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AUSHAN\Downloads\"/>
    </mc:Choice>
  </mc:AlternateContent>
  <xr:revisionPtr revIDLastSave="0" documentId="13_ncr:1_{7A3B0104-DA2D-40A6-A01F-A11A59B60DB0}" xr6:coauthVersionLast="47" xr6:coauthVersionMax="47" xr10:uidLastSave="{00000000-0000-0000-0000-000000000000}"/>
  <bookViews>
    <workbookView xWindow="-108" yWindow="-108" windowWidth="23256" windowHeight="12456" tabRatio="500" firstSheet="1" activeTab="4" xr2:uid="{00000000-000D-0000-FFFF-FFFF00000000}"/>
  </bookViews>
  <sheets>
    <sheet name="Raw_Data" sheetId="1" r:id="rId1"/>
    <sheet name="Checking_and_Manipulation" sheetId="2" r:id="rId2"/>
    <sheet name="Cleaned_Data" sheetId="3" r:id="rId3"/>
    <sheet name="Tables_and_Charts" sheetId="4" r:id="rId4"/>
    <sheet name="Dashboard" sheetId="5" r:id="rId5"/>
  </sheets>
  <definedNames>
    <definedName name="_xlnm._FilterDatabase" localSheetId="2" hidden="1">Cleaned_Data!$A$1:$V$2881</definedName>
    <definedName name="_xlnm._FilterDatabase" localSheetId="0" hidden="1">Raw_Data!$A$1:$T$2881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V2881" i="3" l="1"/>
  <c r="U2881" i="3"/>
  <c r="T2881" i="3"/>
  <c r="S2881" i="3"/>
  <c r="Q2881" i="3"/>
  <c r="O2881" i="3"/>
  <c r="N2881" i="3"/>
  <c r="R2881" i="3" s="1"/>
  <c r="M2881" i="3"/>
  <c r="L2881" i="3"/>
  <c r="K2881" i="3"/>
  <c r="J2881" i="3"/>
  <c r="G2881" i="3"/>
  <c r="I2881" i="3" s="1"/>
  <c r="F2881" i="3"/>
  <c r="E2881" i="3"/>
  <c r="D2881" i="3"/>
  <c r="C2881" i="3"/>
  <c r="B2881" i="3"/>
  <c r="A2881" i="3"/>
  <c r="V2880" i="3"/>
  <c r="U2880" i="3"/>
  <c r="T2880" i="3"/>
  <c r="S2880" i="3"/>
  <c r="R2880" i="3"/>
  <c r="Q2880" i="3"/>
  <c r="O2880" i="3"/>
  <c r="N2880" i="3"/>
  <c r="P2880" i="3" s="1"/>
  <c r="M2880" i="3"/>
  <c r="L2880" i="3"/>
  <c r="K2880" i="3"/>
  <c r="J2880" i="3"/>
  <c r="G2880" i="3"/>
  <c r="I2880" i="3" s="1"/>
  <c r="F2880" i="3"/>
  <c r="E2880" i="3"/>
  <c r="D2880" i="3"/>
  <c r="C2880" i="3"/>
  <c r="B2880" i="3"/>
  <c r="A2880" i="3"/>
  <c r="V2879" i="3"/>
  <c r="U2879" i="3"/>
  <c r="T2879" i="3"/>
  <c r="S2879" i="3"/>
  <c r="R2879" i="3"/>
  <c r="Q2879" i="3"/>
  <c r="O2879" i="3"/>
  <c r="N2879" i="3"/>
  <c r="P2879" i="3" s="1"/>
  <c r="M2879" i="3"/>
  <c r="L2879" i="3"/>
  <c r="K2879" i="3"/>
  <c r="J2879" i="3"/>
  <c r="H2879" i="3"/>
  <c r="G2879" i="3"/>
  <c r="I2879" i="3" s="1"/>
  <c r="F2879" i="3"/>
  <c r="E2879" i="3"/>
  <c r="D2879" i="3"/>
  <c r="C2879" i="3"/>
  <c r="B2879" i="3"/>
  <c r="A2879" i="3"/>
  <c r="V2878" i="3"/>
  <c r="U2878" i="3"/>
  <c r="T2878" i="3"/>
  <c r="S2878" i="3"/>
  <c r="R2878" i="3"/>
  <c r="Q2878" i="3"/>
  <c r="O2878" i="3"/>
  <c r="N2878" i="3"/>
  <c r="P2878" i="3" s="1"/>
  <c r="M2878" i="3"/>
  <c r="L2878" i="3"/>
  <c r="K2878" i="3"/>
  <c r="J2878" i="3"/>
  <c r="H2878" i="3"/>
  <c r="G2878" i="3"/>
  <c r="I2878" i="3" s="1"/>
  <c r="F2878" i="3"/>
  <c r="E2878" i="3"/>
  <c r="D2878" i="3"/>
  <c r="C2878" i="3"/>
  <c r="B2878" i="3"/>
  <c r="A2878" i="3"/>
  <c r="V2877" i="3"/>
  <c r="U2877" i="3"/>
  <c r="T2877" i="3"/>
  <c r="S2877" i="3"/>
  <c r="Q2877" i="3"/>
  <c r="O2877" i="3"/>
  <c r="N2877" i="3"/>
  <c r="M2877" i="3"/>
  <c r="L2877" i="3"/>
  <c r="K2877" i="3"/>
  <c r="J2877" i="3"/>
  <c r="G2877" i="3"/>
  <c r="I2877" i="3" s="1"/>
  <c r="F2877" i="3"/>
  <c r="E2877" i="3"/>
  <c r="D2877" i="3"/>
  <c r="C2877" i="3"/>
  <c r="B2877" i="3"/>
  <c r="A2877" i="3"/>
  <c r="V2876" i="3"/>
  <c r="U2876" i="3"/>
  <c r="T2876" i="3"/>
  <c r="S2876" i="3"/>
  <c r="Q2876" i="3"/>
  <c r="O2876" i="3"/>
  <c r="N2876" i="3"/>
  <c r="M2876" i="3"/>
  <c r="L2876" i="3"/>
  <c r="K2876" i="3"/>
  <c r="J2876" i="3"/>
  <c r="H2876" i="3"/>
  <c r="G2876" i="3"/>
  <c r="I2876" i="3" s="1"/>
  <c r="F2876" i="3"/>
  <c r="E2876" i="3"/>
  <c r="D2876" i="3"/>
  <c r="C2876" i="3"/>
  <c r="B2876" i="3"/>
  <c r="A2876" i="3"/>
  <c r="V2875" i="3"/>
  <c r="U2875" i="3"/>
  <c r="T2875" i="3"/>
  <c r="S2875" i="3"/>
  <c r="Q2875" i="3"/>
  <c r="O2875" i="3"/>
  <c r="N2875" i="3"/>
  <c r="P2875" i="3" s="1"/>
  <c r="M2875" i="3"/>
  <c r="L2875" i="3"/>
  <c r="K2875" i="3"/>
  <c r="J2875" i="3"/>
  <c r="I2875" i="3"/>
  <c r="G2875" i="3"/>
  <c r="H2875" i="3" s="1"/>
  <c r="F2875" i="3"/>
  <c r="E2875" i="3"/>
  <c r="D2875" i="3"/>
  <c r="C2875" i="3"/>
  <c r="B2875" i="3"/>
  <c r="A2875" i="3"/>
  <c r="V2874" i="3"/>
  <c r="U2874" i="3"/>
  <c r="T2874" i="3"/>
  <c r="S2874" i="3"/>
  <c r="Q2874" i="3"/>
  <c r="P2874" i="3"/>
  <c r="O2874" i="3"/>
  <c r="R2874" i="3" s="1"/>
  <c r="N2874" i="3"/>
  <c r="M2874" i="3"/>
  <c r="L2874" i="3"/>
  <c r="K2874" i="3"/>
  <c r="J2874" i="3"/>
  <c r="I2874" i="3"/>
  <c r="G2874" i="3"/>
  <c r="H2874" i="3" s="1"/>
  <c r="F2874" i="3"/>
  <c r="E2874" i="3"/>
  <c r="D2874" i="3"/>
  <c r="C2874" i="3"/>
  <c r="B2874" i="3"/>
  <c r="A2874" i="3"/>
  <c r="V2873" i="3"/>
  <c r="U2873" i="3"/>
  <c r="T2873" i="3"/>
  <c r="S2873" i="3"/>
  <c r="Q2873" i="3"/>
  <c r="P2873" i="3"/>
  <c r="O2873" i="3"/>
  <c r="R2873" i="3" s="1"/>
  <c r="N2873" i="3"/>
  <c r="M2873" i="3"/>
  <c r="L2873" i="3"/>
  <c r="K2873" i="3"/>
  <c r="J2873" i="3"/>
  <c r="G2873" i="3"/>
  <c r="F2873" i="3"/>
  <c r="E2873" i="3"/>
  <c r="D2873" i="3"/>
  <c r="C2873" i="3"/>
  <c r="B2873" i="3"/>
  <c r="A2873" i="3"/>
  <c r="V2872" i="3"/>
  <c r="U2872" i="3"/>
  <c r="T2872" i="3"/>
  <c r="S2872" i="3"/>
  <c r="Q2872" i="3"/>
  <c r="O2872" i="3"/>
  <c r="R2872" i="3" s="1"/>
  <c r="N2872" i="3"/>
  <c r="M2872" i="3"/>
  <c r="L2872" i="3"/>
  <c r="K2872" i="3"/>
  <c r="J2872" i="3"/>
  <c r="I2872" i="3"/>
  <c r="H2872" i="3"/>
  <c r="G2872" i="3"/>
  <c r="F2872" i="3"/>
  <c r="E2872" i="3"/>
  <c r="D2872" i="3"/>
  <c r="C2872" i="3"/>
  <c r="B2872" i="3"/>
  <c r="A2872" i="3"/>
  <c r="V2871" i="3"/>
  <c r="U2871" i="3"/>
  <c r="T2871" i="3"/>
  <c r="S2871" i="3"/>
  <c r="Q2871" i="3"/>
  <c r="O2871" i="3"/>
  <c r="R2871" i="3" s="1"/>
  <c r="N2871" i="3"/>
  <c r="P2871" i="3" s="1"/>
  <c r="M2871" i="3"/>
  <c r="L2871" i="3"/>
  <c r="K2871" i="3"/>
  <c r="J2871" i="3"/>
  <c r="H2871" i="3"/>
  <c r="G2871" i="3"/>
  <c r="I2871" i="3" s="1"/>
  <c r="F2871" i="3"/>
  <c r="E2871" i="3"/>
  <c r="D2871" i="3"/>
  <c r="C2871" i="3"/>
  <c r="B2871" i="3"/>
  <c r="A2871" i="3"/>
  <c r="V2870" i="3"/>
  <c r="U2870" i="3"/>
  <c r="T2870" i="3"/>
  <c r="S2870" i="3"/>
  <c r="R2870" i="3"/>
  <c r="Q2870" i="3"/>
  <c r="O2870" i="3"/>
  <c r="N2870" i="3"/>
  <c r="P2870" i="3" s="1"/>
  <c r="M2870" i="3"/>
  <c r="L2870" i="3"/>
  <c r="K2870" i="3"/>
  <c r="J2870" i="3"/>
  <c r="G2870" i="3"/>
  <c r="F2870" i="3"/>
  <c r="E2870" i="3"/>
  <c r="D2870" i="3"/>
  <c r="C2870" i="3"/>
  <c r="B2870" i="3"/>
  <c r="A2870" i="3"/>
  <c r="V2869" i="3"/>
  <c r="U2869" i="3"/>
  <c r="T2869" i="3"/>
  <c r="S2869" i="3"/>
  <c r="Q2869" i="3"/>
  <c r="O2869" i="3"/>
  <c r="N2869" i="3"/>
  <c r="R2869" i="3" s="1"/>
  <c r="M2869" i="3"/>
  <c r="L2869" i="3"/>
  <c r="K2869" i="3"/>
  <c r="J2869" i="3"/>
  <c r="G2869" i="3"/>
  <c r="F2869" i="3"/>
  <c r="E2869" i="3"/>
  <c r="D2869" i="3"/>
  <c r="C2869" i="3"/>
  <c r="B2869" i="3"/>
  <c r="A2869" i="3"/>
  <c r="V2868" i="3"/>
  <c r="U2868" i="3"/>
  <c r="T2868" i="3"/>
  <c r="S2868" i="3"/>
  <c r="Q2868" i="3"/>
  <c r="O2868" i="3"/>
  <c r="N2868" i="3"/>
  <c r="P2868" i="3" s="1"/>
  <c r="M2868" i="3"/>
  <c r="L2868" i="3"/>
  <c r="K2868" i="3"/>
  <c r="J2868" i="3"/>
  <c r="G2868" i="3"/>
  <c r="I2868" i="3" s="1"/>
  <c r="F2868" i="3"/>
  <c r="E2868" i="3"/>
  <c r="D2868" i="3"/>
  <c r="C2868" i="3"/>
  <c r="B2868" i="3"/>
  <c r="A2868" i="3"/>
  <c r="V2867" i="3"/>
  <c r="U2867" i="3"/>
  <c r="T2867" i="3"/>
  <c r="S2867" i="3"/>
  <c r="Q2867" i="3"/>
  <c r="P2867" i="3"/>
  <c r="O2867" i="3"/>
  <c r="R2867" i="3" s="1"/>
  <c r="N2867" i="3"/>
  <c r="M2867" i="3"/>
  <c r="L2867" i="3"/>
  <c r="K2867" i="3"/>
  <c r="J2867" i="3"/>
  <c r="I2867" i="3"/>
  <c r="G2867" i="3"/>
  <c r="H2867" i="3" s="1"/>
  <c r="F2867" i="3"/>
  <c r="E2867" i="3"/>
  <c r="D2867" i="3"/>
  <c r="C2867" i="3"/>
  <c r="B2867" i="3"/>
  <c r="A2867" i="3"/>
  <c r="V2866" i="3"/>
  <c r="U2866" i="3"/>
  <c r="T2866" i="3"/>
  <c r="S2866" i="3"/>
  <c r="Q2866" i="3"/>
  <c r="O2866" i="3"/>
  <c r="N2866" i="3"/>
  <c r="M2866" i="3"/>
  <c r="L2866" i="3"/>
  <c r="K2866" i="3"/>
  <c r="J2866" i="3"/>
  <c r="I2866" i="3"/>
  <c r="G2866" i="3"/>
  <c r="H2866" i="3" s="1"/>
  <c r="F2866" i="3"/>
  <c r="E2866" i="3"/>
  <c r="D2866" i="3"/>
  <c r="C2866" i="3"/>
  <c r="B2866" i="3"/>
  <c r="A2866" i="3"/>
  <c r="V2865" i="3"/>
  <c r="U2865" i="3"/>
  <c r="T2865" i="3"/>
  <c r="S2865" i="3"/>
  <c r="Q2865" i="3"/>
  <c r="P2865" i="3"/>
  <c r="O2865" i="3"/>
  <c r="R2865" i="3" s="1"/>
  <c r="N2865" i="3"/>
  <c r="M2865" i="3"/>
  <c r="L2865" i="3"/>
  <c r="K2865" i="3"/>
  <c r="J2865" i="3"/>
  <c r="I2865" i="3"/>
  <c r="H2865" i="3"/>
  <c r="G2865" i="3"/>
  <c r="F2865" i="3"/>
  <c r="E2865" i="3"/>
  <c r="D2865" i="3"/>
  <c r="C2865" i="3"/>
  <c r="B2865" i="3"/>
  <c r="A2865" i="3"/>
  <c r="V2864" i="3"/>
  <c r="U2864" i="3"/>
  <c r="T2864" i="3"/>
  <c r="S2864" i="3"/>
  <c r="Q2864" i="3"/>
  <c r="O2864" i="3"/>
  <c r="N2864" i="3"/>
  <c r="P2864" i="3" s="1"/>
  <c r="M2864" i="3"/>
  <c r="L2864" i="3"/>
  <c r="K2864" i="3"/>
  <c r="J2864" i="3"/>
  <c r="I2864" i="3"/>
  <c r="H2864" i="3"/>
  <c r="G2864" i="3"/>
  <c r="F2864" i="3"/>
  <c r="E2864" i="3"/>
  <c r="D2864" i="3"/>
  <c r="C2864" i="3"/>
  <c r="B2864" i="3"/>
  <c r="A2864" i="3"/>
  <c r="V2863" i="3"/>
  <c r="U2863" i="3"/>
  <c r="T2863" i="3"/>
  <c r="S2863" i="3"/>
  <c r="Q2863" i="3"/>
  <c r="O2863" i="3"/>
  <c r="R2863" i="3" s="1"/>
  <c r="N2863" i="3"/>
  <c r="P2863" i="3" s="1"/>
  <c r="M2863" i="3"/>
  <c r="L2863" i="3"/>
  <c r="K2863" i="3"/>
  <c r="J2863" i="3"/>
  <c r="H2863" i="3"/>
  <c r="G2863" i="3"/>
  <c r="I2863" i="3" s="1"/>
  <c r="F2863" i="3"/>
  <c r="E2863" i="3"/>
  <c r="D2863" i="3"/>
  <c r="C2863" i="3"/>
  <c r="B2863" i="3"/>
  <c r="A2863" i="3"/>
  <c r="V2862" i="3"/>
  <c r="U2862" i="3"/>
  <c r="T2862" i="3"/>
  <c r="S2862" i="3"/>
  <c r="R2862" i="3"/>
  <c r="Q2862" i="3"/>
  <c r="O2862" i="3"/>
  <c r="N2862" i="3"/>
  <c r="P2862" i="3" s="1"/>
  <c r="M2862" i="3"/>
  <c r="L2862" i="3"/>
  <c r="K2862" i="3"/>
  <c r="J2862" i="3"/>
  <c r="G2862" i="3"/>
  <c r="F2862" i="3"/>
  <c r="E2862" i="3"/>
  <c r="D2862" i="3"/>
  <c r="C2862" i="3"/>
  <c r="B2862" i="3"/>
  <c r="A2862" i="3"/>
  <c r="V2861" i="3"/>
  <c r="U2861" i="3"/>
  <c r="T2861" i="3"/>
  <c r="S2861" i="3"/>
  <c r="Q2861" i="3"/>
  <c r="O2861" i="3"/>
  <c r="N2861" i="3"/>
  <c r="R2861" i="3" s="1"/>
  <c r="M2861" i="3"/>
  <c r="L2861" i="3"/>
  <c r="K2861" i="3"/>
  <c r="J2861" i="3"/>
  <c r="G2861" i="3"/>
  <c r="F2861" i="3"/>
  <c r="E2861" i="3"/>
  <c r="D2861" i="3"/>
  <c r="C2861" i="3"/>
  <c r="B2861" i="3"/>
  <c r="A2861" i="3"/>
  <c r="V2860" i="3"/>
  <c r="U2860" i="3"/>
  <c r="T2860" i="3"/>
  <c r="S2860" i="3"/>
  <c r="Q2860" i="3"/>
  <c r="O2860" i="3"/>
  <c r="R2860" i="3" s="1"/>
  <c r="N2860" i="3"/>
  <c r="P2860" i="3" s="1"/>
  <c r="M2860" i="3"/>
  <c r="L2860" i="3"/>
  <c r="K2860" i="3"/>
  <c r="J2860" i="3"/>
  <c r="G2860" i="3"/>
  <c r="F2860" i="3"/>
  <c r="E2860" i="3"/>
  <c r="D2860" i="3"/>
  <c r="C2860" i="3"/>
  <c r="B2860" i="3"/>
  <c r="A2860" i="3"/>
  <c r="V2859" i="3"/>
  <c r="U2859" i="3"/>
  <c r="T2859" i="3"/>
  <c r="S2859" i="3"/>
  <c r="Q2859" i="3"/>
  <c r="O2859" i="3"/>
  <c r="R2859" i="3" s="1"/>
  <c r="N2859" i="3"/>
  <c r="P2859" i="3" s="1"/>
  <c r="M2859" i="3"/>
  <c r="L2859" i="3"/>
  <c r="K2859" i="3"/>
  <c r="J2859" i="3"/>
  <c r="I2859" i="3"/>
  <c r="G2859" i="3"/>
  <c r="H2859" i="3" s="1"/>
  <c r="F2859" i="3"/>
  <c r="E2859" i="3"/>
  <c r="D2859" i="3"/>
  <c r="C2859" i="3"/>
  <c r="B2859" i="3"/>
  <c r="A2859" i="3"/>
  <c r="V2858" i="3"/>
  <c r="U2858" i="3"/>
  <c r="T2858" i="3"/>
  <c r="S2858" i="3"/>
  <c r="Q2858" i="3"/>
  <c r="O2858" i="3"/>
  <c r="N2858" i="3"/>
  <c r="M2858" i="3"/>
  <c r="L2858" i="3"/>
  <c r="K2858" i="3"/>
  <c r="J2858" i="3"/>
  <c r="I2858" i="3"/>
  <c r="G2858" i="3"/>
  <c r="H2858" i="3" s="1"/>
  <c r="F2858" i="3"/>
  <c r="E2858" i="3"/>
  <c r="D2858" i="3"/>
  <c r="C2858" i="3"/>
  <c r="B2858" i="3"/>
  <c r="A2858" i="3"/>
  <c r="V2857" i="3"/>
  <c r="U2857" i="3"/>
  <c r="T2857" i="3"/>
  <c r="S2857" i="3"/>
  <c r="Q2857" i="3"/>
  <c r="O2857" i="3"/>
  <c r="R2857" i="3" s="1"/>
  <c r="N2857" i="3"/>
  <c r="M2857" i="3"/>
  <c r="L2857" i="3"/>
  <c r="K2857" i="3"/>
  <c r="J2857" i="3"/>
  <c r="H2857" i="3"/>
  <c r="G2857" i="3"/>
  <c r="I2857" i="3" s="1"/>
  <c r="F2857" i="3"/>
  <c r="E2857" i="3"/>
  <c r="D2857" i="3"/>
  <c r="C2857" i="3"/>
  <c r="B2857" i="3"/>
  <c r="A2857" i="3"/>
  <c r="V2856" i="3"/>
  <c r="U2856" i="3"/>
  <c r="T2856" i="3"/>
  <c r="S2856" i="3"/>
  <c r="Q2856" i="3"/>
  <c r="O2856" i="3"/>
  <c r="N2856" i="3"/>
  <c r="M2856" i="3"/>
  <c r="L2856" i="3"/>
  <c r="K2856" i="3"/>
  <c r="J2856" i="3"/>
  <c r="I2856" i="3"/>
  <c r="H2856" i="3"/>
  <c r="G2856" i="3"/>
  <c r="F2856" i="3"/>
  <c r="E2856" i="3"/>
  <c r="D2856" i="3"/>
  <c r="C2856" i="3"/>
  <c r="B2856" i="3"/>
  <c r="A2856" i="3"/>
  <c r="V2855" i="3"/>
  <c r="U2855" i="3"/>
  <c r="T2855" i="3"/>
  <c r="S2855" i="3"/>
  <c r="Q2855" i="3"/>
  <c r="O2855" i="3"/>
  <c r="R2855" i="3" s="1"/>
  <c r="N2855" i="3"/>
  <c r="P2855" i="3" s="1"/>
  <c r="M2855" i="3"/>
  <c r="L2855" i="3"/>
  <c r="K2855" i="3"/>
  <c r="J2855" i="3"/>
  <c r="H2855" i="3"/>
  <c r="G2855" i="3"/>
  <c r="I2855" i="3" s="1"/>
  <c r="F2855" i="3"/>
  <c r="E2855" i="3"/>
  <c r="D2855" i="3"/>
  <c r="C2855" i="3"/>
  <c r="B2855" i="3"/>
  <c r="A2855" i="3"/>
  <c r="V2854" i="3"/>
  <c r="U2854" i="3"/>
  <c r="T2854" i="3"/>
  <c r="S2854" i="3"/>
  <c r="Q2854" i="3"/>
  <c r="O2854" i="3"/>
  <c r="N2854" i="3"/>
  <c r="M2854" i="3"/>
  <c r="L2854" i="3"/>
  <c r="K2854" i="3"/>
  <c r="J2854" i="3"/>
  <c r="G2854" i="3"/>
  <c r="F2854" i="3"/>
  <c r="E2854" i="3"/>
  <c r="D2854" i="3"/>
  <c r="C2854" i="3"/>
  <c r="B2854" i="3"/>
  <c r="A2854" i="3"/>
  <c r="V2853" i="3"/>
  <c r="U2853" i="3"/>
  <c r="T2853" i="3"/>
  <c r="S2853" i="3"/>
  <c r="R2853" i="3"/>
  <c r="Q2853" i="3"/>
  <c r="O2853" i="3"/>
  <c r="N2853" i="3"/>
  <c r="P2853" i="3" s="1"/>
  <c r="M2853" i="3"/>
  <c r="L2853" i="3"/>
  <c r="K2853" i="3"/>
  <c r="J2853" i="3"/>
  <c r="G2853" i="3"/>
  <c r="F2853" i="3"/>
  <c r="E2853" i="3"/>
  <c r="D2853" i="3"/>
  <c r="C2853" i="3"/>
  <c r="B2853" i="3"/>
  <c r="A2853" i="3"/>
  <c r="V2852" i="3"/>
  <c r="U2852" i="3"/>
  <c r="T2852" i="3"/>
  <c r="S2852" i="3"/>
  <c r="Q2852" i="3"/>
  <c r="O2852" i="3"/>
  <c r="R2852" i="3" s="1"/>
  <c r="N2852" i="3"/>
  <c r="P2852" i="3" s="1"/>
  <c r="M2852" i="3"/>
  <c r="L2852" i="3"/>
  <c r="K2852" i="3"/>
  <c r="J2852" i="3"/>
  <c r="G2852" i="3"/>
  <c r="F2852" i="3"/>
  <c r="E2852" i="3"/>
  <c r="D2852" i="3"/>
  <c r="C2852" i="3"/>
  <c r="B2852" i="3"/>
  <c r="A2852" i="3"/>
  <c r="V2851" i="3"/>
  <c r="U2851" i="3"/>
  <c r="T2851" i="3"/>
  <c r="S2851" i="3"/>
  <c r="Q2851" i="3"/>
  <c r="O2851" i="3"/>
  <c r="R2851" i="3" s="1"/>
  <c r="N2851" i="3"/>
  <c r="P2851" i="3" s="1"/>
  <c r="M2851" i="3"/>
  <c r="L2851" i="3"/>
  <c r="K2851" i="3"/>
  <c r="J2851" i="3"/>
  <c r="I2851" i="3"/>
  <c r="G2851" i="3"/>
  <c r="H2851" i="3" s="1"/>
  <c r="F2851" i="3"/>
  <c r="E2851" i="3"/>
  <c r="D2851" i="3"/>
  <c r="C2851" i="3"/>
  <c r="B2851" i="3"/>
  <c r="A2851" i="3"/>
  <c r="V2850" i="3"/>
  <c r="U2850" i="3"/>
  <c r="T2850" i="3"/>
  <c r="S2850" i="3"/>
  <c r="Q2850" i="3"/>
  <c r="O2850" i="3"/>
  <c r="N2850" i="3"/>
  <c r="M2850" i="3"/>
  <c r="L2850" i="3"/>
  <c r="K2850" i="3"/>
  <c r="J2850" i="3"/>
  <c r="I2850" i="3"/>
  <c r="G2850" i="3"/>
  <c r="H2850" i="3" s="1"/>
  <c r="F2850" i="3"/>
  <c r="E2850" i="3"/>
  <c r="D2850" i="3"/>
  <c r="C2850" i="3"/>
  <c r="B2850" i="3"/>
  <c r="A2850" i="3"/>
  <c r="V2849" i="3"/>
  <c r="U2849" i="3"/>
  <c r="T2849" i="3"/>
  <c r="S2849" i="3"/>
  <c r="Q2849" i="3"/>
  <c r="O2849" i="3"/>
  <c r="R2849" i="3" s="1"/>
  <c r="N2849" i="3"/>
  <c r="M2849" i="3"/>
  <c r="L2849" i="3"/>
  <c r="K2849" i="3"/>
  <c r="J2849" i="3"/>
  <c r="H2849" i="3"/>
  <c r="G2849" i="3"/>
  <c r="I2849" i="3" s="1"/>
  <c r="F2849" i="3"/>
  <c r="E2849" i="3"/>
  <c r="D2849" i="3"/>
  <c r="C2849" i="3"/>
  <c r="B2849" i="3"/>
  <c r="A2849" i="3"/>
  <c r="V2848" i="3"/>
  <c r="U2848" i="3"/>
  <c r="T2848" i="3"/>
  <c r="S2848" i="3"/>
  <c r="Q2848" i="3"/>
  <c r="O2848" i="3"/>
  <c r="N2848" i="3"/>
  <c r="R2848" i="3" s="1"/>
  <c r="M2848" i="3"/>
  <c r="L2848" i="3"/>
  <c r="K2848" i="3"/>
  <c r="J2848" i="3"/>
  <c r="I2848" i="3"/>
  <c r="H2848" i="3"/>
  <c r="G2848" i="3"/>
  <c r="F2848" i="3"/>
  <c r="E2848" i="3"/>
  <c r="D2848" i="3"/>
  <c r="C2848" i="3"/>
  <c r="B2848" i="3"/>
  <c r="A2848" i="3"/>
  <c r="V2847" i="3"/>
  <c r="U2847" i="3"/>
  <c r="T2847" i="3"/>
  <c r="S2847" i="3"/>
  <c r="R2847" i="3"/>
  <c r="Q2847" i="3"/>
  <c r="O2847" i="3"/>
  <c r="N2847" i="3"/>
  <c r="P2847" i="3" s="1"/>
  <c r="M2847" i="3"/>
  <c r="L2847" i="3"/>
  <c r="K2847" i="3"/>
  <c r="J2847" i="3"/>
  <c r="H2847" i="3"/>
  <c r="G2847" i="3"/>
  <c r="I2847" i="3" s="1"/>
  <c r="F2847" i="3"/>
  <c r="E2847" i="3"/>
  <c r="D2847" i="3"/>
  <c r="C2847" i="3"/>
  <c r="B2847" i="3"/>
  <c r="A2847" i="3"/>
  <c r="V2846" i="3"/>
  <c r="U2846" i="3"/>
  <c r="T2846" i="3"/>
  <c r="S2846" i="3"/>
  <c r="R2846" i="3"/>
  <c r="Q2846" i="3"/>
  <c r="O2846" i="3"/>
  <c r="N2846" i="3"/>
  <c r="P2846" i="3" s="1"/>
  <c r="M2846" i="3"/>
  <c r="L2846" i="3"/>
  <c r="K2846" i="3"/>
  <c r="J2846" i="3"/>
  <c r="G2846" i="3"/>
  <c r="H2846" i="3" s="1"/>
  <c r="F2846" i="3"/>
  <c r="E2846" i="3"/>
  <c r="D2846" i="3"/>
  <c r="C2846" i="3"/>
  <c r="B2846" i="3"/>
  <c r="A2846" i="3"/>
  <c r="V2845" i="3"/>
  <c r="U2845" i="3"/>
  <c r="T2845" i="3"/>
  <c r="S2845" i="3"/>
  <c r="Q2845" i="3"/>
  <c r="O2845" i="3"/>
  <c r="R2845" i="3" s="1"/>
  <c r="N2845" i="3"/>
  <c r="P2845" i="3" s="1"/>
  <c r="M2845" i="3"/>
  <c r="L2845" i="3"/>
  <c r="K2845" i="3"/>
  <c r="J2845" i="3"/>
  <c r="H2845" i="3"/>
  <c r="G2845" i="3"/>
  <c r="I2845" i="3" s="1"/>
  <c r="F2845" i="3"/>
  <c r="E2845" i="3"/>
  <c r="D2845" i="3"/>
  <c r="C2845" i="3"/>
  <c r="B2845" i="3"/>
  <c r="A2845" i="3"/>
  <c r="V2844" i="3"/>
  <c r="U2844" i="3"/>
  <c r="T2844" i="3"/>
  <c r="S2844" i="3"/>
  <c r="Q2844" i="3"/>
  <c r="O2844" i="3"/>
  <c r="N2844" i="3"/>
  <c r="P2844" i="3" s="1"/>
  <c r="M2844" i="3"/>
  <c r="L2844" i="3"/>
  <c r="K2844" i="3"/>
  <c r="J2844" i="3"/>
  <c r="H2844" i="3"/>
  <c r="G2844" i="3"/>
  <c r="I2844" i="3" s="1"/>
  <c r="F2844" i="3"/>
  <c r="E2844" i="3"/>
  <c r="D2844" i="3"/>
  <c r="C2844" i="3"/>
  <c r="B2844" i="3"/>
  <c r="A2844" i="3"/>
  <c r="V2843" i="3"/>
  <c r="U2843" i="3"/>
  <c r="T2843" i="3"/>
  <c r="S2843" i="3"/>
  <c r="Q2843" i="3"/>
  <c r="P2843" i="3"/>
  <c r="O2843" i="3"/>
  <c r="R2843" i="3" s="1"/>
  <c r="N2843" i="3"/>
  <c r="M2843" i="3"/>
  <c r="L2843" i="3"/>
  <c r="K2843" i="3"/>
  <c r="J2843" i="3"/>
  <c r="I2843" i="3"/>
  <c r="G2843" i="3"/>
  <c r="H2843" i="3" s="1"/>
  <c r="F2843" i="3"/>
  <c r="E2843" i="3"/>
  <c r="D2843" i="3"/>
  <c r="C2843" i="3"/>
  <c r="B2843" i="3"/>
  <c r="A2843" i="3"/>
  <c r="V2842" i="3"/>
  <c r="U2842" i="3"/>
  <c r="T2842" i="3"/>
  <c r="S2842" i="3"/>
  <c r="R2842" i="3"/>
  <c r="Q2842" i="3"/>
  <c r="P2842" i="3"/>
  <c r="O2842" i="3"/>
  <c r="N2842" i="3"/>
  <c r="M2842" i="3"/>
  <c r="L2842" i="3"/>
  <c r="K2842" i="3"/>
  <c r="J2842" i="3"/>
  <c r="I2842" i="3"/>
  <c r="G2842" i="3"/>
  <c r="H2842" i="3" s="1"/>
  <c r="F2842" i="3"/>
  <c r="E2842" i="3"/>
  <c r="D2842" i="3"/>
  <c r="C2842" i="3"/>
  <c r="B2842" i="3"/>
  <c r="A2842" i="3"/>
  <c r="V2841" i="3"/>
  <c r="U2841" i="3"/>
  <c r="T2841" i="3"/>
  <c r="S2841" i="3"/>
  <c r="Q2841" i="3"/>
  <c r="O2841" i="3"/>
  <c r="N2841" i="3"/>
  <c r="M2841" i="3"/>
  <c r="L2841" i="3"/>
  <c r="K2841" i="3"/>
  <c r="J2841" i="3"/>
  <c r="I2841" i="3"/>
  <c r="H2841" i="3"/>
  <c r="G2841" i="3"/>
  <c r="F2841" i="3"/>
  <c r="E2841" i="3"/>
  <c r="D2841" i="3"/>
  <c r="C2841" i="3"/>
  <c r="B2841" i="3"/>
  <c r="A2841" i="3"/>
  <c r="V2840" i="3"/>
  <c r="U2840" i="3"/>
  <c r="T2840" i="3"/>
  <c r="S2840" i="3"/>
  <c r="R2840" i="3"/>
  <c r="Q2840" i="3"/>
  <c r="P2840" i="3"/>
  <c r="O2840" i="3"/>
  <c r="N2840" i="3"/>
  <c r="M2840" i="3"/>
  <c r="L2840" i="3"/>
  <c r="K2840" i="3"/>
  <c r="J2840" i="3"/>
  <c r="I2840" i="3"/>
  <c r="H2840" i="3"/>
  <c r="G2840" i="3"/>
  <c r="F2840" i="3"/>
  <c r="E2840" i="3"/>
  <c r="D2840" i="3"/>
  <c r="C2840" i="3"/>
  <c r="B2840" i="3"/>
  <c r="A2840" i="3"/>
  <c r="V2839" i="3"/>
  <c r="U2839" i="3"/>
  <c r="T2839" i="3"/>
  <c r="S2839" i="3"/>
  <c r="R2839" i="3"/>
  <c r="Q2839" i="3"/>
  <c r="O2839" i="3"/>
  <c r="N2839" i="3"/>
  <c r="M2839" i="3"/>
  <c r="L2839" i="3"/>
  <c r="K2839" i="3"/>
  <c r="J2839" i="3"/>
  <c r="H2839" i="3"/>
  <c r="G2839" i="3"/>
  <c r="I2839" i="3" s="1"/>
  <c r="F2839" i="3"/>
  <c r="E2839" i="3"/>
  <c r="D2839" i="3"/>
  <c r="C2839" i="3"/>
  <c r="B2839" i="3"/>
  <c r="A2839" i="3"/>
  <c r="V2838" i="3"/>
  <c r="U2838" i="3"/>
  <c r="T2838" i="3"/>
  <c r="S2838" i="3"/>
  <c r="R2838" i="3"/>
  <c r="Q2838" i="3"/>
  <c r="O2838" i="3"/>
  <c r="N2838" i="3"/>
  <c r="P2838" i="3" s="1"/>
  <c r="M2838" i="3"/>
  <c r="L2838" i="3"/>
  <c r="K2838" i="3"/>
  <c r="J2838" i="3"/>
  <c r="I2838" i="3"/>
  <c r="H2838" i="3"/>
  <c r="G2838" i="3"/>
  <c r="F2838" i="3"/>
  <c r="E2838" i="3"/>
  <c r="D2838" i="3"/>
  <c r="C2838" i="3"/>
  <c r="B2838" i="3"/>
  <c r="A2838" i="3"/>
  <c r="V2837" i="3"/>
  <c r="U2837" i="3"/>
  <c r="T2837" i="3"/>
  <c r="S2837" i="3"/>
  <c r="Q2837" i="3"/>
  <c r="O2837" i="3"/>
  <c r="N2837" i="3"/>
  <c r="M2837" i="3"/>
  <c r="L2837" i="3"/>
  <c r="K2837" i="3"/>
  <c r="J2837" i="3"/>
  <c r="H2837" i="3"/>
  <c r="G2837" i="3"/>
  <c r="I2837" i="3" s="1"/>
  <c r="F2837" i="3"/>
  <c r="E2837" i="3"/>
  <c r="D2837" i="3"/>
  <c r="C2837" i="3"/>
  <c r="B2837" i="3"/>
  <c r="A2837" i="3"/>
  <c r="V2836" i="3"/>
  <c r="U2836" i="3"/>
  <c r="T2836" i="3"/>
  <c r="S2836" i="3"/>
  <c r="Q2836" i="3"/>
  <c r="P2836" i="3"/>
  <c r="O2836" i="3"/>
  <c r="R2836" i="3" s="1"/>
  <c r="N2836" i="3"/>
  <c r="M2836" i="3"/>
  <c r="L2836" i="3"/>
  <c r="K2836" i="3"/>
  <c r="J2836" i="3"/>
  <c r="G2836" i="3"/>
  <c r="F2836" i="3"/>
  <c r="E2836" i="3"/>
  <c r="D2836" i="3"/>
  <c r="C2836" i="3"/>
  <c r="B2836" i="3"/>
  <c r="A2836" i="3"/>
  <c r="V2835" i="3"/>
  <c r="U2835" i="3"/>
  <c r="T2835" i="3"/>
  <c r="S2835" i="3"/>
  <c r="Q2835" i="3"/>
  <c r="O2835" i="3"/>
  <c r="R2835" i="3" s="1"/>
  <c r="N2835" i="3"/>
  <c r="P2835" i="3" s="1"/>
  <c r="M2835" i="3"/>
  <c r="L2835" i="3"/>
  <c r="K2835" i="3"/>
  <c r="J2835" i="3"/>
  <c r="G2835" i="3"/>
  <c r="F2835" i="3"/>
  <c r="E2835" i="3"/>
  <c r="D2835" i="3"/>
  <c r="C2835" i="3"/>
  <c r="B2835" i="3"/>
  <c r="A2835" i="3"/>
  <c r="V2834" i="3"/>
  <c r="U2834" i="3"/>
  <c r="T2834" i="3"/>
  <c r="S2834" i="3"/>
  <c r="Q2834" i="3"/>
  <c r="O2834" i="3"/>
  <c r="N2834" i="3"/>
  <c r="M2834" i="3"/>
  <c r="L2834" i="3"/>
  <c r="K2834" i="3"/>
  <c r="J2834" i="3"/>
  <c r="I2834" i="3"/>
  <c r="G2834" i="3"/>
  <c r="H2834" i="3" s="1"/>
  <c r="F2834" i="3"/>
  <c r="E2834" i="3"/>
  <c r="D2834" i="3"/>
  <c r="C2834" i="3"/>
  <c r="B2834" i="3"/>
  <c r="A2834" i="3"/>
  <c r="V2833" i="3"/>
  <c r="U2833" i="3"/>
  <c r="T2833" i="3"/>
  <c r="S2833" i="3"/>
  <c r="Q2833" i="3"/>
  <c r="O2833" i="3"/>
  <c r="N2833" i="3"/>
  <c r="M2833" i="3"/>
  <c r="L2833" i="3"/>
  <c r="K2833" i="3"/>
  <c r="J2833" i="3"/>
  <c r="I2833" i="3"/>
  <c r="H2833" i="3"/>
  <c r="G2833" i="3"/>
  <c r="F2833" i="3"/>
  <c r="E2833" i="3"/>
  <c r="D2833" i="3"/>
  <c r="C2833" i="3"/>
  <c r="B2833" i="3"/>
  <c r="A2833" i="3"/>
  <c r="V2832" i="3"/>
  <c r="U2832" i="3"/>
  <c r="T2832" i="3"/>
  <c r="S2832" i="3"/>
  <c r="Q2832" i="3"/>
  <c r="O2832" i="3"/>
  <c r="R2832" i="3" s="1"/>
  <c r="N2832" i="3"/>
  <c r="M2832" i="3"/>
  <c r="L2832" i="3"/>
  <c r="K2832" i="3"/>
  <c r="J2832" i="3"/>
  <c r="I2832" i="3"/>
  <c r="H2832" i="3"/>
  <c r="G2832" i="3"/>
  <c r="F2832" i="3"/>
  <c r="E2832" i="3"/>
  <c r="D2832" i="3"/>
  <c r="C2832" i="3"/>
  <c r="B2832" i="3"/>
  <c r="A2832" i="3"/>
  <c r="V2831" i="3"/>
  <c r="U2831" i="3"/>
  <c r="T2831" i="3"/>
  <c r="S2831" i="3"/>
  <c r="Q2831" i="3"/>
  <c r="O2831" i="3"/>
  <c r="N2831" i="3"/>
  <c r="P2831" i="3" s="1"/>
  <c r="M2831" i="3"/>
  <c r="L2831" i="3"/>
  <c r="K2831" i="3"/>
  <c r="J2831" i="3"/>
  <c r="H2831" i="3"/>
  <c r="G2831" i="3"/>
  <c r="I2831" i="3" s="1"/>
  <c r="F2831" i="3"/>
  <c r="E2831" i="3"/>
  <c r="D2831" i="3"/>
  <c r="C2831" i="3"/>
  <c r="B2831" i="3"/>
  <c r="A2831" i="3"/>
  <c r="V2830" i="3"/>
  <c r="U2830" i="3"/>
  <c r="T2830" i="3"/>
  <c r="S2830" i="3"/>
  <c r="Q2830" i="3"/>
  <c r="O2830" i="3"/>
  <c r="N2830" i="3"/>
  <c r="M2830" i="3"/>
  <c r="L2830" i="3"/>
  <c r="K2830" i="3"/>
  <c r="J2830" i="3"/>
  <c r="H2830" i="3"/>
  <c r="G2830" i="3"/>
  <c r="I2830" i="3" s="1"/>
  <c r="F2830" i="3"/>
  <c r="E2830" i="3"/>
  <c r="D2830" i="3"/>
  <c r="C2830" i="3"/>
  <c r="B2830" i="3"/>
  <c r="A2830" i="3"/>
  <c r="V2829" i="3"/>
  <c r="U2829" i="3"/>
  <c r="T2829" i="3"/>
  <c r="S2829" i="3"/>
  <c r="Q2829" i="3"/>
  <c r="O2829" i="3"/>
  <c r="N2829" i="3"/>
  <c r="M2829" i="3"/>
  <c r="L2829" i="3"/>
  <c r="K2829" i="3"/>
  <c r="J2829" i="3"/>
  <c r="G2829" i="3"/>
  <c r="I2829" i="3" s="1"/>
  <c r="F2829" i="3"/>
  <c r="E2829" i="3"/>
  <c r="D2829" i="3"/>
  <c r="C2829" i="3"/>
  <c r="B2829" i="3"/>
  <c r="A2829" i="3"/>
  <c r="V2828" i="3"/>
  <c r="U2828" i="3"/>
  <c r="T2828" i="3"/>
  <c r="S2828" i="3"/>
  <c r="Q2828" i="3"/>
  <c r="O2828" i="3"/>
  <c r="R2828" i="3" s="1"/>
  <c r="N2828" i="3"/>
  <c r="P2828" i="3" s="1"/>
  <c r="M2828" i="3"/>
  <c r="L2828" i="3"/>
  <c r="K2828" i="3"/>
  <c r="J2828" i="3"/>
  <c r="G2828" i="3"/>
  <c r="I2828" i="3" s="1"/>
  <c r="F2828" i="3"/>
  <c r="E2828" i="3"/>
  <c r="D2828" i="3"/>
  <c r="C2828" i="3"/>
  <c r="B2828" i="3"/>
  <c r="A2828" i="3"/>
  <c r="V2827" i="3"/>
  <c r="U2827" i="3"/>
  <c r="T2827" i="3"/>
  <c r="S2827" i="3"/>
  <c r="Q2827" i="3"/>
  <c r="O2827" i="3"/>
  <c r="N2827" i="3"/>
  <c r="P2827" i="3" s="1"/>
  <c r="M2827" i="3"/>
  <c r="L2827" i="3"/>
  <c r="K2827" i="3"/>
  <c r="J2827" i="3"/>
  <c r="G2827" i="3"/>
  <c r="H2827" i="3" s="1"/>
  <c r="F2827" i="3"/>
  <c r="E2827" i="3"/>
  <c r="D2827" i="3"/>
  <c r="C2827" i="3"/>
  <c r="B2827" i="3"/>
  <c r="A2827" i="3"/>
  <c r="V2826" i="3"/>
  <c r="U2826" i="3"/>
  <c r="T2826" i="3"/>
  <c r="S2826" i="3"/>
  <c r="R2826" i="3"/>
  <c r="Q2826" i="3"/>
  <c r="P2826" i="3"/>
  <c r="O2826" i="3"/>
  <c r="N2826" i="3"/>
  <c r="M2826" i="3"/>
  <c r="L2826" i="3"/>
  <c r="K2826" i="3"/>
  <c r="J2826" i="3"/>
  <c r="I2826" i="3"/>
  <c r="G2826" i="3"/>
  <c r="H2826" i="3" s="1"/>
  <c r="F2826" i="3"/>
  <c r="E2826" i="3"/>
  <c r="D2826" i="3"/>
  <c r="C2826" i="3"/>
  <c r="B2826" i="3"/>
  <c r="A2826" i="3"/>
  <c r="V2825" i="3"/>
  <c r="U2825" i="3"/>
  <c r="T2825" i="3"/>
  <c r="S2825" i="3"/>
  <c r="Q2825" i="3"/>
  <c r="P2825" i="3"/>
  <c r="O2825" i="3"/>
  <c r="R2825" i="3" s="1"/>
  <c r="N2825" i="3"/>
  <c r="M2825" i="3"/>
  <c r="L2825" i="3"/>
  <c r="K2825" i="3"/>
  <c r="J2825" i="3"/>
  <c r="I2825" i="3"/>
  <c r="G2825" i="3"/>
  <c r="H2825" i="3" s="1"/>
  <c r="F2825" i="3"/>
  <c r="E2825" i="3"/>
  <c r="D2825" i="3"/>
  <c r="C2825" i="3"/>
  <c r="B2825" i="3"/>
  <c r="A2825" i="3"/>
  <c r="V2824" i="3"/>
  <c r="U2824" i="3"/>
  <c r="T2824" i="3"/>
  <c r="S2824" i="3"/>
  <c r="Q2824" i="3"/>
  <c r="P2824" i="3"/>
  <c r="O2824" i="3"/>
  <c r="R2824" i="3" s="1"/>
  <c r="N2824" i="3"/>
  <c r="M2824" i="3"/>
  <c r="L2824" i="3"/>
  <c r="K2824" i="3"/>
  <c r="J2824" i="3"/>
  <c r="I2824" i="3"/>
  <c r="H2824" i="3"/>
  <c r="G2824" i="3"/>
  <c r="F2824" i="3"/>
  <c r="E2824" i="3"/>
  <c r="D2824" i="3"/>
  <c r="C2824" i="3"/>
  <c r="B2824" i="3"/>
  <c r="A2824" i="3"/>
  <c r="V2823" i="3"/>
  <c r="U2823" i="3"/>
  <c r="T2823" i="3"/>
  <c r="S2823" i="3"/>
  <c r="R2823" i="3"/>
  <c r="Q2823" i="3"/>
  <c r="O2823" i="3"/>
  <c r="N2823" i="3"/>
  <c r="M2823" i="3"/>
  <c r="L2823" i="3"/>
  <c r="K2823" i="3"/>
  <c r="J2823" i="3"/>
  <c r="H2823" i="3"/>
  <c r="G2823" i="3"/>
  <c r="I2823" i="3" s="1"/>
  <c r="F2823" i="3"/>
  <c r="E2823" i="3"/>
  <c r="D2823" i="3"/>
  <c r="C2823" i="3"/>
  <c r="B2823" i="3"/>
  <c r="A2823" i="3"/>
  <c r="V2822" i="3"/>
  <c r="U2822" i="3"/>
  <c r="T2822" i="3"/>
  <c r="S2822" i="3"/>
  <c r="Q2822" i="3"/>
  <c r="O2822" i="3"/>
  <c r="N2822" i="3"/>
  <c r="P2822" i="3" s="1"/>
  <c r="M2822" i="3"/>
  <c r="L2822" i="3"/>
  <c r="K2822" i="3"/>
  <c r="J2822" i="3"/>
  <c r="I2822" i="3"/>
  <c r="H2822" i="3"/>
  <c r="G2822" i="3"/>
  <c r="F2822" i="3"/>
  <c r="E2822" i="3"/>
  <c r="D2822" i="3"/>
  <c r="C2822" i="3"/>
  <c r="B2822" i="3"/>
  <c r="A2822" i="3"/>
  <c r="V2821" i="3"/>
  <c r="U2821" i="3"/>
  <c r="T2821" i="3"/>
  <c r="S2821" i="3"/>
  <c r="R2821" i="3"/>
  <c r="Q2821" i="3"/>
  <c r="P2821" i="3"/>
  <c r="O2821" i="3"/>
  <c r="N2821" i="3"/>
  <c r="M2821" i="3"/>
  <c r="L2821" i="3"/>
  <c r="K2821" i="3"/>
  <c r="J2821" i="3"/>
  <c r="H2821" i="3"/>
  <c r="G2821" i="3"/>
  <c r="I2821" i="3" s="1"/>
  <c r="F2821" i="3"/>
  <c r="E2821" i="3"/>
  <c r="D2821" i="3"/>
  <c r="C2821" i="3"/>
  <c r="B2821" i="3"/>
  <c r="A2821" i="3"/>
  <c r="V2820" i="3"/>
  <c r="U2820" i="3"/>
  <c r="T2820" i="3"/>
  <c r="S2820" i="3"/>
  <c r="Q2820" i="3"/>
  <c r="P2820" i="3"/>
  <c r="O2820" i="3"/>
  <c r="N2820" i="3"/>
  <c r="M2820" i="3"/>
  <c r="L2820" i="3"/>
  <c r="K2820" i="3"/>
  <c r="J2820" i="3"/>
  <c r="H2820" i="3"/>
  <c r="G2820" i="3"/>
  <c r="I2820" i="3" s="1"/>
  <c r="F2820" i="3"/>
  <c r="E2820" i="3"/>
  <c r="D2820" i="3"/>
  <c r="C2820" i="3"/>
  <c r="B2820" i="3"/>
  <c r="A2820" i="3"/>
  <c r="V2819" i="3"/>
  <c r="U2819" i="3"/>
  <c r="T2819" i="3"/>
  <c r="S2819" i="3"/>
  <c r="Q2819" i="3"/>
  <c r="O2819" i="3"/>
  <c r="R2819" i="3" s="1"/>
  <c r="N2819" i="3"/>
  <c r="P2819" i="3" s="1"/>
  <c r="M2819" i="3"/>
  <c r="L2819" i="3"/>
  <c r="K2819" i="3"/>
  <c r="J2819" i="3"/>
  <c r="G2819" i="3"/>
  <c r="F2819" i="3"/>
  <c r="E2819" i="3"/>
  <c r="D2819" i="3"/>
  <c r="C2819" i="3"/>
  <c r="B2819" i="3"/>
  <c r="A2819" i="3"/>
  <c r="V2818" i="3"/>
  <c r="U2818" i="3"/>
  <c r="T2818" i="3"/>
  <c r="S2818" i="3"/>
  <c r="R2818" i="3"/>
  <c r="Q2818" i="3"/>
  <c r="O2818" i="3"/>
  <c r="P2818" i="3" s="1"/>
  <c r="N2818" i="3"/>
  <c r="M2818" i="3"/>
  <c r="L2818" i="3"/>
  <c r="K2818" i="3"/>
  <c r="J2818" i="3"/>
  <c r="I2818" i="3"/>
  <c r="G2818" i="3"/>
  <c r="H2818" i="3" s="1"/>
  <c r="F2818" i="3"/>
  <c r="E2818" i="3"/>
  <c r="D2818" i="3"/>
  <c r="C2818" i="3"/>
  <c r="B2818" i="3"/>
  <c r="A2818" i="3"/>
  <c r="V2817" i="3"/>
  <c r="U2817" i="3"/>
  <c r="T2817" i="3"/>
  <c r="S2817" i="3"/>
  <c r="Q2817" i="3"/>
  <c r="O2817" i="3"/>
  <c r="R2817" i="3" s="1"/>
  <c r="N2817" i="3"/>
  <c r="M2817" i="3"/>
  <c r="L2817" i="3"/>
  <c r="K2817" i="3"/>
  <c r="J2817" i="3"/>
  <c r="G2817" i="3"/>
  <c r="F2817" i="3"/>
  <c r="E2817" i="3"/>
  <c r="D2817" i="3"/>
  <c r="C2817" i="3"/>
  <c r="B2817" i="3"/>
  <c r="A2817" i="3"/>
  <c r="V2816" i="3"/>
  <c r="U2816" i="3"/>
  <c r="T2816" i="3"/>
  <c r="S2816" i="3"/>
  <c r="R2816" i="3"/>
  <c r="Q2816" i="3"/>
  <c r="O2816" i="3"/>
  <c r="N2816" i="3"/>
  <c r="P2816" i="3" s="1"/>
  <c r="M2816" i="3"/>
  <c r="L2816" i="3"/>
  <c r="K2816" i="3"/>
  <c r="J2816" i="3"/>
  <c r="I2816" i="3"/>
  <c r="H2816" i="3"/>
  <c r="G2816" i="3"/>
  <c r="F2816" i="3"/>
  <c r="E2816" i="3"/>
  <c r="D2816" i="3"/>
  <c r="C2816" i="3"/>
  <c r="B2816" i="3"/>
  <c r="A2816" i="3"/>
  <c r="V2815" i="3"/>
  <c r="U2815" i="3"/>
  <c r="T2815" i="3"/>
  <c r="S2815" i="3"/>
  <c r="Q2815" i="3"/>
  <c r="O2815" i="3"/>
  <c r="R2815" i="3" s="1"/>
  <c r="N2815" i="3"/>
  <c r="M2815" i="3"/>
  <c r="L2815" i="3"/>
  <c r="K2815" i="3"/>
  <c r="J2815" i="3"/>
  <c r="H2815" i="3"/>
  <c r="G2815" i="3"/>
  <c r="I2815" i="3" s="1"/>
  <c r="F2815" i="3"/>
  <c r="E2815" i="3"/>
  <c r="D2815" i="3"/>
  <c r="C2815" i="3"/>
  <c r="B2815" i="3"/>
  <c r="A2815" i="3"/>
  <c r="V2814" i="3"/>
  <c r="U2814" i="3"/>
  <c r="T2814" i="3"/>
  <c r="S2814" i="3"/>
  <c r="Q2814" i="3"/>
  <c r="O2814" i="3"/>
  <c r="N2814" i="3"/>
  <c r="P2814" i="3" s="1"/>
  <c r="M2814" i="3"/>
  <c r="L2814" i="3"/>
  <c r="K2814" i="3"/>
  <c r="J2814" i="3"/>
  <c r="H2814" i="3"/>
  <c r="G2814" i="3"/>
  <c r="I2814" i="3" s="1"/>
  <c r="F2814" i="3"/>
  <c r="E2814" i="3"/>
  <c r="D2814" i="3"/>
  <c r="C2814" i="3"/>
  <c r="B2814" i="3"/>
  <c r="A2814" i="3"/>
  <c r="V2813" i="3"/>
  <c r="U2813" i="3"/>
  <c r="T2813" i="3"/>
  <c r="S2813" i="3"/>
  <c r="R2813" i="3"/>
  <c r="Q2813" i="3"/>
  <c r="P2813" i="3"/>
  <c r="O2813" i="3"/>
  <c r="N2813" i="3"/>
  <c r="M2813" i="3"/>
  <c r="L2813" i="3"/>
  <c r="K2813" i="3"/>
  <c r="J2813" i="3"/>
  <c r="H2813" i="3"/>
  <c r="G2813" i="3"/>
  <c r="I2813" i="3" s="1"/>
  <c r="F2813" i="3"/>
  <c r="E2813" i="3"/>
  <c r="D2813" i="3"/>
  <c r="C2813" i="3"/>
  <c r="B2813" i="3"/>
  <c r="A2813" i="3"/>
  <c r="V2812" i="3"/>
  <c r="U2812" i="3"/>
  <c r="T2812" i="3"/>
  <c r="S2812" i="3"/>
  <c r="Q2812" i="3"/>
  <c r="P2812" i="3"/>
  <c r="O2812" i="3"/>
  <c r="R2812" i="3" s="1"/>
  <c r="N2812" i="3"/>
  <c r="M2812" i="3"/>
  <c r="L2812" i="3"/>
  <c r="K2812" i="3"/>
  <c r="J2812" i="3"/>
  <c r="G2812" i="3"/>
  <c r="I2812" i="3" s="1"/>
  <c r="F2812" i="3"/>
  <c r="E2812" i="3"/>
  <c r="D2812" i="3"/>
  <c r="C2812" i="3"/>
  <c r="B2812" i="3"/>
  <c r="A2812" i="3"/>
  <c r="V2811" i="3"/>
  <c r="U2811" i="3"/>
  <c r="T2811" i="3"/>
  <c r="S2811" i="3"/>
  <c r="Q2811" i="3"/>
  <c r="O2811" i="3"/>
  <c r="N2811" i="3"/>
  <c r="P2811" i="3" s="1"/>
  <c r="M2811" i="3"/>
  <c r="L2811" i="3"/>
  <c r="K2811" i="3"/>
  <c r="J2811" i="3"/>
  <c r="I2811" i="3"/>
  <c r="G2811" i="3"/>
  <c r="H2811" i="3" s="1"/>
  <c r="F2811" i="3"/>
  <c r="E2811" i="3"/>
  <c r="D2811" i="3"/>
  <c r="C2811" i="3"/>
  <c r="B2811" i="3"/>
  <c r="A2811" i="3"/>
  <c r="V2810" i="3"/>
  <c r="U2810" i="3"/>
  <c r="T2810" i="3"/>
  <c r="S2810" i="3"/>
  <c r="R2810" i="3"/>
  <c r="Q2810" i="3"/>
  <c r="O2810" i="3"/>
  <c r="P2810" i="3" s="1"/>
  <c r="N2810" i="3"/>
  <c r="M2810" i="3"/>
  <c r="L2810" i="3"/>
  <c r="K2810" i="3"/>
  <c r="J2810" i="3"/>
  <c r="I2810" i="3"/>
  <c r="G2810" i="3"/>
  <c r="H2810" i="3" s="1"/>
  <c r="F2810" i="3"/>
  <c r="E2810" i="3"/>
  <c r="D2810" i="3"/>
  <c r="C2810" i="3"/>
  <c r="B2810" i="3"/>
  <c r="A2810" i="3"/>
  <c r="V2809" i="3"/>
  <c r="U2809" i="3"/>
  <c r="T2809" i="3"/>
  <c r="S2809" i="3"/>
  <c r="R2809" i="3"/>
  <c r="Q2809" i="3"/>
  <c r="P2809" i="3"/>
  <c r="O2809" i="3"/>
  <c r="N2809" i="3"/>
  <c r="M2809" i="3"/>
  <c r="L2809" i="3"/>
  <c r="K2809" i="3"/>
  <c r="J2809" i="3"/>
  <c r="G2809" i="3"/>
  <c r="I2809" i="3" s="1"/>
  <c r="F2809" i="3"/>
  <c r="E2809" i="3"/>
  <c r="D2809" i="3"/>
  <c r="C2809" i="3"/>
  <c r="B2809" i="3"/>
  <c r="A2809" i="3"/>
  <c r="V2808" i="3"/>
  <c r="U2808" i="3"/>
  <c r="T2808" i="3"/>
  <c r="S2808" i="3"/>
  <c r="Q2808" i="3"/>
  <c r="O2808" i="3"/>
  <c r="N2808" i="3"/>
  <c r="P2808" i="3" s="1"/>
  <c r="M2808" i="3"/>
  <c r="L2808" i="3"/>
  <c r="K2808" i="3"/>
  <c r="J2808" i="3"/>
  <c r="I2808" i="3"/>
  <c r="H2808" i="3"/>
  <c r="G2808" i="3"/>
  <c r="F2808" i="3"/>
  <c r="E2808" i="3"/>
  <c r="D2808" i="3"/>
  <c r="C2808" i="3"/>
  <c r="B2808" i="3"/>
  <c r="A2808" i="3"/>
  <c r="V2807" i="3"/>
  <c r="U2807" i="3"/>
  <c r="T2807" i="3"/>
  <c r="S2807" i="3"/>
  <c r="R2807" i="3"/>
  <c r="Q2807" i="3"/>
  <c r="O2807" i="3"/>
  <c r="N2807" i="3"/>
  <c r="P2807" i="3" s="1"/>
  <c r="M2807" i="3"/>
  <c r="L2807" i="3"/>
  <c r="K2807" i="3"/>
  <c r="J2807" i="3"/>
  <c r="H2807" i="3"/>
  <c r="G2807" i="3"/>
  <c r="I2807" i="3" s="1"/>
  <c r="F2807" i="3"/>
  <c r="E2807" i="3"/>
  <c r="D2807" i="3"/>
  <c r="C2807" i="3"/>
  <c r="B2807" i="3"/>
  <c r="A2807" i="3"/>
  <c r="V2806" i="3"/>
  <c r="U2806" i="3"/>
  <c r="T2806" i="3"/>
  <c r="S2806" i="3"/>
  <c r="R2806" i="3"/>
  <c r="Q2806" i="3"/>
  <c r="O2806" i="3"/>
  <c r="N2806" i="3"/>
  <c r="P2806" i="3" s="1"/>
  <c r="M2806" i="3"/>
  <c r="L2806" i="3"/>
  <c r="K2806" i="3"/>
  <c r="J2806" i="3"/>
  <c r="H2806" i="3"/>
  <c r="G2806" i="3"/>
  <c r="I2806" i="3" s="1"/>
  <c r="F2806" i="3"/>
  <c r="E2806" i="3"/>
  <c r="D2806" i="3"/>
  <c r="C2806" i="3"/>
  <c r="B2806" i="3"/>
  <c r="A2806" i="3"/>
  <c r="V2805" i="3"/>
  <c r="U2805" i="3"/>
  <c r="T2805" i="3"/>
  <c r="S2805" i="3"/>
  <c r="Q2805" i="3"/>
  <c r="P2805" i="3"/>
  <c r="O2805" i="3"/>
  <c r="R2805" i="3" s="1"/>
  <c r="N2805" i="3"/>
  <c r="M2805" i="3"/>
  <c r="L2805" i="3"/>
  <c r="K2805" i="3"/>
  <c r="J2805" i="3"/>
  <c r="G2805" i="3"/>
  <c r="I2805" i="3" s="1"/>
  <c r="F2805" i="3"/>
  <c r="E2805" i="3"/>
  <c r="D2805" i="3"/>
  <c r="C2805" i="3"/>
  <c r="B2805" i="3"/>
  <c r="A2805" i="3"/>
  <c r="V2804" i="3"/>
  <c r="U2804" i="3"/>
  <c r="T2804" i="3"/>
  <c r="S2804" i="3"/>
  <c r="Q2804" i="3"/>
  <c r="O2804" i="3"/>
  <c r="N2804" i="3"/>
  <c r="P2804" i="3" s="1"/>
  <c r="M2804" i="3"/>
  <c r="L2804" i="3"/>
  <c r="K2804" i="3"/>
  <c r="J2804" i="3"/>
  <c r="H2804" i="3"/>
  <c r="G2804" i="3"/>
  <c r="I2804" i="3" s="1"/>
  <c r="F2804" i="3"/>
  <c r="E2804" i="3"/>
  <c r="D2804" i="3"/>
  <c r="C2804" i="3"/>
  <c r="B2804" i="3"/>
  <c r="A2804" i="3"/>
  <c r="V2803" i="3"/>
  <c r="U2803" i="3"/>
  <c r="T2803" i="3"/>
  <c r="S2803" i="3"/>
  <c r="Q2803" i="3"/>
  <c r="P2803" i="3"/>
  <c r="O2803" i="3"/>
  <c r="R2803" i="3" s="1"/>
  <c r="N2803" i="3"/>
  <c r="M2803" i="3"/>
  <c r="L2803" i="3"/>
  <c r="K2803" i="3"/>
  <c r="J2803" i="3"/>
  <c r="G2803" i="3"/>
  <c r="F2803" i="3"/>
  <c r="E2803" i="3"/>
  <c r="D2803" i="3"/>
  <c r="C2803" i="3"/>
  <c r="B2803" i="3"/>
  <c r="A2803" i="3"/>
  <c r="V2802" i="3"/>
  <c r="U2802" i="3"/>
  <c r="T2802" i="3"/>
  <c r="S2802" i="3"/>
  <c r="Q2802" i="3"/>
  <c r="P2802" i="3"/>
  <c r="O2802" i="3"/>
  <c r="R2802" i="3" s="1"/>
  <c r="N2802" i="3"/>
  <c r="M2802" i="3"/>
  <c r="L2802" i="3"/>
  <c r="K2802" i="3"/>
  <c r="J2802" i="3"/>
  <c r="I2802" i="3"/>
  <c r="G2802" i="3"/>
  <c r="H2802" i="3" s="1"/>
  <c r="F2802" i="3"/>
  <c r="E2802" i="3"/>
  <c r="D2802" i="3"/>
  <c r="C2802" i="3"/>
  <c r="B2802" i="3"/>
  <c r="A2802" i="3"/>
  <c r="V2801" i="3"/>
  <c r="U2801" i="3"/>
  <c r="T2801" i="3"/>
  <c r="S2801" i="3"/>
  <c r="R2801" i="3"/>
  <c r="Q2801" i="3"/>
  <c r="P2801" i="3"/>
  <c r="O2801" i="3"/>
  <c r="N2801" i="3"/>
  <c r="M2801" i="3"/>
  <c r="L2801" i="3"/>
  <c r="K2801" i="3"/>
  <c r="J2801" i="3"/>
  <c r="I2801" i="3"/>
  <c r="G2801" i="3"/>
  <c r="H2801" i="3" s="1"/>
  <c r="F2801" i="3"/>
  <c r="E2801" i="3"/>
  <c r="D2801" i="3"/>
  <c r="C2801" i="3"/>
  <c r="B2801" i="3"/>
  <c r="A2801" i="3"/>
  <c r="V2800" i="3"/>
  <c r="U2800" i="3"/>
  <c r="T2800" i="3"/>
  <c r="S2800" i="3"/>
  <c r="R2800" i="3"/>
  <c r="Q2800" i="3"/>
  <c r="P2800" i="3"/>
  <c r="O2800" i="3"/>
  <c r="N2800" i="3"/>
  <c r="M2800" i="3"/>
  <c r="L2800" i="3"/>
  <c r="K2800" i="3"/>
  <c r="J2800" i="3"/>
  <c r="I2800" i="3"/>
  <c r="H2800" i="3"/>
  <c r="G2800" i="3"/>
  <c r="F2800" i="3"/>
  <c r="E2800" i="3"/>
  <c r="D2800" i="3"/>
  <c r="C2800" i="3"/>
  <c r="B2800" i="3"/>
  <c r="A2800" i="3"/>
  <c r="V2799" i="3"/>
  <c r="U2799" i="3"/>
  <c r="T2799" i="3"/>
  <c r="S2799" i="3"/>
  <c r="Q2799" i="3"/>
  <c r="O2799" i="3"/>
  <c r="R2799" i="3" s="1"/>
  <c r="N2799" i="3"/>
  <c r="M2799" i="3"/>
  <c r="L2799" i="3"/>
  <c r="K2799" i="3"/>
  <c r="J2799" i="3"/>
  <c r="H2799" i="3"/>
  <c r="G2799" i="3"/>
  <c r="I2799" i="3" s="1"/>
  <c r="F2799" i="3"/>
  <c r="E2799" i="3"/>
  <c r="D2799" i="3"/>
  <c r="C2799" i="3"/>
  <c r="B2799" i="3"/>
  <c r="A2799" i="3"/>
  <c r="V2798" i="3"/>
  <c r="U2798" i="3"/>
  <c r="T2798" i="3"/>
  <c r="S2798" i="3"/>
  <c r="Q2798" i="3"/>
  <c r="O2798" i="3"/>
  <c r="N2798" i="3"/>
  <c r="P2798" i="3" s="1"/>
  <c r="M2798" i="3"/>
  <c r="L2798" i="3"/>
  <c r="K2798" i="3"/>
  <c r="J2798" i="3"/>
  <c r="I2798" i="3"/>
  <c r="H2798" i="3"/>
  <c r="G2798" i="3"/>
  <c r="F2798" i="3"/>
  <c r="E2798" i="3"/>
  <c r="D2798" i="3"/>
  <c r="C2798" i="3"/>
  <c r="B2798" i="3"/>
  <c r="A2798" i="3"/>
  <c r="V2797" i="3"/>
  <c r="U2797" i="3"/>
  <c r="T2797" i="3"/>
  <c r="S2797" i="3"/>
  <c r="R2797" i="3"/>
  <c r="Q2797" i="3"/>
  <c r="P2797" i="3"/>
  <c r="O2797" i="3"/>
  <c r="N2797" i="3"/>
  <c r="M2797" i="3"/>
  <c r="L2797" i="3"/>
  <c r="K2797" i="3"/>
  <c r="J2797" i="3"/>
  <c r="H2797" i="3"/>
  <c r="G2797" i="3"/>
  <c r="I2797" i="3" s="1"/>
  <c r="F2797" i="3"/>
  <c r="E2797" i="3"/>
  <c r="D2797" i="3"/>
  <c r="C2797" i="3"/>
  <c r="B2797" i="3"/>
  <c r="A2797" i="3"/>
  <c r="V2796" i="3"/>
  <c r="U2796" i="3"/>
  <c r="T2796" i="3"/>
  <c r="S2796" i="3"/>
  <c r="Q2796" i="3"/>
  <c r="O2796" i="3"/>
  <c r="N2796" i="3"/>
  <c r="P2796" i="3" s="1"/>
  <c r="M2796" i="3"/>
  <c r="L2796" i="3"/>
  <c r="K2796" i="3"/>
  <c r="J2796" i="3"/>
  <c r="G2796" i="3"/>
  <c r="I2796" i="3" s="1"/>
  <c r="F2796" i="3"/>
  <c r="E2796" i="3"/>
  <c r="D2796" i="3"/>
  <c r="C2796" i="3"/>
  <c r="B2796" i="3"/>
  <c r="A2796" i="3"/>
  <c r="V2795" i="3"/>
  <c r="U2795" i="3"/>
  <c r="T2795" i="3"/>
  <c r="S2795" i="3"/>
  <c r="Q2795" i="3"/>
  <c r="O2795" i="3"/>
  <c r="R2795" i="3" s="1"/>
  <c r="N2795" i="3"/>
  <c r="P2795" i="3" s="1"/>
  <c r="M2795" i="3"/>
  <c r="L2795" i="3"/>
  <c r="K2795" i="3"/>
  <c r="J2795" i="3"/>
  <c r="I2795" i="3"/>
  <c r="G2795" i="3"/>
  <c r="H2795" i="3" s="1"/>
  <c r="F2795" i="3"/>
  <c r="E2795" i="3"/>
  <c r="D2795" i="3"/>
  <c r="C2795" i="3"/>
  <c r="B2795" i="3"/>
  <c r="A2795" i="3"/>
  <c r="V2794" i="3"/>
  <c r="U2794" i="3"/>
  <c r="T2794" i="3"/>
  <c r="S2794" i="3"/>
  <c r="Q2794" i="3"/>
  <c r="P2794" i="3"/>
  <c r="O2794" i="3"/>
  <c r="R2794" i="3" s="1"/>
  <c r="N2794" i="3"/>
  <c r="M2794" i="3"/>
  <c r="L2794" i="3"/>
  <c r="K2794" i="3"/>
  <c r="J2794" i="3"/>
  <c r="I2794" i="3"/>
  <c r="G2794" i="3"/>
  <c r="H2794" i="3" s="1"/>
  <c r="F2794" i="3"/>
  <c r="E2794" i="3"/>
  <c r="D2794" i="3"/>
  <c r="C2794" i="3"/>
  <c r="B2794" i="3"/>
  <c r="A2794" i="3"/>
  <c r="V2793" i="3"/>
  <c r="U2793" i="3"/>
  <c r="T2793" i="3"/>
  <c r="S2793" i="3"/>
  <c r="R2793" i="3"/>
  <c r="Q2793" i="3"/>
  <c r="P2793" i="3"/>
  <c r="O2793" i="3"/>
  <c r="N2793" i="3"/>
  <c r="M2793" i="3"/>
  <c r="L2793" i="3"/>
  <c r="K2793" i="3"/>
  <c r="J2793" i="3"/>
  <c r="G2793" i="3"/>
  <c r="F2793" i="3"/>
  <c r="E2793" i="3"/>
  <c r="D2793" i="3"/>
  <c r="C2793" i="3"/>
  <c r="B2793" i="3"/>
  <c r="A2793" i="3"/>
  <c r="V2792" i="3"/>
  <c r="U2792" i="3"/>
  <c r="T2792" i="3"/>
  <c r="S2792" i="3"/>
  <c r="Q2792" i="3"/>
  <c r="O2792" i="3"/>
  <c r="R2792" i="3" s="1"/>
  <c r="N2792" i="3"/>
  <c r="M2792" i="3"/>
  <c r="L2792" i="3"/>
  <c r="K2792" i="3"/>
  <c r="J2792" i="3"/>
  <c r="I2792" i="3"/>
  <c r="H2792" i="3"/>
  <c r="G2792" i="3"/>
  <c r="F2792" i="3"/>
  <c r="E2792" i="3"/>
  <c r="D2792" i="3"/>
  <c r="C2792" i="3"/>
  <c r="B2792" i="3"/>
  <c r="A2792" i="3"/>
  <c r="V2791" i="3"/>
  <c r="U2791" i="3"/>
  <c r="T2791" i="3"/>
  <c r="S2791" i="3"/>
  <c r="Q2791" i="3"/>
  <c r="O2791" i="3"/>
  <c r="R2791" i="3" s="1"/>
  <c r="N2791" i="3"/>
  <c r="M2791" i="3"/>
  <c r="L2791" i="3"/>
  <c r="K2791" i="3"/>
  <c r="J2791" i="3"/>
  <c r="H2791" i="3"/>
  <c r="G2791" i="3"/>
  <c r="I2791" i="3" s="1"/>
  <c r="F2791" i="3"/>
  <c r="E2791" i="3"/>
  <c r="D2791" i="3"/>
  <c r="C2791" i="3"/>
  <c r="B2791" i="3"/>
  <c r="A2791" i="3"/>
  <c r="V2790" i="3"/>
  <c r="U2790" i="3"/>
  <c r="T2790" i="3"/>
  <c r="S2790" i="3"/>
  <c r="R2790" i="3"/>
  <c r="Q2790" i="3"/>
  <c r="O2790" i="3"/>
  <c r="N2790" i="3"/>
  <c r="P2790" i="3" s="1"/>
  <c r="M2790" i="3"/>
  <c r="L2790" i="3"/>
  <c r="K2790" i="3"/>
  <c r="J2790" i="3"/>
  <c r="H2790" i="3"/>
  <c r="G2790" i="3"/>
  <c r="I2790" i="3" s="1"/>
  <c r="F2790" i="3"/>
  <c r="E2790" i="3"/>
  <c r="D2790" i="3"/>
  <c r="C2790" i="3"/>
  <c r="B2790" i="3"/>
  <c r="A2790" i="3"/>
  <c r="V2789" i="3"/>
  <c r="U2789" i="3"/>
  <c r="T2789" i="3"/>
  <c r="S2789" i="3"/>
  <c r="Q2789" i="3"/>
  <c r="O2789" i="3"/>
  <c r="N2789" i="3"/>
  <c r="P2789" i="3" s="1"/>
  <c r="M2789" i="3"/>
  <c r="L2789" i="3"/>
  <c r="K2789" i="3"/>
  <c r="J2789" i="3"/>
  <c r="G2789" i="3"/>
  <c r="F2789" i="3"/>
  <c r="E2789" i="3"/>
  <c r="D2789" i="3"/>
  <c r="C2789" i="3"/>
  <c r="B2789" i="3"/>
  <c r="A2789" i="3"/>
  <c r="V2788" i="3"/>
  <c r="U2788" i="3"/>
  <c r="T2788" i="3"/>
  <c r="S2788" i="3"/>
  <c r="Q2788" i="3"/>
  <c r="P2788" i="3"/>
  <c r="O2788" i="3"/>
  <c r="R2788" i="3" s="1"/>
  <c r="N2788" i="3"/>
  <c r="M2788" i="3"/>
  <c r="L2788" i="3"/>
  <c r="K2788" i="3"/>
  <c r="J2788" i="3"/>
  <c r="H2788" i="3"/>
  <c r="G2788" i="3"/>
  <c r="I2788" i="3" s="1"/>
  <c r="F2788" i="3"/>
  <c r="E2788" i="3"/>
  <c r="D2788" i="3"/>
  <c r="C2788" i="3"/>
  <c r="B2788" i="3"/>
  <c r="A2788" i="3"/>
  <c r="V2787" i="3"/>
  <c r="U2787" i="3"/>
  <c r="T2787" i="3"/>
  <c r="S2787" i="3"/>
  <c r="Q2787" i="3"/>
  <c r="O2787" i="3"/>
  <c r="N2787" i="3"/>
  <c r="P2787" i="3" s="1"/>
  <c r="M2787" i="3"/>
  <c r="L2787" i="3"/>
  <c r="K2787" i="3"/>
  <c r="J2787" i="3"/>
  <c r="I2787" i="3"/>
  <c r="G2787" i="3"/>
  <c r="H2787" i="3" s="1"/>
  <c r="F2787" i="3"/>
  <c r="E2787" i="3"/>
  <c r="D2787" i="3"/>
  <c r="C2787" i="3"/>
  <c r="B2787" i="3"/>
  <c r="A2787" i="3"/>
  <c r="V2786" i="3"/>
  <c r="U2786" i="3"/>
  <c r="T2786" i="3"/>
  <c r="S2786" i="3"/>
  <c r="R2786" i="3"/>
  <c r="Q2786" i="3"/>
  <c r="P2786" i="3"/>
  <c r="O2786" i="3"/>
  <c r="N2786" i="3"/>
  <c r="M2786" i="3"/>
  <c r="L2786" i="3"/>
  <c r="K2786" i="3"/>
  <c r="J2786" i="3"/>
  <c r="I2786" i="3"/>
  <c r="G2786" i="3"/>
  <c r="H2786" i="3" s="1"/>
  <c r="F2786" i="3"/>
  <c r="E2786" i="3"/>
  <c r="D2786" i="3"/>
  <c r="C2786" i="3"/>
  <c r="B2786" i="3"/>
  <c r="A2786" i="3"/>
  <c r="V2785" i="3"/>
  <c r="U2785" i="3"/>
  <c r="T2785" i="3"/>
  <c r="S2785" i="3"/>
  <c r="Q2785" i="3"/>
  <c r="P2785" i="3"/>
  <c r="O2785" i="3"/>
  <c r="R2785" i="3" s="1"/>
  <c r="N2785" i="3"/>
  <c r="M2785" i="3"/>
  <c r="L2785" i="3"/>
  <c r="K2785" i="3"/>
  <c r="J2785" i="3"/>
  <c r="I2785" i="3"/>
  <c r="H2785" i="3"/>
  <c r="G2785" i="3"/>
  <c r="F2785" i="3"/>
  <c r="E2785" i="3"/>
  <c r="D2785" i="3"/>
  <c r="C2785" i="3"/>
  <c r="B2785" i="3"/>
  <c r="A2785" i="3"/>
  <c r="V2784" i="3"/>
  <c r="U2784" i="3"/>
  <c r="T2784" i="3"/>
  <c r="S2784" i="3"/>
  <c r="R2784" i="3"/>
  <c r="Q2784" i="3"/>
  <c r="O2784" i="3"/>
  <c r="N2784" i="3"/>
  <c r="M2784" i="3"/>
  <c r="L2784" i="3"/>
  <c r="K2784" i="3"/>
  <c r="J2784" i="3"/>
  <c r="I2784" i="3"/>
  <c r="H2784" i="3"/>
  <c r="G2784" i="3"/>
  <c r="F2784" i="3"/>
  <c r="E2784" i="3"/>
  <c r="D2784" i="3"/>
  <c r="C2784" i="3"/>
  <c r="B2784" i="3"/>
  <c r="A2784" i="3"/>
  <c r="V2783" i="3"/>
  <c r="U2783" i="3"/>
  <c r="T2783" i="3"/>
  <c r="S2783" i="3"/>
  <c r="Q2783" i="3"/>
  <c r="O2783" i="3"/>
  <c r="R2783" i="3" s="1"/>
  <c r="N2783" i="3"/>
  <c r="P2783" i="3" s="1"/>
  <c r="M2783" i="3"/>
  <c r="L2783" i="3"/>
  <c r="K2783" i="3"/>
  <c r="J2783" i="3"/>
  <c r="H2783" i="3"/>
  <c r="G2783" i="3"/>
  <c r="I2783" i="3" s="1"/>
  <c r="F2783" i="3"/>
  <c r="E2783" i="3"/>
  <c r="D2783" i="3"/>
  <c r="C2783" i="3"/>
  <c r="B2783" i="3"/>
  <c r="A2783" i="3"/>
  <c r="V2782" i="3"/>
  <c r="U2782" i="3"/>
  <c r="T2782" i="3"/>
  <c r="S2782" i="3"/>
  <c r="Q2782" i="3"/>
  <c r="O2782" i="3"/>
  <c r="N2782" i="3"/>
  <c r="P2782" i="3" s="1"/>
  <c r="M2782" i="3"/>
  <c r="L2782" i="3"/>
  <c r="K2782" i="3"/>
  <c r="J2782" i="3"/>
  <c r="I2782" i="3"/>
  <c r="G2782" i="3"/>
  <c r="H2782" i="3" s="1"/>
  <c r="F2782" i="3"/>
  <c r="E2782" i="3"/>
  <c r="D2782" i="3"/>
  <c r="C2782" i="3"/>
  <c r="B2782" i="3"/>
  <c r="A2782" i="3"/>
  <c r="V2781" i="3"/>
  <c r="U2781" i="3"/>
  <c r="T2781" i="3"/>
  <c r="S2781" i="3"/>
  <c r="Q2781" i="3"/>
  <c r="P2781" i="3"/>
  <c r="O2781" i="3"/>
  <c r="R2781" i="3" s="1"/>
  <c r="N2781" i="3"/>
  <c r="M2781" i="3"/>
  <c r="L2781" i="3"/>
  <c r="K2781" i="3"/>
  <c r="J2781" i="3"/>
  <c r="G2781" i="3"/>
  <c r="F2781" i="3"/>
  <c r="E2781" i="3"/>
  <c r="D2781" i="3"/>
  <c r="C2781" i="3"/>
  <c r="B2781" i="3"/>
  <c r="A2781" i="3"/>
  <c r="V2780" i="3"/>
  <c r="U2780" i="3"/>
  <c r="T2780" i="3"/>
  <c r="S2780" i="3"/>
  <c r="Q2780" i="3"/>
  <c r="P2780" i="3"/>
  <c r="O2780" i="3"/>
  <c r="N2780" i="3"/>
  <c r="M2780" i="3"/>
  <c r="L2780" i="3"/>
  <c r="K2780" i="3"/>
  <c r="J2780" i="3"/>
  <c r="H2780" i="3"/>
  <c r="G2780" i="3"/>
  <c r="I2780" i="3" s="1"/>
  <c r="F2780" i="3"/>
  <c r="E2780" i="3"/>
  <c r="D2780" i="3"/>
  <c r="C2780" i="3"/>
  <c r="B2780" i="3"/>
  <c r="A2780" i="3"/>
  <c r="V2779" i="3"/>
  <c r="U2779" i="3"/>
  <c r="T2779" i="3"/>
  <c r="S2779" i="3"/>
  <c r="Q2779" i="3"/>
  <c r="P2779" i="3"/>
  <c r="O2779" i="3"/>
  <c r="R2779" i="3" s="1"/>
  <c r="N2779" i="3"/>
  <c r="M2779" i="3"/>
  <c r="L2779" i="3"/>
  <c r="K2779" i="3"/>
  <c r="J2779" i="3"/>
  <c r="G2779" i="3"/>
  <c r="H2779" i="3" s="1"/>
  <c r="F2779" i="3"/>
  <c r="E2779" i="3"/>
  <c r="D2779" i="3"/>
  <c r="C2779" i="3"/>
  <c r="B2779" i="3"/>
  <c r="A2779" i="3"/>
  <c r="V2778" i="3"/>
  <c r="U2778" i="3"/>
  <c r="T2778" i="3"/>
  <c r="S2778" i="3"/>
  <c r="R2778" i="3"/>
  <c r="Q2778" i="3"/>
  <c r="P2778" i="3"/>
  <c r="O2778" i="3"/>
  <c r="N2778" i="3"/>
  <c r="M2778" i="3"/>
  <c r="L2778" i="3"/>
  <c r="K2778" i="3"/>
  <c r="J2778" i="3"/>
  <c r="I2778" i="3"/>
  <c r="G2778" i="3"/>
  <c r="H2778" i="3" s="1"/>
  <c r="F2778" i="3"/>
  <c r="E2778" i="3"/>
  <c r="D2778" i="3"/>
  <c r="C2778" i="3"/>
  <c r="B2778" i="3"/>
  <c r="A2778" i="3"/>
  <c r="V2777" i="3"/>
  <c r="U2777" i="3"/>
  <c r="T2777" i="3"/>
  <c r="S2777" i="3"/>
  <c r="R2777" i="3"/>
  <c r="Q2777" i="3"/>
  <c r="P2777" i="3"/>
  <c r="O2777" i="3"/>
  <c r="N2777" i="3"/>
  <c r="M2777" i="3"/>
  <c r="L2777" i="3"/>
  <c r="K2777" i="3"/>
  <c r="J2777" i="3"/>
  <c r="G2777" i="3"/>
  <c r="F2777" i="3"/>
  <c r="E2777" i="3"/>
  <c r="D2777" i="3"/>
  <c r="C2777" i="3"/>
  <c r="B2777" i="3"/>
  <c r="A2777" i="3"/>
  <c r="V2776" i="3"/>
  <c r="U2776" i="3"/>
  <c r="T2776" i="3"/>
  <c r="S2776" i="3"/>
  <c r="R2776" i="3"/>
  <c r="Q2776" i="3"/>
  <c r="P2776" i="3"/>
  <c r="O2776" i="3"/>
  <c r="N2776" i="3"/>
  <c r="M2776" i="3"/>
  <c r="L2776" i="3"/>
  <c r="K2776" i="3"/>
  <c r="J2776" i="3"/>
  <c r="I2776" i="3"/>
  <c r="H2776" i="3"/>
  <c r="G2776" i="3"/>
  <c r="F2776" i="3"/>
  <c r="E2776" i="3"/>
  <c r="D2776" i="3"/>
  <c r="C2776" i="3"/>
  <c r="B2776" i="3"/>
  <c r="A2776" i="3"/>
  <c r="V2775" i="3"/>
  <c r="U2775" i="3"/>
  <c r="T2775" i="3"/>
  <c r="S2775" i="3"/>
  <c r="Q2775" i="3"/>
  <c r="O2775" i="3"/>
  <c r="R2775" i="3" s="1"/>
  <c r="N2775" i="3"/>
  <c r="M2775" i="3"/>
  <c r="L2775" i="3"/>
  <c r="K2775" i="3"/>
  <c r="J2775" i="3"/>
  <c r="H2775" i="3"/>
  <c r="G2775" i="3"/>
  <c r="I2775" i="3" s="1"/>
  <c r="F2775" i="3"/>
  <c r="E2775" i="3"/>
  <c r="D2775" i="3"/>
  <c r="C2775" i="3"/>
  <c r="B2775" i="3"/>
  <c r="A2775" i="3"/>
  <c r="V2774" i="3"/>
  <c r="U2774" i="3"/>
  <c r="T2774" i="3"/>
  <c r="S2774" i="3"/>
  <c r="Q2774" i="3"/>
  <c r="O2774" i="3"/>
  <c r="N2774" i="3"/>
  <c r="P2774" i="3" s="1"/>
  <c r="M2774" i="3"/>
  <c r="L2774" i="3"/>
  <c r="K2774" i="3"/>
  <c r="J2774" i="3"/>
  <c r="I2774" i="3"/>
  <c r="H2774" i="3"/>
  <c r="G2774" i="3"/>
  <c r="F2774" i="3"/>
  <c r="E2774" i="3"/>
  <c r="D2774" i="3"/>
  <c r="C2774" i="3"/>
  <c r="B2774" i="3"/>
  <c r="A2774" i="3"/>
  <c r="V2773" i="3"/>
  <c r="U2773" i="3"/>
  <c r="T2773" i="3"/>
  <c r="S2773" i="3"/>
  <c r="Q2773" i="3"/>
  <c r="O2773" i="3"/>
  <c r="R2773" i="3" s="1"/>
  <c r="N2773" i="3"/>
  <c r="P2773" i="3" s="1"/>
  <c r="M2773" i="3"/>
  <c r="L2773" i="3"/>
  <c r="K2773" i="3"/>
  <c r="J2773" i="3"/>
  <c r="H2773" i="3"/>
  <c r="G2773" i="3"/>
  <c r="I2773" i="3" s="1"/>
  <c r="F2773" i="3"/>
  <c r="E2773" i="3"/>
  <c r="D2773" i="3"/>
  <c r="C2773" i="3"/>
  <c r="B2773" i="3"/>
  <c r="A2773" i="3"/>
  <c r="V2772" i="3"/>
  <c r="U2772" i="3"/>
  <c r="T2772" i="3"/>
  <c r="S2772" i="3"/>
  <c r="Q2772" i="3"/>
  <c r="O2772" i="3"/>
  <c r="N2772" i="3"/>
  <c r="P2772" i="3" s="1"/>
  <c r="M2772" i="3"/>
  <c r="L2772" i="3"/>
  <c r="K2772" i="3"/>
  <c r="J2772" i="3"/>
  <c r="H2772" i="3"/>
  <c r="G2772" i="3"/>
  <c r="I2772" i="3" s="1"/>
  <c r="F2772" i="3"/>
  <c r="E2772" i="3"/>
  <c r="D2772" i="3"/>
  <c r="C2772" i="3"/>
  <c r="B2772" i="3"/>
  <c r="A2772" i="3"/>
  <c r="V2771" i="3"/>
  <c r="U2771" i="3"/>
  <c r="T2771" i="3"/>
  <c r="S2771" i="3"/>
  <c r="Q2771" i="3"/>
  <c r="P2771" i="3"/>
  <c r="O2771" i="3"/>
  <c r="R2771" i="3" s="1"/>
  <c r="N2771" i="3"/>
  <c r="M2771" i="3"/>
  <c r="L2771" i="3"/>
  <c r="K2771" i="3"/>
  <c r="J2771" i="3"/>
  <c r="I2771" i="3"/>
  <c r="G2771" i="3"/>
  <c r="H2771" i="3" s="1"/>
  <c r="F2771" i="3"/>
  <c r="E2771" i="3"/>
  <c r="D2771" i="3"/>
  <c r="C2771" i="3"/>
  <c r="B2771" i="3"/>
  <c r="A2771" i="3"/>
  <c r="V2770" i="3"/>
  <c r="U2770" i="3"/>
  <c r="T2770" i="3"/>
  <c r="S2770" i="3"/>
  <c r="R2770" i="3"/>
  <c r="Q2770" i="3"/>
  <c r="P2770" i="3"/>
  <c r="O2770" i="3"/>
  <c r="N2770" i="3"/>
  <c r="M2770" i="3"/>
  <c r="L2770" i="3"/>
  <c r="K2770" i="3"/>
  <c r="J2770" i="3"/>
  <c r="I2770" i="3"/>
  <c r="G2770" i="3"/>
  <c r="H2770" i="3" s="1"/>
  <c r="F2770" i="3"/>
  <c r="E2770" i="3"/>
  <c r="D2770" i="3"/>
  <c r="C2770" i="3"/>
  <c r="B2770" i="3"/>
  <c r="A2770" i="3"/>
  <c r="V2769" i="3"/>
  <c r="U2769" i="3"/>
  <c r="T2769" i="3"/>
  <c r="S2769" i="3"/>
  <c r="Q2769" i="3"/>
  <c r="P2769" i="3"/>
  <c r="O2769" i="3"/>
  <c r="R2769" i="3" s="1"/>
  <c r="N2769" i="3"/>
  <c r="M2769" i="3"/>
  <c r="L2769" i="3"/>
  <c r="K2769" i="3"/>
  <c r="J2769" i="3"/>
  <c r="I2769" i="3"/>
  <c r="H2769" i="3"/>
  <c r="G2769" i="3"/>
  <c r="F2769" i="3"/>
  <c r="E2769" i="3"/>
  <c r="D2769" i="3"/>
  <c r="C2769" i="3"/>
  <c r="B2769" i="3"/>
  <c r="A2769" i="3"/>
  <c r="V2768" i="3"/>
  <c r="U2768" i="3"/>
  <c r="T2768" i="3"/>
  <c r="S2768" i="3"/>
  <c r="R2768" i="3"/>
  <c r="Q2768" i="3"/>
  <c r="O2768" i="3"/>
  <c r="P2768" i="3" s="1"/>
  <c r="N2768" i="3"/>
  <c r="M2768" i="3"/>
  <c r="L2768" i="3"/>
  <c r="K2768" i="3"/>
  <c r="J2768" i="3"/>
  <c r="I2768" i="3"/>
  <c r="H2768" i="3"/>
  <c r="G2768" i="3"/>
  <c r="F2768" i="3"/>
  <c r="E2768" i="3"/>
  <c r="D2768" i="3"/>
  <c r="C2768" i="3"/>
  <c r="B2768" i="3"/>
  <c r="A2768" i="3"/>
  <c r="V2767" i="3"/>
  <c r="U2767" i="3"/>
  <c r="T2767" i="3"/>
  <c r="S2767" i="3"/>
  <c r="R2767" i="3"/>
  <c r="Q2767" i="3"/>
  <c r="O2767" i="3"/>
  <c r="N2767" i="3"/>
  <c r="P2767" i="3" s="1"/>
  <c r="M2767" i="3"/>
  <c r="L2767" i="3"/>
  <c r="K2767" i="3"/>
  <c r="J2767" i="3"/>
  <c r="H2767" i="3"/>
  <c r="G2767" i="3"/>
  <c r="I2767" i="3" s="1"/>
  <c r="F2767" i="3"/>
  <c r="E2767" i="3"/>
  <c r="D2767" i="3"/>
  <c r="C2767" i="3"/>
  <c r="B2767" i="3"/>
  <c r="A2767" i="3"/>
  <c r="V2766" i="3"/>
  <c r="U2766" i="3"/>
  <c r="T2766" i="3"/>
  <c r="S2766" i="3"/>
  <c r="Q2766" i="3"/>
  <c r="O2766" i="3"/>
  <c r="N2766" i="3"/>
  <c r="P2766" i="3" s="1"/>
  <c r="M2766" i="3"/>
  <c r="L2766" i="3"/>
  <c r="K2766" i="3"/>
  <c r="J2766" i="3"/>
  <c r="G2766" i="3"/>
  <c r="H2766" i="3" s="1"/>
  <c r="F2766" i="3"/>
  <c r="E2766" i="3"/>
  <c r="D2766" i="3"/>
  <c r="C2766" i="3"/>
  <c r="B2766" i="3"/>
  <c r="A2766" i="3"/>
  <c r="V2765" i="3"/>
  <c r="U2765" i="3"/>
  <c r="T2765" i="3"/>
  <c r="S2765" i="3"/>
  <c r="Q2765" i="3"/>
  <c r="O2765" i="3"/>
  <c r="N2765" i="3"/>
  <c r="P2765" i="3" s="1"/>
  <c r="M2765" i="3"/>
  <c r="L2765" i="3"/>
  <c r="K2765" i="3"/>
  <c r="J2765" i="3"/>
  <c r="G2765" i="3"/>
  <c r="I2765" i="3" s="1"/>
  <c r="F2765" i="3"/>
  <c r="E2765" i="3"/>
  <c r="D2765" i="3"/>
  <c r="C2765" i="3"/>
  <c r="B2765" i="3"/>
  <c r="A2765" i="3"/>
  <c r="V2764" i="3"/>
  <c r="U2764" i="3"/>
  <c r="T2764" i="3"/>
  <c r="S2764" i="3"/>
  <c r="Q2764" i="3"/>
  <c r="P2764" i="3"/>
  <c r="O2764" i="3"/>
  <c r="R2764" i="3" s="1"/>
  <c r="N2764" i="3"/>
  <c r="M2764" i="3"/>
  <c r="L2764" i="3"/>
  <c r="K2764" i="3"/>
  <c r="J2764" i="3"/>
  <c r="H2764" i="3"/>
  <c r="G2764" i="3"/>
  <c r="I2764" i="3" s="1"/>
  <c r="F2764" i="3"/>
  <c r="E2764" i="3"/>
  <c r="D2764" i="3"/>
  <c r="C2764" i="3"/>
  <c r="B2764" i="3"/>
  <c r="A2764" i="3"/>
  <c r="V2763" i="3"/>
  <c r="U2763" i="3"/>
  <c r="T2763" i="3"/>
  <c r="S2763" i="3"/>
  <c r="Q2763" i="3"/>
  <c r="O2763" i="3"/>
  <c r="N2763" i="3"/>
  <c r="P2763" i="3" s="1"/>
  <c r="M2763" i="3"/>
  <c r="L2763" i="3"/>
  <c r="K2763" i="3"/>
  <c r="J2763" i="3"/>
  <c r="G2763" i="3"/>
  <c r="H2763" i="3" s="1"/>
  <c r="F2763" i="3"/>
  <c r="E2763" i="3"/>
  <c r="D2763" i="3"/>
  <c r="C2763" i="3"/>
  <c r="B2763" i="3"/>
  <c r="A2763" i="3"/>
  <c r="V2762" i="3"/>
  <c r="U2762" i="3"/>
  <c r="T2762" i="3"/>
  <c r="S2762" i="3"/>
  <c r="Q2762" i="3"/>
  <c r="P2762" i="3"/>
  <c r="O2762" i="3"/>
  <c r="R2762" i="3" s="1"/>
  <c r="N2762" i="3"/>
  <c r="M2762" i="3"/>
  <c r="L2762" i="3"/>
  <c r="K2762" i="3"/>
  <c r="J2762" i="3"/>
  <c r="I2762" i="3"/>
  <c r="G2762" i="3"/>
  <c r="H2762" i="3" s="1"/>
  <c r="F2762" i="3"/>
  <c r="E2762" i="3"/>
  <c r="D2762" i="3"/>
  <c r="C2762" i="3"/>
  <c r="B2762" i="3"/>
  <c r="A2762" i="3"/>
  <c r="V2761" i="3"/>
  <c r="U2761" i="3"/>
  <c r="T2761" i="3"/>
  <c r="S2761" i="3"/>
  <c r="Q2761" i="3"/>
  <c r="P2761" i="3"/>
  <c r="O2761" i="3"/>
  <c r="R2761" i="3" s="1"/>
  <c r="N2761" i="3"/>
  <c r="M2761" i="3"/>
  <c r="L2761" i="3"/>
  <c r="K2761" i="3"/>
  <c r="J2761" i="3"/>
  <c r="H2761" i="3"/>
  <c r="G2761" i="3"/>
  <c r="I2761" i="3" s="1"/>
  <c r="F2761" i="3"/>
  <c r="E2761" i="3"/>
  <c r="D2761" i="3"/>
  <c r="C2761" i="3"/>
  <c r="B2761" i="3"/>
  <c r="A2761" i="3"/>
  <c r="V2760" i="3"/>
  <c r="U2760" i="3"/>
  <c r="T2760" i="3"/>
  <c r="S2760" i="3"/>
  <c r="Q2760" i="3"/>
  <c r="O2760" i="3"/>
  <c r="N2760" i="3"/>
  <c r="M2760" i="3"/>
  <c r="L2760" i="3"/>
  <c r="K2760" i="3"/>
  <c r="J2760" i="3"/>
  <c r="I2760" i="3"/>
  <c r="H2760" i="3"/>
  <c r="G2760" i="3"/>
  <c r="F2760" i="3"/>
  <c r="E2760" i="3"/>
  <c r="D2760" i="3"/>
  <c r="C2760" i="3"/>
  <c r="B2760" i="3"/>
  <c r="A2760" i="3"/>
  <c r="V2759" i="3"/>
  <c r="U2759" i="3"/>
  <c r="T2759" i="3"/>
  <c r="S2759" i="3"/>
  <c r="Q2759" i="3"/>
  <c r="O2759" i="3"/>
  <c r="R2759" i="3" s="1"/>
  <c r="N2759" i="3"/>
  <c r="P2759" i="3" s="1"/>
  <c r="M2759" i="3"/>
  <c r="L2759" i="3"/>
  <c r="K2759" i="3"/>
  <c r="J2759" i="3"/>
  <c r="H2759" i="3"/>
  <c r="G2759" i="3"/>
  <c r="I2759" i="3" s="1"/>
  <c r="F2759" i="3"/>
  <c r="E2759" i="3"/>
  <c r="D2759" i="3"/>
  <c r="C2759" i="3"/>
  <c r="B2759" i="3"/>
  <c r="A2759" i="3"/>
  <c r="V2758" i="3"/>
  <c r="U2758" i="3"/>
  <c r="T2758" i="3"/>
  <c r="S2758" i="3"/>
  <c r="Q2758" i="3"/>
  <c r="O2758" i="3"/>
  <c r="N2758" i="3"/>
  <c r="M2758" i="3"/>
  <c r="L2758" i="3"/>
  <c r="K2758" i="3"/>
  <c r="J2758" i="3"/>
  <c r="G2758" i="3"/>
  <c r="F2758" i="3"/>
  <c r="E2758" i="3"/>
  <c r="D2758" i="3"/>
  <c r="C2758" i="3"/>
  <c r="B2758" i="3"/>
  <c r="A2758" i="3"/>
  <c r="V2757" i="3"/>
  <c r="U2757" i="3"/>
  <c r="T2757" i="3"/>
  <c r="S2757" i="3"/>
  <c r="R2757" i="3"/>
  <c r="Q2757" i="3"/>
  <c r="O2757" i="3"/>
  <c r="N2757" i="3"/>
  <c r="P2757" i="3" s="1"/>
  <c r="M2757" i="3"/>
  <c r="L2757" i="3"/>
  <c r="K2757" i="3"/>
  <c r="J2757" i="3"/>
  <c r="G2757" i="3"/>
  <c r="F2757" i="3"/>
  <c r="E2757" i="3"/>
  <c r="D2757" i="3"/>
  <c r="C2757" i="3"/>
  <c r="B2757" i="3"/>
  <c r="A2757" i="3"/>
  <c r="V2756" i="3"/>
  <c r="U2756" i="3"/>
  <c r="T2756" i="3"/>
  <c r="S2756" i="3"/>
  <c r="Q2756" i="3"/>
  <c r="O2756" i="3"/>
  <c r="N2756" i="3"/>
  <c r="P2756" i="3" s="1"/>
  <c r="M2756" i="3"/>
  <c r="L2756" i="3"/>
  <c r="K2756" i="3"/>
  <c r="J2756" i="3"/>
  <c r="G2756" i="3"/>
  <c r="I2756" i="3" s="1"/>
  <c r="F2756" i="3"/>
  <c r="E2756" i="3"/>
  <c r="D2756" i="3"/>
  <c r="C2756" i="3"/>
  <c r="B2756" i="3"/>
  <c r="A2756" i="3"/>
  <c r="V2755" i="3"/>
  <c r="U2755" i="3"/>
  <c r="T2755" i="3"/>
  <c r="S2755" i="3"/>
  <c r="Q2755" i="3"/>
  <c r="P2755" i="3"/>
  <c r="O2755" i="3"/>
  <c r="R2755" i="3" s="1"/>
  <c r="N2755" i="3"/>
  <c r="M2755" i="3"/>
  <c r="L2755" i="3"/>
  <c r="K2755" i="3"/>
  <c r="J2755" i="3"/>
  <c r="I2755" i="3"/>
  <c r="G2755" i="3"/>
  <c r="H2755" i="3" s="1"/>
  <c r="F2755" i="3"/>
  <c r="E2755" i="3"/>
  <c r="D2755" i="3"/>
  <c r="C2755" i="3"/>
  <c r="B2755" i="3"/>
  <c r="A2755" i="3"/>
  <c r="V2754" i="3"/>
  <c r="U2754" i="3"/>
  <c r="T2754" i="3"/>
  <c r="S2754" i="3"/>
  <c r="R2754" i="3"/>
  <c r="Q2754" i="3"/>
  <c r="O2754" i="3"/>
  <c r="P2754" i="3" s="1"/>
  <c r="N2754" i="3"/>
  <c r="M2754" i="3"/>
  <c r="L2754" i="3"/>
  <c r="K2754" i="3"/>
  <c r="J2754" i="3"/>
  <c r="I2754" i="3"/>
  <c r="G2754" i="3"/>
  <c r="H2754" i="3" s="1"/>
  <c r="F2754" i="3"/>
  <c r="E2754" i="3"/>
  <c r="D2754" i="3"/>
  <c r="C2754" i="3"/>
  <c r="B2754" i="3"/>
  <c r="A2754" i="3"/>
  <c r="V2753" i="3"/>
  <c r="U2753" i="3"/>
  <c r="T2753" i="3"/>
  <c r="S2753" i="3"/>
  <c r="Q2753" i="3"/>
  <c r="O2753" i="3"/>
  <c r="N2753" i="3"/>
  <c r="M2753" i="3"/>
  <c r="L2753" i="3"/>
  <c r="K2753" i="3"/>
  <c r="J2753" i="3"/>
  <c r="I2753" i="3"/>
  <c r="G2753" i="3"/>
  <c r="H2753" i="3" s="1"/>
  <c r="F2753" i="3"/>
  <c r="E2753" i="3"/>
  <c r="D2753" i="3"/>
  <c r="C2753" i="3"/>
  <c r="B2753" i="3"/>
  <c r="A2753" i="3"/>
  <c r="V2752" i="3"/>
  <c r="U2752" i="3"/>
  <c r="T2752" i="3"/>
  <c r="S2752" i="3"/>
  <c r="Q2752" i="3"/>
  <c r="O2752" i="3"/>
  <c r="R2752" i="3" s="1"/>
  <c r="N2752" i="3"/>
  <c r="M2752" i="3"/>
  <c r="L2752" i="3"/>
  <c r="K2752" i="3"/>
  <c r="J2752" i="3"/>
  <c r="I2752" i="3"/>
  <c r="H2752" i="3"/>
  <c r="G2752" i="3"/>
  <c r="F2752" i="3"/>
  <c r="E2752" i="3"/>
  <c r="D2752" i="3"/>
  <c r="C2752" i="3"/>
  <c r="B2752" i="3"/>
  <c r="A2752" i="3"/>
  <c r="V2751" i="3"/>
  <c r="U2751" i="3"/>
  <c r="T2751" i="3"/>
  <c r="S2751" i="3"/>
  <c r="R2751" i="3"/>
  <c r="Q2751" i="3"/>
  <c r="O2751" i="3"/>
  <c r="N2751" i="3"/>
  <c r="M2751" i="3"/>
  <c r="L2751" i="3"/>
  <c r="K2751" i="3"/>
  <c r="J2751" i="3"/>
  <c r="H2751" i="3"/>
  <c r="G2751" i="3"/>
  <c r="I2751" i="3" s="1"/>
  <c r="F2751" i="3"/>
  <c r="E2751" i="3"/>
  <c r="D2751" i="3"/>
  <c r="C2751" i="3"/>
  <c r="B2751" i="3"/>
  <c r="A2751" i="3"/>
  <c r="V2750" i="3"/>
  <c r="U2750" i="3"/>
  <c r="T2750" i="3"/>
  <c r="S2750" i="3"/>
  <c r="Q2750" i="3"/>
  <c r="O2750" i="3"/>
  <c r="N2750" i="3"/>
  <c r="M2750" i="3"/>
  <c r="L2750" i="3"/>
  <c r="K2750" i="3"/>
  <c r="J2750" i="3"/>
  <c r="G2750" i="3"/>
  <c r="F2750" i="3"/>
  <c r="E2750" i="3"/>
  <c r="D2750" i="3"/>
  <c r="C2750" i="3"/>
  <c r="B2750" i="3"/>
  <c r="A2750" i="3"/>
  <c r="V2749" i="3"/>
  <c r="U2749" i="3"/>
  <c r="T2749" i="3"/>
  <c r="S2749" i="3"/>
  <c r="Q2749" i="3"/>
  <c r="O2749" i="3"/>
  <c r="N2749" i="3"/>
  <c r="P2749" i="3" s="1"/>
  <c r="M2749" i="3"/>
  <c r="L2749" i="3"/>
  <c r="K2749" i="3"/>
  <c r="J2749" i="3"/>
  <c r="H2749" i="3"/>
  <c r="G2749" i="3"/>
  <c r="I2749" i="3" s="1"/>
  <c r="F2749" i="3"/>
  <c r="E2749" i="3"/>
  <c r="D2749" i="3"/>
  <c r="C2749" i="3"/>
  <c r="B2749" i="3"/>
  <c r="A2749" i="3"/>
  <c r="V2748" i="3"/>
  <c r="U2748" i="3"/>
  <c r="T2748" i="3"/>
  <c r="S2748" i="3"/>
  <c r="Q2748" i="3"/>
  <c r="O2748" i="3"/>
  <c r="R2748" i="3" s="1"/>
  <c r="N2748" i="3"/>
  <c r="P2748" i="3" s="1"/>
  <c r="M2748" i="3"/>
  <c r="L2748" i="3"/>
  <c r="K2748" i="3"/>
  <c r="J2748" i="3"/>
  <c r="G2748" i="3"/>
  <c r="F2748" i="3"/>
  <c r="E2748" i="3"/>
  <c r="D2748" i="3"/>
  <c r="C2748" i="3"/>
  <c r="B2748" i="3"/>
  <c r="A2748" i="3"/>
  <c r="V2747" i="3"/>
  <c r="U2747" i="3"/>
  <c r="T2747" i="3"/>
  <c r="S2747" i="3"/>
  <c r="Q2747" i="3"/>
  <c r="P2747" i="3"/>
  <c r="O2747" i="3"/>
  <c r="N2747" i="3"/>
  <c r="M2747" i="3"/>
  <c r="L2747" i="3"/>
  <c r="K2747" i="3"/>
  <c r="J2747" i="3"/>
  <c r="I2747" i="3"/>
  <c r="G2747" i="3"/>
  <c r="H2747" i="3" s="1"/>
  <c r="F2747" i="3"/>
  <c r="E2747" i="3"/>
  <c r="D2747" i="3"/>
  <c r="C2747" i="3"/>
  <c r="B2747" i="3"/>
  <c r="A2747" i="3"/>
  <c r="V2746" i="3"/>
  <c r="U2746" i="3"/>
  <c r="T2746" i="3"/>
  <c r="S2746" i="3"/>
  <c r="Q2746" i="3"/>
  <c r="P2746" i="3"/>
  <c r="O2746" i="3"/>
  <c r="R2746" i="3" s="1"/>
  <c r="N2746" i="3"/>
  <c r="M2746" i="3"/>
  <c r="L2746" i="3"/>
  <c r="K2746" i="3"/>
  <c r="J2746" i="3"/>
  <c r="I2746" i="3"/>
  <c r="G2746" i="3"/>
  <c r="H2746" i="3" s="1"/>
  <c r="F2746" i="3"/>
  <c r="E2746" i="3"/>
  <c r="D2746" i="3"/>
  <c r="C2746" i="3"/>
  <c r="B2746" i="3"/>
  <c r="A2746" i="3"/>
  <c r="V2745" i="3"/>
  <c r="U2745" i="3"/>
  <c r="T2745" i="3"/>
  <c r="S2745" i="3"/>
  <c r="Q2745" i="3"/>
  <c r="P2745" i="3"/>
  <c r="O2745" i="3"/>
  <c r="R2745" i="3" s="1"/>
  <c r="N2745" i="3"/>
  <c r="M2745" i="3"/>
  <c r="L2745" i="3"/>
  <c r="K2745" i="3"/>
  <c r="J2745" i="3"/>
  <c r="H2745" i="3"/>
  <c r="G2745" i="3"/>
  <c r="I2745" i="3" s="1"/>
  <c r="F2745" i="3"/>
  <c r="E2745" i="3"/>
  <c r="D2745" i="3"/>
  <c r="C2745" i="3"/>
  <c r="B2745" i="3"/>
  <c r="A2745" i="3"/>
  <c r="V2744" i="3"/>
  <c r="U2744" i="3"/>
  <c r="T2744" i="3"/>
  <c r="S2744" i="3"/>
  <c r="R2744" i="3"/>
  <c r="Q2744" i="3"/>
  <c r="P2744" i="3"/>
  <c r="O2744" i="3"/>
  <c r="N2744" i="3"/>
  <c r="M2744" i="3"/>
  <c r="L2744" i="3"/>
  <c r="K2744" i="3"/>
  <c r="J2744" i="3"/>
  <c r="I2744" i="3"/>
  <c r="H2744" i="3"/>
  <c r="G2744" i="3"/>
  <c r="F2744" i="3"/>
  <c r="E2744" i="3"/>
  <c r="D2744" i="3"/>
  <c r="C2744" i="3"/>
  <c r="B2744" i="3"/>
  <c r="A2744" i="3"/>
  <c r="V2743" i="3"/>
  <c r="U2743" i="3"/>
  <c r="T2743" i="3"/>
  <c r="S2743" i="3"/>
  <c r="R2743" i="3"/>
  <c r="Q2743" i="3"/>
  <c r="O2743" i="3"/>
  <c r="N2743" i="3"/>
  <c r="P2743" i="3" s="1"/>
  <c r="M2743" i="3"/>
  <c r="L2743" i="3"/>
  <c r="K2743" i="3"/>
  <c r="J2743" i="3"/>
  <c r="H2743" i="3"/>
  <c r="G2743" i="3"/>
  <c r="I2743" i="3" s="1"/>
  <c r="F2743" i="3"/>
  <c r="E2743" i="3"/>
  <c r="D2743" i="3"/>
  <c r="C2743" i="3"/>
  <c r="B2743" i="3"/>
  <c r="A2743" i="3"/>
  <c r="V2742" i="3"/>
  <c r="U2742" i="3"/>
  <c r="T2742" i="3"/>
  <c r="S2742" i="3"/>
  <c r="Q2742" i="3"/>
  <c r="O2742" i="3"/>
  <c r="N2742" i="3"/>
  <c r="M2742" i="3"/>
  <c r="L2742" i="3"/>
  <c r="K2742" i="3"/>
  <c r="J2742" i="3"/>
  <c r="I2742" i="3"/>
  <c r="G2742" i="3"/>
  <c r="H2742" i="3" s="1"/>
  <c r="F2742" i="3"/>
  <c r="E2742" i="3"/>
  <c r="D2742" i="3"/>
  <c r="C2742" i="3"/>
  <c r="B2742" i="3"/>
  <c r="A2742" i="3"/>
  <c r="V2741" i="3"/>
  <c r="U2741" i="3"/>
  <c r="T2741" i="3"/>
  <c r="S2741" i="3"/>
  <c r="R2741" i="3"/>
  <c r="Q2741" i="3"/>
  <c r="P2741" i="3"/>
  <c r="O2741" i="3"/>
  <c r="N2741" i="3"/>
  <c r="M2741" i="3"/>
  <c r="L2741" i="3"/>
  <c r="K2741" i="3"/>
  <c r="J2741" i="3"/>
  <c r="G2741" i="3"/>
  <c r="F2741" i="3"/>
  <c r="E2741" i="3"/>
  <c r="D2741" i="3"/>
  <c r="C2741" i="3"/>
  <c r="B2741" i="3"/>
  <c r="A2741" i="3"/>
  <c r="V2740" i="3"/>
  <c r="U2740" i="3"/>
  <c r="T2740" i="3"/>
  <c r="S2740" i="3"/>
  <c r="Q2740" i="3"/>
  <c r="O2740" i="3"/>
  <c r="R2740" i="3" s="1"/>
  <c r="N2740" i="3"/>
  <c r="P2740" i="3" s="1"/>
  <c r="M2740" i="3"/>
  <c r="L2740" i="3"/>
  <c r="K2740" i="3"/>
  <c r="J2740" i="3"/>
  <c r="H2740" i="3"/>
  <c r="G2740" i="3"/>
  <c r="I2740" i="3" s="1"/>
  <c r="F2740" i="3"/>
  <c r="E2740" i="3"/>
  <c r="D2740" i="3"/>
  <c r="C2740" i="3"/>
  <c r="B2740" i="3"/>
  <c r="A2740" i="3"/>
  <c r="V2739" i="3"/>
  <c r="U2739" i="3"/>
  <c r="T2739" i="3"/>
  <c r="S2739" i="3"/>
  <c r="Q2739" i="3"/>
  <c r="P2739" i="3"/>
  <c r="O2739" i="3"/>
  <c r="N2739" i="3"/>
  <c r="M2739" i="3"/>
  <c r="L2739" i="3"/>
  <c r="K2739" i="3"/>
  <c r="J2739" i="3"/>
  <c r="I2739" i="3"/>
  <c r="G2739" i="3"/>
  <c r="H2739" i="3" s="1"/>
  <c r="F2739" i="3"/>
  <c r="E2739" i="3"/>
  <c r="D2739" i="3"/>
  <c r="C2739" i="3"/>
  <c r="B2739" i="3"/>
  <c r="A2739" i="3"/>
  <c r="V2738" i="3"/>
  <c r="U2738" i="3"/>
  <c r="T2738" i="3"/>
  <c r="S2738" i="3"/>
  <c r="Q2738" i="3"/>
  <c r="O2738" i="3"/>
  <c r="R2738" i="3" s="1"/>
  <c r="N2738" i="3"/>
  <c r="M2738" i="3"/>
  <c r="L2738" i="3"/>
  <c r="K2738" i="3"/>
  <c r="J2738" i="3"/>
  <c r="I2738" i="3"/>
  <c r="G2738" i="3"/>
  <c r="H2738" i="3" s="1"/>
  <c r="F2738" i="3"/>
  <c r="E2738" i="3"/>
  <c r="D2738" i="3"/>
  <c r="C2738" i="3"/>
  <c r="B2738" i="3"/>
  <c r="A2738" i="3"/>
  <c r="V2737" i="3"/>
  <c r="U2737" i="3"/>
  <c r="T2737" i="3"/>
  <c r="S2737" i="3"/>
  <c r="R2737" i="3"/>
  <c r="Q2737" i="3"/>
  <c r="O2737" i="3"/>
  <c r="P2737" i="3" s="1"/>
  <c r="N2737" i="3"/>
  <c r="M2737" i="3"/>
  <c r="L2737" i="3"/>
  <c r="K2737" i="3"/>
  <c r="J2737" i="3"/>
  <c r="H2737" i="3"/>
  <c r="G2737" i="3"/>
  <c r="I2737" i="3" s="1"/>
  <c r="F2737" i="3"/>
  <c r="E2737" i="3"/>
  <c r="D2737" i="3"/>
  <c r="C2737" i="3"/>
  <c r="B2737" i="3"/>
  <c r="A2737" i="3"/>
  <c r="V2736" i="3"/>
  <c r="U2736" i="3"/>
  <c r="T2736" i="3"/>
  <c r="S2736" i="3"/>
  <c r="Q2736" i="3"/>
  <c r="P2736" i="3"/>
  <c r="O2736" i="3"/>
  <c r="N2736" i="3"/>
  <c r="M2736" i="3"/>
  <c r="L2736" i="3"/>
  <c r="K2736" i="3"/>
  <c r="J2736" i="3"/>
  <c r="I2736" i="3"/>
  <c r="H2736" i="3"/>
  <c r="G2736" i="3"/>
  <c r="F2736" i="3"/>
  <c r="E2736" i="3"/>
  <c r="D2736" i="3"/>
  <c r="C2736" i="3"/>
  <c r="B2736" i="3"/>
  <c r="A2736" i="3"/>
  <c r="V2735" i="3"/>
  <c r="U2735" i="3"/>
  <c r="T2735" i="3"/>
  <c r="S2735" i="3"/>
  <c r="R2735" i="3"/>
  <c r="Q2735" i="3"/>
  <c r="O2735" i="3"/>
  <c r="N2735" i="3"/>
  <c r="M2735" i="3"/>
  <c r="L2735" i="3"/>
  <c r="K2735" i="3"/>
  <c r="J2735" i="3"/>
  <c r="H2735" i="3"/>
  <c r="G2735" i="3"/>
  <c r="I2735" i="3" s="1"/>
  <c r="F2735" i="3"/>
  <c r="E2735" i="3"/>
  <c r="D2735" i="3"/>
  <c r="C2735" i="3"/>
  <c r="B2735" i="3"/>
  <c r="A2735" i="3"/>
  <c r="V2734" i="3"/>
  <c r="U2734" i="3"/>
  <c r="T2734" i="3"/>
  <c r="S2734" i="3"/>
  <c r="R2734" i="3"/>
  <c r="Q2734" i="3"/>
  <c r="O2734" i="3"/>
  <c r="N2734" i="3"/>
  <c r="P2734" i="3" s="1"/>
  <c r="M2734" i="3"/>
  <c r="L2734" i="3"/>
  <c r="K2734" i="3"/>
  <c r="J2734" i="3"/>
  <c r="I2734" i="3"/>
  <c r="G2734" i="3"/>
  <c r="H2734" i="3" s="1"/>
  <c r="F2734" i="3"/>
  <c r="E2734" i="3"/>
  <c r="D2734" i="3"/>
  <c r="C2734" i="3"/>
  <c r="B2734" i="3"/>
  <c r="A2734" i="3"/>
  <c r="V2733" i="3"/>
  <c r="U2733" i="3"/>
  <c r="T2733" i="3"/>
  <c r="S2733" i="3"/>
  <c r="Q2733" i="3"/>
  <c r="O2733" i="3"/>
  <c r="R2733" i="3" s="1"/>
  <c r="N2733" i="3"/>
  <c r="M2733" i="3"/>
  <c r="L2733" i="3"/>
  <c r="K2733" i="3"/>
  <c r="J2733" i="3"/>
  <c r="H2733" i="3"/>
  <c r="G2733" i="3"/>
  <c r="I2733" i="3" s="1"/>
  <c r="F2733" i="3"/>
  <c r="E2733" i="3"/>
  <c r="D2733" i="3"/>
  <c r="C2733" i="3"/>
  <c r="B2733" i="3"/>
  <c r="A2733" i="3"/>
  <c r="V2732" i="3"/>
  <c r="U2732" i="3"/>
  <c r="T2732" i="3"/>
  <c r="S2732" i="3"/>
  <c r="Q2732" i="3"/>
  <c r="P2732" i="3"/>
  <c r="O2732" i="3"/>
  <c r="R2732" i="3" s="1"/>
  <c r="N2732" i="3"/>
  <c r="M2732" i="3"/>
  <c r="L2732" i="3"/>
  <c r="K2732" i="3"/>
  <c r="J2732" i="3"/>
  <c r="H2732" i="3"/>
  <c r="G2732" i="3"/>
  <c r="I2732" i="3" s="1"/>
  <c r="F2732" i="3"/>
  <c r="E2732" i="3"/>
  <c r="D2732" i="3"/>
  <c r="C2732" i="3"/>
  <c r="B2732" i="3"/>
  <c r="A2732" i="3"/>
  <c r="V2731" i="3"/>
  <c r="U2731" i="3"/>
  <c r="T2731" i="3"/>
  <c r="S2731" i="3"/>
  <c r="Q2731" i="3"/>
  <c r="P2731" i="3"/>
  <c r="O2731" i="3"/>
  <c r="R2731" i="3" s="1"/>
  <c r="N2731" i="3"/>
  <c r="M2731" i="3"/>
  <c r="L2731" i="3"/>
  <c r="K2731" i="3"/>
  <c r="J2731" i="3"/>
  <c r="G2731" i="3"/>
  <c r="F2731" i="3"/>
  <c r="E2731" i="3"/>
  <c r="D2731" i="3"/>
  <c r="C2731" i="3"/>
  <c r="B2731" i="3"/>
  <c r="A2731" i="3"/>
  <c r="V2730" i="3"/>
  <c r="U2730" i="3"/>
  <c r="T2730" i="3"/>
  <c r="S2730" i="3"/>
  <c r="R2730" i="3"/>
  <c r="Q2730" i="3"/>
  <c r="P2730" i="3"/>
  <c r="O2730" i="3"/>
  <c r="N2730" i="3"/>
  <c r="M2730" i="3"/>
  <c r="L2730" i="3"/>
  <c r="K2730" i="3"/>
  <c r="J2730" i="3"/>
  <c r="I2730" i="3"/>
  <c r="G2730" i="3"/>
  <c r="H2730" i="3" s="1"/>
  <c r="F2730" i="3"/>
  <c r="E2730" i="3"/>
  <c r="D2730" i="3"/>
  <c r="C2730" i="3"/>
  <c r="B2730" i="3"/>
  <c r="A2730" i="3"/>
  <c r="V2729" i="3"/>
  <c r="U2729" i="3"/>
  <c r="T2729" i="3"/>
  <c r="S2729" i="3"/>
  <c r="Q2729" i="3"/>
  <c r="P2729" i="3"/>
  <c r="O2729" i="3"/>
  <c r="R2729" i="3" s="1"/>
  <c r="N2729" i="3"/>
  <c r="M2729" i="3"/>
  <c r="L2729" i="3"/>
  <c r="K2729" i="3"/>
  <c r="J2729" i="3"/>
  <c r="I2729" i="3"/>
  <c r="G2729" i="3"/>
  <c r="H2729" i="3" s="1"/>
  <c r="F2729" i="3"/>
  <c r="E2729" i="3"/>
  <c r="D2729" i="3"/>
  <c r="C2729" i="3"/>
  <c r="B2729" i="3"/>
  <c r="A2729" i="3"/>
  <c r="V2728" i="3"/>
  <c r="U2728" i="3"/>
  <c r="T2728" i="3"/>
  <c r="S2728" i="3"/>
  <c r="R2728" i="3"/>
  <c r="Q2728" i="3"/>
  <c r="P2728" i="3"/>
  <c r="O2728" i="3"/>
  <c r="N2728" i="3"/>
  <c r="M2728" i="3"/>
  <c r="L2728" i="3"/>
  <c r="K2728" i="3"/>
  <c r="J2728" i="3"/>
  <c r="I2728" i="3"/>
  <c r="H2728" i="3"/>
  <c r="G2728" i="3"/>
  <c r="F2728" i="3"/>
  <c r="E2728" i="3"/>
  <c r="D2728" i="3"/>
  <c r="C2728" i="3"/>
  <c r="B2728" i="3"/>
  <c r="A2728" i="3"/>
  <c r="V2727" i="3"/>
  <c r="U2727" i="3"/>
  <c r="T2727" i="3"/>
  <c r="S2727" i="3"/>
  <c r="Q2727" i="3"/>
  <c r="O2727" i="3"/>
  <c r="R2727" i="3" s="1"/>
  <c r="N2727" i="3"/>
  <c r="M2727" i="3"/>
  <c r="L2727" i="3"/>
  <c r="K2727" i="3"/>
  <c r="J2727" i="3"/>
  <c r="H2727" i="3"/>
  <c r="G2727" i="3"/>
  <c r="I2727" i="3" s="1"/>
  <c r="F2727" i="3"/>
  <c r="E2727" i="3"/>
  <c r="D2727" i="3"/>
  <c r="C2727" i="3"/>
  <c r="B2727" i="3"/>
  <c r="A2727" i="3"/>
  <c r="V2726" i="3"/>
  <c r="U2726" i="3"/>
  <c r="T2726" i="3"/>
  <c r="S2726" i="3"/>
  <c r="R2726" i="3"/>
  <c r="Q2726" i="3"/>
  <c r="O2726" i="3"/>
  <c r="N2726" i="3"/>
  <c r="P2726" i="3" s="1"/>
  <c r="M2726" i="3"/>
  <c r="L2726" i="3"/>
  <c r="K2726" i="3"/>
  <c r="J2726" i="3"/>
  <c r="I2726" i="3"/>
  <c r="H2726" i="3"/>
  <c r="G2726" i="3"/>
  <c r="F2726" i="3"/>
  <c r="E2726" i="3"/>
  <c r="D2726" i="3"/>
  <c r="C2726" i="3"/>
  <c r="B2726" i="3"/>
  <c r="A2726" i="3"/>
  <c r="V2725" i="3"/>
  <c r="U2725" i="3"/>
  <c r="T2725" i="3"/>
  <c r="S2725" i="3"/>
  <c r="R2725" i="3"/>
  <c r="Q2725" i="3"/>
  <c r="O2725" i="3"/>
  <c r="P2725" i="3" s="1"/>
  <c r="N2725" i="3"/>
  <c r="M2725" i="3"/>
  <c r="L2725" i="3"/>
  <c r="K2725" i="3"/>
  <c r="J2725" i="3"/>
  <c r="G2725" i="3"/>
  <c r="F2725" i="3"/>
  <c r="E2725" i="3"/>
  <c r="D2725" i="3"/>
  <c r="C2725" i="3"/>
  <c r="B2725" i="3"/>
  <c r="A2725" i="3"/>
  <c r="V2724" i="3"/>
  <c r="U2724" i="3"/>
  <c r="T2724" i="3"/>
  <c r="S2724" i="3"/>
  <c r="Q2724" i="3"/>
  <c r="O2724" i="3"/>
  <c r="R2724" i="3" s="1"/>
  <c r="N2724" i="3"/>
  <c r="M2724" i="3"/>
  <c r="L2724" i="3"/>
  <c r="K2724" i="3"/>
  <c r="J2724" i="3"/>
  <c r="I2724" i="3"/>
  <c r="H2724" i="3"/>
  <c r="G2724" i="3"/>
  <c r="F2724" i="3"/>
  <c r="E2724" i="3"/>
  <c r="D2724" i="3"/>
  <c r="C2724" i="3"/>
  <c r="B2724" i="3"/>
  <c r="A2724" i="3"/>
  <c r="V2723" i="3"/>
  <c r="U2723" i="3"/>
  <c r="T2723" i="3"/>
  <c r="S2723" i="3"/>
  <c r="Q2723" i="3"/>
  <c r="O2723" i="3"/>
  <c r="N2723" i="3"/>
  <c r="P2723" i="3" s="1"/>
  <c r="M2723" i="3"/>
  <c r="L2723" i="3"/>
  <c r="K2723" i="3"/>
  <c r="J2723" i="3"/>
  <c r="I2723" i="3"/>
  <c r="G2723" i="3"/>
  <c r="H2723" i="3" s="1"/>
  <c r="F2723" i="3"/>
  <c r="E2723" i="3"/>
  <c r="D2723" i="3"/>
  <c r="C2723" i="3"/>
  <c r="B2723" i="3"/>
  <c r="A2723" i="3"/>
  <c r="V2722" i="3"/>
  <c r="U2722" i="3"/>
  <c r="T2722" i="3"/>
  <c r="S2722" i="3"/>
  <c r="R2722" i="3"/>
  <c r="Q2722" i="3"/>
  <c r="P2722" i="3"/>
  <c r="O2722" i="3"/>
  <c r="N2722" i="3"/>
  <c r="M2722" i="3"/>
  <c r="L2722" i="3"/>
  <c r="K2722" i="3"/>
  <c r="J2722" i="3"/>
  <c r="I2722" i="3"/>
  <c r="G2722" i="3"/>
  <c r="H2722" i="3" s="1"/>
  <c r="F2722" i="3"/>
  <c r="E2722" i="3"/>
  <c r="D2722" i="3"/>
  <c r="C2722" i="3"/>
  <c r="B2722" i="3"/>
  <c r="A2722" i="3"/>
  <c r="V2721" i="3"/>
  <c r="U2721" i="3"/>
  <c r="T2721" i="3"/>
  <c r="S2721" i="3"/>
  <c r="R2721" i="3"/>
  <c r="Q2721" i="3"/>
  <c r="P2721" i="3"/>
  <c r="O2721" i="3"/>
  <c r="N2721" i="3"/>
  <c r="M2721" i="3"/>
  <c r="L2721" i="3"/>
  <c r="K2721" i="3"/>
  <c r="J2721" i="3"/>
  <c r="G2721" i="3"/>
  <c r="F2721" i="3"/>
  <c r="E2721" i="3"/>
  <c r="D2721" i="3"/>
  <c r="C2721" i="3"/>
  <c r="B2721" i="3"/>
  <c r="A2721" i="3"/>
  <c r="V2720" i="3"/>
  <c r="U2720" i="3"/>
  <c r="T2720" i="3"/>
  <c r="S2720" i="3"/>
  <c r="Q2720" i="3"/>
  <c r="O2720" i="3"/>
  <c r="R2720" i="3" s="1"/>
  <c r="N2720" i="3"/>
  <c r="M2720" i="3"/>
  <c r="L2720" i="3"/>
  <c r="K2720" i="3"/>
  <c r="J2720" i="3"/>
  <c r="I2720" i="3"/>
  <c r="H2720" i="3"/>
  <c r="G2720" i="3"/>
  <c r="F2720" i="3"/>
  <c r="E2720" i="3"/>
  <c r="D2720" i="3"/>
  <c r="C2720" i="3"/>
  <c r="B2720" i="3"/>
  <c r="A2720" i="3"/>
  <c r="V2719" i="3"/>
  <c r="U2719" i="3"/>
  <c r="T2719" i="3"/>
  <c r="S2719" i="3"/>
  <c r="Q2719" i="3"/>
  <c r="O2719" i="3"/>
  <c r="R2719" i="3" s="1"/>
  <c r="N2719" i="3"/>
  <c r="M2719" i="3"/>
  <c r="L2719" i="3"/>
  <c r="K2719" i="3"/>
  <c r="J2719" i="3"/>
  <c r="I2719" i="3"/>
  <c r="H2719" i="3"/>
  <c r="G2719" i="3"/>
  <c r="F2719" i="3"/>
  <c r="E2719" i="3"/>
  <c r="D2719" i="3"/>
  <c r="C2719" i="3"/>
  <c r="B2719" i="3"/>
  <c r="A2719" i="3"/>
  <c r="V2718" i="3"/>
  <c r="U2718" i="3"/>
  <c r="T2718" i="3"/>
  <c r="S2718" i="3"/>
  <c r="Q2718" i="3"/>
  <c r="O2718" i="3"/>
  <c r="N2718" i="3"/>
  <c r="P2718" i="3" s="1"/>
  <c r="M2718" i="3"/>
  <c r="L2718" i="3"/>
  <c r="K2718" i="3"/>
  <c r="J2718" i="3"/>
  <c r="I2718" i="3"/>
  <c r="H2718" i="3"/>
  <c r="G2718" i="3"/>
  <c r="F2718" i="3"/>
  <c r="E2718" i="3"/>
  <c r="D2718" i="3"/>
  <c r="C2718" i="3"/>
  <c r="B2718" i="3"/>
  <c r="A2718" i="3"/>
  <c r="V2717" i="3"/>
  <c r="U2717" i="3"/>
  <c r="T2717" i="3"/>
  <c r="S2717" i="3"/>
  <c r="Q2717" i="3"/>
  <c r="O2717" i="3"/>
  <c r="R2717" i="3" s="1"/>
  <c r="N2717" i="3"/>
  <c r="M2717" i="3"/>
  <c r="L2717" i="3"/>
  <c r="K2717" i="3"/>
  <c r="J2717" i="3"/>
  <c r="I2717" i="3"/>
  <c r="H2717" i="3"/>
  <c r="G2717" i="3"/>
  <c r="F2717" i="3"/>
  <c r="E2717" i="3"/>
  <c r="D2717" i="3"/>
  <c r="C2717" i="3"/>
  <c r="B2717" i="3"/>
  <c r="A2717" i="3"/>
  <c r="V2716" i="3"/>
  <c r="U2716" i="3"/>
  <c r="T2716" i="3"/>
  <c r="S2716" i="3"/>
  <c r="Q2716" i="3"/>
  <c r="O2716" i="3"/>
  <c r="N2716" i="3"/>
  <c r="P2716" i="3" s="1"/>
  <c r="M2716" i="3"/>
  <c r="L2716" i="3"/>
  <c r="K2716" i="3"/>
  <c r="J2716" i="3"/>
  <c r="I2716" i="3"/>
  <c r="H2716" i="3"/>
  <c r="G2716" i="3"/>
  <c r="F2716" i="3"/>
  <c r="E2716" i="3"/>
  <c r="D2716" i="3"/>
  <c r="C2716" i="3"/>
  <c r="B2716" i="3"/>
  <c r="A2716" i="3"/>
  <c r="V2715" i="3"/>
  <c r="U2715" i="3"/>
  <c r="T2715" i="3"/>
  <c r="S2715" i="3"/>
  <c r="Q2715" i="3"/>
  <c r="O2715" i="3"/>
  <c r="N2715" i="3"/>
  <c r="P2715" i="3" s="1"/>
  <c r="M2715" i="3"/>
  <c r="L2715" i="3"/>
  <c r="K2715" i="3"/>
  <c r="J2715" i="3"/>
  <c r="G2715" i="3"/>
  <c r="H2715" i="3" s="1"/>
  <c r="F2715" i="3"/>
  <c r="E2715" i="3"/>
  <c r="D2715" i="3"/>
  <c r="C2715" i="3"/>
  <c r="B2715" i="3"/>
  <c r="A2715" i="3"/>
  <c r="V2714" i="3"/>
  <c r="U2714" i="3"/>
  <c r="T2714" i="3"/>
  <c r="S2714" i="3"/>
  <c r="Q2714" i="3"/>
  <c r="P2714" i="3"/>
  <c r="O2714" i="3"/>
  <c r="R2714" i="3" s="1"/>
  <c r="N2714" i="3"/>
  <c r="M2714" i="3"/>
  <c r="L2714" i="3"/>
  <c r="K2714" i="3"/>
  <c r="J2714" i="3"/>
  <c r="I2714" i="3"/>
  <c r="G2714" i="3"/>
  <c r="H2714" i="3" s="1"/>
  <c r="F2714" i="3"/>
  <c r="E2714" i="3"/>
  <c r="D2714" i="3"/>
  <c r="C2714" i="3"/>
  <c r="B2714" i="3"/>
  <c r="A2714" i="3"/>
  <c r="V2713" i="3"/>
  <c r="U2713" i="3"/>
  <c r="T2713" i="3"/>
  <c r="S2713" i="3"/>
  <c r="R2713" i="3"/>
  <c r="Q2713" i="3"/>
  <c r="P2713" i="3"/>
  <c r="O2713" i="3"/>
  <c r="N2713" i="3"/>
  <c r="M2713" i="3"/>
  <c r="L2713" i="3"/>
  <c r="K2713" i="3"/>
  <c r="J2713" i="3"/>
  <c r="H2713" i="3"/>
  <c r="G2713" i="3"/>
  <c r="I2713" i="3" s="1"/>
  <c r="F2713" i="3"/>
  <c r="E2713" i="3"/>
  <c r="D2713" i="3"/>
  <c r="C2713" i="3"/>
  <c r="B2713" i="3"/>
  <c r="A2713" i="3"/>
  <c r="V2712" i="3"/>
  <c r="U2712" i="3"/>
  <c r="T2712" i="3"/>
  <c r="S2712" i="3"/>
  <c r="Q2712" i="3"/>
  <c r="O2712" i="3"/>
  <c r="N2712" i="3"/>
  <c r="M2712" i="3"/>
  <c r="L2712" i="3"/>
  <c r="K2712" i="3"/>
  <c r="J2712" i="3"/>
  <c r="G2712" i="3"/>
  <c r="F2712" i="3"/>
  <c r="E2712" i="3"/>
  <c r="D2712" i="3"/>
  <c r="C2712" i="3"/>
  <c r="B2712" i="3"/>
  <c r="A2712" i="3"/>
  <c r="V2711" i="3"/>
  <c r="U2711" i="3"/>
  <c r="T2711" i="3"/>
  <c r="S2711" i="3"/>
  <c r="Q2711" i="3"/>
  <c r="O2711" i="3"/>
  <c r="R2711" i="3" s="1"/>
  <c r="N2711" i="3"/>
  <c r="P2711" i="3" s="1"/>
  <c r="M2711" i="3"/>
  <c r="L2711" i="3"/>
  <c r="K2711" i="3"/>
  <c r="J2711" i="3"/>
  <c r="I2711" i="3"/>
  <c r="H2711" i="3"/>
  <c r="G2711" i="3"/>
  <c r="F2711" i="3"/>
  <c r="E2711" i="3"/>
  <c r="D2711" i="3"/>
  <c r="C2711" i="3"/>
  <c r="B2711" i="3"/>
  <c r="A2711" i="3"/>
  <c r="V2710" i="3"/>
  <c r="U2710" i="3"/>
  <c r="T2710" i="3"/>
  <c r="S2710" i="3"/>
  <c r="R2710" i="3"/>
  <c r="Q2710" i="3"/>
  <c r="O2710" i="3"/>
  <c r="N2710" i="3"/>
  <c r="P2710" i="3" s="1"/>
  <c r="M2710" i="3"/>
  <c r="L2710" i="3"/>
  <c r="K2710" i="3"/>
  <c r="J2710" i="3"/>
  <c r="H2710" i="3"/>
  <c r="G2710" i="3"/>
  <c r="I2710" i="3" s="1"/>
  <c r="F2710" i="3"/>
  <c r="E2710" i="3"/>
  <c r="D2710" i="3"/>
  <c r="C2710" i="3"/>
  <c r="B2710" i="3"/>
  <c r="A2710" i="3"/>
  <c r="V2709" i="3"/>
  <c r="U2709" i="3"/>
  <c r="T2709" i="3"/>
  <c r="S2709" i="3"/>
  <c r="Q2709" i="3"/>
  <c r="O2709" i="3"/>
  <c r="N2709" i="3"/>
  <c r="M2709" i="3"/>
  <c r="L2709" i="3"/>
  <c r="K2709" i="3"/>
  <c r="J2709" i="3"/>
  <c r="I2709" i="3"/>
  <c r="H2709" i="3"/>
  <c r="G2709" i="3"/>
  <c r="F2709" i="3"/>
  <c r="E2709" i="3"/>
  <c r="D2709" i="3"/>
  <c r="C2709" i="3"/>
  <c r="B2709" i="3"/>
  <c r="A2709" i="3"/>
  <c r="V2708" i="3"/>
  <c r="U2708" i="3"/>
  <c r="T2708" i="3"/>
  <c r="S2708" i="3"/>
  <c r="Q2708" i="3"/>
  <c r="O2708" i="3"/>
  <c r="N2708" i="3"/>
  <c r="P2708" i="3" s="1"/>
  <c r="M2708" i="3"/>
  <c r="L2708" i="3"/>
  <c r="K2708" i="3"/>
  <c r="J2708" i="3"/>
  <c r="I2708" i="3"/>
  <c r="H2708" i="3"/>
  <c r="G2708" i="3"/>
  <c r="F2708" i="3"/>
  <c r="E2708" i="3"/>
  <c r="D2708" i="3"/>
  <c r="C2708" i="3"/>
  <c r="B2708" i="3"/>
  <c r="A2708" i="3"/>
  <c r="V2707" i="3"/>
  <c r="U2707" i="3"/>
  <c r="T2707" i="3"/>
  <c r="S2707" i="3"/>
  <c r="Q2707" i="3"/>
  <c r="O2707" i="3"/>
  <c r="N2707" i="3"/>
  <c r="P2707" i="3" s="1"/>
  <c r="M2707" i="3"/>
  <c r="L2707" i="3"/>
  <c r="K2707" i="3"/>
  <c r="J2707" i="3"/>
  <c r="G2707" i="3"/>
  <c r="F2707" i="3"/>
  <c r="E2707" i="3"/>
  <c r="D2707" i="3"/>
  <c r="C2707" i="3"/>
  <c r="B2707" i="3"/>
  <c r="A2707" i="3"/>
  <c r="V2706" i="3"/>
  <c r="U2706" i="3"/>
  <c r="T2706" i="3"/>
  <c r="S2706" i="3"/>
  <c r="R2706" i="3"/>
  <c r="Q2706" i="3"/>
  <c r="O2706" i="3"/>
  <c r="P2706" i="3" s="1"/>
  <c r="N2706" i="3"/>
  <c r="M2706" i="3"/>
  <c r="L2706" i="3"/>
  <c r="K2706" i="3"/>
  <c r="J2706" i="3"/>
  <c r="G2706" i="3"/>
  <c r="F2706" i="3"/>
  <c r="E2706" i="3"/>
  <c r="D2706" i="3"/>
  <c r="C2706" i="3"/>
  <c r="B2706" i="3"/>
  <c r="A2706" i="3"/>
  <c r="V2705" i="3"/>
  <c r="U2705" i="3"/>
  <c r="T2705" i="3"/>
  <c r="S2705" i="3"/>
  <c r="R2705" i="3"/>
  <c r="Q2705" i="3"/>
  <c r="O2705" i="3"/>
  <c r="P2705" i="3" s="1"/>
  <c r="N2705" i="3"/>
  <c r="M2705" i="3"/>
  <c r="L2705" i="3"/>
  <c r="K2705" i="3"/>
  <c r="J2705" i="3"/>
  <c r="I2705" i="3"/>
  <c r="H2705" i="3"/>
  <c r="G2705" i="3"/>
  <c r="F2705" i="3"/>
  <c r="E2705" i="3"/>
  <c r="D2705" i="3"/>
  <c r="C2705" i="3"/>
  <c r="B2705" i="3"/>
  <c r="A2705" i="3"/>
  <c r="V2704" i="3"/>
  <c r="U2704" i="3"/>
  <c r="T2704" i="3"/>
  <c r="S2704" i="3"/>
  <c r="Q2704" i="3"/>
  <c r="O2704" i="3"/>
  <c r="R2704" i="3" s="1"/>
  <c r="N2704" i="3"/>
  <c r="M2704" i="3"/>
  <c r="L2704" i="3"/>
  <c r="K2704" i="3"/>
  <c r="J2704" i="3"/>
  <c r="H2704" i="3"/>
  <c r="G2704" i="3"/>
  <c r="I2704" i="3" s="1"/>
  <c r="F2704" i="3"/>
  <c r="E2704" i="3"/>
  <c r="D2704" i="3"/>
  <c r="C2704" i="3"/>
  <c r="B2704" i="3"/>
  <c r="A2704" i="3"/>
  <c r="V2703" i="3"/>
  <c r="U2703" i="3"/>
  <c r="T2703" i="3"/>
  <c r="S2703" i="3"/>
  <c r="R2703" i="3"/>
  <c r="Q2703" i="3"/>
  <c r="O2703" i="3"/>
  <c r="N2703" i="3"/>
  <c r="M2703" i="3"/>
  <c r="L2703" i="3"/>
  <c r="K2703" i="3"/>
  <c r="J2703" i="3"/>
  <c r="H2703" i="3"/>
  <c r="G2703" i="3"/>
  <c r="I2703" i="3" s="1"/>
  <c r="F2703" i="3"/>
  <c r="E2703" i="3"/>
  <c r="D2703" i="3"/>
  <c r="C2703" i="3"/>
  <c r="B2703" i="3"/>
  <c r="A2703" i="3"/>
  <c r="V2702" i="3"/>
  <c r="U2702" i="3"/>
  <c r="T2702" i="3"/>
  <c r="S2702" i="3"/>
  <c r="Q2702" i="3"/>
  <c r="O2702" i="3"/>
  <c r="R2702" i="3" s="1"/>
  <c r="N2702" i="3"/>
  <c r="M2702" i="3"/>
  <c r="L2702" i="3"/>
  <c r="K2702" i="3"/>
  <c r="J2702" i="3"/>
  <c r="G2702" i="3"/>
  <c r="I2702" i="3" s="1"/>
  <c r="F2702" i="3"/>
  <c r="E2702" i="3"/>
  <c r="D2702" i="3"/>
  <c r="C2702" i="3"/>
  <c r="B2702" i="3"/>
  <c r="A2702" i="3"/>
  <c r="V2701" i="3"/>
  <c r="U2701" i="3"/>
  <c r="T2701" i="3"/>
  <c r="S2701" i="3"/>
  <c r="R2701" i="3"/>
  <c r="Q2701" i="3"/>
  <c r="P2701" i="3"/>
  <c r="O2701" i="3"/>
  <c r="N2701" i="3"/>
  <c r="M2701" i="3"/>
  <c r="L2701" i="3"/>
  <c r="K2701" i="3"/>
  <c r="J2701" i="3"/>
  <c r="H2701" i="3"/>
  <c r="G2701" i="3"/>
  <c r="I2701" i="3" s="1"/>
  <c r="F2701" i="3"/>
  <c r="E2701" i="3"/>
  <c r="D2701" i="3"/>
  <c r="C2701" i="3"/>
  <c r="B2701" i="3"/>
  <c r="A2701" i="3"/>
  <c r="V2700" i="3"/>
  <c r="U2700" i="3"/>
  <c r="T2700" i="3"/>
  <c r="S2700" i="3"/>
  <c r="Q2700" i="3"/>
  <c r="O2700" i="3"/>
  <c r="R2700" i="3" s="1"/>
  <c r="N2700" i="3"/>
  <c r="P2700" i="3" s="1"/>
  <c r="M2700" i="3"/>
  <c r="L2700" i="3"/>
  <c r="K2700" i="3"/>
  <c r="J2700" i="3"/>
  <c r="H2700" i="3"/>
  <c r="G2700" i="3"/>
  <c r="I2700" i="3" s="1"/>
  <c r="F2700" i="3"/>
  <c r="E2700" i="3"/>
  <c r="D2700" i="3"/>
  <c r="C2700" i="3"/>
  <c r="B2700" i="3"/>
  <c r="A2700" i="3"/>
  <c r="V2699" i="3"/>
  <c r="U2699" i="3"/>
  <c r="T2699" i="3"/>
  <c r="S2699" i="3"/>
  <c r="Q2699" i="3"/>
  <c r="O2699" i="3"/>
  <c r="R2699" i="3" s="1"/>
  <c r="N2699" i="3"/>
  <c r="P2699" i="3" s="1"/>
  <c r="M2699" i="3"/>
  <c r="L2699" i="3"/>
  <c r="K2699" i="3"/>
  <c r="J2699" i="3"/>
  <c r="I2699" i="3"/>
  <c r="G2699" i="3"/>
  <c r="H2699" i="3" s="1"/>
  <c r="F2699" i="3"/>
  <c r="E2699" i="3"/>
  <c r="D2699" i="3"/>
  <c r="C2699" i="3"/>
  <c r="B2699" i="3"/>
  <c r="A2699" i="3"/>
  <c r="V2698" i="3"/>
  <c r="U2698" i="3"/>
  <c r="T2698" i="3"/>
  <c r="S2698" i="3"/>
  <c r="Q2698" i="3"/>
  <c r="O2698" i="3"/>
  <c r="R2698" i="3" s="1"/>
  <c r="N2698" i="3"/>
  <c r="M2698" i="3"/>
  <c r="L2698" i="3"/>
  <c r="K2698" i="3"/>
  <c r="J2698" i="3"/>
  <c r="I2698" i="3"/>
  <c r="G2698" i="3"/>
  <c r="H2698" i="3" s="1"/>
  <c r="F2698" i="3"/>
  <c r="E2698" i="3"/>
  <c r="D2698" i="3"/>
  <c r="C2698" i="3"/>
  <c r="B2698" i="3"/>
  <c r="A2698" i="3"/>
  <c r="V2697" i="3"/>
  <c r="U2697" i="3"/>
  <c r="T2697" i="3"/>
  <c r="S2697" i="3"/>
  <c r="R2697" i="3"/>
  <c r="Q2697" i="3"/>
  <c r="P2697" i="3"/>
  <c r="O2697" i="3"/>
  <c r="N2697" i="3"/>
  <c r="M2697" i="3"/>
  <c r="L2697" i="3"/>
  <c r="K2697" i="3"/>
  <c r="J2697" i="3"/>
  <c r="G2697" i="3"/>
  <c r="F2697" i="3"/>
  <c r="E2697" i="3"/>
  <c r="D2697" i="3"/>
  <c r="C2697" i="3"/>
  <c r="B2697" i="3"/>
  <c r="A2697" i="3"/>
  <c r="V2696" i="3"/>
  <c r="U2696" i="3"/>
  <c r="T2696" i="3"/>
  <c r="S2696" i="3"/>
  <c r="Q2696" i="3"/>
  <c r="O2696" i="3"/>
  <c r="R2696" i="3" s="1"/>
  <c r="N2696" i="3"/>
  <c r="M2696" i="3"/>
  <c r="L2696" i="3"/>
  <c r="K2696" i="3"/>
  <c r="J2696" i="3"/>
  <c r="H2696" i="3"/>
  <c r="G2696" i="3"/>
  <c r="I2696" i="3" s="1"/>
  <c r="F2696" i="3"/>
  <c r="E2696" i="3"/>
  <c r="D2696" i="3"/>
  <c r="C2696" i="3"/>
  <c r="B2696" i="3"/>
  <c r="A2696" i="3"/>
  <c r="V2695" i="3"/>
  <c r="U2695" i="3"/>
  <c r="T2695" i="3"/>
  <c r="S2695" i="3"/>
  <c r="Q2695" i="3"/>
  <c r="O2695" i="3"/>
  <c r="N2695" i="3"/>
  <c r="M2695" i="3"/>
  <c r="L2695" i="3"/>
  <c r="K2695" i="3"/>
  <c r="J2695" i="3"/>
  <c r="G2695" i="3"/>
  <c r="F2695" i="3"/>
  <c r="E2695" i="3"/>
  <c r="D2695" i="3"/>
  <c r="C2695" i="3"/>
  <c r="B2695" i="3"/>
  <c r="A2695" i="3"/>
  <c r="V2694" i="3"/>
  <c r="U2694" i="3"/>
  <c r="T2694" i="3"/>
  <c r="S2694" i="3"/>
  <c r="R2694" i="3"/>
  <c r="Q2694" i="3"/>
  <c r="O2694" i="3"/>
  <c r="N2694" i="3"/>
  <c r="P2694" i="3" s="1"/>
  <c r="M2694" i="3"/>
  <c r="L2694" i="3"/>
  <c r="K2694" i="3"/>
  <c r="J2694" i="3"/>
  <c r="G2694" i="3"/>
  <c r="F2694" i="3"/>
  <c r="E2694" i="3"/>
  <c r="D2694" i="3"/>
  <c r="C2694" i="3"/>
  <c r="B2694" i="3"/>
  <c r="A2694" i="3"/>
  <c r="V2693" i="3"/>
  <c r="U2693" i="3"/>
  <c r="T2693" i="3"/>
  <c r="S2693" i="3"/>
  <c r="R2693" i="3"/>
  <c r="Q2693" i="3"/>
  <c r="O2693" i="3"/>
  <c r="N2693" i="3"/>
  <c r="P2693" i="3" s="1"/>
  <c r="M2693" i="3"/>
  <c r="L2693" i="3"/>
  <c r="K2693" i="3"/>
  <c r="J2693" i="3"/>
  <c r="G2693" i="3"/>
  <c r="I2693" i="3" s="1"/>
  <c r="F2693" i="3"/>
  <c r="E2693" i="3"/>
  <c r="D2693" i="3"/>
  <c r="C2693" i="3"/>
  <c r="B2693" i="3"/>
  <c r="A2693" i="3"/>
  <c r="V2692" i="3"/>
  <c r="U2692" i="3"/>
  <c r="T2692" i="3"/>
  <c r="S2692" i="3"/>
  <c r="Q2692" i="3"/>
  <c r="P2692" i="3"/>
  <c r="O2692" i="3"/>
  <c r="R2692" i="3" s="1"/>
  <c r="N2692" i="3"/>
  <c r="M2692" i="3"/>
  <c r="L2692" i="3"/>
  <c r="K2692" i="3"/>
  <c r="J2692" i="3"/>
  <c r="G2692" i="3"/>
  <c r="F2692" i="3"/>
  <c r="E2692" i="3"/>
  <c r="D2692" i="3"/>
  <c r="C2692" i="3"/>
  <c r="B2692" i="3"/>
  <c r="A2692" i="3"/>
  <c r="V2691" i="3"/>
  <c r="U2691" i="3"/>
  <c r="T2691" i="3"/>
  <c r="S2691" i="3"/>
  <c r="Q2691" i="3"/>
  <c r="P2691" i="3"/>
  <c r="O2691" i="3"/>
  <c r="N2691" i="3"/>
  <c r="M2691" i="3"/>
  <c r="L2691" i="3"/>
  <c r="K2691" i="3"/>
  <c r="J2691" i="3"/>
  <c r="I2691" i="3"/>
  <c r="G2691" i="3"/>
  <c r="H2691" i="3" s="1"/>
  <c r="F2691" i="3"/>
  <c r="E2691" i="3"/>
  <c r="D2691" i="3"/>
  <c r="C2691" i="3"/>
  <c r="B2691" i="3"/>
  <c r="A2691" i="3"/>
  <c r="V2690" i="3"/>
  <c r="U2690" i="3"/>
  <c r="T2690" i="3"/>
  <c r="S2690" i="3"/>
  <c r="Q2690" i="3"/>
  <c r="P2690" i="3"/>
  <c r="O2690" i="3"/>
  <c r="R2690" i="3" s="1"/>
  <c r="N2690" i="3"/>
  <c r="M2690" i="3"/>
  <c r="L2690" i="3"/>
  <c r="K2690" i="3"/>
  <c r="J2690" i="3"/>
  <c r="G2690" i="3"/>
  <c r="F2690" i="3"/>
  <c r="E2690" i="3"/>
  <c r="D2690" i="3"/>
  <c r="C2690" i="3"/>
  <c r="B2690" i="3"/>
  <c r="A2690" i="3"/>
  <c r="V2689" i="3"/>
  <c r="U2689" i="3"/>
  <c r="T2689" i="3"/>
  <c r="S2689" i="3"/>
  <c r="Q2689" i="3"/>
  <c r="P2689" i="3"/>
  <c r="O2689" i="3"/>
  <c r="N2689" i="3"/>
  <c r="M2689" i="3"/>
  <c r="L2689" i="3"/>
  <c r="K2689" i="3"/>
  <c r="J2689" i="3"/>
  <c r="H2689" i="3"/>
  <c r="G2689" i="3"/>
  <c r="I2689" i="3" s="1"/>
  <c r="F2689" i="3"/>
  <c r="E2689" i="3"/>
  <c r="D2689" i="3"/>
  <c r="C2689" i="3"/>
  <c r="B2689" i="3"/>
  <c r="A2689" i="3"/>
  <c r="V2688" i="3"/>
  <c r="U2688" i="3"/>
  <c r="T2688" i="3"/>
  <c r="S2688" i="3"/>
  <c r="R2688" i="3"/>
  <c r="Q2688" i="3"/>
  <c r="P2688" i="3"/>
  <c r="O2688" i="3"/>
  <c r="N2688" i="3"/>
  <c r="M2688" i="3"/>
  <c r="L2688" i="3"/>
  <c r="K2688" i="3"/>
  <c r="J2688" i="3"/>
  <c r="G2688" i="3"/>
  <c r="H2688" i="3" s="1"/>
  <c r="F2688" i="3"/>
  <c r="E2688" i="3"/>
  <c r="D2688" i="3"/>
  <c r="C2688" i="3"/>
  <c r="B2688" i="3"/>
  <c r="A2688" i="3"/>
  <c r="V2687" i="3"/>
  <c r="U2687" i="3"/>
  <c r="T2687" i="3"/>
  <c r="S2687" i="3"/>
  <c r="R2687" i="3"/>
  <c r="Q2687" i="3"/>
  <c r="O2687" i="3"/>
  <c r="N2687" i="3"/>
  <c r="P2687" i="3" s="1"/>
  <c r="M2687" i="3"/>
  <c r="L2687" i="3"/>
  <c r="K2687" i="3"/>
  <c r="J2687" i="3"/>
  <c r="I2687" i="3"/>
  <c r="G2687" i="3"/>
  <c r="H2687" i="3" s="1"/>
  <c r="F2687" i="3"/>
  <c r="E2687" i="3"/>
  <c r="D2687" i="3"/>
  <c r="C2687" i="3"/>
  <c r="B2687" i="3"/>
  <c r="A2687" i="3"/>
  <c r="V2686" i="3"/>
  <c r="U2686" i="3"/>
  <c r="T2686" i="3"/>
  <c r="S2686" i="3"/>
  <c r="R2686" i="3"/>
  <c r="Q2686" i="3"/>
  <c r="O2686" i="3"/>
  <c r="P2686" i="3" s="1"/>
  <c r="N2686" i="3"/>
  <c r="M2686" i="3"/>
  <c r="L2686" i="3"/>
  <c r="K2686" i="3"/>
  <c r="J2686" i="3"/>
  <c r="H2686" i="3"/>
  <c r="G2686" i="3"/>
  <c r="I2686" i="3" s="1"/>
  <c r="F2686" i="3"/>
  <c r="E2686" i="3"/>
  <c r="D2686" i="3"/>
  <c r="C2686" i="3"/>
  <c r="B2686" i="3"/>
  <c r="A2686" i="3"/>
  <c r="V2685" i="3"/>
  <c r="U2685" i="3"/>
  <c r="T2685" i="3"/>
  <c r="S2685" i="3"/>
  <c r="Q2685" i="3"/>
  <c r="O2685" i="3"/>
  <c r="N2685" i="3"/>
  <c r="M2685" i="3"/>
  <c r="L2685" i="3"/>
  <c r="K2685" i="3"/>
  <c r="J2685" i="3"/>
  <c r="I2685" i="3"/>
  <c r="H2685" i="3"/>
  <c r="G2685" i="3"/>
  <c r="F2685" i="3"/>
  <c r="E2685" i="3"/>
  <c r="D2685" i="3"/>
  <c r="C2685" i="3"/>
  <c r="B2685" i="3"/>
  <c r="A2685" i="3"/>
  <c r="V2684" i="3"/>
  <c r="U2684" i="3"/>
  <c r="T2684" i="3"/>
  <c r="S2684" i="3"/>
  <c r="Q2684" i="3"/>
  <c r="O2684" i="3"/>
  <c r="R2684" i="3" s="1"/>
  <c r="N2684" i="3"/>
  <c r="M2684" i="3"/>
  <c r="L2684" i="3"/>
  <c r="K2684" i="3"/>
  <c r="J2684" i="3"/>
  <c r="I2684" i="3"/>
  <c r="H2684" i="3"/>
  <c r="G2684" i="3"/>
  <c r="F2684" i="3"/>
  <c r="E2684" i="3"/>
  <c r="D2684" i="3"/>
  <c r="C2684" i="3"/>
  <c r="B2684" i="3"/>
  <c r="A2684" i="3"/>
  <c r="V2683" i="3"/>
  <c r="U2683" i="3"/>
  <c r="T2683" i="3"/>
  <c r="S2683" i="3"/>
  <c r="R2683" i="3"/>
  <c r="Q2683" i="3"/>
  <c r="P2683" i="3"/>
  <c r="O2683" i="3"/>
  <c r="N2683" i="3"/>
  <c r="M2683" i="3"/>
  <c r="L2683" i="3"/>
  <c r="K2683" i="3"/>
  <c r="J2683" i="3"/>
  <c r="G2683" i="3"/>
  <c r="F2683" i="3"/>
  <c r="E2683" i="3"/>
  <c r="D2683" i="3"/>
  <c r="C2683" i="3"/>
  <c r="B2683" i="3"/>
  <c r="A2683" i="3"/>
  <c r="V2682" i="3"/>
  <c r="U2682" i="3"/>
  <c r="T2682" i="3"/>
  <c r="S2682" i="3"/>
  <c r="R2682" i="3"/>
  <c r="Q2682" i="3"/>
  <c r="P2682" i="3"/>
  <c r="O2682" i="3"/>
  <c r="N2682" i="3"/>
  <c r="M2682" i="3"/>
  <c r="L2682" i="3"/>
  <c r="K2682" i="3"/>
  <c r="J2682" i="3"/>
  <c r="G2682" i="3"/>
  <c r="F2682" i="3"/>
  <c r="E2682" i="3"/>
  <c r="D2682" i="3"/>
  <c r="C2682" i="3"/>
  <c r="B2682" i="3"/>
  <c r="A2682" i="3"/>
  <c r="V2681" i="3"/>
  <c r="U2681" i="3"/>
  <c r="T2681" i="3"/>
  <c r="S2681" i="3"/>
  <c r="Q2681" i="3"/>
  <c r="O2681" i="3"/>
  <c r="N2681" i="3"/>
  <c r="P2681" i="3" s="1"/>
  <c r="M2681" i="3"/>
  <c r="L2681" i="3"/>
  <c r="K2681" i="3"/>
  <c r="J2681" i="3"/>
  <c r="H2681" i="3"/>
  <c r="G2681" i="3"/>
  <c r="I2681" i="3" s="1"/>
  <c r="F2681" i="3"/>
  <c r="E2681" i="3"/>
  <c r="D2681" i="3"/>
  <c r="C2681" i="3"/>
  <c r="B2681" i="3"/>
  <c r="A2681" i="3"/>
  <c r="V2680" i="3"/>
  <c r="U2680" i="3"/>
  <c r="T2680" i="3"/>
  <c r="S2680" i="3"/>
  <c r="R2680" i="3"/>
  <c r="Q2680" i="3"/>
  <c r="P2680" i="3"/>
  <c r="O2680" i="3"/>
  <c r="N2680" i="3"/>
  <c r="M2680" i="3"/>
  <c r="L2680" i="3"/>
  <c r="K2680" i="3"/>
  <c r="J2680" i="3"/>
  <c r="G2680" i="3"/>
  <c r="H2680" i="3" s="1"/>
  <c r="F2680" i="3"/>
  <c r="E2680" i="3"/>
  <c r="D2680" i="3"/>
  <c r="C2680" i="3"/>
  <c r="B2680" i="3"/>
  <c r="A2680" i="3"/>
  <c r="V2679" i="3"/>
  <c r="U2679" i="3"/>
  <c r="T2679" i="3"/>
  <c r="S2679" i="3"/>
  <c r="R2679" i="3"/>
  <c r="Q2679" i="3"/>
  <c r="O2679" i="3"/>
  <c r="N2679" i="3"/>
  <c r="M2679" i="3"/>
  <c r="L2679" i="3"/>
  <c r="K2679" i="3"/>
  <c r="J2679" i="3"/>
  <c r="I2679" i="3"/>
  <c r="G2679" i="3"/>
  <c r="H2679" i="3" s="1"/>
  <c r="F2679" i="3"/>
  <c r="E2679" i="3"/>
  <c r="D2679" i="3"/>
  <c r="C2679" i="3"/>
  <c r="B2679" i="3"/>
  <c r="A2679" i="3"/>
  <c r="V2678" i="3"/>
  <c r="U2678" i="3"/>
  <c r="T2678" i="3"/>
  <c r="S2678" i="3"/>
  <c r="Q2678" i="3"/>
  <c r="P2678" i="3"/>
  <c r="O2678" i="3"/>
  <c r="R2678" i="3" s="1"/>
  <c r="N2678" i="3"/>
  <c r="M2678" i="3"/>
  <c r="L2678" i="3"/>
  <c r="K2678" i="3"/>
  <c r="J2678" i="3"/>
  <c r="H2678" i="3"/>
  <c r="G2678" i="3"/>
  <c r="I2678" i="3" s="1"/>
  <c r="F2678" i="3"/>
  <c r="E2678" i="3"/>
  <c r="D2678" i="3"/>
  <c r="C2678" i="3"/>
  <c r="B2678" i="3"/>
  <c r="A2678" i="3"/>
  <c r="V2677" i="3"/>
  <c r="U2677" i="3"/>
  <c r="T2677" i="3"/>
  <c r="S2677" i="3"/>
  <c r="R2677" i="3"/>
  <c r="Q2677" i="3"/>
  <c r="P2677" i="3"/>
  <c r="O2677" i="3"/>
  <c r="N2677" i="3"/>
  <c r="M2677" i="3"/>
  <c r="L2677" i="3"/>
  <c r="K2677" i="3"/>
  <c r="J2677" i="3"/>
  <c r="G2677" i="3"/>
  <c r="I2677" i="3" s="1"/>
  <c r="F2677" i="3"/>
  <c r="E2677" i="3"/>
  <c r="D2677" i="3"/>
  <c r="C2677" i="3"/>
  <c r="B2677" i="3"/>
  <c r="A2677" i="3"/>
  <c r="V2676" i="3"/>
  <c r="U2676" i="3"/>
  <c r="T2676" i="3"/>
  <c r="S2676" i="3"/>
  <c r="Q2676" i="3"/>
  <c r="O2676" i="3"/>
  <c r="N2676" i="3"/>
  <c r="P2676" i="3" s="1"/>
  <c r="M2676" i="3"/>
  <c r="L2676" i="3"/>
  <c r="K2676" i="3"/>
  <c r="J2676" i="3"/>
  <c r="I2676" i="3"/>
  <c r="H2676" i="3"/>
  <c r="G2676" i="3"/>
  <c r="F2676" i="3"/>
  <c r="E2676" i="3"/>
  <c r="D2676" i="3"/>
  <c r="C2676" i="3"/>
  <c r="B2676" i="3"/>
  <c r="A2676" i="3"/>
  <c r="V2675" i="3"/>
  <c r="U2675" i="3"/>
  <c r="T2675" i="3"/>
  <c r="S2675" i="3"/>
  <c r="Q2675" i="3"/>
  <c r="P2675" i="3"/>
  <c r="O2675" i="3"/>
  <c r="N2675" i="3"/>
  <c r="M2675" i="3"/>
  <c r="L2675" i="3"/>
  <c r="K2675" i="3"/>
  <c r="J2675" i="3"/>
  <c r="G2675" i="3"/>
  <c r="F2675" i="3"/>
  <c r="E2675" i="3"/>
  <c r="D2675" i="3"/>
  <c r="C2675" i="3"/>
  <c r="B2675" i="3"/>
  <c r="A2675" i="3"/>
  <c r="V2674" i="3"/>
  <c r="U2674" i="3"/>
  <c r="T2674" i="3"/>
  <c r="S2674" i="3"/>
  <c r="R2674" i="3"/>
  <c r="Q2674" i="3"/>
  <c r="P2674" i="3"/>
  <c r="O2674" i="3"/>
  <c r="N2674" i="3"/>
  <c r="M2674" i="3"/>
  <c r="L2674" i="3"/>
  <c r="K2674" i="3"/>
  <c r="J2674" i="3"/>
  <c r="I2674" i="3"/>
  <c r="H2674" i="3"/>
  <c r="G2674" i="3"/>
  <c r="F2674" i="3"/>
  <c r="E2674" i="3"/>
  <c r="D2674" i="3"/>
  <c r="C2674" i="3"/>
  <c r="B2674" i="3"/>
  <c r="A2674" i="3"/>
  <c r="V2673" i="3"/>
  <c r="U2673" i="3"/>
  <c r="T2673" i="3"/>
  <c r="S2673" i="3"/>
  <c r="R2673" i="3"/>
  <c r="Q2673" i="3"/>
  <c r="O2673" i="3"/>
  <c r="N2673" i="3"/>
  <c r="P2673" i="3" s="1"/>
  <c r="M2673" i="3"/>
  <c r="L2673" i="3"/>
  <c r="K2673" i="3"/>
  <c r="J2673" i="3"/>
  <c r="H2673" i="3"/>
  <c r="G2673" i="3"/>
  <c r="I2673" i="3" s="1"/>
  <c r="F2673" i="3"/>
  <c r="E2673" i="3"/>
  <c r="D2673" i="3"/>
  <c r="C2673" i="3"/>
  <c r="B2673" i="3"/>
  <c r="A2673" i="3"/>
  <c r="V2672" i="3"/>
  <c r="U2672" i="3"/>
  <c r="T2672" i="3"/>
  <c r="S2672" i="3"/>
  <c r="Q2672" i="3"/>
  <c r="O2672" i="3"/>
  <c r="N2672" i="3"/>
  <c r="M2672" i="3"/>
  <c r="L2672" i="3"/>
  <c r="K2672" i="3"/>
  <c r="J2672" i="3"/>
  <c r="I2672" i="3"/>
  <c r="H2672" i="3"/>
  <c r="G2672" i="3"/>
  <c r="F2672" i="3"/>
  <c r="E2672" i="3"/>
  <c r="D2672" i="3"/>
  <c r="C2672" i="3"/>
  <c r="B2672" i="3"/>
  <c r="A2672" i="3"/>
  <c r="V2671" i="3"/>
  <c r="U2671" i="3"/>
  <c r="T2671" i="3"/>
  <c r="S2671" i="3"/>
  <c r="Q2671" i="3"/>
  <c r="O2671" i="3"/>
  <c r="N2671" i="3"/>
  <c r="P2671" i="3" s="1"/>
  <c r="M2671" i="3"/>
  <c r="L2671" i="3"/>
  <c r="K2671" i="3"/>
  <c r="J2671" i="3"/>
  <c r="I2671" i="3"/>
  <c r="H2671" i="3"/>
  <c r="G2671" i="3"/>
  <c r="F2671" i="3"/>
  <c r="E2671" i="3"/>
  <c r="D2671" i="3"/>
  <c r="C2671" i="3"/>
  <c r="B2671" i="3"/>
  <c r="A2671" i="3"/>
  <c r="V2670" i="3"/>
  <c r="U2670" i="3"/>
  <c r="T2670" i="3"/>
  <c r="S2670" i="3"/>
  <c r="R2670" i="3"/>
  <c r="Q2670" i="3"/>
  <c r="O2670" i="3"/>
  <c r="N2670" i="3"/>
  <c r="P2670" i="3" s="1"/>
  <c r="M2670" i="3"/>
  <c r="L2670" i="3"/>
  <c r="K2670" i="3"/>
  <c r="J2670" i="3"/>
  <c r="H2670" i="3"/>
  <c r="G2670" i="3"/>
  <c r="I2670" i="3" s="1"/>
  <c r="F2670" i="3"/>
  <c r="E2670" i="3"/>
  <c r="D2670" i="3"/>
  <c r="C2670" i="3"/>
  <c r="B2670" i="3"/>
  <c r="A2670" i="3"/>
  <c r="V2669" i="3"/>
  <c r="U2669" i="3"/>
  <c r="T2669" i="3"/>
  <c r="S2669" i="3"/>
  <c r="Q2669" i="3"/>
  <c r="O2669" i="3"/>
  <c r="N2669" i="3"/>
  <c r="M2669" i="3"/>
  <c r="L2669" i="3"/>
  <c r="K2669" i="3"/>
  <c r="J2669" i="3"/>
  <c r="I2669" i="3"/>
  <c r="H2669" i="3"/>
  <c r="G2669" i="3"/>
  <c r="F2669" i="3"/>
  <c r="E2669" i="3"/>
  <c r="D2669" i="3"/>
  <c r="C2669" i="3"/>
  <c r="B2669" i="3"/>
  <c r="A2669" i="3"/>
  <c r="V2668" i="3"/>
  <c r="U2668" i="3"/>
  <c r="T2668" i="3"/>
  <c r="S2668" i="3"/>
  <c r="Q2668" i="3"/>
  <c r="P2668" i="3"/>
  <c r="O2668" i="3"/>
  <c r="N2668" i="3"/>
  <c r="M2668" i="3"/>
  <c r="L2668" i="3"/>
  <c r="K2668" i="3"/>
  <c r="J2668" i="3"/>
  <c r="I2668" i="3"/>
  <c r="H2668" i="3"/>
  <c r="G2668" i="3"/>
  <c r="F2668" i="3"/>
  <c r="E2668" i="3"/>
  <c r="D2668" i="3"/>
  <c r="C2668" i="3"/>
  <c r="B2668" i="3"/>
  <c r="A2668" i="3"/>
  <c r="V2667" i="3"/>
  <c r="U2667" i="3"/>
  <c r="T2667" i="3"/>
  <c r="S2667" i="3"/>
  <c r="R2667" i="3"/>
  <c r="Q2667" i="3"/>
  <c r="O2667" i="3"/>
  <c r="N2667" i="3"/>
  <c r="P2667" i="3" s="1"/>
  <c r="M2667" i="3"/>
  <c r="L2667" i="3"/>
  <c r="K2667" i="3"/>
  <c r="J2667" i="3"/>
  <c r="G2667" i="3"/>
  <c r="F2667" i="3"/>
  <c r="E2667" i="3"/>
  <c r="D2667" i="3"/>
  <c r="C2667" i="3"/>
  <c r="B2667" i="3"/>
  <c r="A2667" i="3"/>
  <c r="V2666" i="3"/>
  <c r="U2666" i="3"/>
  <c r="T2666" i="3"/>
  <c r="S2666" i="3"/>
  <c r="R2666" i="3"/>
  <c r="Q2666" i="3"/>
  <c r="P2666" i="3"/>
  <c r="O2666" i="3"/>
  <c r="N2666" i="3"/>
  <c r="M2666" i="3"/>
  <c r="L2666" i="3"/>
  <c r="K2666" i="3"/>
  <c r="J2666" i="3"/>
  <c r="I2666" i="3"/>
  <c r="G2666" i="3"/>
  <c r="H2666" i="3" s="1"/>
  <c r="F2666" i="3"/>
  <c r="E2666" i="3"/>
  <c r="D2666" i="3"/>
  <c r="C2666" i="3"/>
  <c r="B2666" i="3"/>
  <c r="A2666" i="3"/>
  <c r="V2665" i="3"/>
  <c r="U2665" i="3"/>
  <c r="T2665" i="3"/>
  <c r="S2665" i="3"/>
  <c r="Q2665" i="3"/>
  <c r="O2665" i="3"/>
  <c r="N2665" i="3"/>
  <c r="M2665" i="3"/>
  <c r="L2665" i="3"/>
  <c r="K2665" i="3"/>
  <c r="J2665" i="3"/>
  <c r="H2665" i="3"/>
  <c r="G2665" i="3"/>
  <c r="I2665" i="3" s="1"/>
  <c r="F2665" i="3"/>
  <c r="E2665" i="3"/>
  <c r="D2665" i="3"/>
  <c r="C2665" i="3"/>
  <c r="B2665" i="3"/>
  <c r="A2665" i="3"/>
  <c r="V2664" i="3"/>
  <c r="U2664" i="3"/>
  <c r="T2664" i="3"/>
  <c r="S2664" i="3"/>
  <c r="R2664" i="3"/>
  <c r="Q2664" i="3"/>
  <c r="P2664" i="3"/>
  <c r="O2664" i="3"/>
  <c r="N2664" i="3"/>
  <c r="M2664" i="3"/>
  <c r="L2664" i="3"/>
  <c r="K2664" i="3"/>
  <c r="J2664" i="3"/>
  <c r="I2664" i="3"/>
  <c r="G2664" i="3"/>
  <c r="H2664" i="3" s="1"/>
  <c r="F2664" i="3"/>
  <c r="E2664" i="3"/>
  <c r="D2664" i="3"/>
  <c r="C2664" i="3"/>
  <c r="B2664" i="3"/>
  <c r="A2664" i="3"/>
  <c r="V2663" i="3"/>
  <c r="U2663" i="3"/>
  <c r="T2663" i="3"/>
  <c r="S2663" i="3"/>
  <c r="Q2663" i="3"/>
  <c r="O2663" i="3"/>
  <c r="R2663" i="3" s="1"/>
  <c r="N2663" i="3"/>
  <c r="P2663" i="3" s="1"/>
  <c r="M2663" i="3"/>
  <c r="L2663" i="3"/>
  <c r="K2663" i="3"/>
  <c r="J2663" i="3"/>
  <c r="I2663" i="3"/>
  <c r="H2663" i="3"/>
  <c r="G2663" i="3"/>
  <c r="F2663" i="3"/>
  <c r="E2663" i="3"/>
  <c r="D2663" i="3"/>
  <c r="C2663" i="3"/>
  <c r="B2663" i="3"/>
  <c r="A2663" i="3"/>
  <c r="V2662" i="3"/>
  <c r="U2662" i="3"/>
  <c r="T2662" i="3"/>
  <c r="S2662" i="3"/>
  <c r="Q2662" i="3"/>
  <c r="P2662" i="3"/>
  <c r="O2662" i="3"/>
  <c r="R2662" i="3" s="1"/>
  <c r="N2662" i="3"/>
  <c r="M2662" i="3"/>
  <c r="L2662" i="3"/>
  <c r="K2662" i="3"/>
  <c r="J2662" i="3"/>
  <c r="H2662" i="3"/>
  <c r="G2662" i="3"/>
  <c r="I2662" i="3" s="1"/>
  <c r="F2662" i="3"/>
  <c r="E2662" i="3"/>
  <c r="D2662" i="3"/>
  <c r="C2662" i="3"/>
  <c r="B2662" i="3"/>
  <c r="A2662" i="3"/>
  <c r="V2661" i="3"/>
  <c r="U2661" i="3"/>
  <c r="T2661" i="3"/>
  <c r="S2661" i="3"/>
  <c r="R2661" i="3"/>
  <c r="Q2661" i="3"/>
  <c r="P2661" i="3"/>
  <c r="O2661" i="3"/>
  <c r="N2661" i="3"/>
  <c r="M2661" i="3"/>
  <c r="L2661" i="3"/>
  <c r="K2661" i="3"/>
  <c r="J2661" i="3"/>
  <c r="H2661" i="3"/>
  <c r="G2661" i="3"/>
  <c r="I2661" i="3" s="1"/>
  <c r="F2661" i="3"/>
  <c r="E2661" i="3"/>
  <c r="D2661" i="3"/>
  <c r="C2661" i="3"/>
  <c r="B2661" i="3"/>
  <c r="A2661" i="3"/>
  <c r="V2660" i="3"/>
  <c r="U2660" i="3"/>
  <c r="T2660" i="3"/>
  <c r="S2660" i="3"/>
  <c r="Q2660" i="3"/>
  <c r="O2660" i="3"/>
  <c r="N2660" i="3"/>
  <c r="P2660" i="3" s="1"/>
  <c r="M2660" i="3"/>
  <c r="L2660" i="3"/>
  <c r="K2660" i="3"/>
  <c r="J2660" i="3"/>
  <c r="I2660" i="3"/>
  <c r="H2660" i="3"/>
  <c r="G2660" i="3"/>
  <c r="F2660" i="3"/>
  <c r="E2660" i="3"/>
  <c r="D2660" i="3"/>
  <c r="C2660" i="3"/>
  <c r="B2660" i="3"/>
  <c r="A2660" i="3"/>
  <c r="V2659" i="3"/>
  <c r="U2659" i="3"/>
  <c r="T2659" i="3"/>
  <c r="S2659" i="3"/>
  <c r="R2659" i="3"/>
  <c r="Q2659" i="3"/>
  <c r="O2659" i="3"/>
  <c r="P2659" i="3" s="1"/>
  <c r="N2659" i="3"/>
  <c r="M2659" i="3"/>
  <c r="L2659" i="3"/>
  <c r="K2659" i="3"/>
  <c r="J2659" i="3"/>
  <c r="G2659" i="3"/>
  <c r="F2659" i="3"/>
  <c r="E2659" i="3"/>
  <c r="D2659" i="3"/>
  <c r="C2659" i="3"/>
  <c r="B2659" i="3"/>
  <c r="A2659" i="3"/>
  <c r="V2658" i="3"/>
  <c r="U2658" i="3"/>
  <c r="T2658" i="3"/>
  <c r="S2658" i="3"/>
  <c r="R2658" i="3"/>
  <c r="Q2658" i="3"/>
  <c r="P2658" i="3"/>
  <c r="O2658" i="3"/>
  <c r="N2658" i="3"/>
  <c r="M2658" i="3"/>
  <c r="L2658" i="3"/>
  <c r="K2658" i="3"/>
  <c r="J2658" i="3"/>
  <c r="H2658" i="3"/>
  <c r="G2658" i="3"/>
  <c r="I2658" i="3" s="1"/>
  <c r="F2658" i="3"/>
  <c r="E2658" i="3"/>
  <c r="D2658" i="3"/>
  <c r="C2658" i="3"/>
  <c r="B2658" i="3"/>
  <c r="A2658" i="3"/>
  <c r="V2657" i="3"/>
  <c r="U2657" i="3"/>
  <c r="T2657" i="3"/>
  <c r="S2657" i="3"/>
  <c r="Q2657" i="3"/>
  <c r="O2657" i="3"/>
  <c r="N2657" i="3"/>
  <c r="P2657" i="3" s="1"/>
  <c r="M2657" i="3"/>
  <c r="L2657" i="3"/>
  <c r="K2657" i="3"/>
  <c r="J2657" i="3"/>
  <c r="H2657" i="3"/>
  <c r="G2657" i="3"/>
  <c r="I2657" i="3" s="1"/>
  <c r="F2657" i="3"/>
  <c r="E2657" i="3"/>
  <c r="D2657" i="3"/>
  <c r="C2657" i="3"/>
  <c r="B2657" i="3"/>
  <c r="A2657" i="3"/>
  <c r="V2656" i="3"/>
  <c r="U2656" i="3"/>
  <c r="T2656" i="3"/>
  <c r="S2656" i="3"/>
  <c r="R2656" i="3"/>
  <c r="Q2656" i="3"/>
  <c r="O2656" i="3"/>
  <c r="N2656" i="3"/>
  <c r="P2656" i="3" s="1"/>
  <c r="M2656" i="3"/>
  <c r="L2656" i="3"/>
  <c r="K2656" i="3"/>
  <c r="J2656" i="3"/>
  <c r="G2656" i="3"/>
  <c r="I2656" i="3" s="1"/>
  <c r="F2656" i="3"/>
  <c r="E2656" i="3"/>
  <c r="D2656" i="3"/>
  <c r="C2656" i="3"/>
  <c r="B2656" i="3"/>
  <c r="A2656" i="3"/>
  <c r="V2655" i="3"/>
  <c r="U2655" i="3"/>
  <c r="T2655" i="3"/>
  <c r="S2655" i="3"/>
  <c r="Q2655" i="3"/>
  <c r="O2655" i="3"/>
  <c r="R2655" i="3" s="1"/>
  <c r="N2655" i="3"/>
  <c r="M2655" i="3"/>
  <c r="L2655" i="3"/>
  <c r="K2655" i="3"/>
  <c r="J2655" i="3"/>
  <c r="G2655" i="3"/>
  <c r="I2655" i="3" s="1"/>
  <c r="F2655" i="3"/>
  <c r="E2655" i="3"/>
  <c r="D2655" i="3"/>
  <c r="C2655" i="3"/>
  <c r="B2655" i="3"/>
  <c r="A2655" i="3"/>
  <c r="V2654" i="3"/>
  <c r="U2654" i="3"/>
  <c r="T2654" i="3"/>
  <c r="S2654" i="3"/>
  <c r="Q2654" i="3"/>
  <c r="O2654" i="3"/>
  <c r="R2654" i="3" s="1"/>
  <c r="N2654" i="3"/>
  <c r="P2654" i="3" s="1"/>
  <c r="M2654" i="3"/>
  <c r="L2654" i="3"/>
  <c r="K2654" i="3"/>
  <c r="J2654" i="3"/>
  <c r="H2654" i="3"/>
  <c r="G2654" i="3"/>
  <c r="I2654" i="3" s="1"/>
  <c r="F2654" i="3"/>
  <c r="E2654" i="3"/>
  <c r="D2654" i="3"/>
  <c r="C2654" i="3"/>
  <c r="B2654" i="3"/>
  <c r="A2654" i="3"/>
  <c r="V2653" i="3"/>
  <c r="U2653" i="3"/>
  <c r="T2653" i="3"/>
  <c r="S2653" i="3"/>
  <c r="Q2653" i="3"/>
  <c r="O2653" i="3"/>
  <c r="N2653" i="3"/>
  <c r="P2653" i="3" s="1"/>
  <c r="M2653" i="3"/>
  <c r="L2653" i="3"/>
  <c r="K2653" i="3"/>
  <c r="J2653" i="3"/>
  <c r="G2653" i="3"/>
  <c r="I2653" i="3" s="1"/>
  <c r="F2653" i="3"/>
  <c r="E2653" i="3"/>
  <c r="D2653" i="3"/>
  <c r="C2653" i="3"/>
  <c r="B2653" i="3"/>
  <c r="A2653" i="3"/>
  <c r="V2652" i="3"/>
  <c r="U2652" i="3"/>
  <c r="T2652" i="3"/>
  <c r="S2652" i="3"/>
  <c r="Q2652" i="3"/>
  <c r="O2652" i="3"/>
  <c r="N2652" i="3"/>
  <c r="M2652" i="3"/>
  <c r="L2652" i="3"/>
  <c r="K2652" i="3"/>
  <c r="J2652" i="3"/>
  <c r="I2652" i="3"/>
  <c r="H2652" i="3"/>
  <c r="G2652" i="3"/>
  <c r="F2652" i="3"/>
  <c r="E2652" i="3"/>
  <c r="D2652" i="3"/>
  <c r="C2652" i="3"/>
  <c r="B2652" i="3"/>
  <c r="A2652" i="3"/>
  <c r="V2651" i="3"/>
  <c r="U2651" i="3"/>
  <c r="T2651" i="3"/>
  <c r="S2651" i="3"/>
  <c r="Q2651" i="3"/>
  <c r="O2651" i="3"/>
  <c r="N2651" i="3"/>
  <c r="P2651" i="3" s="1"/>
  <c r="M2651" i="3"/>
  <c r="L2651" i="3"/>
  <c r="K2651" i="3"/>
  <c r="J2651" i="3"/>
  <c r="G2651" i="3"/>
  <c r="F2651" i="3"/>
  <c r="E2651" i="3"/>
  <c r="D2651" i="3"/>
  <c r="C2651" i="3"/>
  <c r="B2651" i="3"/>
  <c r="A2651" i="3"/>
  <c r="V2650" i="3"/>
  <c r="U2650" i="3"/>
  <c r="T2650" i="3"/>
  <c r="S2650" i="3"/>
  <c r="R2650" i="3"/>
  <c r="Q2650" i="3"/>
  <c r="P2650" i="3"/>
  <c r="O2650" i="3"/>
  <c r="N2650" i="3"/>
  <c r="M2650" i="3"/>
  <c r="L2650" i="3"/>
  <c r="K2650" i="3"/>
  <c r="J2650" i="3"/>
  <c r="I2650" i="3"/>
  <c r="G2650" i="3"/>
  <c r="H2650" i="3" s="1"/>
  <c r="F2650" i="3"/>
  <c r="E2650" i="3"/>
  <c r="D2650" i="3"/>
  <c r="C2650" i="3"/>
  <c r="B2650" i="3"/>
  <c r="A2650" i="3"/>
  <c r="V2649" i="3"/>
  <c r="U2649" i="3"/>
  <c r="T2649" i="3"/>
  <c r="S2649" i="3"/>
  <c r="R2649" i="3"/>
  <c r="Q2649" i="3"/>
  <c r="O2649" i="3"/>
  <c r="P2649" i="3" s="1"/>
  <c r="N2649" i="3"/>
  <c r="M2649" i="3"/>
  <c r="L2649" i="3"/>
  <c r="K2649" i="3"/>
  <c r="J2649" i="3"/>
  <c r="H2649" i="3"/>
  <c r="G2649" i="3"/>
  <c r="I2649" i="3" s="1"/>
  <c r="F2649" i="3"/>
  <c r="E2649" i="3"/>
  <c r="D2649" i="3"/>
  <c r="C2649" i="3"/>
  <c r="B2649" i="3"/>
  <c r="A2649" i="3"/>
  <c r="V2648" i="3"/>
  <c r="U2648" i="3"/>
  <c r="T2648" i="3"/>
  <c r="S2648" i="3"/>
  <c r="Q2648" i="3"/>
  <c r="O2648" i="3"/>
  <c r="N2648" i="3"/>
  <c r="R2648" i="3" s="1"/>
  <c r="M2648" i="3"/>
  <c r="L2648" i="3"/>
  <c r="K2648" i="3"/>
  <c r="J2648" i="3"/>
  <c r="I2648" i="3"/>
  <c r="H2648" i="3"/>
  <c r="G2648" i="3"/>
  <c r="F2648" i="3"/>
  <c r="E2648" i="3"/>
  <c r="D2648" i="3"/>
  <c r="C2648" i="3"/>
  <c r="B2648" i="3"/>
  <c r="A2648" i="3"/>
  <c r="V2647" i="3"/>
  <c r="U2647" i="3"/>
  <c r="T2647" i="3"/>
  <c r="S2647" i="3"/>
  <c r="R2647" i="3"/>
  <c r="Q2647" i="3"/>
  <c r="O2647" i="3"/>
  <c r="N2647" i="3"/>
  <c r="P2647" i="3" s="1"/>
  <c r="M2647" i="3"/>
  <c r="L2647" i="3"/>
  <c r="K2647" i="3"/>
  <c r="J2647" i="3"/>
  <c r="I2647" i="3"/>
  <c r="G2647" i="3"/>
  <c r="H2647" i="3" s="1"/>
  <c r="F2647" i="3"/>
  <c r="E2647" i="3"/>
  <c r="D2647" i="3"/>
  <c r="C2647" i="3"/>
  <c r="B2647" i="3"/>
  <c r="A2647" i="3"/>
  <c r="V2646" i="3"/>
  <c r="U2646" i="3"/>
  <c r="T2646" i="3"/>
  <c r="S2646" i="3"/>
  <c r="R2646" i="3"/>
  <c r="Q2646" i="3"/>
  <c r="P2646" i="3"/>
  <c r="O2646" i="3"/>
  <c r="N2646" i="3"/>
  <c r="M2646" i="3"/>
  <c r="L2646" i="3"/>
  <c r="K2646" i="3"/>
  <c r="J2646" i="3"/>
  <c r="H2646" i="3"/>
  <c r="G2646" i="3"/>
  <c r="I2646" i="3" s="1"/>
  <c r="F2646" i="3"/>
  <c r="E2646" i="3"/>
  <c r="D2646" i="3"/>
  <c r="C2646" i="3"/>
  <c r="B2646" i="3"/>
  <c r="A2646" i="3"/>
  <c r="V2645" i="3"/>
  <c r="U2645" i="3"/>
  <c r="T2645" i="3"/>
  <c r="S2645" i="3"/>
  <c r="Q2645" i="3"/>
  <c r="O2645" i="3"/>
  <c r="N2645" i="3"/>
  <c r="R2645" i="3" s="1"/>
  <c r="M2645" i="3"/>
  <c r="L2645" i="3"/>
  <c r="K2645" i="3"/>
  <c r="J2645" i="3"/>
  <c r="I2645" i="3"/>
  <c r="H2645" i="3"/>
  <c r="G2645" i="3"/>
  <c r="F2645" i="3"/>
  <c r="E2645" i="3"/>
  <c r="D2645" i="3"/>
  <c r="C2645" i="3"/>
  <c r="B2645" i="3"/>
  <c r="A2645" i="3"/>
  <c r="V2644" i="3"/>
  <c r="U2644" i="3"/>
  <c r="T2644" i="3"/>
  <c r="S2644" i="3"/>
  <c r="Q2644" i="3"/>
  <c r="O2644" i="3"/>
  <c r="N2644" i="3"/>
  <c r="P2644" i="3" s="1"/>
  <c r="M2644" i="3"/>
  <c r="L2644" i="3"/>
  <c r="K2644" i="3"/>
  <c r="J2644" i="3"/>
  <c r="I2644" i="3"/>
  <c r="H2644" i="3"/>
  <c r="G2644" i="3"/>
  <c r="F2644" i="3"/>
  <c r="E2644" i="3"/>
  <c r="D2644" i="3"/>
  <c r="C2644" i="3"/>
  <c r="B2644" i="3"/>
  <c r="A2644" i="3"/>
  <c r="V2643" i="3"/>
  <c r="U2643" i="3"/>
  <c r="T2643" i="3"/>
  <c r="S2643" i="3"/>
  <c r="R2643" i="3"/>
  <c r="Q2643" i="3"/>
  <c r="P2643" i="3"/>
  <c r="O2643" i="3"/>
  <c r="N2643" i="3"/>
  <c r="M2643" i="3"/>
  <c r="L2643" i="3"/>
  <c r="K2643" i="3"/>
  <c r="J2643" i="3"/>
  <c r="G2643" i="3"/>
  <c r="F2643" i="3"/>
  <c r="E2643" i="3"/>
  <c r="D2643" i="3"/>
  <c r="C2643" i="3"/>
  <c r="B2643" i="3"/>
  <c r="A2643" i="3"/>
  <c r="V2642" i="3"/>
  <c r="U2642" i="3"/>
  <c r="T2642" i="3"/>
  <c r="S2642" i="3"/>
  <c r="R2642" i="3"/>
  <c r="Q2642" i="3"/>
  <c r="P2642" i="3"/>
  <c r="O2642" i="3"/>
  <c r="N2642" i="3"/>
  <c r="M2642" i="3"/>
  <c r="L2642" i="3"/>
  <c r="K2642" i="3"/>
  <c r="J2642" i="3"/>
  <c r="G2642" i="3"/>
  <c r="F2642" i="3"/>
  <c r="E2642" i="3"/>
  <c r="D2642" i="3"/>
  <c r="C2642" i="3"/>
  <c r="B2642" i="3"/>
  <c r="A2642" i="3"/>
  <c r="V2641" i="3"/>
  <c r="U2641" i="3"/>
  <c r="T2641" i="3"/>
  <c r="S2641" i="3"/>
  <c r="Q2641" i="3"/>
  <c r="P2641" i="3"/>
  <c r="O2641" i="3"/>
  <c r="N2641" i="3"/>
  <c r="R2641" i="3" s="1"/>
  <c r="M2641" i="3"/>
  <c r="L2641" i="3"/>
  <c r="K2641" i="3"/>
  <c r="J2641" i="3"/>
  <c r="H2641" i="3"/>
  <c r="G2641" i="3"/>
  <c r="I2641" i="3" s="1"/>
  <c r="F2641" i="3"/>
  <c r="E2641" i="3"/>
  <c r="D2641" i="3"/>
  <c r="C2641" i="3"/>
  <c r="B2641" i="3"/>
  <c r="A2641" i="3"/>
  <c r="V2640" i="3"/>
  <c r="U2640" i="3"/>
  <c r="T2640" i="3"/>
  <c r="S2640" i="3"/>
  <c r="R2640" i="3"/>
  <c r="Q2640" i="3"/>
  <c r="O2640" i="3"/>
  <c r="N2640" i="3"/>
  <c r="P2640" i="3" s="1"/>
  <c r="M2640" i="3"/>
  <c r="L2640" i="3"/>
  <c r="K2640" i="3"/>
  <c r="J2640" i="3"/>
  <c r="G2640" i="3"/>
  <c r="I2640" i="3" s="1"/>
  <c r="F2640" i="3"/>
  <c r="E2640" i="3"/>
  <c r="D2640" i="3"/>
  <c r="C2640" i="3"/>
  <c r="B2640" i="3"/>
  <c r="A2640" i="3"/>
  <c r="V2639" i="3"/>
  <c r="U2639" i="3"/>
  <c r="T2639" i="3"/>
  <c r="S2639" i="3"/>
  <c r="R2639" i="3"/>
  <c r="Q2639" i="3"/>
  <c r="O2639" i="3"/>
  <c r="N2639" i="3"/>
  <c r="P2639" i="3" s="1"/>
  <c r="M2639" i="3"/>
  <c r="L2639" i="3"/>
  <c r="K2639" i="3"/>
  <c r="J2639" i="3"/>
  <c r="G2639" i="3"/>
  <c r="I2639" i="3" s="1"/>
  <c r="F2639" i="3"/>
  <c r="E2639" i="3"/>
  <c r="D2639" i="3"/>
  <c r="C2639" i="3"/>
  <c r="B2639" i="3"/>
  <c r="A2639" i="3"/>
  <c r="V2638" i="3"/>
  <c r="U2638" i="3"/>
  <c r="T2638" i="3"/>
  <c r="S2638" i="3"/>
  <c r="Q2638" i="3"/>
  <c r="O2638" i="3"/>
  <c r="N2638" i="3"/>
  <c r="M2638" i="3"/>
  <c r="L2638" i="3"/>
  <c r="K2638" i="3"/>
  <c r="J2638" i="3"/>
  <c r="H2638" i="3"/>
  <c r="G2638" i="3"/>
  <c r="I2638" i="3" s="1"/>
  <c r="F2638" i="3"/>
  <c r="E2638" i="3"/>
  <c r="D2638" i="3"/>
  <c r="C2638" i="3"/>
  <c r="B2638" i="3"/>
  <c r="A2638" i="3"/>
  <c r="V2637" i="3"/>
  <c r="U2637" i="3"/>
  <c r="T2637" i="3"/>
  <c r="S2637" i="3"/>
  <c r="Q2637" i="3"/>
  <c r="O2637" i="3"/>
  <c r="N2637" i="3"/>
  <c r="R2637" i="3" s="1"/>
  <c r="M2637" i="3"/>
  <c r="L2637" i="3"/>
  <c r="K2637" i="3"/>
  <c r="J2637" i="3"/>
  <c r="H2637" i="3"/>
  <c r="G2637" i="3"/>
  <c r="I2637" i="3" s="1"/>
  <c r="F2637" i="3"/>
  <c r="E2637" i="3"/>
  <c r="D2637" i="3"/>
  <c r="C2637" i="3"/>
  <c r="B2637" i="3"/>
  <c r="A2637" i="3"/>
  <c r="V2636" i="3"/>
  <c r="U2636" i="3"/>
  <c r="T2636" i="3"/>
  <c r="S2636" i="3"/>
  <c r="Q2636" i="3"/>
  <c r="P2636" i="3"/>
  <c r="O2636" i="3"/>
  <c r="N2636" i="3"/>
  <c r="M2636" i="3"/>
  <c r="L2636" i="3"/>
  <c r="K2636" i="3"/>
  <c r="J2636" i="3"/>
  <c r="I2636" i="3"/>
  <c r="H2636" i="3"/>
  <c r="G2636" i="3"/>
  <c r="F2636" i="3"/>
  <c r="E2636" i="3"/>
  <c r="D2636" i="3"/>
  <c r="C2636" i="3"/>
  <c r="B2636" i="3"/>
  <c r="A2636" i="3"/>
  <c r="V2635" i="3"/>
  <c r="U2635" i="3"/>
  <c r="T2635" i="3"/>
  <c r="S2635" i="3"/>
  <c r="Q2635" i="3"/>
  <c r="P2635" i="3"/>
  <c r="O2635" i="3"/>
  <c r="R2635" i="3" s="1"/>
  <c r="N2635" i="3"/>
  <c r="M2635" i="3"/>
  <c r="L2635" i="3"/>
  <c r="K2635" i="3"/>
  <c r="J2635" i="3"/>
  <c r="I2635" i="3"/>
  <c r="G2635" i="3"/>
  <c r="H2635" i="3" s="1"/>
  <c r="F2635" i="3"/>
  <c r="E2635" i="3"/>
  <c r="D2635" i="3"/>
  <c r="C2635" i="3"/>
  <c r="B2635" i="3"/>
  <c r="A2635" i="3"/>
  <c r="V2634" i="3"/>
  <c r="U2634" i="3"/>
  <c r="T2634" i="3"/>
  <c r="S2634" i="3"/>
  <c r="Q2634" i="3"/>
  <c r="O2634" i="3"/>
  <c r="N2634" i="3"/>
  <c r="M2634" i="3"/>
  <c r="L2634" i="3"/>
  <c r="K2634" i="3"/>
  <c r="J2634" i="3"/>
  <c r="H2634" i="3"/>
  <c r="G2634" i="3"/>
  <c r="I2634" i="3" s="1"/>
  <c r="F2634" i="3"/>
  <c r="E2634" i="3"/>
  <c r="D2634" i="3"/>
  <c r="C2634" i="3"/>
  <c r="B2634" i="3"/>
  <c r="A2634" i="3"/>
  <c r="V2633" i="3"/>
  <c r="U2633" i="3"/>
  <c r="T2633" i="3"/>
  <c r="S2633" i="3"/>
  <c r="Q2633" i="3"/>
  <c r="O2633" i="3"/>
  <c r="N2633" i="3"/>
  <c r="M2633" i="3"/>
  <c r="L2633" i="3"/>
  <c r="K2633" i="3"/>
  <c r="J2633" i="3"/>
  <c r="H2633" i="3"/>
  <c r="G2633" i="3"/>
  <c r="I2633" i="3" s="1"/>
  <c r="F2633" i="3"/>
  <c r="E2633" i="3"/>
  <c r="D2633" i="3"/>
  <c r="C2633" i="3"/>
  <c r="B2633" i="3"/>
  <c r="A2633" i="3"/>
  <c r="V2632" i="3"/>
  <c r="U2632" i="3"/>
  <c r="T2632" i="3"/>
  <c r="S2632" i="3"/>
  <c r="R2632" i="3"/>
  <c r="Q2632" i="3"/>
  <c r="P2632" i="3"/>
  <c r="O2632" i="3"/>
  <c r="N2632" i="3"/>
  <c r="M2632" i="3"/>
  <c r="L2632" i="3"/>
  <c r="K2632" i="3"/>
  <c r="J2632" i="3"/>
  <c r="I2632" i="3"/>
  <c r="G2632" i="3"/>
  <c r="H2632" i="3" s="1"/>
  <c r="F2632" i="3"/>
  <c r="E2632" i="3"/>
  <c r="D2632" i="3"/>
  <c r="C2632" i="3"/>
  <c r="B2632" i="3"/>
  <c r="A2632" i="3"/>
  <c r="V2631" i="3"/>
  <c r="U2631" i="3"/>
  <c r="T2631" i="3"/>
  <c r="S2631" i="3"/>
  <c r="Q2631" i="3"/>
  <c r="O2631" i="3"/>
  <c r="N2631" i="3"/>
  <c r="M2631" i="3"/>
  <c r="L2631" i="3"/>
  <c r="K2631" i="3"/>
  <c r="J2631" i="3"/>
  <c r="H2631" i="3"/>
  <c r="G2631" i="3"/>
  <c r="I2631" i="3" s="1"/>
  <c r="F2631" i="3"/>
  <c r="E2631" i="3"/>
  <c r="D2631" i="3"/>
  <c r="C2631" i="3"/>
  <c r="B2631" i="3"/>
  <c r="A2631" i="3"/>
  <c r="V2630" i="3"/>
  <c r="U2630" i="3"/>
  <c r="T2630" i="3"/>
  <c r="S2630" i="3"/>
  <c r="Q2630" i="3"/>
  <c r="O2630" i="3"/>
  <c r="N2630" i="3"/>
  <c r="M2630" i="3"/>
  <c r="L2630" i="3"/>
  <c r="K2630" i="3"/>
  <c r="J2630" i="3"/>
  <c r="G2630" i="3"/>
  <c r="I2630" i="3" s="1"/>
  <c r="F2630" i="3"/>
  <c r="E2630" i="3"/>
  <c r="D2630" i="3"/>
  <c r="C2630" i="3"/>
  <c r="B2630" i="3"/>
  <c r="A2630" i="3"/>
  <c r="V2629" i="3"/>
  <c r="U2629" i="3"/>
  <c r="T2629" i="3"/>
  <c r="S2629" i="3"/>
  <c r="R2629" i="3"/>
  <c r="Q2629" i="3"/>
  <c r="O2629" i="3"/>
  <c r="N2629" i="3"/>
  <c r="P2629" i="3" s="1"/>
  <c r="M2629" i="3"/>
  <c r="L2629" i="3"/>
  <c r="K2629" i="3"/>
  <c r="J2629" i="3"/>
  <c r="I2629" i="3"/>
  <c r="G2629" i="3"/>
  <c r="H2629" i="3" s="1"/>
  <c r="F2629" i="3"/>
  <c r="E2629" i="3"/>
  <c r="D2629" i="3"/>
  <c r="C2629" i="3"/>
  <c r="B2629" i="3"/>
  <c r="A2629" i="3"/>
  <c r="V2628" i="3"/>
  <c r="U2628" i="3"/>
  <c r="T2628" i="3"/>
  <c r="S2628" i="3"/>
  <c r="Q2628" i="3"/>
  <c r="P2628" i="3"/>
  <c r="O2628" i="3"/>
  <c r="N2628" i="3"/>
  <c r="M2628" i="3"/>
  <c r="L2628" i="3"/>
  <c r="K2628" i="3"/>
  <c r="J2628" i="3"/>
  <c r="I2628" i="3"/>
  <c r="H2628" i="3"/>
  <c r="G2628" i="3"/>
  <c r="F2628" i="3"/>
  <c r="E2628" i="3"/>
  <c r="D2628" i="3"/>
  <c r="C2628" i="3"/>
  <c r="B2628" i="3"/>
  <c r="A2628" i="3"/>
  <c r="V2627" i="3"/>
  <c r="U2627" i="3"/>
  <c r="T2627" i="3"/>
  <c r="S2627" i="3"/>
  <c r="Q2627" i="3"/>
  <c r="O2627" i="3"/>
  <c r="N2627" i="3"/>
  <c r="M2627" i="3"/>
  <c r="L2627" i="3"/>
  <c r="K2627" i="3"/>
  <c r="J2627" i="3"/>
  <c r="I2627" i="3"/>
  <c r="G2627" i="3"/>
  <c r="H2627" i="3" s="1"/>
  <c r="F2627" i="3"/>
  <c r="E2627" i="3"/>
  <c r="D2627" i="3"/>
  <c r="C2627" i="3"/>
  <c r="B2627" i="3"/>
  <c r="A2627" i="3"/>
  <c r="V2626" i="3"/>
  <c r="U2626" i="3"/>
  <c r="T2626" i="3"/>
  <c r="S2626" i="3"/>
  <c r="Q2626" i="3"/>
  <c r="O2626" i="3"/>
  <c r="N2626" i="3"/>
  <c r="M2626" i="3"/>
  <c r="L2626" i="3"/>
  <c r="K2626" i="3"/>
  <c r="J2626" i="3"/>
  <c r="I2626" i="3"/>
  <c r="G2626" i="3"/>
  <c r="H2626" i="3" s="1"/>
  <c r="F2626" i="3"/>
  <c r="E2626" i="3"/>
  <c r="D2626" i="3"/>
  <c r="C2626" i="3"/>
  <c r="B2626" i="3"/>
  <c r="A2626" i="3"/>
  <c r="V2625" i="3"/>
  <c r="U2625" i="3"/>
  <c r="T2625" i="3"/>
  <c r="S2625" i="3"/>
  <c r="R2625" i="3"/>
  <c r="Q2625" i="3"/>
  <c r="O2625" i="3"/>
  <c r="P2625" i="3" s="1"/>
  <c r="N2625" i="3"/>
  <c r="M2625" i="3"/>
  <c r="L2625" i="3"/>
  <c r="K2625" i="3"/>
  <c r="J2625" i="3"/>
  <c r="H2625" i="3"/>
  <c r="G2625" i="3"/>
  <c r="I2625" i="3" s="1"/>
  <c r="F2625" i="3"/>
  <c r="E2625" i="3"/>
  <c r="D2625" i="3"/>
  <c r="C2625" i="3"/>
  <c r="B2625" i="3"/>
  <c r="A2625" i="3"/>
  <c r="V2624" i="3"/>
  <c r="U2624" i="3"/>
  <c r="T2624" i="3"/>
  <c r="S2624" i="3"/>
  <c r="Q2624" i="3"/>
  <c r="O2624" i="3"/>
  <c r="N2624" i="3"/>
  <c r="P2624" i="3" s="1"/>
  <c r="M2624" i="3"/>
  <c r="L2624" i="3"/>
  <c r="K2624" i="3"/>
  <c r="J2624" i="3"/>
  <c r="I2624" i="3"/>
  <c r="G2624" i="3"/>
  <c r="H2624" i="3" s="1"/>
  <c r="F2624" i="3"/>
  <c r="E2624" i="3"/>
  <c r="D2624" i="3"/>
  <c r="C2624" i="3"/>
  <c r="B2624" i="3"/>
  <c r="A2624" i="3"/>
  <c r="V2623" i="3"/>
  <c r="U2623" i="3"/>
  <c r="T2623" i="3"/>
  <c r="S2623" i="3"/>
  <c r="R2623" i="3"/>
  <c r="Q2623" i="3"/>
  <c r="O2623" i="3"/>
  <c r="N2623" i="3"/>
  <c r="P2623" i="3" s="1"/>
  <c r="M2623" i="3"/>
  <c r="L2623" i="3"/>
  <c r="K2623" i="3"/>
  <c r="J2623" i="3"/>
  <c r="I2623" i="3"/>
  <c r="G2623" i="3"/>
  <c r="H2623" i="3" s="1"/>
  <c r="F2623" i="3"/>
  <c r="E2623" i="3"/>
  <c r="D2623" i="3"/>
  <c r="C2623" i="3"/>
  <c r="B2623" i="3"/>
  <c r="A2623" i="3"/>
  <c r="V2622" i="3"/>
  <c r="U2622" i="3"/>
  <c r="T2622" i="3"/>
  <c r="S2622" i="3"/>
  <c r="Q2622" i="3"/>
  <c r="P2622" i="3"/>
  <c r="O2622" i="3"/>
  <c r="R2622" i="3" s="1"/>
  <c r="N2622" i="3"/>
  <c r="M2622" i="3"/>
  <c r="L2622" i="3"/>
  <c r="K2622" i="3"/>
  <c r="J2622" i="3"/>
  <c r="H2622" i="3"/>
  <c r="G2622" i="3"/>
  <c r="I2622" i="3" s="1"/>
  <c r="F2622" i="3"/>
  <c r="E2622" i="3"/>
  <c r="D2622" i="3"/>
  <c r="C2622" i="3"/>
  <c r="B2622" i="3"/>
  <c r="A2622" i="3"/>
  <c r="V2621" i="3"/>
  <c r="U2621" i="3"/>
  <c r="T2621" i="3"/>
  <c r="S2621" i="3"/>
  <c r="R2621" i="3"/>
  <c r="Q2621" i="3"/>
  <c r="O2621" i="3"/>
  <c r="N2621" i="3"/>
  <c r="P2621" i="3" s="1"/>
  <c r="M2621" i="3"/>
  <c r="L2621" i="3"/>
  <c r="K2621" i="3"/>
  <c r="J2621" i="3"/>
  <c r="G2621" i="3"/>
  <c r="F2621" i="3"/>
  <c r="E2621" i="3"/>
  <c r="D2621" i="3"/>
  <c r="C2621" i="3"/>
  <c r="B2621" i="3"/>
  <c r="A2621" i="3"/>
  <c r="V2620" i="3"/>
  <c r="U2620" i="3"/>
  <c r="T2620" i="3"/>
  <c r="S2620" i="3"/>
  <c r="Q2620" i="3"/>
  <c r="O2620" i="3"/>
  <c r="N2620" i="3"/>
  <c r="P2620" i="3" s="1"/>
  <c r="M2620" i="3"/>
  <c r="L2620" i="3"/>
  <c r="K2620" i="3"/>
  <c r="J2620" i="3"/>
  <c r="I2620" i="3"/>
  <c r="H2620" i="3"/>
  <c r="G2620" i="3"/>
  <c r="F2620" i="3"/>
  <c r="E2620" i="3"/>
  <c r="D2620" i="3"/>
  <c r="C2620" i="3"/>
  <c r="B2620" i="3"/>
  <c r="A2620" i="3"/>
  <c r="V2619" i="3"/>
  <c r="U2619" i="3"/>
  <c r="T2619" i="3"/>
  <c r="S2619" i="3"/>
  <c r="Q2619" i="3"/>
  <c r="O2619" i="3"/>
  <c r="N2619" i="3"/>
  <c r="M2619" i="3"/>
  <c r="L2619" i="3"/>
  <c r="K2619" i="3"/>
  <c r="J2619" i="3"/>
  <c r="G2619" i="3"/>
  <c r="H2619" i="3" s="1"/>
  <c r="F2619" i="3"/>
  <c r="E2619" i="3"/>
  <c r="D2619" i="3"/>
  <c r="C2619" i="3"/>
  <c r="B2619" i="3"/>
  <c r="A2619" i="3"/>
  <c r="V2618" i="3"/>
  <c r="U2618" i="3"/>
  <c r="T2618" i="3"/>
  <c r="S2618" i="3"/>
  <c r="R2618" i="3"/>
  <c r="Q2618" i="3"/>
  <c r="O2618" i="3"/>
  <c r="P2618" i="3" s="1"/>
  <c r="N2618" i="3"/>
  <c r="M2618" i="3"/>
  <c r="L2618" i="3"/>
  <c r="K2618" i="3"/>
  <c r="J2618" i="3"/>
  <c r="G2618" i="3"/>
  <c r="F2618" i="3"/>
  <c r="E2618" i="3"/>
  <c r="D2618" i="3"/>
  <c r="C2618" i="3"/>
  <c r="B2618" i="3"/>
  <c r="A2618" i="3"/>
  <c r="V2617" i="3"/>
  <c r="U2617" i="3"/>
  <c r="T2617" i="3"/>
  <c r="S2617" i="3"/>
  <c r="Q2617" i="3"/>
  <c r="O2617" i="3"/>
  <c r="N2617" i="3"/>
  <c r="P2617" i="3" s="1"/>
  <c r="M2617" i="3"/>
  <c r="L2617" i="3"/>
  <c r="K2617" i="3"/>
  <c r="J2617" i="3"/>
  <c r="H2617" i="3"/>
  <c r="G2617" i="3"/>
  <c r="I2617" i="3" s="1"/>
  <c r="F2617" i="3"/>
  <c r="E2617" i="3"/>
  <c r="D2617" i="3"/>
  <c r="C2617" i="3"/>
  <c r="B2617" i="3"/>
  <c r="A2617" i="3"/>
  <c r="V2616" i="3"/>
  <c r="U2616" i="3"/>
  <c r="T2616" i="3"/>
  <c r="S2616" i="3"/>
  <c r="R2616" i="3"/>
  <c r="Q2616" i="3"/>
  <c r="P2616" i="3"/>
  <c r="O2616" i="3"/>
  <c r="N2616" i="3"/>
  <c r="M2616" i="3"/>
  <c r="L2616" i="3"/>
  <c r="K2616" i="3"/>
  <c r="J2616" i="3"/>
  <c r="G2616" i="3"/>
  <c r="I2616" i="3" s="1"/>
  <c r="F2616" i="3"/>
  <c r="E2616" i="3"/>
  <c r="D2616" i="3"/>
  <c r="C2616" i="3"/>
  <c r="B2616" i="3"/>
  <c r="A2616" i="3"/>
  <c r="V2615" i="3"/>
  <c r="U2615" i="3"/>
  <c r="T2615" i="3"/>
  <c r="S2615" i="3"/>
  <c r="R2615" i="3"/>
  <c r="Q2615" i="3"/>
  <c r="O2615" i="3"/>
  <c r="N2615" i="3"/>
  <c r="P2615" i="3" s="1"/>
  <c r="M2615" i="3"/>
  <c r="L2615" i="3"/>
  <c r="K2615" i="3"/>
  <c r="J2615" i="3"/>
  <c r="I2615" i="3"/>
  <c r="H2615" i="3"/>
  <c r="G2615" i="3"/>
  <c r="F2615" i="3"/>
  <c r="E2615" i="3"/>
  <c r="D2615" i="3"/>
  <c r="C2615" i="3"/>
  <c r="B2615" i="3"/>
  <c r="A2615" i="3"/>
  <c r="V2614" i="3"/>
  <c r="U2614" i="3"/>
  <c r="T2614" i="3"/>
  <c r="S2614" i="3"/>
  <c r="Q2614" i="3"/>
  <c r="O2614" i="3"/>
  <c r="R2614" i="3" s="1"/>
  <c r="N2614" i="3"/>
  <c r="M2614" i="3"/>
  <c r="L2614" i="3"/>
  <c r="K2614" i="3"/>
  <c r="J2614" i="3"/>
  <c r="G2614" i="3"/>
  <c r="F2614" i="3"/>
  <c r="E2614" i="3"/>
  <c r="D2614" i="3"/>
  <c r="C2614" i="3"/>
  <c r="B2614" i="3"/>
  <c r="A2614" i="3"/>
  <c r="V2613" i="3"/>
  <c r="U2613" i="3"/>
  <c r="T2613" i="3"/>
  <c r="S2613" i="3"/>
  <c r="R2613" i="3"/>
  <c r="Q2613" i="3"/>
  <c r="P2613" i="3"/>
  <c r="O2613" i="3"/>
  <c r="N2613" i="3"/>
  <c r="M2613" i="3"/>
  <c r="L2613" i="3"/>
  <c r="K2613" i="3"/>
  <c r="J2613" i="3"/>
  <c r="I2613" i="3"/>
  <c r="G2613" i="3"/>
  <c r="H2613" i="3" s="1"/>
  <c r="F2613" i="3"/>
  <c r="E2613" i="3"/>
  <c r="D2613" i="3"/>
  <c r="C2613" i="3"/>
  <c r="B2613" i="3"/>
  <c r="A2613" i="3"/>
  <c r="V2612" i="3"/>
  <c r="U2612" i="3"/>
  <c r="T2612" i="3"/>
  <c r="S2612" i="3"/>
  <c r="Q2612" i="3"/>
  <c r="O2612" i="3"/>
  <c r="N2612" i="3"/>
  <c r="P2612" i="3" s="1"/>
  <c r="M2612" i="3"/>
  <c r="L2612" i="3"/>
  <c r="K2612" i="3"/>
  <c r="J2612" i="3"/>
  <c r="I2612" i="3"/>
  <c r="H2612" i="3"/>
  <c r="G2612" i="3"/>
  <c r="F2612" i="3"/>
  <c r="E2612" i="3"/>
  <c r="D2612" i="3"/>
  <c r="C2612" i="3"/>
  <c r="B2612" i="3"/>
  <c r="A2612" i="3"/>
  <c r="V2611" i="3"/>
  <c r="U2611" i="3"/>
  <c r="T2611" i="3"/>
  <c r="S2611" i="3"/>
  <c r="Q2611" i="3"/>
  <c r="P2611" i="3"/>
  <c r="O2611" i="3"/>
  <c r="R2611" i="3" s="1"/>
  <c r="N2611" i="3"/>
  <c r="M2611" i="3"/>
  <c r="L2611" i="3"/>
  <c r="K2611" i="3"/>
  <c r="J2611" i="3"/>
  <c r="G2611" i="3"/>
  <c r="F2611" i="3"/>
  <c r="E2611" i="3"/>
  <c r="D2611" i="3"/>
  <c r="C2611" i="3"/>
  <c r="B2611" i="3"/>
  <c r="A2611" i="3"/>
  <c r="V2610" i="3"/>
  <c r="U2610" i="3"/>
  <c r="T2610" i="3"/>
  <c r="S2610" i="3"/>
  <c r="Q2610" i="3"/>
  <c r="O2610" i="3"/>
  <c r="R2610" i="3" s="1"/>
  <c r="N2610" i="3"/>
  <c r="M2610" i="3"/>
  <c r="L2610" i="3"/>
  <c r="K2610" i="3"/>
  <c r="J2610" i="3"/>
  <c r="I2610" i="3"/>
  <c r="H2610" i="3"/>
  <c r="G2610" i="3"/>
  <c r="F2610" i="3"/>
  <c r="E2610" i="3"/>
  <c r="D2610" i="3"/>
  <c r="C2610" i="3"/>
  <c r="B2610" i="3"/>
  <c r="A2610" i="3"/>
  <c r="V2609" i="3"/>
  <c r="U2609" i="3"/>
  <c r="T2609" i="3"/>
  <c r="S2609" i="3"/>
  <c r="R2609" i="3"/>
  <c r="Q2609" i="3"/>
  <c r="O2609" i="3"/>
  <c r="N2609" i="3"/>
  <c r="P2609" i="3" s="1"/>
  <c r="M2609" i="3"/>
  <c r="L2609" i="3"/>
  <c r="K2609" i="3"/>
  <c r="J2609" i="3"/>
  <c r="H2609" i="3"/>
  <c r="G2609" i="3"/>
  <c r="I2609" i="3" s="1"/>
  <c r="F2609" i="3"/>
  <c r="E2609" i="3"/>
  <c r="D2609" i="3"/>
  <c r="C2609" i="3"/>
  <c r="B2609" i="3"/>
  <c r="A2609" i="3"/>
  <c r="V2608" i="3"/>
  <c r="U2608" i="3"/>
  <c r="T2608" i="3"/>
  <c r="S2608" i="3"/>
  <c r="R2608" i="3"/>
  <c r="Q2608" i="3"/>
  <c r="O2608" i="3"/>
  <c r="N2608" i="3"/>
  <c r="P2608" i="3" s="1"/>
  <c r="M2608" i="3"/>
  <c r="L2608" i="3"/>
  <c r="K2608" i="3"/>
  <c r="J2608" i="3"/>
  <c r="G2608" i="3"/>
  <c r="I2608" i="3" s="1"/>
  <c r="F2608" i="3"/>
  <c r="E2608" i="3"/>
  <c r="D2608" i="3"/>
  <c r="C2608" i="3"/>
  <c r="B2608" i="3"/>
  <c r="A2608" i="3"/>
  <c r="V2607" i="3"/>
  <c r="U2607" i="3"/>
  <c r="T2607" i="3"/>
  <c r="S2607" i="3"/>
  <c r="Q2607" i="3"/>
  <c r="O2607" i="3"/>
  <c r="R2607" i="3" s="1"/>
  <c r="N2607" i="3"/>
  <c r="M2607" i="3"/>
  <c r="L2607" i="3"/>
  <c r="K2607" i="3"/>
  <c r="J2607" i="3"/>
  <c r="I2607" i="3"/>
  <c r="H2607" i="3"/>
  <c r="G2607" i="3"/>
  <c r="F2607" i="3"/>
  <c r="E2607" i="3"/>
  <c r="D2607" i="3"/>
  <c r="C2607" i="3"/>
  <c r="B2607" i="3"/>
  <c r="A2607" i="3"/>
  <c r="V2606" i="3"/>
  <c r="U2606" i="3"/>
  <c r="T2606" i="3"/>
  <c r="S2606" i="3"/>
  <c r="Q2606" i="3"/>
  <c r="O2606" i="3"/>
  <c r="N2606" i="3"/>
  <c r="P2606" i="3" s="1"/>
  <c r="M2606" i="3"/>
  <c r="L2606" i="3"/>
  <c r="K2606" i="3"/>
  <c r="J2606" i="3"/>
  <c r="G2606" i="3"/>
  <c r="I2606" i="3" s="1"/>
  <c r="F2606" i="3"/>
  <c r="E2606" i="3"/>
  <c r="D2606" i="3"/>
  <c r="C2606" i="3"/>
  <c r="B2606" i="3"/>
  <c r="A2606" i="3"/>
  <c r="V2605" i="3"/>
  <c r="U2605" i="3"/>
  <c r="T2605" i="3"/>
  <c r="S2605" i="3"/>
  <c r="R2605" i="3"/>
  <c r="Q2605" i="3"/>
  <c r="P2605" i="3"/>
  <c r="O2605" i="3"/>
  <c r="N2605" i="3"/>
  <c r="M2605" i="3"/>
  <c r="L2605" i="3"/>
  <c r="K2605" i="3"/>
  <c r="J2605" i="3"/>
  <c r="G2605" i="3"/>
  <c r="F2605" i="3"/>
  <c r="E2605" i="3"/>
  <c r="D2605" i="3"/>
  <c r="C2605" i="3"/>
  <c r="B2605" i="3"/>
  <c r="A2605" i="3"/>
  <c r="V2604" i="3"/>
  <c r="U2604" i="3"/>
  <c r="T2604" i="3"/>
  <c r="S2604" i="3"/>
  <c r="Q2604" i="3"/>
  <c r="P2604" i="3"/>
  <c r="O2604" i="3"/>
  <c r="R2604" i="3" s="1"/>
  <c r="N2604" i="3"/>
  <c r="M2604" i="3"/>
  <c r="L2604" i="3"/>
  <c r="K2604" i="3"/>
  <c r="J2604" i="3"/>
  <c r="I2604" i="3"/>
  <c r="H2604" i="3"/>
  <c r="G2604" i="3"/>
  <c r="F2604" i="3"/>
  <c r="E2604" i="3"/>
  <c r="D2604" i="3"/>
  <c r="C2604" i="3"/>
  <c r="B2604" i="3"/>
  <c r="A2604" i="3"/>
  <c r="V2603" i="3"/>
  <c r="U2603" i="3"/>
  <c r="T2603" i="3"/>
  <c r="S2603" i="3"/>
  <c r="Q2603" i="3"/>
  <c r="O2603" i="3"/>
  <c r="R2603" i="3" s="1"/>
  <c r="N2603" i="3"/>
  <c r="M2603" i="3"/>
  <c r="L2603" i="3"/>
  <c r="K2603" i="3"/>
  <c r="J2603" i="3"/>
  <c r="I2603" i="3"/>
  <c r="G2603" i="3"/>
  <c r="H2603" i="3" s="1"/>
  <c r="F2603" i="3"/>
  <c r="E2603" i="3"/>
  <c r="D2603" i="3"/>
  <c r="C2603" i="3"/>
  <c r="B2603" i="3"/>
  <c r="A2603" i="3"/>
  <c r="V2602" i="3"/>
  <c r="U2602" i="3"/>
  <c r="T2602" i="3"/>
  <c r="S2602" i="3"/>
  <c r="Q2602" i="3"/>
  <c r="P2602" i="3"/>
  <c r="O2602" i="3"/>
  <c r="R2602" i="3" s="1"/>
  <c r="N2602" i="3"/>
  <c r="M2602" i="3"/>
  <c r="L2602" i="3"/>
  <c r="K2602" i="3"/>
  <c r="J2602" i="3"/>
  <c r="G2602" i="3"/>
  <c r="I2602" i="3" s="1"/>
  <c r="F2602" i="3"/>
  <c r="E2602" i="3"/>
  <c r="D2602" i="3"/>
  <c r="C2602" i="3"/>
  <c r="B2602" i="3"/>
  <c r="A2602" i="3"/>
  <c r="V2601" i="3"/>
  <c r="U2601" i="3"/>
  <c r="T2601" i="3"/>
  <c r="S2601" i="3"/>
  <c r="R2601" i="3"/>
  <c r="Q2601" i="3"/>
  <c r="P2601" i="3"/>
  <c r="O2601" i="3"/>
  <c r="N2601" i="3"/>
  <c r="M2601" i="3"/>
  <c r="L2601" i="3"/>
  <c r="K2601" i="3"/>
  <c r="J2601" i="3"/>
  <c r="H2601" i="3"/>
  <c r="G2601" i="3"/>
  <c r="I2601" i="3" s="1"/>
  <c r="F2601" i="3"/>
  <c r="E2601" i="3"/>
  <c r="D2601" i="3"/>
  <c r="C2601" i="3"/>
  <c r="B2601" i="3"/>
  <c r="A2601" i="3"/>
  <c r="V2600" i="3"/>
  <c r="U2600" i="3"/>
  <c r="T2600" i="3"/>
  <c r="S2600" i="3"/>
  <c r="Q2600" i="3"/>
  <c r="O2600" i="3"/>
  <c r="N2600" i="3"/>
  <c r="M2600" i="3"/>
  <c r="L2600" i="3"/>
  <c r="K2600" i="3"/>
  <c r="J2600" i="3"/>
  <c r="G2600" i="3"/>
  <c r="F2600" i="3"/>
  <c r="E2600" i="3"/>
  <c r="D2600" i="3"/>
  <c r="C2600" i="3"/>
  <c r="B2600" i="3"/>
  <c r="A2600" i="3"/>
  <c r="V2599" i="3"/>
  <c r="U2599" i="3"/>
  <c r="T2599" i="3"/>
  <c r="S2599" i="3"/>
  <c r="Q2599" i="3"/>
  <c r="O2599" i="3"/>
  <c r="R2599" i="3" s="1"/>
  <c r="N2599" i="3"/>
  <c r="M2599" i="3"/>
  <c r="L2599" i="3"/>
  <c r="K2599" i="3"/>
  <c r="J2599" i="3"/>
  <c r="G2599" i="3"/>
  <c r="I2599" i="3" s="1"/>
  <c r="F2599" i="3"/>
  <c r="E2599" i="3"/>
  <c r="D2599" i="3"/>
  <c r="C2599" i="3"/>
  <c r="B2599" i="3"/>
  <c r="A2599" i="3"/>
  <c r="V2598" i="3"/>
  <c r="U2598" i="3"/>
  <c r="T2598" i="3"/>
  <c r="S2598" i="3"/>
  <c r="R2598" i="3"/>
  <c r="Q2598" i="3"/>
  <c r="P2598" i="3"/>
  <c r="O2598" i="3"/>
  <c r="N2598" i="3"/>
  <c r="M2598" i="3"/>
  <c r="L2598" i="3"/>
  <c r="K2598" i="3"/>
  <c r="J2598" i="3"/>
  <c r="G2598" i="3"/>
  <c r="I2598" i="3" s="1"/>
  <c r="F2598" i="3"/>
  <c r="E2598" i="3"/>
  <c r="D2598" i="3"/>
  <c r="C2598" i="3"/>
  <c r="B2598" i="3"/>
  <c r="A2598" i="3"/>
  <c r="V2597" i="3"/>
  <c r="U2597" i="3"/>
  <c r="T2597" i="3"/>
  <c r="S2597" i="3"/>
  <c r="Q2597" i="3"/>
  <c r="O2597" i="3"/>
  <c r="N2597" i="3"/>
  <c r="M2597" i="3"/>
  <c r="L2597" i="3"/>
  <c r="K2597" i="3"/>
  <c r="J2597" i="3"/>
  <c r="I2597" i="3"/>
  <c r="G2597" i="3"/>
  <c r="H2597" i="3" s="1"/>
  <c r="F2597" i="3"/>
  <c r="E2597" i="3"/>
  <c r="D2597" i="3"/>
  <c r="C2597" i="3"/>
  <c r="B2597" i="3"/>
  <c r="A2597" i="3"/>
  <c r="V2596" i="3"/>
  <c r="U2596" i="3"/>
  <c r="T2596" i="3"/>
  <c r="S2596" i="3"/>
  <c r="Q2596" i="3"/>
  <c r="O2596" i="3"/>
  <c r="N2596" i="3"/>
  <c r="P2596" i="3" s="1"/>
  <c r="M2596" i="3"/>
  <c r="L2596" i="3"/>
  <c r="K2596" i="3"/>
  <c r="J2596" i="3"/>
  <c r="I2596" i="3"/>
  <c r="H2596" i="3"/>
  <c r="G2596" i="3"/>
  <c r="F2596" i="3"/>
  <c r="E2596" i="3"/>
  <c r="D2596" i="3"/>
  <c r="C2596" i="3"/>
  <c r="B2596" i="3"/>
  <c r="A2596" i="3"/>
  <c r="V2595" i="3"/>
  <c r="U2595" i="3"/>
  <c r="T2595" i="3"/>
  <c r="S2595" i="3"/>
  <c r="R2595" i="3"/>
  <c r="Q2595" i="3"/>
  <c r="P2595" i="3"/>
  <c r="O2595" i="3"/>
  <c r="N2595" i="3"/>
  <c r="M2595" i="3"/>
  <c r="L2595" i="3"/>
  <c r="K2595" i="3"/>
  <c r="J2595" i="3"/>
  <c r="I2595" i="3"/>
  <c r="G2595" i="3"/>
  <c r="H2595" i="3" s="1"/>
  <c r="F2595" i="3"/>
  <c r="E2595" i="3"/>
  <c r="D2595" i="3"/>
  <c r="C2595" i="3"/>
  <c r="B2595" i="3"/>
  <c r="A2595" i="3"/>
  <c r="V2594" i="3"/>
  <c r="U2594" i="3"/>
  <c r="T2594" i="3"/>
  <c r="S2594" i="3"/>
  <c r="R2594" i="3"/>
  <c r="Q2594" i="3"/>
  <c r="O2594" i="3"/>
  <c r="P2594" i="3" s="1"/>
  <c r="N2594" i="3"/>
  <c r="M2594" i="3"/>
  <c r="L2594" i="3"/>
  <c r="K2594" i="3"/>
  <c r="J2594" i="3"/>
  <c r="G2594" i="3"/>
  <c r="F2594" i="3"/>
  <c r="E2594" i="3"/>
  <c r="D2594" i="3"/>
  <c r="C2594" i="3"/>
  <c r="B2594" i="3"/>
  <c r="A2594" i="3"/>
  <c r="V2593" i="3"/>
  <c r="U2593" i="3"/>
  <c r="T2593" i="3"/>
  <c r="S2593" i="3"/>
  <c r="Q2593" i="3"/>
  <c r="O2593" i="3"/>
  <c r="N2593" i="3"/>
  <c r="P2593" i="3" s="1"/>
  <c r="M2593" i="3"/>
  <c r="L2593" i="3"/>
  <c r="K2593" i="3"/>
  <c r="J2593" i="3"/>
  <c r="H2593" i="3"/>
  <c r="G2593" i="3"/>
  <c r="I2593" i="3" s="1"/>
  <c r="F2593" i="3"/>
  <c r="E2593" i="3"/>
  <c r="D2593" i="3"/>
  <c r="C2593" i="3"/>
  <c r="B2593" i="3"/>
  <c r="A2593" i="3"/>
  <c r="V2592" i="3"/>
  <c r="U2592" i="3"/>
  <c r="T2592" i="3"/>
  <c r="S2592" i="3"/>
  <c r="R2592" i="3"/>
  <c r="Q2592" i="3"/>
  <c r="O2592" i="3"/>
  <c r="N2592" i="3"/>
  <c r="P2592" i="3" s="1"/>
  <c r="M2592" i="3"/>
  <c r="L2592" i="3"/>
  <c r="K2592" i="3"/>
  <c r="J2592" i="3"/>
  <c r="G2592" i="3"/>
  <c r="F2592" i="3"/>
  <c r="E2592" i="3"/>
  <c r="D2592" i="3"/>
  <c r="C2592" i="3"/>
  <c r="B2592" i="3"/>
  <c r="A2592" i="3"/>
  <c r="V2591" i="3"/>
  <c r="U2591" i="3"/>
  <c r="T2591" i="3"/>
  <c r="S2591" i="3"/>
  <c r="Q2591" i="3"/>
  <c r="O2591" i="3"/>
  <c r="R2591" i="3" s="1"/>
  <c r="N2591" i="3"/>
  <c r="M2591" i="3"/>
  <c r="L2591" i="3"/>
  <c r="K2591" i="3"/>
  <c r="J2591" i="3"/>
  <c r="I2591" i="3"/>
  <c r="H2591" i="3"/>
  <c r="G2591" i="3"/>
  <c r="F2591" i="3"/>
  <c r="E2591" i="3"/>
  <c r="D2591" i="3"/>
  <c r="C2591" i="3"/>
  <c r="B2591" i="3"/>
  <c r="A2591" i="3"/>
  <c r="V2590" i="3"/>
  <c r="U2590" i="3"/>
  <c r="T2590" i="3"/>
  <c r="S2590" i="3"/>
  <c r="Q2590" i="3"/>
  <c r="O2590" i="3"/>
  <c r="R2590" i="3" s="1"/>
  <c r="N2590" i="3"/>
  <c r="P2590" i="3" s="1"/>
  <c r="M2590" i="3"/>
  <c r="L2590" i="3"/>
  <c r="K2590" i="3"/>
  <c r="J2590" i="3"/>
  <c r="G2590" i="3"/>
  <c r="I2590" i="3" s="1"/>
  <c r="F2590" i="3"/>
  <c r="E2590" i="3"/>
  <c r="D2590" i="3"/>
  <c r="C2590" i="3"/>
  <c r="B2590" i="3"/>
  <c r="A2590" i="3"/>
  <c r="V2589" i="3"/>
  <c r="U2589" i="3"/>
  <c r="T2589" i="3"/>
  <c r="S2589" i="3"/>
  <c r="Q2589" i="3"/>
  <c r="P2589" i="3"/>
  <c r="O2589" i="3"/>
  <c r="N2589" i="3"/>
  <c r="R2589" i="3" s="1"/>
  <c r="M2589" i="3"/>
  <c r="L2589" i="3"/>
  <c r="K2589" i="3"/>
  <c r="J2589" i="3"/>
  <c r="G2589" i="3"/>
  <c r="F2589" i="3"/>
  <c r="E2589" i="3"/>
  <c r="D2589" i="3"/>
  <c r="C2589" i="3"/>
  <c r="B2589" i="3"/>
  <c r="A2589" i="3"/>
  <c r="V2588" i="3"/>
  <c r="U2588" i="3"/>
  <c r="T2588" i="3"/>
  <c r="S2588" i="3"/>
  <c r="Q2588" i="3"/>
  <c r="O2588" i="3"/>
  <c r="N2588" i="3"/>
  <c r="P2588" i="3" s="1"/>
  <c r="M2588" i="3"/>
  <c r="L2588" i="3"/>
  <c r="K2588" i="3"/>
  <c r="J2588" i="3"/>
  <c r="I2588" i="3"/>
  <c r="H2588" i="3"/>
  <c r="G2588" i="3"/>
  <c r="F2588" i="3"/>
  <c r="E2588" i="3"/>
  <c r="D2588" i="3"/>
  <c r="C2588" i="3"/>
  <c r="B2588" i="3"/>
  <c r="A2588" i="3"/>
  <c r="V2587" i="3"/>
  <c r="U2587" i="3"/>
  <c r="T2587" i="3"/>
  <c r="S2587" i="3"/>
  <c r="Q2587" i="3"/>
  <c r="P2587" i="3"/>
  <c r="O2587" i="3"/>
  <c r="R2587" i="3" s="1"/>
  <c r="N2587" i="3"/>
  <c r="M2587" i="3"/>
  <c r="L2587" i="3"/>
  <c r="K2587" i="3"/>
  <c r="J2587" i="3"/>
  <c r="G2587" i="3"/>
  <c r="F2587" i="3"/>
  <c r="E2587" i="3"/>
  <c r="D2587" i="3"/>
  <c r="C2587" i="3"/>
  <c r="B2587" i="3"/>
  <c r="A2587" i="3"/>
  <c r="V2586" i="3"/>
  <c r="U2586" i="3"/>
  <c r="T2586" i="3"/>
  <c r="S2586" i="3"/>
  <c r="R2586" i="3"/>
  <c r="Q2586" i="3"/>
  <c r="O2586" i="3"/>
  <c r="P2586" i="3" s="1"/>
  <c r="N2586" i="3"/>
  <c r="M2586" i="3"/>
  <c r="L2586" i="3"/>
  <c r="K2586" i="3"/>
  <c r="J2586" i="3"/>
  <c r="I2586" i="3"/>
  <c r="G2586" i="3"/>
  <c r="H2586" i="3" s="1"/>
  <c r="F2586" i="3"/>
  <c r="E2586" i="3"/>
  <c r="D2586" i="3"/>
  <c r="C2586" i="3"/>
  <c r="B2586" i="3"/>
  <c r="A2586" i="3"/>
  <c r="V2585" i="3"/>
  <c r="U2585" i="3"/>
  <c r="T2585" i="3"/>
  <c r="S2585" i="3"/>
  <c r="Q2585" i="3"/>
  <c r="O2585" i="3"/>
  <c r="R2585" i="3" s="1"/>
  <c r="N2585" i="3"/>
  <c r="M2585" i="3"/>
  <c r="L2585" i="3"/>
  <c r="K2585" i="3"/>
  <c r="J2585" i="3"/>
  <c r="H2585" i="3"/>
  <c r="G2585" i="3"/>
  <c r="I2585" i="3" s="1"/>
  <c r="F2585" i="3"/>
  <c r="E2585" i="3"/>
  <c r="D2585" i="3"/>
  <c r="C2585" i="3"/>
  <c r="B2585" i="3"/>
  <c r="A2585" i="3"/>
  <c r="V2584" i="3"/>
  <c r="U2584" i="3"/>
  <c r="T2584" i="3"/>
  <c r="S2584" i="3"/>
  <c r="Q2584" i="3"/>
  <c r="P2584" i="3"/>
  <c r="O2584" i="3"/>
  <c r="N2584" i="3"/>
  <c r="R2584" i="3" s="1"/>
  <c r="M2584" i="3"/>
  <c r="L2584" i="3"/>
  <c r="K2584" i="3"/>
  <c r="J2584" i="3"/>
  <c r="I2584" i="3"/>
  <c r="H2584" i="3"/>
  <c r="G2584" i="3"/>
  <c r="F2584" i="3"/>
  <c r="E2584" i="3"/>
  <c r="D2584" i="3"/>
  <c r="C2584" i="3"/>
  <c r="B2584" i="3"/>
  <c r="A2584" i="3"/>
  <c r="V2583" i="3"/>
  <c r="U2583" i="3"/>
  <c r="T2583" i="3"/>
  <c r="S2583" i="3"/>
  <c r="Q2583" i="3"/>
  <c r="O2583" i="3"/>
  <c r="N2583" i="3"/>
  <c r="M2583" i="3"/>
  <c r="L2583" i="3"/>
  <c r="K2583" i="3"/>
  <c r="J2583" i="3"/>
  <c r="I2583" i="3"/>
  <c r="H2583" i="3"/>
  <c r="G2583" i="3"/>
  <c r="F2583" i="3"/>
  <c r="E2583" i="3"/>
  <c r="D2583" i="3"/>
  <c r="C2583" i="3"/>
  <c r="B2583" i="3"/>
  <c r="A2583" i="3"/>
  <c r="V2582" i="3"/>
  <c r="U2582" i="3"/>
  <c r="T2582" i="3"/>
  <c r="S2582" i="3"/>
  <c r="Q2582" i="3"/>
  <c r="O2582" i="3"/>
  <c r="N2582" i="3"/>
  <c r="P2582" i="3" s="1"/>
  <c r="M2582" i="3"/>
  <c r="L2582" i="3"/>
  <c r="K2582" i="3"/>
  <c r="J2582" i="3"/>
  <c r="H2582" i="3"/>
  <c r="G2582" i="3"/>
  <c r="I2582" i="3" s="1"/>
  <c r="F2582" i="3"/>
  <c r="E2582" i="3"/>
  <c r="D2582" i="3"/>
  <c r="C2582" i="3"/>
  <c r="B2582" i="3"/>
  <c r="A2582" i="3"/>
  <c r="V2581" i="3"/>
  <c r="U2581" i="3"/>
  <c r="T2581" i="3"/>
  <c r="S2581" i="3"/>
  <c r="R2581" i="3"/>
  <c r="Q2581" i="3"/>
  <c r="O2581" i="3"/>
  <c r="N2581" i="3"/>
  <c r="P2581" i="3" s="1"/>
  <c r="M2581" i="3"/>
  <c r="L2581" i="3"/>
  <c r="K2581" i="3"/>
  <c r="J2581" i="3"/>
  <c r="I2581" i="3"/>
  <c r="H2581" i="3"/>
  <c r="G2581" i="3"/>
  <c r="F2581" i="3"/>
  <c r="E2581" i="3"/>
  <c r="D2581" i="3"/>
  <c r="C2581" i="3"/>
  <c r="B2581" i="3"/>
  <c r="A2581" i="3"/>
  <c r="V2580" i="3"/>
  <c r="U2580" i="3"/>
  <c r="T2580" i="3"/>
  <c r="S2580" i="3"/>
  <c r="Q2580" i="3"/>
  <c r="O2580" i="3"/>
  <c r="R2580" i="3" s="1"/>
  <c r="N2580" i="3"/>
  <c r="M2580" i="3"/>
  <c r="L2580" i="3"/>
  <c r="K2580" i="3"/>
  <c r="J2580" i="3"/>
  <c r="I2580" i="3"/>
  <c r="H2580" i="3"/>
  <c r="G2580" i="3"/>
  <c r="F2580" i="3"/>
  <c r="E2580" i="3"/>
  <c r="D2580" i="3"/>
  <c r="C2580" i="3"/>
  <c r="B2580" i="3"/>
  <c r="A2580" i="3"/>
  <c r="V2579" i="3"/>
  <c r="U2579" i="3"/>
  <c r="T2579" i="3"/>
  <c r="S2579" i="3"/>
  <c r="Q2579" i="3"/>
  <c r="O2579" i="3"/>
  <c r="R2579" i="3" s="1"/>
  <c r="N2579" i="3"/>
  <c r="M2579" i="3"/>
  <c r="L2579" i="3"/>
  <c r="K2579" i="3"/>
  <c r="J2579" i="3"/>
  <c r="I2579" i="3"/>
  <c r="G2579" i="3"/>
  <c r="H2579" i="3" s="1"/>
  <c r="F2579" i="3"/>
  <c r="E2579" i="3"/>
  <c r="D2579" i="3"/>
  <c r="C2579" i="3"/>
  <c r="B2579" i="3"/>
  <c r="A2579" i="3"/>
  <c r="V2578" i="3"/>
  <c r="U2578" i="3"/>
  <c r="T2578" i="3"/>
  <c r="S2578" i="3"/>
  <c r="R2578" i="3"/>
  <c r="Q2578" i="3"/>
  <c r="O2578" i="3"/>
  <c r="P2578" i="3" s="1"/>
  <c r="N2578" i="3"/>
  <c r="M2578" i="3"/>
  <c r="L2578" i="3"/>
  <c r="K2578" i="3"/>
  <c r="J2578" i="3"/>
  <c r="I2578" i="3"/>
  <c r="H2578" i="3"/>
  <c r="G2578" i="3"/>
  <c r="F2578" i="3"/>
  <c r="E2578" i="3"/>
  <c r="D2578" i="3"/>
  <c r="C2578" i="3"/>
  <c r="B2578" i="3"/>
  <c r="A2578" i="3"/>
  <c r="V2577" i="3"/>
  <c r="U2577" i="3"/>
  <c r="T2577" i="3"/>
  <c r="S2577" i="3"/>
  <c r="R2577" i="3"/>
  <c r="Q2577" i="3"/>
  <c r="P2577" i="3"/>
  <c r="O2577" i="3"/>
  <c r="N2577" i="3"/>
  <c r="M2577" i="3"/>
  <c r="L2577" i="3"/>
  <c r="K2577" i="3"/>
  <c r="J2577" i="3"/>
  <c r="H2577" i="3"/>
  <c r="G2577" i="3"/>
  <c r="I2577" i="3" s="1"/>
  <c r="F2577" i="3"/>
  <c r="E2577" i="3"/>
  <c r="D2577" i="3"/>
  <c r="C2577" i="3"/>
  <c r="B2577" i="3"/>
  <c r="A2577" i="3"/>
  <c r="V2576" i="3"/>
  <c r="U2576" i="3"/>
  <c r="T2576" i="3"/>
  <c r="S2576" i="3"/>
  <c r="Q2576" i="3"/>
  <c r="O2576" i="3"/>
  <c r="N2576" i="3"/>
  <c r="R2576" i="3" s="1"/>
  <c r="M2576" i="3"/>
  <c r="L2576" i="3"/>
  <c r="K2576" i="3"/>
  <c r="J2576" i="3"/>
  <c r="H2576" i="3"/>
  <c r="G2576" i="3"/>
  <c r="I2576" i="3" s="1"/>
  <c r="F2576" i="3"/>
  <c r="E2576" i="3"/>
  <c r="D2576" i="3"/>
  <c r="C2576" i="3"/>
  <c r="B2576" i="3"/>
  <c r="A2576" i="3"/>
  <c r="V2575" i="3"/>
  <c r="U2575" i="3"/>
  <c r="T2575" i="3"/>
  <c r="S2575" i="3"/>
  <c r="R2575" i="3"/>
  <c r="Q2575" i="3"/>
  <c r="O2575" i="3"/>
  <c r="N2575" i="3"/>
  <c r="P2575" i="3" s="1"/>
  <c r="M2575" i="3"/>
  <c r="L2575" i="3"/>
  <c r="K2575" i="3"/>
  <c r="J2575" i="3"/>
  <c r="I2575" i="3"/>
  <c r="H2575" i="3"/>
  <c r="G2575" i="3"/>
  <c r="F2575" i="3"/>
  <c r="E2575" i="3"/>
  <c r="D2575" i="3"/>
  <c r="C2575" i="3"/>
  <c r="B2575" i="3"/>
  <c r="A2575" i="3"/>
  <c r="V2574" i="3"/>
  <c r="U2574" i="3"/>
  <c r="T2574" i="3"/>
  <c r="S2574" i="3"/>
  <c r="Q2574" i="3"/>
  <c r="O2574" i="3"/>
  <c r="R2574" i="3" s="1"/>
  <c r="N2574" i="3"/>
  <c r="M2574" i="3"/>
  <c r="L2574" i="3"/>
  <c r="K2574" i="3"/>
  <c r="J2574" i="3"/>
  <c r="H2574" i="3"/>
  <c r="G2574" i="3"/>
  <c r="I2574" i="3" s="1"/>
  <c r="F2574" i="3"/>
  <c r="E2574" i="3"/>
  <c r="D2574" i="3"/>
  <c r="C2574" i="3"/>
  <c r="B2574" i="3"/>
  <c r="A2574" i="3"/>
  <c r="V2573" i="3"/>
  <c r="U2573" i="3"/>
  <c r="T2573" i="3"/>
  <c r="S2573" i="3"/>
  <c r="Q2573" i="3"/>
  <c r="P2573" i="3"/>
  <c r="O2573" i="3"/>
  <c r="N2573" i="3"/>
  <c r="R2573" i="3" s="1"/>
  <c r="M2573" i="3"/>
  <c r="L2573" i="3"/>
  <c r="K2573" i="3"/>
  <c r="J2573" i="3"/>
  <c r="G2573" i="3"/>
  <c r="F2573" i="3"/>
  <c r="E2573" i="3"/>
  <c r="D2573" i="3"/>
  <c r="C2573" i="3"/>
  <c r="B2573" i="3"/>
  <c r="A2573" i="3"/>
  <c r="V2572" i="3"/>
  <c r="U2572" i="3"/>
  <c r="T2572" i="3"/>
  <c r="S2572" i="3"/>
  <c r="Q2572" i="3"/>
  <c r="P2572" i="3"/>
  <c r="O2572" i="3"/>
  <c r="R2572" i="3" s="1"/>
  <c r="N2572" i="3"/>
  <c r="M2572" i="3"/>
  <c r="L2572" i="3"/>
  <c r="K2572" i="3"/>
  <c r="J2572" i="3"/>
  <c r="I2572" i="3"/>
  <c r="H2572" i="3"/>
  <c r="G2572" i="3"/>
  <c r="F2572" i="3"/>
  <c r="E2572" i="3"/>
  <c r="D2572" i="3"/>
  <c r="C2572" i="3"/>
  <c r="B2572" i="3"/>
  <c r="A2572" i="3"/>
  <c r="V2571" i="3"/>
  <c r="U2571" i="3"/>
  <c r="T2571" i="3"/>
  <c r="S2571" i="3"/>
  <c r="Q2571" i="3"/>
  <c r="P2571" i="3"/>
  <c r="O2571" i="3"/>
  <c r="R2571" i="3" s="1"/>
  <c r="N2571" i="3"/>
  <c r="M2571" i="3"/>
  <c r="L2571" i="3"/>
  <c r="K2571" i="3"/>
  <c r="J2571" i="3"/>
  <c r="I2571" i="3"/>
  <c r="G2571" i="3"/>
  <c r="H2571" i="3" s="1"/>
  <c r="F2571" i="3"/>
  <c r="E2571" i="3"/>
  <c r="D2571" i="3"/>
  <c r="C2571" i="3"/>
  <c r="B2571" i="3"/>
  <c r="A2571" i="3"/>
  <c r="V2570" i="3"/>
  <c r="U2570" i="3"/>
  <c r="T2570" i="3"/>
  <c r="S2570" i="3"/>
  <c r="Q2570" i="3"/>
  <c r="P2570" i="3"/>
  <c r="O2570" i="3"/>
  <c r="R2570" i="3" s="1"/>
  <c r="N2570" i="3"/>
  <c r="M2570" i="3"/>
  <c r="L2570" i="3"/>
  <c r="K2570" i="3"/>
  <c r="J2570" i="3"/>
  <c r="I2570" i="3"/>
  <c r="G2570" i="3"/>
  <c r="H2570" i="3" s="1"/>
  <c r="F2570" i="3"/>
  <c r="E2570" i="3"/>
  <c r="D2570" i="3"/>
  <c r="C2570" i="3"/>
  <c r="B2570" i="3"/>
  <c r="A2570" i="3"/>
  <c r="V2569" i="3"/>
  <c r="U2569" i="3"/>
  <c r="T2569" i="3"/>
  <c r="S2569" i="3"/>
  <c r="Q2569" i="3"/>
  <c r="O2569" i="3"/>
  <c r="N2569" i="3"/>
  <c r="M2569" i="3"/>
  <c r="L2569" i="3"/>
  <c r="K2569" i="3"/>
  <c r="J2569" i="3"/>
  <c r="H2569" i="3"/>
  <c r="G2569" i="3"/>
  <c r="I2569" i="3" s="1"/>
  <c r="F2569" i="3"/>
  <c r="E2569" i="3"/>
  <c r="D2569" i="3"/>
  <c r="C2569" i="3"/>
  <c r="B2569" i="3"/>
  <c r="A2569" i="3"/>
  <c r="V2568" i="3"/>
  <c r="U2568" i="3"/>
  <c r="T2568" i="3"/>
  <c r="S2568" i="3"/>
  <c r="Q2568" i="3"/>
  <c r="P2568" i="3"/>
  <c r="O2568" i="3"/>
  <c r="N2568" i="3"/>
  <c r="R2568" i="3" s="1"/>
  <c r="M2568" i="3"/>
  <c r="L2568" i="3"/>
  <c r="K2568" i="3"/>
  <c r="J2568" i="3"/>
  <c r="I2568" i="3"/>
  <c r="H2568" i="3"/>
  <c r="G2568" i="3"/>
  <c r="F2568" i="3"/>
  <c r="E2568" i="3"/>
  <c r="D2568" i="3"/>
  <c r="C2568" i="3"/>
  <c r="B2568" i="3"/>
  <c r="A2568" i="3"/>
  <c r="V2567" i="3"/>
  <c r="U2567" i="3"/>
  <c r="T2567" i="3"/>
  <c r="S2567" i="3"/>
  <c r="Q2567" i="3"/>
  <c r="O2567" i="3"/>
  <c r="R2567" i="3" s="1"/>
  <c r="N2567" i="3"/>
  <c r="M2567" i="3"/>
  <c r="L2567" i="3"/>
  <c r="K2567" i="3"/>
  <c r="J2567" i="3"/>
  <c r="I2567" i="3"/>
  <c r="H2567" i="3"/>
  <c r="G2567" i="3"/>
  <c r="F2567" i="3"/>
  <c r="E2567" i="3"/>
  <c r="D2567" i="3"/>
  <c r="C2567" i="3"/>
  <c r="B2567" i="3"/>
  <c r="A2567" i="3"/>
  <c r="V2566" i="3"/>
  <c r="U2566" i="3"/>
  <c r="T2566" i="3"/>
  <c r="S2566" i="3"/>
  <c r="R2566" i="3"/>
  <c r="Q2566" i="3"/>
  <c r="O2566" i="3"/>
  <c r="N2566" i="3"/>
  <c r="M2566" i="3"/>
  <c r="L2566" i="3"/>
  <c r="K2566" i="3"/>
  <c r="J2566" i="3"/>
  <c r="H2566" i="3"/>
  <c r="G2566" i="3"/>
  <c r="I2566" i="3" s="1"/>
  <c r="F2566" i="3"/>
  <c r="E2566" i="3"/>
  <c r="D2566" i="3"/>
  <c r="C2566" i="3"/>
  <c r="B2566" i="3"/>
  <c r="A2566" i="3"/>
  <c r="V2565" i="3"/>
  <c r="U2565" i="3"/>
  <c r="T2565" i="3"/>
  <c r="S2565" i="3"/>
  <c r="Q2565" i="3"/>
  <c r="P2565" i="3"/>
  <c r="O2565" i="3"/>
  <c r="N2565" i="3"/>
  <c r="R2565" i="3" s="1"/>
  <c r="M2565" i="3"/>
  <c r="L2565" i="3"/>
  <c r="K2565" i="3"/>
  <c r="J2565" i="3"/>
  <c r="H2565" i="3"/>
  <c r="G2565" i="3"/>
  <c r="I2565" i="3" s="1"/>
  <c r="F2565" i="3"/>
  <c r="E2565" i="3"/>
  <c r="D2565" i="3"/>
  <c r="C2565" i="3"/>
  <c r="B2565" i="3"/>
  <c r="A2565" i="3"/>
  <c r="V2564" i="3"/>
  <c r="U2564" i="3"/>
  <c r="T2564" i="3"/>
  <c r="S2564" i="3"/>
  <c r="Q2564" i="3"/>
  <c r="O2564" i="3"/>
  <c r="N2564" i="3"/>
  <c r="P2564" i="3" s="1"/>
  <c r="M2564" i="3"/>
  <c r="L2564" i="3"/>
  <c r="K2564" i="3"/>
  <c r="J2564" i="3"/>
  <c r="I2564" i="3"/>
  <c r="H2564" i="3"/>
  <c r="G2564" i="3"/>
  <c r="F2564" i="3"/>
  <c r="E2564" i="3"/>
  <c r="D2564" i="3"/>
  <c r="C2564" i="3"/>
  <c r="B2564" i="3"/>
  <c r="A2564" i="3"/>
  <c r="V2563" i="3"/>
  <c r="U2563" i="3"/>
  <c r="T2563" i="3"/>
  <c r="S2563" i="3"/>
  <c r="R2563" i="3"/>
  <c r="Q2563" i="3"/>
  <c r="O2563" i="3"/>
  <c r="N2563" i="3"/>
  <c r="M2563" i="3"/>
  <c r="L2563" i="3"/>
  <c r="K2563" i="3"/>
  <c r="J2563" i="3"/>
  <c r="I2563" i="3"/>
  <c r="G2563" i="3"/>
  <c r="H2563" i="3" s="1"/>
  <c r="F2563" i="3"/>
  <c r="E2563" i="3"/>
  <c r="D2563" i="3"/>
  <c r="C2563" i="3"/>
  <c r="B2563" i="3"/>
  <c r="A2563" i="3"/>
  <c r="V2562" i="3"/>
  <c r="U2562" i="3"/>
  <c r="T2562" i="3"/>
  <c r="S2562" i="3"/>
  <c r="Q2562" i="3"/>
  <c r="P2562" i="3"/>
  <c r="O2562" i="3"/>
  <c r="R2562" i="3" s="1"/>
  <c r="N2562" i="3"/>
  <c r="M2562" i="3"/>
  <c r="L2562" i="3"/>
  <c r="K2562" i="3"/>
  <c r="J2562" i="3"/>
  <c r="G2562" i="3"/>
  <c r="H2562" i="3" s="1"/>
  <c r="F2562" i="3"/>
  <c r="E2562" i="3"/>
  <c r="D2562" i="3"/>
  <c r="C2562" i="3"/>
  <c r="B2562" i="3"/>
  <c r="A2562" i="3"/>
  <c r="V2561" i="3"/>
  <c r="U2561" i="3"/>
  <c r="T2561" i="3"/>
  <c r="S2561" i="3"/>
  <c r="Q2561" i="3"/>
  <c r="P2561" i="3"/>
  <c r="O2561" i="3"/>
  <c r="N2561" i="3"/>
  <c r="M2561" i="3"/>
  <c r="L2561" i="3"/>
  <c r="K2561" i="3"/>
  <c r="J2561" i="3"/>
  <c r="H2561" i="3"/>
  <c r="G2561" i="3"/>
  <c r="I2561" i="3" s="1"/>
  <c r="F2561" i="3"/>
  <c r="E2561" i="3"/>
  <c r="D2561" i="3"/>
  <c r="C2561" i="3"/>
  <c r="B2561" i="3"/>
  <c r="A2561" i="3"/>
  <c r="V2560" i="3"/>
  <c r="U2560" i="3"/>
  <c r="T2560" i="3"/>
  <c r="S2560" i="3"/>
  <c r="R2560" i="3"/>
  <c r="Q2560" i="3"/>
  <c r="P2560" i="3"/>
  <c r="O2560" i="3"/>
  <c r="N2560" i="3"/>
  <c r="M2560" i="3"/>
  <c r="L2560" i="3"/>
  <c r="K2560" i="3"/>
  <c r="J2560" i="3"/>
  <c r="I2560" i="3"/>
  <c r="G2560" i="3"/>
  <c r="H2560" i="3" s="1"/>
  <c r="F2560" i="3"/>
  <c r="E2560" i="3"/>
  <c r="D2560" i="3"/>
  <c r="C2560" i="3"/>
  <c r="B2560" i="3"/>
  <c r="A2560" i="3"/>
  <c r="V2559" i="3"/>
  <c r="U2559" i="3"/>
  <c r="T2559" i="3"/>
  <c r="S2559" i="3"/>
  <c r="R2559" i="3"/>
  <c r="Q2559" i="3"/>
  <c r="O2559" i="3"/>
  <c r="N2559" i="3"/>
  <c r="P2559" i="3" s="1"/>
  <c r="M2559" i="3"/>
  <c r="L2559" i="3"/>
  <c r="K2559" i="3"/>
  <c r="J2559" i="3"/>
  <c r="G2559" i="3"/>
  <c r="H2559" i="3" s="1"/>
  <c r="F2559" i="3"/>
  <c r="E2559" i="3"/>
  <c r="D2559" i="3"/>
  <c r="C2559" i="3"/>
  <c r="B2559" i="3"/>
  <c r="A2559" i="3"/>
  <c r="V2558" i="3"/>
  <c r="U2558" i="3"/>
  <c r="T2558" i="3"/>
  <c r="S2558" i="3"/>
  <c r="Q2558" i="3"/>
  <c r="O2558" i="3"/>
  <c r="N2558" i="3"/>
  <c r="P2558" i="3" s="1"/>
  <c r="M2558" i="3"/>
  <c r="L2558" i="3"/>
  <c r="K2558" i="3"/>
  <c r="J2558" i="3"/>
  <c r="H2558" i="3"/>
  <c r="G2558" i="3"/>
  <c r="I2558" i="3" s="1"/>
  <c r="F2558" i="3"/>
  <c r="E2558" i="3"/>
  <c r="D2558" i="3"/>
  <c r="C2558" i="3"/>
  <c r="B2558" i="3"/>
  <c r="A2558" i="3"/>
  <c r="V2557" i="3"/>
  <c r="U2557" i="3"/>
  <c r="T2557" i="3"/>
  <c r="S2557" i="3"/>
  <c r="Q2557" i="3"/>
  <c r="P2557" i="3"/>
  <c r="O2557" i="3"/>
  <c r="N2557" i="3"/>
  <c r="R2557" i="3" s="1"/>
  <c r="M2557" i="3"/>
  <c r="L2557" i="3"/>
  <c r="K2557" i="3"/>
  <c r="J2557" i="3"/>
  <c r="I2557" i="3"/>
  <c r="G2557" i="3"/>
  <c r="H2557" i="3" s="1"/>
  <c r="F2557" i="3"/>
  <c r="E2557" i="3"/>
  <c r="D2557" i="3"/>
  <c r="C2557" i="3"/>
  <c r="B2557" i="3"/>
  <c r="A2557" i="3"/>
  <c r="V2556" i="3"/>
  <c r="U2556" i="3"/>
  <c r="T2556" i="3"/>
  <c r="S2556" i="3"/>
  <c r="Q2556" i="3"/>
  <c r="P2556" i="3"/>
  <c r="O2556" i="3"/>
  <c r="R2556" i="3" s="1"/>
  <c r="N2556" i="3"/>
  <c r="M2556" i="3"/>
  <c r="L2556" i="3"/>
  <c r="K2556" i="3"/>
  <c r="J2556" i="3"/>
  <c r="I2556" i="3"/>
  <c r="H2556" i="3"/>
  <c r="G2556" i="3"/>
  <c r="F2556" i="3"/>
  <c r="E2556" i="3"/>
  <c r="D2556" i="3"/>
  <c r="C2556" i="3"/>
  <c r="B2556" i="3"/>
  <c r="A2556" i="3"/>
  <c r="V2555" i="3"/>
  <c r="U2555" i="3"/>
  <c r="T2555" i="3"/>
  <c r="S2555" i="3"/>
  <c r="Q2555" i="3"/>
  <c r="O2555" i="3"/>
  <c r="R2555" i="3" s="1"/>
  <c r="N2555" i="3"/>
  <c r="P2555" i="3" s="1"/>
  <c r="M2555" i="3"/>
  <c r="L2555" i="3"/>
  <c r="K2555" i="3"/>
  <c r="J2555" i="3"/>
  <c r="I2555" i="3"/>
  <c r="G2555" i="3"/>
  <c r="H2555" i="3" s="1"/>
  <c r="F2555" i="3"/>
  <c r="E2555" i="3"/>
  <c r="D2555" i="3"/>
  <c r="C2555" i="3"/>
  <c r="B2555" i="3"/>
  <c r="A2555" i="3"/>
  <c r="V2554" i="3"/>
  <c r="U2554" i="3"/>
  <c r="T2554" i="3"/>
  <c r="S2554" i="3"/>
  <c r="Q2554" i="3"/>
  <c r="O2554" i="3"/>
  <c r="N2554" i="3"/>
  <c r="M2554" i="3"/>
  <c r="L2554" i="3"/>
  <c r="K2554" i="3"/>
  <c r="J2554" i="3"/>
  <c r="I2554" i="3"/>
  <c r="G2554" i="3"/>
  <c r="H2554" i="3" s="1"/>
  <c r="F2554" i="3"/>
  <c r="E2554" i="3"/>
  <c r="D2554" i="3"/>
  <c r="C2554" i="3"/>
  <c r="B2554" i="3"/>
  <c r="A2554" i="3"/>
  <c r="V2553" i="3"/>
  <c r="U2553" i="3"/>
  <c r="T2553" i="3"/>
  <c r="S2553" i="3"/>
  <c r="R2553" i="3"/>
  <c r="Q2553" i="3"/>
  <c r="O2553" i="3"/>
  <c r="P2553" i="3" s="1"/>
  <c r="N2553" i="3"/>
  <c r="M2553" i="3"/>
  <c r="L2553" i="3"/>
  <c r="K2553" i="3"/>
  <c r="J2553" i="3"/>
  <c r="G2553" i="3"/>
  <c r="F2553" i="3"/>
  <c r="E2553" i="3"/>
  <c r="D2553" i="3"/>
  <c r="C2553" i="3"/>
  <c r="B2553" i="3"/>
  <c r="A2553" i="3"/>
  <c r="V2552" i="3"/>
  <c r="U2552" i="3"/>
  <c r="T2552" i="3"/>
  <c r="S2552" i="3"/>
  <c r="Q2552" i="3"/>
  <c r="O2552" i="3"/>
  <c r="N2552" i="3"/>
  <c r="M2552" i="3"/>
  <c r="L2552" i="3"/>
  <c r="K2552" i="3"/>
  <c r="J2552" i="3"/>
  <c r="H2552" i="3"/>
  <c r="G2552" i="3"/>
  <c r="I2552" i="3" s="1"/>
  <c r="F2552" i="3"/>
  <c r="E2552" i="3"/>
  <c r="D2552" i="3"/>
  <c r="C2552" i="3"/>
  <c r="B2552" i="3"/>
  <c r="A2552" i="3"/>
  <c r="V2551" i="3"/>
  <c r="U2551" i="3"/>
  <c r="T2551" i="3"/>
  <c r="S2551" i="3"/>
  <c r="Q2551" i="3"/>
  <c r="O2551" i="3"/>
  <c r="R2551" i="3" s="1"/>
  <c r="N2551" i="3"/>
  <c r="P2551" i="3" s="1"/>
  <c r="M2551" i="3"/>
  <c r="L2551" i="3"/>
  <c r="K2551" i="3"/>
  <c r="J2551" i="3"/>
  <c r="I2551" i="3"/>
  <c r="G2551" i="3"/>
  <c r="H2551" i="3" s="1"/>
  <c r="F2551" i="3"/>
  <c r="E2551" i="3"/>
  <c r="D2551" i="3"/>
  <c r="C2551" i="3"/>
  <c r="B2551" i="3"/>
  <c r="A2551" i="3"/>
  <c r="V2550" i="3"/>
  <c r="U2550" i="3"/>
  <c r="T2550" i="3"/>
  <c r="S2550" i="3"/>
  <c r="Q2550" i="3"/>
  <c r="P2550" i="3"/>
  <c r="O2550" i="3"/>
  <c r="R2550" i="3" s="1"/>
  <c r="N2550" i="3"/>
  <c r="M2550" i="3"/>
  <c r="L2550" i="3"/>
  <c r="K2550" i="3"/>
  <c r="J2550" i="3"/>
  <c r="H2550" i="3"/>
  <c r="G2550" i="3"/>
  <c r="I2550" i="3" s="1"/>
  <c r="F2550" i="3"/>
  <c r="E2550" i="3"/>
  <c r="D2550" i="3"/>
  <c r="C2550" i="3"/>
  <c r="B2550" i="3"/>
  <c r="A2550" i="3"/>
  <c r="V2549" i="3"/>
  <c r="U2549" i="3"/>
  <c r="T2549" i="3"/>
  <c r="S2549" i="3"/>
  <c r="R2549" i="3"/>
  <c r="Q2549" i="3"/>
  <c r="O2549" i="3"/>
  <c r="N2549" i="3"/>
  <c r="M2549" i="3"/>
  <c r="L2549" i="3"/>
  <c r="K2549" i="3"/>
  <c r="J2549" i="3"/>
  <c r="G2549" i="3"/>
  <c r="F2549" i="3"/>
  <c r="E2549" i="3"/>
  <c r="D2549" i="3"/>
  <c r="C2549" i="3"/>
  <c r="B2549" i="3"/>
  <c r="A2549" i="3"/>
  <c r="V2548" i="3"/>
  <c r="U2548" i="3"/>
  <c r="T2548" i="3"/>
  <c r="S2548" i="3"/>
  <c r="Q2548" i="3"/>
  <c r="O2548" i="3"/>
  <c r="R2548" i="3" s="1"/>
  <c r="N2548" i="3"/>
  <c r="M2548" i="3"/>
  <c r="L2548" i="3"/>
  <c r="K2548" i="3"/>
  <c r="J2548" i="3"/>
  <c r="I2548" i="3"/>
  <c r="H2548" i="3"/>
  <c r="G2548" i="3"/>
  <c r="F2548" i="3"/>
  <c r="E2548" i="3"/>
  <c r="D2548" i="3"/>
  <c r="C2548" i="3"/>
  <c r="B2548" i="3"/>
  <c r="A2548" i="3"/>
  <c r="V2547" i="3"/>
  <c r="U2547" i="3"/>
  <c r="T2547" i="3"/>
  <c r="S2547" i="3"/>
  <c r="R2547" i="3"/>
  <c r="Q2547" i="3"/>
  <c r="P2547" i="3"/>
  <c r="O2547" i="3"/>
  <c r="N2547" i="3"/>
  <c r="M2547" i="3"/>
  <c r="L2547" i="3"/>
  <c r="K2547" i="3"/>
  <c r="J2547" i="3"/>
  <c r="H2547" i="3"/>
  <c r="G2547" i="3"/>
  <c r="I2547" i="3" s="1"/>
  <c r="F2547" i="3"/>
  <c r="E2547" i="3"/>
  <c r="D2547" i="3"/>
  <c r="C2547" i="3"/>
  <c r="B2547" i="3"/>
  <c r="A2547" i="3"/>
  <c r="V2546" i="3"/>
  <c r="U2546" i="3"/>
  <c r="T2546" i="3"/>
  <c r="S2546" i="3"/>
  <c r="Q2546" i="3"/>
  <c r="P2546" i="3"/>
  <c r="O2546" i="3"/>
  <c r="R2546" i="3" s="1"/>
  <c r="N2546" i="3"/>
  <c r="M2546" i="3"/>
  <c r="L2546" i="3"/>
  <c r="K2546" i="3"/>
  <c r="J2546" i="3"/>
  <c r="G2546" i="3"/>
  <c r="F2546" i="3"/>
  <c r="E2546" i="3"/>
  <c r="D2546" i="3"/>
  <c r="C2546" i="3"/>
  <c r="B2546" i="3"/>
  <c r="A2546" i="3"/>
  <c r="V2545" i="3"/>
  <c r="U2545" i="3"/>
  <c r="T2545" i="3"/>
  <c r="S2545" i="3"/>
  <c r="Q2545" i="3"/>
  <c r="P2545" i="3"/>
  <c r="O2545" i="3"/>
  <c r="N2545" i="3"/>
  <c r="R2545" i="3" s="1"/>
  <c r="M2545" i="3"/>
  <c r="L2545" i="3"/>
  <c r="K2545" i="3"/>
  <c r="J2545" i="3"/>
  <c r="H2545" i="3"/>
  <c r="G2545" i="3"/>
  <c r="I2545" i="3" s="1"/>
  <c r="F2545" i="3"/>
  <c r="E2545" i="3"/>
  <c r="D2545" i="3"/>
  <c r="C2545" i="3"/>
  <c r="B2545" i="3"/>
  <c r="A2545" i="3"/>
  <c r="V2544" i="3"/>
  <c r="U2544" i="3"/>
  <c r="T2544" i="3"/>
  <c r="S2544" i="3"/>
  <c r="R2544" i="3"/>
  <c r="Q2544" i="3"/>
  <c r="O2544" i="3"/>
  <c r="N2544" i="3"/>
  <c r="P2544" i="3" s="1"/>
  <c r="M2544" i="3"/>
  <c r="L2544" i="3"/>
  <c r="K2544" i="3"/>
  <c r="J2544" i="3"/>
  <c r="I2544" i="3"/>
  <c r="G2544" i="3"/>
  <c r="H2544" i="3" s="1"/>
  <c r="F2544" i="3"/>
  <c r="E2544" i="3"/>
  <c r="D2544" i="3"/>
  <c r="C2544" i="3"/>
  <c r="B2544" i="3"/>
  <c r="A2544" i="3"/>
  <c r="V2543" i="3"/>
  <c r="U2543" i="3"/>
  <c r="T2543" i="3"/>
  <c r="S2543" i="3"/>
  <c r="Q2543" i="3"/>
  <c r="O2543" i="3"/>
  <c r="R2543" i="3" s="1"/>
  <c r="N2543" i="3"/>
  <c r="M2543" i="3"/>
  <c r="L2543" i="3"/>
  <c r="K2543" i="3"/>
  <c r="J2543" i="3"/>
  <c r="I2543" i="3"/>
  <c r="G2543" i="3"/>
  <c r="H2543" i="3" s="1"/>
  <c r="F2543" i="3"/>
  <c r="E2543" i="3"/>
  <c r="D2543" i="3"/>
  <c r="C2543" i="3"/>
  <c r="B2543" i="3"/>
  <c r="A2543" i="3"/>
  <c r="V2542" i="3"/>
  <c r="U2542" i="3"/>
  <c r="T2542" i="3"/>
  <c r="S2542" i="3"/>
  <c r="Q2542" i="3"/>
  <c r="O2542" i="3"/>
  <c r="R2542" i="3" s="1"/>
  <c r="N2542" i="3"/>
  <c r="P2542" i="3" s="1"/>
  <c r="M2542" i="3"/>
  <c r="L2542" i="3"/>
  <c r="K2542" i="3"/>
  <c r="J2542" i="3"/>
  <c r="I2542" i="3"/>
  <c r="G2542" i="3"/>
  <c r="H2542" i="3" s="1"/>
  <c r="F2542" i="3"/>
  <c r="E2542" i="3"/>
  <c r="D2542" i="3"/>
  <c r="C2542" i="3"/>
  <c r="B2542" i="3"/>
  <c r="A2542" i="3"/>
  <c r="V2541" i="3"/>
  <c r="U2541" i="3"/>
  <c r="T2541" i="3"/>
  <c r="S2541" i="3"/>
  <c r="Q2541" i="3"/>
  <c r="O2541" i="3"/>
  <c r="R2541" i="3" s="1"/>
  <c r="N2541" i="3"/>
  <c r="M2541" i="3"/>
  <c r="L2541" i="3"/>
  <c r="K2541" i="3"/>
  <c r="J2541" i="3"/>
  <c r="I2541" i="3"/>
  <c r="H2541" i="3"/>
  <c r="G2541" i="3"/>
  <c r="F2541" i="3"/>
  <c r="E2541" i="3"/>
  <c r="D2541" i="3"/>
  <c r="C2541" i="3"/>
  <c r="B2541" i="3"/>
  <c r="A2541" i="3"/>
  <c r="V2540" i="3"/>
  <c r="U2540" i="3"/>
  <c r="T2540" i="3"/>
  <c r="S2540" i="3"/>
  <c r="Q2540" i="3"/>
  <c r="P2540" i="3"/>
  <c r="O2540" i="3"/>
  <c r="R2540" i="3" s="1"/>
  <c r="N2540" i="3"/>
  <c r="M2540" i="3"/>
  <c r="L2540" i="3"/>
  <c r="K2540" i="3"/>
  <c r="J2540" i="3"/>
  <c r="I2540" i="3"/>
  <c r="G2540" i="3"/>
  <c r="H2540" i="3" s="1"/>
  <c r="F2540" i="3"/>
  <c r="E2540" i="3"/>
  <c r="D2540" i="3"/>
  <c r="C2540" i="3"/>
  <c r="B2540" i="3"/>
  <c r="A2540" i="3"/>
  <c r="V2539" i="3"/>
  <c r="U2539" i="3"/>
  <c r="T2539" i="3"/>
  <c r="S2539" i="3"/>
  <c r="R2539" i="3"/>
  <c r="Q2539" i="3"/>
  <c r="O2539" i="3"/>
  <c r="P2539" i="3" s="1"/>
  <c r="N2539" i="3"/>
  <c r="M2539" i="3"/>
  <c r="L2539" i="3"/>
  <c r="K2539" i="3"/>
  <c r="J2539" i="3"/>
  <c r="I2539" i="3"/>
  <c r="G2539" i="3"/>
  <c r="H2539" i="3" s="1"/>
  <c r="F2539" i="3"/>
  <c r="E2539" i="3"/>
  <c r="D2539" i="3"/>
  <c r="C2539" i="3"/>
  <c r="B2539" i="3"/>
  <c r="A2539" i="3"/>
  <c r="V2538" i="3"/>
  <c r="U2538" i="3"/>
  <c r="T2538" i="3"/>
  <c r="S2538" i="3"/>
  <c r="Q2538" i="3"/>
  <c r="O2538" i="3"/>
  <c r="R2538" i="3" s="1"/>
  <c r="N2538" i="3"/>
  <c r="M2538" i="3"/>
  <c r="L2538" i="3"/>
  <c r="K2538" i="3"/>
  <c r="J2538" i="3"/>
  <c r="I2538" i="3"/>
  <c r="H2538" i="3"/>
  <c r="G2538" i="3"/>
  <c r="F2538" i="3"/>
  <c r="E2538" i="3"/>
  <c r="D2538" i="3"/>
  <c r="C2538" i="3"/>
  <c r="B2538" i="3"/>
  <c r="A2538" i="3"/>
  <c r="V2537" i="3"/>
  <c r="U2537" i="3"/>
  <c r="T2537" i="3"/>
  <c r="S2537" i="3"/>
  <c r="R2537" i="3"/>
  <c r="Q2537" i="3"/>
  <c r="O2537" i="3"/>
  <c r="P2537" i="3" s="1"/>
  <c r="N2537" i="3"/>
  <c r="M2537" i="3"/>
  <c r="L2537" i="3"/>
  <c r="K2537" i="3"/>
  <c r="J2537" i="3"/>
  <c r="H2537" i="3"/>
  <c r="G2537" i="3"/>
  <c r="I2537" i="3" s="1"/>
  <c r="F2537" i="3"/>
  <c r="E2537" i="3"/>
  <c r="D2537" i="3"/>
  <c r="C2537" i="3"/>
  <c r="B2537" i="3"/>
  <c r="A2537" i="3"/>
  <c r="V2536" i="3"/>
  <c r="U2536" i="3"/>
  <c r="T2536" i="3"/>
  <c r="S2536" i="3"/>
  <c r="R2536" i="3"/>
  <c r="Q2536" i="3"/>
  <c r="O2536" i="3"/>
  <c r="N2536" i="3"/>
  <c r="P2536" i="3" s="1"/>
  <c r="M2536" i="3"/>
  <c r="L2536" i="3"/>
  <c r="K2536" i="3"/>
  <c r="J2536" i="3"/>
  <c r="I2536" i="3"/>
  <c r="G2536" i="3"/>
  <c r="H2536" i="3" s="1"/>
  <c r="F2536" i="3"/>
  <c r="E2536" i="3"/>
  <c r="D2536" i="3"/>
  <c r="C2536" i="3"/>
  <c r="B2536" i="3"/>
  <c r="A2536" i="3"/>
  <c r="V2535" i="3"/>
  <c r="U2535" i="3"/>
  <c r="T2535" i="3"/>
  <c r="S2535" i="3"/>
  <c r="R2535" i="3"/>
  <c r="Q2535" i="3"/>
  <c r="P2535" i="3"/>
  <c r="O2535" i="3"/>
  <c r="N2535" i="3"/>
  <c r="M2535" i="3"/>
  <c r="L2535" i="3"/>
  <c r="K2535" i="3"/>
  <c r="J2535" i="3"/>
  <c r="I2535" i="3"/>
  <c r="H2535" i="3"/>
  <c r="G2535" i="3"/>
  <c r="F2535" i="3"/>
  <c r="E2535" i="3"/>
  <c r="D2535" i="3"/>
  <c r="C2535" i="3"/>
  <c r="B2535" i="3"/>
  <c r="A2535" i="3"/>
  <c r="V2534" i="3"/>
  <c r="U2534" i="3"/>
  <c r="T2534" i="3"/>
  <c r="S2534" i="3"/>
  <c r="Q2534" i="3"/>
  <c r="P2534" i="3"/>
  <c r="O2534" i="3"/>
  <c r="N2534" i="3"/>
  <c r="M2534" i="3"/>
  <c r="L2534" i="3"/>
  <c r="K2534" i="3"/>
  <c r="J2534" i="3"/>
  <c r="I2534" i="3"/>
  <c r="H2534" i="3"/>
  <c r="G2534" i="3"/>
  <c r="F2534" i="3"/>
  <c r="E2534" i="3"/>
  <c r="D2534" i="3"/>
  <c r="C2534" i="3"/>
  <c r="B2534" i="3"/>
  <c r="A2534" i="3"/>
  <c r="V2533" i="3"/>
  <c r="U2533" i="3"/>
  <c r="T2533" i="3"/>
  <c r="S2533" i="3"/>
  <c r="Q2533" i="3"/>
  <c r="P2533" i="3"/>
  <c r="O2533" i="3"/>
  <c r="N2533" i="3"/>
  <c r="M2533" i="3"/>
  <c r="L2533" i="3"/>
  <c r="K2533" i="3"/>
  <c r="J2533" i="3"/>
  <c r="G2533" i="3"/>
  <c r="F2533" i="3"/>
  <c r="E2533" i="3"/>
  <c r="D2533" i="3"/>
  <c r="C2533" i="3"/>
  <c r="B2533" i="3"/>
  <c r="A2533" i="3"/>
  <c r="V2532" i="3"/>
  <c r="U2532" i="3"/>
  <c r="T2532" i="3"/>
  <c r="S2532" i="3"/>
  <c r="Q2532" i="3"/>
  <c r="P2532" i="3"/>
  <c r="O2532" i="3"/>
  <c r="R2532" i="3" s="1"/>
  <c r="N2532" i="3"/>
  <c r="M2532" i="3"/>
  <c r="L2532" i="3"/>
  <c r="K2532" i="3"/>
  <c r="J2532" i="3"/>
  <c r="I2532" i="3"/>
  <c r="G2532" i="3"/>
  <c r="H2532" i="3" s="1"/>
  <c r="F2532" i="3"/>
  <c r="E2532" i="3"/>
  <c r="D2532" i="3"/>
  <c r="C2532" i="3"/>
  <c r="B2532" i="3"/>
  <c r="A2532" i="3"/>
  <c r="V2531" i="3"/>
  <c r="U2531" i="3"/>
  <c r="T2531" i="3"/>
  <c r="S2531" i="3"/>
  <c r="Q2531" i="3"/>
  <c r="P2531" i="3"/>
  <c r="O2531" i="3"/>
  <c r="R2531" i="3" s="1"/>
  <c r="N2531" i="3"/>
  <c r="M2531" i="3"/>
  <c r="L2531" i="3"/>
  <c r="K2531" i="3"/>
  <c r="J2531" i="3"/>
  <c r="I2531" i="3"/>
  <c r="H2531" i="3"/>
  <c r="G2531" i="3"/>
  <c r="F2531" i="3"/>
  <c r="E2531" i="3"/>
  <c r="D2531" i="3"/>
  <c r="C2531" i="3"/>
  <c r="B2531" i="3"/>
  <c r="A2531" i="3"/>
  <c r="V2530" i="3"/>
  <c r="U2530" i="3"/>
  <c r="T2530" i="3"/>
  <c r="S2530" i="3"/>
  <c r="R2530" i="3"/>
  <c r="Q2530" i="3"/>
  <c r="O2530" i="3"/>
  <c r="P2530" i="3" s="1"/>
  <c r="N2530" i="3"/>
  <c r="M2530" i="3"/>
  <c r="L2530" i="3"/>
  <c r="K2530" i="3"/>
  <c r="J2530" i="3"/>
  <c r="H2530" i="3"/>
  <c r="G2530" i="3"/>
  <c r="I2530" i="3" s="1"/>
  <c r="F2530" i="3"/>
  <c r="E2530" i="3"/>
  <c r="D2530" i="3"/>
  <c r="C2530" i="3"/>
  <c r="B2530" i="3"/>
  <c r="A2530" i="3"/>
  <c r="V2529" i="3"/>
  <c r="U2529" i="3"/>
  <c r="T2529" i="3"/>
  <c r="S2529" i="3"/>
  <c r="R2529" i="3"/>
  <c r="Q2529" i="3"/>
  <c r="O2529" i="3"/>
  <c r="N2529" i="3"/>
  <c r="P2529" i="3" s="1"/>
  <c r="M2529" i="3"/>
  <c r="L2529" i="3"/>
  <c r="K2529" i="3"/>
  <c r="J2529" i="3"/>
  <c r="G2529" i="3"/>
  <c r="F2529" i="3"/>
  <c r="E2529" i="3"/>
  <c r="D2529" i="3"/>
  <c r="C2529" i="3"/>
  <c r="B2529" i="3"/>
  <c r="A2529" i="3"/>
  <c r="V2528" i="3"/>
  <c r="U2528" i="3"/>
  <c r="T2528" i="3"/>
  <c r="S2528" i="3"/>
  <c r="Q2528" i="3"/>
  <c r="O2528" i="3"/>
  <c r="N2528" i="3"/>
  <c r="P2528" i="3" s="1"/>
  <c r="M2528" i="3"/>
  <c r="L2528" i="3"/>
  <c r="K2528" i="3"/>
  <c r="J2528" i="3"/>
  <c r="I2528" i="3"/>
  <c r="H2528" i="3"/>
  <c r="G2528" i="3"/>
  <c r="F2528" i="3"/>
  <c r="E2528" i="3"/>
  <c r="D2528" i="3"/>
  <c r="C2528" i="3"/>
  <c r="B2528" i="3"/>
  <c r="A2528" i="3"/>
  <c r="V2527" i="3"/>
  <c r="U2527" i="3"/>
  <c r="T2527" i="3"/>
  <c r="S2527" i="3"/>
  <c r="Q2527" i="3"/>
  <c r="O2527" i="3"/>
  <c r="R2527" i="3" s="1"/>
  <c r="N2527" i="3"/>
  <c r="M2527" i="3"/>
  <c r="L2527" i="3"/>
  <c r="K2527" i="3"/>
  <c r="J2527" i="3"/>
  <c r="H2527" i="3"/>
  <c r="G2527" i="3"/>
  <c r="I2527" i="3" s="1"/>
  <c r="F2527" i="3"/>
  <c r="E2527" i="3"/>
  <c r="D2527" i="3"/>
  <c r="C2527" i="3"/>
  <c r="B2527" i="3"/>
  <c r="A2527" i="3"/>
  <c r="V2526" i="3"/>
  <c r="U2526" i="3"/>
  <c r="T2526" i="3"/>
  <c r="S2526" i="3"/>
  <c r="R2526" i="3"/>
  <c r="Q2526" i="3"/>
  <c r="O2526" i="3"/>
  <c r="N2526" i="3"/>
  <c r="P2526" i="3" s="1"/>
  <c r="M2526" i="3"/>
  <c r="L2526" i="3"/>
  <c r="K2526" i="3"/>
  <c r="J2526" i="3"/>
  <c r="H2526" i="3"/>
  <c r="G2526" i="3"/>
  <c r="I2526" i="3" s="1"/>
  <c r="F2526" i="3"/>
  <c r="E2526" i="3"/>
  <c r="D2526" i="3"/>
  <c r="C2526" i="3"/>
  <c r="B2526" i="3"/>
  <c r="A2526" i="3"/>
  <c r="V2525" i="3"/>
  <c r="U2525" i="3"/>
  <c r="T2525" i="3"/>
  <c r="S2525" i="3"/>
  <c r="Q2525" i="3"/>
  <c r="P2525" i="3"/>
  <c r="O2525" i="3"/>
  <c r="N2525" i="3"/>
  <c r="M2525" i="3"/>
  <c r="L2525" i="3"/>
  <c r="K2525" i="3"/>
  <c r="J2525" i="3"/>
  <c r="G2525" i="3"/>
  <c r="F2525" i="3"/>
  <c r="E2525" i="3"/>
  <c r="D2525" i="3"/>
  <c r="C2525" i="3"/>
  <c r="B2525" i="3"/>
  <c r="A2525" i="3"/>
  <c r="V2524" i="3"/>
  <c r="U2524" i="3"/>
  <c r="T2524" i="3"/>
  <c r="S2524" i="3"/>
  <c r="R2524" i="3"/>
  <c r="Q2524" i="3"/>
  <c r="P2524" i="3"/>
  <c r="O2524" i="3"/>
  <c r="N2524" i="3"/>
  <c r="M2524" i="3"/>
  <c r="L2524" i="3"/>
  <c r="K2524" i="3"/>
  <c r="J2524" i="3"/>
  <c r="I2524" i="3"/>
  <c r="G2524" i="3"/>
  <c r="H2524" i="3" s="1"/>
  <c r="F2524" i="3"/>
  <c r="E2524" i="3"/>
  <c r="D2524" i="3"/>
  <c r="C2524" i="3"/>
  <c r="B2524" i="3"/>
  <c r="A2524" i="3"/>
  <c r="V2523" i="3"/>
  <c r="U2523" i="3"/>
  <c r="T2523" i="3"/>
  <c r="S2523" i="3"/>
  <c r="R2523" i="3"/>
  <c r="Q2523" i="3"/>
  <c r="O2523" i="3"/>
  <c r="P2523" i="3" s="1"/>
  <c r="N2523" i="3"/>
  <c r="M2523" i="3"/>
  <c r="L2523" i="3"/>
  <c r="K2523" i="3"/>
  <c r="J2523" i="3"/>
  <c r="I2523" i="3"/>
  <c r="G2523" i="3"/>
  <c r="H2523" i="3" s="1"/>
  <c r="F2523" i="3"/>
  <c r="E2523" i="3"/>
  <c r="D2523" i="3"/>
  <c r="C2523" i="3"/>
  <c r="B2523" i="3"/>
  <c r="A2523" i="3"/>
  <c r="V2522" i="3"/>
  <c r="U2522" i="3"/>
  <c r="T2522" i="3"/>
  <c r="S2522" i="3"/>
  <c r="Q2522" i="3"/>
  <c r="O2522" i="3"/>
  <c r="R2522" i="3" s="1"/>
  <c r="N2522" i="3"/>
  <c r="P2522" i="3" s="1"/>
  <c r="M2522" i="3"/>
  <c r="L2522" i="3"/>
  <c r="K2522" i="3"/>
  <c r="J2522" i="3"/>
  <c r="G2522" i="3"/>
  <c r="I2522" i="3" s="1"/>
  <c r="F2522" i="3"/>
  <c r="E2522" i="3"/>
  <c r="D2522" i="3"/>
  <c r="C2522" i="3"/>
  <c r="B2522" i="3"/>
  <c r="A2522" i="3"/>
  <c r="V2521" i="3"/>
  <c r="U2521" i="3"/>
  <c r="T2521" i="3"/>
  <c r="S2521" i="3"/>
  <c r="Q2521" i="3"/>
  <c r="O2521" i="3"/>
  <c r="N2521" i="3"/>
  <c r="M2521" i="3"/>
  <c r="L2521" i="3"/>
  <c r="K2521" i="3"/>
  <c r="J2521" i="3"/>
  <c r="H2521" i="3"/>
  <c r="G2521" i="3"/>
  <c r="I2521" i="3" s="1"/>
  <c r="F2521" i="3"/>
  <c r="E2521" i="3"/>
  <c r="D2521" i="3"/>
  <c r="C2521" i="3"/>
  <c r="B2521" i="3"/>
  <c r="A2521" i="3"/>
  <c r="V2520" i="3"/>
  <c r="U2520" i="3"/>
  <c r="T2520" i="3"/>
  <c r="S2520" i="3"/>
  <c r="Q2520" i="3"/>
  <c r="O2520" i="3"/>
  <c r="N2520" i="3"/>
  <c r="P2520" i="3" s="1"/>
  <c r="M2520" i="3"/>
  <c r="L2520" i="3"/>
  <c r="K2520" i="3"/>
  <c r="J2520" i="3"/>
  <c r="H2520" i="3"/>
  <c r="G2520" i="3"/>
  <c r="I2520" i="3" s="1"/>
  <c r="F2520" i="3"/>
  <c r="E2520" i="3"/>
  <c r="D2520" i="3"/>
  <c r="C2520" i="3"/>
  <c r="B2520" i="3"/>
  <c r="A2520" i="3"/>
  <c r="V2519" i="3"/>
  <c r="U2519" i="3"/>
  <c r="T2519" i="3"/>
  <c r="S2519" i="3"/>
  <c r="Q2519" i="3"/>
  <c r="O2519" i="3"/>
  <c r="N2519" i="3"/>
  <c r="M2519" i="3"/>
  <c r="L2519" i="3"/>
  <c r="K2519" i="3"/>
  <c r="J2519" i="3"/>
  <c r="G2519" i="3"/>
  <c r="F2519" i="3"/>
  <c r="E2519" i="3"/>
  <c r="D2519" i="3"/>
  <c r="C2519" i="3"/>
  <c r="B2519" i="3"/>
  <c r="A2519" i="3"/>
  <c r="V2518" i="3"/>
  <c r="U2518" i="3"/>
  <c r="T2518" i="3"/>
  <c r="S2518" i="3"/>
  <c r="Q2518" i="3"/>
  <c r="O2518" i="3"/>
  <c r="N2518" i="3"/>
  <c r="M2518" i="3"/>
  <c r="L2518" i="3"/>
  <c r="K2518" i="3"/>
  <c r="J2518" i="3"/>
  <c r="I2518" i="3"/>
  <c r="H2518" i="3"/>
  <c r="G2518" i="3"/>
  <c r="F2518" i="3"/>
  <c r="E2518" i="3"/>
  <c r="D2518" i="3"/>
  <c r="C2518" i="3"/>
  <c r="B2518" i="3"/>
  <c r="A2518" i="3"/>
  <c r="V2517" i="3"/>
  <c r="U2517" i="3"/>
  <c r="T2517" i="3"/>
  <c r="S2517" i="3"/>
  <c r="Q2517" i="3"/>
  <c r="O2517" i="3"/>
  <c r="R2517" i="3" s="1"/>
  <c r="N2517" i="3"/>
  <c r="M2517" i="3"/>
  <c r="L2517" i="3"/>
  <c r="K2517" i="3"/>
  <c r="J2517" i="3"/>
  <c r="G2517" i="3"/>
  <c r="F2517" i="3"/>
  <c r="E2517" i="3"/>
  <c r="D2517" i="3"/>
  <c r="C2517" i="3"/>
  <c r="B2517" i="3"/>
  <c r="A2517" i="3"/>
  <c r="V2516" i="3"/>
  <c r="U2516" i="3"/>
  <c r="T2516" i="3"/>
  <c r="S2516" i="3"/>
  <c r="R2516" i="3"/>
  <c r="Q2516" i="3"/>
  <c r="P2516" i="3"/>
  <c r="O2516" i="3"/>
  <c r="N2516" i="3"/>
  <c r="M2516" i="3"/>
  <c r="L2516" i="3"/>
  <c r="K2516" i="3"/>
  <c r="J2516" i="3"/>
  <c r="I2516" i="3"/>
  <c r="G2516" i="3"/>
  <c r="H2516" i="3" s="1"/>
  <c r="F2516" i="3"/>
  <c r="E2516" i="3"/>
  <c r="D2516" i="3"/>
  <c r="C2516" i="3"/>
  <c r="B2516" i="3"/>
  <c r="A2516" i="3"/>
  <c r="V2515" i="3"/>
  <c r="U2515" i="3"/>
  <c r="T2515" i="3"/>
  <c r="S2515" i="3"/>
  <c r="R2515" i="3"/>
  <c r="Q2515" i="3"/>
  <c r="P2515" i="3"/>
  <c r="O2515" i="3"/>
  <c r="N2515" i="3"/>
  <c r="M2515" i="3"/>
  <c r="L2515" i="3"/>
  <c r="K2515" i="3"/>
  <c r="J2515" i="3"/>
  <c r="I2515" i="3"/>
  <c r="H2515" i="3"/>
  <c r="G2515" i="3"/>
  <c r="F2515" i="3"/>
  <c r="E2515" i="3"/>
  <c r="D2515" i="3"/>
  <c r="C2515" i="3"/>
  <c r="B2515" i="3"/>
  <c r="A2515" i="3"/>
  <c r="V2514" i="3"/>
  <c r="U2514" i="3"/>
  <c r="T2514" i="3"/>
  <c r="S2514" i="3"/>
  <c r="Q2514" i="3"/>
  <c r="O2514" i="3"/>
  <c r="N2514" i="3"/>
  <c r="P2514" i="3" s="1"/>
  <c r="M2514" i="3"/>
  <c r="L2514" i="3"/>
  <c r="K2514" i="3"/>
  <c r="J2514" i="3"/>
  <c r="G2514" i="3"/>
  <c r="F2514" i="3"/>
  <c r="E2514" i="3"/>
  <c r="D2514" i="3"/>
  <c r="C2514" i="3"/>
  <c r="B2514" i="3"/>
  <c r="A2514" i="3"/>
  <c r="V2513" i="3"/>
  <c r="U2513" i="3"/>
  <c r="T2513" i="3"/>
  <c r="S2513" i="3"/>
  <c r="R2513" i="3"/>
  <c r="Q2513" i="3"/>
  <c r="P2513" i="3"/>
  <c r="O2513" i="3"/>
  <c r="N2513" i="3"/>
  <c r="M2513" i="3"/>
  <c r="L2513" i="3"/>
  <c r="K2513" i="3"/>
  <c r="J2513" i="3"/>
  <c r="H2513" i="3"/>
  <c r="G2513" i="3"/>
  <c r="I2513" i="3" s="1"/>
  <c r="F2513" i="3"/>
  <c r="E2513" i="3"/>
  <c r="D2513" i="3"/>
  <c r="C2513" i="3"/>
  <c r="B2513" i="3"/>
  <c r="A2513" i="3"/>
  <c r="V2512" i="3"/>
  <c r="U2512" i="3"/>
  <c r="T2512" i="3"/>
  <c r="S2512" i="3"/>
  <c r="R2512" i="3"/>
  <c r="Q2512" i="3"/>
  <c r="O2512" i="3"/>
  <c r="N2512" i="3"/>
  <c r="P2512" i="3" s="1"/>
  <c r="M2512" i="3"/>
  <c r="L2512" i="3"/>
  <c r="K2512" i="3"/>
  <c r="J2512" i="3"/>
  <c r="G2512" i="3"/>
  <c r="I2512" i="3" s="1"/>
  <c r="F2512" i="3"/>
  <c r="E2512" i="3"/>
  <c r="D2512" i="3"/>
  <c r="C2512" i="3"/>
  <c r="B2512" i="3"/>
  <c r="A2512" i="3"/>
  <c r="V2511" i="3"/>
  <c r="U2511" i="3"/>
  <c r="T2511" i="3"/>
  <c r="S2511" i="3"/>
  <c r="Q2511" i="3"/>
  <c r="P2511" i="3"/>
  <c r="O2511" i="3"/>
  <c r="N2511" i="3"/>
  <c r="M2511" i="3"/>
  <c r="L2511" i="3"/>
  <c r="K2511" i="3"/>
  <c r="J2511" i="3"/>
  <c r="I2511" i="3"/>
  <c r="H2511" i="3"/>
  <c r="G2511" i="3"/>
  <c r="F2511" i="3"/>
  <c r="E2511" i="3"/>
  <c r="D2511" i="3"/>
  <c r="C2511" i="3"/>
  <c r="B2511" i="3"/>
  <c r="A2511" i="3"/>
  <c r="V2510" i="3"/>
  <c r="U2510" i="3"/>
  <c r="T2510" i="3"/>
  <c r="S2510" i="3"/>
  <c r="R2510" i="3"/>
  <c r="Q2510" i="3"/>
  <c r="O2510" i="3"/>
  <c r="N2510" i="3"/>
  <c r="P2510" i="3" s="1"/>
  <c r="M2510" i="3"/>
  <c r="L2510" i="3"/>
  <c r="K2510" i="3"/>
  <c r="J2510" i="3"/>
  <c r="I2510" i="3"/>
  <c r="G2510" i="3"/>
  <c r="H2510" i="3" s="1"/>
  <c r="F2510" i="3"/>
  <c r="E2510" i="3"/>
  <c r="D2510" i="3"/>
  <c r="C2510" i="3"/>
  <c r="B2510" i="3"/>
  <c r="A2510" i="3"/>
  <c r="V2509" i="3"/>
  <c r="U2509" i="3"/>
  <c r="T2509" i="3"/>
  <c r="S2509" i="3"/>
  <c r="Q2509" i="3"/>
  <c r="O2509" i="3"/>
  <c r="R2509" i="3" s="1"/>
  <c r="N2509" i="3"/>
  <c r="M2509" i="3"/>
  <c r="L2509" i="3"/>
  <c r="K2509" i="3"/>
  <c r="J2509" i="3"/>
  <c r="I2509" i="3"/>
  <c r="H2509" i="3"/>
  <c r="G2509" i="3"/>
  <c r="F2509" i="3"/>
  <c r="E2509" i="3"/>
  <c r="D2509" i="3"/>
  <c r="C2509" i="3"/>
  <c r="B2509" i="3"/>
  <c r="A2509" i="3"/>
  <c r="V2508" i="3"/>
  <c r="U2508" i="3"/>
  <c r="T2508" i="3"/>
  <c r="S2508" i="3"/>
  <c r="Q2508" i="3"/>
  <c r="O2508" i="3"/>
  <c r="N2508" i="3"/>
  <c r="P2508" i="3" s="1"/>
  <c r="M2508" i="3"/>
  <c r="L2508" i="3"/>
  <c r="K2508" i="3"/>
  <c r="J2508" i="3"/>
  <c r="I2508" i="3"/>
  <c r="G2508" i="3"/>
  <c r="H2508" i="3" s="1"/>
  <c r="F2508" i="3"/>
  <c r="E2508" i="3"/>
  <c r="D2508" i="3"/>
  <c r="C2508" i="3"/>
  <c r="B2508" i="3"/>
  <c r="A2508" i="3"/>
  <c r="V2507" i="3"/>
  <c r="U2507" i="3"/>
  <c r="T2507" i="3"/>
  <c r="S2507" i="3"/>
  <c r="Q2507" i="3"/>
  <c r="O2507" i="3"/>
  <c r="P2507" i="3" s="1"/>
  <c r="N2507" i="3"/>
  <c r="M2507" i="3"/>
  <c r="L2507" i="3"/>
  <c r="K2507" i="3"/>
  <c r="J2507" i="3"/>
  <c r="I2507" i="3"/>
  <c r="G2507" i="3"/>
  <c r="H2507" i="3" s="1"/>
  <c r="F2507" i="3"/>
  <c r="E2507" i="3"/>
  <c r="D2507" i="3"/>
  <c r="C2507" i="3"/>
  <c r="B2507" i="3"/>
  <c r="A2507" i="3"/>
  <c r="V2506" i="3"/>
  <c r="U2506" i="3"/>
  <c r="T2506" i="3"/>
  <c r="S2506" i="3"/>
  <c r="R2506" i="3"/>
  <c r="Q2506" i="3"/>
  <c r="P2506" i="3"/>
  <c r="O2506" i="3"/>
  <c r="N2506" i="3"/>
  <c r="M2506" i="3"/>
  <c r="L2506" i="3"/>
  <c r="K2506" i="3"/>
  <c r="J2506" i="3"/>
  <c r="G2506" i="3"/>
  <c r="F2506" i="3"/>
  <c r="E2506" i="3"/>
  <c r="D2506" i="3"/>
  <c r="C2506" i="3"/>
  <c r="B2506" i="3"/>
  <c r="A2506" i="3"/>
  <c r="V2505" i="3"/>
  <c r="U2505" i="3"/>
  <c r="T2505" i="3"/>
  <c r="S2505" i="3"/>
  <c r="Q2505" i="3"/>
  <c r="O2505" i="3"/>
  <c r="R2505" i="3" s="1"/>
  <c r="N2505" i="3"/>
  <c r="M2505" i="3"/>
  <c r="L2505" i="3"/>
  <c r="K2505" i="3"/>
  <c r="J2505" i="3"/>
  <c r="H2505" i="3"/>
  <c r="G2505" i="3"/>
  <c r="I2505" i="3" s="1"/>
  <c r="F2505" i="3"/>
  <c r="E2505" i="3"/>
  <c r="D2505" i="3"/>
  <c r="C2505" i="3"/>
  <c r="B2505" i="3"/>
  <c r="A2505" i="3"/>
  <c r="V2504" i="3"/>
  <c r="U2504" i="3"/>
  <c r="T2504" i="3"/>
  <c r="S2504" i="3"/>
  <c r="Q2504" i="3"/>
  <c r="O2504" i="3"/>
  <c r="N2504" i="3"/>
  <c r="M2504" i="3"/>
  <c r="L2504" i="3"/>
  <c r="K2504" i="3"/>
  <c r="J2504" i="3"/>
  <c r="I2504" i="3"/>
  <c r="G2504" i="3"/>
  <c r="H2504" i="3" s="1"/>
  <c r="F2504" i="3"/>
  <c r="E2504" i="3"/>
  <c r="D2504" i="3"/>
  <c r="C2504" i="3"/>
  <c r="B2504" i="3"/>
  <c r="A2504" i="3"/>
  <c r="V2503" i="3"/>
  <c r="U2503" i="3"/>
  <c r="T2503" i="3"/>
  <c r="S2503" i="3"/>
  <c r="R2503" i="3"/>
  <c r="Q2503" i="3"/>
  <c r="P2503" i="3"/>
  <c r="O2503" i="3"/>
  <c r="N2503" i="3"/>
  <c r="M2503" i="3"/>
  <c r="L2503" i="3"/>
  <c r="K2503" i="3"/>
  <c r="J2503" i="3"/>
  <c r="G2503" i="3"/>
  <c r="I2503" i="3" s="1"/>
  <c r="F2503" i="3"/>
  <c r="E2503" i="3"/>
  <c r="D2503" i="3"/>
  <c r="C2503" i="3"/>
  <c r="B2503" i="3"/>
  <c r="A2503" i="3"/>
  <c r="V2502" i="3"/>
  <c r="U2502" i="3"/>
  <c r="T2502" i="3"/>
  <c r="S2502" i="3"/>
  <c r="Q2502" i="3"/>
  <c r="P2502" i="3"/>
  <c r="O2502" i="3"/>
  <c r="N2502" i="3"/>
  <c r="M2502" i="3"/>
  <c r="L2502" i="3"/>
  <c r="K2502" i="3"/>
  <c r="J2502" i="3"/>
  <c r="I2502" i="3"/>
  <c r="H2502" i="3"/>
  <c r="G2502" i="3"/>
  <c r="F2502" i="3"/>
  <c r="E2502" i="3"/>
  <c r="D2502" i="3"/>
  <c r="C2502" i="3"/>
  <c r="B2502" i="3"/>
  <c r="A2502" i="3"/>
  <c r="V2501" i="3"/>
  <c r="U2501" i="3"/>
  <c r="T2501" i="3"/>
  <c r="S2501" i="3"/>
  <c r="Q2501" i="3"/>
  <c r="O2501" i="3"/>
  <c r="N2501" i="3"/>
  <c r="P2501" i="3" s="1"/>
  <c r="M2501" i="3"/>
  <c r="L2501" i="3"/>
  <c r="K2501" i="3"/>
  <c r="J2501" i="3"/>
  <c r="G2501" i="3"/>
  <c r="F2501" i="3"/>
  <c r="E2501" i="3"/>
  <c r="D2501" i="3"/>
  <c r="C2501" i="3"/>
  <c r="B2501" i="3"/>
  <c r="A2501" i="3"/>
  <c r="V2500" i="3"/>
  <c r="U2500" i="3"/>
  <c r="T2500" i="3"/>
  <c r="S2500" i="3"/>
  <c r="Q2500" i="3"/>
  <c r="P2500" i="3"/>
  <c r="O2500" i="3"/>
  <c r="R2500" i="3" s="1"/>
  <c r="N2500" i="3"/>
  <c r="M2500" i="3"/>
  <c r="L2500" i="3"/>
  <c r="K2500" i="3"/>
  <c r="J2500" i="3"/>
  <c r="I2500" i="3"/>
  <c r="G2500" i="3"/>
  <c r="H2500" i="3" s="1"/>
  <c r="F2500" i="3"/>
  <c r="E2500" i="3"/>
  <c r="D2500" i="3"/>
  <c r="C2500" i="3"/>
  <c r="B2500" i="3"/>
  <c r="A2500" i="3"/>
  <c r="V2499" i="3"/>
  <c r="U2499" i="3"/>
  <c r="T2499" i="3"/>
  <c r="S2499" i="3"/>
  <c r="R2499" i="3"/>
  <c r="Q2499" i="3"/>
  <c r="P2499" i="3"/>
  <c r="O2499" i="3"/>
  <c r="N2499" i="3"/>
  <c r="M2499" i="3"/>
  <c r="L2499" i="3"/>
  <c r="K2499" i="3"/>
  <c r="J2499" i="3"/>
  <c r="I2499" i="3"/>
  <c r="H2499" i="3"/>
  <c r="G2499" i="3"/>
  <c r="F2499" i="3"/>
  <c r="E2499" i="3"/>
  <c r="D2499" i="3"/>
  <c r="C2499" i="3"/>
  <c r="B2499" i="3"/>
  <c r="A2499" i="3"/>
  <c r="V2498" i="3"/>
  <c r="U2498" i="3"/>
  <c r="T2498" i="3"/>
  <c r="S2498" i="3"/>
  <c r="Q2498" i="3"/>
  <c r="O2498" i="3"/>
  <c r="R2498" i="3" s="1"/>
  <c r="N2498" i="3"/>
  <c r="P2498" i="3" s="1"/>
  <c r="M2498" i="3"/>
  <c r="L2498" i="3"/>
  <c r="K2498" i="3"/>
  <c r="J2498" i="3"/>
  <c r="H2498" i="3"/>
  <c r="G2498" i="3"/>
  <c r="I2498" i="3" s="1"/>
  <c r="F2498" i="3"/>
  <c r="E2498" i="3"/>
  <c r="D2498" i="3"/>
  <c r="C2498" i="3"/>
  <c r="B2498" i="3"/>
  <c r="A2498" i="3"/>
  <c r="V2497" i="3"/>
  <c r="U2497" i="3"/>
  <c r="T2497" i="3"/>
  <c r="S2497" i="3"/>
  <c r="R2497" i="3"/>
  <c r="Q2497" i="3"/>
  <c r="O2497" i="3"/>
  <c r="N2497" i="3"/>
  <c r="P2497" i="3" s="1"/>
  <c r="M2497" i="3"/>
  <c r="L2497" i="3"/>
  <c r="K2497" i="3"/>
  <c r="J2497" i="3"/>
  <c r="G2497" i="3"/>
  <c r="I2497" i="3" s="1"/>
  <c r="F2497" i="3"/>
  <c r="E2497" i="3"/>
  <c r="D2497" i="3"/>
  <c r="C2497" i="3"/>
  <c r="B2497" i="3"/>
  <c r="A2497" i="3"/>
  <c r="V2496" i="3"/>
  <c r="U2496" i="3"/>
  <c r="T2496" i="3"/>
  <c r="S2496" i="3"/>
  <c r="Q2496" i="3"/>
  <c r="O2496" i="3"/>
  <c r="N2496" i="3"/>
  <c r="M2496" i="3"/>
  <c r="L2496" i="3"/>
  <c r="K2496" i="3"/>
  <c r="J2496" i="3"/>
  <c r="I2496" i="3"/>
  <c r="H2496" i="3"/>
  <c r="G2496" i="3"/>
  <c r="F2496" i="3"/>
  <c r="E2496" i="3"/>
  <c r="D2496" i="3"/>
  <c r="C2496" i="3"/>
  <c r="B2496" i="3"/>
  <c r="A2496" i="3"/>
  <c r="V2495" i="3"/>
  <c r="U2495" i="3"/>
  <c r="T2495" i="3"/>
  <c r="S2495" i="3"/>
  <c r="Q2495" i="3"/>
  <c r="P2495" i="3"/>
  <c r="O2495" i="3"/>
  <c r="N2495" i="3"/>
  <c r="M2495" i="3"/>
  <c r="L2495" i="3"/>
  <c r="K2495" i="3"/>
  <c r="J2495" i="3"/>
  <c r="H2495" i="3"/>
  <c r="G2495" i="3"/>
  <c r="I2495" i="3" s="1"/>
  <c r="F2495" i="3"/>
  <c r="E2495" i="3"/>
  <c r="D2495" i="3"/>
  <c r="C2495" i="3"/>
  <c r="B2495" i="3"/>
  <c r="A2495" i="3"/>
  <c r="V2494" i="3"/>
  <c r="U2494" i="3"/>
  <c r="T2494" i="3"/>
  <c r="S2494" i="3"/>
  <c r="Q2494" i="3"/>
  <c r="O2494" i="3"/>
  <c r="N2494" i="3"/>
  <c r="P2494" i="3" s="1"/>
  <c r="M2494" i="3"/>
  <c r="L2494" i="3"/>
  <c r="K2494" i="3"/>
  <c r="J2494" i="3"/>
  <c r="H2494" i="3"/>
  <c r="G2494" i="3"/>
  <c r="I2494" i="3" s="1"/>
  <c r="F2494" i="3"/>
  <c r="E2494" i="3"/>
  <c r="D2494" i="3"/>
  <c r="C2494" i="3"/>
  <c r="B2494" i="3"/>
  <c r="A2494" i="3"/>
  <c r="V2493" i="3"/>
  <c r="U2493" i="3"/>
  <c r="T2493" i="3"/>
  <c r="S2493" i="3"/>
  <c r="Q2493" i="3"/>
  <c r="P2493" i="3"/>
  <c r="O2493" i="3"/>
  <c r="R2493" i="3" s="1"/>
  <c r="N2493" i="3"/>
  <c r="M2493" i="3"/>
  <c r="L2493" i="3"/>
  <c r="K2493" i="3"/>
  <c r="J2493" i="3"/>
  <c r="G2493" i="3"/>
  <c r="H2493" i="3" s="1"/>
  <c r="F2493" i="3"/>
  <c r="E2493" i="3"/>
  <c r="D2493" i="3"/>
  <c r="C2493" i="3"/>
  <c r="B2493" i="3"/>
  <c r="A2493" i="3"/>
  <c r="V2492" i="3"/>
  <c r="U2492" i="3"/>
  <c r="T2492" i="3"/>
  <c r="S2492" i="3"/>
  <c r="Q2492" i="3"/>
  <c r="O2492" i="3"/>
  <c r="N2492" i="3"/>
  <c r="M2492" i="3"/>
  <c r="L2492" i="3"/>
  <c r="K2492" i="3"/>
  <c r="J2492" i="3"/>
  <c r="I2492" i="3"/>
  <c r="G2492" i="3"/>
  <c r="H2492" i="3" s="1"/>
  <c r="F2492" i="3"/>
  <c r="E2492" i="3"/>
  <c r="D2492" i="3"/>
  <c r="C2492" i="3"/>
  <c r="B2492" i="3"/>
  <c r="A2492" i="3"/>
  <c r="V2491" i="3"/>
  <c r="U2491" i="3"/>
  <c r="T2491" i="3"/>
  <c r="S2491" i="3"/>
  <c r="R2491" i="3"/>
  <c r="Q2491" i="3"/>
  <c r="O2491" i="3"/>
  <c r="P2491" i="3" s="1"/>
  <c r="N2491" i="3"/>
  <c r="M2491" i="3"/>
  <c r="L2491" i="3"/>
  <c r="K2491" i="3"/>
  <c r="J2491" i="3"/>
  <c r="I2491" i="3"/>
  <c r="H2491" i="3"/>
  <c r="G2491" i="3"/>
  <c r="F2491" i="3"/>
  <c r="E2491" i="3"/>
  <c r="D2491" i="3"/>
  <c r="C2491" i="3"/>
  <c r="B2491" i="3"/>
  <c r="A2491" i="3"/>
  <c r="V2490" i="3"/>
  <c r="U2490" i="3"/>
  <c r="T2490" i="3"/>
  <c r="S2490" i="3"/>
  <c r="R2490" i="3"/>
  <c r="Q2490" i="3"/>
  <c r="O2490" i="3"/>
  <c r="N2490" i="3"/>
  <c r="P2490" i="3" s="1"/>
  <c r="M2490" i="3"/>
  <c r="L2490" i="3"/>
  <c r="K2490" i="3"/>
  <c r="J2490" i="3"/>
  <c r="G2490" i="3"/>
  <c r="F2490" i="3"/>
  <c r="E2490" i="3"/>
  <c r="D2490" i="3"/>
  <c r="C2490" i="3"/>
  <c r="B2490" i="3"/>
  <c r="A2490" i="3"/>
  <c r="V2489" i="3"/>
  <c r="U2489" i="3"/>
  <c r="T2489" i="3"/>
  <c r="S2489" i="3"/>
  <c r="Q2489" i="3"/>
  <c r="O2489" i="3"/>
  <c r="N2489" i="3"/>
  <c r="M2489" i="3"/>
  <c r="L2489" i="3"/>
  <c r="K2489" i="3"/>
  <c r="J2489" i="3"/>
  <c r="H2489" i="3"/>
  <c r="G2489" i="3"/>
  <c r="I2489" i="3" s="1"/>
  <c r="F2489" i="3"/>
  <c r="E2489" i="3"/>
  <c r="D2489" i="3"/>
  <c r="C2489" i="3"/>
  <c r="B2489" i="3"/>
  <c r="A2489" i="3"/>
  <c r="V2488" i="3"/>
  <c r="U2488" i="3"/>
  <c r="T2488" i="3"/>
  <c r="S2488" i="3"/>
  <c r="Q2488" i="3"/>
  <c r="O2488" i="3"/>
  <c r="N2488" i="3"/>
  <c r="M2488" i="3"/>
  <c r="L2488" i="3"/>
  <c r="K2488" i="3"/>
  <c r="J2488" i="3"/>
  <c r="H2488" i="3"/>
  <c r="G2488" i="3"/>
  <c r="I2488" i="3" s="1"/>
  <c r="F2488" i="3"/>
  <c r="E2488" i="3"/>
  <c r="D2488" i="3"/>
  <c r="C2488" i="3"/>
  <c r="B2488" i="3"/>
  <c r="A2488" i="3"/>
  <c r="V2487" i="3"/>
  <c r="U2487" i="3"/>
  <c r="T2487" i="3"/>
  <c r="S2487" i="3"/>
  <c r="R2487" i="3"/>
  <c r="Q2487" i="3"/>
  <c r="P2487" i="3"/>
  <c r="O2487" i="3"/>
  <c r="N2487" i="3"/>
  <c r="M2487" i="3"/>
  <c r="L2487" i="3"/>
  <c r="K2487" i="3"/>
  <c r="J2487" i="3"/>
  <c r="G2487" i="3"/>
  <c r="F2487" i="3"/>
  <c r="E2487" i="3"/>
  <c r="D2487" i="3"/>
  <c r="C2487" i="3"/>
  <c r="B2487" i="3"/>
  <c r="A2487" i="3"/>
  <c r="V2486" i="3"/>
  <c r="U2486" i="3"/>
  <c r="T2486" i="3"/>
  <c r="S2486" i="3"/>
  <c r="Q2486" i="3"/>
  <c r="P2486" i="3"/>
  <c r="O2486" i="3"/>
  <c r="N2486" i="3"/>
  <c r="R2486" i="3" s="1"/>
  <c r="M2486" i="3"/>
  <c r="L2486" i="3"/>
  <c r="K2486" i="3"/>
  <c r="J2486" i="3"/>
  <c r="I2486" i="3"/>
  <c r="G2486" i="3"/>
  <c r="H2486" i="3" s="1"/>
  <c r="F2486" i="3"/>
  <c r="E2486" i="3"/>
  <c r="D2486" i="3"/>
  <c r="C2486" i="3"/>
  <c r="B2486" i="3"/>
  <c r="A2486" i="3"/>
  <c r="V2485" i="3"/>
  <c r="U2485" i="3"/>
  <c r="T2485" i="3"/>
  <c r="S2485" i="3"/>
  <c r="Q2485" i="3"/>
  <c r="O2485" i="3"/>
  <c r="N2485" i="3"/>
  <c r="P2485" i="3" s="1"/>
  <c r="M2485" i="3"/>
  <c r="L2485" i="3"/>
  <c r="K2485" i="3"/>
  <c r="J2485" i="3"/>
  <c r="I2485" i="3"/>
  <c r="G2485" i="3"/>
  <c r="H2485" i="3" s="1"/>
  <c r="F2485" i="3"/>
  <c r="E2485" i="3"/>
  <c r="D2485" i="3"/>
  <c r="C2485" i="3"/>
  <c r="B2485" i="3"/>
  <c r="A2485" i="3"/>
  <c r="V2484" i="3"/>
  <c r="U2484" i="3"/>
  <c r="T2484" i="3"/>
  <c r="S2484" i="3"/>
  <c r="Q2484" i="3"/>
  <c r="O2484" i="3"/>
  <c r="R2484" i="3" s="1"/>
  <c r="N2484" i="3"/>
  <c r="M2484" i="3"/>
  <c r="L2484" i="3"/>
  <c r="K2484" i="3"/>
  <c r="J2484" i="3"/>
  <c r="I2484" i="3"/>
  <c r="G2484" i="3"/>
  <c r="H2484" i="3" s="1"/>
  <c r="F2484" i="3"/>
  <c r="E2484" i="3"/>
  <c r="D2484" i="3"/>
  <c r="C2484" i="3"/>
  <c r="B2484" i="3"/>
  <c r="A2484" i="3"/>
  <c r="V2483" i="3"/>
  <c r="U2483" i="3"/>
  <c r="T2483" i="3"/>
  <c r="S2483" i="3"/>
  <c r="R2483" i="3"/>
  <c r="Q2483" i="3"/>
  <c r="P2483" i="3"/>
  <c r="O2483" i="3"/>
  <c r="N2483" i="3"/>
  <c r="M2483" i="3"/>
  <c r="L2483" i="3"/>
  <c r="K2483" i="3"/>
  <c r="J2483" i="3"/>
  <c r="G2483" i="3"/>
  <c r="I2483" i="3" s="1"/>
  <c r="F2483" i="3"/>
  <c r="E2483" i="3"/>
  <c r="D2483" i="3"/>
  <c r="C2483" i="3"/>
  <c r="B2483" i="3"/>
  <c r="A2483" i="3"/>
  <c r="V2482" i="3"/>
  <c r="U2482" i="3"/>
  <c r="T2482" i="3"/>
  <c r="S2482" i="3"/>
  <c r="Q2482" i="3"/>
  <c r="O2482" i="3"/>
  <c r="N2482" i="3"/>
  <c r="P2482" i="3" s="1"/>
  <c r="M2482" i="3"/>
  <c r="L2482" i="3"/>
  <c r="K2482" i="3"/>
  <c r="J2482" i="3"/>
  <c r="I2482" i="3"/>
  <c r="G2482" i="3"/>
  <c r="H2482" i="3" s="1"/>
  <c r="F2482" i="3"/>
  <c r="E2482" i="3"/>
  <c r="D2482" i="3"/>
  <c r="C2482" i="3"/>
  <c r="B2482" i="3"/>
  <c r="A2482" i="3"/>
  <c r="V2481" i="3"/>
  <c r="U2481" i="3"/>
  <c r="T2481" i="3"/>
  <c r="S2481" i="3"/>
  <c r="Q2481" i="3"/>
  <c r="O2481" i="3"/>
  <c r="P2481" i="3" s="1"/>
  <c r="N2481" i="3"/>
  <c r="M2481" i="3"/>
  <c r="L2481" i="3"/>
  <c r="K2481" i="3"/>
  <c r="J2481" i="3"/>
  <c r="H2481" i="3"/>
  <c r="G2481" i="3"/>
  <c r="I2481" i="3" s="1"/>
  <c r="F2481" i="3"/>
  <c r="E2481" i="3"/>
  <c r="D2481" i="3"/>
  <c r="C2481" i="3"/>
  <c r="B2481" i="3"/>
  <c r="A2481" i="3"/>
  <c r="V2480" i="3"/>
  <c r="U2480" i="3"/>
  <c r="T2480" i="3"/>
  <c r="S2480" i="3"/>
  <c r="Q2480" i="3"/>
  <c r="O2480" i="3"/>
  <c r="N2480" i="3"/>
  <c r="M2480" i="3"/>
  <c r="L2480" i="3"/>
  <c r="K2480" i="3"/>
  <c r="J2480" i="3"/>
  <c r="I2480" i="3"/>
  <c r="H2480" i="3"/>
  <c r="G2480" i="3"/>
  <c r="F2480" i="3"/>
  <c r="E2480" i="3"/>
  <c r="D2480" i="3"/>
  <c r="C2480" i="3"/>
  <c r="B2480" i="3"/>
  <c r="A2480" i="3"/>
  <c r="V2479" i="3"/>
  <c r="U2479" i="3"/>
  <c r="T2479" i="3"/>
  <c r="S2479" i="3"/>
  <c r="Q2479" i="3"/>
  <c r="O2479" i="3"/>
  <c r="N2479" i="3"/>
  <c r="P2479" i="3" s="1"/>
  <c r="M2479" i="3"/>
  <c r="L2479" i="3"/>
  <c r="K2479" i="3"/>
  <c r="J2479" i="3"/>
  <c r="I2479" i="3"/>
  <c r="H2479" i="3"/>
  <c r="G2479" i="3"/>
  <c r="F2479" i="3"/>
  <c r="E2479" i="3"/>
  <c r="D2479" i="3"/>
  <c r="C2479" i="3"/>
  <c r="B2479" i="3"/>
  <c r="A2479" i="3"/>
  <c r="V2478" i="3"/>
  <c r="U2478" i="3"/>
  <c r="T2478" i="3"/>
  <c r="S2478" i="3"/>
  <c r="Q2478" i="3"/>
  <c r="O2478" i="3"/>
  <c r="R2478" i="3" s="1"/>
  <c r="N2478" i="3"/>
  <c r="M2478" i="3"/>
  <c r="L2478" i="3"/>
  <c r="K2478" i="3"/>
  <c r="J2478" i="3"/>
  <c r="I2478" i="3"/>
  <c r="G2478" i="3"/>
  <c r="H2478" i="3" s="1"/>
  <c r="F2478" i="3"/>
  <c r="E2478" i="3"/>
  <c r="D2478" i="3"/>
  <c r="C2478" i="3"/>
  <c r="B2478" i="3"/>
  <c r="A2478" i="3"/>
  <c r="V2477" i="3"/>
  <c r="U2477" i="3"/>
  <c r="T2477" i="3"/>
  <c r="S2477" i="3"/>
  <c r="Q2477" i="3"/>
  <c r="O2477" i="3"/>
  <c r="R2477" i="3" s="1"/>
  <c r="N2477" i="3"/>
  <c r="M2477" i="3"/>
  <c r="L2477" i="3"/>
  <c r="K2477" i="3"/>
  <c r="J2477" i="3"/>
  <c r="G2477" i="3"/>
  <c r="I2477" i="3" s="1"/>
  <c r="F2477" i="3"/>
  <c r="E2477" i="3"/>
  <c r="D2477" i="3"/>
  <c r="C2477" i="3"/>
  <c r="B2477" i="3"/>
  <c r="A2477" i="3"/>
  <c r="V2476" i="3"/>
  <c r="U2476" i="3"/>
  <c r="T2476" i="3"/>
  <c r="S2476" i="3"/>
  <c r="Q2476" i="3"/>
  <c r="O2476" i="3"/>
  <c r="N2476" i="3"/>
  <c r="P2476" i="3" s="1"/>
  <c r="M2476" i="3"/>
  <c r="L2476" i="3"/>
  <c r="K2476" i="3"/>
  <c r="J2476" i="3"/>
  <c r="I2476" i="3"/>
  <c r="G2476" i="3"/>
  <c r="H2476" i="3" s="1"/>
  <c r="F2476" i="3"/>
  <c r="E2476" i="3"/>
  <c r="D2476" i="3"/>
  <c r="C2476" i="3"/>
  <c r="B2476" i="3"/>
  <c r="A2476" i="3"/>
  <c r="V2475" i="3"/>
  <c r="U2475" i="3"/>
  <c r="T2475" i="3"/>
  <c r="S2475" i="3"/>
  <c r="Q2475" i="3"/>
  <c r="P2475" i="3"/>
  <c r="O2475" i="3"/>
  <c r="R2475" i="3" s="1"/>
  <c r="N2475" i="3"/>
  <c r="M2475" i="3"/>
  <c r="L2475" i="3"/>
  <c r="K2475" i="3"/>
  <c r="J2475" i="3"/>
  <c r="I2475" i="3"/>
  <c r="G2475" i="3"/>
  <c r="H2475" i="3" s="1"/>
  <c r="F2475" i="3"/>
  <c r="E2475" i="3"/>
  <c r="D2475" i="3"/>
  <c r="C2475" i="3"/>
  <c r="B2475" i="3"/>
  <c r="A2475" i="3"/>
  <c r="V2474" i="3"/>
  <c r="U2474" i="3"/>
  <c r="T2474" i="3"/>
  <c r="S2474" i="3"/>
  <c r="R2474" i="3"/>
  <c r="Q2474" i="3"/>
  <c r="P2474" i="3"/>
  <c r="O2474" i="3"/>
  <c r="N2474" i="3"/>
  <c r="M2474" i="3"/>
  <c r="L2474" i="3"/>
  <c r="K2474" i="3"/>
  <c r="J2474" i="3"/>
  <c r="H2474" i="3"/>
  <c r="G2474" i="3"/>
  <c r="I2474" i="3" s="1"/>
  <c r="F2474" i="3"/>
  <c r="E2474" i="3"/>
  <c r="D2474" i="3"/>
  <c r="C2474" i="3"/>
  <c r="B2474" i="3"/>
  <c r="A2474" i="3"/>
  <c r="V2473" i="3"/>
  <c r="U2473" i="3"/>
  <c r="T2473" i="3"/>
  <c r="S2473" i="3"/>
  <c r="Q2473" i="3"/>
  <c r="O2473" i="3"/>
  <c r="R2473" i="3" s="1"/>
  <c r="N2473" i="3"/>
  <c r="P2473" i="3" s="1"/>
  <c r="M2473" i="3"/>
  <c r="L2473" i="3"/>
  <c r="K2473" i="3"/>
  <c r="J2473" i="3"/>
  <c r="G2473" i="3"/>
  <c r="I2473" i="3" s="1"/>
  <c r="F2473" i="3"/>
  <c r="E2473" i="3"/>
  <c r="D2473" i="3"/>
  <c r="C2473" i="3"/>
  <c r="B2473" i="3"/>
  <c r="A2473" i="3"/>
  <c r="V2472" i="3"/>
  <c r="U2472" i="3"/>
  <c r="T2472" i="3"/>
  <c r="S2472" i="3"/>
  <c r="R2472" i="3"/>
  <c r="Q2472" i="3"/>
  <c r="O2472" i="3"/>
  <c r="N2472" i="3"/>
  <c r="P2472" i="3" s="1"/>
  <c r="M2472" i="3"/>
  <c r="L2472" i="3"/>
  <c r="K2472" i="3"/>
  <c r="J2472" i="3"/>
  <c r="I2472" i="3"/>
  <c r="G2472" i="3"/>
  <c r="H2472" i="3" s="1"/>
  <c r="F2472" i="3"/>
  <c r="E2472" i="3"/>
  <c r="D2472" i="3"/>
  <c r="C2472" i="3"/>
  <c r="B2472" i="3"/>
  <c r="A2472" i="3"/>
  <c r="V2471" i="3"/>
  <c r="U2471" i="3"/>
  <c r="T2471" i="3"/>
  <c r="S2471" i="3"/>
  <c r="R2471" i="3"/>
  <c r="Q2471" i="3"/>
  <c r="P2471" i="3"/>
  <c r="O2471" i="3"/>
  <c r="N2471" i="3"/>
  <c r="M2471" i="3"/>
  <c r="L2471" i="3"/>
  <c r="K2471" i="3"/>
  <c r="J2471" i="3"/>
  <c r="G2471" i="3"/>
  <c r="F2471" i="3"/>
  <c r="E2471" i="3"/>
  <c r="D2471" i="3"/>
  <c r="C2471" i="3"/>
  <c r="B2471" i="3"/>
  <c r="A2471" i="3"/>
  <c r="V2470" i="3"/>
  <c r="U2470" i="3"/>
  <c r="T2470" i="3"/>
  <c r="S2470" i="3"/>
  <c r="Q2470" i="3"/>
  <c r="P2470" i="3"/>
  <c r="O2470" i="3"/>
  <c r="N2470" i="3"/>
  <c r="R2470" i="3" s="1"/>
  <c r="M2470" i="3"/>
  <c r="L2470" i="3"/>
  <c r="K2470" i="3"/>
  <c r="J2470" i="3"/>
  <c r="I2470" i="3"/>
  <c r="H2470" i="3"/>
  <c r="G2470" i="3"/>
  <c r="F2470" i="3"/>
  <c r="E2470" i="3"/>
  <c r="D2470" i="3"/>
  <c r="C2470" i="3"/>
  <c r="B2470" i="3"/>
  <c r="A2470" i="3"/>
  <c r="V2469" i="3"/>
  <c r="U2469" i="3"/>
  <c r="T2469" i="3"/>
  <c r="S2469" i="3"/>
  <c r="Q2469" i="3"/>
  <c r="O2469" i="3"/>
  <c r="R2469" i="3" s="1"/>
  <c r="N2469" i="3"/>
  <c r="M2469" i="3"/>
  <c r="L2469" i="3"/>
  <c r="K2469" i="3"/>
  <c r="J2469" i="3"/>
  <c r="G2469" i="3"/>
  <c r="F2469" i="3"/>
  <c r="E2469" i="3"/>
  <c r="D2469" i="3"/>
  <c r="C2469" i="3"/>
  <c r="B2469" i="3"/>
  <c r="A2469" i="3"/>
  <c r="V2468" i="3"/>
  <c r="U2468" i="3"/>
  <c r="T2468" i="3"/>
  <c r="S2468" i="3"/>
  <c r="Q2468" i="3"/>
  <c r="P2468" i="3"/>
  <c r="O2468" i="3"/>
  <c r="R2468" i="3" s="1"/>
  <c r="N2468" i="3"/>
  <c r="M2468" i="3"/>
  <c r="L2468" i="3"/>
  <c r="K2468" i="3"/>
  <c r="J2468" i="3"/>
  <c r="I2468" i="3"/>
  <c r="G2468" i="3"/>
  <c r="H2468" i="3" s="1"/>
  <c r="F2468" i="3"/>
  <c r="E2468" i="3"/>
  <c r="D2468" i="3"/>
  <c r="C2468" i="3"/>
  <c r="B2468" i="3"/>
  <c r="A2468" i="3"/>
  <c r="V2467" i="3"/>
  <c r="U2467" i="3"/>
  <c r="T2467" i="3"/>
  <c r="S2467" i="3"/>
  <c r="R2467" i="3"/>
  <c r="Q2467" i="3"/>
  <c r="P2467" i="3"/>
  <c r="O2467" i="3"/>
  <c r="N2467" i="3"/>
  <c r="M2467" i="3"/>
  <c r="L2467" i="3"/>
  <c r="K2467" i="3"/>
  <c r="J2467" i="3"/>
  <c r="I2467" i="3"/>
  <c r="H2467" i="3"/>
  <c r="G2467" i="3"/>
  <c r="F2467" i="3"/>
  <c r="E2467" i="3"/>
  <c r="D2467" i="3"/>
  <c r="C2467" i="3"/>
  <c r="B2467" i="3"/>
  <c r="A2467" i="3"/>
  <c r="V2466" i="3"/>
  <c r="U2466" i="3"/>
  <c r="T2466" i="3"/>
  <c r="S2466" i="3"/>
  <c r="Q2466" i="3"/>
  <c r="O2466" i="3"/>
  <c r="R2466" i="3" s="1"/>
  <c r="N2466" i="3"/>
  <c r="M2466" i="3"/>
  <c r="L2466" i="3"/>
  <c r="K2466" i="3"/>
  <c r="J2466" i="3"/>
  <c r="G2466" i="3"/>
  <c r="I2466" i="3" s="1"/>
  <c r="F2466" i="3"/>
  <c r="E2466" i="3"/>
  <c r="D2466" i="3"/>
  <c r="C2466" i="3"/>
  <c r="B2466" i="3"/>
  <c r="A2466" i="3"/>
  <c r="V2465" i="3"/>
  <c r="U2465" i="3"/>
  <c r="T2465" i="3"/>
  <c r="S2465" i="3"/>
  <c r="Q2465" i="3"/>
  <c r="O2465" i="3"/>
  <c r="N2465" i="3"/>
  <c r="P2465" i="3" s="1"/>
  <c r="M2465" i="3"/>
  <c r="L2465" i="3"/>
  <c r="K2465" i="3"/>
  <c r="J2465" i="3"/>
  <c r="H2465" i="3"/>
  <c r="G2465" i="3"/>
  <c r="I2465" i="3" s="1"/>
  <c r="F2465" i="3"/>
  <c r="E2465" i="3"/>
  <c r="D2465" i="3"/>
  <c r="C2465" i="3"/>
  <c r="B2465" i="3"/>
  <c r="A2465" i="3"/>
  <c r="V2464" i="3"/>
  <c r="U2464" i="3"/>
  <c r="T2464" i="3"/>
  <c r="S2464" i="3"/>
  <c r="R2464" i="3"/>
  <c r="Q2464" i="3"/>
  <c r="O2464" i="3"/>
  <c r="N2464" i="3"/>
  <c r="P2464" i="3" s="1"/>
  <c r="M2464" i="3"/>
  <c r="L2464" i="3"/>
  <c r="K2464" i="3"/>
  <c r="J2464" i="3"/>
  <c r="I2464" i="3"/>
  <c r="H2464" i="3"/>
  <c r="G2464" i="3"/>
  <c r="F2464" i="3"/>
  <c r="E2464" i="3"/>
  <c r="D2464" i="3"/>
  <c r="C2464" i="3"/>
  <c r="B2464" i="3"/>
  <c r="A2464" i="3"/>
  <c r="V2463" i="3"/>
  <c r="U2463" i="3"/>
  <c r="T2463" i="3"/>
  <c r="S2463" i="3"/>
  <c r="Q2463" i="3"/>
  <c r="O2463" i="3"/>
  <c r="N2463" i="3"/>
  <c r="P2463" i="3" s="1"/>
  <c r="M2463" i="3"/>
  <c r="L2463" i="3"/>
  <c r="K2463" i="3"/>
  <c r="J2463" i="3"/>
  <c r="G2463" i="3"/>
  <c r="I2463" i="3" s="1"/>
  <c r="F2463" i="3"/>
  <c r="E2463" i="3"/>
  <c r="D2463" i="3"/>
  <c r="C2463" i="3"/>
  <c r="B2463" i="3"/>
  <c r="A2463" i="3"/>
  <c r="V2462" i="3"/>
  <c r="U2462" i="3"/>
  <c r="T2462" i="3"/>
  <c r="S2462" i="3"/>
  <c r="R2462" i="3"/>
  <c r="Q2462" i="3"/>
  <c r="O2462" i="3"/>
  <c r="N2462" i="3"/>
  <c r="P2462" i="3" s="1"/>
  <c r="M2462" i="3"/>
  <c r="L2462" i="3"/>
  <c r="K2462" i="3"/>
  <c r="J2462" i="3"/>
  <c r="H2462" i="3"/>
  <c r="G2462" i="3"/>
  <c r="I2462" i="3" s="1"/>
  <c r="F2462" i="3"/>
  <c r="E2462" i="3"/>
  <c r="D2462" i="3"/>
  <c r="C2462" i="3"/>
  <c r="B2462" i="3"/>
  <c r="A2462" i="3"/>
  <c r="V2461" i="3"/>
  <c r="U2461" i="3"/>
  <c r="T2461" i="3"/>
  <c r="S2461" i="3"/>
  <c r="Q2461" i="3"/>
  <c r="O2461" i="3"/>
  <c r="R2461" i="3" s="1"/>
  <c r="N2461" i="3"/>
  <c r="M2461" i="3"/>
  <c r="L2461" i="3"/>
  <c r="K2461" i="3"/>
  <c r="J2461" i="3"/>
  <c r="G2461" i="3"/>
  <c r="H2461" i="3" s="1"/>
  <c r="F2461" i="3"/>
  <c r="E2461" i="3"/>
  <c r="D2461" i="3"/>
  <c r="C2461" i="3"/>
  <c r="B2461" i="3"/>
  <c r="A2461" i="3"/>
  <c r="V2460" i="3"/>
  <c r="U2460" i="3"/>
  <c r="T2460" i="3"/>
  <c r="S2460" i="3"/>
  <c r="Q2460" i="3"/>
  <c r="O2460" i="3"/>
  <c r="N2460" i="3"/>
  <c r="M2460" i="3"/>
  <c r="L2460" i="3"/>
  <c r="K2460" i="3"/>
  <c r="J2460" i="3"/>
  <c r="G2460" i="3"/>
  <c r="F2460" i="3"/>
  <c r="E2460" i="3"/>
  <c r="D2460" i="3"/>
  <c r="C2460" i="3"/>
  <c r="B2460" i="3"/>
  <c r="A2460" i="3"/>
  <c r="V2459" i="3"/>
  <c r="U2459" i="3"/>
  <c r="T2459" i="3"/>
  <c r="S2459" i="3"/>
  <c r="R2459" i="3"/>
  <c r="Q2459" i="3"/>
  <c r="O2459" i="3"/>
  <c r="P2459" i="3" s="1"/>
  <c r="N2459" i="3"/>
  <c r="M2459" i="3"/>
  <c r="L2459" i="3"/>
  <c r="K2459" i="3"/>
  <c r="J2459" i="3"/>
  <c r="I2459" i="3"/>
  <c r="H2459" i="3"/>
  <c r="G2459" i="3"/>
  <c r="F2459" i="3"/>
  <c r="E2459" i="3"/>
  <c r="D2459" i="3"/>
  <c r="C2459" i="3"/>
  <c r="B2459" i="3"/>
  <c r="A2459" i="3"/>
  <c r="V2458" i="3"/>
  <c r="U2458" i="3"/>
  <c r="T2458" i="3"/>
  <c r="S2458" i="3"/>
  <c r="R2458" i="3"/>
  <c r="Q2458" i="3"/>
  <c r="O2458" i="3"/>
  <c r="N2458" i="3"/>
  <c r="M2458" i="3"/>
  <c r="L2458" i="3"/>
  <c r="K2458" i="3"/>
  <c r="J2458" i="3"/>
  <c r="H2458" i="3"/>
  <c r="G2458" i="3"/>
  <c r="I2458" i="3" s="1"/>
  <c r="F2458" i="3"/>
  <c r="E2458" i="3"/>
  <c r="D2458" i="3"/>
  <c r="C2458" i="3"/>
  <c r="B2458" i="3"/>
  <c r="A2458" i="3"/>
  <c r="V2457" i="3"/>
  <c r="U2457" i="3"/>
  <c r="T2457" i="3"/>
  <c r="S2457" i="3"/>
  <c r="Q2457" i="3"/>
  <c r="O2457" i="3"/>
  <c r="N2457" i="3"/>
  <c r="M2457" i="3"/>
  <c r="L2457" i="3"/>
  <c r="K2457" i="3"/>
  <c r="J2457" i="3"/>
  <c r="I2457" i="3"/>
  <c r="H2457" i="3"/>
  <c r="G2457" i="3"/>
  <c r="F2457" i="3"/>
  <c r="E2457" i="3"/>
  <c r="D2457" i="3"/>
  <c r="C2457" i="3"/>
  <c r="B2457" i="3"/>
  <c r="A2457" i="3"/>
  <c r="V2456" i="3"/>
  <c r="U2456" i="3"/>
  <c r="T2456" i="3"/>
  <c r="S2456" i="3"/>
  <c r="Q2456" i="3"/>
  <c r="O2456" i="3"/>
  <c r="N2456" i="3"/>
  <c r="P2456" i="3" s="1"/>
  <c r="M2456" i="3"/>
  <c r="L2456" i="3"/>
  <c r="K2456" i="3"/>
  <c r="J2456" i="3"/>
  <c r="I2456" i="3"/>
  <c r="H2456" i="3"/>
  <c r="G2456" i="3"/>
  <c r="F2456" i="3"/>
  <c r="E2456" i="3"/>
  <c r="D2456" i="3"/>
  <c r="C2456" i="3"/>
  <c r="B2456" i="3"/>
  <c r="A2456" i="3"/>
  <c r="V2455" i="3"/>
  <c r="U2455" i="3"/>
  <c r="T2455" i="3"/>
  <c r="S2455" i="3"/>
  <c r="Q2455" i="3"/>
  <c r="O2455" i="3"/>
  <c r="N2455" i="3"/>
  <c r="P2455" i="3" s="1"/>
  <c r="M2455" i="3"/>
  <c r="L2455" i="3"/>
  <c r="K2455" i="3"/>
  <c r="J2455" i="3"/>
  <c r="I2455" i="3"/>
  <c r="H2455" i="3"/>
  <c r="G2455" i="3"/>
  <c r="F2455" i="3"/>
  <c r="E2455" i="3"/>
  <c r="D2455" i="3"/>
  <c r="C2455" i="3"/>
  <c r="B2455" i="3"/>
  <c r="A2455" i="3"/>
  <c r="V2454" i="3"/>
  <c r="U2454" i="3"/>
  <c r="T2454" i="3"/>
  <c r="S2454" i="3"/>
  <c r="Q2454" i="3"/>
  <c r="O2454" i="3"/>
  <c r="R2454" i="3" s="1"/>
  <c r="N2454" i="3"/>
  <c r="M2454" i="3"/>
  <c r="L2454" i="3"/>
  <c r="K2454" i="3"/>
  <c r="J2454" i="3"/>
  <c r="G2454" i="3"/>
  <c r="I2454" i="3" s="1"/>
  <c r="F2454" i="3"/>
  <c r="E2454" i="3"/>
  <c r="D2454" i="3"/>
  <c r="C2454" i="3"/>
  <c r="B2454" i="3"/>
  <c r="A2454" i="3"/>
  <c r="V2453" i="3"/>
  <c r="U2453" i="3"/>
  <c r="T2453" i="3"/>
  <c r="S2453" i="3"/>
  <c r="Q2453" i="3"/>
  <c r="O2453" i="3"/>
  <c r="R2453" i="3" s="1"/>
  <c r="N2453" i="3"/>
  <c r="M2453" i="3"/>
  <c r="L2453" i="3"/>
  <c r="K2453" i="3"/>
  <c r="J2453" i="3"/>
  <c r="G2453" i="3"/>
  <c r="F2453" i="3"/>
  <c r="E2453" i="3"/>
  <c r="D2453" i="3"/>
  <c r="C2453" i="3"/>
  <c r="B2453" i="3"/>
  <c r="A2453" i="3"/>
  <c r="V2452" i="3"/>
  <c r="U2452" i="3"/>
  <c r="T2452" i="3"/>
  <c r="S2452" i="3"/>
  <c r="Q2452" i="3"/>
  <c r="O2452" i="3"/>
  <c r="N2452" i="3"/>
  <c r="R2452" i="3" s="1"/>
  <c r="M2452" i="3"/>
  <c r="L2452" i="3"/>
  <c r="K2452" i="3"/>
  <c r="J2452" i="3"/>
  <c r="I2452" i="3"/>
  <c r="G2452" i="3"/>
  <c r="H2452" i="3" s="1"/>
  <c r="F2452" i="3"/>
  <c r="E2452" i="3"/>
  <c r="D2452" i="3"/>
  <c r="C2452" i="3"/>
  <c r="B2452" i="3"/>
  <c r="A2452" i="3"/>
  <c r="V2451" i="3"/>
  <c r="U2451" i="3"/>
  <c r="T2451" i="3"/>
  <c r="S2451" i="3"/>
  <c r="R2451" i="3"/>
  <c r="Q2451" i="3"/>
  <c r="O2451" i="3"/>
  <c r="P2451" i="3" s="1"/>
  <c r="N2451" i="3"/>
  <c r="M2451" i="3"/>
  <c r="L2451" i="3"/>
  <c r="K2451" i="3"/>
  <c r="J2451" i="3"/>
  <c r="I2451" i="3"/>
  <c r="H2451" i="3"/>
  <c r="G2451" i="3"/>
  <c r="F2451" i="3"/>
  <c r="E2451" i="3"/>
  <c r="D2451" i="3"/>
  <c r="C2451" i="3"/>
  <c r="B2451" i="3"/>
  <c r="A2451" i="3"/>
  <c r="V2450" i="3"/>
  <c r="U2450" i="3"/>
  <c r="T2450" i="3"/>
  <c r="S2450" i="3"/>
  <c r="Q2450" i="3"/>
  <c r="O2450" i="3"/>
  <c r="N2450" i="3"/>
  <c r="P2450" i="3" s="1"/>
  <c r="M2450" i="3"/>
  <c r="L2450" i="3"/>
  <c r="K2450" i="3"/>
  <c r="J2450" i="3"/>
  <c r="I2450" i="3"/>
  <c r="H2450" i="3"/>
  <c r="G2450" i="3"/>
  <c r="F2450" i="3"/>
  <c r="E2450" i="3"/>
  <c r="D2450" i="3"/>
  <c r="C2450" i="3"/>
  <c r="B2450" i="3"/>
  <c r="A2450" i="3"/>
  <c r="V2449" i="3"/>
  <c r="U2449" i="3"/>
  <c r="T2449" i="3"/>
  <c r="S2449" i="3"/>
  <c r="Q2449" i="3"/>
  <c r="O2449" i="3"/>
  <c r="R2449" i="3" s="1"/>
  <c r="N2449" i="3"/>
  <c r="P2449" i="3" s="1"/>
  <c r="M2449" i="3"/>
  <c r="L2449" i="3"/>
  <c r="K2449" i="3"/>
  <c r="J2449" i="3"/>
  <c r="H2449" i="3"/>
  <c r="G2449" i="3"/>
  <c r="I2449" i="3" s="1"/>
  <c r="F2449" i="3"/>
  <c r="E2449" i="3"/>
  <c r="D2449" i="3"/>
  <c r="C2449" i="3"/>
  <c r="B2449" i="3"/>
  <c r="A2449" i="3"/>
  <c r="V2448" i="3"/>
  <c r="U2448" i="3"/>
  <c r="T2448" i="3"/>
  <c r="S2448" i="3"/>
  <c r="Q2448" i="3"/>
  <c r="O2448" i="3"/>
  <c r="R2448" i="3" s="1"/>
  <c r="N2448" i="3"/>
  <c r="M2448" i="3"/>
  <c r="L2448" i="3"/>
  <c r="K2448" i="3"/>
  <c r="J2448" i="3"/>
  <c r="G2448" i="3"/>
  <c r="F2448" i="3"/>
  <c r="E2448" i="3"/>
  <c r="D2448" i="3"/>
  <c r="C2448" i="3"/>
  <c r="B2448" i="3"/>
  <c r="A2448" i="3"/>
  <c r="V2447" i="3"/>
  <c r="U2447" i="3"/>
  <c r="T2447" i="3"/>
  <c r="S2447" i="3"/>
  <c r="Q2447" i="3"/>
  <c r="P2447" i="3"/>
  <c r="O2447" i="3"/>
  <c r="N2447" i="3"/>
  <c r="R2447" i="3" s="1"/>
  <c r="M2447" i="3"/>
  <c r="L2447" i="3"/>
  <c r="K2447" i="3"/>
  <c r="J2447" i="3"/>
  <c r="I2447" i="3"/>
  <c r="H2447" i="3"/>
  <c r="G2447" i="3"/>
  <c r="F2447" i="3"/>
  <c r="E2447" i="3"/>
  <c r="D2447" i="3"/>
  <c r="C2447" i="3"/>
  <c r="B2447" i="3"/>
  <c r="A2447" i="3"/>
  <c r="V2446" i="3"/>
  <c r="U2446" i="3"/>
  <c r="T2446" i="3"/>
  <c r="S2446" i="3"/>
  <c r="Q2446" i="3"/>
  <c r="O2446" i="3"/>
  <c r="R2446" i="3" s="1"/>
  <c r="N2446" i="3"/>
  <c r="M2446" i="3"/>
  <c r="L2446" i="3"/>
  <c r="K2446" i="3"/>
  <c r="J2446" i="3"/>
  <c r="I2446" i="3"/>
  <c r="H2446" i="3"/>
  <c r="G2446" i="3"/>
  <c r="F2446" i="3"/>
  <c r="E2446" i="3"/>
  <c r="D2446" i="3"/>
  <c r="C2446" i="3"/>
  <c r="B2446" i="3"/>
  <c r="A2446" i="3"/>
  <c r="V2445" i="3"/>
  <c r="U2445" i="3"/>
  <c r="T2445" i="3"/>
  <c r="S2445" i="3"/>
  <c r="Q2445" i="3"/>
  <c r="P2445" i="3"/>
  <c r="O2445" i="3"/>
  <c r="N2445" i="3"/>
  <c r="M2445" i="3"/>
  <c r="L2445" i="3"/>
  <c r="K2445" i="3"/>
  <c r="J2445" i="3"/>
  <c r="G2445" i="3"/>
  <c r="I2445" i="3" s="1"/>
  <c r="F2445" i="3"/>
  <c r="E2445" i="3"/>
  <c r="D2445" i="3"/>
  <c r="C2445" i="3"/>
  <c r="B2445" i="3"/>
  <c r="A2445" i="3"/>
  <c r="V2444" i="3"/>
  <c r="U2444" i="3"/>
  <c r="T2444" i="3"/>
  <c r="S2444" i="3"/>
  <c r="Q2444" i="3"/>
  <c r="O2444" i="3"/>
  <c r="R2444" i="3" s="1"/>
  <c r="N2444" i="3"/>
  <c r="M2444" i="3"/>
  <c r="L2444" i="3"/>
  <c r="K2444" i="3"/>
  <c r="J2444" i="3"/>
  <c r="I2444" i="3"/>
  <c r="G2444" i="3"/>
  <c r="H2444" i="3" s="1"/>
  <c r="F2444" i="3"/>
  <c r="E2444" i="3"/>
  <c r="D2444" i="3"/>
  <c r="C2444" i="3"/>
  <c r="B2444" i="3"/>
  <c r="A2444" i="3"/>
  <c r="V2443" i="3"/>
  <c r="U2443" i="3"/>
  <c r="T2443" i="3"/>
  <c r="S2443" i="3"/>
  <c r="Q2443" i="3"/>
  <c r="O2443" i="3"/>
  <c r="R2443" i="3" s="1"/>
  <c r="N2443" i="3"/>
  <c r="M2443" i="3"/>
  <c r="L2443" i="3"/>
  <c r="K2443" i="3"/>
  <c r="J2443" i="3"/>
  <c r="I2443" i="3"/>
  <c r="H2443" i="3"/>
  <c r="G2443" i="3"/>
  <c r="F2443" i="3"/>
  <c r="E2443" i="3"/>
  <c r="D2443" i="3"/>
  <c r="C2443" i="3"/>
  <c r="B2443" i="3"/>
  <c r="A2443" i="3"/>
  <c r="V2442" i="3"/>
  <c r="U2442" i="3"/>
  <c r="T2442" i="3"/>
  <c r="S2442" i="3"/>
  <c r="R2442" i="3"/>
  <c r="Q2442" i="3"/>
  <c r="O2442" i="3"/>
  <c r="N2442" i="3"/>
  <c r="P2442" i="3" s="1"/>
  <c r="M2442" i="3"/>
  <c r="L2442" i="3"/>
  <c r="K2442" i="3"/>
  <c r="J2442" i="3"/>
  <c r="I2442" i="3"/>
  <c r="H2442" i="3"/>
  <c r="G2442" i="3"/>
  <c r="F2442" i="3"/>
  <c r="E2442" i="3"/>
  <c r="D2442" i="3"/>
  <c r="C2442" i="3"/>
  <c r="B2442" i="3"/>
  <c r="A2442" i="3"/>
  <c r="V2441" i="3"/>
  <c r="U2441" i="3"/>
  <c r="T2441" i="3"/>
  <c r="S2441" i="3"/>
  <c r="Q2441" i="3"/>
  <c r="O2441" i="3"/>
  <c r="N2441" i="3"/>
  <c r="P2441" i="3" s="1"/>
  <c r="M2441" i="3"/>
  <c r="L2441" i="3"/>
  <c r="K2441" i="3"/>
  <c r="J2441" i="3"/>
  <c r="G2441" i="3"/>
  <c r="I2441" i="3" s="1"/>
  <c r="F2441" i="3"/>
  <c r="E2441" i="3"/>
  <c r="D2441" i="3"/>
  <c r="C2441" i="3"/>
  <c r="B2441" i="3"/>
  <c r="A2441" i="3"/>
  <c r="V2440" i="3"/>
  <c r="U2440" i="3"/>
  <c r="T2440" i="3"/>
  <c r="S2440" i="3"/>
  <c r="R2440" i="3"/>
  <c r="Q2440" i="3"/>
  <c r="O2440" i="3"/>
  <c r="N2440" i="3"/>
  <c r="M2440" i="3"/>
  <c r="L2440" i="3"/>
  <c r="K2440" i="3"/>
  <c r="J2440" i="3"/>
  <c r="H2440" i="3"/>
  <c r="G2440" i="3"/>
  <c r="I2440" i="3" s="1"/>
  <c r="F2440" i="3"/>
  <c r="E2440" i="3"/>
  <c r="D2440" i="3"/>
  <c r="C2440" i="3"/>
  <c r="B2440" i="3"/>
  <c r="A2440" i="3"/>
  <c r="V2439" i="3"/>
  <c r="U2439" i="3"/>
  <c r="T2439" i="3"/>
  <c r="S2439" i="3"/>
  <c r="R2439" i="3"/>
  <c r="Q2439" i="3"/>
  <c r="P2439" i="3"/>
  <c r="O2439" i="3"/>
  <c r="N2439" i="3"/>
  <c r="M2439" i="3"/>
  <c r="L2439" i="3"/>
  <c r="K2439" i="3"/>
  <c r="J2439" i="3"/>
  <c r="G2439" i="3"/>
  <c r="I2439" i="3" s="1"/>
  <c r="F2439" i="3"/>
  <c r="E2439" i="3"/>
  <c r="D2439" i="3"/>
  <c r="C2439" i="3"/>
  <c r="B2439" i="3"/>
  <c r="A2439" i="3"/>
  <c r="V2438" i="3"/>
  <c r="U2438" i="3"/>
  <c r="T2438" i="3"/>
  <c r="S2438" i="3"/>
  <c r="Q2438" i="3"/>
  <c r="O2438" i="3"/>
  <c r="N2438" i="3"/>
  <c r="P2438" i="3" s="1"/>
  <c r="M2438" i="3"/>
  <c r="L2438" i="3"/>
  <c r="K2438" i="3"/>
  <c r="J2438" i="3"/>
  <c r="I2438" i="3"/>
  <c r="H2438" i="3"/>
  <c r="G2438" i="3"/>
  <c r="F2438" i="3"/>
  <c r="E2438" i="3"/>
  <c r="D2438" i="3"/>
  <c r="C2438" i="3"/>
  <c r="B2438" i="3"/>
  <c r="A2438" i="3"/>
  <c r="V2437" i="3"/>
  <c r="U2437" i="3"/>
  <c r="T2437" i="3"/>
  <c r="S2437" i="3"/>
  <c r="Q2437" i="3"/>
  <c r="O2437" i="3"/>
  <c r="R2437" i="3" s="1"/>
  <c r="N2437" i="3"/>
  <c r="M2437" i="3"/>
  <c r="L2437" i="3"/>
  <c r="K2437" i="3"/>
  <c r="J2437" i="3"/>
  <c r="I2437" i="3"/>
  <c r="H2437" i="3"/>
  <c r="G2437" i="3"/>
  <c r="F2437" i="3"/>
  <c r="E2437" i="3"/>
  <c r="D2437" i="3"/>
  <c r="C2437" i="3"/>
  <c r="B2437" i="3"/>
  <c r="A2437" i="3"/>
  <c r="V2436" i="3"/>
  <c r="U2436" i="3"/>
  <c r="T2436" i="3"/>
  <c r="S2436" i="3"/>
  <c r="R2436" i="3"/>
  <c r="Q2436" i="3"/>
  <c r="O2436" i="3"/>
  <c r="N2436" i="3"/>
  <c r="P2436" i="3" s="1"/>
  <c r="M2436" i="3"/>
  <c r="L2436" i="3"/>
  <c r="K2436" i="3"/>
  <c r="J2436" i="3"/>
  <c r="H2436" i="3"/>
  <c r="G2436" i="3"/>
  <c r="I2436" i="3" s="1"/>
  <c r="F2436" i="3"/>
  <c r="E2436" i="3"/>
  <c r="D2436" i="3"/>
  <c r="C2436" i="3"/>
  <c r="B2436" i="3"/>
  <c r="A2436" i="3"/>
  <c r="V2435" i="3"/>
  <c r="U2435" i="3"/>
  <c r="T2435" i="3"/>
  <c r="S2435" i="3"/>
  <c r="R2435" i="3"/>
  <c r="Q2435" i="3"/>
  <c r="O2435" i="3"/>
  <c r="N2435" i="3"/>
  <c r="P2435" i="3" s="1"/>
  <c r="M2435" i="3"/>
  <c r="L2435" i="3"/>
  <c r="K2435" i="3"/>
  <c r="J2435" i="3"/>
  <c r="H2435" i="3"/>
  <c r="G2435" i="3"/>
  <c r="I2435" i="3" s="1"/>
  <c r="F2435" i="3"/>
  <c r="E2435" i="3"/>
  <c r="D2435" i="3"/>
  <c r="C2435" i="3"/>
  <c r="B2435" i="3"/>
  <c r="A2435" i="3"/>
  <c r="V2434" i="3"/>
  <c r="U2434" i="3"/>
  <c r="T2434" i="3"/>
  <c r="S2434" i="3"/>
  <c r="Q2434" i="3"/>
  <c r="O2434" i="3"/>
  <c r="N2434" i="3"/>
  <c r="P2434" i="3" s="1"/>
  <c r="M2434" i="3"/>
  <c r="L2434" i="3"/>
  <c r="K2434" i="3"/>
  <c r="J2434" i="3"/>
  <c r="I2434" i="3"/>
  <c r="H2434" i="3"/>
  <c r="G2434" i="3"/>
  <c r="F2434" i="3"/>
  <c r="E2434" i="3"/>
  <c r="D2434" i="3"/>
  <c r="C2434" i="3"/>
  <c r="B2434" i="3"/>
  <c r="A2434" i="3"/>
  <c r="V2433" i="3"/>
  <c r="U2433" i="3"/>
  <c r="T2433" i="3"/>
  <c r="S2433" i="3"/>
  <c r="R2433" i="3"/>
  <c r="Q2433" i="3"/>
  <c r="O2433" i="3"/>
  <c r="N2433" i="3"/>
  <c r="P2433" i="3" s="1"/>
  <c r="M2433" i="3"/>
  <c r="L2433" i="3"/>
  <c r="K2433" i="3"/>
  <c r="J2433" i="3"/>
  <c r="G2433" i="3"/>
  <c r="H2433" i="3" s="1"/>
  <c r="F2433" i="3"/>
  <c r="E2433" i="3"/>
  <c r="D2433" i="3"/>
  <c r="C2433" i="3"/>
  <c r="B2433" i="3"/>
  <c r="A2433" i="3"/>
  <c r="V2432" i="3"/>
  <c r="U2432" i="3"/>
  <c r="T2432" i="3"/>
  <c r="S2432" i="3"/>
  <c r="Q2432" i="3"/>
  <c r="O2432" i="3"/>
  <c r="N2432" i="3"/>
  <c r="M2432" i="3"/>
  <c r="L2432" i="3"/>
  <c r="K2432" i="3"/>
  <c r="J2432" i="3"/>
  <c r="G2432" i="3"/>
  <c r="I2432" i="3" s="1"/>
  <c r="F2432" i="3"/>
  <c r="E2432" i="3"/>
  <c r="D2432" i="3"/>
  <c r="C2432" i="3"/>
  <c r="B2432" i="3"/>
  <c r="A2432" i="3"/>
  <c r="V2431" i="3"/>
  <c r="U2431" i="3"/>
  <c r="T2431" i="3"/>
  <c r="S2431" i="3"/>
  <c r="Q2431" i="3"/>
  <c r="P2431" i="3"/>
  <c r="O2431" i="3"/>
  <c r="R2431" i="3" s="1"/>
  <c r="N2431" i="3"/>
  <c r="M2431" i="3"/>
  <c r="L2431" i="3"/>
  <c r="K2431" i="3"/>
  <c r="J2431" i="3"/>
  <c r="G2431" i="3"/>
  <c r="F2431" i="3"/>
  <c r="E2431" i="3"/>
  <c r="D2431" i="3"/>
  <c r="C2431" i="3"/>
  <c r="B2431" i="3"/>
  <c r="A2431" i="3"/>
  <c r="V2430" i="3"/>
  <c r="U2430" i="3"/>
  <c r="T2430" i="3"/>
  <c r="S2430" i="3"/>
  <c r="R2430" i="3"/>
  <c r="Q2430" i="3"/>
  <c r="P2430" i="3"/>
  <c r="O2430" i="3"/>
  <c r="N2430" i="3"/>
  <c r="M2430" i="3"/>
  <c r="L2430" i="3"/>
  <c r="K2430" i="3"/>
  <c r="J2430" i="3"/>
  <c r="I2430" i="3"/>
  <c r="H2430" i="3"/>
  <c r="G2430" i="3"/>
  <c r="F2430" i="3"/>
  <c r="E2430" i="3"/>
  <c r="D2430" i="3"/>
  <c r="C2430" i="3"/>
  <c r="B2430" i="3"/>
  <c r="A2430" i="3"/>
  <c r="V2429" i="3"/>
  <c r="U2429" i="3"/>
  <c r="T2429" i="3"/>
  <c r="S2429" i="3"/>
  <c r="Q2429" i="3"/>
  <c r="O2429" i="3"/>
  <c r="N2429" i="3"/>
  <c r="P2429" i="3" s="1"/>
  <c r="M2429" i="3"/>
  <c r="L2429" i="3"/>
  <c r="K2429" i="3"/>
  <c r="J2429" i="3"/>
  <c r="H2429" i="3"/>
  <c r="G2429" i="3"/>
  <c r="I2429" i="3" s="1"/>
  <c r="F2429" i="3"/>
  <c r="E2429" i="3"/>
  <c r="D2429" i="3"/>
  <c r="C2429" i="3"/>
  <c r="B2429" i="3"/>
  <c r="A2429" i="3"/>
  <c r="V2428" i="3"/>
  <c r="U2428" i="3"/>
  <c r="T2428" i="3"/>
  <c r="S2428" i="3"/>
  <c r="R2428" i="3"/>
  <c r="Q2428" i="3"/>
  <c r="O2428" i="3"/>
  <c r="N2428" i="3"/>
  <c r="P2428" i="3" s="1"/>
  <c r="M2428" i="3"/>
  <c r="L2428" i="3"/>
  <c r="K2428" i="3"/>
  <c r="J2428" i="3"/>
  <c r="H2428" i="3"/>
  <c r="G2428" i="3"/>
  <c r="I2428" i="3" s="1"/>
  <c r="F2428" i="3"/>
  <c r="E2428" i="3"/>
  <c r="D2428" i="3"/>
  <c r="C2428" i="3"/>
  <c r="B2428" i="3"/>
  <c r="A2428" i="3"/>
  <c r="V2427" i="3"/>
  <c r="U2427" i="3"/>
  <c r="T2427" i="3"/>
  <c r="S2427" i="3"/>
  <c r="Q2427" i="3"/>
  <c r="O2427" i="3"/>
  <c r="N2427" i="3"/>
  <c r="M2427" i="3"/>
  <c r="L2427" i="3"/>
  <c r="K2427" i="3"/>
  <c r="J2427" i="3"/>
  <c r="G2427" i="3"/>
  <c r="I2427" i="3" s="1"/>
  <c r="F2427" i="3"/>
  <c r="E2427" i="3"/>
  <c r="D2427" i="3"/>
  <c r="C2427" i="3"/>
  <c r="B2427" i="3"/>
  <c r="A2427" i="3"/>
  <c r="V2426" i="3"/>
  <c r="U2426" i="3"/>
  <c r="T2426" i="3"/>
  <c r="S2426" i="3"/>
  <c r="Q2426" i="3"/>
  <c r="P2426" i="3"/>
  <c r="O2426" i="3"/>
  <c r="N2426" i="3"/>
  <c r="M2426" i="3"/>
  <c r="L2426" i="3"/>
  <c r="K2426" i="3"/>
  <c r="J2426" i="3"/>
  <c r="I2426" i="3"/>
  <c r="H2426" i="3"/>
  <c r="G2426" i="3"/>
  <c r="F2426" i="3"/>
  <c r="E2426" i="3"/>
  <c r="D2426" i="3"/>
  <c r="C2426" i="3"/>
  <c r="B2426" i="3"/>
  <c r="A2426" i="3"/>
  <c r="V2425" i="3"/>
  <c r="U2425" i="3"/>
  <c r="T2425" i="3"/>
  <c r="S2425" i="3"/>
  <c r="Q2425" i="3"/>
  <c r="O2425" i="3"/>
  <c r="R2425" i="3" s="1"/>
  <c r="N2425" i="3"/>
  <c r="M2425" i="3"/>
  <c r="L2425" i="3"/>
  <c r="K2425" i="3"/>
  <c r="J2425" i="3"/>
  <c r="G2425" i="3"/>
  <c r="F2425" i="3"/>
  <c r="E2425" i="3"/>
  <c r="D2425" i="3"/>
  <c r="C2425" i="3"/>
  <c r="B2425" i="3"/>
  <c r="A2425" i="3"/>
  <c r="V2424" i="3"/>
  <c r="U2424" i="3"/>
  <c r="T2424" i="3"/>
  <c r="S2424" i="3"/>
  <c r="R2424" i="3"/>
  <c r="Q2424" i="3"/>
  <c r="P2424" i="3"/>
  <c r="O2424" i="3"/>
  <c r="N2424" i="3"/>
  <c r="M2424" i="3"/>
  <c r="L2424" i="3"/>
  <c r="K2424" i="3"/>
  <c r="J2424" i="3"/>
  <c r="H2424" i="3"/>
  <c r="G2424" i="3"/>
  <c r="I2424" i="3" s="1"/>
  <c r="F2424" i="3"/>
  <c r="E2424" i="3"/>
  <c r="D2424" i="3"/>
  <c r="C2424" i="3"/>
  <c r="B2424" i="3"/>
  <c r="A2424" i="3"/>
  <c r="V2423" i="3"/>
  <c r="U2423" i="3"/>
  <c r="T2423" i="3"/>
  <c r="S2423" i="3"/>
  <c r="Q2423" i="3"/>
  <c r="O2423" i="3"/>
  <c r="R2423" i="3" s="1"/>
  <c r="N2423" i="3"/>
  <c r="M2423" i="3"/>
  <c r="L2423" i="3"/>
  <c r="K2423" i="3"/>
  <c r="J2423" i="3"/>
  <c r="I2423" i="3"/>
  <c r="H2423" i="3"/>
  <c r="G2423" i="3"/>
  <c r="F2423" i="3"/>
  <c r="E2423" i="3"/>
  <c r="D2423" i="3"/>
  <c r="C2423" i="3"/>
  <c r="B2423" i="3"/>
  <c r="A2423" i="3"/>
  <c r="V2422" i="3"/>
  <c r="U2422" i="3"/>
  <c r="T2422" i="3"/>
  <c r="S2422" i="3"/>
  <c r="Q2422" i="3"/>
  <c r="O2422" i="3"/>
  <c r="N2422" i="3"/>
  <c r="M2422" i="3"/>
  <c r="L2422" i="3"/>
  <c r="K2422" i="3"/>
  <c r="J2422" i="3"/>
  <c r="I2422" i="3"/>
  <c r="H2422" i="3"/>
  <c r="G2422" i="3"/>
  <c r="F2422" i="3"/>
  <c r="E2422" i="3"/>
  <c r="D2422" i="3"/>
  <c r="C2422" i="3"/>
  <c r="B2422" i="3"/>
  <c r="A2422" i="3"/>
  <c r="V2421" i="3"/>
  <c r="U2421" i="3"/>
  <c r="T2421" i="3"/>
  <c r="S2421" i="3"/>
  <c r="Q2421" i="3"/>
  <c r="O2421" i="3"/>
  <c r="N2421" i="3"/>
  <c r="P2421" i="3" s="1"/>
  <c r="M2421" i="3"/>
  <c r="L2421" i="3"/>
  <c r="K2421" i="3"/>
  <c r="J2421" i="3"/>
  <c r="G2421" i="3"/>
  <c r="I2421" i="3" s="1"/>
  <c r="F2421" i="3"/>
  <c r="E2421" i="3"/>
  <c r="D2421" i="3"/>
  <c r="C2421" i="3"/>
  <c r="B2421" i="3"/>
  <c r="A2421" i="3"/>
  <c r="V2420" i="3"/>
  <c r="U2420" i="3"/>
  <c r="T2420" i="3"/>
  <c r="S2420" i="3"/>
  <c r="Q2420" i="3"/>
  <c r="P2420" i="3"/>
  <c r="O2420" i="3"/>
  <c r="N2420" i="3"/>
  <c r="R2420" i="3" s="1"/>
  <c r="M2420" i="3"/>
  <c r="L2420" i="3"/>
  <c r="K2420" i="3"/>
  <c r="J2420" i="3"/>
  <c r="I2420" i="3"/>
  <c r="G2420" i="3"/>
  <c r="H2420" i="3" s="1"/>
  <c r="F2420" i="3"/>
  <c r="E2420" i="3"/>
  <c r="D2420" i="3"/>
  <c r="C2420" i="3"/>
  <c r="B2420" i="3"/>
  <c r="A2420" i="3"/>
  <c r="V2419" i="3"/>
  <c r="U2419" i="3"/>
  <c r="T2419" i="3"/>
  <c r="S2419" i="3"/>
  <c r="R2419" i="3"/>
  <c r="Q2419" i="3"/>
  <c r="P2419" i="3"/>
  <c r="O2419" i="3"/>
  <c r="N2419" i="3"/>
  <c r="M2419" i="3"/>
  <c r="L2419" i="3"/>
  <c r="K2419" i="3"/>
  <c r="J2419" i="3"/>
  <c r="G2419" i="3"/>
  <c r="F2419" i="3"/>
  <c r="E2419" i="3"/>
  <c r="D2419" i="3"/>
  <c r="C2419" i="3"/>
  <c r="B2419" i="3"/>
  <c r="A2419" i="3"/>
  <c r="V2418" i="3"/>
  <c r="U2418" i="3"/>
  <c r="T2418" i="3"/>
  <c r="S2418" i="3"/>
  <c r="Q2418" i="3"/>
  <c r="O2418" i="3"/>
  <c r="N2418" i="3"/>
  <c r="P2418" i="3" s="1"/>
  <c r="M2418" i="3"/>
  <c r="L2418" i="3"/>
  <c r="K2418" i="3"/>
  <c r="J2418" i="3"/>
  <c r="G2418" i="3"/>
  <c r="I2418" i="3" s="1"/>
  <c r="F2418" i="3"/>
  <c r="E2418" i="3"/>
  <c r="D2418" i="3"/>
  <c r="C2418" i="3"/>
  <c r="B2418" i="3"/>
  <c r="A2418" i="3"/>
  <c r="V2417" i="3"/>
  <c r="U2417" i="3"/>
  <c r="T2417" i="3"/>
  <c r="S2417" i="3"/>
  <c r="Q2417" i="3"/>
  <c r="O2417" i="3"/>
  <c r="N2417" i="3"/>
  <c r="P2417" i="3" s="1"/>
  <c r="M2417" i="3"/>
  <c r="L2417" i="3"/>
  <c r="K2417" i="3"/>
  <c r="J2417" i="3"/>
  <c r="I2417" i="3"/>
  <c r="G2417" i="3"/>
  <c r="H2417" i="3" s="1"/>
  <c r="F2417" i="3"/>
  <c r="E2417" i="3"/>
  <c r="D2417" i="3"/>
  <c r="C2417" i="3"/>
  <c r="B2417" i="3"/>
  <c r="A2417" i="3"/>
  <c r="V2416" i="3"/>
  <c r="U2416" i="3"/>
  <c r="T2416" i="3"/>
  <c r="S2416" i="3"/>
  <c r="R2416" i="3"/>
  <c r="Q2416" i="3"/>
  <c r="P2416" i="3"/>
  <c r="O2416" i="3"/>
  <c r="N2416" i="3"/>
  <c r="M2416" i="3"/>
  <c r="L2416" i="3"/>
  <c r="K2416" i="3"/>
  <c r="J2416" i="3"/>
  <c r="G2416" i="3"/>
  <c r="H2416" i="3" s="1"/>
  <c r="F2416" i="3"/>
  <c r="E2416" i="3"/>
  <c r="D2416" i="3"/>
  <c r="C2416" i="3"/>
  <c r="B2416" i="3"/>
  <c r="A2416" i="3"/>
  <c r="V2415" i="3"/>
  <c r="U2415" i="3"/>
  <c r="T2415" i="3"/>
  <c r="S2415" i="3"/>
  <c r="Q2415" i="3"/>
  <c r="O2415" i="3"/>
  <c r="R2415" i="3" s="1"/>
  <c r="N2415" i="3"/>
  <c r="M2415" i="3"/>
  <c r="L2415" i="3"/>
  <c r="K2415" i="3"/>
  <c r="J2415" i="3"/>
  <c r="G2415" i="3"/>
  <c r="F2415" i="3"/>
  <c r="E2415" i="3"/>
  <c r="D2415" i="3"/>
  <c r="C2415" i="3"/>
  <c r="B2415" i="3"/>
  <c r="A2415" i="3"/>
  <c r="V2414" i="3"/>
  <c r="U2414" i="3"/>
  <c r="T2414" i="3"/>
  <c r="S2414" i="3"/>
  <c r="Q2414" i="3"/>
  <c r="O2414" i="3"/>
  <c r="N2414" i="3"/>
  <c r="R2414" i="3" s="1"/>
  <c r="M2414" i="3"/>
  <c r="L2414" i="3"/>
  <c r="K2414" i="3"/>
  <c r="J2414" i="3"/>
  <c r="I2414" i="3"/>
  <c r="H2414" i="3"/>
  <c r="G2414" i="3"/>
  <c r="F2414" i="3"/>
  <c r="E2414" i="3"/>
  <c r="D2414" i="3"/>
  <c r="C2414" i="3"/>
  <c r="B2414" i="3"/>
  <c r="A2414" i="3"/>
  <c r="V2413" i="3"/>
  <c r="U2413" i="3"/>
  <c r="T2413" i="3"/>
  <c r="S2413" i="3"/>
  <c r="R2413" i="3"/>
  <c r="Q2413" i="3"/>
  <c r="O2413" i="3"/>
  <c r="N2413" i="3"/>
  <c r="M2413" i="3"/>
  <c r="L2413" i="3"/>
  <c r="K2413" i="3"/>
  <c r="J2413" i="3"/>
  <c r="H2413" i="3"/>
  <c r="G2413" i="3"/>
  <c r="I2413" i="3" s="1"/>
  <c r="F2413" i="3"/>
  <c r="E2413" i="3"/>
  <c r="D2413" i="3"/>
  <c r="C2413" i="3"/>
  <c r="B2413" i="3"/>
  <c r="A2413" i="3"/>
  <c r="V2412" i="3"/>
  <c r="U2412" i="3"/>
  <c r="T2412" i="3"/>
  <c r="S2412" i="3"/>
  <c r="Q2412" i="3"/>
  <c r="P2412" i="3"/>
  <c r="O2412" i="3"/>
  <c r="N2412" i="3"/>
  <c r="R2412" i="3" s="1"/>
  <c r="M2412" i="3"/>
  <c r="L2412" i="3"/>
  <c r="K2412" i="3"/>
  <c r="J2412" i="3"/>
  <c r="G2412" i="3"/>
  <c r="I2412" i="3" s="1"/>
  <c r="F2412" i="3"/>
  <c r="E2412" i="3"/>
  <c r="D2412" i="3"/>
  <c r="C2412" i="3"/>
  <c r="B2412" i="3"/>
  <c r="A2412" i="3"/>
  <c r="V2411" i="3"/>
  <c r="U2411" i="3"/>
  <c r="T2411" i="3"/>
  <c r="S2411" i="3"/>
  <c r="Q2411" i="3"/>
  <c r="P2411" i="3"/>
  <c r="O2411" i="3"/>
  <c r="R2411" i="3" s="1"/>
  <c r="N2411" i="3"/>
  <c r="M2411" i="3"/>
  <c r="L2411" i="3"/>
  <c r="K2411" i="3"/>
  <c r="J2411" i="3"/>
  <c r="H2411" i="3"/>
  <c r="G2411" i="3"/>
  <c r="I2411" i="3" s="1"/>
  <c r="F2411" i="3"/>
  <c r="E2411" i="3"/>
  <c r="D2411" i="3"/>
  <c r="C2411" i="3"/>
  <c r="B2411" i="3"/>
  <c r="A2411" i="3"/>
  <c r="V2410" i="3"/>
  <c r="U2410" i="3"/>
  <c r="T2410" i="3"/>
  <c r="S2410" i="3"/>
  <c r="Q2410" i="3"/>
  <c r="P2410" i="3"/>
  <c r="O2410" i="3"/>
  <c r="R2410" i="3" s="1"/>
  <c r="N2410" i="3"/>
  <c r="M2410" i="3"/>
  <c r="L2410" i="3"/>
  <c r="K2410" i="3"/>
  <c r="J2410" i="3"/>
  <c r="G2410" i="3"/>
  <c r="F2410" i="3"/>
  <c r="E2410" i="3"/>
  <c r="D2410" i="3"/>
  <c r="C2410" i="3"/>
  <c r="B2410" i="3"/>
  <c r="A2410" i="3"/>
  <c r="V2409" i="3"/>
  <c r="U2409" i="3"/>
  <c r="T2409" i="3"/>
  <c r="S2409" i="3"/>
  <c r="Q2409" i="3"/>
  <c r="P2409" i="3"/>
  <c r="O2409" i="3"/>
  <c r="N2409" i="3"/>
  <c r="R2409" i="3" s="1"/>
  <c r="M2409" i="3"/>
  <c r="L2409" i="3"/>
  <c r="K2409" i="3"/>
  <c r="J2409" i="3"/>
  <c r="G2409" i="3"/>
  <c r="H2409" i="3" s="1"/>
  <c r="F2409" i="3"/>
  <c r="E2409" i="3"/>
  <c r="D2409" i="3"/>
  <c r="C2409" i="3"/>
  <c r="B2409" i="3"/>
  <c r="A2409" i="3"/>
  <c r="V2408" i="3"/>
  <c r="U2408" i="3"/>
  <c r="T2408" i="3"/>
  <c r="S2408" i="3"/>
  <c r="R2408" i="3"/>
  <c r="Q2408" i="3"/>
  <c r="P2408" i="3"/>
  <c r="O2408" i="3"/>
  <c r="N2408" i="3"/>
  <c r="M2408" i="3"/>
  <c r="L2408" i="3"/>
  <c r="K2408" i="3"/>
  <c r="J2408" i="3"/>
  <c r="H2408" i="3"/>
  <c r="G2408" i="3"/>
  <c r="I2408" i="3" s="1"/>
  <c r="F2408" i="3"/>
  <c r="E2408" i="3"/>
  <c r="D2408" i="3"/>
  <c r="C2408" i="3"/>
  <c r="B2408" i="3"/>
  <c r="A2408" i="3"/>
  <c r="V2407" i="3"/>
  <c r="U2407" i="3"/>
  <c r="T2407" i="3"/>
  <c r="S2407" i="3"/>
  <c r="Q2407" i="3"/>
  <c r="O2407" i="3"/>
  <c r="N2407" i="3"/>
  <c r="M2407" i="3"/>
  <c r="L2407" i="3"/>
  <c r="K2407" i="3"/>
  <c r="J2407" i="3"/>
  <c r="G2407" i="3"/>
  <c r="I2407" i="3" s="1"/>
  <c r="F2407" i="3"/>
  <c r="E2407" i="3"/>
  <c r="D2407" i="3"/>
  <c r="C2407" i="3"/>
  <c r="B2407" i="3"/>
  <c r="A2407" i="3"/>
  <c r="V2406" i="3"/>
  <c r="U2406" i="3"/>
  <c r="T2406" i="3"/>
  <c r="S2406" i="3"/>
  <c r="Q2406" i="3"/>
  <c r="O2406" i="3"/>
  <c r="R2406" i="3" s="1"/>
  <c r="N2406" i="3"/>
  <c r="M2406" i="3"/>
  <c r="L2406" i="3"/>
  <c r="K2406" i="3"/>
  <c r="J2406" i="3"/>
  <c r="I2406" i="3"/>
  <c r="H2406" i="3"/>
  <c r="G2406" i="3"/>
  <c r="F2406" i="3"/>
  <c r="E2406" i="3"/>
  <c r="D2406" i="3"/>
  <c r="C2406" i="3"/>
  <c r="B2406" i="3"/>
  <c r="A2406" i="3"/>
  <c r="V2405" i="3"/>
  <c r="U2405" i="3"/>
  <c r="T2405" i="3"/>
  <c r="S2405" i="3"/>
  <c r="Q2405" i="3"/>
  <c r="O2405" i="3"/>
  <c r="R2405" i="3" s="1"/>
  <c r="N2405" i="3"/>
  <c r="M2405" i="3"/>
  <c r="L2405" i="3"/>
  <c r="K2405" i="3"/>
  <c r="J2405" i="3"/>
  <c r="I2405" i="3"/>
  <c r="H2405" i="3"/>
  <c r="G2405" i="3"/>
  <c r="F2405" i="3"/>
  <c r="E2405" i="3"/>
  <c r="D2405" i="3"/>
  <c r="C2405" i="3"/>
  <c r="B2405" i="3"/>
  <c r="A2405" i="3"/>
  <c r="V2404" i="3"/>
  <c r="U2404" i="3"/>
  <c r="T2404" i="3"/>
  <c r="S2404" i="3"/>
  <c r="Q2404" i="3"/>
  <c r="O2404" i="3"/>
  <c r="R2404" i="3" s="1"/>
  <c r="N2404" i="3"/>
  <c r="M2404" i="3"/>
  <c r="L2404" i="3"/>
  <c r="K2404" i="3"/>
  <c r="J2404" i="3"/>
  <c r="I2404" i="3"/>
  <c r="H2404" i="3"/>
  <c r="G2404" i="3"/>
  <c r="F2404" i="3"/>
  <c r="E2404" i="3"/>
  <c r="D2404" i="3"/>
  <c r="C2404" i="3"/>
  <c r="B2404" i="3"/>
  <c r="A2404" i="3"/>
  <c r="V2403" i="3"/>
  <c r="U2403" i="3"/>
  <c r="T2403" i="3"/>
  <c r="S2403" i="3"/>
  <c r="Q2403" i="3"/>
  <c r="O2403" i="3"/>
  <c r="N2403" i="3"/>
  <c r="P2403" i="3" s="1"/>
  <c r="M2403" i="3"/>
  <c r="L2403" i="3"/>
  <c r="K2403" i="3"/>
  <c r="J2403" i="3"/>
  <c r="H2403" i="3"/>
  <c r="G2403" i="3"/>
  <c r="I2403" i="3" s="1"/>
  <c r="F2403" i="3"/>
  <c r="E2403" i="3"/>
  <c r="D2403" i="3"/>
  <c r="C2403" i="3"/>
  <c r="B2403" i="3"/>
  <c r="A2403" i="3"/>
  <c r="V2402" i="3"/>
  <c r="U2402" i="3"/>
  <c r="T2402" i="3"/>
  <c r="S2402" i="3"/>
  <c r="Q2402" i="3"/>
  <c r="O2402" i="3"/>
  <c r="N2402" i="3"/>
  <c r="P2402" i="3" s="1"/>
  <c r="M2402" i="3"/>
  <c r="L2402" i="3"/>
  <c r="K2402" i="3"/>
  <c r="J2402" i="3"/>
  <c r="I2402" i="3"/>
  <c r="H2402" i="3"/>
  <c r="G2402" i="3"/>
  <c r="F2402" i="3"/>
  <c r="E2402" i="3"/>
  <c r="D2402" i="3"/>
  <c r="C2402" i="3"/>
  <c r="B2402" i="3"/>
  <c r="A2402" i="3"/>
  <c r="V2401" i="3"/>
  <c r="U2401" i="3"/>
  <c r="T2401" i="3"/>
  <c r="S2401" i="3"/>
  <c r="Q2401" i="3"/>
  <c r="O2401" i="3"/>
  <c r="R2401" i="3" s="1"/>
  <c r="N2401" i="3"/>
  <c r="M2401" i="3"/>
  <c r="L2401" i="3"/>
  <c r="K2401" i="3"/>
  <c r="J2401" i="3"/>
  <c r="G2401" i="3"/>
  <c r="F2401" i="3"/>
  <c r="E2401" i="3"/>
  <c r="D2401" i="3"/>
  <c r="C2401" i="3"/>
  <c r="B2401" i="3"/>
  <c r="A2401" i="3"/>
  <c r="V2400" i="3"/>
  <c r="U2400" i="3"/>
  <c r="T2400" i="3"/>
  <c r="S2400" i="3"/>
  <c r="Q2400" i="3"/>
  <c r="O2400" i="3"/>
  <c r="N2400" i="3"/>
  <c r="M2400" i="3"/>
  <c r="L2400" i="3"/>
  <c r="K2400" i="3"/>
  <c r="J2400" i="3"/>
  <c r="G2400" i="3"/>
  <c r="I2400" i="3" s="1"/>
  <c r="F2400" i="3"/>
  <c r="E2400" i="3"/>
  <c r="D2400" i="3"/>
  <c r="C2400" i="3"/>
  <c r="B2400" i="3"/>
  <c r="A2400" i="3"/>
  <c r="V2399" i="3"/>
  <c r="U2399" i="3"/>
  <c r="T2399" i="3"/>
  <c r="S2399" i="3"/>
  <c r="Q2399" i="3"/>
  <c r="P2399" i="3"/>
  <c r="O2399" i="3"/>
  <c r="N2399" i="3"/>
  <c r="M2399" i="3"/>
  <c r="L2399" i="3"/>
  <c r="K2399" i="3"/>
  <c r="J2399" i="3"/>
  <c r="G2399" i="3"/>
  <c r="H2399" i="3" s="1"/>
  <c r="F2399" i="3"/>
  <c r="E2399" i="3"/>
  <c r="D2399" i="3"/>
  <c r="C2399" i="3"/>
  <c r="B2399" i="3"/>
  <c r="A2399" i="3"/>
  <c r="V2398" i="3"/>
  <c r="U2398" i="3"/>
  <c r="T2398" i="3"/>
  <c r="S2398" i="3"/>
  <c r="R2398" i="3"/>
  <c r="Q2398" i="3"/>
  <c r="P2398" i="3"/>
  <c r="O2398" i="3"/>
  <c r="N2398" i="3"/>
  <c r="M2398" i="3"/>
  <c r="L2398" i="3"/>
  <c r="K2398" i="3"/>
  <c r="J2398" i="3"/>
  <c r="I2398" i="3"/>
  <c r="H2398" i="3"/>
  <c r="G2398" i="3"/>
  <c r="F2398" i="3"/>
  <c r="E2398" i="3"/>
  <c r="D2398" i="3"/>
  <c r="C2398" i="3"/>
  <c r="B2398" i="3"/>
  <c r="A2398" i="3"/>
  <c r="V2397" i="3"/>
  <c r="U2397" i="3"/>
  <c r="T2397" i="3"/>
  <c r="S2397" i="3"/>
  <c r="Q2397" i="3"/>
  <c r="O2397" i="3"/>
  <c r="N2397" i="3"/>
  <c r="P2397" i="3" s="1"/>
  <c r="M2397" i="3"/>
  <c r="L2397" i="3"/>
  <c r="K2397" i="3"/>
  <c r="J2397" i="3"/>
  <c r="I2397" i="3"/>
  <c r="H2397" i="3"/>
  <c r="G2397" i="3"/>
  <c r="F2397" i="3"/>
  <c r="E2397" i="3"/>
  <c r="D2397" i="3"/>
  <c r="C2397" i="3"/>
  <c r="B2397" i="3"/>
  <c r="A2397" i="3"/>
  <c r="V2396" i="3"/>
  <c r="U2396" i="3"/>
  <c r="T2396" i="3"/>
  <c r="S2396" i="3"/>
  <c r="R2396" i="3"/>
  <c r="Q2396" i="3"/>
  <c r="O2396" i="3"/>
  <c r="P2396" i="3" s="1"/>
  <c r="N2396" i="3"/>
  <c r="M2396" i="3"/>
  <c r="L2396" i="3"/>
  <c r="K2396" i="3"/>
  <c r="J2396" i="3"/>
  <c r="H2396" i="3"/>
  <c r="G2396" i="3"/>
  <c r="I2396" i="3" s="1"/>
  <c r="F2396" i="3"/>
  <c r="E2396" i="3"/>
  <c r="D2396" i="3"/>
  <c r="C2396" i="3"/>
  <c r="B2396" i="3"/>
  <c r="A2396" i="3"/>
  <c r="V2395" i="3"/>
  <c r="U2395" i="3"/>
  <c r="T2395" i="3"/>
  <c r="S2395" i="3"/>
  <c r="Q2395" i="3"/>
  <c r="P2395" i="3"/>
  <c r="O2395" i="3"/>
  <c r="N2395" i="3"/>
  <c r="R2395" i="3" s="1"/>
  <c r="M2395" i="3"/>
  <c r="L2395" i="3"/>
  <c r="K2395" i="3"/>
  <c r="J2395" i="3"/>
  <c r="G2395" i="3"/>
  <c r="I2395" i="3" s="1"/>
  <c r="F2395" i="3"/>
  <c r="E2395" i="3"/>
  <c r="D2395" i="3"/>
  <c r="C2395" i="3"/>
  <c r="B2395" i="3"/>
  <c r="A2395" i="3"/>
  <c r="V2394" i="3"/>
  <c r="U2394" i="3"/>
  <c r="T2394" i="3"/>
  <c r="S2394" i="3"/>
  <c r="Q2394" i="3"/>
  <c r="O2394" i="3"/>
  <c r="R2394" i="3" s="1"/>
  <c r="N2394" i="3"/>
  <c r="P2394" i="3" s="1"/>
  <c r="M2394" i="3"/>
  <c r="L2394" i="3"/>
  <c r="K2394" i="3"/>
  <c r="J2394" i="3"/>
  <c r="G2394" i="3"/>
  <c r="F2394" i="3"/>
  <c r="E2394" i="3"/>
  <c r="D2394" i="3"/>
  <c r="C2394" i="3"/>
  <c r="B2394" i="3"/>
  <c r="A2394" i="3"/>
  <c r="V2393" i="3"/>
  <c r="U2393" i="3"/>
  <c r="T2393" i="3"/>
  <c r="S2393" i="3"/>
  <c r="Q2393" i="3"/>
  <c r="P2393" i="3"/>
  <c r="O2393" i="3"/>
  <c r="N2393" i="3"/>
  <c r="R2393" i="3" s="1"/>
  <c r="M2393" i="3"/>
  <c r="L2393" i="3"/>
  <c r="K2393" i="3"/>
  <c r="J2393" i="3"/>
  <c r="G2393" i="3"/>
  <c r="F2393" i="3"/>
  <c r="E2393" i="3"/>
  <c r="D2393" i="3"/>
  <c r="C2393" i="3"/>
  <c r="B2393" i="3"/>
  <c r="A2393" i="3"/>
  <c r="V2392" i="3"/>
  <c r="U2392" i="3"/>
  <c r="T2392" i="3"/>
  <c r="S2392" i="3"/>
  <c r="R2392" i="3"/>
  <c r="Q2392" i="3"/>
  <c r="P2392" i="3"/>
  <c r="O2392" i="3"/>
  <c r="N2392" i="3"/>
  <c r="M2392" i="3"/>
  <c r="L2392" i="3"/>
  <c r="K2392" i="3"/>
  <c r="J2392" i="3"/>
  <c r="I2392" i="3"/>
  <c r="H2392" i="3"/>
  <c r="G2392" i="3"/>
  <c r="F2392" i="3"/>
  <c r="E2392" i="3"/>
  <c r="D2392" i="3"/>
  <c r="C2392" i="3"/>
  <c r="B2392" i="3"/>
  <c r="A2392" i="3"/>
  <c r="V2391" i="3"/>
  <c r="U2391" i="3"/>
  <c r="T2391" i="3"/>
  <c r="S2391" i="3"/>
  <c r="Q2391" i="3"/>
  <c r="O2391" i="3"/>
  <c r="N2391" i="3"/>
  <c r="P2391" i="3" s="1"/>
  <c r="M2391" i="3"/>
  <c r="L2391" i="3"/>
  <c r="K2391" i="3"/>
  <c r="J2391" i="3"/>
  <c r="I2391" i="3"/>
  <c r="H2391" i="3"/>
  <c r="G2391" i="3"/>
  <c r="F2391" i="3"/>
  <c r="E2391" i="3"/>
  <c r="D2391" i="3"/>
  <c r="C2391" i="3"/>
  <c r="B2391" i="3"/>
  <c r="A2391" i="3"/>
  <c r="V2390" i="3"/>
  <c r="U2390" i="3"/>
  <c r="T2390" i="3"/>
  <c r="S2390" i="3"/>
  <c r="Q2390" i="3"/>
  <c r="O2390" i="3"/>
  <c r="R2390" i="3" s="1"/>
  <c r="N2390" i="3"/>
  <c r="M2390" i="3"/>
  <c r="L2390" i="3"/>
  <c r="K2390" i="3"/>
  <c r="J2390" i="3"/>
  <c r="I2390" i="3"/>
  <c r="H2390" i="3"/>
  <c r="G2390" i="3"/>
  <c r="F2390" i="3"/>
  <c r="E2390" i="3"/>
  <c r="D2390" i="3"/>
  <c r="C2390" i="3"/>
  <c r="B2390" i="3"/>
  <c r="A2390" i="3"/>
  <c r="V2389" i="3"/>
  <c r="U2389" i="3"/>
  <c r="T2389" i="3"/>
  <c r="S2389" i="3"/>
  <c r="R2389" i="3"/>
  <c r="Q2389" i="3"/>
  <c r="O2389" i="3"/>
  <c r="N2389" i="3"/>
  <c r="P2389" i="3" s="1"/>
  <c r="M2389" i="3"/>
  <c r="L2389" i="3"/>
  <c r="K2389" i="3"/>
  <c r="J2389" i="3"/>
  <c r="I2389" i="3"/>
  <c r="H2389" i="3"/>
  <c r="G2389" i="3"/>
  <c r="F2389" i="3"/>
  <c r="E2389" i="3"/>
  <c r="D2389" i="3"/>
  <c r="C2389" i="3"/>
  <c r="B2389" i="3"/>
  <c r="A2389" i="3"/>
  <c r="V2388" i="3"/>
  <c r="U2388" i="3"/>
  <c r="T2388" i="3"/>
  <c r="S2388" i="3"/>
  <c r="R2388" i="3"/>
  <c r="Q2388" i="3"/>
  <c r="O2388" i="3"/>
  <c r="N2388" i="3"/>
  <c r="P2388" i="3" s="1"/>
  <c r="M2388" i="3"/>
  <c r="L2388" i="3"/>
  <c r="K2388" i="3"/>
  <c r="J2388" i="3"/>
  <c r="G2388" i="3"/>
  <c r="F2388" i="3"/>
  <c r="E2388" i="3"/>
  <c r="D2388" i="3"/>
  <c r="C2388" i="3"/>
  <c r="B2388" i="3"/>
  <c r="A2388" i="3"/>
  <c r="V2387" i="3"/>
  <c r="U2387" i="3"/>
  <c r="T2387" i="3"/>
  <c r="S2387" i="3"/>
  <c r="Q2387" i="3"/>
  <c r="O2387" i="3"/>
  <c r="R2387" i="3" s="1"/>
  <c r="N2387" i="3"/>
  <c r="M2387" i="3"/>
  <c r="L2387" i="3"/>
  <c r="K2387" i="3"/>
  <c r="J2387" i="3"/>
  <c r="G2387" i="3"/>
  <c r="F2387" i="3"/>
  <c r="E2387" i="3"/>
  <c r="D2387" i="3"/>
  <c r="C2387" i="3"/>
  <c r="B2387" i="3"/>
  <c r="A2387" i="3"/>
  <c r="V2386" i="3"/>
  <c r="U2386" i="3"/>
  <c r="T2386" i="3"/>
  <c r="S2386" i="3"/>
  <c r="Q2386" i="3"/>
  <c r="O2386" i="3"/>
  <c r="R2386" i="3" s="1"/>
  <c r="N2386" i="3"/>
  <c r="P2386" i="3" s="1"/>
  <c r="M2386" i="3"/>
  <c r="L2386" i="3"/>
  <c r="K2386" i="3"/>
  <c r="J2386" i="3"/>
  <c r="G2386" i="3"/>
  <c r="I2386" i="3" s="1"/>
  <c r="F2386" i="3"/>
  <c r="E2386" i="3"/>
  <c r="D2386" i="3"/>
  <c r="C2386" i="3"/>
  <c r="B2386" i="3"/>
  <c r="A2386" i="3"/>
  <c r="V2385" i="3"/>
  <c r="U2385" i="3"/>
  <c r="T2385" i="3"/>
  <c r="S2385" i="3"/>
  <c r="R2385" i="3"/>
  <c r="Q2385" i="3"/>
  <c r="P2385" i="3"/>
  <c r="O2385" i="3"/>
  <c r="N2385" i="3"/>
  <c r="M2385" i="3"/>
  <c r="L2385" i="3"/>
  <c r="K2385" i="3"/>
  <c r="J2385" i="3"/>
  <c r="G2385" i="3"/>
  <c r="F2385" i="3"/>
  <c r="E2385" i="3"/>
  <c r="D2385" i="3"/>
  <c r="C2385" i="3"/>
  <c r="B2385" i="3"/>
  <c r="A2385" i="3"/>
  <c r="V2384" i="3"/>
  <c r="U2384" i="3"/>
  <c r="T2384" i="3"/>
  <c r="S2384" i="3"/>
  <c r="R2384" i="3"/>
  <c r="Q2384" i="3"/>
  <c r="P2384" i="3"/>
  <c r="O2384" i="3"/>
  <c r="N2384" i="3"/>
  <c r="M2384" i="3"/>
  <c r="L2384" i="3"/>
  <c r="K2384" i="3"/>
  <c r="J2384" i="3"/>
  <c r="H2384" i="3"/>
  <c r="G2384" i="3"/>
  <c r="I2384" i="3" s="1"/>
  <c r="F2384" i="3"/>
  <c r="E2384" i="3"/>
  <c r="D2384" i="3"/>
  <c r="C2384" i="3"/>
  <c r="B2384" i="3"/>
  <c r="A2384" i="3"/>
  <c r="V2383" i="3"/>
  <c r="U2383" i="3"/>
  <c r="T2383" i="3"/>
  <c r="S2383" i="3"/>
  <c r="Q2383" i="3"/>
  <c r="O2383" i="3"/>
  <c r="N2383" i="3"/>
  <c r="P2383" i="3" s="1"/>
  <c r="M2383" i="3"/>
  <c r="L2383" i="3"/>
  <c r="K2383" i="3"/>
  <c r="J2383" i="3"/>
  <c r="I2383" i="3"/>
  <c r="G2383" i="3"/>
  <c r="H2383" i="3" s="1"/>
  <c r="F2383" i="3"/>
  <c r="E2383" i="3"/>
  <c r="D2383" i="3"/>
  <c r="C2383" i="3"/>
  <c r="B2383" i="3"/>
  <c r="A2383" i="3"/>
  <c r="V2382" i="3"/>
  <c r="U2382" i="3"/>
  <c r="T2382" i="3"/>
  <c r="S2382" i="3"/>
  <c r="R2382" i="3"/>
  <c r="Q2382" i="3"/>
  <c r="P2382" i="3"/>
  <c r="O2382" i="3"/>
  <c r="N2382" i="3"/>
  <c r="M2382" i="3"/>
  <c r="L2382" i="3"/>
  <c r="K2382" i="3"/>
  <c r="J2382" i="3"/>
  <c r="I2382" i="3"/>
  <c r="H2382" i="3"/>
  <c r="G2382" i="3"/>
  <c r="F2382" i="3"/>
  <c r="E2382" i="3"/>
  <c r="D2382" i="3"/>
  <c r="C2382" i="3"/>
  <c r="B2382" i="3"/>
  <c r="A2382" i="3"/>
  <c r="V2381" i="3"/>
  <c r="U2381" i="3"/>
  <c r="T2381" i="3"/>
  <c r="S2381" i="3"/>
  <c r="Q2381" i="3"/>
  <c r="O2381" i="3"/>
  <c r="N2381" i="3"/>
  <c r="M2381" i="3"/>
  <c r="L2381" i="3"/>
  <c r="K2381" i="3"/>
  <c r="J2381" i="3"/>
  <c r="G2381" i="3"/>
  <c r="I2381" i="3" s="1"/>
  <c r="F2381" i="3"/>
  <c r="E2381" i="3"/>
  <c r="D2381" i="3"/>
  <c r="C2381" i="3"/>
  <c r="B2381" i="3"/>
  <c r="A2381" i="3"/>
  <c r="V2380" i="3"/>
  <c r="U2380" i="3"/>
  <c r="T2380" i="3"/>
  <c r="S2380" i="3"/>
  <c r="Q2380" i="3"/>
  <c r="O2380" i="3"/>
  <c r="N2380" i="3"/>
  <c r="P2380" i="3" s="1"/>
  <c r="M2380" i="3"/>
  <c r="L2380" i="3"/>
  <c r="K2380" i="3"/>
  <c r="J2380" i="3"/>
  <c r="I2380" i="3"/>
  <c r="H2380" i="3"/>
  <c r="G2380" i="3"/>
  <c r="F2380" i="3"/>
  <c r="E2380" i="3"/>
  <c r="D2380" i="3"/>
  <c r="C2380" i="3"/>
  <c r="B2380" i="3"/>
  <c r="A2380" i="3"/>
  <c r="V2379" i="3"/>
  <c r="U2379" i="3"/>
  <c r="T2379" i="3"/>
  <c r="S2379" i="3"/>
  <c r="R2379" i="3"/>
  <c r="Q2379" i="3"/>
  <c r="P2379" i="3"/>
  <c r="O2379" i="3"/>
  <c r="N2379" i="3"/>
  <c r="M2379" i="3"/>
  <c r="L2379" i="3"/>
  <c r="K2379" i="3"/>
  <c r="J2379" i="3"/>
  <c r="G2379" i="3"/>
  <c r="F2379" i="3"/>
  <c r="E2379" i="3"/>
  <c r="D2379" i="3"/>
  <c r="C2379" i="3"/>
  <c r="B2379" i="3"/>
  <c r="A2379" i="3"/>
  <c r="V2378" i="3"/>
  <c r="U2378" i="3"/>
  <c r="T2378" i="3"/>
  <c r="S2378" i="3"/>
  <c r="Q2378" i="3"/>
  <c r="O2378" i="3"/>
  <c r="N2378" i="3"/>
  <c r="P2378" i="3" s="1"/>
  <c r="M2378" i="3"/>
  <c r="L2378" i="3"/>
  <c r="K2378" i="3"/>
  <c r="J2378" i="3"/>
  <c r="G2378" i="3"/>
  <c r="H2378" i="3" s="1"/>
  <c r="F2378" i="3"/>
  <c r="E2378" i="3"/>
  <c r="D2378" i="3"/>
  <c r="C2378" i="3"/>
  <c r="B2378" i="3"/>
  <c r="A2378" i="3"/>
  <c r="V2377" i="3"/>
  <c r="U2377" i="3"/>
  <c r="T2377" i="3"/>
  <c r="S2377" i="3"/>
  <c r="Q2377" i="3"/>
  <c r="P2377" i="3"/>
  <c r="O2377" i="3"/>
  <c r="R2377" i="3" s="1"/>
  <c r="N2377" i="3"/>
  <c r="M2377" i="3"/>
  <c r="L2377" i="3"/>
  <c r="K2377" i="3"/>
  <c r="J2377" i="3"/>
  <c r="G2377" i="3"/>
  <c r="H2377" i="3" s="1"/>
  <c r="F2377" i="3"/>
  <c r="E2377" i="3"/>
  <c r="D2377" i="3"/>
  <c r="C2377" i="3"/>
  <c r="B2377" i="3"/>
  <c r="A2377" i="3"/>
  <c r="V2376" i="3"/>
  <c r="U2376" i="3"/>
  <c r="T2376" i="3"/>
  <c r="S2376" i="3"/>
  <c r="R2376" i="3"/>
  <c r="Q2376" i="3"/>
  <c r="P2376" i="3"/>
  <c r="O2376" i="3"/>
  <c r="N2376" i="3"/>
  <c r="M2376" i="3"/>
  <c r="L2376" i="3"/>
  <c r="K2376" i="3"/>
  <c r="J2376" i="3"/>
  <c r="I2376" i="3"/>
  <c r="G2376" i="3"/>
  <c r="H2376" i="3" s="1"/>
  <c r="F2376" i="3"/>
  <c r="E2376" i="3"/>
  <c r="D2376" i="3"/>
  <c r="C2376" i="3"/>
  <c r="B2376" i="3"/>
  <c r="A2376" i="3"/>
  <c r="V2375" i="3"/>
  <c r="U2375" i="3"/>
  <c r="T2375" i="3"/>
  <c r="S2375" i="3"/>
  <c r="R2375" i="3"/>
  <c r="Q2375" i="3"/>
  <c r="O2375" i="3"/>
  <c r="P2375" i="3" s="1"/>
  <c r="N2375" i="3"/>
  <c r="M2375" i="3"/>
  <c r="L2375" i="3"/>
  <c r="K2375" i="3"/>
  <c r="J2375" i="3"/>
  <c r="I2375" i="3"/>
  <c r="G2375" i="3"/>
  <c r="H2375" i="3" s="1"/>
  <c r="F2375" i="3"/>
  <c r="E2375" i="3"/>
  <c r="D2375" i="3"/>
  <c r="C2375" i="3"/>
  <c r="B2375" i="3"/>
  <c r="A2375" i="3"/>
  <c r="V2374" i="3"/>
  <c r="U2374" i="3"/>
  <c r="T2374" i="3"/>
  <c r="S2374" i="3"/>
  <c r="Q2374" i="3"/>
  <c r="O2374" i="3"/>
  <c r="N2374" i="3"/>
  <c r="M2374" i="3"/>
  <c r="L2374" i="3"/>
  <c r="K2374" i="3"/>
  <c r="J2374" i="3"/>
  <c r="I2374" i="3"/>
  <c r="H2374" i="3"/>
  <c r="G2374" i="3"/>
  <c r="F2374" i="3"/>
  <c r="E2374" i="3"/>
  <c r="D2374" i="3"/>
  <c r="C2374" i="3"/>
  <c r="B2374" i="3"/>
  <c r="A2374" i="3"/>
  <c r="V2373" i="3"/>
  <c r="U2373" i="3"/>
  <c r="T2373" i="3"/>
  <c r="S2373" i="3"/>
  <c r="R2373" i="3"/>
  <c r="Q2373" i="3"/>
  <c r="O2373" i="3"/>
  <c r="N2373" i="3"/>
  <c r="P2373" i="3" s="1"/>
  <c r="M2373" i="3"/>
  <c r="L2373" i="3"/>
  <c r="K2373" i="3"/>
  <c r="J2373" i="3"/>
  <c r="H2373" i="3"/>
  <c r="G2373" i="3"/>
  <c r="I2373" i="3" s="1"/>
  <c r="F2373" i="3"/>
  <c r="E2373" i="3"/>
  <c r="D2373" i="3"/>
  <c r="C2373" i="3"/>
  <c r="B2373" i="3"/>
  <c r="A2373" i="3"/>
  <c r="V2372" i="3"/>
  <c r="U2372" i="3"/>
  <c r="T2372" i="3"/>
  <c r="S2372" i="3"/>
  <c r="Q2372" i="3"/>
  <c r="P2372" i="3"/>
  <c r="O2372" i="3"/>
  <c r="N2372" i="3"/>
  <c r="R2372" i="3" s="1"/>
  <c r="M2372" i="3"/>
  <c r="L2372" i="3"/>
  <c r="K2372" i="3"/>
  <c r="J2372" i="3"/>
  <c r="H2372" i="3"/>
  <c r="G2372" i="3"/>
  <c r="I2372" i="3" s="1"/>
  <c r="F2372" i="3"/>
  <c r="E2372" i="3"/>
  <c r="D2372" i="3"/>
  <c r="C2372" i="3"/>
  <c r="B2372" i="3"/>
  <c r="A2372" i="3"/>
  <c r="V2371" i="3"/>
  <c r="U2371" i="3"/>
  <c r="T2371" i="3"/>
  <c r="S2371" i="3"/>
  <c r="Q2371" i="3"/>
  <c r="O2371" i="3"/>
  <c r="N2371" i="3"/>
  <c r="P2371" i="3" s="1"/>
  <c r="M2371" i="3"/>
  <c r="L2371" i="3"/>
  <c r="K2371" i="3"/>
  <c r="J2371" i="3"/>
  <c r="I2371" i="3"/>
  <c r="G2371" i="3"/>
  <c r="H2371" i="3" s="1"/>
  <c r="F2371" i="3"/>
  <c r="E2371" i="3"/>
  <c r="D2371" i="3"/>
  <c r="C2371" i="3"/>
  <c r="B2371" i="3"/>
  <c r="A2371" i="3"/>
  <c r="V2370" i="3"/>
  <c r="U2370" i="3"/>
  <c r="T2370" i="3"/>
  <c r="S2370" i="3"/>
  <c r="Q2370" i="3"/>
  <c r="O2370" i="3"/>
  <c r="R2370" i="3" s="1"/>
  <c r="N2370" i="3"/>
  <c r="M2370" i="3"/>
  <c r="L2370" i="3"/>
  <c r="K2370" i="3"/>
  <c r="J2370" i="3"/>
  <c r="I2370" i="3"/>
  <c r="G2370" i="3"/>
  <c r="H2370" i="3" s="1"/>
  <c r="F2370" i="3"/>
  <c r="E2370" i="3"/>
  <c r="D2370" i="3"/>
  <c r="C2370" i="3"/>
  <c r="B2370" i="3"/>
  <c r="A2370" i="3"/>
  <c r="V2369" i="3"/>
  <c r="U2369" i="3"/>
  <c r="T2369" i="3"/>
  <c r="S2369" i="3"/>
  <c r="R2369" i="3"/>
  <c r="Q2369" i="3"/>
  <c r="O2369" i="3"/>
  <c r="N2369" i="3"/>
  <c r="M2369" i="3"/>
  <c r="L2369" i="3"/>
  <c r="K2369" i="3"/>
  <c r="J2369" i="3"/>
  <c r="I2369" i="3"/>
  <c r="G2369" i="3"/>
  <c r="H2369" i="3" s="1"/>
  <c r="F2369" i="3"/>
  <c r="E2369" i="3"/>
  <c r="D2369" i="3"/>
  <c r="C2369" i="3"/>
  <c r="B2369" i="3"/>
  <c r="A2369" i="3"/>
  <c r="V2368" i="3"/>
  <c r="U2368" i="3"/>
  <c r="T2368" i="3"/>
  <c r="S2368" i="3"/>
  <c r="R2368" i="3"/>
  <c r="Q2368" i="3"/>
  <c r="O2368" i="3"/>
  <c r="P2368" i="3" s="1"/>
  <c r="N2368" i="3"/>
  <c r="M2368" i="3"/>
  <c r="L2368" i="3"/>
  <c r="K2368" i="3"/>
  <c r="J2368" i="3"/>
  <c r="G2368" i="3"/>
  <c r="F2368" i="3"/>
  <c r="E2368" i="3"/>
  <c r="D2368" i="3"/>
  <c r="C2368" i="3"/>
  <c r="B2368" i="3"/>
  <c r="A2368" i="3"/>
  <c r="V2367" i="3"/>
  <c r="U2367" i="3"/>
  <c r="T2367" i="3"/>
  <c r="S2367" i="3"/>
  <c r="Q2367" i="3"/>
  <c r="O2367" i="3"/>
  <c r="R2367" i="3" s="1"/>
  <c r="N2367" i="3"/>
  <c r="M2367" i="3"/>
  <c r="L2367" i="3"/>
  <c r="K2367" i="3"/>
  <c r="J2367" i="3"/>
  <c r="G2367" i="3"/>
  <c r="F2367" i="3"/>
  <c r="E2367" i="3"/>
  <c r="D2367" i="3"/>
  <c r="C2367" i="3"/>
  <c r="B2367" i="3"/>
  <c r="A2367" i="3"/>
  <c r="V2366" i="3"/>
  <c r="U2366" i="3"/>
  <c r="T2366" i="3"/>
  <c r="S2366" i="3"/>
  <c r="Q2366" i="3"/>
  <c r="O2366" i="3"/>
  <c r="N2366" i="3"/>
  <c r="R2366" i="3" s="1"/>
  <c r="M2366" i="3"/>
  <c r="L2366" i="3"/>
  <c r="K2366" i="3"/>
  <c r="J2366" i="3"/>
  <c r="I2366" i="3"/>
  <c r="H2366" i="3"/>
  <c r="G2366" i="3"/>
  <c r="F2366" i="3"/>
  <c r="E2366" i="3"/>
  <c r="D2366" i="3"/>
  <c r="C2366" i="3"/>
  <c r="B2366" i="3"/>
  <c r="A2366" i="3"/>
  <c r="V2365" i="3"/>
  <c r="U2365" i="3"/>
  <c r="T2365" i="3"/>
  <c r="S2365" i="3"/>
  <c r="R2365" i="3"/>
  <c r="Q2365" i="3"/>
  <c r="O2365" i="3"/>
  <c r="N2365" i="3"/>
  <c r="P2365" i="3" s="1"/>
  <c r="M2365" i="3"/>
  <c r="L2365" i="3"/>
  <c r="K2365" i="3"/>
  <c r="J2365" i="3"/>
  <c r="H2365" i="3"/>
  <c r="G2365" i="3"/>
  <c r="I2365" i="3" s="1"/>
  <c r="F2365" i="3"/>
  <c r="E2365" i="3"/>
  <c r="D2365" i="3"/>
  <c r="C2365" i="3"/>
  <c r="B2365" i="3"/>
  <c r="A2365" i="3"/>
  <c r="V2364" i="3"/>
  <c r="U2364" i="3"/>
  <c r="T2364" i="3"/>
  <c r="S2364" i="3"/>
  <c r="Q2364" i="3"/>
  <c r="O2364" i="3"/>
  <c r="N2364" i="3"/>
  <c r="R2364" i="3" s="1"/>
  <c r="M2364" i="3"/>
  <c r="L2364" i="3"/>
  <c r="K2364" i="3"/>
  <c r="J2364" i="3"/>
  <c r="H2364" i="3"/>
  <c r="G2364" i="3"/>
  <c r="I2364" i="3" s="1"/>
  <c r="F2364" i="3"/>
  <c r="E2364" i="3"/>
  <c r="D2364" i="3"/>
  <c r="C2364" i="3"/>
  <c r="B2364" i="3"/>
  <c r="A2364" i="3"/>
  <c r="V2363" i="3"/>
  <c r="U2363" i="3"/>
  <c r="T2363" i="3"/>
  <c r="S2363" i="3"/>
  <c r="Q2363" i="3"/>
  <c r="O2363" i="3"/>
  <c r="N2363" i="3"/>
  <c r="P2363" i="3" s="1"/>
  <c r="M2363" i="3"/>
  <c r="L2363" i="3"/>
  <c r="K2363" i="3"/>
  <c r="J2363" i="3"/>
  <c r="G2363" i="3"/>
  <c r="I2363" i="3" s="1"/>
  <c r="F2363" i="3"/>
  <c r="E2363" i="3"/>
  <c r="D2363" i="3"/>
  <c r="C2363" i="3"/>
  <c r="B2363" i="3"/>
  <c r="A2363" i="3"/>
  <c r="V2362" i="3"/>
  <c r="U2362" i="3"/>
  <c r="T2362" i="3"/>
  <c r="S2362" i="3"/>
  <c r="Q2362" i="3"/>
  <c r="O2362" i="3"/>
  <c r="N2362" i="3"/>
  <c r="M2362" i="3"/>
  <c r="L2362" i="3"/>
  <c r="K2362" i="3"/>
  <c r="J2362" i="3"/>
  <c r="I2362" i="3"/>
  <c r="H2362" i="3"/>
  <c r="G2362" i="3"/>
  <c r="F2362" i="3"/>
  <c r="E2362" i="3"/>
  <c r="D2362" i="3"/>
  <c r="C2362" i="3"/>
  <c r="B2362" i="3"/>
  <c r="A2362" i="3"/>
  <c r="V2361" i="3"/>
  <c r="U2361" i="3"/>
  <c r="T2361" i="3"/>
  <c r="S2361" i="3"/>
  <c r="Q2361" i="3"/>
  <c r="O2361" i="3"/>
  <c r="N2361" i="3"/>
  <c r="M2361" i="3"/>
  <c r="L2361" i="3"/>
  <c r="K2361" i="3"/>
  <c r="J2361" i="3"/>
  <c r="G2361" i="3"/>
  <c r="H2361" i="3" s="1"/>
  <c r="F2361" i="3"/>
  <c r="E2361" i="3"/>
  <c r="D2361" i="3"/>
  <c r="C2361" i="3"/>
  <c r="B2361" i="3"/>
  <c r="A2361" i="3"/>
  <c r="V2360" i="3"/>
  <c r="U2360" i="3"/>
  <c r="T2360" i="3"/>
  <c r="S2360" i="3"/>
  <c r="Q2360" i="3"/>
  <c r="O2360" i="3"/>
  <c r="N2360" i="3"/>
  <c r="M2360" i="3"/>
  <c r="L2360" i="3"/>
  <c r="K2360" i="3"/>
  <c r="J2360" i="3"/>
  <c r="G2360" i="3"/>
  <c r="I2360" i="3" s="1"/>
  <c r="F2360" i="3"/>
  <c r="E2360" i="3"/>
  <c r="D2360" i="3"/>
  <c r="C2360" i="3"/>
  <c r="B2360" i="3"/>
  <c r="A2360" i="3"/>
  <c r="V2359" i="3"/>
  <c r="U2359" i="3"/>
  <c r="T2359" i="3"/>
  <c r="S2359" i="3"/>
  <c r="Q2359" i="3"/>
  <c r="O2359" i="3"/>
  <c r="N2359" i="3"/>
  <c r="R2359" i="3" s="1"/>
  <c r="M2359" i="3"/>
  <c r="L2359" i="3"/>
  <c r="K2359" i="3"/>
  <c r="J2359" i="3"/>
  <c r="I2359" i="3"/>
  <c r="G2359" i="3"/>
  <c r="H2359" i="3" s="1"/>
  <c r="F2359" i="3"/>
  <c r="E2359" i="3"/>
  <c r="D2359" i="3"/>
  <c r="C2359" i="3"/>
  <c r="B2359" i="3"/>
  <c r="A2359" i="3"/>
  <c r="V2358" i="3"/>
  <c r="U2358" i="3"/>
  <c r="T2358" i="3"/>
  <c r="S2358" i="3"/>
  <c r="R2358" i="3"/>
  <c r="Q2358" i="3"/>
  <c r="O2358" i="3"/>
  <c r="P2358" i="3" s="1"/>
  <c r="N2358" i="3"/>
  <c r="M2358" i="3"/>
  <c r="L2358" i="3"/>
  <c r="K2358" i="3"/>
  <c r="J2358" i="3"/>
  <c r="H2358" i="3"/>
  <c r="G2358" i="3"/>
  <c r="I2358" i="3" s="1"/>
  <c r="F2358" i="3"/>
  <c r="E2358" i="3"/>
  <c r="D2358" i="3"/>
  <c r="C2358" i="3"/>
  <c r="B2358" i="3"/>
  <c r="A2358" i="3"/>
  <c r="V2357" i="3"/>
  <c r="U2357" i="3"/>
  <c r="T2357" i="3"/>
  <c r="S2357" i="3"/>
  <c r="Q2357" i="3"/>
  <c r="O2357" i="3"/>
  <c r="R2357" i="3" s="1"/>
  <c r="N2357" i="3"/>
  <c r="M2357" i="3"/>
  <c r="L2357" i="3"/>
  <c r="K2357" i="3"/>
  <c r="J2357" i="3"/>
  <c r="I2357" i="3"/>
  <c r="H2357" i="3"/>
  <c r="G2357" i="3"/>
  <c r="F2357" i="3"/>
  <c r="E2357" i="3"/>
  <c r="D2357" i="3"/>
  <c r="C2357" i="3"/>
  <c r="B2357" i="3"/>
  <c r="A2357" i="3"/>
  <c r="V2356" i="3"/>
  <c r="U2356" i="3"/>
  <c r="T2356" i="3"/>
  <c r="S2356" i="3"/>
  <c r="Q2356" i="3"/>
  <c r="O2356" i="3"/>
  <c r="N2356" i="3"/>
  <c r="P2356" i="3" s="1"/>
  <c r="M2356" i="3"/>
  <c r="L2356" i="3"/>
  <c r="K2356" i="3"/>
  <c r="J2356" i="3"/>
  <c r="H2356" i="3"/>
  <c r="G2356" i="3"/>
  <c r="I2356" i="3" s="1"/>
  <c r="F2356" i="3"/>
  <c r="E2356" i="3"/>
  <c r="D2356" i="3"/>
  <c r="C2356" i="3"/>
  <c r="B2356" i="3"/>
  <c r="A2356" i="3"/>
  <c r="V2355" i="3"/>
  <c r="U2355" i="3"/>
  <c r="T2355" i="3"/>
  <c r="S2355" i="3"/>
  <c r="Q2355" i="3"/>
  <c r="P2355" i="3"/>
  <c r="O2355" i="3"/>
  <c r="N2355" i="3"/>
  <c r="R2355" i="3" s="1"/>
  <c r="M2355" i="3"/>
  <c r="L2355" i="3"/>
  <c r="K2355" i="3"/>
  <c r="J2355" i="3"/>
  <c r="I2355" i="3"/>
  <c r="H2355" i="3"/>
  <c r="G2355" i="3"/>
  <c r="F2355" i="3"/>
  <c r="E2355" i="3"/>
  <c r="D2355" i="3"/>
  <c r="C2355" i="3"/>
  <c r="B2355" i="3"/>
  <c r="A2355" i="3"/>
  <c r="V2354" i="3"/>
  <c r="U2354" i="3"/>
  <c r="T2354" i="3"/>
  <c r="S2354" i="3"/>
  <c r="Q2354" i="3"/>
  <c r="O2354" i="3"/>
  <c r="R2354" i="3" s="1"/>
  <c r="N2354" i="3"/>
  <c r="M2354" i="3"/>
  <c r="L2354" i="3"/>
  <c r="K2354" i="3"/>
  <c r="J2354" i="3"/>
  <c r="I2354" i="3"/>
  <c r="H2354" i="3"/>
  <c r="G2354" i="3"/>
  <c r="F2354" i="3"/>
  <c r="E2354" i="3"/>
  <c r="D2354" i="3"/>
  <c r="C2354" i="3"/>
  <c r="B2354" i="3"/>
  <c r="A2354" i="3"/>
  <c r="V2353" i="3"/>
  <c r="U2353" i="3"/>
  <c r="T2353" i="3"/>
  <c r="S2353" i="3"/>
  <c r="R2353" i="3"/>
  <c r="Q2353" i="3"/>
  <c r="P2353" i="3"/>
  <c r="O2353" i="3"/>
  <c r="N2353" i="3"/>
  <c r="M2353" i="3"/>
  <c r="L2353" i="3"/>
  <c r="K2353" i="3"/>
  <c r="J2353" i="3"/>
  <c r="I2353" i="3"/>
  <c r="G2353" i="3"/>
  <c r="H2353" i="3" s="1"/>
  <c r="F2353" i="3"/>
  <c r="E2353" i="3"/>
  <c r="D2353" i="3"/>
  <c r="C2353" i="3"/>
  <c r="B2353" i="3"/>
  <c r="A2353" i="3"/>
  <c r="V2352" i="3"/>
  <c r="U2352" i="3"/>
  <c r="T2352" i="3"/>
  <c r="S2352" i="3"/>
  <c r="R2352" i="3"/>
  <c r="Q2352" i="3"/>
  <c r="P2352" i="3"/>
  <c r="O2352" i="3"/>
  <c r="N2352" i="3"/>
  <c r="M2352" i="3"/>
  <c r="L2352" i="3"/>
  <c r="K2352" i="3"/>
  <c r="J2352" i="3"/>
  <c r="I2352" i="3"/>
  <c r="H2352" i="3"/>
  <c r="G2352" i="3"/>
  <c r="F2352" i="3"/>
  <c r="E2352" i="3"/>
  <c r="D2352" i="3"/>
  <c r="C2352" i="3"/>
  <c r="B2352" i="3"/>
  <c r="A2352" i="3"/>
  <c r="V2351" i="3"/>
  <c r="U2351" i="3"/>
  <c r="T2351" i="3"/>
  <c r="S2351" i="3"/>
  <c r="Q2351" i="3"/>
  <c r="O2351" i="3"/>
  <c r="N2351" i="3"/>
  <c r="P2351" i="3" s="1"/>
  <c r="M2351" i="3"/>
  <c r="L2351" i="3"/>
  <c r="K2351" i="3"/>
  <c r="J2351" i="3"/>
  <c r="G2351" i="3"/>
  <c r="H2351" i="3" s="1"/>
  <c r="F2351" i="3"/>
  <c r="E2351" i="3"/>
  <c r="D2351" i="3"/>
  <c r="C2351" i="3"/>
  <c r="B2351" i="3"/>
  <c r="A2351" i="3"/>
  <c r="V2350" i="3"/>
  <c r="U2350" i="3"/>
  <c r="T2350" i="3"/>
  <c r="S2350" i="3"/>
  <c r="R2350" i="3"/>
  <c r="Q2350" i="3"/>
  <c r="P2350" i="3"/>
  <c r="O2350" i="3"/>
  <c r="N2350" i="3"/>
  <c r="M2350" i="3"/>
  <c r="L2350" i="3"/>
  <c r="K2350" i="3"/>
  <c r="J2350" i="3"/>
  <c r="G2350" i="3"/>
  <c r="I2350" i="3" s="1"/>
  <c r="F2350" i="3"/>
  <c r="E2350" i="3"/>
  <c r="D2350" i="3"/>
  <c r="C2350" i="3"/>
  <c r="B2350" i="3"/>
  <c r="A2350" i="3"/>
  <c r="V2349" i="3"/>
  <c r="U2349" i="3"/>
  <c r="T2349" i="3"/>
  <c r="S2349" i="3"/>
  <c r="Q2349" i="3"/>
  <c r="O2349" i="3"/>
  <c r="R2349" i="3" s="1"/>
  <c r="N2349" i="3"/>
  <c r="M2349" i="3"/>
  <c r="L2349" i="3"/>
  <c r="K2349" i="3"/>
  <c r="J2349" i="3"/>
  <c r="I2349" i="3"/>
  <c r="G2349" i="3"/>
  <c r="H2349" i="3" s="1"/>
  <c r="F2349" i="3"/>
  <c r="E2349" i="3"/>
  <c r="D2349" i="3"/>
  <c r="C2349" i="3"/>
  <c r="B2349" i="3"/>
  <c r="A2349" i="3"/>
  <c r="V2348" i="3"/>
  <c r="U2348" i="3"/>
  <c r="T2348" i="3"/>
  <c r="S2348" i="3"/>
  <c r="Q2348" i="3"/>
  <c r="O2348" i="3"/>
  <c r="N2348" i="3"/>
  <c r="P2348" i="3" s="1"/>
  <c r="M2348" i="3"/>
  <c r="L2348" i="3"/>
  <c r="K2348" i="3"/>
  <c r="J2348" i="3"/>
  <c r="H2348" i="3"/>
  <c r="G2348" i="3"/>
  <c r="I2348" i="3" s="1"/>
  <c r="F2348" i="3"/>
  <c r="E2348" i="3"/>
  <c r="D2348" i="3"/>
  <c r="C2348" i="3"/>
  <c r="B2348" i="3"/>
  <c r="A2348" i="3"/>
  <c r="V2347" i="3"/>
  <c r="U2347" i="3"/>
  <c r="T2347" i="3"/>
  <c r="S2347" i="3"/>
  <c r="R2347" i="3"/>
  <c r="Q2347" i="3"/>
  <c r="P2347" i="3"/>
  <c r="O2347" i="3"/>
  <c r="N2347" i="3"/>
  <c r="M2347" i="3"/>
  <c r="L2347" i="3"/>
  <c r="K2347" i="3"/>
  <c r="J2347" i="3"/>
  <c r="G2347" i="3"/>
  <c r="I2347" i="3" s="1"/>
  <c r="F2347" i="3"/>
  <c r="E2347" i="3"/>
  <c r="D2347" i="3"/>
  <c r="C2347" i="3"/>
  <c r="B2347" i="3"/>
  <c r="A2347" i="3"/>
  <c r="V2346" i="3"/>
  <c r="U2346" i="3"/>
  <c r="T2346" i="3"/>
  <c r="S2346" i="3"/>
  <c r="Q2346" i="3"/>
  <c r="P2346" i="3"/>
  <c r="O2346" i="3"/>
  <c r="N2346" i="3"/>
  <c r="M2346" i="3"/>
  <c r="L2346" i="3"/>
  <c r="K2346" i="3"/>
  <c r="J2346" i="3"/>
  <c r="G2346" i="3"/>
  <c r="I2346" i="3" s="1"/>
  <c r="F2346" i="3"/>
  <c r="E2346" i="3"/>
  <c r="D2346" i="3"/>
  <c r="C2346" i="3"/>
  <c r="B2346" i="3"/>
  <c r="A2346" i="3"/>
  <c r="V2345" i="3"/>
  <c r="U2345" i="3"/>
  <c r="T2345" i="3"/>
  <c r="S2345" i="3"/>
  <c r="Q2345" i="3"/>
  <c r="O2345" i="3"/>
  <c r="N2345" i="3"/>
  <c r="P2345" i="3" s="1"/>
  <c r="M2345" i="3"/>
  <c r="L2345" i="3"/>
  <c r="K2345" i="3"/>
  <c r="J2345" i="3"/>
  <c r="I2345" i="3"/>
  <c r="G2345" i="3"/>
  <c r="H2345" i="3" s="1"/>
  <c r="F2345" i="3"/>
  <c r="E2345" i="3"/>
  <c r="D2345" i="3"/>
  <c r="C2345" i="3"/>
  <c r="B2345" i="3"/>
  <c r="A2345" i="3"/>
  <c r="V2344" i="3"/>
  <c r="U2344" i="3"/>
  <c r="T2344" i="3"/>
  <c r="S2344" i="3"/>
  <c r="R2344" i="3"/>
  <c r="Q2344" i="3"/>
  <c r="P2344" i="3"/>
  <c r="O2344" i="3"/>
  <c r="N2344" i="3"/>
  <c r="M2344" i="3"/>
  <c r="L2344" i="3"/>
  <c r="K2344" i="3"/>
  <c r="J2344" i="3"/>
  <c r="G2344" i="3"/>
  <c r="I2344" i="3" s="1"/>
  <c r="F2344" i="3"/>
  <c r="E2344" i="3"/>
  <c r="D2344" i="3"/>
  <c r="C2344" i="3"/>
  <c r="B2344" i="3"/>
  <c r="A2344" i="3"/>
  <c r="V2343" i="3"/>
  <c r="U2343" i="3"/>
  <c r="T2343" i="3"/>
  <c r="S2343" i="3"/>
  <c r="Q2343" i="3"/>
  <c r="O2343" i="3"/>
  <c r="N2343" i="3"/>
  <c r="P2343" i="3" s="1"/>
  <c r="M2343" i="3"/>
  <c r="L2343" i="3"/>
  <c r="K2343" i="3"/>
  <c r="J2343" i="3"/>
  <c r="H2343" i="3"/>
  <c r="G2343" i="3"/>
  <c r="I2343" i="3" s="1"/>
  <c r="F2343" i="3"/>
  <c r="E2343" i="3"/>
  <c r="D2343" i="3"/>
  <c r="C2343" i="3"/>
  <c r="B2343" i="3"/>
  <c r="A2343" i="3"/>
  <c r="V2342" i="3"/>
  <c r="U2342" i="3"/>
  <c r="T2342" i="3"/>
  <c r="S2342" i="3"/>
  <c r="Q2342" i="3"/>
  <c r="O2342" i="3"/>
  <c r="N2342" i="3"/>
  <c r="M2342" i="3"/>
  <c r="L2342" i="3"/>
  <c r="K2342" i="3"/>
  <c r="J2342" i="3"/>
  <c r="G2342" i="3"/>
  <c r="F2342" i="3"/>
  <c r="E2342" i="3"/>
  <c r="D2342" i="3"/>
  <c r="C2342" i="3"/>
  <c r="B2342" i="3"/>
  <c r="A2342" i="3"/>
  <c r="V2341" i="3"/>
  <c r="U2341" i="3"/>
  <c r="T2341" i="3"/>
  <c r="S2341" i="3"/>
  <c r="R2341" i="3"/>
  <c r="Q2341" i="3"/>
  <c r="O2341" i="3"/>
  <c r="N2341" i="3"/>
  <c r="P2341" i="3" s="1"/>
  <c r="M2341" i="3"/>
  <c r="L2341" i="3"/>
  <c r="K2341" i="3"/>
  <c r="J2341" i="3"/>
  <c r="I2341" i="3"/>
  <c r="H2341" i="3"/>
  <c r="G2341" i="3"/>
  <c r="F2341" i="3"/>
  <c r="E2341" i="3"/>
  <c r="D2341" i="3"/>
  <c r="C2341" i="3"/>
  <c r="B2341" i="3"/>
  <c r="A2341" i="3"/>
  <c r="V2340" i="3"/>
  <c r="U2340" i="3"/>
  <c r="T2340" i="3"/>
  <c r="S2340" i="3"/>
  <c r="R2340" i="3"/>
  <c r="Q2340" i="3"/>
  <c r="O2340" i="3"/>
  <c r="N2340" i="3"/>
  <c r="P2340" i="3" s="1"/>
  <c r="M2340" i="3"/>
  <c r="L2340" i="3"/>
  <c r="K2340" i="3"/>
  <c r="J2340" i="3"/>
  <c r="H2340" i="3"/>
  <c r="G2340" i="3"/>
  <c r="I2340" i="3" s="1"/>
  <c r="F2340" i="3"/>
  <c r="E2340" i="3"/>
  <c r="D2340" i="3"/>
  <c r="C2340" i="3"/>
  <c r="B2340" i="3"/>
  <c r="A2340" i="3"/>
  <c r="V2339" i="3"/>
  <c r="U2339" i="3"/>
  <c r="T2339" i="3"/>
  <c r="S2339" i="3"/>
  <c r="Q2339" i="3"/>
  <c r="O2339" i="3"/>
  <c r="N2339" i="3"/>
  <c r="M2339" i="3"/>
  <c r="L2339" i="3"/>
  <c r="K2339" i="3"/>
  <c r="J2339" i="3"/>
  <c r="H2339" i="3"/>
  <c r="G2339" i="3"/>
  <c r="I2339" i="3" s="1"/>
  <c r="F2339" i="3"/>
  <c r="E2339" i="3"/>
  <c r="D2339" i="3"/>
  <c r="C2339" i="3"/>
  <c r="B2339" i="3"/>
  <c r="A2339" i="3"/>
  <c r="V2338" i="3"/>
  <c r="U2338" i="3"/>
  <c r="T2338" i="3"/>
  <c r="S2338" i="3"/>
  <c r="Q2338" i="3"/>
  <c r="P2338" i="3"/>
  <c r="O2338" i="3"/>
  <c r="R2338" i="3" s="1"/>
  <c r="N2338" i="3"/>
  <c r="M2338" i="3"/>
  <c r="L2338" i="3"/>
  <c r="K2338" i="3"/>
  <c r="J2338" i="3"/>
  <c r="I2338" i="3"/>
  <c r="H2338" i="3"/>
  <c r="G2338" i="3"/>
  <c r="F2338" i="3"/>
  <c r="E2338" i="3"/>
  <c r="D2338" i="3"/>
  <c r="C2338" i="3"/>
  <c r="B2338" i="3"/>
  <c r="A2338" i="3"/>
  <c r="V2337" i="3"/>
  <c r="U2337" i="3"/>
  <c r="T2337" i="3"/>
  <c r="S2337" i="3"/>
  <c r="Q2337" i="3"/>
  <c r="O2337" i="3"/>
  <c r="N2337" i="3"/>
  <c r="P2337" i="3" s="1"/>
  <c r="M2337" i="3"/>
  <c r="L2337" i="3"/>
  <c r="K2337" i="3"/>
  <c r="J2337" i="3"/>
  <c r="I2337" i="3"/>
  <c r="G2337" i="3"/>
  <c r="H2337" i="3" s="1"/>
  <c r="F2337" i="3"/>
  <c r="E2337" i="3"/>
  <c r="D2337" i="3"/>
  <c r="C2337" i="3"/>
  <c r="B2337" i="3"/>
  <c r="A2337" i="3"/>
  <c r="V2336" i="3"/>
  <c r="U2336" i="3"/>
  <c r="T2336" i="3"/>
  <c r="S2336" i="3"/>
  <c r="Q2336" i="3"/>
  <c r="O2336" i="3"/>
  <c r="P2336" i="3" s="1"/>
  <c r="N2336" i="3"/>
  <c r="M2336" i="3"/>
  <c r="L2336" i="3"/>
  <c r="K2336" i="3"/>
  <c r="J2336" i="3"/>
  <c r="H2336" i="3"/>
  <c r="G2336" i="3"/>
  <c r="I2336" i="3" s="1"/>
  <c r="F2336" i="3"/>
  <c r="E2336" i="3"/>
  <c r="D2336" i="3"/>
  <c r="C2336" i="3"/>
  <c r="B2336" i="3"/>
  <c r="A2336" i="3"/>
  <c r="V2335" i="3"/>
  <c r="U2335" i="3"/>
  <c r="T2335" i="3"/>
  <c r="S2335" i="3"/>
  <c r="Q2335" i="3"/>
  <c r="O2335" i="3"/>
  <c r="N2335" i="3"/>
  <c r="M2335" i="3"/>
  <c r="L2335" i="3"/>
  <c r="K2335" i="3"/>
  <c r="J2335" i="3"/>
  <c r="G2335" i="3"/>
  <c r="I2335" i="3" s="1"/>
  <c r="F2335" i="3"/>
  <c r="E2335" i="3"/>
  <c r="D2335" i="3"/>
  <c r="C2335" i="3"/>
  <c r="B2335" i="3"/>
  <c r="A2335" i="3"/>
  <c r="V2334" i="3"/>
  <c r="U2334" i="3"/>
  <c r="T2334" i="3"/>
  <c r="S2334" i="3"/>
  <c r="R2334" i="3"/>
  <c r="Q2334" i="3"/>
  <c r="P2334" i="3"/>
  <c r="O2334" i="3"/>
  <c r="N2334" i="3"/>
  <c r="M2334" i="3"/>
  <c r="L2334" i="3"/>
  <c r="K2334" i="3"/>
  <c r="J2334" i="3"/>
  <c r="I2334" i="3"/>
  <c r="G2334" i="3"/>
  <c r="H2334" i="3" s="1"/>
  <c r="F2334" i="3"/>
  <c r="E2334" i="3"/>
  <c r="D2334" i="3"/>
  <c r="C2334" i="3"/>
  <c r="B2334" i="3"/>
  <c r="A2334" i="3"/>
  <c r="V2333" i="3"/>
  <c r="U2333" i="3"/>
  <c r="T2333" i="3"/>
  <c r="S2333" i="3"/>
  <c r="R2333" i="3"/>
  <c r="Q2333" i="3"/>
  <c r="O2333" i="3"/>
  <c r="N2333" i="3"/>
  <c r="P2333" i="3" s="1"/>
  <c r="M2333" i="3"/>
  <c r="L2333" i="3"/>
  <c r="K2333" i="3"/>
  <c r="J2333" i="3"/>
  <c r="G2333" i="3"/>
  <c r="H2333" i="3" s="1"/>
  <c r="F2333" i="3"/>
  <c r="E2333" i="3"/>
  <c r="D2333" i="3"/>
  <c r="C2333" i="3"/>
  <c r="B2333" i="3"/>
  <c r="A2333" i="3"/>
  <c r="V2332" i="3"/>
  <c r="U2332" i="3"/>
  <c r="T2332" i="3"/>
  <c r="S2332" i="3"/>
  <c r="R2332" i="3"/>
  <c r="Q2332" i="3"/>
  <c r="O2332" i="3"/>
  <c r="N2332" i="3"/>
  <c r="P2332" i="3" s="1"/>
  <c r="M2332" i="3"/>
  <c r="L2332" i="3"/>
  <c r="K2332" i="3"/>
  <c r="J2332" i="3"/>
  <c r="I2332" i="3"/>
  <c r="H2332" i="3"/>
  <c r="G2332" i="3"/>
  <c r="F2332" i="3"/>
  <c r="E2332" i="3"/>
  <c r="D2332" i="3"/>
  <c r="C2332" i="3"/>
  <c r="B2332" i="3"/>
  <c r="A2332" i="3"/>
  <c r="V2331" i="3"/>
  <c r="U2331" i="3"/>
  <c r="T2331" i="3"/>
  <c r="S2331" i="3"/>
  <c r="R2331" i="3"/>
  <c r="Q2331" i="3"/>
  <c r="O2331" i="3"/>
  <c r="N2331" i="3"/>
  <c r="P2331" i="3" s="1"/>
  <c r="M2331" i="3"/>
  <c r="L2331" i="3"/>
  <c r="K2331" i="3"/>
  <c r="J2331" i="3"/>
  <c r="G2331" i="3"/>
  <c r="I2331" i="3" s="1"/>
  <c r="F2331" i="3"/>
  <c r="E2331" i="3"/>
  <c r="D2331" i="3"/>
  <c r="C2331" i="3"/>
  <c r="B2331" i="3"/>
  <c r="A2331" i="3"/>
  <c r="V2330" i="3"/>
  <c r="U2330" i="3"/>
  <c r="T2330" i="3"/>
  <c r="S2330" i="3"/>
  <c r="Q2330" i="3"/>
  <c r="O2330" i="3"/>
  <c r="R2330" i="3" s="1"/>
  <c r="N2330" i="3"/>
  <c r="M2330" i="3"/>
  <c r="L2330" i="3"/>
  <c r="K2330" i="3"/>
  <c r="J2330" i="3"/>
  <c r="G2330" i="3"/>
  <c r="F2330" i="3"/>
  <c r="E2330" i="3"/>
  <c r="D2330" i="3"/>
  <c r="C2330" i="3"/>
  <c r="B2330" i="3"/>
  <c r="A2330" i="3"/>
  <c r="V2329" i="3"/>
  <c r="U2329" i="3"/>
  <c r="T2329" i="3"/>
  <c r="S2329" i="3"/>
  <c r="R2329" i="3"/>
  <c r="Q2329" i="3"/>
  <c r="P2329" i="3"/>
  <c r="O2329" i="3"/>
  <c r="N2329" i="3"/>
  <c r="M2329" i="3"/>
  <c r="L2329" i="3"/>
  <c r="K2329" i="3"/>
  <c r="J2329" i="3"/>
  <c r="I2329" i="3"/>
  <c r="G2329" i="3"/>
  <c r="H2329" i="3" s="1"/>
  <c r="F2329" i="3"/>
  <c r="E2329" i="3"/>
  <c r="D2329" i="3"/>
  <c r="C2329" i="3"/>
  <c r="B2329" i="3"/>
  <c r="A2329" i="3"/>
  <c r="V2328" i="3"/>
  <c r="U2328" i="3"/>
  <c r="T2328" i="3"/>
  <c r="S2328" i="3"/>
  <c r="Q2328" i="3"/>
  <c r="O2328" i="3"/>
  <c r="N2328" i="3"/>
  <c r="P2328" i="3" s="1"/>
  <c r="M2328" i="3"/>
  <c r="L2328" i="3"/>
  <c r="K2328" i="3"/>
  <c r="J2328" i="3"/>
  <c r="G2328" i="3"/>
  <c r="I2328" i="3" s="1"/>
  <c r="F2328" i="3"/>
  <c r="E2328" i="3"/>
  <c r="D2328" i="3"/>
  <c r="C2328" i="3"/>
  <c r="B2328" i="3"/>
  <c r="A2328" i="3"/>
  <c r="V2327" i="3"/>
  <c r="U2327" i="3"/>
  <c r="T2327" i="3"/>
  <c r="S2327" i="3"/>
  <c r="R2327" i="3"/>
  <c r="Q2327" i="3"/>
  <c r="P2327" i="3"/>
  <c r="O2327" i="3"/>
  <c r="N2327" i="3"/>
  <c r="M2327" i="3"/>
  <c r="L2327" i="3"/>
  <c r="K2327" i="3"/>
  <c r="J2327" i="3"/>
  <c r="G2327" i="3"/>
  <c r="F2327" i="3"/>
  <c r="E2327" i="3"/>
  <c r="D2327" i="3"/>
  <c r="C2327" i="3"/>
  <c r="B2327" i="3"/>
  <c r="A2327" i="3"/>
  <c r="V2326" i="3"/>
  <c r="U2326" i="3"/>
  <c r="T2326" i="3"/>
  <c r="S2326" i="3"/>
  <c r="Q2326" i="3"/>
  <c r="O2326" i="3"/>
  <c r="N2326" i="3"/>
  <c r="P2326" i="3" s="1"/>
  <c r="M2326" i="3"/>
  <c r="L2326" i="3"/>
  <c r="K2326" i="3"/>
  <c r="J2326" i="3"/>
  <c r="H2326" i="3"/>
  <c r="G2326" i="3"/>
  <c r="I2326" i="3" s="1"/>
  <c r="F2326" i="3"/>
  <c r="E2326" i="3"/>
  <c r="D2326" i="3"/>
  <c r="C2326" i="3"/>
  <c r="B2326" i="3"/>
  <c r="A2326" i="3"/>
  <c r="V2325" i="3"/>
  <c r="U2325" i="3"/>
  <c r="T2325" i="3"/>
  <c r="S2325" i="3"/>
  <c r="Q2325" i="3"/>
  <c r="O2325" i="3"/>
  <c r="N2325" i="3"/>
  <c r="P2325" i="3" s="1"/>
  <c r="M2325" i="3"/>
  <c r="L2325" i="3"/>
  <c r="K2325" i="3"/>
  <c r="J2325" i="3"/>
  <c r="I2325" i="3"/>
  <c r="G2325" i="3"/>
  <c r="H2325" i="3" s="1"/>
  <c r="F2325" i="3"/>
  <c r="E2325" i="3"/>
  <c r="D2325" i="3"/>
  <c r="C2325" i="3"/>
  <c r="B2325" i="3"/>
  <c r="A2325" i="3"/>
  <c r="V2324" i="3"/>
  <c r="U2324" i="3"/>
  <c r="T2324" i="3"/>
  <c r="S2324" i="3"/>
  <c r="Q2324" i="3"/>
  <c r="P2324" i="3"/>
  <c r="O2324" i="3"/>
  <c r="R2324" i="3" s="1"/>
  <c r="N2324" i="3"/>
  <c r="M2324" i="3"/>
  <c r="L2324" i="3"/>
  <c r="K2324" i="3"/>
  <c r="J2324" i="3"/>
  <c r="I2324" i="3"/>
  <c r="H2324" i="3"/>
  <c r="G2324" i="3"/>
  <c r="F2324" i="3"/>
  <c r="E2324" i="3"/>
  <c r="D2324" i="3"/>
  <c r="C2324" i="3"/>
  <c r="B2324" i="3"/>
  <c r="A2324" i="3"/>
  <c r="V2323" i="3"/>
  <c r="U2323" i="3"/>
  <c r="T2323" i="3"/>
  <c r="S2323" i="3"/>
  <c r="Q2323" i="3"/>
  <c r="O2323" i="3"/>
  <c r="N2323" i="3"/>
  <c r="P2323" i="3" s="1"/>
  <c r="M2323" i="3"/>
  <c r="L2323" i="3"/>
  <c r="K2323" i="3"/>
  <c r="J2323" i="3"/>
  <c r="I2323" i="3"/>
  <c r="H2323" i="3"/>
  <c r="G2323" i="3"/>
  <c r="F2323" i="3"/>
  <c r="E2323" i="3"/>
  <c r="D2323" i="3"/>
  <c r="C2323" i="3"/>
  <c r="B2323" i="3"/>
  <c r="A2323" i="3"/>
  <c r="V2322" i="3"/>
  <c r="U2322" i="3"/>
  <c r="T2322" i="3"/>
  <c r="S2322" i="3"/>
  <c r="Q2322" i="3"/>
  <c r="P2322" i="3"/>
  <c r="O2322" i="3"/>
  <c r="R2322" i="3" s="1"/>
  <c r="N2322" i="3"/>
  <c r="M2322" i="3"/>
  <c r="L2322" i="3"/>
  <c r="K2322" i="3"/>
  <c r="J2322" i="3"/>
  <c r="I2322" i="3"/>
  <c r="G2322" i="3"/>
  <c r="H2322" i="3" s="1"/>
  <c r="F2322" i="3"/>
  <c r="E2322" i="3"/>
  <c r="D2322" i="3"/>
  <c r="C2322" i="3"/>
  <c r="B2322" i="3"/>
  <c r="A2322" i="3"/>
  <c r="V2321" i="3"/>
  <c r="U2321" i="3"/>
  <c r="T2321" i="3"/>
  <c r="S2321" i="3"/>
  <c r="Q2321" i="3"/>
  <c r="O2321" i="3"/>
  <c r="R2321" i="3" s="1"/>
  <c r="N2321" i="3"/>
  <c r="M2321" i="3"/>
  <c r="L2321" i="3"/>
  <c r="K2321" i="3"/>
  <c r="J2321" i="3"/>
  <c r="G2321" i="3"/>
  <c r="I2321" i="3" s="1"/>
  <c r="F2321" i="3"/>
  <c r="E2321" i="3"/>
  <c r="D2321" i="3"/>
  <c r="C2321" i="3"/>
  <c r="B2321" i="3"/>
  <c r="A2321" i="3"/>
  <c r="V2320" i="3"/>
  <c r="U2320" i="3"/>
  <c r="T2320" i="3"/>
  <c r="S2320" i="3"/>
  <c r="R2320" i="3"/>
  <c r="Q2320" i="3"/>
  <c r="O2320" i="3"/>
  <c r="N2320" i="3"/>
  <c r="P2320" i="3" s="1"/>
  <c r="M2320" i="3"/>
  <c r="L2320" i="3"/>
  <c r="K2320" i="3"/>
  <c r="J2320" i="3"/>
  <c r="G2320" i="3"/>
  <c r="F2320" i="3"/>
  <c r="E2320" i="3"/>
  <c r="D2320" i="3"/>
  <c r="C2320" i="3"/>
  <c r="B2320" i="3"/>
  <c r="A2320" i="3"/>
  <c r="V2319" i="3"/>
  <c r="U2319" i="3"/>
  <c r="T2319" i="3"/>
  <c r="S2319" i="3"/>
  <c r="Q2319" i="3"/>
  <c r="O2319" i="3"/>
  <c r="N2319" i="3"/>
  <c r="R2319" i="3" s="1"/>
  <c r="M2319" i="3"/>
  <c r="L2319" i="3"/>
  <c r="K2319" i="3"/>
  <c r="J2319" i="3"/>
  <c r="H2319" i="3"/>
  <c r="G2319" i="3"/>
  <c r="I2319" i="3" s="1"/>
  <c r="F2319" i="3"/>
  <c r="E2319" i="3"/>
  <c r="D2319" i="3"/>
  <c r="C2319" i="3"/>
  <c r="B2319" i="3"/>
  <c r="A2319" i="3"/>
  <c r="V2318" i="3"/>
  <c r="U2318" i="3"/>
  <c r="T2318" i="3"/>
  <c r="S2318" i="3"/>
  <c r="Q2318" i="3"/>
  <c r="O2318" i="3"/>
  <c r="N2318" i="3"/>
  <c r="P2318" i="3" s="1"/>
  <c r="M2318" i="3"/>
  <c r="L2318" i="3"/>
  <c r="K2318" i="3"/>
  <c r="J2318" i="3"/>
  <c r="G2318" i="3"/>
  <c r="F2318" i="3"/>
  <c r="E2318" i="3"/>
  <c r="D2318" i="3"/>
  <c r="C2318" i="3"/>
  <c r="B2318" i="3"/>
  <c r="A2318" i="3"/>
  <c r="V2317" i="3"/>
  <c r="U2317" i="3"/>
  <c r="T2317" i="3"/>
  <c r="S2317" i="3"/>
  <c r="R2317" i="3"/>
  <c r="Q2317" i="3"/>
  <c r="P2317" i="3"/>
  <c r="O2317" i="3"/>
  <c r="N2317" i="3"/>
  <c r="M2317" i="3"/>
  <c r="L2317" i="3"/>
  <c r="K2317" i="3"/>
  <c r="J2317" i="3"/>
  <c r="I2317" i="3"/>
  <c r="G2317" i="3"/>
  <c r="H2317" i="3" s="1"/>
  <c r="F2317" i="3"/>
  <c r="E2317" i="3"/>
  <c r="D2317" i="3"/>
  <c r="C2317" i="3"/>
  <c r="B2317" i="3"/>
  <c r="A2317" i="3"/>
  <c r="V2316" i="3"/>
  <c r="U2316" i="3"/>
  <c r="T2316" i="3"/>
  <c r="S2316" i="3"/>
  <c r="R2316" i="3"/>
  <c r="Q2316" i="3"/>
  <c r="O2316" i="3"/>
  <c r="P2316" i="3" s="1"/>
  <c r="N2316" i="3"/>
  <c r="M2316" i="3"/>
  <c r="L2316" i="3"/>
  <c r="K2316" i="3"/>
  <c r="J2316" i="3"/>
  <c r="I2316" i="3"/>
  <c r="H2316" i="3"/>
  <c r="G2316" i="3"/>
  <c r="F2316" i="3"/>
  <c r="E2316" i="3"/>
  <c r="D2316" i="3"/>
  <c r="C2316" i="3"/>
  <c r="B2316" i="3"/>
  <c r="A2316" i="3"/>
  <c r="V2315" i="3"/>
  <c r="U2315" i="3"/>
  <c r="T2315" i="3"/>
  <c r="S2315" i="3"/>
  <c r="Q2315" i="3"/>
  <c r="O2315" i="3"/>
  <c r="N2315" i="3"/>
  <c r="P2315" i="3" s="1"/>
  <c r="M2315" i="3"/>
  <c r="L2315" i="3"/>
  <c r="K2315" i="3"/>
  <c r="J2315" i="3"/>
  <c r="I2315" i="3"/>
  <c r="H2315" i="3"/>
  <c r="G2315" i="3"/>
  <c r="F2315" i="3"/>
  <c r="E2315" i="3"/>
  <c r="D2315" i="3"/>
  <c r="C2315" i="3"/>
  <c r="B2315" i="3"/>
  <c r="A2315" i="3"/>
  <c r="V2314" i="3"/>
  <c r="U2314" i="3"/>
  <c r="T2314" i="3"/>
  <c r="S2314" i="3"/>
  <c r="R2314" i="3"/>
  <c r="Q2314" i="3"/>
  <c r="P2314" i="3"/>
  <c r="O2314" i="3"/>
  <c r="N2314" i="3"/>
  <c r="M2314" i="3"/>
  <c r="L2314" i="3"/>
  <c r="K2314" i="3"/>
  <c r="J2314" i="3"/>
  <c r="G2314" i="3"/>
  <c r="H2314" i="3" s="1"/>
  <c r="F2314" i="3"/>
  <c r="E2314" i="3"/>
  <c r="D2314" i="3"/>
  <c r="C2314" i="3"/>
  <c r="B2314" i="3"/>
  <c r="A2314" i="3"/>
  <c r="V2313" i="3"/>
  <c r="U2313" i="3"/>
  <c r="T2313" i="3"/>
  <c r="S2313" i="3"/>
  <c r="R2313" i="3"/>
  <c r="Q2313" i="3"/>
  <c r="O2313" i="3"/>
  <c r="N2313" i="3"/>
  <c r="P2313" i="3" s="1"/>
  <c r="M2313" i="3"/>
  <c r="L2313" i="3"/>
  <c r="K2313" i="3"/>
  <c r="J2313" i="3"/>
  <c r="I2313" i="3"/>
  <c r="H2313" i="3"/>
  <c r="G2313" i="3"/>
  <c r="F2313" i="3"/>
  <c r="E2313" i="3"/>
  <c r="D2313" i="3"/>
  <c r="C2313" i="3"/>
  <c r="B2313" i="3"/>
  <c r="A2313" i="3"/>
  <c r="V2312" i="3"/>
  <c r="U2312" i="3"/>
  <c r="T2312" i="3"/>
  <c r="S2312" i="3"/>
  <c r="Q2312" i="3"/>
  <c r="O2312" i="3"/>
  <c r="N2312" i="3"/>
  <c r="M2312" i="3"/>
  <c r="L2312" i="3"/>
  <c r="K2312" i="3"/>
  <c r="J2312" i="3"/>
  <c r="G2312" i="3"/>
  <c r="I2312" i="3" s="1"/>
  <c r="F2312" i="3"/>
  <c r="E2312" i="3"/>
  <c r="D2312" i="3"/>
  <c r="C2312" i="3"/>
  <c r="B2312" i="3"/>
  <c r="A2312" i="3"/>
  <c r="V2311" i="3"/>
  <c r="U2311" i="3"/>
  <c r="T2311" i="3"/>
  <c r="S2311" i="3"/>
  <c r="R2311" i="3"/>
  <c r="Q2311" i="3"/>
  <c r="P2311" i="3"/>
  <c r="O2311" i="3"/>
  <c r="N2311" i="3"/>
  <c r="M2311" i="3"/>
  <c r="L2311" i="3"/>
  <c r="K2311" i="3"/>
  <c r="J2311" i="3"/>
  <c r="I2311" i="3"/>
  <c r="G2311" i="3"/>
  <c r="H2311" i="3" s="1"/>
  <c r="F2311" i="3"/>
  <c r="E2311" i="3"/>
  <c r="D2311" i="3"/>
  <c r="C2311" i="3"/>
  <c r="B2311" i="3"/>
  <c r="A2311" i="3"/>
  <c r="V2310" i="3"/>
  <c r="U2310" i="3"/>
  <c r="T2310" i="3"/>
  <c r="S2310" i="3"/>
  <c r="Q2310" i="3"/>
  <c r="O2310" i="3"/>
  <c r="R2310" i="3" s="1"/>
  <c r="N2310" i="3"/>
  <c r="M2310" i="3"/>
  <c r="L2310" i="3"/>
  <c r="K2310" i="3"/>
  <c r="J2310" i="3"/>
  <c r="G2310" i="3"/>
  <c r="I2310" i="3" s="1"/>
  <c r="F2310" i="3"/>
  <c r="E2310" i="3"/>
  <c r="D2310" i="3"/>
  <c r="C2310" i="3"/>
  <c r="B2310" i="3"/>
  <c r="A2310" i="3"/>
  <c r="V2309" i="3"/>
  <c r="U2309" i="3"/>
  <c r="T2309" i="3"/>
  <c r="S2309" i="3"/>
  <c r="R2309" i="3"/>
  <c r="Q2309" i="3"/>
  <c r="P2309" i="3"/>
  <c r="O2309" i="3"/>
  <c r="N2309" i="3"/>
  <c r="M2309" i="3"/>
  <c r="L2309" i="3"/>
  <c r="K2309" i="3"/>
  <c r="J2309" i="3"/>
  <c r="I2309" i="3"/>
  <c r="G2309" i="3"/>
  <c r="H2309" i="3" s="1"/>
  <c r="F2309" i="3"/>
  <c r="E2309" i="3"/>
  <c r="D2309" i="3"/>
  <c r="C2309" i="3"/>
  <c r="B2309" i="3"/>
  <c r="A2309" i="3"/>
  <c r="V2308" i="3"/>
  <c r="U2308" i="3"/>
  <c r="T2308" i="3"/>
  <c r="S2308" i="3"/>
  <c r="R2308" i="3"/>
  <c r="Q2308" i="3"/>
  <c r="P2308" i="3"/>
  <c r="O2308" i="3"/>
  <c r="N2308" i="3"/>
  <c r="M2308" i="3"/>
  <c r="L2308" i="3"/>
  <c r="K2308" i="3"/>
  <c r="J2308" i="3"/>
  <c r="H2308" i="3"/>
  <c r="G2308" i="3"/>
  <c r="I2308" i="3" s="1"/>
  <c r="F2308" i="3"/>
  <c r="E2308" i="3"/>
  <c r="D2308" i="3"/>
  <c r="C2308" i="3"/>
  <c r="B2308" i="3"/>
  <c r="A2308" i="3"/>
  <c r="V2307" i="3"/>
  <c r="U2307" i="3"/>
  <c r="T2307" i="3"/>
  <c r="S2307" i="3"/>
  <c r="Q2307" i="3"/>
  <c r="P2307" i="3"/>
  <c r="O2307" i="3"/>
  <c r="R2307" i="3" s="1"/>
  <c r="N2307" i="3"/>
  <c r="M2307" i="3"/>
  <c r="L2307" i="3"/>
  <c r="K2307" i="3"/>
  <c r="J2307" i="3"/>
  <c r="I2307" i="3"/>
  <c r="H2307" i="3"/>
  <c r="G2307" i="3"/>
  <c r="F2307" i="3"/>
  <c r="E2307" i="3"/>
  <c r="D2307" i="3"/>
  <c r="C2307" i="3"/>
  <c r="B2307" i="3"/>
  <c r="A2307" i="3"/>
  <c r="V2306" i="3"/>
  <c r="U2306" i="3"/>
  <c r="T2306" i="3"/>
  <c r="S2306" i="3"/>
  <c r="R2306" i="3"/>
  <c r="Q2306" i="3"/>
  <c r="O2306" i="3"/>
  <c r="P2306" i="3" s="1"/>
  <c r="N2306" i="3"/>
  <c r="M2306" i="3"/>
  <c r="L2306" i="3"/>
  <c r="K2306" i="3"/>
  <c r="J2306" i="3"/>
  <c r="I2306" i="3"/>
  <c r="G2306" i="3"/>
  <c r="H2306" i="3" s="1"/>
  <c r="F2306" i="3"/>
  <c r="E2306" i="3"/>
  <c r="D2306" i="3"/>
  <c r="C2306" i="3"/>
  <c r="B2306" i="3"/>
  <c r="A2306" i="3"/>
  <c r="V2305" i="3"/>
  <c r="U2305" i="3"/>
  <c r="T2305" i="3"/>
  <c r="S2305" i="3"/>
  <c r="Q2305" i="3"/>
  <c r="O2305" i="3"/>
  <c r="R2305" i="3" s="1"/>
  <c r="N2305" i="3"/>
  <c r="M2305" i="3"/>
  <c r="L2305" i="3"/>
  <c r="K2305" i="3"/>
  <c r="J2305" i="3"/>
  <c r="G2305" i="3"/>
  <c r="F2305" i="3"/>
  <c r="E2305" i="3"/>
  <c r="D2305" i="3"/>
  <c r="C2305" i="3"/>
  <c r="B2305" i="3"/>
  <c r="A2305" i="3"/>
  <c r="V2304" i="3"/>
  <c r="U2304" i="3"/>
  <c r="T2304" i="3"/>
  <c r="S2304" i="3"/>
  <c r="Q2304" i="3"/>
  <c r="O2304" i="3"/>
  <c r="R2304" i="3" s="1"/>
  <c r="N2304" i="3"/>
  <c r="M2304" i="3"/>
  <c r="L2304" i="3"/>
  <c r="K2304" i="3"/>
  <c r="J2304" i="3"/>
  <c r="G2304" i="3"/>
  <c r="I2304" i="3" s="1"/>
  <c r="F2304" i="3"/>
  <c r="E2304" i="3"/>
  <c r="D2304" i="3"/>
  <c r="C2304" i="3"/>
  <c r="B2304" i="3"/>
  <c r="A2304" i="3"/>
  <c r="V2303" i="3"/>
  <c r="U2303" i="3"/>
  <c r="T2303" i="3"/>
  <c r="S2303" i="3"/>
  <c r="R2303" i="3"/>
  <c r="Q2303" i="3"/>
  <c r="P2303" i="3"/>
  <c r="O2303" i="3"/>
  <c r="N2303" i="3"/>
  <c r="M2303" i="3"/>
  <c r="L2303" i="3"/>
  <c r="K2303" i="3"/>
  <c r="J2303" i="3"/>
  <c r="I2303" i="3"/>
  <c r="H2303" i="3"/>
  <c r="G2303" i="3"/>
  <c r="F2303" i="3"/>
  <c r="E2303" i="3"/>
  <c r="D2303" i="3"/>
  <c r="C2303" i="3"/>
  <c r="B2303" i="3"/>
  <c r="A2303" i="3"/>
  <c r="V2302" i="3"/>
  <c r="U2302" i="3"/>
  <c r="T2302" i="3"/>
  <c r="S2302" i="3"/>
  <c r="Q2302" i="3"/>
  <c r="O2302" i="3"/>
  <c r="N2302" i="3"/>
  <c r="P2302" i="3" s="1"/>
  <c r="M2302" i="3"/>
  <c r="L2302" i="3"/>
  <c r="K2302" i="3"/>
  <c r="J2302" i="3"/>
  <c r="I2302" i="3"/>
  <c r="H2302" i="3"/>
  <c r="G2302" i="3"/>
  <c r="F2302" i="3"/>
  <c r="E2302" i="3"/>
  <c r="D2302" i="3"/>
  <c r="C2302" i="3"/>
  <c r="B2302" i="3"/>
  <c r="A2302" i="3"/>
  <c r="V2301" i="3"/>
  <c r="U2301" i="3"/>
  <c r="T2301" i="3"/>
  <c r="S2301" i="3"/>
  <c r="R2301" i="3"/>
  <c r="Q2301" i="3"/>
  <c r="O2301" i="3"/>
  <c r="N2301" i="3"/>
  <c r="P2301" i="3" s="1"/>
  <c r="M2301" i="3"/>
  <c r="L2301" i="3"/>
  <c r="K2301" i="3"/>
  <c r="J2301" i="3"/>
  <c r="I2301" i="3"/>
  <c r="G2301" i="3"/>
  <c r="H2301" i="3" s="1"/>
  <c r="F2301" i="3"/>
  <c r="E2301" i="3"/>
  <c r="D2301" i="3"/>
  <c r="C2301" i="3"/>
  <c r="B2301" i="3"/>
  <c r="A2301" i="3"/>
  <c r="V2300" i="3"/>
  <c r="U2300" i="3"/>
  <c r="T2300" i="3"/>
  <c r="S2300" i="3"/>
  <c r="Q2300" i="3"/>
  <c r="P2300" i="3"/>
  <c r="O2300" i="3"/>
  <c r="R2300" i="3" s="1"/>
  <c r="N2300" i="3"/>
  <c r="M2300" i="3"/>
  <c r="L2300" i="3"/>
  <c r="K2300" i="3"/>
  <c r="J2300" i="3"/>
  <c r="I2300" i="3"/>
  <c r="G2300" i="3"/>
  <c r="H2300" i="3" s="1"/>
  <c r="F2300" i="3"/>
  <c r="E2300" i="3"/>
  <c r="D2300" i="3"/>
  <c r="C2300" i="3"/>
  <c r="B2300" i="3"/>
  <c r="A2300" i="3"/>
  <c r="V2299" i="3"/>
  <c r="U2299" i="3"/>
  <c r="T2299" i="3"/>
  <c r="S2299" i="3"/>
  <c r="Q2299" i="3"/>
  <c r="O2299" i="3"/>
  <c r="N2299" i="3"/>
  <c r="P2299" i="3" s="1"/>
  <c r="M2299" i="3"/>
  <c r="L2299" i="3"/>
  <c r="K2299" i="3"/>
  <c r="J2299" i="3"/>
  <c r="I2299" i="3"/>
  <c r="H2299" i="3"/>
  <c r="G2299" i="3"/>
  <c r="F2299" i="3"/>
  <c r="E2299" i="3"/>
  <c r="D2299" i="3"/>
  <c r="C2299" i="3"/>
  <c r="B2299" i="3"/>
  <c r="A2299" i="3"/>
  <c r="V2298" i="3"/>
  <c r="U2298" i="3"/>
  <c r="T2298" i="3"/>
  <c r="S2298" i="3"/>
  <c r="Q2298" i="3"/>
  <c r="P2298" i="3"/>
  <c r="O2298" i="3"/>
  <c r="R2298" i="3" s="1"/>
  <c r="N2298" i="3"/>
  <c r="M2298" i="3"/>
  <c r="L2298" i="3"/>
  <c r="K2298" i="3"/>
  <c r="J2298" i="3"/>
  <c r="I2298" i="3"/>
  <c r="G2298" i="3"/>
  <c r="H2298" i="3" s="1"/>
  <c r="F2298" i="3"/>
  <c r="E2298" i="3"/>
  <c r="D2298" i="3"/>
  <c r="C2298" i="3"/>
  <c r="B2298" i="3"/>
  <c r="A2298" i="3"/>
  <c r="V2297" i="3"/>
  <c r="U2297" i="3"/>
  <c r="T2297" i="3"/>
  <c r="S2297" i="3"/>
  <c r="Q2297" i="3"/>
  <c r="O2297" i="3"/>
  <c r="R2297" i="3" s="1"/>
  <c r="N2297" i="3"/>
  <c r="P2297" i="3" s="1"/>
  <c r="M2297" i="3"/>
  <c r="L2297" i="3"/>
  <c r="K2297" i="3"/>
  <c r="J2297" i="3"/>
  <c r="G2297" i="3"/>
  <c r="I2297" i="3" s="1"/>
  <c r="F2297" i="3"/>
  <c r="E2297" i="3"/>
  <c r="D2297" i="3"/>
  <c r="C2297" i="3"/>
  <c r="B2297" i="3"/>
  <c r="A2297" i="3"/>
  <c r="V2296" i="3"/>
  <c r="U2296" i="3"/>
  <c r="T2296" i="3"/>
  <c r="S2296" i="3"/>
  <c r="R2296" i="3"/>
  <c r="Q2296" i="3"/>
  <c r="P2296" i="3"/>
  <c r="O2296" i="3"/>
  <c r="N2296" i="3"/>
  <c r="M2296" i="3"/>
  <c r="L2296" i="3"/>
  <c r="K2296" i="3"/>
  <c r="J2296" i="3"/>
  <c r="H2296" i="3"/>
  <c r="G2296" i="3"/>
  <c r="I2296" i="3" s="1"/>
  <c r="F2296" i="3"/>
  <c r="E2296" i="3"/>
  <c r="D2296" i="3"/>
  <c r="C2296" i="3"/>
  <c r="B2296" i="3"/>
  <c r="A2296" i="3"/>
  <c r="V2295" i="3"/>
  <c r="U2295" i="3"/>
  <c r="T2295" i="3"/>
  <c r="S2295" i="3"/>
  <c r="Q2295" i="3"/>
  <c r="O2295" i="3"/>
  <c r="N2295" i="3"/>
  <c r="M2295" i="3"/>
  <c r="L2295" i="3"/>
  <c r="K2295" i="3"/>
  <c r="J2295" i="3"/>
  <c r="I2295" i="3"/>
  <c r="G2295" i="3"/>
  <c r="H2295" i="3" s="1"/>
  <c r="F2295" i="3"/>
  <c r="E2295" i="3"/>
  <c r="D2295" i="3"/>
  <c r="C2295" i="3"/>
  <c r="B2295" i="3"/>
  <c r="A2295" i="3"/>
  <c r="V2294" i="3"/>
  <c r="U2294" i="3"/>
  <c r="T2294" i="3"/>
  <c r="S2294" i="3"/>
  <c r="Q2294" i="3"/>
  <c r="O2294" i="3"/>
  <c r="N2294" i="3"/>
  <c r="P2294" i="3" s="1"/>
  <c r="M2294" i="3"/>
  <c r="L2294" i="3"/>
  <c r="K2294" i="3"/>
  <c r="J2294" i="3"/>
  <c r="I2294" i="3"/>
  <c r="G2294" i="3"/>
  <c r="H2294" i="3" s="1"/>
  <c r="F2294" i="3"/>
  <c r="E2294" i="3"/>
  <c r="D2294" i="3"/>
  <c r="C2294" i="3"/>
  <c r="B2294" i="3"/>
  <c r="A2294" i="3"/>
  <c r="V2293" i="3"/>
  <c r="U2293" i="3"/>
  <c r="T2293" i="3"/>
  <c r="S2293" i="3"/>
  <c r="R2293" i="3"/>
  <c r="Q2293" i="3"/>
  <c r="P2293" i="3"/>
  <c r="O2293" i="3"/>
  <c r="N2293" i="3"/>
  <c r="M2293" i="3"/>
  <c r="L2293" i="3"/>
  <c r="K2293" i="3"/>
  <c r="J2293" i="3"/>
  <c r="G2293" i="3"/>
  <c r="F2293" i="3"/>
  <c r="E2293" i="3"/>
  <c r="D2293" i="3"/>
  <c r="C2293" i="3"/>
  <c r="B2293" i="3"/>
  <c r="A2293" i="3"/>
  <c r="V2292" i="3"/>
  <c r="U2292" i="3"/>
  <c r="T2292" i="3"/>
  <c r="S2292" i="3"/>
  <c r="R2292" i="3"/>
  <c r="Q2292" i="3"/>
  <c r="O2292" i="3"/>
  <c r="P2292" i="3" s="1"/>
  <c r="N2292" i="3"/>
  <c r="M2292" i="3"/>
  <c r="L2292" i="3"/>
  <c r="K2292" i="3"/>
  <c r="J2292" i="3"/>
  <c r="H2292" i="3"/>
  <c r="G2292" i="3"/>
  <c r="I2292" i="3" s="1"/>
  <c r="F2292" i="3"/>
  <c r="E2292" i="3"/>
  <c r="D2292" i="3"/>
  <c r="C2292" i="3"/>
  <c r="B2292" i="3"/>
  <c r="A2292" i="3"/>
  <c r="V2291" i="3"/>
  <c r="U2291" i="3"/>
  <c r="T2291" i="3"/>
  <c r="S2291" i="3"/>
  <c r="Q2291" i="3"/>
  <c r="O2291" i="3"/>
  <c r="N2291" i="3"/>
  <c r="P2291" i="3" s="1"/>
  <c r="M2291" i="3"/>
  <c r="L2291" i="3"/>
  <c r="K2291" i="3"/>
  <c r="J2291" i="3"/>
  <c r="I2291" i="3"/>
  <c r="H2291" i="3"/>
  <c r="G2291" i="3"/>
  <c r="F2291" i="3"/>
  <c r="E2291" i="3"/>
  <c r="D2291" i="3"/>
  <c r="C2291" i="3"/>
  <c r="B2291" i="3"/>
  <c r="A2291" i="3"/>
  <c r="V2290" i="3"/>
  <c r="U2290" i="3"/>
  <c r="T2290" i="3"/>
  <c r="S2290" i="3"/>
  <c r="R2290" i="3"/>
  <c r="Q2290" i="3"/>
  <c r="P2290" i="3"/>
  <c r="O2290" i="3"/>
  <c r="N2290" i="3"/>
  <c r="M2290" i="3"/>
  <c r="L2290" i="3"/>
  <c r="K2290" i="3"/>
  <c r="J2290" i="3"/>
  <c r="G2290" i="3"/>
  <c r="H2290" i="3" s="1"/>
  <c r="F2290" i="3"/>
  <c r="E2290" i="3"/>
  <c r="D2290" i="3"/>
  <c r="C2290" i="3"/>
  <c r="B2290" i="3"/>
  <c r="A2290" i="3"/>
  <c r="V2289" i="3"/>
  <c r="U2289" i="3"/>
  <c r="T2289" i="3"/>
  <c r="S2289" i="3"/>
  <c r="Q2289" i="3"/>
  <c r="O2289" i="3"/>
  <c r="R2289" i="3" s="1"/>
  <c r="N2289" i="3"/>
  <c r="M2289" i="3"/>
  <c r="L2289" i="3"/>
  <c r="K2289" i="3"/>
  <c r="J2289" i="3"/>
  <c r="G2289" i="3"/>
  <c r="I2289" i="3" s="1"/>
  <c r="F2289" i="3"/>
  <c r="E2289" i="3"/>
  <c r="D2289" i="3"/>
  <c r="C2289" i="3"/>
  <c r="B2289" i="3"/>
  <c r="A2289" i="3"/>
  <c r="V2288" i="3"/>
  <c r="U2288" i="3"/>
  <c r="T2288" i="3"/>
  <c r="S2288" i="3"/>
  <c r="R2288" i="3"/>
  <c r="Q2288" i="3"/>
  <c r="O2288" i="3"/>
  <c r="N2288" i="3"/>
  <c r="M2288" i="3"/>
  <c r="L2288" i="3"/>
  <c r="K2288" i="3"/>
  <c r="J2288" i="3"/>
  <c r="G2288" i="3"/>
  <c r="F2288" i="3"/>
  <c r="E2288" i="3"/>
  <c r="D2288" i="3"/>
  <c r="C2288" i="3"/>
  <c r="B2288" i="3"/>
  <c r="A2288" i="3"/>
  <c r="V2287" i="3"/>
  <c r="U2287" i="3"/>
  <c r="T2287" i="3"/>
  <c r="S2287" i="3"/>
  <c r="Q2287" i="3"/>
  <c r="O2287" i="3"/>
  <c r="N2287" i="3"/>
  <c r="M2287" i="3"/>
  <c r="L2287" i="3"/>
  <c r="K2287" i="3"/>
  <c r="J2287" i="3"/>
  <c r="I2287" i="3"/>
  <c r="G2287" i="3"/>
  <c r="H2287" i="3" s="1"/>
  <c r="F2287" i="3"/>
  <c r="E2287" i="3"/>
  <c r="D2287" i="3"/>
  <c r="C2287" i="3"/>
  <c r="B2287" i="3"/>
  <c r="A2287" i="3"/>
  <c r="V2286" i="3"/>
  <c r="U2286" i="3"/>
  <c r="T2286" i="3"/>
  <c r="S2286" i="3"/>
  <c r="Q2286" i="3"/>
  <c r="O2286" i="3"/>
  <c r="N2286" i="3"/>
  <c r="P2286" i="3" s="1"/>
  <c r="M2286" i="3"/>
  <c r="L2286" i="3"/>
  <c r="K2286" i="3"/>
  <c r="J2286" i="3"/>
  <c r="H2286" i="3"/>
  <c r="G2286" i="3"/>
  <c r="I2286" i="3" s="1"/>
  <c r="F2286" i="3"/>
  <c r="E2286" i="3"/>
  <c r="D2286" i="3"/>
  <c r="C2286" i="3"/>
  <c r="B2286" i="3"/>
  <c r="A2286" i="3"/>
  <c r="V2285" i="3"/>
  <c r="U2285" i="3"/>
  <c r="T2285" i="3"/>
  <c r="S2285" i="3"/>
  <c r="Q2285" i="3"/>
  <c r="O2285" i="3"/>
  <c r="N2285" i="3"/>
  <c r="M2285" i="3"/>
  <c r="L2285" i="3"/>
  <c r="K2285" i="3"/>
  <c r="J2285" i="3"/>
  <c r="I2285" i="3"/>
  <c r="G2285" i="3"/>
  <c r="H2285" i="3" s="1"/>
  <c r="F2285" i="3"/>
  <c r="E2285" i="3"/>
  <c r="D2285" i="3"/>
  <c r="C2285" i="3"/>
  <c r="B2285" i="3"/>
  <c r="A2285" i="3"/>
  <c r="V2284" i="3"/>
  <c r="U2284" i="3"/>
  <c r="T2284" i="3"/>
  <c r="S2284" i="3"/>
  <c r="R2284" i="3"/>
  <c r="Q2284" i="3"/>
  <c r="O2284" i="3"/>
  <c r="P2284" i="3" s="1"/>
  <c r="N2284" i="3"/>
  <c r="M2284" i="3"/>
  <c r="L2284" i="3"/>
  <c r="K2284" i="3"/>
  <c r="J2284" i="3"/>
  <c r="G2284" i="3"/>
  <c r="I2284" i="3" s="1"/>
  <c r="F2284" i="3"/>
  <c r="E2284" i="3"/>
  <c r="D2284" i="3"/>
  <c r="C2284" i="3"/>
  <c r="B2284" i="3"/>
  <c r="A2284" i="3"/>
  <c r="V2283" i="3"/>
  <c r="U2283" i="3"/>
  <c r="T2283" i="3"/>
  <c r="S2283" i="3"/>
  <c r="Q2283" i="3"/>
  <c r="P2283" i="3"/>
  <c r="O2283" i="3"/>
  <c r="R2283" i="3" s="1"/>
  <c r="N2283" i="3"/>
  <c r="M2283" i="3"/>
  <c r="L2283" i="3"/>
  <c r="K2283" i="3"/>
  <c r="J2283" i="3"/>
  <c r="I2283" i="3"/>
  <c r="H2283" i="3"/>
  <c r="G2283" i="3"/>
  <c r="F2283" i="3"/>
  <c r="E2283" i="3"/>
  <c r="D2283" i="3"/>
  <c r="C2283" i="3"/>
  <c r="B2283" i="3"/>
  <c r="A2283" i="3"/>
  <c r="V2282" i="3"/>
  <c r="U2282" i="3"/>
  <c r="T2282" i="3"/>
  <c r="S2282" i="3"/>
  <c r="Q2282" i="3"/>
  <c r="O2282" i="3"/>
  <c r="N2282" i="3"/>
  <c r="M2282" i="3"/>
  <c r="L2282" i="3"/>
  <c r="K2282" i="3"/>
  <c r="J2282" i="3"/>
  <c r="I2282" i="3"/>
  <c r="G2282" i="3"/>
  <c r="H2282" i="3" s="1"/>
  <c r="F2282" i="3"/>
  <c r="E2282" i="3"/>
  <c r="D2282" i="3"/>
  <c r="C2282" i="3"/>
  <c r="B2282" i="3"/>
  <c r="A2282" i="3"/>
  <c r="V2281" i="3"/>
  <c r="U2281" i="3"/>
  <c r="T2281" i="3"/>
  <c r="S2281" i="3"/>
  <c r="R2281" i="3"/>
  <c r="Q2281" i="3"/>
  <c r="O2281" i="3"/>
  <c r="N2281" i="3"/>
  <c r="P2281" i="3" s="1"/>
  <c r="M2281" i="3"/>
  <c r="L2281" i="3"/>
  <c r="K2281" i="3"/>
  <c r="J2281" i="3"/>
  <c r="I2281" i="3"/>
  <c r="G2281" i="3"/>
  <c r="H2281" i="3" s="1"/>
  <c r="F2281" i="3"/>
  <c r="E2281" i="3"/>
  <c r="D2281" i="3"/>
  <c r="C2281" i="3"/>
  <c r="B2281" i="3"/>
  <c r="A2281" i="3"/>
  <c r="V2280" i="3"/>
  <c r="U2280" i="3"/>
  <c r="T2280" i="3"/>
  <c r="S2280" i="3"/>
  <c r="R2280" i="3"/>
  <c r="Q2280" i="3"/>
  <c r="P2280" i="3"/>
  <c r="O2280" i="3"/>
  <c r="N2280" i="3"/>
  <c r="M2280" i="3"/>
  <c r="L2280" i="3"/>
  <c r="K2280" i="3"/>
  <c r="J2280" i="3"/>
  <c r="G2280" i="3"/>
  <c r="F2280" i="3"/>
  <c r="E2280" i="3"/>
  <c r="D2280" i="3"/>
  <c r="C2280" i="3"/>
  <c r="B2280" i="3"/>
  <c r="A2280" i="3"/>
  <c r="V2279" i="3"/>
  <c r="U2279" i="3"/>
  <c r="T2279" i="3"/>
  <c r="S2279" i="3"/>
  <c r="R2279" i="3"/>
  <c r="Q2279" i="3"/>
  <c r="P2279" i="3"/>
  <c r="O2279" i="3"/>
  <c r="N2279" i="3"/>
  <c r="M2279" i="3"/>
  <c r="L2279" i="3"/>
  <c r="K2279" i="3"/>
  <c r="J2279" i="3"/>
  <c r="G2279" i="3"/>
  <c r="F2279" i="3"/>
  <c r="E2279" i="3"/>
  <c r="D2279" i="3"/>
  <c r="C2279" i="3"/>
  <c r="B2279" i="3"/>
  <c r="A2279" i="3"/>
  <c r="V2278" i="3"/>
  <c r="U2278" i="3"/>
  <c r="T2278" i="3"/>
  <c r="S2278" i="3"/>
  <c r="Q2278" i="3"/>
  <c r="O2278" i="3"/>
  <c r="R2278" i="3" s="1"/>
  <c r="N2278" i="3"/>
  <c r="M2278" i="3"/>
  <c r="L2278" i="3"/>
  <c r="K2278" i="3"/>
  <c r="J2278" i="3"/>
  <c r="I2278" i="3"/>
  <c r="H2278" i="3"/>
  <c r="G2278" i="3"/>
  <c r="F2278" i="3"/>
  <c r="E2278" i="3"/>
  <c r="D2278" i="3"/>
  <c r="C2278" i="3"/>
  <c r="B2278" i="3"/>
  <c r="A2278" i="3"/>
  <c r="V2277" i="3"/>
  <c r="U2277" i="3"/>
  <c r="T2277" i="3"/>
  <c r="S2277" i="3"/>
  <c r="Q2277" i="3"/>
  <c r="O2277" i="3"/>
  <c r="R2277" i="3" s="1"/>
  <c r="N2277" i="3"/>
  <c r="M2277" i="3"/>
  <c r="L2277" i="3"/>
  <c r="K2277" i="3"/>
  <c r="J2277" i="3"/>
  <c r="I2277" i="3"/>
  <c r="G2277" i="3"/>
  <c r="H2277" i="3" s="1"/>
  <c r="F2277" i="3"/>
  <c r="E2277" i="3"/>
  <c r="D2277" i="3"/>
  <c r="C2277" i="3"/>
  <c r="B2277" i="3"/>
  <c r="A2277" i="3"/>
  <c r="V2276" i="3"/>
  <c r="U2276" i="3"/>
  <c r="T2276" i="3"/>
  <c r="S2276" i="3"/>
  <c r="R2276" i="3"/>
  <c r="Q2276" i="3"/>
  <c r="O2276" i="3"/>
  <c r="P2276" i="3" s="1"/>
  <c r="N2276" i="3"/>
  <c r="M2276" i="3"/>
  <c r="L2276" i="3"/>
  <c r="K2276" i="3"/>
  <c r="J2276" i="3"/>
  <c r="G2276" i="3"/>
  <c r="I2276" i="3" s="1"/>
  <c r="F2276" i="3"/>
  <c r="E2276" i="3"/>
  <c r="D2276" i="3"/>
  <c r="C2276" i="3"/>
  <c r="B2276" i="3"/>
  <c r="A2276" i="3"/>
  <c r="V2275" i="3"/>
  <c r="U2275" i="3"/>
  <c r="T2275" i="3"/>
  <c r="S2275" i="3"/>
  <c r="Q2275" i="3"/>
  <c r="P2275" i="3"/>
  <c r="O2275" i="3"/>
  <c r="R2275" i="3" s="1"/>
  <c r="N2275" i="3"/>
  <c r="M2275" i="3"/>
  <c r="L2275" i="3"/>
  <c r="K2275" i="3"/>
  <c r="J2275" i="3"/>
  <c r="I2275" i="3"/>
  <c r="H2275" i="3"/>
  <c r="G2275" i="3"/>
  <c r="F2275" i="3"/>
  <c r="E2275" i="3"/>
  <c r="D2275" i="3"/>
  <c r="C2275" i="3"/>
  <c r="B2275" i="3"/>
  <c r="A2275" i="3"/>
  <c r="V2274" i="3"/>
  <c r="U2274" i="3"/>
  <c r="T2274" i="3"/>
  <c r="S2274" i="3"/>
  <c r="Q2274" i="3"/>
  <c r="O2274" i="3"/>
  <c r="R2274" i="3" s="1"/>
  <c r="N2274" i="3"/>
  <c r="M2274" i="3"/>
  <c r="L2274" i="3"/>
  <c r="K2274" i="3"/>
  <c r="J2274" i="3"/>
  <c r="I2274" i="3"/>
  <c r="G2274" i="3"/>
  <c r="H2274" i="3" s="1"/>
  <c r="F2274" i="3"/>
  <c r="E2274" i="3"/>
  <c r="D2274" i="3"/>
  <c r="C2274" i="3"/>
  <c r="B2274" i="3"/>
  <c r="A2274" i="3"/>
  <c r="V2273" i="3"/>
  <c r="U2273" i="3"/>
  <c r="T2273" i="3"/>
  <c r="S2273" i="3"/>
  <c r="R2273" i="3"/>
  <c r="Q2273" i="3"/>
  <c r="O2273" i="3"/>
  <c r="N2273" i="3"/>
  <c r="P2273" i="3" s="1"/>
  <c r="M2273" i="3"/>
  <c r="L2273" i="3"/>
  <c r="K2273" i="3"/>
  <c r="J2273" i="3"/>
  <c r="I2273" i="3"/>
  <c r="G2273" i="3"/>
  <c r="H2273" i="3" s="1"/>
  <c r="F2273" i="3"/>
  <c r="E2273" i="3"/>
  <c r="D2273" i="3"/>
  <c r="C2273" i="3"/>
  <c r="B2273" i="3"/>
  <c r="A2273" i="3"/>
  <c r="V2272" i="3"/>
  <c r="U2272" i="3"/>
  <c r="T2272" i="3"/>
  <c r="S2272" i="3"/>
  <c r="Q2272" i="3"/>
  <c r="O2272" i="3"/>
  <c r="N2272" i="3"/>
  <c r="P2272" i="3" s="1"/>
  <c r="M2272" i="3"/>
  <c r="L2272" i="3"/>
  <c r="K2272" i="3"/>
  <c r="J2272" i="3"/>
  <c r="G2272" i="3"/>
  <c r="F2272" i="3"/>
  <c r="E2272" i="3"/>
  <c r="D2272" i="3"/>
  <c r="C2272" i="3"/>
  <c r="B2272" i="3"/>
  <c r="A2272" i="3"/>
  <c r="V2271" i="3"/>
  <c r="U2271" i="3"/>
  <c r="T2271" i="3"/>
  <c r="S2271" i="3"/>
  <c r="Q2271" i="3"/>
  <c r="O2271" i="3"/>
  <c r="N2271" i="3"/>
  <c r="R2271" i="3" s="1"/>
  <c r="M2271" i="3"/>
  <c r="L2271" i="3"/>
  <c r="K2271" i="3"/>
  <c r="J2271" i="3"/>
  <c r="I2271" i="3"/>
  <c r="H2271" i="3"/>
  <c r="G2271" i="3"/>
  <c r="F2271" i="3"/>
  <c r="E2271" i="3"/>
  <c r="D2271" i="3"/>
  <c r="C2271" i="3"/>
  <c r="B2271" i="3"/>
  <c r="A2271" i="3"/>
  <c r="V2270" i="3"/>
  <c r="U2270" i="3"/>
  <c r="T2270" i="3"/>
  <c r="S2270" i="3"/>
  <c r="Q2270" i="3"/>
  <c r="O2270" i="3"/>
  <c r="R2270" i="3" s="1"/>
  <c r="N2270" i="3"/>
  <c r="M2270" i="3"/>
  <c r="L2270" i="3"/>
  <c r="K2270" i="3"/>
  <c r="J2270" i="3"/>
  <c r="H2270" i="3"/>
  <c r="G2270" i="3"/>
  <c r="I2270" i="3" s="1"/>
  <c r="F2270" i="3"/>
  <c r="E2270" i="3"/>
  <c r="D2270" i="3"/>
  <c r="C2270" i="3"/>
  <c r="B2270" i="3"/>
  <c r="A2270" i="3"/>
  <c r="V2269" i="3"/>
  <c r="U2269" i="3"/>
  <c r="T2269" i="3"/>
  <c r="S2269" i="3"/>
  <c r="Q2269" i="3"/>
  <c r="O2269" i="3"/>
  <c r="N2269" i="3"/>
  <c r="P2269" i="3" s="1"/>
  <c r="M2269" i="3"/>
  <c r="L2269" i="3"/>
  <c r="K2269" i="3"/>
  <c r="J2269" i="3"/>
  <c r="I2269" i="3"/>
  <c r="G2269" i="3"/>
  <c r="H2269" i="3" s="1"/>
  <c r="F2269" i="3"/>
  <c r="E2269" i="3"/>
  <c r="D2269" i="3"/>
  <c r="C2269" i="3"/>
  <c r="B2269" i="3"/>
  <c r="A2269" i="3"/>
  <c r="V2268" i="3"/>
  <c r="U2268" i="3"/>
  <c r="T2268" i="3"/>
  <c r="S2268" i="3"/>
  <c r="R2268" i="3"/>
  <c r="Q2268" i="3"/>
  <c r="O2268" i="3"/>
  <c r="P2268" i="3" s="1"/>
  <c r="N2268" i="3"/>
  <c r="M2268" i="3"/>
  <c r="L2268" i="3"/>
  <c r="K2268" i="3"/>
  <c r="J2268" i="3"/>
  <c r="G2268" i="3"/>
  <c r="I2268" i="3" s="1"/>
  <c r="F2268" i="3"/>
  <c r="E2268" i="3"/>
  <c r="D2268" i="3"/>
  <c r="C2268" i="3"/>
  <c r="B2268" i="3"/>
  <c r="A2268" i="3"/>
  <c r="V2267" i="3"/>
  <c r="U2267" i="3"/>
  <c r="T2267" i="3"/>
  <c r="S2267" i="3"/>
  <c r="Q2267" i="3"/>
  <c r="P2267" i="3"/>
  <c r="O2267" i="3"/>
  <c r="R2267" i="3" s="1"/>
  <c r="N2267" i="3"/>
  <c r="M2267" i="3"/>
  <c r="L2267" i="3"/>
  <c r="K2267" i="3"/>
  <c r="J2267" i="3"/>
  <c r="I2267" i="3"/>
  <c r="H2267" i="3"/>
  <c r="G2267" i="3"/>
  <c r="F2267" i="3"/>
  <c r="E2267" i="3"/>
  <c r="D2267" i="3"/>
  <c r="C2267" i="3"/>
  <c r="B2267" i="3"/>
  <c r="A2267" i="3"/>
  <c r="V2266" i="3"/>
  <c r="U2266" i="3"/>
  <c r="T2266" i="3"/>
  <c r="S2266" i="3"/>
  <c r="Q2266" i="3"/>
  <c r="O2266" i="3"/>
  <c r="R2266" i="3" s="1"/>
  <c r="N2266" i="3"/>
  <c r="M2266" i="3"/>
  <c r="L2266" i="3"/>
  <c r="K2266" i="3"/>
  <c r="J2266" i="3"/>
  <c r="I2266" i="3"/>
  <c r="G2266" i="3"/>
  <c r="H2266" i="3" s="1"/>
  <c r="F2266" i="3"/>
  <c r="E2266" i="3"/>
  <c r="D2266" i="3"/>
  <c r="C2266" i="3"/>
  <c r="B2266" i="3"/>
  <c r="A2266" i="3"/>
  <c r="V2265" i="3"/>
  <c r="U2265" i="3"/>
  <c r="T2265" i="3"/>
  <c r="S2265" i="3"/>
  <c r="R2265" i="3"/>
  <c r="Q2265" i="3"/>
  <c r="O2265" i="3"/>
  <c r="N2265" i="3"/>
  <c r="P2265" i="3" s="1"/>
  <c r="M2265" i="3"/>
  <c r="L2265" i="3"/>
  <c r="K2265" i="3"/>
  <c r="J2265" i="3"/>
  <c r="I2265" i="3"/>
  <c r="G2265" i="3"/>
  <c r="H2265" i="3" s="1"/>
  <c r="F2265" i="3"/>
  <c r="E2265" i="3"/>
  <c r="D2265" i="3"/>
  <c r="C2265" i="3"/>
  <c r="B2265" i="3"/>
  <c r="A2265" i="3"/>
  <c r="V2264" i="3"/>
  <c r="U2264" i="3"/>
  <c r="T2264" i="3"/>
  <c r="S2264" i="3"/>
  <c r="R2264" i="3"/>
  <c r="Q2264" i="3"/>
  <c r="P2264" i="3"/>
  <c r="O2264" i="3"/>
  <c r="N2264" i="3"/>
  <c r="M2264" i="3"/>
  <c r="L2264" i="3"/>
  <c r="K2264" i="3"/>
  <c r="J2264" i="3"/>
  <c r="G2264" i="3"/>
  <c r="I2264" i="3" s="1"/>
  <c r="F2264" i="3"/>
  <c r="E2264" i="3"/>
  <c r="D2264" i="3"/>
  <c r="C2264" i="3"/>
  <c r="B2264" i="3"/>
  <c r="A2264" i="3"/>
  <c r="V2263" i="3"/>
  <c r="U2263" i="3"/>
  <c r="T2263" i="3"/>
  <c r="S2263" i="3"/>
  <c r="R2263" i="3"/>
  <c r="Q2263" i="3"/>
  <c r="O2263" i="3"/>
  <c r="N2263" i="3"/>
  <c r="P2263" i="3" s="1"/>
  <c r="M2263" i="3"/>
  <c r="L2263" i="3"/>
  <c r="K2263" i="3"/>
  <c r="J2263" i="3"/>
  <c r="G2263" i="3"/>
  <c r="F2263" i="3"/>
  <c r="E2263" i="3"/>
  <c r="D2263" i="3"/>
  <c r="C2263" i="3"/>
  <c r="B2263" i="3"/>
  <c r="A2263" i="3"/>
  <c r="V2262" i="3"/>
  <c r="U2262" i="3"/>
  <c r="T2262" i="3"/>
  <c r="S2262" i="3"/>
  <c r="Q2262" i="3"/>
  <c r="O2262" i="3"/>
  <c r="R2262" i="3" s="1"/>
  <c r="N2262" i="3"/>
  <c r="M2262" i="3"/>
  <c r="L2262" i="3"/>
  <c r="K2262" i="3"/>
  <c r="J2262" i="3"/>
  <c r="I2262" i="3"/>
  <c r="H2262" i="3"/>
  <c r="G2262" i="3"/>
  <c r="F2262" i="3"/>
  <c r="E2262" i="3"/>
  <c r="D2262" i="3"/>
  <c r="C2262" i="3"/>
  <c r="B2262" i="3"/>
  <c r="A2262" i="3"/>
  <c r="V2261" i="3"/>
  <c r="U2261" i="3"/>
  <c r="T2261" i="3"/>
  <c r="S2261" i="3"/>
  <c r="Q2261" i="3"/>
  <c r="O2261" i="3"/>
  <c r="R2261" i="3" s="1"/>
  <c r="N2261" i="3"/>
  <c r="M2261" i="3"/>
  <c r="L2261" i="3"/>
  <c r="K2261" i="3"/>
  <c r="J2261" i="3"/>
  <c r="G2261" i="3"/>
  <c r="H2261" i="3" s="1"/>
  <c r="F2261" i="3"/>
  <c r="E2261" i="3"/>
  <c r="D2261" i="3"/>
  <c r="C2261" i="3"/>
  <c r="B2261" i="3"/>
  <c r="A2261" i="3"/>
  <c r="V2260" i="3"/>
  <c r="U2260" i="3"/>
  <c r="T2260" i="3"/>
  <c r="S2260" i="3"/>
  <c r="R2260" i="3"/>
  <c r="Q2260" i="3"/>
  <c r="P2260" i="3"/>
  <c r="O2260" i="3"/>
  <c r="N2260" i="3"/>
  <c r="M2260" i="3"/>
  <c r="L2260" i="3"/>
  <c r="K2260" i="3"/>
  <c r="J2260" i="3"/>
  <c r="G2260" i="3"/>
  <c r="I2260" i="3" s="1"/>
  <c r="F2260" i="3"/>
  <c r="E2260" i="3"/>
  <c r="D2260" i="3"/>
  <c r="C2260" i="3"/>
  <c r="B2260" i="3"/>
  <c r="A2260" i="3"/>
  <c r="V2259" i="3"/>
  <c r="U2259" i="3"/>
  <c r="T2259" i="3"/>
  <c r="S2259" i="3"/>
  <c r="Q2259" i="3"/>
  <c r="P2259" i="3"/>
  <c r="O2259" i="3"/>
  <c r="R2259" i="3" s="1"/>
  <c r="N2259" i="3"/>
  <c r="M2259" i="3"/>
  <c r="L2259" i="3"/>
  <c r="K2259" i="3"/>
  <c r="J2259" i="3"/>
  <c r="I2259" i="3"/>
  <c r="H2259" i="3"/>
  <c r="G2259" i="3"/>
  <c r="F2259" i="3"/>
  <c r="E2259" i="3"/>
  <c r="D2259" i="3"/>
  <c r="C2259" i="3"/>
  <c r="B2259" i="3"/>
  <c r="A2259" i="3"/>
  <c r="V2258" i="3"/>
  <c r="U2258" i="3"/>
  <c r="T2258" i="3"/>
  <c r="S2258" i="3"/>
  <c r="Q2258" i="3"/>
  <c r="O2258" i="3"/>
  <c r="R2258" i="3" s="1"/>
  <c r="N2258" i="3"/>
  <c r="M2258" i="3"/>
  <c r="L2258" i="3"/>
  <c r="K2258" i="3"/>
  <c r="J2258" i="3"/>
  <c r="G2258" i="3"/>
  <c r="H2258" i="3" s="1"/>
  <c r="F2258" i="3"/>
  <c r="E2258" i="3"/>
  <c r="D2258" i="3"/>
  <c r="C2258" i="3"/>
  <c r="B2258" i="3"/>
  <c r="A2258" i="3"/>
  <c r="V2257" i="3"/>
  <c r="U2257" i="3"/>
  <c r="T2257" i="3"/>
  <c r="S2257" i="3"/>
  <c r="R2257" i="3"/>
  <c r="Q2257" i="3"/>
  <c r="O2257" i="3"/>
  <c r="N2257" i="3"/>
  <c r="M2257" i="3"/>
  <c r="L2257" i="3"/>
  <c r="K2257" i="3"/>
  <c r="J2257" i="3"/>
  <c r="I2257" i="3"/>
  <c r="G2257" i="3"/>
  <c r="H2257" i="3" s="1"/>
  <c r="F2257" i="3"/>
  <c r="E2257" i="3"/>
  <c r="D2257" i="3"/>
  <c r="C2257" i="3"/>
  <c r="B2257" i="3"/>
  <c r="A2257" i="3"/>
  <c r="V2256" i="3"/>
  <c r="U2256" i="3"/>
  <c r="T2256" i="3"/>
  <c r="S2256" i="3"/>
  <c r="Q2256" i="3"/>
  <c r="O2256" i="3"/>
  <c r="N2256" i="3"/>
  <c r="M2256" i="3"/>
  <c r="L2256" i="3"/>
  <c r="K2256" i="3"/>
  <c r="J2256" i="3"/>
  <c r="G2256" i="3"/>
  <c r="I2256" i="3" s="1"/>
  <c r="F2256" i="3"/>
  <c r="E2256" i="3"/>
  <c r="D2256" i="3"/>
  <c r="C2256" i="3"/>
  <c r="B2256" i="3"/>
  <c r="A2256" i="3"/>
  <c r="V2255" i="3"/>
  <c r="U2255" i="3"/>
  <c r="T2255" i="3"/>
  <c r="S2255" i="3"/>
  <c r="Q2255" i="3"/>
  <c r="P2255" i="3"/>
  <c r="O2255" i="3"/>
  <c r="N2255" i="3"/>
  <c r="R2255" i="3" s="1"/>
  <c r="M2255" i="3"/>
  <c r="L2255" i="3"/>
  <c r="K2255" i="3"/>
  <c r="J2255" i="3"/>
  <c r="H2255" i="3"/>
  <c r="G2255" i="3"/>
  <c r="I2255" i="3" s="1"/>
  <c r="F2255" i="3"/>
  <c r="E2255" i="3"/>
  <c r="D2255" i="3"/>
  <c r="C2255" i="3"/>
  <c r="B2255" i="3"/>
  <c r="A2255" i="3"/>
  <c r="V2254" i="3"/>
  <c r="U2254" i="3"/>
  <c r="T2254" i="3"/>
  <c r="S2254" i="3"/>
  <c r="Q2254" i="3"/>
  <c r="O2254" i="3"/>
  <c r="R2254" i="3" s="1"/>
  <c r="N2254" i="3"/>
  <c r="M2254" i="3"/>
  <c r="L2254" i="3"/>
  <c r="K2254" i="3"/>
  <c r="J2254" i="3"/>
  <c r="I2254" i="3"/>
  <c r="H2254" i="3"/>
  <c r="G2254" i="3"/>
  <c r="F2254" i="3"/>
  <c r="E2254" i="3"/>
  <c r="D2254" i="3"/>
  <c r="C2254" i="3"/>
  <c r="B2254" i="3"/>
  <c r="A2254" i="3"/>
  <c r="V2253" i="3"/>
  <c r="U2253" i="3"/>
  <c r="T2253" i="3"/>
  <c r="S2253" i="3"/>
  <c r="Q2253" i="3"/>
  <c r="O2253" i="3"/>
  <c r="R2253" i="3" s="1"/>
  <c r="N2253" i="3"/>
  <c r="M2253" i="3"/>
  <c r="L2253" i="3"/>
  <c r="K2253" i="3"/>
  <c r="J2253" i="3"/>
  <c r="I2253" i="3"/>
  <c r="G2253" i="3"/>
  <c r="H2253" i="3" s="1"/>
  <c r="F2253" i="3"/>
  <c r="E2253" i="3"/>
  <c r="D2253" i="3"/>
  <c r="C2253" i="3"/>
  <c r="B2253" i="3"/>
  <c r="A2253" i="3"/>
  <c r="V2252" i="3"/>
  <c r="U2252" i="3"/>
  <c r="T2252" i="3"/>
  <c r="S2252" i="3"/>
  <c r="R2252" i="3"/>
  <c r="Q2252" i="3"/>
  <c r="O2252" i="3"/>
  <c r="P2252" i="3" s="1"/>
  <c r="N2252" i="3"/>
  <c r="M2252" i="3"/>
  <c r="L2252" i="3"/>
  <c r="K2252" i="3"/>
  <c r="J2252" i="3"/>
  <c r="G2252" i="3"/>
  <c r="H2252" i="3" s="1"/>
  <c r="F2252" i="3"/>
  <c r="E2252" i="3"/>
  <c r="D2252" i="3"/>
  <c r="C2252" i="3"/>
  <c r="B2252" i="3"/>
  <c r="A2252" i="3"/>
  <c r="V2251" i="3"/>
  <c r="U2251" i="3"/>
  <c r="T2251" i="3"/>
  <c r="S2251" i="3"/>
  <c r="Q2251" i="3"/>
  <c r="P2251" i="3"/>
  <c r="O2251" i="3"/>
  <c r="R2251" i="3" s="1"/>
  <c r="N2251" i="3"/>
  <c r="M2251" i="3"/>
  <c r="L2251" i="3"/>
  <c r="K2251" i="3"/>
  <c r="J2251" i="3"/>
  <c r="I2251" i="3"/>
  <c r="H2251" i="3"/>
  <c r="G2251" i="3"/>
  <c r="F2251" i="3"/>
  <c r="E2251" i="3"/>
  <c r="D2251" i="3"/>
  <c r="C2251" i="3"/>
  <c r="B2251" i="3"/>
  <c r="A2251" i="3"/>
  <c r="V2250" i="3"/>
  <c r="U2250" i="3"/>
  <c r="T2250" i="3"/>
  <c r="S2250" i="3"/>
  <c r="Q2250" i="3"/>
  <c r="O2250" i="3"/>
  <c r="N2250" i="3"/>
  <c r="M2250" i="3"/>
  <c r="L2250" i="3"/>
  <c r="K2250" i="3"/>
  <c r="J2250" i="3"/>
  <c r="G2250" i="3"/>
  <c r="F2250" i="3"/>
  <c r="E2250" i="3"/>
  <c r="D2250" i="3"/>
  <c r="C2250" i="3"/>
  <c r="B2250" i="3"/>
  <c r="A2250" i="3"/>
  <c r="V2249" i="3"/>
  <c r="U2249" i="3"/>
  <c r="T2249" i="3"/>
  <c r="S2249" i="3"/>
  <c r="R2249" i="3"/>
  <c r="Q2249" i="3"/>
  <c r="O2249" i="3"/>
  <c r="N2249" i="3"/>
  <c r="P2249" i="3" s="1"/>
  <c r="M2249" i="3"/>
  <c r="L2249" i="3"/>
  <c r="K2249" i="3"/>
  <c r="J2249" i="3"/>
  <c r="I2249" i="3"/>
  <c r="H2249" i="3"/>
  <c r="G2249" i="3"/>
  <c r="F2249" i="3"/>
  <c r="E2249" i="3"/>
  <c r="D2249" i="3"/>
  <c r="C2249" i="3"/>
  <c r="B2249" i="3"/>
  <c r="A2249" i="3"/>
  <c r="V2248" i="3"/>
  <c r="U2248" i="3"/>
  <c r="T2248" i="3"/>
  <c r="S2248" i="3"/>
  <c r="Q2248" i="3"/>
  <c r="P2248" i="3"/>
  <c r="O2248" i="3"/>
  <c r="R2248" i="3" s="1"/>
  <c r="N2248" i="3"/>
  <c r="M2248" i="3"/>
  <c r="L2248" i="3"/>
  <c r="K2248" i="3"/>
  <c r="J2248" i="3"/>
  <c r="G2248" i="3"/>
  <c r="F2248" i="3"/>
  <c r="E2248" i="3"/>
  <c r="D2248" i="3"/>
  <c r="C2248" i="3"/>
  <c r="B2248" i="3"/>
  <c r="A2248" i="3"/>
  <c r="V2247" i="3"/>
  <c r="U2247" i="3"/>
  <c r="T2247" i="3"/>
  <c r="S2247" i="3"/>
  <c r="Q2247" i="3"/>
  <c r="P2247" i="3"/>
  <c r="O2247" i="3"/>
  <c r="N2247" i="3"/>
  <c r="R2247" i="3" s="1"/>
  <c r="M2247" i="3"/>
  <c r="L2247" i="3"/>
  <c r="K2247" i="3"/>
  <c r="J2247" i="3"/>
  <c r="G2247" i="3"/>
  <c r="I2247" i="3" s="1"/>
  <c r="F2247" i="3"/>
  <c r="E2247" i="3"/>
  <c r="D2247" i="3"/>
  <c r="C2247" i="3"/>
  <c r="B2247" i="3"/>
  <c r="A2247" i="3"/>
  <c r="V2246" i="3"/>
  <c r="U2246" i="3"/>
  <c r="T2246" i="3"/>
  <c r="S2246" i="3"/>
  <c r="Q2246" i="3"/>
  <c r="O2246" i="3"/>
  <c r="R2246" i="3" s="1"/>
  <c r="N2246" i="3"/>
  <c r="M2246" i="3"/>
  <c r="L2246" i="3"/>
  <c r="K2246" i="3"/>
  <c r="J2246" i="3"/>
  <c r="G2246" i="3"/>
  <c r="I2246" i="3" s="1"/>
  <c r="F2246" i="3"/>
  <c r="E2246" i="3"/>
  <c r="D2246" i="3"/>
  <c r="C2246" i="3"/>
  <c r="B2246" i="3"/>
  <c r="A2246" i="3"/>
  <c r="V2245" i="3"/>
  <c r="U2245" i="3"/>
  <c r="T2245" i="3"/>
  <c r="S2245" i="3"/>
  <c r="Q2245" i="3"/>
  <c r="P2245" i="3"/>
  <c r="O2245" i="3"/>
  <c r="R2245" i="3" s="1"/>
  <c r="N2245" i="3"/>
  <c r="M2245" i="3"/>
  <c r="L2245" i="3"/>
  <c r="K2245" i="3"/>
  <c r="J2245" i="3"/>
  <c r="I2245" i="3"/>
  <c r="G2245" i="3"/>
  <c r="H2245" i="3" s="1"/>
  <c r="F2245" i="3"/>
  <c r="E2245" i="3"/>
  <c r="D2245" i="3"/>
  <c r="C2245" i="3"/>
  <c r="B2245" i="3"/>
  <c r="A2245" i="3"/>
  <c r="V2244" i="3"/>
  <c r="U2244" i="3"/>
  <c r="T2244" i="3"/>
  <c r="S2244" i="3"/>
  <c r="R2244" i="3"/>
  <c r="Q2244" i="3"/>
  <c r="O2244" i="3"/>
  <c r="P2244" i="3" s="1"/>
  <c r="N2244" i="3"/>
  <c r="M2244" i="3"/>
  <c r="L2244" i="3"/>
  <c r="K2244" i="3"/>
  <c r="J2244" i="3"/>
  <c r="I2244" i="3"/>
  <c r="G2244" i="3"/>
  <c r="H2244" i="3" s="1"/>
  <c r="F2244" i="3"/>
  <c r="E2244" i="3"/>
  <c r="D2244" i="3"/>
  <c r="C2244" i="3"/>
  <c r="B2244" i="3"/>
  <c r="A2244" i="3"/>
  <c r="V2243" i="3"/>
  <c r="U2243" i="3"/>
  <c r="T2243" i="3"/>
  <c r="S2243" i="3"/>
  <c r="Q2243" i="3"/>
  <c r="O2243" i="3"/>
  <c r="R2243" i="3" s="1"/>
  <c r="N2243" i="3"/>
  <c r="M2243" i="3"/>
  <c r="L2243" i="3"/>
  <c r="K2243" i="3"/>
  <c r="J2243" i="3"/>
  <c r="I2243" i="3"/>
  <c r="H2243" i="3"/>
  <c r="G2243" i="3"/>
  <c r="F2243" i="3"/>
  <c r="E2243" i="3"/>
  <c r="D2243" i="3"/>
  <c r="C2243" i="3"/>
  <c r="B2243" i="3"/>
  <c r="A2243" i="3"/>
  <c r="V2242" i="3"/>
  <c r="U2242" i="3"/>
  <c r="T2242" i="3"/>
  <c r="S2242" i="3"/>
  <c r="Q2242" i="3"/>
  <c r="P2242" i="3"/>
  <c r="O2242" i="3"/>
  <c r="R2242" i="3" s="1"/>
  <c r="N2242" i="3"/>
  <c r="M2242" i="3"/>
  <c r="L2242" i="3"/>
  <c r="K2242" i="3"/>
  <c r="J2242" i="3"/>
  <c r="I2242" i="3"/>
  <c r="G2242" i="3"/>
  <c r="H2242" i="3" s="1"/>
  <c r="F2242" i="3"/>
  <c r="E2242" i="3"/>
  <c r="D2242" i="3"/>
  <c r="C2242" i="3"/>
  <c r="B2242" i="3"/>
  <c r="A2242" i="3"/>
  <c r="V2241" i="3"/>
  <c r="U2241" i="3"/>
  <c r="T2241" i="3"/>
  <c r="S2241" i="3"/>
  <c r="R2241" i="3"/>
  <c r="Q2241" i="3"/>
  <c r="O2241" i="3"/>
  <c r="N2241" i="3"/>
  <c r="P2241" i="3" s="1"/>
  <c r="M2241" i="3"/>
  <c r="L2241" i="3"/>
  <c r="K2241" i="3"/>
  <c r="J2241" i="3"/>
  <c r="I2241" i="3"/>
  <c r="H2241" i="3"/>
  <c r="G2241" i="3"/>
  <c r="F2241" i="3"/>
  <c r="E2241" i="3"/>
  <c r="D2241" i="3"/>
  <c r="C2241" i="3"/>
  <c r="B2241" i="3"/>
  <c r="A2241" i="3"/>
  <c r="V2240" i="3"/>
  <c r="U2240" i="3"/>
  <c r="T2240" i="3"/>
  <c r="S2240" i="3"/>
  <c r="Q2240" i="3"/>
  <c r="P2240" i="3"/>
  <c r="O2240" i="3"/>
  <c r="R2240" i="3" s="1"/>
  <c r="N2240" i="3"/>
  <c r="M2240" i="3"/>
  <c r="L2240" i="3"/>
  <c r="K2240" i="3"/>
  <c r="J2240" i="3"/>
  <c r="G2240" i="3"/>
  <c r="F2240" i="3"/>
  <c r="E2240" i="3"/>
  <c r="D2240" i="3"/>
  <c r="C2240" i="3"/>
  <c r="B2240" i="3"/>
  <c r="A2240" i="3"/>
  <c r="V2239" i="3"/>
  <c r="U2239" i="3"/>
  <c r="T2239" i="3"/>
  <c r="S2239" i="3"/>
  <c r="Q2239" i="3"/>
  <c r="O2239" i="3"/>
  <c r="N2239" i="3"/>
  <c r="R2239" i="3" s="1"/>
  <c r="M2239" i="3"/>
  <c r="L2239" i="3"/>
  <c r="K2239" i="3"/>
  <c r="J2239" i="3"/>
  <c r="I2239" i="3"/>
  <c r="H2239" i="3"/>
  <c r="G2239" i="3"/>
  <c r="F2239" i="3"/>
  <c r="E2239" i="3"/>
  <c r="D2239" i="3"/>
  <c r="C2239" i="3"/>
  <c r="B2239" i="3"/>
  <c r="A2239" i="3"/>
  <c r="V2238" i="3"/>
  <c r="U2238" i="3"/>
  <c r="T2238" i="3"/>
  <c r="S2238" i="3"/>
  <c r="Q2238" i="3"/>
  <c r="O2238" i="3"/>
  <c r="N2238" i="3"/>
  <c r="P2238" i="3" s="1"/>
  <c r="M2238" i="3"/>
  <c r="L2238" i="3"/>
  <c r="K2238" i="3"/>
  <c r="J2238" i="3"/>
  <c r="H2238" i="3"/>
  <c r="G2238" i="3"/>
  <c r="I2238" i="3" s="1"/>
  <c r="F2238" i="3"/>
  <c r="E2238" i="3"/>
  <c r="D2238" i="3"/>
  <c r="C2238" i="3"/>
  <c r="B2238" i="3"/>
  <c r="A2238" i="3"/>
  <c r="V2237" i="3"/>
  <c r="U2237" i="3"/>
  <c r="T2237" i="3"/>
  <c r="S2237" i="3"/>
  <c r="Q2237" i="3"/>
  <c r="O2237" i="3"/>
  <c r="R2237" i="3" s="1"/>
  <c r="N2237" i="3"/>
  <c r="M2237" i="3"/>
  <c r="L2237" i="3"/>
  <c r="K2237" i="3"/>
  <c r="J2237" i="3"/>
  <c r="I2237" i="3"/>
  <c r="G2237" i="3"/>
  <c r="H2237" i="3" s="1"/>
  <c r="F2237" i="3"/>
  <c r="E2237" i="3"/>
  <c r="D2237" i="3"/>
  <c r="C2237" i="3"/>
  <c r="B2237" i="3"/>
  <c r="A2237" i="3"/>
  <c r="V2236" i="3"/>
  <c r="U2236" i="3"/>
  <c r="T2236" i="3"/>
  <c r="S2236" i="3"/>
  <c r="R2236" i="3"/>
  <c r="Q2236" i="3"/>
  <c r="O2236" i="3"/>
  <c r="P2236" i="3" s="1"/>
  <c r="N2236" i="3"/>
  <c r="M2236" i="3"/>
  <c r="L2236" i="3"/>
  <c r="K2236" i="3"/>
  <c r="J2236" i="3"/>
  <c r="G2236" i="3"/>
  <c r="I2236" i="3" s="1"/>
  <c r="F2236" i="3"/>
  <c r="E2236" i="3"/>
  <c r="D2236" i="3"/>
  <c r="C2236" i="3"/>
  <c r="B2236" i="3"/>
  <c r="A2236" i="3"/>
  <c r="V2235" i="3"/>
  <c r="U2235" i="3"/>
  <c r="T2235" i="3"/>
  <c r="S2235" i="3"/>
  <c r="Q2235" i="3"/>
  <c r="P2235" i="3"/>
  <c r="O2235" i="3"/>
  <c r="N2235" i="3"/>
  <c r="M2235" i="3"/>
  <c r="L2235" i="3"/>
  <c r="K2235" i="3"/>
  <c r="J2235" i="3"/>
  <c r="I2235" i="3"/>
  <c r="H2235" i="3"/>
  <c r="G2235" i="3"/>
  <c r="F2235" i="3"/>
  <c r="E2235" i="3"/>
  <c r="D2235" i="3"/>
  <c r="C2235" i="3"/>
  <c r="B2235" i="3"/>
  <c r="A2235" i="3"/>
  <c r="V2234" i="3"/>
  <c r="U2234" i="3"/>
  <c r="T2234" i="3"/>
  <c r="S2234" i="3"/>
  <c r="Q2234" i="3"/>
  <c r="O2234" i="3"/>
  <c r="R2234" i="3" s="1"/>
  <c r="N2234" i="3"/>
  <c r="M2234" i="3"/>
  <c r="L2234" i="3"/>
  <c r="K2234" i="3"/>
  <c r="J2234" i="3"/>
  <c r="I2234" i="3"/>
  <c r="G2234" i="3"/>
  <c r="H2234" i="3" s="1"/>
  <c r="F2234" i="3"/>
  <c r="E2234" i="3"/>
  <c r="D2234" i="3"/>
  <c r="C2234" i="3"/>
  <c r="B2234" i="3"/>
  <c r="A2234" i="3"/>
  <c r="V2233" i="3"/>
  <c r="U2233" i="3"/>
  <c r="T2233" i="3"/>
  <c r="S2233" i="3"/>
  <c r="R2233" i="3"/>
  <c r="Q2233" i="3"/>
  <c r="O2233" i="3"/>
  <c r="N2233" i="3"/>
  <c r="P2233" i="3" s="1"/>
  <c r="M2233" i="3"/>
  <c r="L2233" i="3"/>
  <c r="K2233" i="3"/>
  <c r="J2233" i="3"/>
  <c r="H2233" i="3"/>
  <c r="G2233" i="3"/>
  <c r="I2233" i="3" s="1"/>
  <c r="F2233" i="3"/>
  <c r="E2233" i="3"/>
  <c r="D2233" i="3"/>
  <c r="C2233" i="3"/>
  <c r="B2233" i="3"/>
  <c r="A2233" i="3"/>
  <c r="V2232" i="3"/>
  <c r="U2232" i="3"/>
  <c r="T2232" i="3"/>
  <c r="S2232" i="3"/>
  <c r="R2232" i="3"/>
  <c r="Q2232" i="3"/>
  <c r="P2232" i="3"/>
  <c r="O2232" i="3"/>
  <c r="N2232" i="3"/>
  <c r="M2232" i="3"/>
  <c r="L2232" i="3"/>
  <c r="K2232" i="3"/>
  <c r="J2232" i="3"/>
  <c r="G2232" i="3"/>
  <c r="F2232" i="3"/>
  <c r="E2232" i="3"/>
  <c r="D2232" i="3"/>
  <c r="C2232" i="3"/>
  <c r="B2232" i="3"/>
  <c r="A2232" i="3"/>
  <c r="V2231" i="3"/>
  <c r="U2231" i="3"/>
  <c r="T2231" i="3"/>
  <c r="S2231" i="3"/>
  <c r="R2231" i="3"/>
  <c r="Q2231" i="3"/>
  <c r="P2231" i="3"/>
  <c r="O2231" i="3"/>
  <c r="N2231" i="3"/>
  <c r="M2231" i="3"/>
  <c r="L2231" i="3"/>
  <c r="K2231" i="3"/>
  <c r="J2231" i="3"/>
  <c r="G2231" i="3"/>
  <c r="F2231" i="3"/>
  <c r="E2231" i="3"/>
  <c r="D2231" i="3"/>
  <c r="C2231" i="3"/>
  <c r="B2231" i="3"/>
  <c r="A2231" i="3"/>
  <c r="V2230" i="3"/>
  <c r="U2230" i="3"/>
  <c r="T2230" i="3"/>
  <c r="S2230" i="3"/>
  <c r="Q2230" i="3"/>
  <c r="O2230" i="3"/>
  <c r="R2230" i="3" s="1"/>
  <c r="N2230" i="3"/>
  <c r="M2230" i="3"/>
  <c r="L2230" i="3"/>
  <c r="K2230" i="3"/>
  <c r="J2230" i="3"/>
  <c r="I2230" i="3"/>
  <c r="G2230" i="3"/>
  <c r="H2230" i="3" s="1"/>
  <c r="F2230" i="3"/>
  <c r="E2230" i="3"/>
  <c r="D2230" i="3"/>
  <c r="C2230" i="3"/>
  <c r="B2230" i="3"/>
  <c r="A2230" i="3"/>
  <c r="V2229" i="3"/>
  <c r="U2229" i="3"/>
  <c r="T2229" i="3"/>
  <c r="S2229" i="3"/>
  <c r="Q2229" i="3"/>
  <c r="P2229" i="3"/>
  <c r="O2229" i="3"/>
  <c r="R2229" i="3" s="1"/>
  <c r="N2229" i="3"/>
  <c r="M2229" i="3"/>
  <c r="L2229" i="3"/>
  <c r="K2229" i="3"/>
  <c r="J2229" i="3"/>
  <c r="I2229" i="3"/>
  <c r="G2229" i="3"/>
  <c r="H2229" i="3" s="1"/>
  <c r="F2229" i="3"/>
  <c r="E2229" i="3"/>
  <c r="D2229" i="3"/>
  <c r="C2229" i="3"/>
  <c r="B2229" i="3"/>
  <c r="A2229" i="3"/>
  <c r="V2228" i="3"/>
  <c r="U2228" i="3"/>
  <c r="T2228" i="3"/>
  <c r="S2228" i="3"/>
  <c r="R2228" i="3"/>
  <c r="Q2228" i="3"/>
  <c r="O2228" i="3"/>
  <c r="P2228" i="3" s="1"/>
  <c r="N2228" i="3"/>
  <c r="M2228" i="3"/>
  <c r="L2228" i="3"/>
  <c r="K2228" i="3"/>
  <c r="J2228" i="3"/>
  <c r="I2228" i="3"/>
  <c r="G2228" i="3"/>
  <c r="H2228" i="3" s="1"/>
  <c r="F2228" i="3"/>
  <c r="E2228" i="3"/>
  <c r="D2228" i="3"/>
  <c r="C2228" i="3"/>
  <c r="B2228" i="3"/>
  <c r="A2228" i="3"/>
  <c r="V2227" i="3"/>
  <c r="U2227" i="3"/>
  <c r="T2227" i="3"/>
  <c r="S2227" i="3"/>
  <c r="Q2227" i="3"/>
  <c r="P2227" i="3"/>
  <c r="O2227" i="3"/>
  <c r="R2227" i="3" s="1"/>
  <c r="N2227" i="3"/>
  <c r="M2227" i="3"/>
  <c r="L2227" i="3"/>
  <c r="K2227" i="3"/>
  <c r="J2227" i="3"/>
  <c r="I2227" i="3"/>
  <c r="H2227" i="3"/>
  <c r="G2227" i="3"/>
  <c r="F2227" i="3"/>
  <c r="E2227" i="3"/>
  <c r="D2227" i="3"/>
  <c r="C2227" i="3"/>
  <c r="B2227" i="3"/>
  <c r="A2227" i="3"/>
  <c r="V2226" i="3"/>
  <c r="U2226" i="3"/>
  <c r="T2226" i="3"/>
  <c r="S2226" i="3"/>
  <c r="Q2226" i="3"/>
  <c r="P2226" i="3"/>
  <c r="O2226" i="3"/>
  <c r="R2226" i="3" s="1"/>
  <c r="N2226" i="3"/>
  <c r="M2226" i="3"/>
  <c r="L2226" i="3"/>
  <c r="K2226" i="3"/>
  <c r="J2226" i="3"/>
  <c r="I2226" i="3"/>
  <c r="G2226" i="3"/>
  <c r="H2226" i="3" s="1"/>
  <c r="F2226" i="3"/>
  <c r="E2226" i="3"/>
  <c r="D2226" i="3"/>
  <c r="C2226" i="3"/>
  <c r="B2226" i="3"/>
  <c r="A2226" i="3"/>
  <c r="V2225" i="3"/>
  <c r="U2225" i="3"/>
  <c r="T2225" i="3"/>
  <c r="S2225" i="3"/>
  <c r="R2225" i="3"/>
  <c r="Q2225" i="3"/>
  <c r="O2225" i="3"/>
  <c r="N2225" i="3"/>
  <c r="P2225" i="3" s="1"/>
  <c r="M2225" i="3"/>
  <c r="L2225" i="3"/>
  <c r="K2225" i="3"/>
  <c r="J2225" i="3"/>
  <c r="I2225" i="3"/>
  <c r="H2225" i="3"/>
  <c r="G2225" i="3"/>
  <c r="F2225" i="3"/>
  <c r="E2225" i="3"/>
  <c r="D2225" i="3"/>
  <c r="C2225" i="3"/>
  <c r="B2225" i="3"/>
  <c r="A2225" i="3"/>
  <c r="V2224" i="3"/>
  <c r="U2224" i="3"/>
  <c r="T2224" i="3"/>
  <c r="S2224" i="3"/>
  <c r="Q2224" i="3"/>
  <c r="O2224" i="3"/>
  <c r="N2224" i="3"/>
  <c r="P2224" i="3" s="1"/>
  <c r="M2224" i="3"/>
  <c r="L2224" i="3"/>
  <c r="K2224" i="3"/>
  <c r="J2224" i="3"/>
  <c r="G2224" i="3"/>
  <c r="F2224" i="3"/>
  <c r="E2224" i="3"/>
  <c r="D2224" i="3"/>
  <c r="C2224" i="3"/>
  <c r="B2224" i="3"/>
  <c r="A2224" i="3"/>
  <c r="V2223" i="3"/>
  <c r="U2223" i="3"/>
  <c r="T2223" i="3"/>
  <c r="S2223" i="3"/>
  <c r="Q2223" i="3"/>
  <c r="O2223" i="3"/>
  <c r="N2223" i="3"/>
  <c r="M2223" i="3"/>
  <c r="L2223" i="3"/>
  <c r="K2223" i="3"/>
  <c r="J2223" i="3"/>
  <c r="I2223" i="3"/>
  <c r="H2223" i="3"/>
  <c r="G2223" i="3"/>
  <c r="F2223" i="3"/>
  <c r="E2223" i="3"/>
  <c r="D2223" i="3"/>
  <c r="C2223" i="3"/>
  <c r="B2223" i="3"/>
  <c r="A2223" i="3"/>
  <c r="V2222" i="3"/>
  <c r="U2222" i="3"/>
  <c r="T2222" i="3"/>
  <c r="S2222" i="3"/>
  <c r="Q2222" i="3"/>
  <c r="O2222" i="3"/>
  <c r="R2222" i="3" s="1"/>
  <c r="N2222" i="3"/>
  <c r="M2222" i="3"/>
  <c r="L2222" i="3"/>
  <c r="K2222" i="3"/>
  <c r="J2222" i="3"/>
  <c r="I2222" i="3"/>
  <c r="H2222" i="3"/>
  <c r="G2222" i="3"/>
  <c r="F2222" i="3"/>
  <c r="E2222" i="3"/>
  <c r="D2222" i="3"/>
  <c r="C2222" i="3"/>
  <c r="B2222" i="3"/>
  <c r="A2222" i="3"/>
  <c r="V2221" i="3"/>
  <c r="U2221" i="3"/>
  <c r="T2221" i="3"/>
  <c r="S2221" i="3"/>
  <c r="Q2221" i="3"/>
  <c r="O2221" i="3"/>
  <c r="N2221" i="3"/>
  <c r="P2221" i="3" s="1"/>
  <c r="M2221" i="3"/>
  <c r="L2221" i="3"/>
  <c r="K2221" i="3"/>
  <c r="J2221" i="3"/>
  <c r="I2221" i="3"/>
  <c r="G2221" i="3"/>
  <c r="H2221" i="3" s="1"/>
  <c r="F2221" i="3"/>
  <c r="E2221" i="3"/>
  <c r="D2221" i="3"/>
  <c r="C2221" i="3"/>
  <c r="B2221" i="3"/>
  <c r="A2221" i="3"/>
  <c r="V2220" i="3"/>
  <c r="U2220" i="3"/>
  <c r="T2220" i="3"/>
  <c r="S2220" i="3"/>
  <c r="R2220" i="3"/>
  <c r="Q2220" i="3"/>
  <c r="O2220" i="3"/>
  <c r="P2220" i="3" s="1"/>
  <c r="N2220" i="3"/>
  <c r="M2220" i="3"/>
  <c r="L2220" i="3"/>
  <c r="K2220" i="3"/>
  <c r="J2220" i="3"/>
  <c r="G2220" i="3"/>
  <c r="I2220" i="3" s="1"/>
  <c r="F2220" i="3"/>
  <c r="E2220" i="3"/>
  <c r="D2220" i="3"/>
  <c r="C2220" i="3"/>
  <c r="B2220" i="3"/>
  <c r="A2220" i="3"/>
  <c r="V2219" i="3"/>
  <c r="U2219" i="3"/>
  <c r="T2219" i="3"/>
  <c r="S2219" i="3"/>
  <c r="Q2219" i="3"/>
  <c r="P2219" i="3"/>
  <c r="O2219" i="3"/>
  <c r="R2219" i="3" s="1"/>
  <c r="N2219" i="3"/>
  <c r="M2219" i="3"/>
  <c r="L2219" i="3"/>
  <c r="K2219" i="3"/>
  <c r="J2219" i="3"/>
  <c r="I2219" i="3"/>
  <c r="H2219" i="3"/>
  <c r="G2219" i="3"/>
  <c r="F2219" i="3"/>
  <c r="E2219" i="3"/>
  <c r="D2219" i="3"/>
  <c r="C2219" i="3"/>
  <c r="B2219" i="3"/>
  <c r="A2219" i="3"/>
  <c r="V2218" i="3"/>
  <c r="U2218" i="3"/>
  <c r="T2218" i="3"/>
  <c r="S2218" i="3"/>
  <c r="Q2218" i="3"/>
  <c r="O2218" i="3"/>
  <c r="N2218" i="3"/>
  <c r="P2218" i="3" s="1"/>
  <c r="M2218" i="3"/>
  <c r="L2218" i="3"/>
  <c r="K2218" i="3"/>
  <c r="J2218" i="3"/>
  <c r="I2218" i="3"/>
  <c r="G2218" i="3"/>
  <c r="H2218" i="3" s="1"/>
  <c r="F2218" i="3"/>
  <c r="E2218" i="3"/>
  <c r="D2218" i="3"/>
  <c r="C2218" i="3"/>
  <c r="B2218" i="3"/>
  <c r="A2218" i="3"/>
  <c r="V2217" i="3"/>
  <c r="U2217" i="3"/>
  <c r="T2217" i="3"/>
  <c r="S2217" i="3"/>
  <c r="R2217" i="3"/>
  <c r="Q2217" i="3"/>
  <c r="O2217" i="3"/>
  <c r="N2217" i="3"/>
  <c r="P2217" i="3" s="1"/>
  <c r="M2217" i="3"/>
  <c r="L2217" i="3"/>
  <c r="K2217" i="3"/>
  <c r="J2217" i="3"/>
  <c r="I2217" i="3"/>
  <c r="G2217" i="3"/>
  <c r="H2217" i="3" s="1"/>
  <c r="F2217" i="3"/>
  <c r="E2217" i="3"/>
  <c r="D2217" i="3"/>
  <c r="C2217" i="3"/>
  <c r="B2217" i="3"/>
  <c r="A2217" i="3"/>
  <c r="V2216" i="3"/>
  <c r="U2216" i="3"/>
  <c r="T2216" i="3"/>
  <c r="S2216" i="3"/>
  <c r="Q2216" i="3"/>
  <c r="P2216" i="3"/>
  <c r="O2216" i="3"/>
  <c r="R2216" i="3" s="1"/>
  <c r="N2216" i="3"/>
  <c r="M2216" i="3"/>
  <c r="L2216" i="3"/>
  <c r="K2216" i="3"/>
  <c r="J2216" i="3"/>
  <c r="G2216" i="3"/>
  <c r="F2216" i="3"/>
  <c r="E2216" i="3"/>
  <c r="D2216" i="3"/>
  <c r="C2216" i="3"/>
  <c r="B2216" i="3"/>
  <c r="A2216" i="3"/>
  <c r="V2215" i="3"/>
  <c r="U2215" i="3"/>
  <c r="T2215" i="3"/>
  <c r="S2215" i="3"/>
  <c r="Q2215" i="3"/>
  <c r="O2215" i="3"/>
  <c r="N2215" i="3"/>
  <c r="M2215" i="3"/>
  <c r="L2215" i="3"/>
  <c r="K2215" i="3"/>
  <c r="J2215" i="3"/>
  <c r="G2215" i="3"/>
  <c r="F2215" i="3"/>
  <c r="E2215" i="3"/>
  <c r="D2215" i="3"/>
  <c r="C2215" i="3"/>
  <c r="B2215" i="3"/>
  <c r="A2215" i="3"/>
  <c r="V2214" i="3"/>
  <c r="U2214" i="3"/>
  <c r="T2214" i="3"/>
  <c r="S2214" i="3"/>
  <c r="Q2214" i="3"/>
  <c r="O2214" i="3"/>
  <c r="R2214" i="3" s="1"/>
  <c r="N2214" i="3"/>
  <c r="M2214" i="3"/>
  <c r="L2214" i="3"/>
  <c r="K2214" i="3"/>
  <c r="J2214" i="3"/>
  <c r="I2214" i="3"/>
  <c r="H2214" i="3"/>
  <c r="G2214" i="3"/>
  <c r="F2214" i="3"/>
  <c r="E2214" i="3"/>
  <c r="D2214" i="3"/>
  <c r="C2214" i="3"/>
  <c r="B2214" i="3"/>
  <c r="A2214" i="3"/>
  <c r="V2213" i="3"/>
  <c r="U2213" i="3"/>
  <c r="T2213" i="3"/>
  <c r="S2213" i="3"/>
  <c r="Q2213" i="3"/>
  <c r="P2213" i="3"/>
  <c r="O2213" i="3"/>
  <c r="N2213" i="3"/>
  <c r="M2213" i="3"/>
  <c r="L2213" i="3"/>
  <c r="K2213" i="3"/>
  <c r="J2213" i="3"/>
  <c r="I2213" i="3"/>
  <c r="G2213" i="3"/>
  <c r="H2213" i="3" s="1"/>
  <c r="F2213" i="3"/>
  <c r="E2213" i="3"/>
  <c r="D2213" i="3"/>
  <c r="C2213" i="3"/>
  <c r="B2213" i="3"/>
  <c r="A2213" i="3"/>
  <c r="V2212" i="3"/>
  <c r="U2212" i="3"/>
  <c r="T2212" i="3"/>
  <c r="S2212" i="3"/>
  <c r="R2212" i="3"/>
  <c r="Q2212" i="3"/>
  <c r="O2212" i="3"/>
  <c r="P2212" i="3" s="1"/>
  <c r="N2212" i="3"/>
  <c r="M2212" i="3"/>
  <c r="L2212" i="3"/>
  <c r="K2212" i="3"/>
  <c r="J2212" i="3"/>
  <c r="I2212" i="3"/>
  <c r="H2212" i="3"/>
  <c r="G2212" i="3"/>
  <c r="F2212" i="3"/>
  <c r="E2212" i="3"/>
  <c r="D2212" i="3"/>
  <c r="C2212" i="3"/>
  <c r="B2212" i="3"/>
  <c r="A2212" i="3"/>
  <c r="V2211" i="3"/>
  <c r="U2211" i="3"/>
  <c r="T2211" i="3"/>
  <c r="S2211" i="3"/>
  <c r="Q2211" i="3"/>
  <c r="O2211" i="3"/>
  <c r="N2211" i="3"/>
  <c r="P2211" i="3" s="1"/>
  <c r="M2211" i="3"/>
  <c r="L2211" i="3"/>
  <c r="K2211" i="3"/>
  <c r="J2211" i="3"/>
  <c r="H2211" i="3"/>
  <c r="G2211" i="3"/>
  <c r="I2211" i="3" s="1"/>
  <c r="F2211" i="3"/>
  <c r="E2211" i="3"/>
  <c r="D2211" i="3"/>
  <c r="C2211" i="3"/>
  <c r="B2211" i="3"/>
  <c r="A2211" i="3"/>
  <c r="V2210" i="3"/>
  <c r="U2210" i="3"/>
  <c r="T2210" i="3"/>
  <c r="S2210" i="3"/>
  <c r="Q2210" i="3"/>
  <c r="O2210" i="3"/>
  <c r="R2210" i="3" s="1"/>
  <c r="N2210" i="3"/>
  <c r="P2210" i="3" s="1"/>
  <c r="M2210" i="3"/>
  <c r="L2210" i="3"/>
  <c r="K2210" i="3"/>
  <c r="J2210" i="3"/>
  <c r="G2210" i="3"/>
  <c r="H2210" i="3" s="1"/>
  <c r="F2210" i="3"/>
  <c r="E2210" i="3"/>
  <c r="D2210" i="3"/>
  <c r="C2210" i="3"/>
  <c r="B2210" i="3"/>
  <c r="A2210" i="3"/>
  <c r="V2209" i="3"/>
  <c r="U2209" i="3"/>
  <c r="T2209" i="3"/>
  <c r="S2209" i="3"/>
  <c r="R2209" i="3"/>
  <c r="Q2209" i="3"/>
  <c r="O2209" i="3"/>
  <c r="N2209" i="3"/>
  <c r="M2209" i="3"/>
  <c r="L2209" i="3"/>
  <c r="K2209" i="3"/>
  <c r="J2209" i="3"/>
  <c r="I2209" i="3"/>
  <c r="H2209" i="3"/>
  <c r="G2209" i="3"/>
  <c r="F2209" i="3"/>
  <c r="E2209" i="3"/>
  <c r="D2209" i="3"/>
  <c r="C2209" i="3"/>
  <c r="B2209" i="3"/>
  <c r="A2209" i="3"/>
  <c r="V2208" i="3"/>
  <c r="U2208" i="3"/>
  <c r="T2208" i="3"/>
  <c r="S2208" i="3"/>
  <c r="Q2208" i="3"/>
  <c r="O2208" i="3"/>
  <c r="N2208" i="3"/>
  <c r="P2208" i="3" s="1"/>
  <c r="M2208" i="3"/>
  <c r="L2208" i="3"/>
  <c r="K2208" i="3"/>
  <c r="J2208" i="3"/>
  <c r="G2208" i="3"/>
  <c r="H2208" i="3" s="1"/>
  <c r="F2208" i="3"/>
  <c r="E2208" i="3"/>
  <c r="D2208" i="3"/>
  <c r="C2208" i="3"/>
  <c r="B2208" i="3"/>
  <c r="A2208" i="3"/>
  <c r="V2207" i="3"/>
  <c r="U2207" i="3"/>
  <c r="T2207" i="3"/>
  <c r="S2207" i="3"/>
  <c r="Q2207" i="3"/>
  <c r="O2207" i="3"/>
  <c r="N2207" i="3"/>
  <c r="P2207" i="3" s="1"/>
  <c r="M2207" i="3"/>
  <c r="L2207" i="3"/>
  <c r="K2207" i="3"/>
  <c r="J2207" i="3"/>
  <c r="G2207" i="3"/>
  <c r="I2207" i="3" s="1"/>
  <c r="F2207" i="3"/>
  <c r="E2207" i="3"/>
  <c r="D2207" i="3"/>
  <c r="C2207" i="3"/>
  <c r="B2207" i="3"/>
  <c r="A2207" i="3"/>
  <c r="V2206" i="3"/>
  <c r="U2206" i="3"/>
  <c r="T2206" i="3"/>
  <c r="S2206" i="3"/>
  <c r="Q2206" i="3"/>
  <c r="O2206" i="3"/>
  <c r="R2206" i="3" s="1"/>
  <c r="N2206" i="3"/>
  <c r="M2206" i="3"/>
  <c r="L2206" i="3"/>
  <c r="K2206" i="3"/>
  <c r="J2206" i="3"/>
  <c r="H2206" i="3"/>
  <c r="G2206" i="3"/>
  <c r="I2206" i="3" s="1"/>
  <c r="F2206" i="3"/>
  <c r="E2206" i="3"/>
  <c r="D2206" i="3"/>
  <c r="C2206" i="3"/>
  <c r="B2206" i="3"/>
  <c r="A2206" i="3"/>
  <c r="V2205" i="3"/>
  <c r="U2205" i="3"/>
  <c r="T2205" i="3"/>
  <c r="S2205" i="3"/>
  <c r="Q2205" i="3"/>
  <c r="O2205" i="3"/>
  <c r="N2205" i="3"/>
  <c r="M2205" i="3"/>
  <c r="L2205" i="3"/>
  <c r="K2205" i="3"/>
  <c r="J2205" i="3"/>
  <c r="G2205" i="3"/>
  <c r="F2205" i="3"/>
  <c r="E2205" i="3"/>
  <c r="D2205" i="3"/>
  <c r="C2205" i="3"/>
  <c r="B2205" i="3"/>
  <c r="A2205" i="3"/>
  <c r="V2204" i="3"/>
  <c r="U2204" i="3"/>
  <c r="T2204" i="3"/>
  <c r="S2204" i="3"/>
  <c r="R2204" i="3"/>
  <c r="Q2204" i="3"/>
  <c r="O2204" i="3"/>
  <c r="P2204" i="3" s="1"/>
  <c r="N2204" i="3"/>
  <c r="M2204" i="3"/>
  <c r="L2204" i="3"/>
  <c r="K2204" i="3"/>
  <c r="J2204" i="3"/>
  <c r="I2204" i="3"/>
  <c r="G2204" i="3"/>
  <c r="H2204" i="3" s="1"/>
  <c r="F2204" i="3"/>
  <c r="E2204" i="3"/>
  <c r="D2204" i="3"/>
  <c r="C2204" i="3"/>
  <c r="B2204" i="3"/>
  <c r="A2204" i="3"/>
  <c r="V2203" i="3"/>
  <c r="U2203" i="3"/>
  <c r="T2203" i="3"/>
  <c r="S2203" i="3"/>
  <c r="Q2203" i="3"/>
  <c r="P2203" i="3"/>
  <c r="O2203" i="3"/>
  <c r="R2203" i="3" s="1"/>
  <c r="N2203" i="3"/>
  <c r="M2203" i="3"/>
  <c r="L2203" i="3"/>
  <c r="K2203" i="3"/>
  <c r="J2203" i="3"/>
  <c r="H2203" i="3"/>
  <c r="G2203" i="3"/>
  <c r="I2203" i="3" s="1"/>
  <c r="F2203" i="3"/>
  <c r="E2203" i="3"/>
  <c r="D2203" i="3"/>
  <c r="C2203" i="3"/>
  <c r="B2203" i="3"/>
  <c r="A2203" i="3"/>
  <c r="V2202" i="3"/>
  <c r="U2202" i="3"/>
  <c r="T2202" i="3"/>
  <c r="S2202" i="3"/>
  <c r="Q2202" i="3"/>
  <c r="O2202" i="3"/>
  <c r="N2202" i="3"/>
  <c r="M2202" i="3"/>
  <c r="L2202" i="3"/>
  <c r="K2202" i="3"/>
  <c r="J2202" i="3"/>
  <c r="G2202" i="3"/>
  <c r="F2202" i="3"/>
  <c r="E2202" i="3"/>
  <c r="D2202" i="3"/>
  <c r="C2202" i="3"/>
  <c r="B2202" i="3"/>
  <c r="A2202" i="3"/>
  <c r="V2201" i="3"/>
  <c r="U2201" i="3"/>
  <c r="T2201" i="3"/>
  <c r="S2201" i="3"/>
  <c r="R2201" i="3"/>
  <c r="Q2201" i="3"/>
  <c r="O2201" i="3"/>
  <c r="N2201" i="3"/>
  <c r="P2201" i="3" s="1"/>
  <c r="M2201" i="3"/>
  <c r="L2201" i="3"/>
  <c r="K2201" i="3"/>
  <c r="J2201" i="3"/>
  <c r="I2201" i="3"/>
  <c r="H2201" i="3"/>
  <c r="G2201" i="3"/>
  <c r="F2201" i="3"/>
  <c r="E2201" i="3"/>
  <c r="D2201" i="3"/>
  <c r="C2201" i="3"/>
  <c r="B2201" i="3"/>
  <c r="A2201" i="3"/>
  <c r="V2200" i="3"/>
  <c r="U2200" i="3"/>
  <c r="T2200" i="3"/>
  <c r="S2200" i="3"/>
  <c r="Q2200" i="3"/>
  <c r="O2200" i="3"/>
  <c r="N2200" i="3"/>
  <c r="M2200" i="3"/>
  <c r="L2200" i="3"/>
  <c r="K2200" i="3"/>
  <c r="J2200" i="3"/>
  <c r="G2200" i="3"/>
  <c r="I2200" i="3" s="1"/>
  <c r="F2200" i="3"/>
  <c r="E2200" i="3"/>
  <c r="D2200" i="3"/>
  <c r="C2200" i="3"/>
  <c r="B2200" i="3"/>
  <c r="A2200" i="3"/>
  <c r="V2199" i="3"/>
  <c r="U2199" i="3"/>
  <c r="T2199" i="3"/>
  <c r="S2199" i="3"/>
  <c r="Q2199" i="3"/>
  <c r="O2199" i="3"/>
  <c r="N2199" i="3"/>
  <c r="M2199" i="3"/>
  <c r="L2199" i="3"/>
  <c r="K2199" i="3"/>
  <c r="J2199" i="3"/>
  <c r="H2199" i="3"/>
  <c r="G2199" i="3"/>
  <c r="I2199" i="3" s="1"/>
  <c r="F2199" i="3"/>
  <c r="E2199" i="3"/>
  <c r="D2199" i="3"/>
  <c r="C2199" i="3"/>
  <c r="B2199" i="3"/>
  <c r="A2199" i="3"/>
  <c r="V2198" i="3"/>
  <c r="U2198" i="3"/>
  <c r="T2198" i="3"/>
  <c r="S2198" i="3"/>
  <c r="Q2198" i="3"/>
  <c r="O2198" i="3"/>
  <c r="N2198" i="3"/>
  <c r="P2198" i="3" s="1"/>
  <c r="M2198" i="3"/>
  <c r="L2198" i="3"/>
  <c r="K2198" i="3"/>
  <c r="J2198" i="3"/>
  <c r="I2198" i="3"/>
  <c r="H2198" i="3"/>
  <c r="G2198" i="3"/>
  <c r="F2198" i="3"/>
  <c r="E2198" i="3"/>
  <c r="D2198" i="3"/>
  <c r="C2198" i="3"/>
  <c r="B2198" i="3"/>
  <c r="A2198" i="3"/>
  <c r="V2197" i="3"/>
  <c r="U2197" i="3"/>
  <c r="T2197" i="3"/>
  <c r="S2197" i="3"/>
  <c r="Q2197" i="3"/>
  <c r="O2197" i="3"/>
  <c r="R2197" i="3" s="1"/>
  <c r="N2197" i="3"/>
  <c r="M2197" i="3"/>
  <c r="L2197" i="3"/>
  <c r="K2197" i="3"/>
  <c r="J2197" i="3"/>
  <c r="G2197" i="3"/>
  <c r="F2197" i="3"/>
  <c r="E2197" i="3"/>
  <c r="D2197" i="3"/>
  <c r="C2197" i="3"/>
  <c r="B2197" i="3"/>
  <c r="A2197" i="3"/>
  <c r="V2196" i="3"/>
  <c r="U2196" i="3"/>
  <c r="T2196" i="3"/>
  <c r="S2196" i="3"/>
  <c r="R2196" i="3"/>
  <c r="Q2196" i="3"/>
  <c r="P2196" i="3"/>
  <c r="O2196" i="3"/>
  <c r="N2196" i="3"/>
  <c r="M2196" i="3"/>
  <c r="L2196" i="3"/>
  <c r="K2196" i="3"/>
  <c r="J2196" i="3"/>
  <c r="G2196" i="3"/>
  <c r="F2196" i="3"/>
  <c r="E2196" i="3"/>
  <c r="D2196" i="3"/>
  <c r="C2196" i="3"/>
  <c r="B2196" i="3"/>
  <c r="A2196" i="3"/>
  <c r="V2195" i="3"/>
  <c r="U2195" i="3"/>
  <c r="T2195" i="3"/>
  <c r="S2195" i="3"/>
  <c r="Q2195" i="3"/>
  <c r="O2195" i="3"/>
  <c r="N2195" i="3"/>
  <c r="P2195" i="3" s="1"/>
  <c r="M2195" i="3"/>
  <c r="L2195" i="3"/>
  <c r="K2195" i="3"/>
  <c r="J2195" i="3"/>
  <c r="I2195" i="3"/>
  <c r="H2195" i="3"/>
  <c r="G2195" i="3"/>
  <c r="F2195" i="3"/>
  <c r="E2195" i="3"/>
  <c r="D2195" i="3"/>
  <c r="C2195" i="3"/>
  <c r="B2195" i="3"/>
  <c r="A2195" i="3"/>
  <c r="V2194" i="3"/>
  <c r="U2194" i="3"/>
  <c r="T2194" i="3"/>
  <c r="S2194" i="3"/>
  <c r="Q2194" i="3"/>
  <c r="O2194" i="3"/>
  <c r="N2194" i="3"/>
  <c r="P2194" i="3" s="1"/>
  <c r="M2194" i="3"/>
  <c r="L2194" i="3"/>
  <c r="K2194" i="3"/>
  <c r="J2194" i="3"/>
  <c r="I2194" i="3"/>
  <c r="G2194" i="3"/>
  <c r="H2194" i="3" s="1"/>
  <c r="F2194" i="3"/>
  <c r="E2194" i="3"/>
  <c r="D2194" i="3"/>
  <c r="C2194" i="3"/>
  <c r="B2194" i="3"/>
  <c r="A2194" i="3"/>
  <c r="V2193" i="3"/>
  <c r="U2193" i="3"/>
  <c r="T2193" i="3"/>
  <c r="S2193" i="3"/>
  <c r="R2193" i="3"/>
  <c r="Q2193" i="3"/>
  <c r="O2193" i="3"/>
  <c r="N2193" i="3"/>
  <c r="P2193" i="3" s="1"/>
  <c r="M2193" i="3"/>
  <c r="L2193" i="3"/>
  <c r="K2193" i="3"/>
  <c r="J2193" i="3"/>
  <c r="I2193" i="3"/>
  <c r="H2193" i="3"/>
  <c r="G2193" i="3"/>
  <c r="F2193" i="3"/>
  <c r="E2193" i="3"/>
  <c r="D2193" i="3"/>
  <c r="C2193" i="3"/>
  <c r="B2193" i="3"/>
  <c r="A2193" i="3"/>
  <c r="V2192" i="3"/>
  <c r="U2192" i="3"/>
  <c r="T2192" i="3"/>
  <c r="S2192" i="3"/>
  <c r="Q2192" i="3"/>
  <c r="O2192" i="3"/>
  <c r="N2192" i="3"/>
  <c r="P2192" i="3" s="1"/>
  <c r="M2192" i="3"/>
  <c r="L2192" i="3"/>
  <c r="K2192" i="3"/>
  <c r="J2192" i="3"/>
  <c r="H2192" i="3"/>
  <c r="G2192" i="3"/>
  <c r="I2192" i="3" s="1"/>
  <c r="F2192" i="3"/>
  <c r="E2192" i="3"/>
  <c r="D2192" i="3"/>
  <c r="C2192" i="3"/>
  <c r="B2192" i="3"/>
  <c r="A2192" i="3"/>
  <c r="V2191" i="3"/>
  <c r="U2191" i="3"/>
  <c r="T2191" i="3"/>
  <c r="S2191" i="3"/>
  <c r="Q2191" i="3"/>
  <c r="O2191" i="3"/>
  <c r="N2191" i="3"/>
  <c r="P2191" i="3" s="1"/>
  <c r="M2191" i="3"/>
  <c r="L2191" i="3"/>
  <c r="K2191" i="3"/>
  <c r="J2191" i="3"/>
  <c r="I2191" i="3"/>
  <c r="G2191" i="3"/>
  <c r="H2191" i="3" s="1"/>
  <c r="F2191" i="3"/>
  <c r="E2191" i="3"/>
  <c r="D2191" i="3"/>
  <c r="C2191" i="3"/>
  <c r="B2191" i="3"/>
  <c r="A2191" i="3"/>
  <c r="V2190" i="3"/>
  <c r="U2190" i="3"/>
  <c r="T2190" i="3"/>
  <c r="S2190" i="3"/>
  <c r="Q2190" i="3"/>
  <c r="O2190" i="3"/>
  <c r="N2190" i="3"/>
  <c r="P2190" i="3" s="1"/>
  <c r="M2190" i="3"/>
  <c r="L2190" i="3"/>
  <c r="K2190" i="3"/>
  <c r="J2190" i="3"/>
  <c r="I2190" i="3"/>
  <c r="H2190" i="3"/>
  <c r="G2190" i="3"/>
  <c r="F2190" i="3"/>
  <c r="E2190" i="3"/>
  <c r="D2190" i="3"/>
  <c r="C2190" i="3"/>
  <c r="B2190" i="3"/>
  <c r="A2190" i="3"/>
  <c r="V2189" i="3"/>
  <c r="U2189" i="3"/>
  <c r="T2189" i="3"/>
  <c r="S2189" i="3"/>
  <c r="Q2189" i="3"/>
  <c r="O2189" i="3"/>
  <c r="R2189" i="3" s="1"/>
  <c r="N2189" i="3"/>
  <c r="P2189" i="3" s="1"/>
  <c r="M2189" i="3"/>
  <c r="L2189" i="3"/>
  <c r="K2189" i="3"/>
  <c r="J2189" i="3"/>
  <c r="I2189" i="3"/>
  <c r="G2189" i="3"/>
  <c r="H2189" i="3" s="1"/>
  <c r="F2189" i="3"/>
  <c r="E2189" i="3"/>
  <c r="D2189" i="3"/>
  <c r="C2189" i="3"/>
  <c r="B2189" i="3"/>
  <c r="A2189" i="3"/>
  <c r="V2188" i="3"/>
  <c r="U2188" i="3"/>
  <c r="T2188" i="3"/>
  <c r="S2188" i="3"/>
  <c r="Q2188" i="3"/>
  <c r="P2188" i="3"/>
  <c r="O2188" i="3"/>
  <c r="R2188" i="3" s="1"/>
  <c r="N2188" i="3"/>
  <c r="M2188" i="3"/>
  <c r="L2188" i="3"/>
  <c r="K2188" i="3"/>
  <c r="J2188" i="3"/>
  <c r="I2188" i="3"/>
  <c r="G2188" i="3"/>
  <c r="H2188" i="3" s="1"/>
  <c r="F2188" i="3"/>
  <c r="E2188" i="3"/>
  <c r="D2188" i="3"/>
  <c r="C2188" i="3"/>
  <c r="B2188" i="3"/>
  <c r="A2188" i="3"/>
  <c r="V2187" i="3"/>
  <c r="U2187" i="3"/>
  <c r="T2187" i="3"/>
  <c r="S2187" i="3"/>
  <c r="R2187" i="3"/>
  <c r="Q2187" i="3"/>
  <c r="O2187" i="3"/>
  <c r="P2187" i="3" s="1"/>
  <c r="N2187" i="3"/>
  <c r="M2187" i="3"/>
  <c r="L2187" i="3"/>
  <c r="K2187" i="3"/>
  <c r="J2187" i="3"/>
  <c r="I2187" i="3"/>
  <c r="G2187" i="3"/>
  <c r="H2187" i="3" s="1"/>
  <c r="F2187" i="3"/>
  <c r="E2187" i="3"/>
  <c r="D2187" i="3"/>
  <c r="C2187" i="3"/>
  <c r="B2187" i="3"/>
  <c r="A2187" i="3"/>
  <c r="V2186" i="3"/>
  <c r="U2186" i="3"/>
  <c r="T2186" i="3"/>
  <c r="S2186" i="3"/>
  <c r="Q2186" i="3"/>
  <c r="O2186" i="3"/>
  <c r="N2186" i="3"/>
  <c r="P2186" i="3" s="1"/>
  <c r="M2186" i="3"/>
  <c r="L2186" i="3"/>
  <c r="K2186" i="3"/>
  <c r="J2186" i="3"/>
  <c r="I2186" i="3"/>
  <c r="H2186" i="3"/>
  <c r="G2186" i="3"/>
  <c r="F2186" i="3"/>
  <c r="E2186" i="3"/>
  <c r="D2186" i="3"/>
  <c r="C2186" i="3"/>
  <c r="B2186" i="3"/>
  <c r="A2186" i="3"/>
  <c r="V2185" i="3"/>
  <c r="U2185" i="3"/>
  <c r="T2185" i="3"/>
  <c r="S2185" i="3"/>
  <c r="Q2185" i="3"/>
  <c r="O2185" i="3"/>
  <c r="R2185" i="3" s="1"/>
  <c r="N2185" i="3"/>
  <c r="P2185" i="3" s="1"/>
  <c r="M2185" i="3"/>
  <c r="L2185" i="3"/>
  <c r="K2185" i="3"/>
  <c r="J2185" i="3"/>
  <c r="I2185" i="3"/>
  <c r="H2185" i="3"/>
  <c r="G2185" i="3"/>
  <c r="F2185" i="3"/>
  <c r="E2185" i="3"/>
  <c r="D2185" i="3"/>
  <c r="C2185" i="3"/>
  <c r="B2185" i="3"/>
  <c r="A2185" i="3"/>
  <c r="V2184" i="3"/>
  <c r="U2184" i="3"/>
  <c r="T2184" i="3"/>
  <c r="S2184" i="3"/>
  <c r="R2184" i="3"/>
  <c r="Q2184" i="3"/>
  <c r="O2184" i="3"/>
  <c r="P2184" i="3" s="1"/>
  <c r="N2184" i="3"/>
  <c r="M2184" i="3"/>
  <c r="L2184" i="3"/>
  <c r="K2184" i="3"/>
  <c r="J2184" i="3"/>
  <c r="I2184" i="3"/>
  <c r="G2184" i="3"/>
  <c r="H2184" i="3" s="1"/>
  <c r="F2184" i="3"/>
  <c r="E2184" i="3"/>
  <c r="D2184" i="3"/>
  <c r="C2184" i="3"/>
  <c r="B2184" i="3"/>
  <c r="A2184" i="3"/>
  <c r="V2183" i="3"/>
  <c r="U2183" i="3"/>
  <c r="T2183" i="3"/>
  <c r="S2183" i="3"/>
  <c r="R2183" i="3"/>
  <c r="Q2183" i="3"/>
  <c r="P2183" i="3"/>
  <c r="O2183" i="3"/>
  <c r="N2183" i="3"/>
  <c r="M2183" i="3"/>
  <c r="L2183" i="3"/>
  <c r="K2183" i="3"/>
  <c r="J2183" i="3"/>
  <c r="I2183" i="3"/>
  <c r="H2183" i="3"/>
  <c r="G2183" i="3"/>
  <c r="F2183" i="3"/>
  <c r="E2183" i="3"/>
  <c r="D2183" i="3"/>
  <c r="C2183" i="3"/>
  <c r="B2183" i="3"/>
  <c r="A2183" i="3"/>
  <c r="V2182" i="3"/>
  <c r="U2182" i="3"/>
  <c r="T2182" i="3"/>
  <c r="S2182" i="3"/>
  <c r="Q2182" i="3"/>
  <c r="O2182" i="3"/>
  <c r="R2182" i="3" s="1"/>
  <c r="N2182" i="3"/>
  <c r="M2182" i="3"/>
  <c r="L2182" i="3"/>
  <c r="K2182" i="3"/>
  <c r="J2182" i="3"/>
  <c r="I2182" i="3"/>
  <c r="G2182" i="3"/>
  <c r="H2182" i="3" s="1"/>
  <c r="F2182" i="3"/>
  <c r="E2182" i="3"/>
  <c r="D2182" i="3"/>
  <c r="C2182" i="3"/>
  <c r="B2182" i="3"/>
  <c r="A2182" i="3"/>
  <c r="V2181" i="3"/>
  <c r="U2181" i="3"/>
  <c r="T2181" i="3"/>
  <c r="S2181" i="3"/>
  <c r="R2181" i="3"/>
  <c r="Q2181" i="3"/>
  <c r="O2181" i="3"/>
  <c r="P2181" i="3" s="1"/>
  <c r="N2181" i="3"/>
  <c r="M2181" i="3"/>
  <c r="L2181" i="3"/>
  <c r="K2181" i="3"/>
  <c r="J2181" i="3"/>
  <c r="I2181" i="3"/>
  <c r="G2181" i="3"/>
  <c r="H2181" i="3" s="1"/>
  <c r="F2181" i="3"/>
  <c r="E2181" i="3"/>
  <c r="D2181" i="3"/>
  <c r="C2181" i="3"/>
  <c r="B2181" i="3"/>
  <c r="A2181" i="3"/>
  <c r="V2180" i="3"/>
  <c r="U2180" i="3"/>
  <c r="T2180" i="3"/>
  <c r="S2180" i="3"/>
  <c r="Q2180" i="3"/>
  <c r="O2180" i="3"/>
  <c r="R2180" i="3" s="1"/>
  <c r="N2180" i="3"/>
  <c r="M2180" i="3"/>
  <c r="L2180" i="3"/>
  <c r="K2180" i="3"/>
  <c r="J2180" i="3"/>
  <c r="I2180" i="3"/>
  <c r="H2180" i="3"/>
  <c r="G2180" i="3"/>
  <c r="F2180" i="3"/>
  <c r="E2180" i="3"/>
  <c r="D2180" i="3"/>
  <c r="C2180" i="3"/>
  <c r="B2180" i="3"/>
  <c r="A2180" i="3"/>
  <c r="V2179" i="3"/>
  <c r="U2179" i="3"/>
  <c r="T2179" i="3"/>
  <c r="S2179" i="3"/>
  <c r="Q2179" i="3"/>
  <c r="O2179" i="3"/>
  <c r="R2179" i="3" s="1"/>
  <c r="N2179" i="3"/>
  <c r="M2179" i="3"/>
  <c r="L2179" i="3"/>
  <c r="K2179" i="3"/>
  <c r="J2179" i="3"/>
  <c r="G2179" i="3"/>
  <c r="I2179" i="3" s="1"/>
  <c r="F2179" i="3"/>
  <c r="E2179" i="3"/>
  <c r="D2179" i="3"/>
  <c r="C2179" i="3"/>
  <c r="B2179" i="3"/>
  <c r="A2179" i="3"/>
  <c r="V2178" i="3"/>
  <c r="U2178" i="3"/>
  <c r="T2178" i="3"/>
  <c r="S2178" i="3"/>
  <c r="R2178" i="3"/>
  <c r="Q2178" i="3"/>
  <c r="P2178" i="3"/>
  <c r="O2178" i="3"/>
  <c r="N2178" i="3"/>
  <c r="M2178" i="3"/>
  <c r="L2178" i="3"/>
  <c r="K2178" i="3"/>
  <c r="J2178" i="3"/>
  <c r="I2178" i="3"/>
  <c r="G2178" i="3"/>
  <c r="H2178" i="3" s="1"/>
  <c r="F2178" i="3"/>
  <c r="E2178" i="3"/>
  <c r="D2178" i="3"/>
  <c r="C2178" i="3"/>
  <c r="B2178" i="3"/>
  <c r="A2178" i="3"/>
  <c r="V2177" i="3"/>
  <c r="U2177" i="3"/>
  <c r="T2177" i="3"/>
  <c r="S2177" i="3"/>
  <c r="Q2177" i="3"/>
  <c r="O2177" i="3"/>
  <c r="R2177" i="3" s="1"/>
  <c r="N2177" i="3"/>
  <c r="M2177" i="3"/>
  <c r="L2177" i="3"/>
  <c r="K2177" i="3"/>
  <c r="J2177" i="3"/>
  <c r="I2177" i="3"/>
  <c r="H2177" i="3"/>
  <c r="G2177" i="3"/>
  <c r="F2177" i="3"/>
  <c r="E2177" i="3"/>
  <c r="D2177" i="3"/>
  <c r="C2177" i="3"/>
  <c r="B2177" i="3"/>
  <c r="A2177" i="3"/>
  <c r="V2176" i="3"/>
  <c r="U2176" i="3"/>
  <c r="T2176" i="3"/>
  <c r="S2176" i="3"/>
  <c r="Q2176" i="3"/>
  <c r="O2176" i="3"/>
  <c r="N2176" i="3"/>
  <c r="P2176" i="3" s="1"/>
  <c r="M2176" i="3"/>
  <c r="L2176" i="3"/>
  <c r="K2176" i="3"/>
  <c r="J2176" i="3"/>
  <c r="G2176" i="3"/>
  <c r="F2176" i="3"/>
  <c r="E2176" i="3"/>
  <c r="D2176" i="3"/>
  <c r="C2176" i="3"/>
  <c r="B2176" i="3"/>
  <c r="A2176" i="3"/>
  <c r="V2175" i="3"/>
  <c r="U2175" i="3"/>
  <c r="T2175" i="3"/>
  <c r="S2175" i="3"/>
  <c r="Q2175" i="3"/>
  <c r="O2175" i="3"/>
  <c r="R2175" i="3" s="1"/>
  <c r="N2175" i="3"/>
  <c r="M2175" i="3"/>
  <c r="L2175" i="3"/>
  <c r="K2175" i="3"/>
  <c r="J2175" i="3"/>
  <c r="I2175" i="3"/>
  <c r="G2175" i="3"/>
  <c r="H2175" i="3" s="1"/>
  <c r="F2175" i="3"/>
  <c r="E2175" i="3"/>
  <c r="D2175" i="3"/>
  <c r="C2175" i="3"/>
  <c r="B2175" i="3"/>
  <c r="A2175" i="3"/>
  <c r="V2174" i="3"/>
  <c r="U2174" i="3"/>
  <c r="T2174" i="3"/>
  <c r="S2174" i="3"/>
  <c r="Q2174" i="3"/>
  <c r="O2174" i="3"/>
  <c r="N2174" i="3"/>
  <c r="P2174" i="3" s="1"/>
  <c r="M2174" i="3"/>
  <c r="L2174" i="3"/>
  <c r="K2174" i="3"/>
  <c r="J2174" i="3"/>
  <c r="I2174" i="3"/>
  <c r="H2174" i="3"/>
  <c r="G2174" i="3"/>
  <c r="F2174" i="3"/>
  <c r="E2174" i="3"/>
  <c r="D2174" i="3"/>
  <c r="C2174" i="3"/>
  <c r="B2174" i="3"/>
  <c r="A2174" i="3"/>
  <c r="V2173" i="3"/>
  <c r="U2173" i="3"/>
  <c r="T2173" i="3"/>
  <c r="S2173" i="3"/>
  <c r="Q2173" i="3"/>
  <c r="O2173" i="3"/>
  <c r="R2173" i="3" s="1"/>
  <c r="N2173" i="3"/>
  <c r="M2173" i="3"/>
  <c r="L2173" i="3"/>
  <c r="K2173" i="3"/>
  <c r="J2173" i="3"/>
  <c r="G2173" i="3"/>
  <c r="H2173" i="3" s="1"/>
  <c r="F2173" i="3"/>
  <c r="E2173" i="3"/>
  <c r="D2173" i="3"/>
  <c r="C2173" i="3"/>
  <c r="B2173" i="3"/>
  <c r="A2173" i="3"/>
  <c r="V2172" i="3"/>
  <c r="U2172" i="3"/>
  <c r="T2172" i="3"/>
  <c r="S2172" i="3"/>
  <c r="R2172" i="3"/>
  <c r="Q2172" i="3"/>
  <c r="O2172" i="3"/>
  <c r="P2172" i="3" s="1"/>
  <c r="N2172" i="3"/>
  <c r="M2172" i="3"/>
  <c r="L2172" i="3"/>
  <c r="K2172" i="3"/>
  <c r="J2172" i="3"/>
  <c r="I2172" i="3"/>
  <c r="H2172" i="3"/>
  <c r="G2172" i="3"/>
  <c r="F2172" i="3"/>
  <c r="E2172" i="3"/>
  <c r="D2172" i="3"/>
  <c r="C2172" i="3"/>
  <c r="B2172" i="3"/>
  <c r="A2172" i="3"/>
  <c r="V2171" i="3"/>
  <c r="U2171" i="3"/>
  <c r="T2171" i="3"/>
  <c r="S2171" i="3"/>
  <c r="Q2171" i="3"/>
  <c r="O2171" i="3"/>
  <c r="N2171" i="3"/>
  <c r="P2171" i="3" s="1"/>
  <c r="M2171" i="3"/>
  <c r="L2171" i="3"/>
  <c r="K2171" i="3"/>
  <c r="J2171" i="3"/>
  <c r="I2171" i="3"/>
  <c r="H2171" i="3"/>
  <c r="G2171" i="3"/>
  <c r="F2171" i="3"/>
  <c r="E2171" i="3"/>
  <c r="D2171" i="3"/>
  <c r="C2171" i="3"/>
  <c r="B2171" i="3"/>
  <c r="A2171" i="3"/>
  <c r="V2170" i="3"/>
  <c r="U2170" i="3"/>
  <c r="T2170" i="3"/>
  <c r="S2170" i="3"/>
  <c r="Q2170" i="3"/>
  <c r="O2170" i="3"/>
  <c r="N2170" i="3"/>
  <c r="P2170" i="3" s="1"/>
  <c r="M2170" i="3"/>
  <c r="L2170" i="3"/>
  <c r="K2170" i="3"/>
  <c r="J2170" i="3"/>
  <c r="G2170" i="3"/>
  <c r="F2170" i="3"/>
  <c r="E2170" i="3"/>
  <c r="D2170" i="3"/>
  <c r="C2170" i="3"/>
  <c r="B2170" i="3"/>
  <c r="A2170" i="3"/>
  <c r="V2169" i="3"/>
  <c r="U2169" i="3"/>
  <c r="T2169" i="3"/>
  <c r="S2169" i="3"/>
  <c r="Q2169" i="3"/>
  <c r="O2169" i="3"/>
  <c r="N2169" i="3"/>
  <c r="P2169" i="3" s="1"/>
  <c r="M2169" i="3"/>
  <c r="L2169" i="3"/>
  <c r="K2169" i="3"/>
  <c r="J2169" i="3"/>
  <c r="I2169" i="3"/>
  <c r="H2169" i="3"/>
  <c r="G2169" i="3"/>
  <c r="F2169" i="3"/>
  <c r="E2169" i="3"/>
  <c r="D2169" i="3"/>
  <c r="C2169" i="3"/>
  <c r="B2169" i="3"/>
  <c r="A2169" i="3"/>
  <c r="V2168" i="3"/>
  <c r="U2168" i="3"/>
  <c r="T2168" i="3"/>
  <c r="S2168" i="3"/>
  <c r="Q2168" i="3"/>
  <c r="P2168" i="3"/>
  <c r="O2168" i="3"/>
  <c r="R2168" i="3" s="1"/>
  <c r="N2168" i="3"/>
  <c r="M2168" i="3"/>
  <c r="L2168" i="3"/>
  <c r="K2168" i="3"/>
  <c r="J2168" i="3"/>
  <c r="I2168" i="3"/>
  <c r="H2168" i="3"/>
  <c r="G2168" i="3"/>
  <c r="F2168" i="3"/>
  <c r="E2168" i="3"/>
  <c r="D2168" i="3"/>
  <c r="C2168" i="3"/>
  <c r="B2168" i="3"/>
  <c r="A2168" i="3"/>
  <c r="V2167" i="3"/>
  <c r="U2167" i="3"/>
  <c r="T2167" i="3"/>
  <c r="S2167" i="3"/>
  <c r="Q2167" i="3"/>
  <c r="O2167" i="3"/>
  <c r="N2167" i="3"/>
  <c r="P2167" i="3" s="1"/>
  <c r="M2167" i="3"/>
  <c r="L2167" i="3"/>
  <c r="K2167" i="3"/>
  <c r="J2167" i="3"/>
  <c r="G2167" i="3"/>
  <c r="F2167" i="3"/>
  <c r="E2167" i="3"/>
  <c r="D2167" i="3"/>
  <c r="C2167" i="3"/>
  <c r="B2167" i="3"/>
  <c r="A2167" i="3"/>
  <c r="V2166" i="3"/>
  <c r="U2166" i="3"/>
  <c r="T2166" i="3"/>
  <c r="S2166" i="3"/>
  <c r="Q2166" i="3"/>
  <c r="O2166" i="3"/>
  <c r="R2166" i="3" s="1"/>
  <c r="N2166" i="3"/>
  <c r="M2166" i="3"/>
  <c r="L2166" i="3"/>
  <c r="K2166" i="3"/>
  <c r="J2166" i="3"/>
  <c r="I2166" i="3"/>
  <c r="G2166" i="3"/>
  <c r="H2166" i="3" s="1"/>
  <c r="F2166" i="3"/>
  <c r="E2166" i="3"/>
  <c r="D2166" i="3"/>
  <c r="C2166" i="3"/>
  <c r="B2166" i="3"/>
  <c r="A2166" i="3"/>
  <c r="V2165" i="3"/>
  <c r="U2165" i="3"/>
  <c r="T2165" i="3"/>
  <c r="S2165" i="3"/>
  <c r="Q2165" i="3"/>
  <c r="P2165" i="3"/>
  <c r="O2165" i="3"/>
  <c r="R2165" i="3" s="1"/>
  <c r="N2165" i="3"/>
  <c r="M2165" i="3"/>
  <c r="L2165" i="3"/>
  <c r="K2165" i="3"/>
  <c r="J2165" i="3"/>
  <c r="I2165" i="3"/>
  <c r="G2165" i="3"/>
  <c r="H2165" i="3" s="1"/>
  <c r="F2165" i="3"/>
  <c r="E2165" i="3"/>
  <c r="D2165" i="3"/>
  <c r="C2165" i="3"/>
  <c r="B2165" i="3"/>
  <c r="A2165" i="3"/>
  <c r="V2164" i="3"/>
  <c r="U2164" i="3"/>
  <c r="T2164" i="3"/>
  <c r="S2164" i="3"/>
  <c r="Q2164" i="3"/>
  <c r="O2164" i="3"/>
  <c r="N2164" i="3"/>
  <c r="M2164" i="3"/>
  <c r="L2164" i="3"/>
  <c r="K2164" i="3"/>
  <c r="J2164" i="3"/>
  <c r="G2164" i="3"/>
  <c r="F2164" i="3"/>
  <c r="E2164" i="3"/>
  <c r="D2164" i="3"/>
  <c r="C2164" i="3"/>
  <c r="B2164" i="3"/>
  <c r="A2164" i="3"/>
  <c r="V2163" i="3"/>
  <c r="U2163" i="3"/>
  <c r="T2163" i="3"/>
  <c r="S2163" i="3"/>
  <c r="R2163" i="3"/>
  <c r="Q2163" i="3"/>
  <c r="P2163" i="3"/>
  <c r="O2163" i="3"/>
  <c r="N2163" i="3"/>
  <c r="M2163" i="3"/>
  <c r="L2163" i="3"/>
  <c r="K2163" i="3"/>
  <c r="J2163" i="3"/>
  <c r="G2163" i="3"/>
  <c r="F2163" i="3"/>
  <c r="E2163" i="3"/>
  <c r="D2163" i="3"/>
  <c r="C2163" i="3"/>
  <c r="B2163" i="3"/>
  <c r="A2163" i="3"/>
  <c r="V2162" i="3"/>
  <c r="U2162" i="3"/>
  <c r="T2162" i="3"/>
  <c r="S2162" i="3"/>
  <c r="R2162" i="3"/>
  <c r="Q2162" i="3"/>
  <c r="P2162" i="3"/>
  <c r="O2162" i="3"/>
  <c r="N2162" i="3"/>
  <c r="M2162" i="3"/>
  <c r="L2162" i="3"/>
  <c r="K2162" i="3"/>
  <c r="J2162" i="3"/>
  <c r="H2162" i="3"/>
  <c r="G2162" i="3"/>
  <c r="I2162" i="3" s="1"/>
  <c r="F2162" i="3"/>
  <c r="E2162" i="3"/>
  <c r="D2162" i="3"/>
  <c r="C2162" i="3"/>
  <c r="B2162" i="3"/>
  <c r="A2162" i="3"/>
  <c r="V2161" i="3"/>
  <c r="U2161" i="3"/>
  <c r="T2161" i="3"/>
  <c r="S2161" i="3"/>
  <c r="Q2161" i="3"/>
  <c r="O2161" i="3"/>
  <c r="R2161" i="3" s="1"/>
  <c r="N2161" i="3"/>
  <c r="M2161" i="3"/>
  <c r="L2161" i="3"/>
  <c r="K2161" i="3"/>
  <c r="J2161" i="3"/>
  <c r="G2161" i="3"/>
  <c r="F2161" i="3"/>
  <c r="E2161" i="3"/>
  <c r="D2161" i="3"/>
  <c r="C2161" i="3"/>
  <c r="B2161" i="3"/>
  <c r="A2161" i="3"/>
  <c r="V2160" i="3"/>
  <c r="U2160" i="3"/>
  <c r="T2160" i="3"/>
  <c r="S2160" i="3"/>
  <c r="R2160" i="3"/>
  <c r="Q2160" i="3"/>
  <c r="P2160" i="3"/>
  <c r="O2160" i="3"/>
  <c r="N2160" i="3"/>
  <c r="M2160" i="3"/>
  <c r="L2160" i="3"/>
  <c r="K2160" i="3"/>
  <c r="J2160" i="3"/>
  <c r="G2160" i="3"/>
  <c r="F2160" i="3"/>
  <c r="E2160" i="3"/>
  <c r="D2160" i="3"/>
  <c r="C2160" i="3"/>
  <c r="B2160" i="3"/>
  <c r="A2160" i="3"/>
  <c r="V2159" i="3"/>
  <c r="U2159" i="3"/>
  <c r="T2159" i="3"/>
  <c r="S2159" i="3"/>
  <c r="R2159" i="3"/>
  <c r="Q2159" i="3"/>
  <c r="P2159" i="3"/>
  <c r="O2159" i="3"/>
  <c r="N2159" i="3"/>
  <c r="M2159" i="3"/>
  <c r="L2159" i="3"/>
  <c r="K2159" i="3"/>
  <c r="J2159" i="3"/>
  <c r="I2159" i="3"/>
  <c r="G2159" i="3"/>
  <c r="H2159" i="3" s="1"/>
  <c r="F2159" i="3"/>
  <c r="E2159" i="3"/>
  <c r="D2159" i="3"/>
  <c r="C2159" i="3"/>
  <c r="B2159" i="3"/>
  <c r="A2159" i="3"/>
  <c r="V2158" i="3"/>
  <c r="U2158" i="3"/>
  <c r="T2158" i="3"/>
  <c r="S2158" i="3"/>
  <c r="Q2158" i="3"/>
  <c r="P2158" i="3"/>
  <c r="O2158" i="3"/>
  <c r="N2158" i="3"/>
  <c r="M2158" i="3"/>
  <c r="L2158" i="3"/>
  <c r="K2158" i="3"/>
  <c r="J2158" i="3"/>
  <c r="G2158" i="3"/>
  <c r="I2158" i="3" s="1"/>
  <c r="F2158" i="3"/>
  <c r="E2158" i="3"/>
  <c r="D2158" i="3"/>
  <c r="C2158" i="3"/>
  <c r="B2158" i="3"/>
  <c r="A2158" i="3"/>
  <c r="V2157" i="3"/>
  <c r="U2157" i="3"/>
  <c r="T2157" i="3"/>
  <c r="S2157" i="3"/>
  <c r="Q2157" i="3"/>
  <c r="O2157" i="3"/>
  <c r="N2157" i="3"/>
  <c r="M2157" i="3"/>
  <c r="L2157" i="3"/>
  <c r="K2157" i="3"/>
  <c r="J2157" i="3"/>
  <c r="G2157" i="3"/>
  <c r="F2157" i="3"/>
  <c r="E2157" i="3"/>
  <c r="D2157" i="3"/>
  <c r="C2157" i="3"/>
  <c r="B2157" i="3"/>
  <c r="A2157" i="3"/>
  <c r="V2156" i="3"/>
  <c r="U2156" i="3"/>
  <c r="T2156" i="3"/>
  <c r="S2156" i="3"/>
  <c r="R2156" i="3"/>
  <c r="Q2156" i="3"/>
  <c r="P2156" i="3"/>
  <c r="O2156" i="3"/>
  <c r="N2156" i="3"/>
  <c r="M2156" i="3"/>
  <c r="L2156" i="3"/>
  <c r="K2156" i="3"/>
  <c r="J2156" i="3"/>
  <c r="I2156" i="3"/>
  <c r="G2156" i="3"/>
  <c r="H2156" i="3" s="1"/>
  <c r="F2156" i="3"/>
  <c r="E2156" i="3"/>
  <c r="D2156" i="3"/>
  <c r="C2156" i="3"/>
  <c r="B2156" i="3"/>
  <c r="A2156" i="3"/>
  <c r="V2155" i="3"/>
  <c r="U2155" i="3"/>
  <c r="T2155" i="3"/>
  <c r="S2155" i="3"/>
  <c r="R2155" i="3"/>
  <c r="Q2155" i="3"/>
  <c r="O2155" i="3"/>
  <c r="N2155" i="3"/>
  <c r="M2155" i="3"/>
  <c r="L2155" i="3"/>
  <c r="K2155" i="3"/>
  <c r="J2155" i="3"/>
  <c r="H2155" i="3"/>
  <c r="G2155" i="3"/>
  <c r="I2155" i="3" s="1"/>
  <c r="F2155" i="3"/>
  <c r="E2155" i="3"/>
  <c r="D2155" i="3"/>
  <c r="C2155" i="3"/>
  <c r="B2155" i="3"/>
  <c r="A2155" i="3"/>
  <c r="V2154" i="3"/>
  <c r="U2154" i="3"/>
  <c r="T2154" i="3"/>
  <c r="S2154" i="3"/>
  <c r="Q2154" i="3"/>
  <c r="O2154" i="3"/>
  <c r="N2154" i="3"/>
  <c r="M2154" i="3"/>
  <c r="L2154" i="3"/>
  <c r="K2154" i="3"/>
  <c r="J2154" i="3"/>
  <c r="H2154" i="3"/>
  <c r="G2154" i="3"/>
  <c r="I2154" i="3" s="1"/>
  <c r="F2154" i="3"/>
  <c r="E2154" i="3"/>
  <c r="D2154" i="3"/>
  <c r="C2154" i="3"/>
  <c r="B2154" i="3"/>
  <c r="A2154" i="3"/>
  <c r="V2153" i="3"/>
  <c r="U2153" i="3"/>
  <c r="T2153" i="3"/>
  <c r="S2153" i="3"/>
  <c r="R2153" i="3"/>
  <c r="Q2153" i="3"/>
  <c r="O2153" i="3"/>
  <c r="N2153" i="3"/>
  <c r="P2153" i="3" s="1"/>
  <c r="M2153" i="3"/>
  <c r="L2153" i="3"/>
  <c r="K2153" i="3"/>
  <c r="J2153" i="3"/>
  <c r="I2153" i="3"/>
  <c r="G2153" i="3"/>
  <c r="H2153" i="3" s="1"/>
  <c r="F2153" i="3"/>
  <c r="E2153" i="3"/>
  <c r="D2153" i="3"/>
  <c r="C2153" i="3"/>
  <c r="B2153" i="3"/>
  <c r="A2153" i="3"/>
  <c r="V2152" i="3"/>
  <c r="U2152" i="3"/>
  <c r="T2152" i="3"/>
  <c r="S2152" i="3"/>
  <c r="R2152" i="3"/>
  <c r="Q2152" i="3"/>
  <c r="P2152" i="3"/>
  <c r="O2152" i="3"/>
  <c r="N2152" i="3"/>
  <c r="M2152" i="3"/>
  <c r="L2152" i="3"/>
  <c r="K2152" i="3"/>
  <c r="J2152" i="3"/>
  <c r="I2152" i="3"/>
  <c r="H2152" i="3"/>
  <c r="G2152" i="3"/>
  <c r="F2152" i="3"/>
  <c r="E2152" i="3"/>
  <c r="D2152" i="3"/>
  <c r="C2152" i="3"/>
  <c r="B2152" i="3"/>
  <c r="A2152" i="3"/>
  <c r="V2151" i="3"/>
  <c r="U2151" i="3"/>
  <c r="T2151" i="3"/>
  <c r="S2151" i="3"/>
  <c r="Q2151" i="3"/>
  <c r="O2151" i="3"/>
  <c r="N2151" i="3"/>
  <c r="P2151" i="3" s="1"/>
  <c r="M2151" i="3"/>
  <c r="L2151" i="3"/>
  <c r="K2151" i="3"/>
  <c r="J2151" i="3"/>
  <c r="I2151" i="3"/>
  <c r="H2151" i="3"/>
  <c r="G2151" i="3"/>
  <c r="F2151" i="3"/>
  <c r="E2151" i="3"/>
  <c r="D2151" i="3"/>
  <c r="C2151" i="3"/>
  <c r="B2151" i="3"/>
  <c r="A2151" i="3"/>
  <c r="V2150" i="3"/>
  <c r="U2150" i="3"/>
  <c r="T2150" i="3"/>
  <c r="S2150" i="3"/>
  <c r="Q2150" i="3"/>
  <c r="O2150" i="3"/>
  <c r="N2150" i="3"/>
  <c r="P2150" i="3" s="1"/>
  <c r="M2150" i="3"/>
  <c r="L2150" i="3"/>
  <c r="K2150" i="3"/>
  <c r="J2150" i="3"/>
  <c r="G2150" i="3"/>
  <c r="I2150" i="3" s="1"/>
  <c r="F2150" i="3"/>
  <c r="E2150" i="3"/>
  <c r="D2150" i="3"/>
  <c r="C2150" i="3"/>
  <c r="B2150" i="3"/>
  <c r="A2150" i="3"/>
  <c r="V2149" i="3"/>
  <c r="U2149" i="3"/>
  <c r="T2149" i="3"/>
  <c r="S2149" i="3"/>
  <c r="Q2149" i="3"/>
  <c r="P2149" i="3"/>
  <c r="O2149" i="3"/>
  <c r="R2149" i="3" s="1"/>
  <c r="N2149" i="3"/>
  <c r="M2149" i="3"/>
  <c r="L2149" i="3"/>
  <c r="K2149" i="3"/>
  <c r="J2149" i="3"/>
  <c r="G2149" i="3"/>
  <c r="H2149" i="3" s="1"/>
  <c r="F2149" i="3"/>
  <c r="E2149" i="3"/>
  <c r="D2149" i="3"/>
  <c r="C2149" i="3"/>
  <c r="B2149" i="3"/>
  <c r="A2149" i="3"/>
  <c r="V2148" i="3"/>
  <c r="U2148" i="3"/>
  <c r="T2148" i="3"/>
  <c r="S2148" i="3"/>
  <c r="R2148" i="3"/>
  <c r="Q2148" i="3"/>
  <c r="O2148" i="3"/>
  <c r="P2148" i="3" s="1"/>
  <c r="N2148" i="3"/>
  <c r="M2148" i="3"/>
  <c r="L2148" i="3"/>
  <c r="K2148" i="3"/>
  <c r="J2148" i="3"/>
  <c r="I2148" i="3"/>
  <c r="H2148" i="3"/>
  <c r="G2148" i="3"/>
  <c r="F2148" i="3"/>
  <c r="E2148" i="3"/>
  <c r="D2148" i="3"/>
  <c r="C2148" i="3"/>
  <c r="B2148" i="3"/>
  <c r="A2148" i="3"/>
  <c r="V2147" i="3"/>
  <c r="U2147" i="3"/>
  <c r="T2147" i="3"/>
  <c r="S2147" i="3"/>
  <c r="Q2147" i="3"/>
  <c r="O2147" i="3"/>
  <c r="N2147" i="3"/>
  <c r="M2147" i="3"/>
  <c r="L2147" i="3"/>
  <c r="K2147" i="3"/>
  <c r="J2147" i="3"/>
  <c r="G2147" i="3"/>
  <c r="I2147" i="3" s="1"/>
  <c r="F2147" i="3"/>
  <c r="E2147" i="3"/>
  <c r="D2147" i="3"/>
  <c r="C2147" i="3"/>
  <c r="B2147" i="3"/>
  <c r="A2147" i="3"/>
  <c r="V2146" i="3"/>
  <c r="U2146" i="3"/>
  <c r="T2146" i="3"/>
  <c r="S2146" i="3"/>
  <c r="R2146" i="3"/>
  <c r="Q2146" i="3"/>
  <c r="P2146" i="3"/>
  <c r="O2146" i="3"/>
  <c r="N2146" i="3"/>
  <c r="M2146" i="3"/>
  <c r="L2146" i="3"/>
  <c r="K2146" i="3"/>
  <c r="J2146" i="3"/>
  <c r="G2146" i="3"/>
  <c r="I2146" i="3" s="1"/>
  <c r="F2146" i="3"/>
  <c r="E2146" i="3"/>
  <c r="D2146" i="3"/>
  <c r="C2146" i="3"/>
  <c r="B2146" i="3"/>
  <c r="A2146" i="3"/>
  <c r="V2145" i="3"/>
  <c r="U2145" i="3"/>
  <c r="T2145" i="3"/>
  <c r="S2145" i="3"/>
  <c r="Q2145" i="3"/>
  <c r="O2145" i="3"/>
  <c r="N2145" i="3"/>
  <c r="P2145" i="3" s="1"/>
  <c r="M2145" i="3"/>
  <c r="L2145" i="3"/>
  <c r="K2145" i="3"/>
  <c r="J2145" i="3"/>
  <c r="I2145" i="3"/>
  <c r="G2145" i="3"/>
  <c r="H2145" i="3" s="1"/>
  <c r="F2145" i="3"/>
  <c r="E2145" i="3"/>
  <c r="D2145" i="3"/>
  <c r="C2145" i="3"/>
  <c r="B2145" i="3"/>
  <c r="A2145" i="3"/>
  <c r="V2144" i="3"/>
  <c r="U2144" i="3"/>
  <c r="T2144" i="3"/>
  <c r="S2144" i="3"/>
  <c r="Q2144" i="3"/>
  <c r="O2144" i="3"/>
  <c r="N2144" i="3"/>
  <c r="P2144" i="3" s="1"/>
  <c r="M2144" i="3"/>
  <c r="L2144" i="3"/>
  <c r="K2144" i="3"/>
  <c r="J2144" i="3"/>
  <c r="G2144" i="3"/>
  <c r="I2144" i="3" s="1"/>
  <c r="F2144" i="3"/>
  <c r="E2144" i="3"/>
  <c r="D2144" i="3"/>
  <c r="C2144" i="3"/>
  <c r="B2144" i="3"/>
  <c r="A2144" i="3"/>
  <c r="V2143" i="3"/>
  <c r="U2143" i="3"/>
  <c r="T2143" i="3"/>
  <c r="S2143" i="3"/>
  <c r="R2143" i="3"/>
  <c r="Q2143" i="3"/>
  <c r="P2143" i="3"/>
  <c r="O2143" i="3"/>
  <c r="N2143" i="3"/>
  <c r="M2143" i="3"/>
  <c r="L2143" i="3"/>
  <c r="K2143" i="3"/>
  <c r="J2143" i="3"/>
  <c r="I2143" i="3"/>
  <c r="G2143" i="3"/>
  <c r="H2143" i="3" s="1"/>
  <c r="F2143" i="3"/>
  <c r="E2143" i="3"/>
  <c r="D2143" i="3"/>
  <c r="C2143" i="3"/>
  <c r="B2143" i="3"/>
  <c r="A2143" i="3"/>
  <c r="V2142" i="3"/>
  <c r="U2142" i="3"/>
  <c r="T2142" i="3"/>
  <c r="S2142" i="3"/>
  <c r="Q2142" i="3"/>
  <c r="O2142" i="3"/>
  <c r="N2142" i="3"/>
  <c r="P2142" i="3" s="1"/>
  <c r="M2142" i="3"/>
  <c r="L2142" i="3"/>
  <c r="K2142" i="3"/>
  <c r="J2142" i="3"/>
  <c r="G2142" i="3"/>
  <c r="I2142" i="3" s="1"/>
  <c r="F2142" i="3"/>
  <c r="E2142" i="3"/>
  <c r="D2142" i="3"/>
  <c r="C2142" i="3"/>
  <c r="B2142" i="3"/>
  <c r="A2142" i="3"/>
  <c r="V2141" i="3"/>
  <c r="U2141" i="3"/>
  <c r="T2141" i="3"/>
  <c r="S2141" i="3"/>
  <c r="Q2141" i="3"/>
  <c r="O2141" i="3"/>
  <c r="R2141" i="3" s="1"/>
  <c r="N2141" i="3"/>
  <c r="M2141" i="3"/>
  <c r="L2141" i="3"/>
  <c r="K2141" i="3"/>
  <c r="J2141" i="3"/>
  <c r="G2141" i="3"/>
  <c r="H2141" i="3" s="1"/>
  <c r="F2141" i="3"/>
  <c r="E2141" i="3"/>
  <c r="D2141" i="3"/>
  <c r="C2141" i="3"/>
  <c r="B2141" i="3"/>
  <c r="A2141" i="3"/>
  <c r="V2140" i="3"/>
  <c r="U2140" i="3"/>
  <c r="T2140" i="3"/>
  <c r="S2140" i="3"/>
  <c r="R2140" i="3"/>
  <c r="Q2140" i="3"/>
  <c r="P2140" i="3"/>
  <c r="O2140" i="3"/>
  <c r="N2140" i="3"/>
  <c r="M2140" i="3"/>
  <c r="L2140" i="3"/>
  <c r="K2140" i="3"/>
  <c r="J2140" i="3"/>
  <c r="G2140" i="3"/>
  <c r="I2140" i="3" s="1"/>
  <c r="F2140" i="3"/>
  <c r="E2140" i="3"/>
  <c r="D2140" i="3"/>
  <c r="C2140" i="3"/>
  <c r="B2140" i="3"/>
  <c r="A2140" i="3"/>
  <c r="V2139" i="3"/>
  <c r="U2139" i="3"/>
  <c r="T2139" i="3"/>
  <c r="S2139" i="3"/>
  <c r="Q2139" i="3"/>
  <c r="P2139" i="3"/>
  <c r="O2139" i="3"/>
  <c r="N2139" i="3"/>
  <c r="M2139" i="3"/>
  <c r="L2139" i="3"/>
  <c r="K2139" i="3"/>
  <c r="J2139" i="3"/>
  <c r="I2139" i="3"/>
  <c r="H2139" i="3"/>
  <c r="G2139" i="3"/>
  <c r="F2139" i="3"/>
  <c r="E2139" i="3"/>
  <c r="D2139" i="3"/>
  <c r="C2139" i="3"/>
  <c r="B2139" i="3"/>
  <c r="A2139" i="3"/>
  <c r="V2138" i="3"/>
  <c r="U2138" i="3"/>
  <c r="T2138" i="3"/>
  <c r="S2138" i="3"/>
  <c r="Q2138" i="3"/>
  <c r="P2138" i="3"/>
  <c r="O2138" i="3"/>
  <c r="N2138" i="3"/>
  <c r="M2138" i="3"/>
  <c r="L2138" i="3"/>
  <c r="K2138" i="3"/>
  <c r="J2138" i="3"/>
  <c r="I2138" i="3"/>
  <c r="G2138" i="3"/>
  <c r="H2138" i="3" s="1"/>
  <c r="F2138" i="3"/>
  <c r="E2138" i="3"/>
  <c r="D2138" i="3"/>
  <c r="C2138" i="3"/>
  <c r="B2138" i="3"/>
  <c r="A2138" i="3"/>
  <c r="V2137" i="3"/>
  <c r="U2137" i="3"/>
  <c r="T2137" i="3"/>
  <c r="S2137" i="3"/>
  <c r="R2137" i="3"/>
  <c r="Q2137" i="3"/>
  <c r="O2137" i="3"/>
  <c r="N2137" i="3"/>
  <c r="P2137" i="3" s="1"/>
  <c r="M2137" i="3"/>
  <c r="L2137" i="3"/>
  <c r="K2137" i="3"/>
  <c r="J2137" i="3"/>
  <c r="I2137" i="3"/>
  <c r="H2137" i="3"/>
  <c r="G2137" i="3"/>
  <c r="F2137" i="3"/>
  <c r="E2137" i="3"/>
  <c r="D2137" i="3"/>
  <c r="C2137" i="3"/>
  <c r="B2137" i="3"/>
  <c r="A2137" i="3"/>
  <c r="V2136" i="3"/>
  <c r="U2136" i="3"/>
  <c r="T2136" i="3"/>
  <c r="S2136" i="3"/>
  <c r="Q2136" i="3"/>
  <c r="O2136" i="3"/>
  <c r="N2136" i="3"/>
  <c r="P2136" i="3" s="1"/>
  <c r="M2136" i="3"/>
  <c r="L2136" i="3"/>
  <c r="K2136" i="3"/>
  <c r="J2136" i="3"/>
  <c r="I2136" i="3"/>
  <c r="H2136" i="3"/>
  <c r="G2136" i="3"/>
  <c r="F2136" i="3"/>
  <c r="E2136" i="3"/>
  <c r="D2136" i="3"/>
  <c r="C2136" i="3"/>
  <c r="B2136" i="3"/>
  <c r="A2136" i="3"/>
  <c r="V2135" i="3"/>
  <c r="U2135" i="3"/>
  <c r="T2135" i="3"/>
  <c r="S2135" i="3"/>
  <c r="Q2135" i="3"/>
  <c r="O2135" i="3"/>
  <c r="R2135" i="3" s="1"/>
  <c r="N2135" i="3"/>
  <c r="M2135" i="3"/>
  <c r="L2135" i="3"/>
  <c r="K2135" i="3"/>
  <c r="J2135" i="3"/>
  <c r="G2135" i="3"/>
  <c r="F2135" i="3"/>
  <c r="E2135" i="3"/>
  <c r="D2135" i="3"/>
  <c r="C2135" i="3"/>
  <c r="B2135" i="3"/>
  <c r="A2135" i="3"/>
  <c r="V2134" i="3"/>
  <c r="U2134" i="3"/>
  <c r="T2134" i="3"/>
  <c r="S2134" i="3"/>
  <c r="Q2134" i="3"/>
  <c r="O2134" i="3"/>
  <c r="R2134" i="3" s="1"/>
  <c r="N2134" i="3"/>
  <c r="M2134" i="3"/>
  <c r="L2134" i="3"/>
  <c r="K2134" i="3"/>
  <c r="J2134" i="3"/>
  <c r="I2134" i="3"/>
  <c r="G2134" i="3"/>
  <c r="H2134" i="3" s="1"/>
  <c r="F2134" i="3"/>
  <c r="E2134" i="3"/>
  <c r="D2134" i="3"/>
  <c r="C2134" i="3"/>
  <c r="B2134" i="3"/>
  <c r="A2134" i="3"/>
  <c r="V2133" i="3"/>
  <c r="U2133" i="3"/>
  <c r="T2133" i="3"/>
  <c r="S2133" i="3"/>
  <c r="Q2133" i="3"/>
  <c r="O2133" i="3"/>
  <c r="R2133" i="3" s="1"/>
  <c r="N2133" i="3"/>
  <c r="M2133" i="3"/>
  <c r="L2133" i="3"/>
  <c r="K2133" i="3"/>
  <c r="J2133" i="3"/>
  <c r="I2133" i="3"/>
  <c r="G2133" i="3"/>
  <c r="H2133" i="3" s="1"/>
  <c r="F2133" i="3"/>
  <c r="E2133" i="3"/>
  <c r="D2133" i="3"/>
  <c r="C2133" i="3"/>
  <c r="B2133" i="3"/>
  <c r="A2133" i="3"/>
  <c r="V2132" i="3"/>
  <c r="U2132" i="3"/>
  <c r="T2132" i="3"/>
  <c r="S2132" i="3"/>
  <c r="Q2132" i="3"/>
  <c r="O2132" i="3"/>
  <c r="N2132" i="3"/>
  <c r="M2132" i="3"/>
  <c r="L2132" i="3"/>
  <c r="K2132" i="3"/>
  <c r="J2132" i="3"/>
  <c r="G2132" i="3"/>
  <c r="F2132" i="3"/>
  <c r="E2132" i="3"/>
  <c r="D2132" i="3"/>
  <c r="C2132" i="3"/>
  <c r="B2132" i="3"/>
  <c r="A2132" i="3"/>
  <c r="V2131" i="3"/>
  <c r="U2131" i="3"/>
  <c r="T2131" i="3"/>
  <c r="S2131" i="3"/>
  <c r="R2131" i="3"/>
  <c r="Q2131" i="3"/>
  <c r="P2131" i="3"/>
  <c r="O2131" i="3"/>
  <c r="N2131" i="3"/>
  <c r="M2131" i="3"/>
  <c r="L2131" i="3"/>
  <c r="K2131" i="3"/>
  <c r="J2131" i="3"/>
  <c r="G2131" i="3"/>
  <c r="I2131" i="3" s="1"/>
  <c r="F2131" i="3"/>
  <c r="E2131" i="3"/>
  <c r="D2131" i="3"/>
  <c r="C2131" i="3"/>
  <c r="B2131" i="3"/>
  <c r="A2131" i="3"/>
  <c r="V2130" i="3"/>
  <c r="U2130" i="3"/>
  <c r="T2130" i="3"/>
  <c r="S2130" i="3"/>
  <c r="Q2130" i="3"/>
  <c r="P2130" i="3"/>
  <c r="O2130" i="3"/>
  <c r="N2130" i="3"/>
  <c r="R2130" i="3" s="1"/>
  <c r="M2130" i="3"/>
  <c r="L2130" i="3"/>
  <c r="K2130" i="3"/>
  <c r="J2130" i="3"/>
  <c r="I2130" i="3"/>
  <c r="G2130" i="3"/>
  <c r="H2130" i="3" s="1"/>
  <c r="F2130" i="3"/>
  <c r="E2130" i="3"/>
  <c r="D2130" i="3"/>
  <c r="C2130" i="3"/>
  <c r="B2130" i="3"/>
  <c r="A2130" i="3"/>
  <c r="V2129" i="3"/>
  <c r="U2129" i="3"/>
  <c r="T2129" i="3"/>
  <c r="S2129" i="3"/>
  <c r="Q2129" i="3"/>
  <c r="O2129" i="3"/>
  <c r="R2129" i="3" s="1"/>
  <c r="N2129" i="3"/>
  <c r="M2129" i="3"/>
  <c r="L2129" i="3"/>
  <c r="K2129" i="3"/>
  <c r="J2129" i="3"/>
  <c r="H2129" i="3"/>
  <c r="G2129" i="3"/>
  <c r="I2129" i="3" s="1"/>
  <c r="F2129" i="3"/>
  <c r="E2129" i="3"/>
  <c r="D2129" i="3"/>
  <c r="C2129" i="3"/>
  <c r="B2129" i="3"/>
  <c r="A2129" i="3"/>
  <c r="V2128" i="3"/>
  <c r="U2128" i="3"/>
  <c r="T2128" i="3"/>
  <c r="S2128" i="3"/>
  <c r="Q2128" i="3"/>
  <c r="O2128" i="3"/>
  <c r="N2128" i="3"/>
  <c r="M2128" i="3"/>
  <c r="L2128" i="3"/>
  <c r="K2128" i="3"/>
  <c r="J2128" i="3"/>
  <c r="G2128" i="3"/>
  <c r="I2128" i="3" s="1"/>
  <c r="F2128" i="3"/>
  <c r="E2128" i="3"/>
  <c r="D2128" i="3"/>
  <c r="C2128" i="3"/>
  <c r="B2128" i="3"/>
  <c r="A2128" i="3"/>
  <c r="V2127" i="3"/>
  <c r="U2127" i="3"/>
  <c r="T2127" i="3"/>
  <c r="S2127" i="3"/>
  <c r="R2127" i="3"/>
  <c r="Q2127" i="3"/>
  <c r="O2127" i="3"/>
  <c r="N2127" i="3"/>
  <c r="M2127" i="3"/>
  <c r="L2127" i="3"/>
  <c r="K2127" i="3"/>
  <c r="J2127" i="3"/>
  <c r="G2127" i="3"/>
  <c r="I2127" i="3" s="1"/>
  <c r="F2127" i="3"/>
  <c r="E2127" i="3"/>
  <c r="D2127" i="3"/>
  <c r="C2127" i="3"/>
  <c r="B2127" i="3"/>
  <c r="A2127" i="3"/>
  <c r="V2126" i="3"/>
  <c r="U2126" i="3"/>
  <c r="T2126" i="3"/>
  <c r="S2126" i="3"/>
  <c r="Q2126" i="3"/>
  <c r="P2126" i="3"/>
  <c r="O2126" i="3"/>
  <c r="R2126" i="3" s="1"/>
  <c r="N2126" i="3"/>
  <c r="M2126" i="3"/>
  <c r="L2126" i="3"/>
  <c r="K2126" i="3"/>
  <c r="J2126" i="3"/>
  <c r="G2126" i="3"/>
  <c r="F2126" i="3"/>
  <c r="E2126" i="3"/>
  <c r="D2126" i="3"/>
  <c r="C2126" i="3"/>
  <c r="B2126" i="3"/>
  <c r="A2126" i="3"/>
  <c r="V2125" i="3"/>
  <c r="U2125" i="3"/>
  <c r="T2125" i="3"/>
  <c r="S2125" i="3"/>
  <c r="Q2125" i="3"/>
  <c r="O2125" i="3"/>
  <c r="N2125" i="3"/>
  <c r="P2125" i="3" s="1"/>
  <c r="M2125" i="3"/>
  <c r="L2125" i="3"/>
  <c r="K2125" i="3"/>
  <c r="J2125" i="3"/>
  <c r="I2125" i="3"/>
  <c r="G2125" i="3"/>
  <c r="H2125" i="3" s="1"/>
  <c r="F2125" i="3"/>
  <c r="E2125" i="3"/>
  <c r="D2125" i="3"/>
  <c r="C2125" i="3"/>
  <c r="B2125" i="3"/>
  <c r="A2125" i="3"/>
  <c r="V2124" i="3"/>
  <c r="U2124" i="3"/>
  <c r="T2124" i="3"/>
  <c r="S2124" i="3"/>
  <c r="Q2124" i="3"/>
  <c r="O2124" i="3"/>
  <c r="N2124" i="3"/>
  <c r="M2124" i="3"/>
  <c r="L2124" i="3"/>
  <c r="K2124" i="3"/>
  <c r="J2124" i="3"/>
  <c r="G2124" i="3"/>
  <c r="I2124" i="3" s="1"/>
  <c r="F2124" i="3"/>
  <c r="E2124" i="3"/>
  <c r="D2124" i="3"/>
  <c r="C2124" i="3"/>
  <c r="B2124" i="3"/>
  <c r="A2124" i="3"/>
  <c r="V2123" i="3"/>
  <c r="U2123" i="3"/>
  <c r="T2123" i="3"/>
  <c r="S2123" i="3"/>
  <c r="R2123" i="3"/>
  <c r="Q2123" i="3"/>
  <c r="P2123" i="3"/>
  <c r="O2123" i="3"/>
  <c r="N2123" i="3"/>
  <c r="M2123" i="3"/>
  <c r="L2123" i="3"/>
  <c r="K2123" i="3"/>
  <c r="J2123" i="3"/>
  <c r="H2123" i="3"/>
  <c r="G2123" i="3"/>
  <c r="I2123" i="3" s="1"/>
  <c r="F2123" i="3"/>
  <c r="E2123" i="3"/>
  <c r="D2123" i="3"/>
  <c r="C2123" i="3"/>
  <c r="B2123" i="3"/>
  <c r="A2123" i="3"/>
  <c r="V2122" i="3"/>
  <c r="U2122" i="3"/>
  <c r="T2122" i="3"/>
  <c r="S2122" i="3"/>
  <c r="Q2122" i="3"/>
  <c r="P2122" i="3"/>
  <c r="O2122" i="3"/>
  <c r="N2122" i="3"/>
  <c r="M2122" i="3"/>
  <c r="L2122" i="3"/>
  <c r="K2122" i="3"/>
  <c r="J2122" i="3"/>
  <c r="G2122" i="3"/>
  <c r="F2122" i="3"/>
  <c r="E2122" i="3"/>
  <c r="D2122" i="3"/>
  <c r="C2122" i="3"/>
  <c r="B2122" i="3"/>
  <c r="A2122" i="3"/>
  <c r="V2121" i="3"/>
  <c r="U2121" i="3"/>
  <c r="T2121" i="3"/>
  <c r="S2121" i="3"/>
  <c r="Q2121" i="3"/>
  <c r="O2121" i="3"/>
  <c r="R2121" i="3" s="1"/>
  <c r="N2121" i="3"/>
  <c r="M2121" i="3"/>
  <c r="L2121" i="3"/>
  <c r="K2121" i="3"/>
  <c r="J2121" i="3"/>
  <c r="I2121" i="3"/>
  <c r="H2121" i="3"/>
  <c r="G2121" i="3"/>
  <c r="F2121" i="3"/>
  <c r="E2121" i="3"/>
  <c r="D2121" i="3"/>
  <c r="C2121" i="3"/>
  <c r="B2121" i="3"/>
  <c r="A2121" i="3"/>
  <c r="V2120" i="3"/>
  <c r="U2120" i="3"/>
  <c r="T2120" i="3"/>
  <c r="S2120" i="3"/>
  <c r="R2120" i="3"/>
  <c r="Q2120" i="3"/>
  <c r="O2120" i="3"/>
  <c r="N2120" i="3"/>
  <c r="P2120" i="3" s="1"/>
  <c r="M2120" i="3"/>
  <c r="L2120" i="3"/>
  <c r="K2120" i="3"/>
  <c r="J2120" i="3"/>
  <c r="I2120" i="3"/>
  <c r="H2120" i="3"/>
  <c r="G2120" i="3"/>
  <c r="F2120" i="3"/>
  <c r="E2120" i="3"/>
  <c r="D2120" i="3"/>
  <c r="C2120" i="3"/>
  <c r="B2120" i="3"/>
  <c r="A2120" i="3"/>
  <c r="V2119" i="3"/>
  <c r="U2119" i="3"/>
  <c r="T2119" i="3"/>
  <c r="S2119" i="3"/>
  <c r="Q2119" i="3"/>
  <c r="O2119" i="3"/>
  <c r="N2119" i="3"/>
  <c r="P2119" i="3" s="1"/>
  <c r="M2119" i="3"/>
  <c r="L2119" i="3"/>
  <c r="K2119" i="3"/>
  <c r="J2119" i="3"/>
  <c r="I2119" i="3"/>
  <c r="H2119" i="3"/>
  <c r="G2119" i="3"/>
  <c r="F2119" i="3"/>
  <c r="E2119" i="3"/>
  <c r="D2119" i="3"/>
  <c r="C2119" i="3"/>
  <c r="B2119" i="3"/>
  <c r="A2119" i="3"/>
  <c r="V2118" i="3"/>
  <c r="U2118" i="3"/>
  <c r="T2118" i="3"/>
  <c r="S2118" i="3"/>
  <c r="Q2118" i="3"/>
  <c r="O2118" i="3"/>
  <c r="N2118" i="3"/>
  <c r="P2118" i="3" s="1"/>
  <c r="M2118" i="3"/>
  <c r="L2118" i="3"/>
  <c r="K2118" i="3"/>
  <c r="J2118" i="3"/>
  <c r="I2118" i="3"/>
  <c r="G2118" i="3"/>
  <c r="H2118" i="3" s="1"/>
  <c r="F2118" i="3"/>
  <c r="E2118" i="3"/>
  <c r="D2118" i="3"/>
  <c r="C2118" i="3"/>
  <c r="B2118" i="3"/>
  <c r="A2118" i="3"/>
  <c r="V2117" i="3"/>
  <c r="U2117" i="3"/>
  <c r="T2117" i="3"/>
  <c r="S2117" i="3"/>
  <c r="R2117" i="3"/>
  <c r="Q2117" i="3"/>
  <c r="O2117" i="3"/>
  <c r="P2117" i="3" s="1"/>
  <c r="N2117" i="3"/>
  <c r="M2117" i="3"/>
  <c r="L2117" i="3"/>
  <c r="K2117" i="3"/>
  <c r="J2117" i="3"/>
  <c r="I2117" i="3"/>
  <c r="G2117" i="3"/>
  <c r="H2117" i="3" s="1"/>
  <c r="F2117" i="3"/>
  <c r="E2117" i="3"/>
  <c r="D2117" i="3"/>
  <c r="C2117" i="3"/>
  <c r="B2117" i="3"/>
  <c r="A2117" i="3"/>
  <c r="V2116" i="3"/>
  <c r="U2116" i="3"/>
  <c r="T2116" i="3"/>
  <c r="S2116" i="3"/>
  <c r="Q2116" i="3"/>
  <c r="O2116" i="3"/>
  <c r="R2116" i="3" s="1"/>
  <c r="N2116" i="3"/>
  <c r="M2116" i="3"/>
  <c r="L2116" i="3"/>
  <c r="K2116" i="3"/>
  <c r="J2116" i="3"/>
  <c r="I2116" i="3"/>
  <c r="H2116" i="3"/>
  <c r="G2116" i="3"/>
  <c r="F2116" i="3"/>
  <c r="E2116" i="3"/>
  <c r="D2116" i="3"/>
  <c r="C2116" i="3"/>
  <c r="B2116" i="3"/>
  <c r="A2116" i="3"/>
  <c r="V2115" i="3"/>
  <c r="U2115" i="3"/>
  <c r="T2115" i="3"/>
  <c r="S2115" i="3"/>
  <c r="Q2115" i="3"/>
  <c r="O2115" i="3"/>
  <c r="N2115" i="3"/>
  <c r="R2115" i="3" s="1"/>
  <c r="M2115" i="3"/>
  <c r="L2115" i="3"/>
  <c r="K2115" i="3"/>
  <c r="J2115" i="3"/>
  <c r="G2115" i="3"/>
  <c r="F2115" i="3"/>
  <c r="E2115" i="3"/>
  <c r="D2115" i="3"/>
  <c r="C2115" i="3"/>
  <c r="B2115" i="3"/>
  <c r="A2115" i="3"/>
  <c r="V2114" i="3"/>
  <c r="U2114" i="3"/>
  <c r="T2114" i="3"/>
  <c r="S2114" i="3"/>
  <c r="R2114" i="3"/>
  <c r="Q2114" i="3"/>
  <c r="P2114" i="3"/>
  <c r="O2114" i="3"/>
  <c r="N2114" i="3"/>
  <c r="M2114" i="3"/>
  <c r="L2114" i="3"/>
  <c r="K2114" i="3"/>
  <c r="J2114" i="3"/>
  <c r="H2114" i="3"/>
  <c r="G2114" i="3"/>
  <c r="I2114" i="3" s="1"/>
  <c r="F2114" i="3"/>
  <c r="E2114" i="3"/>
  <c r="D2114" i="3"/>
  <c r="C2114" i="3"/>
  <c r="B2114" i="3"/>
  <c r="A2114" i="3"/>
  <c r="V2113" i="3"/>
  <c r="U2113" i="3"/>
  <c r="T2113" i="3"/>
  <c r="S2113" i="3"/>
  <c r="Q2113" i="3"/>
  <c r="O2113" i="3"/>
  <c r="R2113" i="3" s="1"/>
  <c r="N2113" i="3"/>
  <c r="M2113" i="3"/>
  <c r="L2113" i="3"/>
  <c r="K2113" i="3"/>
  <c r="J2113" i="3"/>
  <c r="I2113" i="3"/>
  <c r="H2113" i="3"/>
  <c r="G2113" i="3"/>
  <c r="F2113" i="3"/>
  <c r="E2113" i="3"/>
  <c r="D2113" i="3"/>
  <c r="C2113" i="3"/>
  <c r="B2113" i="3"/>
  <c r="A2113" i="3"/>
  <c r="V2112" i="3"/>
  <c r="U2112" i="3"/>
  <c r="T2112" i="3"/>
  <c r="S2112" i="3"/>
  <c r="Q2112" i="3"/>
  <c r="O2112" i="3"/>
  <c r="P2112" i="3" s="1"/>
  <c r="N2112" i="3"/>
  <c r="M2112" i="3"/>
  <c r="L2112" i="3"/>
  <c r="K2112" i="3"/>
  <c r="J2112" i="3"/>
  <c r="H2112" i="3"/>
  <c r="G2112" i="3"/>
  <c r="I2112" i="3" s="1"/>
  <c r="F2112" i="3"/>
  <c r="E2112" i="3"/>
  <c r="D2112" i="3"/>
  <c r="C2112" i="3"/>
  <c r="B2112" i="3"/>
  <c r="A2112" i="3"/>
  <c r="V2111" i="3"/>
  <c r="U2111" i="3"/>
  <c r="T2111" i="3"/>
  <c r="S2111" i="3"/>
  <c r="Q2111" i="3"/>
  <c r="O2111" i="3"/>
  <c r="N2111" i="3"/>
  <c r="M2111" i="3"/>
  <c r="L2111" i="3"/>
  <c r="K2111" i="3"/>
  <c r="J2111" i="3"/>
  <c r="I2111" i="3"/>
  <c r="H2111" i="3"/>
  <c r="G2111" i="3"/>
  <c r="F2111" i="3"/>
  <c r="E2111" i="3"/>
  <c r="D2111" i="3"/>
  <c r="C2111" i="3"/>
  <c r="B2111" i="3"/>
  <c r="A2111" i="3"/>
  <c r="V2110" i="3"/>
  <c r="U2110" i="3"/>
  <c r="T2110" i="3"/>
  <c r="S2110" i="3"/>
  <c r="Q2110" i="3"/>
  <c r="O2110" i="3"/>
  <c r="N2110" i="3"/>
  <c r="P2110" i="3" s="1"/>
  <c r="M2110" i="3"/>
  <c r="L2110" i="3"/>
  <c r="K2110" i="3"/>
  <c r="J2110" i="3"/>
  <c r="I2110" i="3"/>
  <c r="G2110" i="3"/>
  <c r="H2110" i="3" s="1"/>
  <c r="F2110" i="3"/>
  <c r="E2110" i="3"/>
  <c r="D2110" i="3"/>
  <c r="C2110" i="3"/>
  <c r="B2110" i="3"/>
  <c r="A2110" i="3"/>
  <c r="V2109" i="3"/>
  <c r="U2109" i="3"/>
  <c r="T2109" i="3"/>
  <c r="S2109" i="3"/>
  <c r="R2109" i="3"/>
  <c r="Q2109" i="3"/>
  <c r="P2109" i="3"/>
  <c r="O2109" i="3"/>
  <c r="N2109" i="3"/>
  <c r="M2109" i="3"/>
  <c r="L2109" i="3"/>
  <c r="K2109" i="3"/>
  <c r="J2109" i="3"/>
  <c r="I2109" i="3"/>
  <c r="G2109" i="3"/>
  <c r="H2109" i="3" s="1"/>
  <c r="F2109" i="3"/>
  <c r="E2109" i="3"/>
  <c r="D2109" i="3"/>
  <c r="C2109" i="3"/>
  <c r="B2109" i="3"/>
  <c r="A2109" i="3"/>
  <c r="V2108" i="3"/>
  <c r="U2108" i="3"/>
  <c r="T2108" i="3"/>
  <c r="S2108" i="3"/>
  <c r="R2108" i="3"/>
  <c r="Q2108" i="3"/>
  <c r="O2108" i="3"/>
  <c r="P2108" i="3" s="1"/>
  <c r="N2108" i="3"/>
  <c r="M2108" i="3"/>
  <c r="L2108" i="3"/>
  <c r="K2108" i="3"/>
  <c r="J2108" i="3"/>
  <c r="H2108" i="3"/>
  <c r="G2108" i="3"/>
  <c r="I2108" i="3" s="1"/>
  <c r="F2108" i="3"/>
  <c r="E2108" i="3"/>
  <c r="D2108" i="3"/>
  <c r="C2108" i="3"/>
  <c r="B2108" i="3"/>
  <c r="A2108" i="3"/>
  <c r="V2107" i="3"/>
  <c r="U2107" i="3"/>
  <c r="T2107" i="3"/>
  <c r="S2107" i="3"/>
  <c r="Q2107" i="3"/>
  <c r="O2107" i="3"/>
  <c r="R2107" i="3" s="1"/>
  <c r="N2107" i="3"/>
  <c r="M2107" i="3"/>
  <c r="L2107" i="3"/>
  <c r="K2107" i="3"/>
  <c r="J2107" i="3"/>
  <c r="G2107" i="3"/>
  <c r="I2107" i="3" s="1"/>
  <c r="F2107" i="3"/>
  <c r="E2107" i="3"/>
  <c r="D2107" i="3"/>
  <c r="C2107" i="3"/>
  <c r="B2107" i="3"/>
  <c r="A2107" i="3"/>
  <c r="V2106" i="3"/>
  <c r="U2106" i="3"/>
  <c r="T2106" i="3"/>
  <c r="S2106" i="3"/>
  <c r="R2106" i="3"/>
  <c r="Q2106" i="3"/>
  <c r="P2106" i="3"/>
  <c r="O2106" i="3"/>
  <c r="N2106" i="3"/>
  <c r="M2106" i="3"/>
  <c r="L2106" i="3"/>
  <c r="K2106" i="3"/>
  <c r="J2106" i="3"/>
  <c r="I2106" i="3"/>
  <c r="G2106" i="3"/>
  <c r="H2106" i="3" s="1"/>
  <c r="F2106" i="3"/>
  <c r="E2106" i="3"/>
  <c r="D2106" i="3"/>
  <c r="C2106" i="3"/>
  <c r="B2106" i="3"/>
  <c r="A2106" i="3"/>
  <c r="V2105" i="3"/>
  <c r="U2105" i="3"/>
  <c r="T2105" i="3"/>
  <c r="S2105" i="3"/>
  <c r="Q2105" i="3"/>
  <c r="O2105" i="3"/>
  <c r="N2105" i="3"/>
  <c r="P2105" i="3" s="1"/>
  <c r="M2105" i="3"/>
  <c r="L2105" i="3"/>
  <c r="K2105" i="3"/>
  <c r="J2105" i="3"/>
  <c r="H2105" i="3"/>
  <c r="G2105" i="3"/>
  <c r="I2105" i="3" s="1"/>
  <c r="F2105" i="3"/>
  <c r="E2105" i="3"/>
  <c r="D2105" i="3"/>
  <c r="C2105" i="3"/>
  <c r="B2105" i="3"/>
  <c r="A2105" i="3"/>
  <c r="V2104" i="3"/>
  <c r="U2104" i="3"/>
  <c r="T2104" i="3"/>
  <c r="S2104" i="3"/>
  <c r="Q2104" i="3"/>
  <c r="O2104" i="3"/>
  <c r="R2104" i="3" s="1"/>
  <c r="N2104" i="3"/>
  <c r="P2104" i="3" s="1"/>
  <c r="M2104" i="3"/>
  <c r="L2104" i="3"/>
  <c r="K2104" i="3"/>
  <c r="J2104" i="3"/>
  <c r="I2104" i="3"/>
  <c r="H2104" i="3"/>
  <c r="G2104" i="3"/>
  <c r="F2104" i="3"/>
  <c r="E2104" i="3"/>
  <c r="D2104" i="3"/>
  <c r="C2104" i="3"/>
  <c r="B2104" i="3"/>
  <c r="A2104" i="3"/>
  <c r="V2103" i="3"/>
  <c r="U2103" i="3"/>
  <c r="T2103" i="3"/>
  <c r="S2103" i="3"/>
  <c r="R2103" i="3"/>
  <c r="Q2103" i="3"/>
  <c r="O2103" i="3"/>
  <c r="N2103" i="3"/>
  <c r="P2103" i="3" s="1"/>
  <c r="M2103" i="3"/>
  <c r="L2103" i="3"/>
  <c r="K2103" i="3"/>
  <c r="J2103" i="3"/>
  <c r="I2103" i="3"/>
  <c r="H2103" i="3"/>
  <c r="G2103" i="3"/>
  <c r="F2103" i="3"/>
  <c r="E2103" i="3"/>
  <c r="D2103" i="3"/>
  <c r="C2103" i="3"/>
  <c r="B2103" i="3"/>
  <c r="A2103" i="3"/>
  <c r="V2102" i="3"/>
  <c r="U2102" i="3"/>
  <c r="T2102" i="3"/>
  <c r="S2102" i="3"/>
  <c r="Q2102" i="3"/>
  <c r="P2102" i="3"/>
  <c r="O2102" i="3"/>
  <c r="N2102" i="3"/>
  <c r="M2102" i="3"/>
  <c r="L2102" i="3"/>
  <c r="K2102" i="3"/>
  <c r="J2102" i="3"/>
  <c r="H2102" i="3"/>
  <c r="G2102" i="3"/>
  <c r="I2102" i="3" s="1"/>
  <c r="F2102" i="3"/>
  <c r="E2102" i="3"/>
  <c r="D2102" i="3"/>
  <c r="C2102" i="3"/>
  <c r="B2102" i="3"/>
  <c r="A2102" i="3"/>
  <c r="V2101" i="3"/>
  <c r="U2101" i="3"/>
  <c r="T2101" i="3"/>
  <c r="S2101" i="3"/>
  <c r="Q2101" i="3"/>
  <c r="O2101" i="3"/>
  <c r="R2101" i="3" s="1"/>
  <c r="N2101" i="3"/>
  <c r="P2101" i="3" s="1"/>
  <c r="M2101" i="3"/>
  <c r="L2101" i="3"/>
  <c r="K2101" i="3"/>
  <c r="J2101" i="3"/>
  <c r="I2101" i="3"/>
  <c r="G2101" i="3"/>
  <c r="H2101" i="3" s="1"/>
  <c r="F2101" i="3"/>
  <c r="E2101" i="3"/>
  <c r="D2101" i="3"/>
  <c r="C2101" i="3"/>
  <c r="B2101" i="3"/>
  <c r="A2101" i="3"/>
  <c r="V2100" i="3"/>
  <c r="U2100" i="3"/>
  <c r="T2100" i="3"/>
  <c r="S2100" i="3"/>
  <c r="R2100" i="3"/>
  <c r="Q2100" i="3"/>
  <c r="O2100" i="3"/>
  <c r="P2100" i="3" s="1"/>
  <c r="N2100" i="3"/>
  <c r="M2100" i="3"/>
  <c r="L2100" i="3"/>
  <c r="K2100" i="3"/>
  <c r="J2100" i="3"/>
  <c r="I2100" i="3"/>
  <c r="H2100" i="3"/>
  <c r="G2100" i="3"/>
  <c r="F2100" i="3"/>
  <c r="E2100" i="3"/>
  <c r="D2100" i="3"/>
  <c r="C2100" i="3"/>
  <c r="B2100" i="3"/>
  <c r="A2100" i="3"/>
  <c r="V2099" i="3"/>
  <c r="U2099" i="3"/>
  <c r="T2099" i="3"/>
  <c r="S2099" i="3"/>
  <c r="Q2099" i="3"/>
  <c r="O2099" i="3"/>
  <c r="R2099" i="3" s="1"/>
  <c r="N2099" i="3"/>
  <c r="M2099" i="3"/>
  <c r="L2099" i="3"/>
  <c r="K2099" i="3"/>
  <c r="J2099" i="3"/>
  <c r="I2099" i="3"/>
  <c r="H2099" i="3"/>
  <c r="G2099" i="3"/>
  <c r="F2099" i="3"/>
  <c r="E2099" i="3"/>
  <c r="D2099" i="3"/>
  <c r="C2099" i="3"/>
  <c r="B2099" i="3"/>
  <c r="A2099" i="3"/>
  <c r="V2098" i="3"/>
  <c r="U2098" i="3"/>
  <c r="T2098" i="3"/>
  <c r="S2098" i="3"/>
  <c r="Q2098" i="3"/>
  <c r="O2098" i="3"/>
  <c r="N2098" i="3"/>
  <c r="R2098" i="3" s="1"/>
  <c r="M2098" i="3"/>
  <c r="L2098" i="3"/>
  <c r="K2098" i="3"/>
  <c r="J2098" i="3"/>
  <c r="G2098" i="3"/>
  <c r="F2098" i="3"/>
  <c r="E2098" i="3"/>
  <c r="D2098" i="3"/>
  <c r="C2098" i="3"/>
  <c r="B2098" i="3"/>
  <c r="A2098" i="3"/>
  <c r="V2097" i="3"/>
  <c r="U2097" i="3"/>
  <c r="T2097" i="3"/>
  <c r="S2097" i="3"/>
  <c r="Q2097" i="3"/>
  <c r="O2097" i="3"/>
  <c r="R2097" i="3" s="1"/>
  <c r="N2097" i="3"/>
  <c r="M2097" i="3"/>
  <c r="L2097" i="3"/>
  <c r="K2097" i="3"/>
  <c r="J2097" i="3"/>
  <c r="I2097" i="3"/>
  <c r="G2097" i="3"/>
  <c r="H2097" i="3" s="1"/>
  <c r="F2097" i="3"/>
  <c r="E2097" i="3"/>
  <c r="D2097" i="3"/>
  <c r="C2097" i="3"/>
  <c r="B2097" i="3"/>
  <c r="A2097" i="3"/>
  <c r="V2096" i="3"/>
  <c r="U2096" i="3"/>
  <c r="T2096" i="3"/>
  <c r="S2096" i="3"/>
  <c r="Q2096" i="3"/>
  <c r="O2096" i="3"/>
  <c r="N2096" i="3"/>
  <c r="M2096" i="3"/>
  <c r="L2096" i="3"/>
  <c r="K2096" i="3"/>
  <c r="J2096" i="3"/>
  <c r="I2096" i="3"/>
  <c r="H2096" i="3"/>
  <c r="G2096" i="3"/>
  <c r="F2096" i="3"/>
  <c r="E2096" i="3"/>
  <c r="D2096" i="3"/>
  <c r="C2096" i="3"/>
  <c r="B2096" i="3"/>
  <c r="A2096" i="3"/>
  <c r="V2095" i="3"/>
  <c r="U2095" i="3"/>
  <c r="T2095" i="3"/>
  <c r="S2095" i="3"/>
  <c r="R2095" i="3"/>
  <c r="Q2095" i="3"/>
  <c r="O2095" i="3"/>
  <c r="P2095" i="3" s="1"/>
  <c r="N2095" i="3"/>
  <c r="M2095" i="3"/>
  <c r="L2095" i="3"/>
  <c r="K2095" i="3"/>
  <c r="J2095" i="3"/>
  <c r="H2095" i="3"/>
  <c r="G2095" i="3"/>
  <c r="I2095" i="3" s="1"/>
  <c r="F2095" i="3"/>
  <c r="E2095" i="3"/>
  <c r="D2095" i="3"/>
  <c r="C2095" i="3"/>
  <c r="B2095" i="3"/>
  <c r="A2095" i="3"/>
  <c r="V2094" i="3"/>
  <c r="U2094" i="3"/>
  <c r="T2094" i="3"/>
  <c r="S2094" i="3"/>
  <c r="Q2094" i="3"/>
  <c r="P2094" i="3"/>
  <c r="O2094" i="3"/>
  <c r="N2094" i="3"/>
  <c r="M2094" i="3"/>
  <c r="L2094" i="3"/>
  <c r="K2094" i="3"/>
  <c r="J2094" i="3"/>
  <c r="G2094" i="3"/>
  <c r="F2094" i="3"/>
  <c r="E2094" i="3"/>
  <c r="D2094" i="3"/>
  <c r="C2094" i="3"/>
  <c r="B2094" i="3"/>
  <c r="A2094" i="3"/>
  <c r="V2093" i="3"/>
  <c r="U2093" i="3"/>
  <c r="T2093" i="3"/>
  <c r="S2093" i="3"/>
  <c r="R2093" i="3"/>
  <c r="Q2093" i="3"/>
  <c r="O2093" i="3"/>
  <c r="N2093" i="3"/>
  <c r="P2093" i="3" s="1"/>
  <c r="M2093" i="3"/>
  <c r="L2093" i="3"/>
  <c r="K2093" i="3"/>
  <c r="J2093" i="3"/>
  <c r="I2093" i="3"/>
  <c r="G2093" i="3"/>
  <c r="H2093" i="3" s="1"/>
  <c r="F2093" i="3"/>
  <c r="E2093" i="3"/>
  <c r="D2093" i="3"/>
  <c r="C2093" i="3"/>
  <c r="B2093" i="3"/>
  <c r="A2093" i="3"/>
  <c r="V2092" i="3"/>
  <c r="U2092" i="3"/>
  <c r="T2092" i="3"/>
  <c r="S2092" i="3"/>
  <c r="R2092" i="3"/>
  <c r="Q2092" i="3"/>
  <c r="P2092" i="3"/>
  <c r="O2092" i="3"/>
  <c r="N2092" i="3"/>
  <c r="M2092" i="3"/>
  <c r="L2092" i="3"/>
  <c r="K2092" i="3"/>
  <c r="J2092" i="3"/>
  <c r="H2092" i="3"/>
  <c r="G2092" i="3"/>
  <c r="I2092" i="3" s="1"/>
  <c r="F2092" i="3"/>
  <c r="E2092" i="3"/>
  <c r="D2092" i="3"/>
  <c r="C2092" i="3"/>
  <c r="B2092" i="3"/>
  <c r="A2092" i="3"/>
  <c r="V2091" i="3"/>
  <c r="U2091" i="3"/>
  <c r="T2091" i="3"/>
  <c r="S2091" i="3"/>
  <c r="Q2091" i="3"/>
  <c r="O2091" i="3"/>
  <c r="N2091" i="3"/>
  <c r="M2091" i="3"/>
  <c r="L2091" i="3"/>
  <c r="K2091" i="3"/>
  <c r="J2091" i="3"/>
  <c r="G2091" i="3"/>
  <c r="F2091" i="3"/>
  <c r="E2091" i="3"/>
  <c r="D2091" i="3"/>
  <c r="C2091" i="3"/>
  <c r="B2091" i="3"/>
  <c r="A2091" i="3"/>
  <c r="V2090" i="3"/>
  <c r="U2090" i="3"/>
  <c r="T2090" i="3"/>
  <c r="S2090" i="3"/>
  <c r="Q2090" i="3"/>
  <c r="O2090" i="3"/>
  <c r="R2090" i="3" s="1"/>
  <c r="N2090" i="3"/>
  <c r="M2090" i="3"/>
  <c r="L2090" i="3"/>
  <c r="K2090" i="3"/>
  <c r="J2090" i="3"/>
  <c r="G2090" i="3"/>
  <c r="I2090" i="3" s="1"/>
  <c r="F2090" i="3"/>
  <c r="E2090" i="3"/>
  <c r="D2090" i="3"/>
  <c r="C2090" i="3"/>
  <c r="B2090" i="3"/>
  <c r="A2090" i="3"/>
  <c r="V2089" i="3"/>
  <c r="U2089" i="3"/>
  <c r="T2089" i="3"/>
  <c r="S2089" i="3"/>
  <c r="R2089" i="3"/>
  <c r="Q2089" i="3"/>
  <c r="O2089" i="3"/>
  <c r="N2089" i="3"/>
  <c r="M2089" i="3"/>
  <c r="L2089" i="3"/>
  <c r="K2089" i="3"/>
  <c r="J2089" i="3"/>
  <c r="G2089" i="3"/>
  <c r="I2089" i="3" s="1"/>
  <c r="F2089" i="3"/>
  <c r="E2089" i="3"/>
  <c r="D2089" i="3"/>
  <c r="C2089" i="3"/>
  <c r="B2089" i="3"/>
  <c r="A2089" i="3"/>
  <c r="V2088" i="3"/>
  <c r="U2088" i="3"/>
  <c r="T2088" i="3"/>
  <c r="S2088" i="3"/>
  <c r="Q2088" i="3"/>
  <c r="O2088" i="3"/>
  <c r="R2088" i="3" s="1"/>
  <c r="N2088" i="3"/>
  <c r="M2088" i="3"/>
  <c r="L2088" i="3"/>
  <c r="K2088" i="3"/>
  <c r="J2088" i="3"/>
  <c r="H2088" i="3"/>
  <c r="G2088" i="3"/>
  <c r="I2088" i="3" s="1"/>
  <c r="F2088" i="3"/>
  <c r="E2088" i="3"/>
  <c r="D2088" i="3"/>
  <c r="C2088" i="3"/>
  <c r="B2088" i="3"/>
  <c r="A2088" i="3"/>
  <c r="V2087" i="3"/>
  <c r="U2087" i="3"/>
  <c r="T2087" i="3"/>
  <c r="S2087" i="3"/>
  <c r="Q2087" i="3"/>
  <c r="O2087" i="3"/>
  <c r="N2087" i="3"/>
  <c r="R2087" i="3" s="1"/>
  <c r="M2087" i="3"/>
  <c r="L2087" i="3"/>
  <c r="K2087" i="3"/>
  <c r="J2087" i="3"/>
  <c r="I2087" i="3"/>
  <c r="H2087" i="3"/>
  <c r="G2087" i="3"/>
  <c r="F2087" i="3"/>
  <c r="E2087" i="3"/>
  <c r="D2087" i="3"/>
  <c r="C2087" i="3"/>
  <c r="B2087" i="3"/>
  <c r="A2087" i="3"/>
  <c r="V2086" i="3"/>
  <c r="U2086" i="3"/>
  <c r="T2086" i="3"/>
  <c r="S2086" i="3"/>
  <c r="Q2086" i="3"/>
  <c r="P2086" i="3"/>
  <c r="O2086" i="3"/>
  <c r="N2086" i="3"/>
  <c r="M2086" i="3"/>
  <c r="L2086" i="3"/>
  <c r="K2086" i="3"/>
  <c r="J2086" i="3"/>
  <c r="I2086" i="3"/>
  <c r="G2086" i="3"/>
  <c r="H2086" i="3" s="1"/>
  <c r="F2086" i="3"/>
  <c r="E2086" i="3"/>
  <c r="D2086" i="3"/>
  <c r="C2086" i="3"/>
  <c r="B2086" i="3"/>
  <c r="A2086" i="3"/>
  <c r="V2085" i="3"/>
  <c r="U2085" i="3"/>
  <c r="T2085" i="3"/>
  <c r="S2085" i="3"/>
  <c r="Q2085" i="3"/>
  <c r="P2085" i="3"/>
  <c r="O2085" i="3"/>
  <c r="R2085" i="3" s="1"/>
  <c r="N2085" i="3"/>
  <c r="M2085" i="3"/>
  <c r="L2085" i="3"/>
  <c r="K2085" i="3"/>
  <c r="J2085" i="3"/>
  <c r="G2085" i="3"/>
  <c r="H2085" i="3" s="1"/>
  <c r="F2085" i="3"/>
  <c r="E2085" i="3"/>
  <c r="D2085" i="3"/>
  <c r="C2085" i="3"/>
  <c r="B2085" i="3"/>
  <c r="A2085" i="3"/>
  <c r="V2084" i="3"/>
  <c r="U2084" i="3"/>
  <c r="T2084" i="3"/>
  <c r="S2084" i="3"/>
  <c r="Q2084" i="3"/>
  <c r="P2084" i="3"/>
  <c r="O2084" i="3"/>
  <c r="R2084" i="3" s="1"/>
  <c r="N2084" i="3"/>
  <c r="M2084" i="3"/>
  <c r="L2084" i="3"/>
  <c r="K2084" i="3"/>
  <c r="J2084" i="3"/>
  <c r="I2084" i="3"/>
  <c r="H2084" i="3"/>
  <c r="G2084" i="3"/>
  <c r="F2084" i="3"/>
  <c r="E2084" i="3"/>
  <c r="D2084" i="3"/>
  <c r="C2084" i="3"/>
  <c r="B2084" i="3"/>
  <c r="A2084" i="3"/>
  <c r="V2083" i="3"/>
  <c r="U2083" i="3"/>
  <c r="T2083" i="3"/>
  <c r="S2083" i="3"/>
  <c r="R2083" i="3"/>
  <c r="Q2083" i="3"/>
  <c r="O2083" i="3"/>
  <c r="N2083" i="3"/>
  <c r="P2083" i="3" s="1"/>
  <c r="M2083" i="3"/>
  <c r="L2083" i="3"/>
  <c r="K2083" i="3"/>
  <c r="J2083" i="3"/>
  <c r="I2083" i="3"/>
  <c r="H2083" i="3"/>
  <c r="G2083" i="3"/>
  <c r="F2083" i="3"/>
  <c r="E2083" i="3"/>
  <c r="D2083" i="3"/>
  <c r="C2083" i="3"/>
  <c r="B2083" i="3"/>
  <c r="A2083" i="3"/>
  <c r="V2082" i="3"/>
  <c r="U2082" i="3"/>
  <c r="T2082" i="3"/>
  <c r="S2082" i="3"/>
  <c r="Q2082" i="3"/>
  <c r="P2082" i="3"/>
  <c r="O2082" i="3"/>
  <c r="R2082" i="3" s="1"/>
  <c r="N2082" i="3"/>
  <c r="M2082" i="3"/>
  <c r="L2082" i="3"/>
  <c r="K2082" i="3"/>
  <c r="J2082" i="3"/>
  <c r="I2082" i="3"/>
  <c r="H2082" i="3"/>
  <c r="G2082" i="3"/>
  <c r="F2082" i="3"/>
  <c r="E2082" i="3"/>
  <c r="D2082" i="3"/>
  <c r="C2082" i="3"/>
  <c r="B2082" i="3"/>
  <c r="A2082" i="3"/>
  <c r="V2081" i="3"/>
  <c r="U2081" i="3"/>
  <c r="T2081" i="3"/>
  <c r="S2081" i="3"/>
  <c r="Q2081" i="3"/>
  <c r="O2081" i="3"/>
  <c r="R2081" i="3" s="1"/>
  <c r="N2081" i="3"/>
  <c r="M2081" i="3"/>
  <c r="L2081" i="3"/>
  <c r="K2081" i="3"/>
  <c r="J2081" i="3"/>
  <c r="I2081" i="3"/>
  <c r="G2081" i="3"/>
  <c r="H2081" i="3" s="1"/>
  <c r="F2081" i="3"/>
  <c r="E2081" i="3"/>
  <c r="D2081" i="3"/>
  <c r="C2081" i="3"/>
  <c r="B2081" i="3"/>
  <c r="A2081" i="3"/>
  <c r="V2080" i="3"/>
  <c r="U2080" i="3"/>
  <c r="T2080" i="3"/>
  <c r="S2080" i="3"/>
  <c r="R2080" i="3"/>
  <c r="Q2080" i="3"/>
  <c r="O2080" i="3"/>
  <c r="P2080" i="3" s="1"/>
  <c r="N2080" i="3"/>
  <c r="M2080" i="3"/>
  <c r="L2080" i="3"/>
  <c r="K2080" i="3"/>
  <c r="J2080" i="3"/>
  <c r="G2080" i="3"/>
  <c r="H2080" i="3" s="1"/>
  <c r="F2080" i="3"/>
  <c r="E2080" i="3"/>
  <c r="D2080" i="3"/>
  <c r="C2080" i="3"/>
  <c r="B2080" i="3"/>
  <c r="A2080" i="3"/>
  <c r="V2079" i="3"/>
  <c r="U2079" i="3"/>
  <c r="T2079" i="3"/>
  <c r="S2079" i="3"/>
  <c r="Q2079" i="3"/>
  <c r="P2079" i="3"/>
  <c r="O2079" i="3"/>
  <c r="R2079" i="3" s="1"/>
  <c r="N2079" i="3"/>
  <c r="M2079" i="3"/>
  <c r="L2079" i="3"/>
  <c r="K2079" i="3"/>
  <c r="J2079" i="3"/>
  <c r="I2079" i="3"/>
  <c r="H2079" i="3"/>
  <c r="G2079" i="3"/>
  <c r="F2079" i="3"/>
  <c r="E2079" i="3"/>
  <c r="D2079" i="3"/>
  <c r="C2079" i="3"/>
  <c r="B2079" i="3"/>
  <c r="A2079" i="3"/>
  <c r="V2078" i="3"/>
  <c r="U2078" i="3"/>
  <c r="T2078" i="3"/>
  <c r="S2078" i="3"/>
  <c r="Q2078" i="3"/>
  <c r="P2078" i="3"/>
  <c r="O2078" i="3"/>
  <c r="N2078" i="3"/>
  <c r="M2078" i="3"/>
  <c r="L2078" i="3"/>
  <c r="K2078" i="3"/>
  <c r="J2078" i="3"/>
  <c r="G2078" i="3"/>
  <c r="F2078" i="3"/>
  <c r="E2078" i="3"/>
  <c r="D2078" i="3"/>
  <c r="C2078" i="3"/>
  <c r="B2078" i="3"/>
  <c r="A2078" i="3"/>
  <c r="V2077" i="3"/>
  <c r="U2077" i="3"/>
  <c r="T2077" i="3"/>
  <c r="S2077" i="3"/>
  <c r="R2077" i="3"/>
  <c r="Q2077" i="3"/>
  <c r="P2077" i="3"/>
  <c r="O2077" i="3"/>
  <c r="N2077" i="3"/>
  <c r="M2077" i="3"/>
  <c r="L2077" i="3"/>
  <c r="K2077" i="3"/>
  <c r="J2077" i="3"/>
  <c r="G2077" i="3"/>
  <c r="F2077" i="3"/>
  <c r="E2077" i="3"/>
  <c r="D2077" i="3"/>
  <c r="C2077" i="3"/>
  <c r="B2077" i="3"/>
  <c r="A2077" i="3"/>
  <c r="V2076" i="3"/>
  <c r="U2076" i="3"/>
  <c r="T2076" i="3"/>
  <c r="S2076" i="3"/>
  <c r="R2076" i="3"/>
  <c r="Q2076" i="3"/>
  <c r="P2076" i="3"/>
  <c r="O2076" i="3"/>
  <c r="N2076" i="3"/>
  <c r="M2076" i="3"/>
  <c r="L2076" i="3"/>
  <c r="K2076" i="3"/>
  <c r="J2076" i="3"/>
  <c r="I2076" i="3"/>
  <c r="H2076" i="3"/>
  <c r="G2076" i="3"/>
  <c r="F2076" i="3"/>
  <c r="E2076" i="3"/>
  <c r="D2076" i="3"/>
  <c r="C2076" i="3"/>
  <c r="B2076" i="3"/>
  <c r="A2076" i="3"/>
  <c r="V2075" i="3"/>
  <c r="U2075" i="3"/>
  <c r="T2075" i="3"/>
  <c r="S2075" i="3"/>
  <c r="Q2075" i="3"/>
  <c r="P2075" i="3"/>
  <c r="O2075" i="3"/>
  <c r="R2075" i="3" s="1"/>
  <c r="N2075" i="3"/>
  <c r="M2075" i="3"/>
  <c r="L2075" i="3"/>
  <c r="K2075" i="3"/>
  <c r="J2075" i="3"/>
  <c r="G2075" i="3"/>
  <c r="I2075" i="3" s="1"/>
  <c r="F2075" i="3"/>
  <c r="E2075" i="3"/>
  <c r="D2075" i="3"/>
  <c r="C2075" i="3"/>
  <c r="B2075" i="3"/>
  <c r="A2075" i="3"/>
  <c r="V2074" i="3"/>
  <c r="U2074" i="3"/>
  <c r="T2074" i="3"/>
  <c r="S2074" i="3"/>
  <c r="Q2074" i="3"/>
  <c r="O2074" i="3"/>
  <c r="N2074" i="3"/>
  <c r="M2074" i="3"/>
  <c r="L2074" i="3"/>
  <c r="K2074" i="3"/>
  <c r="J2074" i="3"/>
  <c r="I2074" i="3"/>
  <c r="H2074" i="3"/>
  <c r="G2074" i="3"/>
  <c r="F2074" i="3"/>
  <c r="E2074" i="3"/>
  <c r="D2074" i="3"/>
  <c r="C2074" i="3"/>
  <c r="B2074" i="3"/>
  <c r="A2074" i="3"/>
  <c r="V2073" i="3"/>
  <c r="U2073" i="3"/>
  <c r="T2073" i="3"/>
  <c r="S2073" i="3"/>
  <c r="Q2073" i="3"/>
  <c r="O2073" i="3"/>
  <c r="N2073" i="3"/>
  <c r="M2073" i="3"/>
  <c r="L2073" i="3"/>
  <c r="K2073" i="3"/>
  <c r="J2073" i="3"/>
  <c r="I2073" i="3"/>
  <c r="G2073" i="3"/>
  <c r="H2073" i="3" s="1"/>
  <c r="F2073" i="3"/>
  <c r="E2073" i="3"/>
  <c r="D2073" i="3"/>
  <c r="C2073" i="3"/>
  <c r="B2073" i="3"/>
  <c r="A2073" i="3"/>
  <c r="V2072" i="3"/>
  <c r="U2072" i="3"/>
  <c r="T2072" i="3"/>
  <c r="S2072" i="3"/>
  <c r="Q2072" i="3"/>
  <c r="P2072" i="3"/>
  <c r="O2072" i="3"/>
  <c r="R2072" i="3" s="1"/>
  <c r="N2072" i="3"/>
  <c r="M2072" i="3"/>
  <c r="L2072" i="3"/>
  <c r="K2072" i="3"/>
  <c r="J2072" i="3"/>
  <c r="I2072" i="3"/>
  <c r="H2072" i="3"/>
  <c r="G2072" i="3"/>
  <c r="F2072" i="3"/>
  <c r="E2072" i="3"/>
  <c r="D2072" i="3"/>
  <c r="C2072" i="3"/>
  <c r="B2072" i="3"/>
  <c r="A2072" i="3"/>
  <c r="V2071" i="3"/>
  <c r="U2071" i="3"/>
  <c r="T2071" i="3"/>
  <c r="S2071" i="3"/>
  <c r="Q2071" i="3"/>
  <c r="O2071" i="3"/>
  <c r="R2071" i="3" s="1"/>
  <c r="N2071" i="3"/>
  <c r="M2071" i="3"/>
  <c r="L2071" i="3"/>
  <c r="K2071" i="3"/>
  <c r="J2071" i="3"/>
  <c r="G2071" i="3"/>
  <c r="F2071" i="3"/>
  <c r="E2071" i="3"/>
  <c r="D2071" i="3"/>
  <c r="C2071" i="3"/>
  <c r="B2071" i="3"/>
  <c r="A2071" i="3"/>
  <c r="V2070" i="3"/>
  <c r="U2070" i="3"/>
  <c r="T2070" i="3"/>
  <c r="S2070" i="3"/>
  <c r="Q2070" i="3"/>
  <c r="O2070" i="3"/>
  <c r="N2070" i="3"/>
  <c r="P2070" i="3" s="1"/>
  <c r="M2070" i="3"/>
  <c r="L2070" i="3"/>
  <c r="K2070" i="3"/>
  <c r="J2070" i="3"/>
  <c r="G2070" i="3"/>
  <c r="I2070" i="3" s="1"/>
  <c r="F2070" i="3"/>
  <c r="E2070" i="3"/>
  <c r="D2070" i="3"/>
  <c r="C2070" i="3"/>
  <c r="B2070" i="3"/>
  <c r="A2070" i="3"/>
  <c r="V2069" i="3"/>
  <c r="U2069" i="3"/>
  <c r="T2069" i="3"/>
  <c r="S2069" i="3"/>
  <c r="R2069" i="3"/>
  <c r="Q2069" i="3"/>
  <c r="P2069" i="3"/>
  <c r="O2069" i="3"/>
  <c r="N2069" i="3"/>
  <c r="M2069" i="3"/>
  <c r="L2069" i="3"/>
  <c r="K2069" i="3"/>
  <c r="J2069" i="3"/>
  <c r="G2069" i="3"/>
  <c r="H2069" i="3" s="1"/>
  <c r="F2069" i="3"/>
  <c r="E2069" i="3"/>
  <c r="D2069" i="3"/>
  <c r="C2069" i="3"/>
  <c r="B2069" i="3"/>
  <c r="A2069" i="3"/>
  <c r="V2068" i="3"/>
  <c r="U2068" i="3"/>
  <c r="T2068" i="3"/>
  <c r="S2068" i="3"/>
  <c r="Q2068" i="3"/>
  <c r="O2068" i="3"/>
  <c r="N2068" i="3"/>
  <c r="M2068" i="3"/>
  <c r="L2068" i="3"/>
  <c r="K2068" i="3"/>
  <c r="J2068" i="3"/>
  <c r="G2068" i="3"/>
  <c r="I2068" i="3" s="1"/>
  <c r="F2068" i="3"/>
  <c r="E2068" i="3"/>
  <c r="D2068" i="3"/>
  <c r="C2068" i="3"/>
  <c r="B2068" i="3"/>
  <c r="A2068" i="3"/>
  <c r="V2067" i="3"/>
  <c r="U2067" i="3"/>
  <c r="T2067" i="3"/>
  <c r="S2067" i="3"/>
  <c r="R2067" i="3"/>
  <c r="Q2067" i="3"/>
  <c r="P2067" i="3"/>
  <c r="O2067" i="3"/>
  <c r="N2067" i="3"/>
  <c r="M2067" i="3"/>
  <c r="L2067" i="3"/>
  <c r="K2067" i="3"/>
  <c r="J2067" i="3"/>
  <c r="I2067" i="3"/>
  <c r="H2067" i="3"/>
  <c r="G2067" i="3"/>
  <c r="F2067" i="3"/>
  <c r="E2067" i="3"/>
  <c r="D2067" i="3"/>
  <c r="C2067" i="3"/>
  <c r="B2067" i="3"/>
  <c r="A2067" i="3"/>
  <c r="V2066" i="3"/>
  <c r="U2066" i="3"/>
  <c r="T2066" i="3"/>
  <c r="S2066" i="3"/>
  <c r="R2066" i="3"/>
  <c r="Q2066" i="3"/>
  <c r="O2066" i="3"/>
  <c r="N2066" i="3"/>
  <c r="P2066" i="3" s="1"/>
  <c r="M2066" i="3"/>
  <c r="L2066" i="3"/>
  <c r="K2066" i="3"/>
  <c r="J2066" i="3"/>
  <c r="I2066" i="3"/>
  <c r="H2066" i="3"/>
  <c r="G2066" i="3"/>
  <c r="F2066" i="3"/>
  <c r="E2066" i="3"/>
  <c r="D2066" i="3"/>
  <c r="C2066" i="3"/>
  <c r="B2066" i="3"/>
  <c r="A2066" i="3"/>
  <c r="V2065" i="3"/>
  <c r="U2065" i="3"/>
  <c r="T2065" i="3"/>
  <c r="S2065" i="3"/>
  <c r="Q2065" i="3"/>
  <c r="O2065" i="3"/>
  <c r="N2065" i="3"/>
  <c r="P2065" i="3" s="1"/>
  <c r="M2065" i="3"/>
  <c r="L2065" i="3"/>
  <c r="K2065" i="3"/>
  <c r="J2065" i="3"/>
  <c r="I2065" i="3"/>
  <c r="G2065" i="3"/>
  <c r="H2065" i="3" s="1"/>
  <c r="F2065" i="3"/>
  <c r="E2065" i="3"/>
  <c r="D2065" i="3"/>
  <c r="C2065" i="3"/>
  <c r="B2065" i="3"/>
  <c r="A2065" i="3"/>
  <c r="V2064" i="3"/>
  <c r="U2064" i="3"/>
  <c r="T2064" i="3"/>
  <c r="S2064" i="3"/>
  <c r="Q2064" i="3"/>
  <c r="P2064" i="3"/>
  <c r="O2064" i="3"/>
  <c r="R2064" i="3" s="1"/>
  <c r="N2064" i="3"/>
  <c r="M2064" i="3"/>
  <c r="L2064" i="3"/>
  <c r="K2064" i="3"/>
  <c r="J2064" i="3"/>
  <c r="I2064" i="3"/>
  <c r="G2064" i="3"/>
  <c r="H2064" i="3" s="1"/>
  <c r="F2064" i="3"/>
  <c r="E2064" i="3"/>
  <c r="D2064" i="3"/>
  <c r="C2064" i="3"/>
  <c r="B2064" i="3"/>
  <c r="A2064" i="3"/>
  <c r="V2063" i="3"/>
  <c r="U2063" i="3"/>
  <c r="T2063" i="3"/>
  <c r="S2063" i="3"/>
  <c r="R2063" i="3"/>
  <c r="Q2063" i="3"/>
  <c r="O2063" i="3"/>
  <c r="P2063" i="3" s="1"/>
  <c r="N2063" i="3"/>
  <c r="M2063" i="3"/>
  <c r="L2063" i="3"/>
  <c r="K2063" i="3"/>
  <c r="J2063" i="3"/>
  <c r="I2063" i="3"/>
  <c r="G2063" i="3"/>
  <c r="H2063" i="3" s="1"/>
  <c r="F2063" i="3"/>
  <c r="E2063" i="3"/>
  <c r="D2063" i="3"/>
  <c r="C2063" i="3"/>
  <c r="B2063" i="3"/>
  <c r="A2063" i="3"/>
  <c r="V2062" i="3"/>
  <c r="U2062" i="3"/>
  <c r="T2062" i="3"/>
  <c r="S2062" i="3"/>
  <c r="Q2062" i="3"/>
  <c r="O2062" i="3"/>
  <c r="N2062" i="3"/>
  <c r="P2062" i="3" s="1"/>
  <c r="M2062" i="3"/>
  <c r="L2062" i="3"/>
  <c r="K2062" i="3"/>
  <c r="J2062" i="3"/>
  <c r="G2062" i="3"/>
  <c r="F2062" i="3"/>
  <c r="E2062" i="3"/>
  <c r="D2062" i="3"/>
  <c r="C2062" i="3"/>
  <c r="B2062" i="3"/>
  <c r="A2062" i="3"/>
  <c r="V2061" i="3"/>
  <c r="U2061" i="3"/>
  <c r="T2061" i="3"/>
  <c r="S2061" i="3"/>
  <c r="Q2061" i="3"/>
  <c r="P2061" i="3"/>
  <c r="O2061" i="3"/>
  <c r="N2061" i="3"/>
  <c r="M2061" i="3"/>
  <c r="L2061" i="3"/>
  <c r="K2061" i="3"/>
  <c r="J2061" i="3"/>
  <c r="G2061" i="3"/>
  <c r="H2061" i="3" s="1"/>
  <c r="F2061" i="3"/>
  <c r="E2061" i="3"/>
  <c r="D2061" i="3"/>
  <c r="C2061" i="3"/>
  <c r="B2061" i="3"/>
  <c r="A2061" i="3"/>
  <c r="V2060" i="3"/>
  <c r="U2060" i="3"/>
  <c r="T2060" i="3"/>
  <c r="S2060" i="3"/>
  <c r="R2060" i="3"/>
  <c r="Q2060" i="3"/>
  <c r="O2060" i="3"/>
  <c r="P2060" i="3" s="1"/>
  <c r="N2060" i="3"/>
  <c r="M2060" i="3"/>
  <c r="L2060" i="3"/>
  <c r="K2060" i="3"/>
  <c r="J2060" i="3"/>
  <c r="I2060" i="3"/>
  <c r="G2060" i="3"/>
  <c r="H2060" i="3" s="1"/>
  <c r="F2060" i="3"/>
  <c r="E2060" i="3"/>
  <c r="D2060" i="3"/>
  <c r="C2060" i="3"/>
  <c r="B2060" i="3"/>
  <c r="A2060" i="3"/>
  <c r="V2059" i="3"/>
  <c r="U2059" i="3"/>
  <c r="T2059" i="3"/>
  <c r="S2059" i="3"/>
  <c r="R2059" i="3"/>
  <c r="Q2059" i="3"/>
  <c r="O2059" i="3"/>
  <c r="P2059" i="3" s="1"/>
  <c r="N2059" i="3"/>
  <c r="M2059" i="3"/>
  <c r="L2059" i="3"/>
  <c r="K2059" i="3"/>
  <c r="J2059" i="3"/>
  <c r="I2059" i="3"/>
  <c r="H2059" i="3"/>
  <c r="G2059" i="3"/>
  <c r="F2059" i="3"/>
  <c r="E2059" i="3"/>
  <c r="D2059" i="3"/>
  <c r="C2059" i="3"/>
  <c r="B2059" i="3"/>
  <c r="A2059" i="3"/>
  <c r="V2058" i="3"/>
  <c r="U2058" i="3"/>
  <c r="T2058" i="3"/>
  <c r="S2058" i="3"/>
  <c r="R2058" i="3"/>
  <c r="Q2058" i="3"/>
  <c r="O2058" i="3"/>
  <c r="N2058" i="3"/>
  <c r="M2058" i="3"/>
  <c r="L2058" i="3"/>
  <c r="K2058" i="3"/>
  <c r="J2058" i="3"/>
  <c r="G2058" i="3"/>
  <c r="I2058" i="3" s="1"/>
  <c r="F2058" i="3"/>
  <c r="E2058" i="3"/>
  <c r="D2058" i="3"/>
  <c r="C2058" i="3"/>
  <c r="B2058" i="3"/>
  <c r="A2058" i="3"/>
  <c r="V2057" i="3"/>
  <c r="U2057" i="3"/>
  <c r="T2057" i="3"/>
  <c r="S2057" i="3"/>
  <c r="R2057" i="3"/>
  <c r="Q2057" i="3"/>
  <c r="O2057" i="3"/>
  <c r="N2057" i="3"/>
  <c r="P2057" i="3" s="1"/>
  <c r="M2057" i="3"/>
  <c r="L2057" i="3"/>
  <c r="K2057" i="3"/>
  <c r="J2057" i="3"/>
  <c r="G2057" i="3"/>
  <c r="I2057" i="3" s="1"/>
  <c r="F2057" i="3"/>
  <c r="E2057" i="3"/>
  <c r="D2057" i="3"/>
  <c r="C2057" i="3"/>
  <c r="B2057" i="3"/>
  <c r="A2057" i="3"/>
  <c r="V2056" i="3"/>
  <c r="U2056" i="3"/>
  <c r="T2056" i="3"/>
  <c r="S2056" i="3"/>
  <c r="Q2056" i="3"/>
  <c r="P2056" i="3"/>
  <c r="O2056" i="3"/>
  <c r="N2056" i="3"/>
  <c r="R2056" i="3" s="1"/>
  <c r="M2056" i="3"/>
  <c r="L2056" i="3"/>
  <c r="K2056" i="3"/>
  <c r="J2056" i="3"/>
  <c r="I2056" i="3"/>
  <c r="G2056" i="3"/>
  <c r="H2056" i="3" s="1"/>
  <c r="F2056" i="3"/>
  <c r="E2056" i="3"/>
  <c r="D2056" i="3"/>
  <c r="C2056" i="3"/>
  <c r="B2056" i="3"/>
  <c r="A2056" i="3"/>
  <c r="V2055" i="3"/>
  <c r="U2055" i="3"/>
  <c r="T2055" i="3"/>
  <c r="S2055" i="3"/>
  <c r="R2055" i="3"/>
  <c r="Q2055" i="3"/>
  <c r="P2055" i="3"/>
  <c r="O2055" i="3"/>
  <c r="N2055" i="3"/>
  <c r="M2055" i="3"/>
  <c r="L2055" i="3"/>
  <c r="K2055" i="3"/>
  <c r="J2055" i="3"/>
  <c r="I2055" i="3"/>
  <c r="H2055" i="3"/>
  <c r="G2055" i="3"/>
  <c r="F2055" i="3"/>
  <c r="E2055" i="3"/>
  <c r="D2055" i="3"/>
  <c r="C2055" i="3"/>
  <c r="B2055" i="3"/>
  <c r="A2055" i="3"/>
  <c r="V2054" i="3"/>
  <c r="U2054" i="3"/>
  <c r="T2054" i="3"/>
  <c r="S2054" i="3"/>
  <c r="Q2054" i="3"/>
  <c r="O2054" i="3"/>
  <c r="N2054" i="3"/>
  <c r="P2054" i="3" s="1"/>
  <c r="M2054" i="3"/>
  <c r="L2054" i="3"/>
  <c r="K2054" i="3"/>
  <c r="J2054" i="3"/>
  <c r="I2054" i="3"/>
  <c r="G2054" i="3"/>
  <c r="H2054" i="3" s="1"/>
  <c r="F2054" i="3"/>
  <c r="E2054" i="3"/>
  <c r="D2054" i="3"/>
  <c r="C2054" i="3"/>
  <c r="B2054" i="3"/>
  <c r="A2054" i="3"/>
  <c r="V2053" i="3"/>
  <c r="U2053" i="3"/>
  <c r="T2053" i="3"/>
  <c r="S2053" i="3"/>
  <c r="Q2053" i="3"/>
  <c r="O2053" i="3"/>
  <c r="N2053" i="3"/>
  <c r="P2053" i="3" s="1"/>
  <c r="M2053" i="3"/>
  <c r="L2053" i="3"/>
  <c r="K2053" i="3"/>
  <c r="J2053" i="3"/>
  <c r="G2053" i="3"/>
  <c r="H2053" i="3" s="1"/>
  <c r="F2053" i="3"/>
  <c r="E2053" i="3"/>
  <c r="D2053" i="3"/>
  <c r="C2053" i="3"/>
  <c r="B2053" i="3"/>
  <c r="A2053" i="3"/>
  <c r="V2052" i="3"/>
  <c r="U2052" i="3"/>
  <c r="T2052" i="3"/>
  <c r="S2052" i="3"/>
  <c r="Q2052" i="3"/>
  <c r="O2052" i="3"/>
  <c r="R2052" i="3" s="1"/>
  <c r="N2052" i="3"/>
  <c r="M2052" i="3"/>
  <c r="L2052" i="3"/>
  <c r="K2052" i="3"/>
  <c r="J2052" i="3"/>
  <c r="G2052" i="3"/>
  <c r="F2052" i="3"/>
  <c r="E2052" i="3"/>
  <c r="D2052" i="3"/>
  <c r="C2052" i="3"/>
  <c r="B2052" i="3"/>
  <c r="A2052" i="3"/>
  <c r="V2051" i="3"/>
  <c r="U2051" i="3"/>
  <c r="T2051" i="3"/>
  <c r="S2051" i="3"/>
  <c r="Q2051" i="3"/>
  <c r="O2051" i="3"/>
  <c r="R2051" i="3" s="1"/>
  <c r="N2051" i="3"/>
  <c r="M2051" i="3"/>
  <c r="L2051" i="3"/>
  <c r="K2051" i="3"/>
  <c r="J2051" i="3"/>
  <c r="G2051" i="3"/>
  <c r="I2051" i="3" s="1"/>
  <c r="F2051" i="3"/>
  <c r="E2051" i="3"/>
  <c r="D2051" i="3"/>
  <c r="C2051" i="3"/>
  <c r="B2051" i="3"/>
  <c r="A2051" i="3"/>
  <c r="V2050" i="3"/>
  <c r="U2050" i="3"/>
  <c r="T2050" i="3"/>
  <c r="S2050" i="3"/>
  <c r="R2050" i="3"/>
  <c r="Q2050" i="3"/>
  <c r="P2050" i="3"/>
  <c r="O2050" i="3"/>
  <c r="N2050" i="3"/>
  <c r="M2050" i="3"/>
  <c r="L2050" i="3"/>
  <c r="K2050" i="3"/>
  <c r="J2050" i="3"/>
  <c r="I2050" i="3"/>
  <c r="H2050" i="3"/>
  <c r="G2050" i="3"/>
  <c r="F2050" i="3"/>
  <c r="E2050" i="3"/>
  <c r="D2050" i="3"/>
  <c r="C2050" i="3"/>
  <c r="B2050" i="3"/>
  <c r="A2050" i="3"/>
  <c r="V2049" i="3"/>
  <c r="U2049" i="3"/>
  <c r="T2049" i="3"/>
  <c r="S2049" i="3"/>
  <c r="R2049" i="3"/>
  <c r="Q2049" i="3"/>
  <c r="O2049" i="3"/>
  <c r="N2049" i="3"/>
  <c r="P2049" i="3" s="1"/>
  <c r="M2049" i="3"/>
  <c r="L2049" i="3"/>
  <c r="K2049" i="3"/>
  <c r="J2049" i="3"/>
  <c r="I2049" i="3"/>
  <c r="H2049" i="3"/>
  <c r="G2049" i="3"/>
  <c r="F2049" i="3"/>
  <c r="E2049" i="3"/>
  <c r="D2049" i="3"/>
  <c r="C2049" i="3"/>
  <c r="B2049" i="3"/>
  <c r="A2049" i="3"/>
  <c r="V2048" i="3"/>
  <c r="U2048" i="3"/>
  <c r="T2048" i="3"/>
  <c r="S2048" i="3"/>
  <c r="Q2048" i="3"/>
  <c r="O2048" i="3"/>
  <c r="R2048" i="3" s="1"/>
  <c r="N2048" i="3"/>
  <c r="M2048" i="3"/>
  <c r="L2048" i="3"/>
  <c r="K2048" i="3"/>
  <c r="J2048" i="3"/>
  <c r="G2048" i="3"/>
  <c r="I2048" i="3" s="1"/>
  <c r="F2048" i="3"/>
  <c r="E2048" i="3"/>
  <c r="D2048" i="3"/>
  <c r="C2048" i="3"/>
  <c r="B2048" i="3"/>
  <c r="A2048" i="3"/>
  <c r="V2047" i="3"/>
  <c r="U2047" i="3"/>
  <c r="T2047" i="3"/>
  <c r="S2047" i="3"/>
  <c r="Q2047" i="3"/>
  <c r="P2047" i="3"/>
  <c r="O2047" i="3"/>
  <c r="R2047" i="3" s="1"/>
  <c r="N2047" i="3"/>
  <c r="M2047" i="3"/>
  <c r="L2047" i="3"/>
  <c r="K2047" i="3"/>
  <c r="J2047" i="3"/>
  <c r="I2047" i="3"/>
  <c r="G2047" i="3"/>
  <c r="H2047" i="3" s="1"/>
  <c r="F2047" i="3"/>
  <c r="E2047" i="3"/>
  <c r="D2047" i="3"/>
  <c r="C2047" i="3"/>
  <c r="B2047" i="3"/>
  <c r="A2047" i="3"/>
  <c r="V2046" i="3"/>
  <c r="U2046" i="3"/>
  <c r="T2046" i="3"/>
  <c r="S2046" i="3"/>
  <c r="Q2046" i="3"/>
  <c r="O2046" i="3"/>
  <c r="N2046" i="3"/>
  <c r="P2046" i="3" s="1"/>
  <c r="M2046" i="3"/>
  <c r="L2046" i="3"/>
  <c r="K2046" i="3"/>
  <c r="J2046" i="3"/>
  <c r="I2046" i="3"/>
  <c r="H2046" i="3"/>
  <c r="G2046" i="3"/>
  <c r="F2046" i="3"/>
  <c r="E2046" i="3"/>
  <c r="D2046" i="3"/>
  <c r="C2046" i="3"/>
  <c r="B2046" i="3"/>
  <c r="A2046" i="3"/>
  <c r="V2045" i="3"/>
  <c r="U2045" i="3"/>
  <c r="T2045" i="3"/>
  <c r="S2045" i="3"/>
  <c r="Q2045" i="3"/>
  <c r="O2045" i="3"/>
  <c r="R2045" i="3" s="1"/>
  <c r="N2045" i="3"/>
  <c r="M2045" i="3"/>
  <c r="L2045" i="3"/>
  <c r="K2045" i="3"/>
  <c r="J2045" i="3"/>
  <c r="I2045" i="3"/>
  <c r="G2045" i="3"/>
  <c r="H2045" i="3" s="1"/>
  <c r="F2045" i="3"/>
  <c r="E2045" i="3"/>
  <c r="D2045" i="3"/>
  <c r="C2045" i="3"/>
  <c r="B2045" i="3"/>
  <c r="A2045" i="3"/>
  <c r="V2044" i="3"/>
  <c r="U2044" i="3"/>
  <c r="T2044" i="3"/>
  <c r="S2044" i="3"/>
  <c r="Q2044" i="3"/>
  <c r="P2044" i="3"/>
  <c r="O2044" i="3"/>
  <c r="R2044" i="3" s="1"/>
  <c r="N2044" i="3"/>
  <c r="M2044" i="3"/>
  <c r="L2044" i="3"/>
  <c r="K2044" i="3"/>
  <c r="J2044" i="3"/>
  <c r="I2044" i="3"/>
  <c r="G2044" i="3"/>
  <c r="H2044" i="3" s="1"/>
  <c r="F2044" i="3"/>
  <c r="E2044" i="3"/>
  <c r="D2044" i="3"/>
  <c r="C2044" i="3"/>
  <c r="B2044" i="3"/>
  <c r="A2044" i="3"/>
  <c r="V2043" i="3"/>
  <c r="U2043" i="3"/>
  <c r="T2043" i="3"/>
  <c r="S2043" i="3"/>
  <c r="R2043" i="3"/>
  <c r="Q2043" i="3"/>
  <c r="O2043" i="3"/>
  <c r="P2043" i="3" s="1"/>
  <c r="N2043" i="3"/>
  <c r="M2043" i="3"/>
  <c r="L2043" i="3"/>
  <c r="K2043" i="3"/>
  <c r="J2043" i="3"/>
  <c r="I2043" i="3"/>
  <c r="G2043" i="3"/>
  <c r="H2043" i="3" s="1"/>
  <c r="F2043" i="3"/>
  <c r="E2043" i="3"/>
  <c r="D2043" i="3"/>
  <c r="C2043" i="3"/>
  <c r="B2043" i="3"/>
  <c r="A2043" i="3"/>
  <c r="V2042" i="3"/>
  <c r="U2042" i="3"/>
  <c r="T2042" i="3"/>
  <c r="S2042" i="3"/>
  <c r="R2042" i="3"/>
  <c r="Q2042" i="3"/>
  <c r="O2042" i="3"/>
  <c r="P2042" i="3" s="1"/>
  <c r="N2042" i="3"/>
  <c r="M2042" i="3"/>
  <c r="L2042" i="3"/>
  <c r="K2042" i="3"/>
  <c r="J2042" i="3"/>
  <c r="I2042" i="3"/>
  <c r="H2042" i="3"/>
  <c r="G2042" i="3"/>
  <c r="F2042" i="3"/>
  <c r="E2042" i="3"/>
  <c r="D2042" i="3"/>
  <c r="C2042" i="3"/>
  <c r="B2042" i="3"/>
  <c r="A2042" i="3"/>
  <c r="V2041" i="3"/>
  <c r="U2041" i="3"/>
  <c r="T2041" i="3"/>
  <c r="S2041" i="3"/>
  <c r="R2041" i="3"/>
  <c r="Q2041" i="3"/>
  <c r="O2041" i="3"/>
  <c r="N2041" i="3"/>
  <c r="P2041" i="3" s="1"/>
  <c r="M2041" i="3"/>
  <c r="L2041" i="3"/>
  <c r="K2041" i="3"/>
  <c r="J2041" i="3"/>
  <c r="G2041" i="3"/>
  <c r="F2041" i="3"/>
  <c r="E2041" i="3"/>
  <c r="D2041" i="3"/>
  <c r="C2041" i="3"/>
  <c r="B2041" i="3"/>
  <c r="A2041" i="3"/>
  <c r="V2040" i="3"/>
  <c r="U2040" i="3"/>
  <c r="T2040" i="3"/>
  <c r="S2040" i="3"/>
  <c r="Q2040" i="3"/>
  <c r="P2040" i="3"/>
  <c r="O2040" i="3"/>
  <c r="N2040" i="3"/>
  <c r="R2040" i="3" s="1"/>
  <c r="M2040" i="3"/>
  <c r="L2040" i="3"/>
  <c r="K2040" i="3"/>
  <c r="J2040" i="3"/>
  <c r="H2040" i="3"/>
  <c r="G2040" i="3"/>
  <c r="I2040" i="3" s="1"/>
  <c r="F2040" i="3"/>
  <c r="E2040" i="3"/>
  <c r="D2040" i="3"/>
  <c r="C2040" i="3"/>
  <c r="B2040" i="3"/>
  <c r="A2040" i="3"/>
  <c r="V2039" i="3"/>
  <c r="U2039" i="3"/>
  <c r="T2039" i="3"/>
  <c r="S2039" i="3"/>
  <c r="R2039" i="3"/>
  <c r="Q2039" i="3"/>
  <c r="O2039" i="3"/>
  <c r="N2039" i="3"/>
  <c r="P2039" i="3" s="1"/>
  <c r="M2039" i="3"/>
  <c r="L2039" i="3"/>
  <c r="K2039" i="3"/>
  <c r="J2039" i="3"/>
  <c r="I2039" i="3"/>
  <c r="G2039" i="3"/>
  <c r="H2039" i="3" s="1"/>
  <c r="F2039" i="3"/>
  <c r="E2039" i="3"/>
  <c r="D2039" i="3"/>
  <c r="C2039" i="3"/>
  <c r="B2039" i="3"/>
  <c r="A2039" i="3"/>
  <c r="V2038" i="3"/>
  <c r="U2038" i="3"/>
  <c r="T2038" i="3"/>
  <c r="S2038" i="3"/>
  <c r="Q2038" i="3"/>
  <c r="O2038" i="3"/>
  <c r="R2038" i="3" s="1"/>
  <c r="N2038" i="3"/>
  <c r="P2038" i="3" s="1"/>
  <c r="M2038" i="3"/>
  <c r="L2038" i="3"/>
  <c r="K2038" i="3"/>
  <c r="J2038" i="3"/>
  <c r="H2038" i="3"/>
  <c r="G2038" i="3"/>
  <c r="I2038" i="3" s="1"/>
  <c r="F2038" i="3"/>
  <c r="E2038" i="3"/>
  <c r="D2038" i="3"/>
  <c r="C2038" i="3"/>
  <c r="B2038" i="3"/>
  <c r="A2038" i="3"/>
  <c r="V2037" i="3"/>
  <c r="U2037" i="3"/>
  <c r="T2037" i="3"/>
  <c r="S2037" i="3"/>
  <c r="Q2037" i="3"/>
  <c r="O2037" i="3"/>
  <c r="N2037" i="3"/>
  <c r="M2037" i="3"/>
  <c r="L2037" i="3"/>
  <c r="K2037" i="3"/>
  <c r="J2037" i="3"/>
  <c r="I2037" i="3"/>
  <c r="G2037" i="3"/>
  <c r="H2037" i="3" s="1"/>
  <c r="F2037" i="3"/>
  <c r="E2037" i="3"/>
  <c r="D2037" i="3"/>
  <c r="C2037" i="3"/>
  <c r="B2037" i="3"/>
  <c r="A2037" i="3"/>
  <c r="V2036" i="3"/>
  <c r="U2036" i="3"/>
  <c r="T2036" i="3"/>
  <c r="S2036" i="3"/>
  <c r="R2036" i="3"/>
  <c r="Q2036" i="3"/>
  <c r="P2036" i="3"/>
  <c r="O2036" i="3"/>
  <c r="N2036" i="3"/>
  <c r="M2036" i="3"/>
  <c r="L2036" i="3"/>
  <c r="K2036" i="3"/>
  <c r="J2036" i="3"/>
  <c r="I2036" i="3"/>
  <c r="G2036" i="3"/>
  <c r="H2036" i="3" s="1"/>
  <c r="F2036" i="3"/>
  <c r="E2036" i="3"/>
  <c r="D2036" i="3"/>
  <c r="C2036" i="3"/>
  <c r="B2036" i="3"/>
  <c r="A2036" i="3"/>
  <c r="V2035" i="3"/>
  <c r="U2035" i="3"/>
  <c r="T2035" i="3"/>
  <c r="S2035" i="3"/>
  <c r="Q2035" i="3"/>
  <c r="O2035" i="3"/>
  <c r="P2035" i="3" s="1"/>
  <c r="N2035" i="3"/>
  <c r="M2035" i="3"/>
  <c r="L2035" i="3"/>
  <c r="K2035" i="3"/>
  <c r="J2035" i="3"/>
  <c r="G2035" i="3"/>
  <c r="F2035" i="3"/>
  <c r="E2035" i="3"/>
  <c r="D2035" i="3"/>
  <c r="C2035" i="3"/>
  <c r="B2035" i="3"/>
  <c r="A2035" i="3"/>
  <c r="V2034" i="3"/>
  <c r="U2034" i="3"/>
  <c r="T2034" i="3"/>
  <c r="S2034" i="3"/>
  <c r="Q2034" i="3"/>
  <c r="O2034" i="3"/>
  <c r="R2034" i="3" s="1"/>
  <c r="N2034" i="3"/>
  <c r="M2034" i="3"/>
  <c r="L2034" i="3"/>
  <c r="K2034" i="3"/>
  <c r="J2034" i="3"/>
  <c r="I2034" i="3"/>
  <c r="H2034" i="3"/>
  <c r="G2034" i="3"/>
  <c r="F2034" i="3"/>
  <c r="E2034" i="3"/>
  <c r="D2034" i="3"/>
  <c r="C2034" i="3"/>
  <c r="B2034" i="3"/>
  <c r="A2034" i="3"/>
  <c r="V2033" i="3"/>
  <c r="U2033" i="3"/>
  <c r="T2033" i="3"/>
  <c r="S2033" i="3"/>
  <c r="Q2033" i="3"/>
  <c r="O2033" i="3"/>
  <c r="R2033" i="3" s="1"/>
  <c r="N2033" i="3"/>
  <c r="M2033" i="3"/>
  <c r="L2033" i="3"/>
  <c r="K2033" i="3"/>
  <c r="J2033" i="3"/>
  <c r="G2033" i="3"/>
  <c r="F2033" i="3"/>
  <c r="E2033" i="3"/>
  <c r="D2033" i="3"/>
  <c r="C2033" i="3"/>
  <c r="B2033" i="3"/>
  <c r="A2033" i="3"/>
  <c r="V2032" i="3"/>
  <c r="U2032" i="3"/>
  <c r="T2032" i="3"/>
  <c r="S2032" i="3"/>
  <c r="R2032" i="3"/>
  <c r="Q2032" i="3"/>
  <c r="P2032" i="3"/>
  <c r="O2032" i="3"/>
  <c r="N2032" i="3"/>
  <c r="M2032" i="3"/>
  <c r="L2032" i="3"/>
  <c r="K2032" i="3"/>
  <c r="J2032" i="3"/>
  <c r="H2032" i="3"/>
  <c r="G2032" i="3"/>
  <c r="I2032" i="3" s="1"/>
  <c r="F2032" i="3"/>
  <c r="E2032" i="3"/>
  <c r="D2032" i="3"/>
  <c r="C2032" i="3"/>
  <c r="B2032" i="3"/>
  <c r="A2032" i="3"/>
  <c r="V2031" i="3"/>
  <c r="U2031" i="3"/>
  <c r="T2031" i="3"/>
  <c r="S2031" i="3"/>
  <c r="Q2031" i="3"/>
  <c r="O2031" i="3"/>
  <c r="R2031" i="3" s="1"/>
  <c r="N2031" i="3"/>
  <c r="P2031" i="3" s="1"/>
  <c r="M2031" i="3"/>
  <c r="L2031" i="3"/>
  <c r="K2031" i="3"/>
  <c r="J2031" i="3"/>
  <c r="G2031" i="3"/>
  <c r="I2031" i="3" s="1"/>
  <c r="F2031" i="3"/>
  <c r="E2031" i="3"/>
  <c r="D2031" i="3"/>
  <c r="C2031" i="3"/>
  <c r="B2031" i="3"/>
  <c r="A2031" i="3"/>
  <c r="V2030" i="3"/>
  <c r="U2030" i="3"/>
  <c r="T2030" i="3"/>
  <c r="S2030" i="3"/>
  <c r="Q2030" i="3"/>
  <c r="O2030" i="3"/>
  <c r="R2030" i="3" s="1"/>
  <c r="N2030" i="3"/>
  <c r="M2030" i="3"/>
  <c r="L2030" i="3"/>
  <c r="K2030" i="3"/>
  <c r="J2030" i="3"/>
  <c r="I2030" i="3"/>
  <c r="G2030" i="3"/>
  <c r="H2030" i="3" s="1"/>
  <c r="F2030" i="3"/>
  <c r="E2030" i="3"/>
  <c r="D2030" i="3"/>
  <c r="C2030" i="3"/>
  <c r="B2030" i="3"/>
  <c r="A2030" i="3"/>
  <c r="V2029" i="3"/>
  <c r="U2029" i="3"/>
  <c r="T2029" i="3"/>
  <c r="S2029" i="3"/>
  <c r="Q2029" i="3"/>
  <c r="O2029" i="3"/>
  <c r="P2029" i="3" s="1"/>
  <c r="N2029" i="3"/>
  <c r="M2029" i="3"/>
  <c r="L2029" i="3"/>
  <c r="K2029" i="3"/>
  <c r="J2029" i="3"/>
  <c r="G2029" i="3"/>
  <c r="H2029" i="3" s="1"/>
  <c r="F2029" i="3"/>
  <c r="E2029" i="3"/>
  <c r="D2029" i="3"/>
  <c r="C2029" i="3"/>
  <c r="B2029" i="3"/>
  <c r="A2029" i="3"/>
  <c r="V2028" i="3"/>
  <c r="U2028" i="3"/>
  <c r="T2028" i="3"/>
  <c r="S2028" i="3"/>
  <c r="Q2028" i="3"/>
  <c r="P2028" i="3"/>
  <c r="O2028" i="3"/>
  <c r="R2028" i="3" s="1"/>
  <c r="N2028" i="3"/>
  <c r="M2028" i="3"/>
  <c r="L2028" i="3"/>
  <c r="K2028" i="3"/>
  <c r="J2028" i="3"/>
  <c r="I2028" i="3"/>
  <c r="H2028" i="3"/>
  <c r="G2028" i="3"/>
  <c r="F2028" i="3"/>
  <c r="E2028" i="3"/>
  <c r="D2028" i="3"/>
  <c r="C2028" i="3"/>
  <c r="B2028" i="3"/>
  <c r="A2028" i="3"/>
  <c r="V2027" i="3"/>
  <c r="U2027" i="3"/>
  <c r="T2027" i="3"/>
  <c r="S2027" i="3"/>
  <c r="Q2027" i="3"/>
  <c r="O2027" i="3"/>
  <c r="N2027" i="3"/>
  <c r="P2027" i="3" s="1"/>
  <c r="M2027" i="3"/>
  <c r="L2027" i="3"/>
  <c r="K2027" i="3"/>
  <c r="J2027" i="3"/>
  <c r="H2027" i="3"/>
  <c r="G2027" i="3"/>
  <c r="I2027" i="3" s="1"/>
  <c r="F2027" i="3"/>
  <c r="E2027" i="3"/>
  <c r="D2027" i="3"/>
  <c r="C2027" i="3"/>
  <c r="B2027" i="3"/>
  <c r="A2027" i="3"/>
  <c r="V2026" i="3"/>
  <c r="U2026" i="3"/>
  <c r="T2026" i="3"/>
  <c r="S2026" i="3"/>
  <c r="Q2026" i="3"/>
  <c r="O2026" i="3"/>
  <c r="N2026" i="3"/>
  <c r="M2026" i="3"/>
  <c r="L2026" i="3"/>
  <c r="K2026" i="3"/>
  <c r="J2026" i="3"/>
  <c r="G2026" i="3"/>
  <c r="I2026" i="3" s="1"/>
  <c r="F2026" i="3"/>
  <c r="E2026" i="3"/>
  <c r="D2026" i="3"/>
  <c r="C2026" i="3"/>
  <c r="B2026" i="3"/>
  <c r="A2026" i="3"/>
  <c r="V2025" i="3"/>
  <c r="U2025" i="3"/>
  <c r="T2025" i="3"/>
  <c r="S2025" i="3"/>
  <c r="Q2025" i="3"/>
  <c r="O2025" i="3"/>
  <c r="R2025" i="3" s="1"/>
  <c r="N2025" i="3"/>
  <c r="M2025" i="3"/>
  <c r="L2025" i="3"/>
  <c r="K2025" i="3"/>
  <c r="J2025" i="3"/>
  <c r="G2025" i="3"/>
  <c r="F2025" i="3"/>
  <c r="E2025" i="3"/>
  <c r="D2025" i="3"/>
  <c r="C2025" i="3"/>
  <c r="B2025" i="3"/>
  <c r="A2025" i="3"/>
  <c r="V2024" i="3"/>
  <c r="U2024" i="3"/>
  <c r="T2024" i="3"/>
  <c r="S2024" i="3"/>
  <c r="R2024" i="3"/>
  <c r="Q2024" i="3"/>
  <c r="P2024" i="3"/>
  <c r="O2024" i="3"/>
  <c r="N2024" i="3"/>
  <c r="M2024" i="3"/>
  <c r="L2024" i="3"/>
  <c r="K2024" i="3"/>
  <c r="J2024" i="3"/>
  <c r="I2024" i="3"/>
  <c r="H2024" i="3"/>
  <c r="G2024" i="3"/>
  <c r="F2024" i="3"/>
  <c r="E2024" i="3"/>
  <c r="D2024" i="3"/>
  <c r="C2024" i="3"/>
  <c r="B2024" i="3"/>
  <c r="A2024" i="3"/>
  <c r="V2023" i="3"/>
  <c r="U2023" i="3"/>
  <c r="T2023" i="3"/>
  <c r="S2023" i="3"/>
  <c r="Q2023" i="3"/>
  <c r="O2023" i="3"/>
  <c r="R2023" i="3" s="1"/>
  <c r="N2023" i="3"/>
  <c r="M2023" i="3"/>
  <c r="L2023" i="3"/>
  <c r="K2023" i="3"/>
  <c r="J2023" i="3"/>
  <c r="I2023" i="3"/>
  <c r="G2023" i="3"/>
  <c r="H2023" i="3" s="1"/>
  <c r="F2023" i="3"/>
  <c r="E2023" i="3"/>
  <c r="D2023" i="3"/>
  <c r="C2023" i="3"/>
  <c r="B2023" i="3"/>
  <c r="A2023" i="3"/>
  <c r="V2022" i="3"/>
  <c r="U2022" i="3"/>
  <c r="T2022" i="3"/>
  <c r="S2022" i="3"/>
  <c r="Q2022" i="3"/>
  <c r="O2022" i="3"/>
  <c r="N2022" i="3"/>
  <c r="P2022" i="3" s="1"/>
  <c r="M2022" i="3"/>
  <c r="L2022" i="3"/>
  <c r="K2022" i="3"/>
  <c r="J2022" i="3"/>
  <c r="I2022" i="3"/>
  <c r="H2022" i="3"/>
  <c r="G2022" i="3"/>
  <c r="F2022" i="3"/>
  <c r="E2022" i="3"/>
  <c r="D2022" i="3"/>
  <c r="C2022" i="3"/>
  <c r="B2022" i="3"/>
  <c r="A2022" i="3"/>
  <c r="V2021" i="3"/>
  <c r="U2021" i="3"/>
  <c r="T2021" i="3"/>
  <c r="S2021" i="3"/>
  <c r="Q2021" i="3"/>
  <c r="O2021" i="3"/>
  <c r="R2021" i="3" s="1"/>
  <c r="N2021" i="3"/>
  <c r="P2021" i="3" s="1"/>
  <c r="M2021" i="3"/>
  <c r="L2021" i="3"/>
  <c r="K2021" i="3"/>
  <c r="J2021" i="3"/>
  <c r="G2021" i="3"/>
  <c r="H2021" i="3" s="1"/>
  <c r="F2021" i="3"/>
  <c r="E2021" i="3"/>
  <c r="D2021" i="3"/>
  <c r="C2021" i="3"/>
  <c r="B2021" i="3"/>
  <c r="A2021" i="3"/>
  <c r="V2020" i="3"/>
  <c r="U2020" i="3"/>
  <c r="T2020" i="3"/>
  <c r="S2020" i="3"/>
  <c r="Q2020" i="3"/>
  <c r="O2020" i="3"/>
  <c r="N2020" i="3"/>
  <c r="M2020" i="3"/>
  <c r="L2020" i="3"/>
  <c r="K2020" i="3"/>
  <c r="J2020" i="3"/>
  <c r="I2020" i="3"/>
  <c r="H2020" i="3"/>
  <c r="G2020" i="3"/>
  <c r="F2020" i="3"/>
  <c r="E2020" i="3"/>
  <c r="D2020" i="3"/>
  <c r="C2020" i="3"/>
  <c r="B2020" i="3"/>
  <c r="A2020" i="3"/>
  <c r="V2019" i="3"/>
  <c r="U2019" i="3"/>
  <c r="T2019" i="3"/>
  <c r="S2019" i="3"/>
  <c r="R2019" i="3"/>
  <c r="Q2019" i="3"/>
  <c r="O2019" i="3"/>
  <c r="N2019" i="3"/>
  <c r="P2019" i="3" s="1"/>
  <c r="M2019" i="3"/>
  <c r="L2019" i="3"/>
  <c r="K2019" i="3"/>
  <c r="J2019" i="3"/>
  <c r="H2019" i="3"/>
  <c r="G2019" i="3"/>
  <c r="I2019" i="3" s="1"/>
  <c r="F2019" i="3"/>
  <c r="E2019" i="3"/>
  <c r="D2019" i="3"/>
  <c r="C2019" i="3"/>
  <c r="B2019" i="3"/>
  <c r="A2019" i="3"/>
  <c r="V2018" i="3"/>
  <c r="U2018" i="3"/>
  <c r="T2018" i="3"/>
  <c r="S2018" i="3"/>
  <c r="Q2018" i="3"/>
  <c r="O2018" i="3"/>
  <c r="N2018" i="3"/>
  <c r="R2018" i="3" s="1"/>
  <c r="M2018" i="3"/>
  <c r="L2018" i="3"/>
  <c r="K2018" i="3"/>
  <c r="J2018" i="3"/>
  <c r="G2018" i="3"/>
  <c r="F2018" i="3"/>
  <c r="E2018" i="3"/>
  <c r="D2018" i="3"/>
  <c r="C2018" i="3"/>
  <c r="B2018" i="3"/>
  <c r="A2018" i="3"/>
  <c r="V2017" i="3"/>
  <c r="U2017" i="3"/>
  <c r="T2017" i="3"/>
  <c r="S2017" i="3"/>
  <c r="Q2017" i="3"/>
  <c r="O2017" i="3"/>
  <c r="R2017" i="3" s="1"/>
  <c r="N2017" i="3"/>
  <c r="M2017" i="3"/>
  <c r="L2017" i="3"/>
  <c r="K2017" i="3"/>
  <c r="J2017" i="3"/>
  <c r="G2017" i="3"/>
  <c r="F2017" i="3"/>
  <c r="E2017" i="3"/>
  <c r="D2017" i="3"/>
  <c r="C2017" i="3"/>
  <c r="B2017" i="3"/>
  <c r="A2017" i="3"/>
  <c r="V2016" i="3"/>
  <c r="U2016" i="3"/>
  <c r="T2016" i="3"/>
  <c r="S2016" i="3"/>
  <c r="R2016" i="3"/>
  <c r="Q2016" i="3"/>
  <c r="P2016" i="3"/>
  <c r="O2016" i="3"/>
  <c r="N2016" i="3"/>
  <c r="M2016" i="3"/>
  <c r="L2016" i="3"/>
  <c r="K2016" i="3"/>
  <c r="J2016" i="3"/>
  <c r="H2016" i="3"/>
  <c r="G2016" i="3"/>
  <c r="I2016" i="3" s="1"/>
  <c r="F2016" i="3"/>
  <c r="E2016" i="3"/>
  <c r="D2016" i="3"/>
  <c r="C2016" i="3"/>
  <c r="B2016" i="3"/>
  <c r="A2016" i="3"/>
  <c r="V2015" i="3"/>
  <c r="U2015" i="3"/>
  <c r="T2015" i="3"/>
  <c r="S2015" i="3"/>
  <c r="Q2015" i="3"/>
  <c r="O2015" i="3"/>
  <c r="N2015" i="3"/>
  <c r="R2015" i="3" s="1"/>
  <c r="M2015" i="3"/>
  <c r="L2015" i="3"/>
  <c r="K2015" i="3"/>
  <c r="J2015" i="3"/>
  <c r="G2015" i="3"/>
  <c r="F2015" i="3"/>
  <c r="E2015" i="3"/>
  <c r="D2015" i="3"/>
  <c r="C2015" i="3"/>
  <c r="B2015" i="3"/>
  <c r="A2015" i="3"/>
  <c r="V2014" i="3"/>
  <c r="U2014" i="3"/>
  <c r="T2014" i="3"/>
  <c r="S2014" i="3"/>
  <c r="Q2014" i="3"/>
  <c r="O2014" i="3"/>
  <c r="N2014" i="3"/>
  <c r="P2014" i="3" s="1"/>
  <c r="M2014" i="3"/>
  <c r="L2014" i="3"/>
  <c r="K2014" i="3"/>
  <c r="J2014" i="3"/>
  <c r="I2014" i="3"/>
  <c r="H2014" i="3"/>
  <c r="G2014" i="3"/>
  <c r="F2014" i="3"/>
  <c r="E2014" i="3"/>
  <c r="D2014" i="3"/>
  <c r="C2014" i="3"/>
  <c r="B2014" i="3"/>
  <c r="A2014" i="3"/>
  <c r="V2013" i="3"/>
  <c r="U2013" i="3"/>
  <c r="T2013" i="3"/>
  <c r="S2013" i="3"/>
  <c r="R2013" i="3"/>
  <c r="Q2013" i="3"/>
  <c r="O2013" i="3"/>
  <c r="N2013" i="3"/>
  <c r="M2013" i="3"/>
  <c r="L2013" i="3"/>
  <c r="K2013" i="3"/>
  <c r="J2013" i="3"/>
  <c r="G2013" i="3"/>
  <c r="H2013" i="3" s="1"/>
  <c r="F2013" i="3"/>
  <c r="E2013" i="3"/>
  <c r="D2013" i="3"/>
  <c r="C2013" i="3"/>
  <c r="B2013" i="3"/>
  <c r="A2013" i="3"/>
  <c r="V2012" i="3"/>
  <c r="U2012" i="3"/>
  <c r="T2012" i="3"/>
  <c r="S2012" i="3"/>
  <c r="Q2012" i="3"/>
  <c r="P2012" i="3"/>
  <c r="O2012" i="3"/>
  <c r="R2012" i="3" s="1"/>
  <c r="N2012" i="3"/>
  <c r="M2012" i="3"/>
  <c r="L2012" i="3"/>
  <c r="K2012" i="3"/>
  <c r="J2012" i="3"/>
  <c r="I2012" i="3"/>
  <c r="H2012" i="3"/>
  <c r="G2012" i="3"/>
  <c r="F2012" i="3"/>
  <c r="E2012" i="3"/>
  <c r="D2012" i="3"/>
  <c r="C2012" i="3"/>
  <c r="B2012" i="3"/>
  <c r="A2012" i="3"/>
  <c r="V2011" i="3"/>
  <c r="U2011" i="3"/>
  <c r="T2011" i="3"/>
  <c r="S2011" i="3"/>
  <c r="Q2011" i="3"/>
  <c r="O2011" i="3"/>
  <c r="N2011" i="3"/>
  <c r="P2011" i="3" s="1"/>
  <c r="M2011" i="3"/>
  <c r="L2011" i="3"/>
  <c r="K2011" i="3"/>
  <c r="J2011" i="3"/>
  <c r="H2011" i="3"/>
  <c r="G2011" i="3"/>
  <c r="I2011" i="3" s="1"/>
  <c r="F2011" i="3"/>
  <c r="E2011" i="3"/>
  <c r="D2011" i="3"/>
  <c r="C2011" i="3"/>
  <c r="B2011" i="3"/>
  <c r="A2011" i="3"/>
  <c r="V2010" i="3"/>
  <c r="U2010" i="3"/>
  <c r="T2010" i="3"/>
  <c r="S2010" i="3"/>
  <c r="Q2010" i="3"/>
  <c r="P2010" i="3"/>
  <c r="O2010" i="3"/>
  <c r="N2010" i="3"/>
  <c r="R2010" i="3" s="1"/>
  <c r="M2010" i="3"/>
  <c r="L2010" i="3"/>
  <c r="K2010" i="3"/>
  <c r="J2010" i="3"/>
  <c r="G2010" i="3"/>
  <c r="I2010" i="3" s="1"/>
  <c r="F2010" i="3"/>
  <c r="E2010" i="3"/>
  <c r="D2010" i="3"/>
  <c r="C2010" i="3"/>
  <c r="B2010" i="3"/>
  <c r="A2010" i="3"/>
  <c r="V2009" i="3"/>
  <c r="U2009" i="3"/>
  <c r="T2009" i="3"/>
  <c r="S2009" i="3"/>
  <c r="Q2009" i="3"/>
  <c r="O2009" i="3"/>
  <c r="R2009" i="3" s="1"/>
  <c r="N2009" i="3"/>
  <c r="M2009" i="3"/>
  <c r="L2009" i="3"/>
  <c r="K2009" i="3"/>
  <c r="J2009" i="3"/>
  <c r="G2009" i="3"/>
  <c r="F2009" i="3"/>
  <c r="E2009" i="3"/>
  <c r="D2009" i="3"/>
  <c r="C2009" i="3"/>
  <c r="B2009" i="3"/>
  <c r="A2009" i="3"/>
  <c r="V2008" i="3"/>
  <c r="U2008" i="3"/>
  <c r="T2008" i="3"/>
  <c r="S2008" i="3"/>
  <c r="R2008" i="3"/>
  <c r="Q2008" i="3"/>
  <c r="P2008" i="3"/>
  <c r="O2008" i="3"/>
  <c r="N2008" i="3"/>
  <c r="M2008" i="3"/>
  <c r="L2008" i="3"/>
  <c r="K2008" i="3"/>
  <c r="J2008" i="3"/>
  <c r="H2008" i="3"/>
  <c r="G2008" i="3"/>
  <c r="I2008" i="3" s="1"/>
  <c r="F2008" i="3"/>
  <c r="E2008" i="3"/>
  <c r="D2008" i="3"/>
  <c r="C2008" i="3"/>
  <c r="B2008" i="3"/>
  <c r="A2008" i="3"/>
  <c r="V2007" i="3"/>
  <c r="U2007" i="3"/>
  <c r="T2007" i="3"/>
  <c r="S2007" i="3"/>
  <c r="Q2007" i="3"/>
  <c r="O2007" i="3"/>
  <c r="N2007" i="3"/>
  <c r="P2007" i="3" s="1"/>
  <c r="M2007" i="3"/>
  <c r="L2007" i="3"/>
  <c r="K2007" i="3"/>
  <c r="J2007" i="3"/>
  <c r="I2007" i="3"/>
  <c r="G2007" i="3"/>
  <c r="H2007" i="3" s="1"/>
  <c r="F2007" i="3"/>
  <c r="E2007" i="3"/>
  <c r="D2007" i="3"/>
  <c r="C2007" i="3"/>
  <c r="B2007" i="3"/>
  <c r="A2007" i="3"/>
  <c r="V2006" i="3"/>
  <c r="U2006" i="3"/>
  <c r="T2006" i="3"/>
  <c r="S2006" i="3"/>
  <c r="Q2006" i="3"/>
  <c r="O2006" i="3"/>
  <c r="N2006" i="3"/>
  <c r="P2006" i="3" s="1"/>
  <c r="M2006" i="3"/>
  <c r="L2006" i="3"/>
  <c r="K2006" i="3"/>
  <c r="J2006" i="3"/>
  <c r="I2006" i="3"/>
  <c r="H2006" i="3"/>
  <c r="G2006" i="3"/>
  <c r="F2006" i="3"/>
  <c r="E2006" i="3"/>
  <c r="D2006" i="3"/>
  <c r="C2006" i="3"/>
  <c r="B2006" i="3"/>
  <c r="A2006" i="3"/>
  <c r="V2005" i="3"/>
  <c r="U2005" i="3"/>
  <c r="T2005" i="3"/>
  <c r="S2005" i="3"/>
  <c r="Q2005" i="3"/>
  <c r="O2005" i="3"/>
  <c r="R2005" i="3" s="1"/>
  <c r="N2005" i="3"/>
  <c r="P2005" i="3" s="1"/>
  <c r="M2005" i="3"/>
  <c r="L2005" i="3"/>
  <c r="K2005" i="3"/>
  <c r="J2005" i="3"/>
  <c r="H2005" i="3"/>
  <c r="G2005" i="3"/>
  <c r="I2005" i="3" s="1"/>
  <c r="F2005" i="3"/>
  <c r="E2005" i="3"/>
  <c r="D2005" i="3"/>
  <c r="C2005" i="3"/>
  <c r="B2005" i="3"/>
  <c r="A2005" i="3"/>
  <c r="V2004" i="3"/>
  <c r="U2004" i="3"/>
  <c r="T2004" i="3"/>
  <c r="S2004" i="3"/>
  <c r="Q2004" i="3"/>
  <c r="O2004" i="3"/>
  <c r="N2004" i="3"/>
  <c r="P2004" i="3" s="1"/>
  <c r="M2004" i="3"/>
  <c r="L2004" i="3"/>
  <c r="K2004" i="3"/>
  <c r="J2004" i="3"/>
  <c r="I2004" i="3"/>
  <c r="H2004" i="3"/>
  <c r="G2004" i="3"/>
  <c r="F2004" i="3"/>
  <c r="E2004" i="3"/>
  <c r="D2004" i="3"/>
  <c r="C2004" i="3"/>
  <c r="B2004" i="3"/>
  <c r="A2004" i="3"/>
  <c r="V2003" i="3"/>
  <c r="U2003" i="3"/>
  <c r="T2003" i="3"/>
  <c r="S2003" i="3"/>
  <c r="Q2003" i="3"/>
  <c r="O2003" i="3"/>
  <c r="P2003" i="3" s="1"/>
  <c r="N2003" i="3"/>
  <c r="M2003" i="3"/>
  <c r="L2003" i="3"/>
  <c r="K2003" i="3"/>
  <c r="J2003" i="3"/>
  <c r="H2003" i="3"/>
  <c r="G2003" i="3"/>
  <c r="I2003" i="3" s="1"/>
  <c r="F2003" i="3"/>
  <c r="E2003" i="3"/>
  <c r="D2003" i="3"/>
  <c r="C2003" i="3"/>
  <c r="B2003" i="3"/>
  <c r="A2003" i="3"/>
  <c r="V2002" i="3"/>
  <c r="U2002" i="3"/>
  <c r="T2002" i="3"/>
  <c r="S2002" i="3"/>
  <c r="Q2002" i="3"/>
  <c r="P2002" i="3"/>
  <c r="O2002" i="3"/>
  <c r="N2002" i="3"/>
  <c r="R2002" i="3" s="1"/>
  <c r="M2002" i="3"/>
  <c r="L2002" i="3"/>
  <c r="K2002" i="3"/>
  <c r="J2002" i="3"/>
  <c r="I2002" i="3"/>
  <c r="H2002" i="3"/>
  <c r="G2002" i="3"/>
  <c r="F2002" i="3"/>
  <c r="E2002" i="3"/>
  <c r="D2002" i="3"/>
  <c r="C2002" i="3"/>
  <c r="B2002" i="3"/>
  <c r="A2002" i="3"/>
  <c r="V2001" i="3"/>
  <c r="U2001" i="3"/>
  <c r="T2001" i="3"/>
  <c r="S2001" i="3"/>
  <c r="Q2001" i="3"/>
  <c r="O2001" i="3"/>
  <c r="N2001" i="3"/>
  <c r="M2001" i="3"/>
  <c r="L2001" i="3"/>
  <c r="K2001" i="3"/>
  <c r="J2001" i="3"/>
  <c r="G2001" i="3"/>
  <c r="F2001" i="3"/>
  <c r="E2001" i="3"/>
  <c r="D2001" i="3"/>
  <c r="C2001" i="3"/>
  <c r="B2001" i="3"/>
  <c r="A2001" i="3"/>
  <c r="V2000" i="3"/>
  <c r="U2000" i="3"/>
  <c r="T2000" i="3"/>
  <c r="S2000" i="3"/>
  <c r="R2000" i="3"/>
  <c r="Q2000" i="3"/>
  <c r="P2000" i="3"/>
  <c r="O2000" i="3"/>
  <c r="N2000" i="3"/>
  <c r="M2000" i="3"/>
  <c r="L2000" i="3"/>
  <c r="K2000" i="3"/>
  <c r="J2000" i="3"/>
  <c r="H2000" i="3"/>
  <c r="G2000" i="3"/>
  <c r="I2000" i="3" s="1"/>
  <c r="F2000" i="3"/>
  <c r="E2000" i="3"/>
  <c r="D2000" i="3"/>
  <c r="C2000" i="3"/>
  <c r="B2000" i="3"/>
  <c r="A2000" i="3"/>
  <c r="V1999" i="3"/>
  <c r="U1999" i="3"/>
  <c r="T1999" i="3"/>
  <c r="S1999" i="3"/>
  <c r="Q1999" i="3"/>
  <c r="P1999" i="3"/>
  <c r="O1999" i="3"/>
  <c r="R1999" i="3" s="1"/>
  <c r="N1999" i="3"/>
  <c r="M1999" i="3"/>
  <c r="L1999" i="3"/>
  <c r="K1999" i="3"/>
  <c r="J1999" i="3"/>
  <c r="G1999" i="3"/>
  <c r="F1999" i="3"/>
  <c r="E1999" i="3"/>
  <c r="D1999" i="3"/>
  <c r="C1999" i="3"/>
  <c r="B1999" i="3"/>
  <c r="A1999" i="3"/>
  <c r="V1998" i="3"/>
  <c r="U1998" i="3"/>
  <c r="T1998" i="3"/>
  <c r="S1998" i="3"/>
  <c r="Q1998" i="3"/>
  <c r="P1998" i="3"/>
  <c r="O1998" i="3"/>
  <c r="N1998" i="3"/>
  <c r="M1998" i="3"/>
  <c r="L1998" i="3"/>
  <c r="K1998" i="3"/>
  <c r="J1998" i="3"/>
  <c r="I1998" i="3"/>
  <c r="H1998" i="3"/>
  <c r="G1998" i="3"/>
  <c r="F1998" i="3"/>
  <c r="E1998" i="3"/>
  <c r="D1998" i="3"/>
  <c r="C1998" i="3"/>
  <c r="B1998" i="3"/>
  <c r="A1998" i="3"/>
  <c r="V1997" i="3"/>
  <c r="U1997" i="3"/>
  <c r="T1997" i="3"/>
  <c r="S1997" i="3"/>
  <c r="Q1997" i="3"/>
  <c r="O1997" i="3"/>
  <c r="N1997" i="3"/>
  <c r="P1997" i="3" s="1"/>
  <c r="M1997" i="3"/>
  <c r="L1997" i="3"/>
  <c r="K1997" i="3"/>
  <c r="J1997" i="3"/>
  <c r="I1997" i="3"/>
  <c r="H1997" i="3"/>
  <c r="G1997" i="3"/>
  <c r="F1997" i="3"/>
  <c r="E1997" i="3"/>
  <c r="D1997" i="3"/>
  <c r="C1997" i="3"/>
  <c r="B1997" i="3"/>
  <c r="A1997" i="3"/>
  <c r="V1996" i="3"/>
  <c r="U1996" i="3"/>
  <c r="T1996" i="3"/>
  <c r="S1996" i="3"/>
  <c r="Q1996" i="3"/>
  <c r="O1996" i="3"/>
  <c r="R1996" i="3" s="1"/>
  <c r="N1996" i="3"/>
  <c r="M1996" i="3"/>
  <c r="L1996" i="3"/>
  <c r="K1996" i="3"/>
  <c r="J1996" i="3"/>
  <c r="I1996" i="3"/>
  <c r="H1996" i="3"/>
  <c r="G1996" i="3"/>
  <c r="F1996" i="3"/>
  <c r="E1996" i="3"/>
  <c r="D1996" i="3"/>
  <c r="C1996" i="3"/>
  <c r="B1996" i="3"/>
  <c r="A1996" i="3"/>
  <c r="V1995" i="3"/>
  <c r="U1995" i="3"/>
  <c r="T1995" i="3"/>
  <c r="S1995" i="3"/>
  <c r="R1995" i="3"/>
  <c r="Q1995" i="3"/>
  <c r="P1995" i="3"/>
  <c r="O1995" i="3"/>
  <c r="N1995" i="3"/>
  <c r="M1995" i="3"/>
  <c r="L1995" i="3"/>
  <c r="K1995" i="3"/>
  <c r="J1995" i="3"/>
  <c r="G1995" i="3"/>
  <c r="I1995" i="3" s="1"/>
  <c r="F1995" i="3"/>
  <c r="E1995" i="3"/>
  <c r="D1995" i="3"/>
  <c r="C1995" i="3"/>
  <c r="B1995" i="3"/>
  <c r="A1995" i="3"/>
  <c r="V1994" i="3"/>
  <c r="U1994" i="3"/>
  <c r="T1994" i="3"/>
  <c r="S1994" i="3"/>
  <c r="Q1994" i="3"/>
  <c r="O1994" i="3"/>
  <c r="N1994" i="3"/>
  <c r="R1994" i="3" s="1"/>
  <c r="M1994" i="3"/>
  <c r="L1994" i="3"/>
  <c r="K1994" i="3"/>
  <c r="J1994" i="3"/>
  <c r="I1994" i="3"/>
  <c r="H1994" i="3"/>
  <c r="G1994" i="3"/>
  <c r="F1994" i="3"/>
  <c r="E1994" i="3"/>
  <c r="D1994" i="3"/>
  <c r="C1994" i="3"/>
  <c r="B1994" i="3"/>
  <c r="A1994" i="3"/>
  <c r="V1993" i="3"/>
  <c r="U1993" i="3"/>
  <c r="T1993" i="3"/>
  <c r="S1993" i="3"/>
  <c r="Q1993" i="3"/>
  <c r="O1993" i="3"/>
  <c r="R1993" i="3" s="1"/>
  <c r="N1993" i="3"/>
  <c r="M1993" i="3"/>
  <c r="L1993" i="3"/>
  <c r="K1993" i="3"/>
  <c r="J1993" i="3"/>
  <c r="G1993" i="3"/>
  <c r="F1993" i="3"/>
  <c r="E1993" i="3"/>
  <c r="D1993" i="3"/>
  <c r="C1993" i="3"/>
  <c r="B1993" i="3"/>
  <c r="A1993" i="3"/>
  <c r="V1992" i="3"/>
  <c r="U1992" i="3"/>
  <c r="T1992" i="3"/>
  <c r="S1992" i="3"/>
  <c r="R1992" i="3"/>
  <c r="Q1992" i="3"/>
  <c r="P1992" i="3"/>
  <c r="O1992" i="3"/>
  <c r="N1992" i="3"/>
  <c r="M1992" i="3"/>
  <c r="L1992" i="3"/>
  <c r="K1992" i="3"/>
  <c r="J1992" i="3"/>
  <c r="I1992" i="3"/>
  <c r="H1992" i="3"/>
  <c r="G1992" i="3"/>
  <c r="F1992" i="3"/>
  <c r="E1992" i="3"/>
  <c r="D1992" i="3"/>
  <c r="C1992" i="3"/>
  <c r="B1992" i="3"/>
  <c r="A1992" i="3"/>
  <c r="V1991" i="3"/>
  <c r="U1991" i="3"/>
  <c r="T1991" i="3"/>
  <c r="S1991" i="3"/>
  <c r="R1991" i="3"/>
  <c r="Q1991" i="3"/>
  <c r="O1991" i="3"/>
  <c r="N1991" i="3"/>
  <c r="P1991" i="3" s="1"/>
  <c r="M1991" i="3"/>
  <c r="L1991" i="3"/>
  <c r="K1991" i="3"/>
  <c r="J1991" i="3"/>
  <c r="I1991" i="3"/>
  <c r="H1991" i="3"/>
  <c r="G1991" i="3"/>
  <c r="F1991" i="3"/>
  <c r="E1991" i="3"/>
  <c r="D1991" i="3"/>
  <c r="C1991" i="3"/>
  <c r="B1991" i="3"/>
  <c r="A1991" i="3"/>
  <c r="V1990" i="3"/>
  <c r="U1990" i="3"/>
  <c r="T1990" i="3"/>
  <c r="S1990" i="3"/>
  <c r="Q1990" i="3"/>
  <c r="O1990" i="3"/>
  <c r="R1990" i="3" s="1"/>
  <c r="N1990" i="3"/>
  <c r="M1990" i="3"/>
  <c r="L1990" i="3"/>
  <c r="K1990" i="3"/>
  <c r="J1990" i="3"/>
  <c r="I1990" i="3"/>
  <c r="H1990" i="3"/>
  <c r="G1990" i="3"/>
  <c r="F1990" i="3"/>
  <c r="E1990" i="3"/>
  <c r="D1990" i="3"/>
  <c r="C1990" i="3"/>
  <c r="B1990" i="3"/>
  <c r="A1990" i="3"/>
  <c r="V1989" i="3"/>
  <c r="U1989" i="3"/>
  <c r="T1989" i="3"/>
  <c r="S1989" i="3"/>
  <c r="R1989" i="3"/>
  <c r="Q1989" i="3"/>
  <c r="O1989" i="3"/>
  <c r="N1989" i="3"/>
  <c r="P1989" i="3" s="1"/>
  <c r="M1989" i="3"/>
  <c r="L1989" i="3"/>
  <c r="K1989" i="3"/>
  <c r="J1989" i="3"/>
  <c r="I1989" i="3"/>
  <c r="G1989" i="3"/>
  <c r="H1989" i="3" s="1"/>
  <c r="F1989" i="3"/>
  <c r="E1989" i="3"/>
  <c r="D1989" i="3"/>
  <c r="C1989" i="3"/>
  <c r="B1989" i="3"/>
  <c r="A1989" i="3"/>
  <c r="V1988" i="3"/>
  <c r="U1988" i="3"/>
  <c r="T1988" i="3"/>
  <c r="S1988" i="3"/>
  <c r="Q1988" i="3"/>
  <c r="O1988" i="3"/>
  <c r="P1988" i="3" s="1"/>
  <c r="N1988" i="3"/>
  <c r="M1988" i="3"/>
  <c r="L1988" i="3"/>
  <c r="K1988" i="3"/>
  <c r="J1988" i="3"/>
  <c r="I1988" i="3"/>
  <c r="H1988" i="3"/>
  <c r="G1988" i="3"/>
  <c r="F1988" i="3"/>
  <c r="E1988" i="3"/>
  <c r="D1988" i="3"/>
  <c r="C1988" i="3"/>
  <c r="B1988" i="3"/>
  <c r="A1988" i="3"/>
  <c r="V1987" i="3"/>
  <c r="U1987" i="3"/>
  <c r="T1987" i="3"/>
  <c r="S1987" i="3"/>
  <c r="R1987" i="3"/>
  <c r="Q1987" i="3"/>
  <c r="P1987" i="3"/>
  <c r="O1987" i="3"/>
  <c r="N1987" i="3"/>
  <c r="M1987" i="3"/>
  <c r="L1987" i="3"/>
  <c r="K1987" i="3"/>
  <c r="J1987" i="3"/>
  <c r="H1987" i="3"/>
  <c r="G1987" i="3"/>
  <c r="I1987" i="3" s="1"/>
  <c r="F1987" i="3"/>
  <c r="E1987" i="3"/>
  <c r="D1987" i="3"/>
  <c r="C1987" i="3"/>
  <c r="B1987" i="3"/>
  <c r="A1987" i="3"/>
  <c r="V1986" i="3"/>
  <c r="U1986" i="3"/>
  <c r="T1986" i="3"/>
  <c r="S1986" i="3"/>
  <c r="R1986" i="3"/>
  <c r="Q1986" i="3"/>
  <c r="P1986" i="3"/>
  <c r="O1986" i="3"/>
  <c r="N1986" i="3"/>
  <c r="M1986" i="3"/>
  <c r="L1986" i="3"/>
  <c r="K1986" i="3"/>
  <c r="J1986" i="3"/>
  <c r="G1986" i="3"/>
  <c r="F1986" i="3"/>
  <c r="E1986" i="3"/>
  <c r="D1986" i="3"/>
  <c r="C1986" i="3"/>
  <c r="B1986" i="3"/>
  <c r="A1986" i="3"/>
  <c r="V1985" i="3"/>
  <c r="U1985" i="3"/>
  <c r="T1985" i="3"/>
  <c r="S1985" i="3"/>
  <c r="Q1985" i="3"/>
  <c r="P1985" i="3"/>
  <c r="O1985" i="3"/>
  <c r="R1985" i="3" s="1"/>
  <c r="N1985" i="3"/>
  <c r="M1985" i="3"/>
  <c r="L1985" i="3"/>
  <c r="K1985" i="3"/>
  <c r="J1985" i="3"/>
  <c r="G1985" i="3"/>
  <c r="F1985" i="3"/>
  <c r="E1985" i="3"/>
  <c r="D1985" i="3"/>
  <c r="C1985" i="3"/>
  <c r="B1985" i="3"/>
  <c r="A1985" i="3"/>
  <c r="V1984" i="3"/>
  <c r="U1984" i="3"/>
  <c r="T1984" i="3"/>
  <c r="S1984" i="3"/>
  <c r="R1984" i="3"/>
  <c r="Q1984" i="3"/>
  <c r="P1984" i="3"/>
  <c r="O1984" i="3"/>
  <c r="N1984" i="3"/>
  <c r="M1984" i="3"/>
  <c r="L1984" i="3"/>
  <c r="K1984" i="3"/>
  <c r="J1984" i="3"/>
  <c r="I1984" i="3"/>
  <c r="H1984" i="3"/>
  <c r="G1984" i="3"/>
  <c r="F1984" i="3"/>
  <c r="E1984" i="3"/>
  <c r="D1984" i="3"/>
  <c r="C1984" i="3"/>
  <c r="B1984" i="3"/>
  <c r="A1984" i="3"/>
  <c r="V1983" i="3"/>
  <c r="U1983" i="3"/>
  <c r="T1983" i="3"/>
  <c r="S1983" i="3"/>
  <c r="R1983" i="3"/>
  <c r="Q1983" i="3"/>
  <c r="O1983" i="3"/>
  <c r="P1983" i="3" s="1"/>
  <c r="N1983" i="3"/>
  <c r="M1983" i="3"/>
  <c r="L1983" i="3"/>
  <c r="K1983" i="3"/>
  <c r="J1983" i="3"/>
  <c r="H1983" i="3"/>
  <c r="G1983" i="3"/>
  <c r="I1983" i="3" s="1"/>
  <c r="F1983" i="3"/>
  <c r="E1983" i="3"/>
  <c r="D1983" i="3"/>
  <c r="C1983" i="3"/>
  <c r="B1983" i="3"/>
  <c r="A1983" i="3"/>
  <c r="V1982" i="3"/>
  <c r="U1982" i="3"/>
  <c r="T1982" i="3"/>
  <c r="S1982" i="3"/>
  <c r="Q1982" i="3"/>
  <c r="O1982" i="3"/>
  <c r="N1982" i="3"/>
  <c r="M1982" i="3"/>
  <c r="L1982" i="3"/>
  <c r="K1982" i="3"/>
  <c r="J1982" i="3"/>
  <c r="I1982" i="3"/>
  <c r="H1982" i="3"/>
  <c r="G1982" i="3"/>
  <c r="F1982" i="3"/>
  <c r="E1982" i="3"/>
  <c r="D1982" i="3"/>
  <c r="C1982" i="3"/>
  <c r="B1982" i="3"/>
  <c r="A1982" i="3"/>
  <c r="V1981" i="3"/>
  <c r="U1981" i="3"/>
  <c r="T1981" i="3"/>
  <c r="S1981" i="3"/>
  <c r="Q1981" i="3"/>
  <c r="O1981" i="3"/>
  <c r="N1981" i="3"/>
  <c r="P1981" i="3" s="1"/>
  <c r="M1981" i="3"/>
  <c r="L1981" i="3"/>
  <c r="K1981" i="3"/>
  <c r="J1981" i="3"/>
  <c r="G1981" i="3"/>
  <c r="I1981" i="3" s="1"/>
  <c r="F1981" i="3"/>
  <c r="E1981" i="3"/>
  <c r="D1981" i="3"/>
  <c r="C1981" i="3"/>
  <c r="B1981" i="3"/>
  <c r="A1981" i="3"/>
  <c r="V1980" i="3"/>
  <c r="U1980" i="3"/>
  <c r="T1980" i="3"/>
  <c r="S1980" i="3"/>
  <c r="R1980" i="3"/>
  <c r="Q1980" i="3"/>
  <c r="P1980" i="3"/>
  <c r="O1980" i="3"/>
  <c r="N1980" i="3"/>
  <c r="M1980" i="3"/>
  <c r="L1980" i="3"/>
  <c r="K1980" i="3"/>
  <c r="J1980" i="3"/>
  <c r="I1980" i="3"/>
  <c r="H1980" i="3"/>
  <c r="G1980" i="3"/>
  <c r="F1980" i="3"/>
  <c r="E1980" i="3"/>
  <c r="D1980" i="3"/>
  <c r="C1980" i="3"/>
  <c r="B1980" i="3"/>
  <c r="A1980" i="3"/>
  <c r="V1979" i="3"/>
  <c r="U1979" i="3"/>
  <c r="T1979" i="3"/>
  <c r="S1979" i="3"/>
  <c r="Q1979" i="3"/>
  <c r="O1979" i="3"/>
  <c r="N1979" i="3"/>
  <c r="P1979" i="3" s="1"/>
  <c r="M1979" i="3"/>
  <c r="L1979" i="3"/>
  <c r="K1979" i="3"/>
  <c r="J1979" i="3"/>
  <c r="H1979" i="3"/>
  <c r="G1979" i="3"/>
  <c r="I1979" i="3" s="1"/>
  <c r="F1979" i="3"/>
  <c r="E1979" i="3"/>
  <c r="D1979" i="3"/>
  <c r="C1979" i="3"/>
  <c r="B1979" i="3"/>
  <c r="A1979" i="3"/>
  <c r="V1978" i="3"/>
  <c r="U1978" i="3"/>
  <c r="T1978" i="3"/>
  <c r="S1978" i="3"/>
  <c r="Q1978" i="3"/>
  <c r="O1978" i="3"/>
  <c r="N1978" i="3"/>
  <c r="R1978" i="3" s="1"/>
  <c r="M1978" i="3"/>
  <c r="L1978" i="3"/>
  <c r="K1978" i="3"/>
  <c r="J1978" i="3"/>
  <c r="I1978" i="3"/>
  <c r="H1978" i="3"/>
  <c r="G1978" i="3"/>
  <c r="F1978" i="3"/>
  <c r="E1978" i="3"/>
  <c r="D1978" i="3"/>
  <c r="C1978" i="3"/>
  <c r="B1978" i="3"/>
  <c r="A1978" i="3"/>
  <c r="V1977" i="3"/>
  <c r="U1977" i="3"/>
  <c r="T1977" i="3"/>
  <c r="S1977" i="3"/>
  <c r="R1977" i="3"/>
  <c r="Q1977" i="3"/>
  <c r="O1977" i="3"/>
  <c r="N1977" i="3"/>
  <c r="P1977" i="3" s="1"/>
  <c r="M1977" i="3"/>
  <c r="L1977" i="3"/>
  <c r="K1977" i="3"/>
  <c r="J1977" i="3"/>
  <c r="H1977" i="3"/>
  <c r="G1977" i="3"/>
  <c r="I1977" i="3" s="1"/>
  <c r="F1977" i="3"/>
  <c r="E1977" i="3"/>
  <c r="D1977" i="3"/>
  <c r="C1977" i="3"/>
  <c r="B1977" i="3"/>
  <c r="A1977" i="3"/>
  <c r="V1976" i="3"/>
  <c r="U1976" i="3"/>
  <c r="T1976" i="3"/>
  <c r="S1976" i="3"/>
  <c r="Q1976" i="3"/>
  <c r="P1976" i="3"/>
  <c r="O1976" i="3"/>
  <c r="N1976" i="3"/>
  <c r="R1976" i="3" s="1"/>
  <c r="M1976" i="3"/>
  <c r="L1976" i="3"/>
  <c r="K1976" i="3"/>
  <c r="J1976" i="3"/>
  <c r="G1976" i="3"/>
  <c r="I1976" i="3" s="1"/>
  <c r="F1976" i="3"/>
  <c r="E1976" i="3"/>
  <c r="D1976" i="3"/>
  <c r="C1976" i="3"/>
  <c r="B1976" i="3"/>
  <c r="A1976" i="3"/>
  <c r="V1975" i="3"/>
  <c r="U1975" i="3"/>
  <c r="T1975" i="3"/>
  <c r="S1975" i="3"/>
  <c r="Q1975" i="3"/>
  <c r="P1975" i="3"/>
  <c r="O1975" i="3"/>
  <c r="R1975" i="3" s="1"/>
  <c r="N1975" i="3"/>
  <c r="M1975" i="3"/>
  <c r="L1975" i="3"/>
  <c r="K1975" i="3"/>
  <c r="J1975" i="3"/>
  <c r="I1975" i="3"/>
  <c r="G1975" i="3"/>
  <c r="H1975" i="3" s="1"/>
  <c r="F1975" i="3"/>
  <c r="E1975" i="3"/>
  <c r="D1975" i="3"/>
  <c r="C1975" i="3"/>
  <c r="B1975" i="3"/>
  <c r="A1975" i="3"/>
  <c r="V1974" i="3"/>
  <c r="U1974" i="3"/>
  <c r="T1974" i="3"/>
  <c r="S1974" i="3"/>
  <c r="Q1974" i="3"/>
  <c r="O1974" i="3"/>
  <c r="P1974" i="3" s="1"/>
  <c r="N1974" i="3"/>
  <c r="M1974" i="3"/>
  <c r="L1974" i="3"/>
  <c r="K1974" i="3"/>
  <c r="J1974" i="3"/>
  <c r="I1974" i="3"/>
  <c r="H1974" i="3"/>
  <c r="G1974" i="3"/>
  <c r="F1974" i="3"/>
  <c r="E1974" i="3"/>
  <c r="D1974" i="3"/>
  <c r="C1974" i="3"/>
  <c r="B1974" i="3"/>
  <c r="A1974" i="3"/>
  <c r="V1973" i="3"/>
  <c r="U1973" i="3"/>
  <c r="T1973" i="3"/>
  <c r="S1973" i="3"/>
  <c r="R1973" i="3"/>
  <c r="Q1973" i="3"/>
  <c r="P1973" i="3"/>
  <c r="O1973" i="3"/>
  <c r="N1973" i="3"/>
  <c r="M1973" i="3"/>
  <c r="L1973" i="3"/>
  <c r="K1973" i="3"/>
  <c r="J1973" i="3"/>
  <c r="I1973" i="3"/>
  <c r="H1973" i="3"/>
  <c r="G1973" i="3"/>
  <c r="F1973" i="3"/>
  <c r="E1973" i="3"/>
  <c r="D1973" i="3"/>
  <c r="C1973" i="3"/>
  <c r="B1973" i="3"/>
  <c r="A1973" i="3"/>
  <c r="V1972" i="3"/>
  <c r="U1972" i="3"/>
  <c r="T1972" i="3"/>
  <c r="S1972" i="3"/>
  <c r="Q1972" i="3"/>
  <c r="O1972" i="3"/>
  <c r="N1972" i="3"/>
  <c r="M1972" i="3"/>
  <c r="L1972" i="3"/>
  <c r="K1972" i="3"/>
  <c r="J1972" i="3"/>
  <c r="I1972" i="3"/>
  <c r="H1972" i="3"/>
  <c r="G1972" i="3"/>
  <c r="F1972" i="3"/>
  <c r="E1972" i="3"/>
  <c r="D1972" i="3"/>
  <c r="C1972" i="3"/>
  <c r="B1972" i="3"/>
  <c r="A1972" i="3"/>
  <c r="V1971" i="3"/>
  <c r="U1971" i="3"/>
  <c r="T1971" i="3"/>
  <c r="S1971" i="3"/>
  <c r="Q1971" i="3"/>
  <c r="O1971" i="3"/>
  <c r="N1971" i="3"/>
  <c r="M1971" i="3"/>
  <c r="L1971" i="3"/>
  <c r="K1971" i="3"/>
  <c r="J1971" i="3"/>
  <c r="G1971" i="3"/>
  <c r="I1971" i="3" s="1"/>
  <c r="F1971" i="3"/>
  <c r="E1971" i="3"/>
  <c r="D1971" i="3"/>
  <c r="C1971" i="3"/>
  <c r="B1971" i="3"/>
  <c r="A1971" i="3"/>
  <c r="V1970" i="3"/>
  <c r="U1970" i="3"/>
  <c r="T1970" i="3"/>
  <c r="S1970" i="3"/>
  <c r="Q1970" i="3"/>
  <c r="P1970" i="3"/>
  <c r="O1970" i="3"/>
  <c r="N1970" i="3"/>
  <c r="R1970" i="3" s="1"/>
  <c r="M1970" i="3"/>
  <c r="L1970" i="3"/>
  <c r="K1970" i="3"/>
  <c r="J1970" i="3"/>
  <c r="I1970" i="3"/>
  <c r="G1970" i="3"/>
  <c r="H1970" i="3" s="1"/>
  <c r="F1970" i="3"/>
  <c r="E1970" i="3"/>
  <c r="D1970" i="3"/>
  <c r="C1970" i="3"/>
  <c r="B1970" i="3"/>
  <c r="A1970" i="3"/>
  <c r="V1969" i="3"/>
  <c r="U1969" i="3"/>
  <c r="T1969" i="3"/>
  <c r="S1969" i="3"/>
  <c r="R1969" i="3"/>
  <c r="Q1969" i="3"/>
  <c r="P1969" i="3"/>
  <c r="O1969" i="3"/>
  <c r="N1969" i="3"/>
  <c r="M1969" i="3"/>
  <c r="L1969" i="3"/>
  <c r="K1969" i="3"/>
  <c r="J1969" i="3"/>
  <c r="H1969" i="3"/>
  <c r="G1969" i="3"/>
  <c r="I1969" i="3" s="1"/>
  <c r="F1969" i="3"/>
  <c r="E1969" i="3"/>
  <c r="D1969" i="3"/>
  <c r="C1969" i="3"/>
  <c r="B1969" i="3"/>
  <c r="A1969" i="3"/>
  <c r="V1968" i="3"/>
  <c r="U1968" i="3"/>
  <c r="T1968" i="3"/>
  <c r="S1968" i="3"/>
  <c r="Q1968" i="3"/>
  <c r="O1968" i="3"/>
  <c r="N1968" i="3"/>
  <c r="M1968" i="3"/>
  <c r="L1968" i="3"/>
  <c r="K1968" i="3"/>
  <c r="J1968" i="3"/>
  <c r="G1968" i="3"/>
  <c r="I1968" i="3" s="1"/>
  <c r="F1968" i="3"/>
  <c r="E1968" i="3"/>
  <c r="D1968" i="3"/>
  <c r="C1968" i="3"/>
  <c r="B1968" i="3"/>
  <c r="A1968" i="3"/>
  <c r="V1967" i="3"/>
  <c r="U1967" i="3"/>
  <c r="T1967" i="3"/>
  <c r="S1967" i="3"/>
  <c r="Q1967" i="3"/>
  <c r="O1967" i="3"/>
  <c r="R1967" i="3" s="1"/>
  <c r="N1967" i="3"/>
  <c r="M1967" i="3"/>
  <c r="L1967" i="3"/>
  <c r="K1967" i="3"/>
  <c r="J1967" i="3"/>
  <c r="G1967" i="3"/>
  <c r="I1967" i="3" s="1"/>
  <c r="F1967" i="3"/>
  <c r="E1967" i="3"/>
  <c r="D1967" i="3"/>
  <c r="C1967" i="3"/>
  <c r="B1967" i="3"/>
  <c r="A1967" i="3"/>
  <c r="V1966" i="3"/>
  <c r="U1966" i="3"/>
  <c r="T1966" i="3"/>
  <c r="S1966" i="3"/>
  <c r="R1966" i="3"/>
  <c r="Q1966" i="3"/>
  <c r="P1966" i="3"/>
  <c r="O1966" i="3"/>
  <c r="N1966" i="3"/>
  <c r="M1966" i="3"/>
  <c r="L1966" i="3"/>
  <c r="K1966" i="3"/>
  <c r="J1966" i="3"/>
  <c r="I1966" i="3"/>
  <c r="H1966" i="3"/>
  <c r="G1966" i="3"/>
  <c r="F1966" i="3"/>
  <c r="E1966" i="3"/>
  <c r="D1966" i="3"/>
  <c r="C1966" i="3"/>
  <c r="B1966" i="3"/>
  <c r="A1966" i="3"/>
  <c r="V1965" i="3"/>
  <c r="U1965" i="3"/>
  <c r="T1965" i="3"/>
  <c r="S1965" i="3"/>
  <c r="Q1965" i="3"/>
  <c r="O1965" i="3"/>
  <c r="R1965" i="3" s="1"/>
  <c r="N1965" i="3"/>
  <c r="P1965" i="3" s="1"/>
  <c r="M1965" i="3"/>
  <c r="L1965" i="3"/>
  <c r="K1965" i="3"/>
  <c r="J1965" i="3"/>
  <c r="H1965" i="3"/>
  <c r="G1965" i="3"/>
  <c r="I1965" i="3" s="1"/>
  <c r="F1965" i="3"/>
  <c r="E1965" i="3"/>
  <c r="D1965" i="3"/>
  <c r="C1965" i="3"/>
  <c r="B1965" i="3"/>
  <c r="A1965" i="3"/>
  <c r="V1964" i="3"/>
  <c r="U1964" i="3"/>
  <c r="T1964" i="3"/>
  <c r="S1964" i="3"/>
  <c r="Q1964" i="3"/>
  <c r="O1964" i="3"/>
  <c r="N1964" i="3"/>
  <c r="P1964" i="3" s="1"/>
  <c r="M1964" i="3"/>
  <c r="L1964" i="3"/>
  <c r="K1964" i="3"/>
  <c r="J1964" i="3"/>
  <c r="I1964" i="3"/>
  <c r="H1964" i="3"/>
  <c r="G1964" i="3"/>
  <c r="F1964" i="3"/>
  <c r="E1964" i="3"/>
  <c r="D1964" i="3"/>
  <c r="C1964" i="3"/>
  <c r="B1964" i="3"/>
  <c r="A1964" i="3"/>
  <c r="V1963" i="3"/>
  <c r="U1963" i="3"/>
  <c r="T1963" i="3"/>
  <c r="S1963" i="3"/>
  <c r="Q1963" i="3"/>
  <c r="O1963" i="3"/>
  <c r="P1963" i="3" s="1"/>
  <c r="N1963" i="3"/>
  <c r="M1963" i="3"/>
  <c r="L1963" i="3"/>
  <c r="K1963" i="3"/>
  <c r="J1963" i="3"/>
  <c r="H1963" i="3"/>
  <c r="G1963" i="3"/>
  <c r="I1963" i="3" s="1"/>
  <c r="F1963" i="3"/>
  <c r="E1963" i="3"/>
  <c r="D1963" i="3"/>
  <c r="C1963" i="3"/>
  <c r="B1963" i="3"/>
  <c r="A1963" i="3"/>
  <c r="V1962" i="3"/>
  <c r="U1962" i="3"/>
  <c r="T1962" i="3"/>
  <c r="S1962" i="3"/>
  <c r="Q1962" i="3"/>
  <c r="O1962" i="3"/>
  <c r="N1962" i="3"/>
  <c r="M1962" i="3"/>
  <c r="L1962" i="3"/>
  <c r="K1962" i="3"/>
  <c r="J1962" i="3"/>
  <c r="I1962" i="3"/>
  <c r="H1962" i="3"/>
  <c r="G1962" i="3"/>
  <c r="F1962" i="3"/>
  <c r="E1962" i="3"/>
  <c r="D1962" i="3"/>
  <c r="C1962" i="3"/>
  <c r="B1962" i="3"/>
  <c r="A1962" i="3"/>
  <c r="V1961" i="3"/>
  <c r="U1961" i="3"/>
  <c r="T1961" i="3"/>
  <c r="S1961" i="3"/>
  <c r="Q1961" i="3"/>
  <c r="O1961" i="3"/>
  <c r="N1961" i="3"/>
  <c r="M1961" i="3"/>
  <c r="L1961" i="3"/>
  <c r="K1961" i="3"/>
  <c r="J1961" i="3"/>
  <c r="G1961" i="3"/>
  <c r="I1961" i="3" s="1"/>
  <c r="F1961" i="3"/>
  <c r="E1961" i="3"/>
  <c r="D1961" i="3"/>
  <c r="C1961" i="3"/>
  <c r="B1961" i="3"/>
  <c r="A1961" i="3"/>
  <c r="V1960" i="3"/>
  <c r="U1960" i="3"/>
  <c r="T1960" i="3"/>
  <c r="S1960" i="3"/>
  <c r="R1960" i="3"/>
  <c r="Q1960" i="3"/>
  <c r="P1960" i="3"/>
  <c r="O1960" i="3"/>
  <c r="N1960" i="3"/>
  <c r="M1960" i="3"/>
  <c r="L1960" i="3"/>
  <c r="K1960" i="3"/>
  <c r="J1960" i="3"/>
  <c r="I1960" i="3"/>
  <c r="G1960" i="3"/>
  <c r="H1960" i="3" s="1"/>
  <c r="F1960" i="3"/>
  <c r="E1960" i="3"/>
  <c r="D1960" i="3"/>
  <c r="C1960" i="3"/>
  <c r="B1960" i="3"/>
  <c r="A1960" i="3"/>
  <c r="V1959" i="3"/>
  <c r="U1959" i="3"/>
  <c r="T1959" i="3"/>
  <c r="S1959" i="3"/>
  <c r="Q1959" i="3"/>
  <c r="O1959" i="3"/>
  <c r="N1959" i="3"/>
  <c r="M1959" i="3"/>
  <c r="L1959" i="3"/>
  <c r="K1959" i="3"/>
  <c r="J1959" i="3"/>
  <c r="I1959" i="3"/>
  <c r="H1959" i="3"/>
  <c r="G1959" i="3"/>
  <c r="F1959" i="3"/>
  <c r="E1959" i="3"/>
  <c r="D1959" i="3"/>
  <c r="C1959" i="3"/>
  <c r="B1959" i="3"/>
  <c r="A1959" i="3"/>
  <c r="V1958" i="3"/>
  <c r="U1958" i="3"/>
  <c r="T1958" i="3"/>
  <c r="S1958" i="3"/>
  <c r="R1958" i="3"/>
  <c r="Q1958" i="3"/>
  <c r="P1958" i="3"/>
  <c r="O1958" i="3"/>
  <c r="N1958" i="3"/>
  <c r="M1958" i="3"/>
  <c r="L1958" i="3"/>
  <c r="K1958" i="3"/>
  <c r="J1958" i="3"/>
  <c r="I1958" i="3"/>
  <c r="H1958" i="3"/>
  <c r="G1958" i="3"/>
  <c r="F1958" i="3"/>
  <c r="E1958" i="3"/>
  <c r="D1958" i="3"/>
  <c r="C1958" i="3"/>
  <c r="B1958" i="3"/>
  <c r="A1958" i="3"/>
  <c r="V1957" i="3"/>
  <c r="U1957" i="3"/>
  <c r="T1957" i="3"/>
  <c r="S1957" i="3"/>
  <c r="Q1957" i="3"/>
  <c r="O1957" i="3"/>
  <c r="N1957" i="3"/>
  <c r="M1957" i="3"/>
  <c r="L1957" i="3"/>
  <c r="K1957" i="3"/>
  <c r="J1957" i="3"/>
  <c r="I1957" i="3"/>
  <c r="H1957" i="3"/>
  <c r="G1957" i="3"/>
  <c r="F1957" i="3"/>
  <c r="E1957" i="3"/>
  <c r="D1957" i="3"/>
  <c r="C1957" i="3"/>
  <c r="B1957" i="3"/>
  <c r="A1957" i="3"/>
  <c r="V1956" i="3"/>
  <c r="U1956" i="3"/>
  <c r="T1956" i="3"/>
  <c r="S1956" i="3"/>
  <c r="Q1956" i="3"/>
  <c r="O1956" i="3"/>
  <c r="N1956" i="3"/>
  <c r="P1956" i="3" s="1"/>
  <c r="M1956" i="3"/>
  <c r="L1956" i="3"/>
  <c r="K1956" i="3"/>
  <c r="J1956" i="3"/>
  <c r="I1956" i="3"/>
  <c r="H1956" i="3"/>
  <c r="G1956" i="3"/>
  <c r="F1956" i="3"/>
  <c r="E1956" i="3"/>
  <c r="D1956" i="3"/>
  <c r="C1956" i="3"/>
  <c r="B1956" i="3"/>
  <c r="A1956" i="3"/>
  <c r="V1955" i="3"/>
  <c r="U1955" i="3"/>
  <c r="T1955" i="3"/>
  <c r="S1955" i="3"/>
  <c r="R1955" i="3"/>
  <c r="Q1955" i="3"/>
  <c r="P1955" i="3"/>
  <c r="O1955" i="3"/>
  <c r="N1955" i="3"/>
  <c r="M1955" i="3"/>
  <c r="L1955" i="3"/>
  <c r="K1955" i="3"/>
  <c r="J1955" i="3"/>
  <c r="G1955" i="3"/>
  <c r="F1955" i="3"/>
  <c r="E1955" i="3"/>
  <c r="D1955" i="3"/>
  <c r="C1955" i="3"/>
  <c r="B1955" i="3"/>
  <c r="A1955" i="3"/>
  <c r="V1954" i="3"/>
  <c r="U1954" i="3"/>
  <c r="T1954" i="3"/>
  <c r="S1954" i="3"/>
  <c r="R1954" i="3"/>
  <c r="Q1954" i="3"/>
  <c r="O1954" i="3"/>
  <c r="N1954" i="3"/>
  <c r="P1954" i="3" s="1"/>
  <c r="M1954" i="3"/>
  <c r="L1954" i="3"/>
  <c r="K1954" i="3"/>
  <c r="J1954" i="3"/>
  <c r="I1954" i="3"/>
  <c r="G1954" i="3"/>
  <c r="H1954" i="3" s="1"/>
  <c r="F1954" i="3"/>
  <c r="E1954" i="3"/>
  <c r="D1954" i="3"/>
  <c r="C1954" i="3"/>
  <c r="B1954" i="3"/>
  <c r="A1954" i="3"/>
  <c r="V1953" i="3"/>
  <c r="U1953" i="3"/>
  <c r="T1953" i="3"/>
  <c r="S1953" i="3"/>
  <c r="Q1953" i="3"/>
  <c r="O1953" i="3"/>
  <c r="N1953" i="3"/>
  <c r="P1953" i="3" s="1"/>
  <c r="M1953" i="3"/>
  <c r="L1953" i="3"/>
  <c r="K1953" i="3"/>
  <c r="J1953" i="3"/>
  <c r="G1953" i="3"/>
  <c r="I1953" i="3" s="1"/>
  <c r="F1953" i="3"/>
  <c r="E1953" i="3"/>
  <c r="D1953" i="3"/>
  <c r="C1953" i="3"/>
  <c r="B1953" i="3"/>
  <c r="A1953" i="3"/>
  <c r="V1952" i="3"/>
  <c r="U1952" i="3"/>
  <c r="T1952" i="3"/>
  <c r="S1952" i="3"/>
  <c r="R1952" i="3"/>
  <c r="Q1952" i="3"/>
  <c r="P1952" i="3"/>
  <c r="O1952" i="3"/>
  <c r="N1952" i="3"/>
  <c r="M1952" i="3"/>
  <c r="L1952" i="3"/>
  <c r="K1952" i="3"/>
  <c r="J1952" i="3"/>
  <c r="H1952" i="3"/>
  <c r="G1952" i="3"/>
  <c r="I1952" i="3" s="1"/>
  <c r="F1952" i="3"/>
  <c r="E1952" i="3"/>
  <c r="D1952" i="3"/>
  <c r="C1952" i="3"/>
  <c r="B1952" i="3"/>
  <c r="A1952" i="3"/>
  <c r="V1951" i="3"/>
  <c r="U1951" i="3"/>
  <c r="T1951" i="3"/>
  <c r="S1951" i="3"/>
  <c r="Q1951" i="3"/>
  <c r="O1951" i="3"/>
  <c r="N1951" i="3"/>
  <c r="P1951" i="3" s="1"/>
  <c r="M1951" i="3"/>
  <c r="L1951" i="3"/>
  <c r="K1951" i="3"/>
  <c r="J1951" i="3"/>
  <c r="G1951" i="3"/>
  <c r="H1951" i="3" s="1"/>
  <c r="F1951" i="3"/>
  <c r="E1951" i="3"/>
  <c r="D1951" i="3"/>
  <c r="C1951" i="3"/>
  <c r="B1951" i="3"/>
  <c r="A1951" i="3"/>
  <c r="V1950" i="3"/>
  <c r="U1950" i="3"/>
  <c r="T1950" i="3"/>
  <c r="S1950" i="3"/>
  <c r="Q1950" i="3"/>
  <c r="O1950" i="3"/>
  <c r="N1950" i="3"/>
  <c r="P1950" i="3" s="1"/>
  <c r="M1950" i="3"/>
  <c r="L1950" i="3"/>
  <c r="K1950" i="3"/>
  <c r="J1950" i="3"/>
  <c r="I1950" i="3"/>
  <c r="H1950" i="3"/>
  <c r="G1950" i="3"/>
  <c r="F1950" i="3"/>
  <c r="E1950" i="3"/>
  <c r="D1950" i="3"/>
  <c r="C1950" i="3"/>
  <c r="B1950" i="3"/>
  <c r="A1950" i="3"/>
  <c r="V1949" i="3"/>
  <c r="U1949" i="3"/>
  <c r="T1949" i="3"/>
  <c r="S1949" i="3"/>
  <c r="Q1949" i="3"/>
  <c r="O1949" i="3"/>
  <c r="P1949" i="3" s="1"/>
  <c r="N1949" i="3"/>
  <c r="M1949" i="3"/>
  <c r="L1949" i="3"/>
  <c r="K1949" i="3"/>
  <c r="J1949" i="3"/>
  <c r="I1949" i="3"/>
  <c r="G1949" i="3"/>
  <c r="H1949" i="3" s="1"/>
  <c r="F1949" i="3"/>
  <c r="E1949" i="3"/>
  <c r="D1949" i="3"/>
  <c r="C1949" i="3"/>
  <c r="B1949" i="3"/>
  <c r="A1949" i="3"/>
  <c r="V1948" i="3"/>
  <c r="U1948" i="3"/>
  <c r="T1948" i="3"/>
  <c r="S1948" i="3"/>
  <c r="R1948" i="3"/>
  <c r="Q1948" i="3"/>
  <c r="P1948" i="3"/>
  <c r="O1948" i="3"/>
  <c r="N1948" i="3"/>
  <c r="M1948" i="3"/>
  <c r="L1948" i="3"/>
  <c r="K1948" i="3"/>
  <c r="J1948" i="3"/>
  <c r="I1948" i="3"/>
  <c r="H1948" i="3"/>
  <c r="G1948" i="3"/>
  <c r="F1948" i="3"/>
  <c r="E1948" i="3"/>
  <c r="D1948" i="3"/>
  <c r="C1948" i="3"/>
  <c r="B1948" i="3"/>
  <c r="A1948" i="3"/>
  <c r="V1947" i="3"/>
  <c r="U1947" i="3"/>
  <c r="T1947" i="3"/>
  <c r="S1947" i="3"/>
  <c r="R1947" i="3"/>
  <c r="Q1947" i="3"/>
  <c r="P1947" i="3"/>
  <c r="O1947" i="3"/>
  <c r="N1947" i="3"/>
  <c r="M1947" i="3"/>
  <c r="L1947" i="3"/>
  <c r="K1947" i="3"/>
  <c r="J1947" i="3"/>
  <c r="G1947" i="3"/>
  <c r="F1947" i="3"/>
  <c r="E1947" i="3"/>
  <c r="D1947" i="3"/>
  <c r="C1947" i="3"/>
  <c r="B1947" i="3"/>
  <c r="A1947" i="3"/>
  <c r="V1946" i="3"/>
  <c r="U1946" i="3"/>
  <c r="T1946" i="3"/>
  <c r="S1946" i="3"/>
  <c r="Q1946" i="3"/>
  <c r="P1946" i="3"/>
  <c r="O1946" i="3"/>
  <c r="N1946" i="3"/>
  <c r="R1946" i="3" s="1"/>
  <c r="M1946" i="3"/>
  <c r="L1946" i="3"/>
  <c r="K1946" i="3"/>
  <c r="J1946" i="3"/>
  <c r="H1946" i="3"/>
  <c r="G1946" i="3"/>
  <c r="I1946" i="3" s="1"/>
  <c r="F1946" i="3"/>
  <c r="E1946" i="3"/>
  <c r="D1946" i="3"/>
  <c r="C1946" i="3"/>
  <c r="B1946" i="3"/>
  <c r="A1946" i="3"/>
  <c r="V1945" i="3"/>
  <c r="U1945" i="3"/>
  <c r="T1945" i="3"/>
  <c r="S1945" i="3"/>
  <c r="Q1945" i="3"/>
  <c r="O1945" i="3"/>
  <c r="N1945" i="3"/>
  <c r="P1945" i="3" s="1"/>
  <c r="M1945" i="3"/>
  <c r="L1945" i="3"/>
  <c r="K1945" i="3"/>
  <c r="J1945" i="3"/>
  <c r="H1945" i="3"/>
  <c r="G1945" i="3"/>
  <c r="I1945" i="3" s="1"/>
  <c r="F1945" i="3"/>
  <c r="E1945" i="3"/>
  <c r="D1945" i="3"/>
  <c r="C1945" i="3"/>
  <c r="B1945" i="3"/>
  <c r="A1945" i="3"/>
  <c r="V1944" i="3"/>
  <c r="U1944" i="3"/>
  <c r="T1944" i="3"/>
  <c r="S1944" i="3"/>
  <c r="R1944" i="3"/>
  <c r="Q1944" i="3"/>
  <c r="P1944" i="3"/>
  <c r="O1944" i="3"/>
  <c r="N1944" i="3"/>
  <c r="M1944" i="3"/>
  <c r="L1944" i="3"/>
  <c r="K1944" i="3"/>
  <c r="J1944" i="3"/>
  <c r="H1944" i="3"/>
  <c r="G1944" i="3"/>
  <c r="I1944" i="3" s="1"/>
  <c r="F1944" i="3"/>
  <c r="E1944" i="3"/>
  <c r="D1944" i="3"/>
  <c r="C1944" i="3"/>
  <c r="B1944" i="3"/>
  <c r="A1944" i="3"/>
  <c r="V1943" i="3"/>
  <c r="U1943" i="3"/>
  <c r="T1943" i="3"/>
  <c r="S1943" i="3"/>
  <c r="Q1943" i="3"/>
  <c r="O1943" i="3"/>
  <c r="N1943" i="3"/>
  <c r="M1943" i="3"/>
  <c r="L1943" i="3"/>
  <c r="K1943" i="3"/>
  <c r="J1943" i="3"/>
  <c r="I1943" i="3"/>
  <c r="H1943" i="3"/>
  <c r="G1943" i="3"/>
  <c r="F1943" i="3"/>
  <c r="E1943" i="3"/>
  <c r="D1943" i="3"/>
  <c r="C1943" i="3"/>
  <c r="B1943" i="3"/>
  <c r="A1943" i="3"/>
  <c r="V1942" i="3"/>
  <c r="U1942" i="3"/>
  <c r="T1942" i="3"/>
  <c r="S1942" i="3"/>
  <c r="Q1942" i="3"/>
  <c r="O1942" i="3"/>
  <c r="N1942" i="3"/>
  <c r="P1942" i="3" s="1"/>
  <c r="M1942" i="3"/>
  <c r="L1942" i="3"/>
  <c r="K1942" i="3"/>
  <c r="J1942" i="3"/>
  <c r="I1942" i="3"/>
  <c r="H1942" i="3"/>
  <c r="G1942" i="3"/>
  <c r="F1942" i="3"/>
  <c r="E1942" i="3"/>
  <c r="D1942" i="3"/>
  <c r="C1942" i="3"/>
  <c r="B1942" i="3"/>
  <c r="A1942" i="3"/>
  <c r="V1941" i="3"/>
  <c r="U1941" i="3"/>
  <c r="T1941" i="3"/>
  <c r="S1941" i="3"/>
  <c r="R1941" i="3"/>
  <c r="Q1941" i="3"/>
  <c r="P1941" i="3"/>
  <c r="O1941" i="3"/>
  <c r="N1941" i="3"/>
  <c r="M1941" i="3"/>
  <c r="L1941" i="3"/>
  <c r="K1941" i="3"/>
  <c r="J1941" i="3"/>
  <c r="G1941" i="3"/>
  <c r="I1941" i="3" s="1"/>
  <c r="F1941" i="3"/>
  <c r="E1941" i="3"/>
  <c r="D1941" i="3"/>
  <c r="C1941" i="3"/>
  <c r="B1941" i="3"/>
  <c r="A1941" i="3"/>
  <c r="V1940" i="3"/>
  <c r="U1940" i="3"/>
  <c r="T1940" i="3"/>
  <c r="S1940" i="3"/>
  <c r="Q1940" i="3"/>
  <c r="P1940" i="3"/>
  <c r="O1940" i="3"/>
  <c r="R1940" i="3" s="1"/>
  <c r="N1940" i="3"/>
  <c r="M1940" i="3"/>
  <c r="L1940" i="3"/>
  <c r="K1940" i="3"/>
  <c r="J1940" i="3"/>
  <c r="I1940" i="3"/>
  <c r="H1940" i="3"/>
  <c r="G1940" i="3"/>
  <c r="F1940" i="3"/>
  <c r="E1940" i="3"/>
  <c r="D1940" i="3"/>
  <c r="C1940" i="3"/>
  <c r="B1940" i="3"/>
  <c r="A1940" i="3"/>
  <c r="V1939" i="3"/>
  <c r="U1939" i="3"/>
  <c r="T1939" i="3"/>
  <c r="S1939" i="3"/>
  <c r="Q1939" i="3"/>
  <c r="O1939" i="3"/>
  <c r="N1939" i="3"/>
  <c r="P1939" i="3" s="1"/>
  <c r="M1939" i="3"/>
  <c r="L1939" i="3"/>
  <c r="K1939" i="3"/>
  <c r="J1939" i="3"/>
  <c r="H1939" i="3"/>
  <c r="G1939" i="3"/>
  <c r="I1939" i="3" s="1"/>
  <c r="F1939" i="3"/>
  <c r="E1939" i="3"/>
  <c r="D1939" i="3"/>
  <c r="C1939" i="3"/>
  <c r="B1939" i="3"/>
  <c r="A1939" i="3"/>
  <c r="V1938" i="3"/>
  <c r="U1938" i="3"/>
  <c r="T1938" i="3"/>
  <c r="S1938" i="3"/>
  <c r="R1938" i="3"/>
  <c r="Q1938" i="3"/>
  <c r="O1938" i="3"/>
  <c r="N1938" i="3"/>
  <c r="P1938" i="3" s="1"/>
  <c r="M1938" i="3"/>
  <c r="L1938" i="3"/>
  <c r="K1938" i="3"/>
  <c r="J1938" i="3"/>
  <c r="I1938" i="3"/>
  <c r="H1938" i="3"/>
  <c r="G1938" i="3"/>
  <c r="F1938" i="3"/>
  <c r="E1938" i="3"/>
  <c r="D1938" i="3"/>
  <c r="C1938" i="3"/>
  <c r="B1938" i="3"/>
  <c r="A1938" i="3"/>
  <c r="V1937" i="3"/>
  <c r="U1937" i="3"/>
  <c r="T1937" i="3"/>
  <c r="S1937" i="3"/>
  <c r="Q1937" i="3"/>
  <c r="O1937" i="3"/>
  <c r="R1937" i="3" s="1"/>
  <c r="N1937" i="3"/>
  <c r="M1937" i="3"/>
  <c r="L1937" i="3"/>
  <c r="K1937" i="3"/>
  <c r="J1937" i="3"/>
  <c r="G1937" i="3"/>
  <c r="F1937" i="3"/>
  <c r="E1937" i="3"/>
  <c r="D1937" i="3"/>
  <c r="C1937" i="3"/>
  <c r="B1937" i="3"/>
  <c r="A1937" i="3"/>
  <c r="V1936" i="3"/>
  <c r="U1936" i="3"/>
  <c r="T1936" i="3"/>
  <c r="S1936" i="3"/>
  <c r="Q1936" i="3"/>
  <c r="P1936" i="3"/>
  <c r="O1936" i="3"/>
  <c r="N1936" i="3"/>
  <c r="R1936" i="3" s="1"/>
  <c r="M1936" i="3"/>
  <c r="L1936" i="3"/>
  <c r="K1936" i="3"/>
  <c r="J1936" i="3"/>
  <c r="I1936" i="3"/>
  <c r="G1936" i="3"/>
  <c r="H1936" i="3" s="1"/>
  <c r="F1936" i="3"/>
  <c r="E1936" i="3"/>
  <c r="D1936" i="3"/>
  <c r="C1936" i="3"/>
  <c r="B1936" i="3"/>
  <c r="A1936" i="3"/>
  <c r="V1935" i="3"/>
  <c r="U1935" i="3"/>
  <c r="T1935" i="3"/>
  <c r="S1935" i="3"/>
  <c r="Q1935" i="3"/>
  <c r="O1935" i="3"/>
  <c r="P1935" i="3" s="1"/>
  <c r="N1935" i="3"/>
  <c r="M1935" i="3"/>
  <c r="L1935" i="3"/>
  <c r="K1935" i="3"/>
  <c r="J1935" i="3"/>
  <c r="I1935" i="3"/>
  <c r="G1935" i="3"/>
  <c r="H1935" i="3" s="1"/>
  <c r="F1935" i="3"/>
  <c r="E1935" i="3"/>
  <c r="D1935" i="3"/>
  <c r="C1935" i="3"/>
  <c r="B1935" i="3"/>
  <c r="A1935" i="3"/>
  <c r="V1934" i="3"/>
  <c r="U1934" i="3"/>
  <c r="T1934" i="3"/>
  <c r="S1934" i="3"/>
  <c r="Q1934" i="3"/>
  <c r="O1934" i="3"/>
  <c r="R1934" i="3" s="1"/>
  <c r="N1934" i="3"/>
  <c r="M1934" i="3"/>
  <c r="L1934" i="3"/>
  <c r="K1934" i="3"/>
  <c r="J1934" i="3"/>
  <c r="I1934" i="3"/>
  <c r="H1934" i="3"/>
  <c r="G1934" i="3"/>
  <c r="F1934" i="3"/>
  <c r="E1934" i="3"/>
  <c r="D1934" i="3"/>
  <c r="C1934" i="3"/>
  <c r="B1934" i="3"/>
  <c r="A1934" i="3"/>
  <c r="V1933" i="3"/>
  <c r="U1933" i="3"/>
  <c r="T1933" i="3"/>
  <c r="S1933" i="3"/>
  <c r="Q1933" i="3"/>
  <c r="O1933" i="3"/>
  <c r="N1933" i="3"/>
  <c r="M1933" i="3"/>
  <c r="L1933" i="3"/>
  <c r="K1933" i="3"/>
  <c r="J1933" i="3"/>
  <c r="H1933" i="3"/>
  <c r="G1933" i="3"/>
  <c r="I1933" i="3" s="1"/>
  <c r="F1933" i="3"/>
  <c r="E1933" i="3"/>
  <c r="D1933" i="3"/>
  <c r="C1933" i="3"/>
  <c r="B1933" i="3"/>
  <c r="A1933" i="3"/>
  <c r="V1932" i="3"/>
  <c r="U1932" i="3"/>
  <c r="T1932" i="3"/>
  <c r="S1932" i="3"/>
  <c r="Q1932" i="3"/>
  <c r="O1932" i="3"/>
  <c r="N1932" i="3"/>
  <c r="M1932" i="3"/>
  <c r="L1932" i="3"/>
  <c r="K1932" i="3"/>
  <c r="J1932" i="3"/>
  <c r="I1932" i="3"/>
  <c r="H1932" i="3"/>
  <c r="G1932" i="3"/>
  <c r="F1932" i="3"/>
  <c r="E1932" i="3"/>
  <c r="D1932" i="3"/>
  <c r="C1932" i="3"/>
  <c r="B1932" i="3"/>
  <c r="A1932" i="3"/>
  <c r="V1931" i="3"/>
  <c r="U1931" i="3"/>
  <c r="T1931" i="3"/>
  <c r="S1931" i="3"/>
  <c r="Q1931" i="3"/>
  <c r="O1931" i="3"/>
  <c r="R1931" i="3" s="1"/>
  <c r="N1931" i="3"/>
  <c r="M1931" i="3"/>
  <c r="L1931" i="3"/>
  <c r="K1931" i="3"/>
  <c r="J1931" i="3"/>
  <c r="G1931" i="3"/>
  <c r="I1931" i="3" s="1"/>
  <c r="F1931" i="3"/>
  <c r="E1931" i="3"/>
  <c r="D1931" i="3"/>
  <c r="C1931" i="3"/>
  <c r="B1931" i="3"/>
  <c r="A1931" i="3"/>
  <c r="V1930" i="3"/>
  <c r="U1930" i="3"/>
  <c r="T1930" i="3"/>
  <c r="S1930" i="3"/>
  <c r="R1930" i="3"/>
  <c r="Q1930" i="3"/>
  <c r="P1930" i="3"/>
  <c r="O1930" i="3"/>
  <c r="N1930" i="3"/>
  <c r="M1930" i="3"/>
  <c r="L1930" i="3"/>
  <c r="K1930" i="3"/>
  <c r="J1930" i="3"/>
  <c r="I1930" i="3"/>
  <c r="G1930" i="3"/>
  <c r="H1930" i="3" s="1"/>
  <c r="F1930" i="3"/>
  <c r="E1930" i="3"/>
  <c r="D1930" i="3"/>
  <c r="C1930" i="3"/>
  <c r="B1930" i="3"/>
  <c r="A1930" i="3"/>
  <c r="V1929" i="3"/>
  <c r="U1929" i="3"/>
  <c r="T1929" i="3"/>
  <c r="S1929" i="3"/>
  <c r="Q1929" i="3"/>
  <c r="O1929" i="3"/>
  <c r="R1929" i="3" s="1"/>
  <c r="N1929" i="3"/>
  <c r="P1929" i="3" s="1"/>
  <c r="M1929" i="3"/>
  <c r="L1929" i="3"/>
  <c r="K1929" i="3"/>
  <c r="J1929" i="3"/>
  <c r="H1929" i="3"/>
  <c r="G1929" i="3"/>
  <c r="I1929" i="3" s="1"/>
  <c r="F1929" i="3"/>
  <c r="E1929" i="3"/>
  <c r="D1929" i="3"/>
  <c r="C1929" i="3"/>
  <c r="B1929" i="3"/>
  <c r="A1929" i="3"/>
  <c r="V1928" i="3"/>
  <c r="U1928" i="3"/>
  <c r="T1928" i="3"/>
  <c r="S1928" i="3"/>
  <c r="R1928" i="3"/>
  <c r="Q1928" i="3"/>
  <c r="O1928" i="3"/>
  <c r="N1928" i="3"/>
  <c r="P1928" i="3" s="1"/>
  <c r="M1928" i="3"/>
  <c r="L1928" i="3"/>
  <c r="K1928" i="3"/>
  <c r="J1928" i="3"/>
  <c r="G1928" i="3"/>
  <c r="I1928" i="3" s="1"/>
  <c r="F1928" i="3"/>
  <c r="E1928" i="3"/>
  <c r="D1928" i="3"/>
  <c r="C1928" i="3"/>
  <c r="B1928" i="3"/>
  <c r="A1928" i="3"/>
  <c r="V1927" i="3"/>
  <c r="U1927" i="3"/>
  <c r="T1927" i="3"/>
  <c r="S1927" i="3"/>
  <c r="R1927" i="3"/>
  <c r="Q1927" i="3"/>
  <c r="P1927" i="3"/>
  <c r="O1927" i="3"/>
  <c r="N1927" i="3"/>
  <c r="M1927" i="3"/>
  <c r="L1927" i="3"/>
  <c r="K1927" i="3"/>
  <c r="J1927" i="3"/>
  <c r="G1927" i="3"/>
  <c r="I1927" i="3" s="1"/>
  <c r="F1927" i="3"/>
  <c r="E1927" i="3"/>
  <c r="D1927" i="3"/>
  <c r="C1927" i="3"/>
  <c r="B1927" i="3"/>
  <c r="A1927" i="3"/>
  <c r="V1926" i="3"/>
  <c r="U1926" i="3"/>
  <c r="T1926" i="3"/>
  <c r="S1926" i="3"/>
  <c r="Q1926" i="3"/>
  <c r="O1926" i="3"/>
  <c r="R1926" i="3" s="1"/>
  <c r="N1926" i="3"/>
  <c r="P1926" i="3" s="1"/>
  <c r="M1926" i="3"/>
  <c r="L1926" i="3"/>
  <c r="K1926" i="3"/>
  <c r="J1926" i="3"/>
  <c r="I1926" i="3"/>
  <c r="H1926" i="3"/>
  <c r="G1926" i="3"/>
  <c r="F1926" i="3"/>
  <c r="E1926" i="3"/>
  <c r="D1926" i="3"/>
  <c r="C1926" i="3"/>
  <c r="B1926" i="3"/>
  <c r="A1926" i="3"/>
  <c r="V1925" i="3"/>
  <c r="U1925" i="3"/>
  <c r="T1925" i="3"/>
  <c r="S1925" i="3"/>
  <c r="Q1925" i="3"/>
  <c r="O1925" i="3"/>
  <c r="N1925" i="3"/>
  <c r="M1925" i="3"/>
  <c r="L1925" i="3"/>
  <c r="K1925" i="3"/>
  <c r="J1925" i="3"/>
  <c r="I1925" i="3"/>
  <c r="G1925" i="3"/>
  <c r="H1925" i="3" s="1"/>
  <c r="F1925" i="3"/>
  <c r="E1925" i="3"/>
  <c r="D1925" i="3"/>
  <c r="C1925" i="3"/>
  <c r="B1925" i="3"/>
  <c r="A1925" i="3"/>
  <c r="V1924" i="3"/>
  <c r="U1924" i="3"/>
  <c r="T1924" i="3"/>
  <c r="S1924" i="3"/>
  <c r="Q1924" i="3"/>
  <c r="O1924" i="3"/>
  <c r="P1924" i="3" s="1"/>
  <c r="N1924" i="3"/>
  <c r="M1924" i="3"/>
  <c r="L1924" i="3"/>
  <c r="K1924" i="3"/>
  <c r="J1924" i="3"/>
  <c r="I1924" i="3"/>
  <c r="H1924" i="3"/>
  <c r="G1924" i="3"/>
  <c r="F1924" i="3"/>
  <c r="E1924" i="3"/>
  <c r="D1924" i="3"/>
  <c r="C1924" i="3"/>
  <c r="B1924" i="3"/>
  <c r="A1924" i="3"/>
  <c r="V1923" i="3"/>
  <c r="U1923" i="3"/>
  <c r="T1923" i="3"/>
  <c r="S1923" i="3"/>
  <c r="Q1923" i="3"/>
  <c r="P1923" i="3"/>
  <c r="O1923" i="3"/>
  <c r="R1923" i="3" s="1"/>
  <c r="N1923" i="3"/>
  <c r="M1923" i="3"/>
  <c r="L1923" i="3"/>
  <c r="K1923" i="3"/>
  <c r="J1923" i="3"/>
  <c r="H1923" i="3"/>
  <c r="G1923" i="3"/>
  <c r="I1923" i="3" s="1"/>
  <c r="F1923" i="3"/>
  <c r="E1923" i="3"/>
  <c r="D1923" i="3"/>
  <c r="C1923" i="3"/>
  <c r="B1923" i="3"/>
  <c r="A1923" i="3"/>
  <c r="V1922" i="3"/>
  <c r="U1922" i="3"/>
  <c r="T1922" i="3"/>
  <c r="S1922" i="3"/>
  <c r="R1922" i="3"/>
  <c r="Q1922" i="3"/>
  <c r="O1922" i="3"/>
  <c r="N1922" i="3"/>
  <c r="P1922" i="3" s="1"/>
  <c r="M1922" i="3"/>
  <c r="L1922" i="3"/>
  <c r="K1922" i="3"/>
  <c r="J1922" i="3"/>
  <c r="G1922" i="3"/>
  <c r="F1922" i="3"/>
  <c r="E1922" i="3"/>
  <c r="D1922" i="3"/>
  <c r="C1922" i="3"/>
  <c r="B1922" i="3"/>
  <c r="A1922" i="3"/>
  <c r="V1921" i="3"/>
  <c r="U1921" i="3"/>
  <c r="T1921" i="3"/>
  <c r="S1921" i="3"/>
  <c r="Q1921" i="3"/>
  <c r="P1921" i="3"/>
  <c r="O1921" i="3"/>
  <c r="R1921" i="3" s="1"/>
  <c r="N1921" i="3"/>
  <c r="M1921" i="3"/>
  <c r="L1921" i="3"/>
  <c r="K1921" i="3"/>
  <c r="J1921" i="3"/>
  <c r="G1921" i="3"/>
  <c r="F1921" i="3"/>
  <c r="E1921" i="3"/>
  <c r="D1921" i="3"/>
  <c r="C1921" i="3"/>
  <c r="B1921" i="3"/>
  <c r="A1921" i="3"/>
  <c r="V1920" i="3"/>
  <c r="U1920" i="3"/>
  <c r="T1920" i="3"/>
  <c r="S1920" i="3"/>
  <c r="R1920" i="3"/>
  <c r="Q1920" i="3"/>
  <c r="P1920" i="3"/>
  <c r="O1920" i="3"/>
  <c r="N1920" i="3"/>
  <c r="M1920" i="3"/>
  <c r="L1920" i="3"/>
  <c r="K1920" i="3"/>
  <c r="J1920" i="3"/>
  <c r="I1920" i="3"/>
  <c r="H1920" i="3"/>
  <c r="G1920" i="3"/>
  <c r="F1920" i="3"/>
  <c r="E1920" i="3"/>
  <c r="D1920" i="3"/>
  <c r="C1920" i="3"/>
  <c r="B1920" i="3"/>
  <c r="A1920" i="3"/>
  <c r="V1919" i="3"/>
  <c r="U1919" i="3"/>
  <c r="T1919" i="3"/>
  <c r="S1919" i="3"/>
  <c r="R1919" i="3"/>
  <c r="Q1919" i="3"/>
  <c r="P1919" i="3"/>
  <c r="O1919" i="3"/>
  <c r="N1919" i="3"/>
  <c r="M1919" i="3"/>
  <c r="L1919" i="3"/>
  <c r="K1919" i="3"/>
  <c r="J1919" i="3"/>
  <c r="H1919" i="3"/>
  <c r="G1919" i="3"/>
  <c r="I1919" i="3" s="1"/>
  <c r="F1919" i="3"/>
  <c r="E1919" i="3"/>
  <c r="D1919" i="3"/>
  <c r="C1919" i="3"/>
  <c r="B1919" i="3"/>
  <c r="A1919" i="3"/>
  <c r="V1918" i="3"/>
  <c r="U1918" i="3"/>
  <c r="T1918" i="3"/>
  <c r="S1918" i="3"/>
  <c r="Q1918" i="3"/>
  <c r="O1918" i="3"/>
  <c r="N1918" i="3"/>
  <c r="M1918" i="3"/>
  <c r="L1918" i="3"/>
  <c r="K1918" i="3"/>
  <c r="J1918" i="3"/>
  <c r="I1918" i="3"/>
  <c r="H1918" i="3"/>
  <c r="G1918" i="3"/>
  <c r="F1918" i="3"/>
  <c r="E1918" i="3"/>
  <c r="D1918" i="3"/>
  <c r="C1918" i="3"/>
  <c r="B1918" i="3"/>
  <c r="A1918" i="3"/>
  <c r="V1917" i="3"/>
  <c r="U1917" i="3"/>
  <c r="T1917" i="3"/>
  <c r="S1917" i="3"/>
  <c r="R1917" i="3"/>
  <c r="Q1917" i="3"/>
  <c r="O1917" i="3"/>
  <c r="N1917" i="3"/>
  <c r="P1917" i="3" s="1"/>
  <c r="M1917" i="3"/>
  <c r="L1917" i="3"/>
  <c r="K1917" i="3"/>
  <c r="J1917" i="3"/>
  <c r="G1917" i="3"/>
  <c r="I1917" i="3" s="1"/>
  <c r="F1917" i="3"/>
  <c r="E1917" i="3"/>
  <c r="D1917" i="3"/>
  <c r="C1917" i="3"/>
  <c r="B1917" i="3"/>
  <c r="A1917" i="3"/>
  <c r="V1916" i="3"/>
  <c r="U1916" i="3"/>
  <c r="T1916" i="3"/>
  <c r="S1916" i="3"/>
  <c r="R1916" i="3"/>
  <c r="Q1916" i="3"/>
  <c r="P1916" i="3"/>
  <c r="O1916" i="3"/>
  <c r="N1916" i="3"/>
  <c r="M1916" i="3"/>
  <c r="L1916" i="3"/>
  <c r="K1916" i="3"/>
  <c r="J1916" i="3"/>
  <c r="I1916" i="3"/>
  <c r="H1916" i="3"/>
  <c r="G1916" i="3"/>
  <c r="F1916" i="3"/>
  <c r="E1916" i="3"/>
  <c r="D1916" i="3"/>
  <c r="C1916" i="3"/>
  <c r="B1916" i="3"/>
  <c r="A1916" i="3"/>
  <c r="V1915" i="3"/>
  <c r="U1915" i="3"/>
  <c r="T1915" i="3"/>
  <c r="S1915" i="3"/>
  <c r="Q1915" i="3"/>
  <c r="P1915" i="3"/>
  <c r="O1915" i="3"/>
  <c r="R1915" i="3" s="1"/>
  <c r="N1915" i="3"/>
  <c r="M1915" i="3"/>
  <c r="L1915" i="3"/>
  <c r="K1915" i="3"/>
  <c r="J1915" i="3"/>
  <c r="H1915" i="3"/>
  <c r="G1915" i="3"/>
  <c r="I1915" i="3" s="1"/>
  <c r="F1915" i="3"/>
  <c r="E1915" i="3"/>
  <c r="D1915" i="3"/>
  <c r="C1915" i="3"/>
  <c r="B1915" i="3"/>
  <c r="A1915" i="3"/>
  <c r="V1914" i="3"/>
  <c r="U1914" i="3"/>
  <c r="T1914" i="3"/>
  <c r="S1914" i="3"/>
  <c r="R1914" i="3"/>
  <c r="Q1914" i="3"/>
  <c r="P1914" i="3"/>
  <c r="O1914" i="3"/>
  <c r="N1914" i="3"/>
  <c r="M1914" i="3"/>
  <c r="L1914" i="3"/>
  <c r="K1914" i="3"/>
  <c r="J1914" i="3"/>
  <c r="I1914" i="3"/>
  <c r="H1914" i="3"/>
  <c r="G1914" i="3"/>
  <c r="F1914" i="3"/>
  <c r="E1914" i="3"/>
  <c r="D1914" i="3"/>
  <c r="C1914" i="3"/>
  <c r="B1914" i="3"/>
  <c r="A1914" i="3"/>
  <c r="V1913" i="3"/>
  <c r="U1913" i="3"/>
  <c r="T1913" i="3"/>
  <c r="S1913" i="3"/>
  <c r="Q1913" i="3"/>
  <c r="O1913" i="3"/>
  <c r="N1913" i="3"/>
  <c r="M1913" i="3"/>
  <c r="L1913" i="3"/>
  <c r="K1913" i="3"/>
  <c r="J1913" i="3"/>
  <c r="H1913" i="3"/>
  <c r="G1913" i="3"/>
  <c r="I1913" i="3" s="1"/>
  <c r="F1913" i="3"/>
  <c r="E1913" i="3"/>
  <c r="D1913" i="3"/>
  <c r="C1913" i="3"/>
  <c r="B1913" i="3"/>
  <c r="A1913" i="3"/>
  <c r="V1912" i="3"/>
  <c r="U1912" i="3"/>
  <c r="T1912" i="3"/>
  <c r="S1912" i="3"/>
  <c r="Q1912" i="3"/>
  <c r="P1912" i="3"/>
  <c r="O1912" i="3"/>
  <c r="N1912" i="3"/>
  <c r="R1912" i="3" s="1"/>
  <c r="M1912" i="3"/>
  <c r="L1912" i="3"/>
  <c r="K1912" i="3"/>
  <c r="J1912" i="3"/>
  <c r="I1912" i="3"/>
  <c r="H1912" i="3"/>
  <c r="G1912" i="3"/>
  <c r="F1912" i="3"/>
  <c r="E1912" i="3"/>
  <c r="D1912" i="3"/>
  <c r="C1912" i="3"/>
  <c r="B1912" i="3"/>
  <c r="A1912" i="3"/>
  <c r="V1911" i="3"/>
  <c r="U1911" i="3"/>
  <c r="T1911" i="3"/>
  <c r="S1911" i="3"/>
  <c r="Q1911" i="3"/>
  <c r="O1911" i="3"/>
  <c r="N1911" i="3"/>
  <c r="P1911" i="3" s="1"/>
  <c r="M1911" i="3"/>
  <c r="L1911" i="3"/>
  <c r="K1911" i="3"/>
  <c r="J1911" i="3"/>
  <c r="I1911" i="3"/>
  <c r="G1911" i="3"/>
  <c r="H1911" i="3" s="1"/>
  <c r="F1911" i="3"/>
  <c r="E1911" i="3"/>
  <c r="D1911" i="3"/>
  <c r="C1911" i="3"/>
  <c r="B1911" i="3"/>
  <c r="A1911" i="3"/>
  <c r="V1910" i="3"/>
  <c r="U1910" i="3"/>
  <c r="T1910" i="3"/>
  <c r="S1910" i="3"/>
  <c r="Q1910" i="3"/>
  <c r="O1910" i="3"/>
  <c r="N1910" i="3"/>
  <c r="M1910" i="3"/>
  <c r="L1910" i="3"/>
  <c r="K1910" i="3"/>
  <c r="J1910" i="3"/>
  <c r="I1910" i="3"/>
  <c r="H1910" i="3"/>
  <c r="G1910" i="3"/>
  <c r="F1910" i="3"/>
  <c r="E1910" i="3"/>
  <c r="D1910" i="3"/>
  <c r="C1910" i="3"/>
  <c r="B1910" i="3"/>
  <c r="A1910" i="3"/>
  <c r="V1909" i="3"/>
  <c r="U1909" i="3"/>
  <c r="T1909" i="3"/>
  <c r="S1909" i="3"/>
  <c r="Q1909" i="3"/>
  <c r="O1909" i="3"/>
  <c r="R1909" i="3" s="1"/>
  <c r="N1909" i="3"/>
  <c r="M1909" i="3"/>
  <c r="L1909" i="3"/>
  <c r="K1909" i="3"/>
  <c r="J1909" i="3"/>
  <c r="I1909" i="3"/>
  <c r="H1909" i="3"/>
  <c r="G1909" i="3"/>
  <c r="F1909" i="3"/>
  <c r="E1909" i="3"/>
  <c r="D1909" i="3"/>
  <c r="C1909" i="3"/>
  <c r="B1909" i="3"/>
  <c r="A1909" i="3"/>
  <c r="V1908" i="3"/>
  <c r="U1908" i="3"/>
  <c r="T1908" i="3"/>
  <c r="S1908" i="3"/>
  <c r="R1908" i="3"/>
  <c r="Q1908" i="3"/>
  <c r="O1908" i="3"/>
  <c r="N1908" i="3"/>
  <c r="P1908" i="3" s="1"/>
  <c r="M1908" i="3"/>
  <c r="L1908" i="3"/>
  <c r="K1908" i="3"/>
  <c r="J1908" i="3"/>
  <c r="I1908" i="3"/>
  <c r="H1908" i="3"/>
  <c r="G1908" i="3"/>
  <c r="F1908" i="3"/>
  <c r="E1908" i="3"/>
  <c r="D1908" i="3"/>
  <c r="C1908" i="3"/>
  <c r="B1908" i="3"/>
  <c r="A1908" i="3"/>
  <c r="V1907" i="3"/>
  <c r="U1907" i="3"/>
  <c r="T1907" i="3"/>
  <c r="S1907" i="3"/>
  <c r="Q1907" i="3"/>
  <c r="O1907" i="3"/>
  <c r="N1907" i="3"/>
  <c r="M1907" i="3"/>
  <c r="L1907" i="3"/>
  <c r="K1907" i="3"/>
  <c r="J1907" i="3"/>
  <c r="G1907" i="3"/>
  <c r="I1907" i="3" s="1"/>
  <c r="F1907" i="3"/>
  <c r="E1907" i="3"/>
  <c r="D1907" i="3"/>
  <c r="C1907" i="3"/>
  <c r="B1907" i="3"/>
  <c r="A1907" i="3"/>
  <c r="V1906" i="3"/>
  <c r="U1906" i="3"/>
  <c r="T1906" i="3"/>
  <c r="S1906" i="3"/>
  <c r="Q1906" i="3"/>
  <c r="P1906" i="3"/>
  <c r="O1906" i="3"/>
  <c r="N1906" i="3"/>
  <c r="R1906" i="3" s="1"/>
  <c r="M1906" i="3"/>
  <c r="L1906" i="3"/>
  <c r="K1906" i="3"/>
  <c r="J1906" i="3"/>
  <c r="I1906" i="3"/>
  <c r="G1906" i="3"/>
  <c r="H1906" i="3" s="1"/>
  <c r="F1906" i="3"/>
  <c r="E1906" i="3"/>
  <c r="D1906" i="3"/>
  <c r="C1906" i="3"/>
  <c r="B1906" i="3"/>
  <c r="A1906" i="3"/>
  <c r="V1905" i="3"/>
  <c r="U1905" i="3"/>
  <c r="T1905" i="3"/>
  <c r="S1905" i="3"/>
  <c r="Q1905" i="3"/>
  <c r="O1905" i="3"/>
  <c r="R1905" i="3" s="1"/>
  <c r="N1905" i="3"/>
  <c r="M1905" i="3"/>
  <c r="L1905" i="3"/>
  <c r="K1905" i="3"/>
  <c r="J1905" i="3"/>
  <c r="H1905" i="3"/>
  <c r="G1905" i="3"/>
  <c r="I1905" i="3" s="1"/>
  <c r="F1905" i="3"/>
  <c r="E1905" i="3"/>
  <c r="D1905" i="3"/>
  <c r="C1905" i="3"/>
  <c r="B1905" i="3"/>
  <c r="A1905" i="3"/>
  <c r="V1904" i="3"/>
  <c r="U1904" i="3"/>
  <c r="T1904" i="3"/>
  <c r="S1904" i="3"/>
  <c r="Q1904" i="3"/>
  <c r="O1904" i="3"/>
  <c r="N1904" i="3"/>
  <c r="M1904" i="3"/>
  <c r="L1904" i="3"/>
  <c r="K1904" i="3"/>
  <c r="J1904" i="3"/>
  <c r="H1904" i="3"/>
  <c r="G1904" i="3"/>
  <c r="I1904" i="3" s="1"/>
  <c r="F1904" i="3"/>
  <c r="E1904" i="3"/>
  <c r="D1904" i="3"/>
  <c r="C1904" i="3"/>
  <c r="B1904" i="3"/>
  <c r="A1904" i="3"/>
  <c r="V1903" i="3"/>
  <c r="U1903" i="3"/>
  <c r="T1903" i="3"/>
  <c r="S1903" i="3"/>
  <c r="R1903" i="3"/>
  <c r="Q1903" i="3"/>
  <c r="O1903" i="3"/>
  <c r="N1903" i="3"/>
  <c r="P1903" i="3" s="1"/>
  <c r="M1903" i="3"/>
  <c r="L1903" i="3"/>
  <c r="K1903" i="3"/>
  <c r="J1903" i="3"/>
  <c r="G1903" i="3"/>
  <c r="F1903" i="3"/>
  <c r="E1903" i="3"/>
  <c r="D1903" i="3"/>
  <c r="C1903" i="3"/>
  <c r="B1903" i="3"/>
  <c r="A1903" i="3"/>
  <c r="V1902" i="3"/>
  <c r="U1902" i="3"/>
  <c r="T1902" i="3"/>
  <c r="S1902" i="3"/>
  <c r="R1902" i="3"/>
  <c r="Q1902" i="3"/>
  <c r="P1902" i="3"/>
  <c r="O1902" i="3"/>
  <c r="N1902" i="3"/>
  <c r="M1902" i="3"/>
  <c r="L1902" i="3"/>
  <c r="K1902" i="3"/>
  <c r="J1902" i="3"/>
  <c r="I1902" i="3"/>
  <c r="H1902" i="3"/>
  <c r="G1902" i="3"/>
  <c r="F1902" i="3"/>
  <c r="E1902" i="3"/>
  <c r="D1902" i="3"/>
  <c r="C1902" i="3"/>
  <c r="B1902" i="3"/>
  <c r="A1902" i="3"/>
  <c r="V1901" i="3"/>
  <c r="U1901" i="3"/>
  <c r="T1901" i="3"/>
  <c r="S1901" i="3"/>
  <c r="Q1901" i="3"/>
  <c r="P1901" i="3"/>
  <c r="O1901" i="3"/>
  <c r="R1901" i="3" s="1"/>
  <c r="N1901" i="3"/>
  <c r="M1901" i="3"/>
  <c r="L1901" i="3"/>
  <c r="K1901" i="3"/>
  <c r="J1901" i="3"/>
  <c r="G1901" i="3"/>
  <c r="I1901" i="3" s="1"/>
  <c r="F1901" i="3"/>
  <c r="E1901" i="3"/>
  <c r="D1901" i="3"/>
  <c r="C1901" i="3"/>
  <c r="B1901" i="3"/>
  <c r="A1901" i="3"/>
  <c r="V1900" i="3"/>
  <c r="U1900" i="3"/>
  <c r="T1900" i="3"/>
  <c r="S1900" i="3"/>
  <c r="Q1900" i="3"/>
  <c r="P1900" i="3"/>
  <c r="O1900" i="3"/>
  <c r="R1900" i="3" s="1"/>
  <c r="N1900" i="3"/>
  <c r="M1900" i="3"/>
  <c r="L1900" i="3"/>
  <c r="K1900" i="3"/>
  <c r="J1900" i="3"/>
  <c r="I1900" i="3"/>
  <c r="H1900" i="3"/>
  <c r="G1900" i="3"/>
  <c r="F1900" i="3"/>
  <c r="E1900" i="3"/>
  <c r="D1900" i="3"/>
  <c r="C1900" i="3"/>
  <c r="B1900" i="3"/>
  <c r="A1900" i="3"/>
  <c r="V1899" i="3"/>
  <c r="U1899" i="3"/>
  <c r="T1899" i="3"/>
  <c r="S1899" i="3"/>
  <c r="Q1899" i="3"/>
  <c r="O1899" i="3"/>
  <c r="P1899" i="3" s="1"/>
  <c r="N1899" i="3"/>
  <c r="M1899" i="3"/>
  <c r="L1899" i="3"/>
  <c r="K1899" i="3"/>
  <c r="J1899" i="3"/>
  <c r="H1899" i="3"/>
  <c r="G1899" i="3"/>
  <c r="I1899" i="3" s="1"/>
  <c r="F1899" i="3"/>
  <c r="E1899" i="3"/>
  <c r="D1899" i="3"/>
  <c r="C1899" i="3"/>
  <c r="B1899" i="3"/>
  <c r="A1899" i="3"/>
  <c r="V1898" i="3"/>
  <c r="U1898" i="3"/>
  <c r="T1898" i="3"/>
  <c r="S1898" i="3"/>
  <c r="Q1898" i="3"/>
  <c r="O1898" i="3"/>
  <c r="N1898" i="3"/>
  <c r="M1898" i="3"/>
  <c r="L1898" i="3"/>
  <c r="K1898" i="3"/>
  <c r="J1898" i="3"/>
  <c r="I1898" i="3"/>
  <c r="H1898" i="3"/>
  <c r="G1898" i="3"/>
  <c r="F1898" i="3"/>
  <c r="E1898" i="3"/>
  <c r="D1898" i="3"/>
  <c r="C1898" i="3"/>
  <c r="B1898" i="3"/>
  <c r="A1898" i="3"/>
  <c r="V1897" i="3"/>
  <c r="U1897" i="3"/>
  <c r="T1897" i="3"/>
  <c r="S1897" i="3"/>
  <c r="Q1897" i="3"/>
  <c r="O1897" i="3"/>
  <c r="N1897" i="3"/>
  <c r="P1897" i="3" s="1"/>
  <c r="M1897" i="3"/>
  <c r="L1897" i="3"/>
  <c r="K1897" i="3"/>
  <c r="J1897" i="3"/>
  <c r="G1897" i="3"/>
  <c r="I1897" i="3" s="1"/>
  <c r="F1897" i="3"/>
  <c r="E1897" i="3"/>
  <c r="D1897" i="3"/>
  <c r="C1897" i="3"/>
  <c r="B1897" i="3"/>
  <c r="A1897" i="3"/>
  <c r="V1896" i="3"/>
  <c r="U1896" i="3"/>
  <c r="T1896" i="3"/>
  <c r="S1896" i="3"/>
  <c r="R1896" i="3"/>
  <c r="Q1896" i="3"/>
  <c r="P1896" i="3"/>
  <c r="O1896" i="3"/>
  <c r="N1896" i="3"/>
  <c r="M1896" i="3"/>
  <c r="L1896" i="3"/>
  <c r="K1896" i="3"/>
  <c r="J1896" i="3"/>
  <c r="G1896" i="3"/>
  <c r="F1896" i="3"/>
  <c r="E1896" i="3"/>
  <c r="D1896" i="3"/>
  <c r="C1896" i="3"/>
  <c r="B1896" i="3"/>
  <c r="A1896" i="3"/>
  <c r="V1895" i="3"/>
  <c r="U1895" i="3"/>
  <c r="T1895" i="3"/>
  <c r="S1895" i="3"/>
  <c r="Q1895" i="3"/>
  <c r="P1895" i="3"/>
  <c r="O1895" i="3"/>
  <c r="R1895" i="3" s="1"/>
  <c r="N1895" i="3"/>
  <c r="M1895" i="3"/>
  <c r="L1895" i="3"/>
  <c r="K1895" i="3"/>
  <c r="J1895" i="3"/>
  <c r="I1895" i="3"/>
  <c r="H1895" i="3"/>
  <c r="G1895" i="3"/>
  <c r="F1895" i="3"/>
  <c r="E1895" i="3"/>
  <c r="D1895" i="3"/>
  <c r="C1895" i="3"/>
  <c r="B1895" i="3"/>
  <c r="A1895" i="3"/>
  <c r="V1894" i="3"/>
  <c r="U1894" i="3"/>
  <c r="T1894" i="3"/>
  <c r="S1894" i="3"/>
  <c r="R1894" i="3"/>
  <c r="Q1894" i="3"/>
  <c r="O1894" i="3"/>
  <c r="N1894" i="3"/>
  <c r="P1894" i="3" s="1"/>
  <c r="M1894" i="3"/>
  <c r="L1894" i="3"/>
  <c r="K1894" i="3"/>
  <c r="J1894" i="3"/>
  <c r="I1894" i="3"/>
  <c r="H1894" i="3"/>
  <c r="G1894" i="3"/>
  <c r="F1894" i="3"/>
  <c r="E1894" i="3"/>
  <c r="D1894" i="3"/>
  <c r="C1894" i="3"/>
  <c r="B1894" i="3"/>
  <c r="A1894" i="3"/>
  <c r="V1893" i="3"/>
  <c r="U1893" i="3"/>
  <c r="T1893" i="3"/>
  <c r="S1893" i="3"/>
  <c r="Q1893" i="3"/>
  <c r="O1893" i="3"/>
  <c r="N1893" i="3"/>
  <c r="M1893" i="3"/>
  <c r="L1893" i="3"/>
  <c r="K1893" i="3"/>
  <c r="J1893" i="3"/>
  <c r="G1893" i="3"/>
  <c r="I1893" i="3" s="1"/>
  <c r="F1893" i="3"/>
  <c r="E1893" i="3"/>
  <c r="D1893" i="3"/>
  <c r="C1893" i="3"/>
  <c r="B1893" i="3"/>
  <c r="A1893" i="3"/>
  <c r="V1892" i="3"/>
  <c r="U1892" i="3"/>
  <c r="T1892" i="3"/>
  <c r="S1892" i="3"/>
  <c r="R1892" i="3"/>
  <c r="Q1892" i="3"/>
  <c r="O1892" i="3"/>
  <c r="N1892" i="3"/>
  <c r="M1892" i="3"/>
  <c r="L1892" i="3"/>
  <c r="K1892" i="3"/>
  <c r="J1892" i="3"/>
  <c r="I1892" i="3"/>
  <c r="H1892" i="3"/>
  <c r="G1892" i="3"/>
  <c r="F1892" i="3"/>
  <c r="E1892" i="3"/>
  <c r="D1892" i="3"/>
  <c r="C1892" i="3"/>
  <c r="B1892" i="3"/>
  <c r="A1892" i="3"/>
  <c r="V1891" i="3"/>
  <c r="U1891" i="3"/>
  <c r="T1891" i="3"/>
  <c r="S1891" i="3"/>
  <c r="R1891" i="3"/>
  <c r="Q1891" i="3"/>
  <c r="P1891" i="3"/>
  <c r="O1891" i="3"/>
  <c r="N1891" i="3"/>
  <c r="M1891" i="3"/>
  <c r="L1891" i="3"/>
  <c r="K1891" i="3"/>
  <c r="J1891" i="3"/>
  <c r="G1891" i="3"/>
  <c r="F1891" i="3"/>
  <c r="E1891" i="3"/>
  <c r="D1891" i="3"/>
  <c r="C1891" i="3"/>
  <c r="B1891" i="3"/>
  <c r="A1891" i="3"/>
  <c r="V1890" i="3"/>
  <c r="U1890" i="3"/>
  <c r="T1890" i="3"/>
  <c r="S1890" i="3"/>
  <c r="R1890" i="3"/>
  <c r="Q1890" i="3"/>
  <c r="O1890" i="3"/>
  <c r="N1890" i="3"/>
  <c r="P1890" i="3" s="1"/>
  <c r="M1890" i="3"/>
  <c r="L1890" i="3"/>
  <c r="K1890" i="3"/>
  <c r="J1890" i="3"/>
  <c r="G1890" i="3"/>
  <c r="I1890" i="3" s="1"/>
  <c r="F1890" i="3"/>
  <c r="E1890" i="3"/>
  <c r="D1890" i="3"/>
  <c r="C1890" i="3"/>
  <c r="B1890" i="3"/>
  <c r="A1890" i="3"/>
  <c r="V1889" i="3"/>
  <c r="U1889" i="3"/>
  <c r="T1889" i="3"/>
  <c r="S1889" i="3"/>
  <c r="Q1889" i="3"/>
  <c r="P1889" i="3"/>
  <c r="O1889" i="3"/>
  <c r="N1889" i="3"/>
  <c r="M1889" i="3"/>
  <c r="L1889" i="3"/>
  <c r="K1889" i="3"/>
  <c r="J1889" i="3"/>
  <c r="G1889" i="3"/>
  <c r="F1889" i="3"/>
  <c r="E1889" i="3"/>
  <c r="D1889" i="3"/>
  <c r="C1889" i="3"/>
  <c r="B1889" i="3"/>
  <c r="A1889" i="3"/>
  <c r="V1888" i="3"/>
  <c r="U1888" i="3"/>
  <c r="T1888" i="3"/>
  <c r="S1888" i="3"/>
  <c r="R1888" i="3"/>
  <c r="Q1888" i="3"/>
  <c r="P1888" i="3"/>
  <c r="O1888" i="3"/>
  <c r="N1888" i="3"/>
  <c r="M1888" i="3"/>
  <c r="L1888" i="3"/>
  <c r="K1888" i="3"/>
  <c r="J1888" i="3"/>
  <c r="H1888" i="3"/>
  <c r="G1888" i="3"/>
  <c r="I1888" i="3" s="1"/>
  <c r="F1888" i="3"/>
  <c r="E1888" i="3"/>
  <c r="D1888" i="3"/>
  <c r="C1888" i="3"/>
  <c r="B1888" i="3"/>
  <c r="A1888" i="3"/>
  <c r="V1887" i="3"/>
  <c r="U1887" i="3"/>
  <c r="T1887" i="3"/>
  <c r="S1887" i="3"/>
  <c r="Q1887" i="3"/>
  <c r="O1887" i="3"/>
  <c r="R1887" i="3" s="1"/>
  <c r="N1887" i="3"/>
  <c r="P1887" i="3" s="1"/>
  <c r="M1887" i="3"/>
  <c r="L1887" i="3"/>
  <c r="K1887" i="3"/>
  <c r="J1887" i="3"/>
  <c r="H1887" i="3"/>
  <c r="G1887" i="3"/>
  <c r="I1887" i="3" s="1"/>
  <c r="F1887" i="3"/>
  <c r="E1887" i="3"/>
  <c r="D1887" i="3"/>
  <c r="C1887" i="3"/>
  <c r="B1887" i="3"/>
  <c r="A1887" i="3"/>
  <c r="V1886" i="3"/>
  <c r="U1886" i="3"/>
  <c r="T1886" i="3"/>
  <c r="S1886" i="3"/>
  <c r="Q1886" i="3"/>
  <c r="O1886" i="3"/>
  <c r="N1886" i="3"/>
  <c r="P1886" i="3" s="1"/>
  <c r="M1886" i="3"/>
  <c r="L1886" i="3"/>
  <c r="K1886" i="3"/>
  <c r="J1886" i="3"/>
  <c r="I1886" i="3"/>
  <c r="H1886" i="3"/>
  <c r="G1886" i="3"/>
  <c r="F1886" i="3"/>
  <c r="E1886" i="3"/>
  <c r="D1886" i="3"/>
  <c r="C1886" i="3"/>
  <c r="B1886" i="3"/>
  <c r="A1886" i="3"/>
  <c r="V1885" i="3"/>
  <c r="U1885" i="3"/>
  <c r="T1885" i="3"/>
  <c r="S1885" i="3"/>
  <c r="Q1885" i="3"/>
  <c r="O1885" i="3"/>
  <c r="N1885" i="3"/>
  <c r="M1885" i="3"/>
  <c r="L1885" i="3"/>
  <c r="K1885" i="3"/>
  <c r="J1885" i="3"/>
  <c r="I1885" i="3"/>
  <c r="G1885" i="3"/>
  <c r="H1885" i="3" s="1"/>
  <c r="F1885" i="3"/>
  <c r="E1885" i="3"/>
  <c r="D1885" i="3"/>
  <c r="C1885" i="3"/>
  <c r="B1885" i="3"/>
  <c r="A1885" i="3"/>
  <c r="V1884" i="3"/>
  <c r="U1884" i="3"/>
  <c r="T1884" i="3"/>
  <c r="S1884" i="3"/>
  <c r="R1884" i="3"/>
  <c r="Q1884" i="3"/>
  <c r="P1884" i="3"/>
  <c r="O1884" i="3"/>
  <c r="N1884" i="3"/>
  <c r="M1884" i="3"/>
  <c r="L1884" i="3"/>
  <c r="K1884" i="3"/>
  <c r="J1884" i="3"/>
  <c r="I1884" i="3"/>
  <c r="H1884" i="3"/>
  <c r="G1884" i="3"/>
  <c r="F1884" i="3"/>
  <c r="E1884" i="3"/>
  <c r="D1884" i="3"/>
  <c r="C1884" i="3"/>
  <c r="B1884" i="3"/>
  <c r="A1884" i="3"/>
  <c r="V1883" i="3"/>
  <c r="U1883" i="3"/>
  <c r="T1883" i="3"/>
  <c r="S1883" i="3"/>
  <c r="R1883" i="3"/>
  <c r="Q1883" i="3"/>
  <c r="O1883" i="3"/>
  <c r="N1883" i="3"/>
  <c r="P1883" i="3" s="1"/>
  <c r="M1883" i="3"/>
  <c r="L1883" i="3"/>
  <c r="K1883" i="3"/>
  <c r="J1883" i="3"/>
  <c r="G1883" i="3"/>
  <c r="F1883" i="3"/>
  <c r="E1883" i="3"/>
  <c r="D1883" i="3"/>
  <c r="C1883" i="3"/>
  <c r="B1883" i="3"/>
  <c r="A1883" i="3"/>
  <c r="V1882" i="3"/>
  <c r="U1882" i="3"/>
  <c r="T1882" i="3"/>
  <c r="S1882" i="3"/>
  <c r="Q1882" i="3"/>
  <c r="P1882" i="3"/>
  <c r="O1882" i="3"/>
  <c r="N1882" i="3"/>
  <c r="R1882" i="3" s="1"/>
  <c r="M1882" i="3"/>
  <c r="L1882" i="3"/>
  <c r="K1882" i="3"/>
  <c r="J1882" i="3"/>
  <c r="H1882" i="3"/>
  <c r="G1882" i="3"/>
  <c r="I1882" i="3" s="1"/>
  <c r="F1882" i="3"/>
  <c r="E1882" i="3"/>
  <c r="D1882" i="3"/>
  <c r="C1882" i="3"/>
  <c r="B1882" i="3"/>
  <c r="A1882" i="3"/>
  <c r="V1881" i="3"/>
  <c r="U1881" i="3"/>
  <c r="T1881" i="3"/>
  <c r="S1881" i="3"/>
  <c r="Q1881" i="3"/>
  <c r="P1881" i="3"/>
  <c r="O1881" i="3"/>
  <c r="R1881" i="3" s="1"/>
  <c r="N1881" i="3"/>
  <c r="M1881" i="3"/>
  <c r="L1881" i="3"/>
  <c r="K1881" i="3"/>
  <c r="J1881" i="3"/>
  <c r="H1881" i="3"/>
  <c r="G1881" i="3"/>
  <c r="I1881" i="3" s="1"/>
  <c r="F1881" i="3"/>
  <c r="E1881" i="3"/>
  <c r="D1881" i="3"/>
  <c r="C1881" i="3"/>
  <c r="B1881" i="3"/>
  <c r="A1881" i="3"/>
  <c r="V1880" i="3"/>
  <c r="U1880" i="3"/>
  <c r="T1880" i="3"/>
  <c r="S1880" i="3"/>
  <c r="R1880" i="3"/>
  <c r="Q1880" i="3"/>
  <c r="O1880" i="3"/>
  <c r="N1880" i="3"/>
  <c r="P1880" i="3" s="1"/>
  <c r="M1880" i="3"/>
  <c r="L1880" i="3"/>
  <c r="K1880" i="3"/>
  <c r="J1880" i="3"/>
  <c r="H1880" i="3"/>
  <c r="G1880" i="3"/>
  <c r="I1880" i="3" s="1"/>
  <c r="F1880" i="3"/>
  <c r="E1880" i="3"/>
  <c r="D1880" i="3"/>
  <c r="C1880" i="3"/>
  <c r="B1880" i="3"/>
  <c r="A1880" i="3"/>
  <c r="V1879" i="3"/>
  <c r="U1879" i="3"/>
  <c r="T1879" i="3"/>
  <c r="S1879" i="3"/>
  <c r="Q1879" i="3"/>
  <c r="O1879" i="3"/>
  <c r="N1879" i="3"/>
  <c r="M1879" i="3"/>
  <c r="L1879" i="3"/>
  <c r="K1879" i="3"/>
  <c r="J1879" i="3"/>
  <c r="I1879" i="3"/>
  <c r="H1879" i="3"/>
  <c r="G1879" i="3"/>
  <c r="F1879" i="3"/>
  <c r="E1879" i="3"/>
  <c r="D1879" i="3"/>
  <c r="C1879" i="3"/>
  <c r="B1879" i="3"/>
  <c r="A1879" i="3"/>
  <c r="V1878" i="3"/>
  <c r="U1878" i="3"/>
  <c r="T1878" i="3"/>
  <c r="S1878" i="3"/>
  <c r="R1878" i="3"/>
  <c r="Q1878" i="3"/>
  <c r="O1878" i="3"/>
  <c r="N1878" i="3"/>
  <c r="P1878" i="3" s="1"/>
  <c r="M1878" i="3"/>
  <c r="L1878" i="3"/>
  <c r="K1878" i="3"/>
  <c r="J1878" i="3"/>
  <c r="I1878" i="3"/>
  <c r="H1878" i="3"/>
  <c r="G1878" i="3"/>
  <c r="F1878" i="3"/>
  <c r="E1878" i="3"/>
  <c r="D1878" i="3"/>
  <c r="C1878" i="3"/>
  <c r="B1878" i="3"/>
  <c r="A1878" i="3"/>
  <c r="V1877" i="3"/>
  <c r="U1877" i="3"/>
  <c r="T1877" i="3"/>
  <c r="S1877" i="3"/>
  <c r="R1877" i="3"/>
  <c r="Q1877" i="3"/>
  <c r="P1877" i="3"/>
  <c r="O1877" i="3"/>
  <c r="N1877" i="3"/>
  <c r="M1877" i="3"/>
  <c r="L1877" i="3"/>
  <c r="K1877" i="3"/>
  <c r="J1877" i="3"/>
  <c r="G1877" i="3"/>
  <c r="I1877" i="3" s="1"/>
  <c r="F1877" i="3"/>
  <c r="E1877" i="3"/>
  <c r="D1877" i="3"/>
  <c r="C1877" i="3"/>
  <c r="B1877" i="3"/>
  <c r="A1877" i="3"/>
  <c r="V1876" i="3"/>
  <c r="U1876" i="3"/>
  <c r="T1876" i="3"/>
  <c r="S1876" i="3"/>
  <c r="Q1876" i="3"/>
  <c r="P1876" i="3"/>
  <c r="O1876" i="3"/>
  <c r="R1876" i="3" s="1"/>
  <c r="N1876" i="3"/>
  <c r="M1876" i="3"/>
  <c r="L1876" i="3"/>
  <c r="K1876" i="3"/>
  <c r="J1876" i="3"/>
  <c r="I1876" i="3"/>
  <c r="H1876" i="3"/>
  <c r="G1876" i="3"/>
  <c r="F1876" i="3"/>
  <c r="E1876" i="3"/>
  <c r="D1876" i="3"/>
  <c r="C1876" i="3"/>
  <c r="B1876" i="3"/>
  <c r="A1876" i="3"/>
  <c r="V1875" i="3"/>
  <c r="U1875" i="3"/>
  <c r="T1875" i="3"/>
  <c r="S1875" i="3"/>
  <c r="Q1875" i="3"/>
  <c r="O1875" i="3"/>
  <c r="N1875" i="3"/>
  <c r="P1875" i="3" s="1"/>
  <c r="M1875" i="3"/>
  <c r="L1875" i="3"/>
  <c r="K1875" i="3"/>
  <c r="J1875" i="3"/>
  <c r="H1875" i="3"/>
  <c r="G1875" i="3"/>
  <c r="I1875" i="3" s="1"/>
  <c r="F1875" i="3"/>
  <c r="E1875" i="3"/>
  <c r="D1875" i="3"/>
  <c r="C1875" i="3"/>
  <c r="B1875" i="3"/>
  <c r="A1875" i="3"/>
  <c r="V1874" i="3"/>
  <c r="U1874" i="3"/>
  <c r="T1874" i="3"/>
  <c r="S1874" i="3"/>
  <c r="R1874" i="3"/>
  <c r="Q1874" i="3"/>
  <c r="O1874" i="3"/>
  <c r="N1874" i="3"/>
  <c r="P1874" i="3" s="1"/>
  <c r="M1874" i="3"/>
  <c r="L1874" i="3"/>
  <c r="K1874" i="3"/>
  <c r="J1874" i="3"/>
  <c r="I1874" i="3"/>
  <c r="H1874" i="3"/>
  <c r="G1874" i="3"/>
  <c r="F1874" i="3"/>
  <c r="E1874" i="3"/>
  <c r="D1874" i="3"/>
  <c r="C1874" i="3"/>
  <c r="B1874" i="3"/>
  <c r="A1874" i="3"/>
  <c r="V1873" i="3"/>
  <c r="U1873" i="3"/>
  <c r="T1873" i="3"/>
  <c r="S1873" i="3"/>
  <c r="Q1873" i="3"/>
  <c r="O1873" i="3"/>
  <c r="R1873" i="3" s="1"/>
  <c r="N1873" i="3"/>
  <c r="M1873" i="3"/>
  <c r="L1873" i="3"/>
  <c r="K1873" i="3"/>
  <c r="J1873" i="3"/>
  <c r="G1873" i="3"/>
  <c r="F1873" i="3"/>
  <c r="E1873" i="3"/>
  <c r="D1873" i="3"/>
  <c r="C1873" i="3"/>
  <c r="B1873" i="3"/>
  <c r="A1873" i="3"/>
  <c r="V1872" i="3"/>
  <c r="U1872" i="3"/>
  <c r="T1872" i="3"/>
  <c r="S1872" i="3"/>
  <c r="Q1872" i="3"/>
  <c r="P1872" i="3"/>
  <c r="O1872" i="3"/>
  <c r="N1872" i="3"/>
  <c r="R1872" i="3" s="1"/>
  <c r="M1872" i="3"/>
  <c r="L1872" i="3"/>
  <c r="K1872" i="3"/>
  <c r="J1872" i="3"/>
  <c r="I1872" i="3"/>
  <c r="G1872" i="3"/>
  <c r="H1872" i="3" s="1"/>
  <c r="F1872" i="3"/>
  <c r="E1872" i="3"/>
  <c r="D1872" i="3"/>
  <c r="C1872" i="3"/>
  <c r="B1872" i="3"/>
  <c r="A1872" i="3"/>
  <c r="V1871" i="3"/>
  <c r="U1871" i="3"/>
  <c r="T1871" i="3"/>
  <c r="S1871" i="3"/>
  <c r="Q1871" i="3"/>
  <c r="O1871" i="3"/>
  <c r="P1871" i="3" s="1"/>
  <c r="N1871" i="3"/>
  <c r="M1871" i="3"/>
  <c r="L1871" i="3"/>
  <c r="K1871" i="3"/>
  <c r="J1871" i="3"/>
  <c r="I1871" i="3"/>
  <c r="G1871" i="3"/>
  <c r="H1871" i="3" s="1"/>
  <c r="F1871" i="3"/>
  <c r="E1871" i="3"/>
  <c r="D1871" i="3"/>
  <c r="C1871" i="3"/>
  <c r="B1871" i="3"/>
  <c r="A1871" i="3"/>
  <c r="V1870" i="3"/>
  <c r="U1870" i="3"/>
  <c r="T1870" i="3"/>
  <c r="S1870" i="3"/>
  <c r="R1870" i="3"/>
  <c r="Q1870" i="3"/>
  <c r="P1870" i="3"/>
  <c r="O1870" i="3"/>
  <c r="N1870" i="3"/>
  <c r="M1870" i="3"/>
  <c r="L1870" i="3"/>
  <c r="K1870" i="3"/>
  <c r="J1870" i="3"/>
  <c r="I1870" i="3"/>
  <c r="H1870" i="3"/>
  <c r="G1870" i="3"/>
  <c r="F1870" i="3"/>
  <c r="E1870" i="3"/>
  <c r="D1870" i="3"/>
  <c r="C1870" i="3"/>
  <c r="B1870" i="3"/>
  <c r="A1870" i="3"/>
  <c r="V1869" i="3"/>
  <c r="U1869" i="3"/>
  <c r="T1869" i="3"/>
  <c r="S1869" i="3"/>
  <c r="R1869" i="3"/>
  <c r="Q1869" i="3"/>
  <c r="P1869" i="3"/>
  <c r="O1869" i="3"/>
  <c r="N1869" i="3"/>
  <c r="M1869" i="3"/>
  <c r="L1869" i="3"/>
  <c r="K1869" i="3"/>
  <c r="J1869" i="3"/>
  <c r="H1869" i="3"/>
  <c r="G1869" i="3"/>
  <c r="I1869" i="3" s="1"/>
  <c r="F1869" i="3"/>
  <c r="E1869" i="3"/>
  <c r="D1869" i="3"/>
  <c r="C1869" i="3"/>
  <c r="B1869" i="3"/>
  <c r="A1869" i="3"/>
  <c r="V1868" i="3"/>
  <c r="U1868" i="3"/>
  <c r="T1868" i="3"/>
  <c r="S1868" i="3"/>
  <c r="Q1868" i="3"/>
  <c r="O1868" i="3"/>
  <c r="N1868" i="3"/>
  <c r="M1868" i="3"/>
  <c r="L1868" i="3"/>
  <c r="K1868" i="3"/>
  <c r="J1868" i="3"/>
  <c r="I1868" i="3"/>
  <c r="H1868" i="3"/>
  <c r="G1868" i="3"/>
  <c r="F1868" i="3"/>
  <c r="E1868" i="3"/>
  <c r="D1868" i="3"/>
  <c r="C1868" i="3"/>
  <c r="B1868" i="3"/>
  <c r="A1868" i="3"/>
  <c r="V1867" i="3"/>
  <c r="U1867" i="3"/>
  <c r="T1867" i="3"/>
  <c r="S1867" i="3"/>
  <c r="Q1867" i="3"/>
  <c r="O1867" i="3"/>
  <c r="R1867" i="3" s="1"/>
  <c r="N1867" i="3"/>
  <c r="M1867" i="3"/>
  <c r="L1867" i="3"/>
  <c r="K1867" i="3"/>
  <c r="J1867" i="3"/>
  <c r="G1867" i="3"/>
  <c r="I1867" i="3" s="1"/>
  <c r="F1867" i="3"/>
  <c r="E1867" i="3"/>
  <c r="D1867" i="3"/>
  <c r="C1867" i="3"/>
  <c r="B1867" i="3"/>
  <c r="A1867" i="3"/>
  <c r="V1866" i="3"/>
  <c r="U1866" i="3"/>
  <c r="T1866" i="3"/>
  <c r="S1866" i="3"/>
  <c r="R1866" i="3"/>
  <c r="Q1866" i="3"/>
  <c r="P1866" i="3"/>
  <c r="O1866" i="3"/>
  <c r="N1866" i="3"/>
  <c r="M1866" i="3"/>
  <c r="L1866" i="3"/>
  <c r="K1866" i="3"/>
  <c r="J1866" i="3"/>
  <c r="G1866" i="3"/>
  <c r="H1866" i="3" s="1"/>
  <c r="F1866" i="3"/>
  <c r="E1866" i="3"/>
  <c r="D1866" i="3"/>
  <c r="C1866" i="3"/>
  <c r="B1866" i="3"/>
  <c r="A1866" i="3"/>
  <c r="V1865" i="3"/>
  <c r="U1865" i="3"/>
  <c r="T1865" i="3"/>
  <c r="S1865" i="3"/>
  <c r="R1865" i="3"/>
  <c r="Q1865" i="3"/>
  <c r="O1865" i="3"/>
  <c r="N1865" i="3"/>
  <c r="M1865" i="3"/>
  <c r="L1865" i="3"/>
  <c r="K1865" i="3"/>
  <c r="J1865" i="3"/>
  <c r="H1865" i="3"/>
  <c r="G1865" i="3"/>
  <c r="I1865" i="3" s="1"/>
  <c r="F1865" i="3"/>
  <c r="E1865" i="3"/>
  <c r="D1865" i="3"/>
  <c r="C1865" i="3"/>
  <c r="B1865" i="3"/>
  <c r="A1865" i="3"/>
  <c r="V1864" i="3"/>
  <c r="U1864" i="3"/>
  <c r="T1864" i="3"/>
  <c r="S1864" i="3"/>
  <c r="Q1864" i="3"/>
  <c r="O1864" i="3"/>
  <c r="N1864" i="3"/>
  <c r="P1864" i="3" s="1"/>
  <c r="M1864" i="3"/>
  <c r="L1864" i="3"/>
  <c r="K1864" i="3"/>
  <c r="J1864" i="3"/>
  <c r="G1864" i="3"/>
  <c r="F1864" i="3"/>
  <c r="E1864" i="3"/>
  <c r="D1864" i="3"/>
  <c r="C1864" i="3"/>
  <c r="B1864" i="3"/>
  <c r="A1864" i="3"/>
  <c r="V1863" i="3"/>
  <c r="U1863" i="3"/>
  <c r="T1863" i="3"/>
  <c r="S1863" i="3"/>
  <c r="R1863" i="3"/>
  <c r="Q1863" i="3"/>
  <c r="P1863" i="3"/>
  <c r="O1863" i="3"/>
  <c r="N1863" i="3"/>
  <c r="M1863" i="3"/>
  <c r="L1863" i="3"/>
  <c r="K1863" i="3"/>
  <c r="J1863" i="3"/>
  <c r="G1863" i="3"/>
  <c r="F1863" i="3"/>
  <c r="E1863" i="3"/>
  <c r="D1863" i="3"/>
  <c r="C1863" i="3"/>
  <c r="B1863" i="3"/>
  <c r="A1863" i="3"/>
  <c r="V1862" i="3"/>
  <c r="U1862" i="3"/>
  <c r="T1862" i="3"/>
  <c r="S1862" i="3"/>
  <c r="Q1862" i="3"/>
  <c r="P1862" i="3"/>
  <c r="O1862" i="3"/>
  <c r="N1862" i="3"/>
  <c r="M1862" i="3"/>
  <c r="L1862" i="3"/>
  <c r="K1862" i="3"/>
  <c r="J1862" i="3"/>
  <c r="I1862" i="3"/>
  <c r="H1862" i="3"/>
  <c r="G1862" i="3"/>
  <c r="F1862" i="3"/>
  <c r="E1862" i="3"/>
  <c r="D1862" i="3"/>
  <c r="C1862" i="3"/>
  <c r="B1862" i="3"/>
  <c r="A1862" i="3"/>
  <c r="V1861" i="3"/>
  <c r="U1861" i="3"/>
  <c r="T1861" i="3"/>
  <c r="S1861" i="3"/>
  <c r="Q1861" i="3"/>
  <c r="P1861" i="3"/>
  <c r="O1861" i="3"/>
  <c r="R1861" i="3" s="1"/>
  <c r="N1861" i="3"/>
  <c r="M1861" i="3"/>
  <c r="L1861" i="3"/>
  <c r="K1861" i="3"/>
  <c r="J1861" i="3"/>
  <c r="I1861" i="3"/>
  <c r="G1861" i="3"/>
  <c r="H1861" i="3" s="1"/>
  <c r="F1861" i="3"/>
  <c r="E1861" i="3"/>
  <c r="D1861" i="3"/>
  <c r="C1861" i="3"/>
  <c r="B1861" i="3"/>
  <c r="A1861" i="3"/>
  <c r="V1860" i="3"/>
  <c r="U1860" i="3"/>
  <c r="T1860" i="3"/>
  <c r="S1860" i="3"/>
  <c r="Q1860" i="3"/>
  <c r="O1860" i="3"/>
  <c r="P1860" i="3" s="1"/>
  <c r="N1860" i="3"/>
  <c r="M1860" i="3"/>
  <c r="L1860" i="3"/>
  <c r="K1860" i="3"/>
  <c r="J1860" i="3"/>
  <c r="I1860" i="3"/>
  <c r="H1860" i="3"/>
  <c r="G1860" i="3"/>
  <c r="F1860" i="3"/>
  <c r="E1860" i="3"/>
  <c r="D1860" i="3"/>
  <c r="C1860" i="3"/>
  <c r="B1860" i="3"/>
  <c r="A1860" i="3"/>
  <c r="V1859" i="3"/>
  <c r="U1859" i="3"/>
  <c r="T1859" i="3"/>
  <c r="S1859" i="3"/>
  <c r="Q1859" i="3"/>
  <c r="O1859" i="3"/>
  <c r="N1859" i="3"/>
  <c r="M1859" i="3"/>
  <c r="L1859" i="3"/>
  <c r="K1859" i="3"/>
  <c r="J1859" i="3"/>
  <c r="H1859" i="3"/>
  <c r="G1859" i="3"/>
  <c r="I1859" i="3" s="1"/>
  <c r="F1859" i="3"/>
  <c r="E1859" i="3"/>
  <c r="D1859" i="3"/>
  <c r="C1859" i="3"/>
  <c r="B1859" i="3"/>
  <c r="A1859" i="3"/>
  <c r="V1858" i="3"/>
  <c r="U1858" i="3"/>
  <c r="T1858" i="3"/>
  <c r="S1858" i="3"/>
  <c r="R1858" i="3"/>
  <c r="Q1858" i="3"/>
  <c r="P1858" i="3"/>
  <c r="O1858" i="3"/>
  <c r="N1858" i="3"/>
  <c r="M1858" i="3"/>
  <c r="L1858" i="3"/>
  <c r="K1858" i="3"/>
  <c r="J1858" i="3"/>
  <c r="G1858" i="3"/>
  <c r="F1858" i="3"/>
  <c r="E1858" i="3"/>
  <c r="D1858" i="3"/>
  <c r="C1858" i="3"/>
  <c r="B1858" i="3"/>
  <c r="A1858" i="3"/>
  <c r="V1857" i="3"/>
  <c r="U1857" i="3"/>
  <c r="T1857" i="3"/>
  <c r="S1857" i="3"/>
  <c r="Q1857" i="3"/>
  <c r="P1857" i="3"/>
  <c r="O1857" i="3"/>
  <c r="R1857" i="3" s="1"/>
  <c r="N1857" i="3"/>
  <c r="M1857" i="3"/>
  <c r="L1857" i="3"/>
  <c r="K1857" i="3"/>
  <c r="J1857" i="3"/>
  <c r="G1857" i="3"/>
  <c r="F1857" i="3"/>
  <c r="E1857" i="3"/>
  <c r="D1857" i="3"/>
  <c r="C1857" i="3"/>
  <c r="B1857" i="3"/>
  <c r="A1857" i="3"/>
  <c r="V1856" i="3"/>
  <c r="U1856" i="3"/>
  <c r="T1856" i="3"/>
  <c r="S1856" i="3"/>
  <c r="R1856" i="3"/>
  <c r="Q1856" i="3"/>
  <c r="P1856" i="3"/>
  <c r="O1856" i="3"/>
  <c r="N1856" i="3"/>
  <c r="M1856" i="3"/>
  <c r="L1856" i="3"/>
  <c r="K1856" i="3"/>
  <c r="J1856" i="3"/>
  <c r="I1856" i="3"/>
  <c r="H1856" i="3"/>
  <c r="G1856" i="3"/>
  <c r="F1856" i="3"/>
  <c r="E1856" i="3"/>
  <c r="D1856" i="3"/>
  <c r="C1856" i="3"/>
  <c r="B1856" i="3"/>
  <c r="A1856" i="3"/>
  <c r="V1855" i="3"/>
  <c r="U1855" i="3"/>
  <c r="T1855" i="3"/>
  <c r="S1855" i="3"/>
  <c r="R1855" i="3"/>
  <c r="Q1855" i="3"/>
  <c r="O1855" i="3"/>
  <c r="N1855" i="3"/>
  <c r="P1855" i="3" s="1"/>
  <c r="M1855" i="3"/>
  <c r="L1855" i="3"/>
  <c r="K1855" i="3"/>
  <c r="J1855" i="3"/>
  <c r="H1855" i="3"/>
  <c r="G1855" i="3"/>
  <c r="I1855" i="3" s="1"/>
  <c r="F1855" i="3"/>
  <c r="E1855" i="3"/>
  <c r="D1855" i="3"/>
  <c r="C1855" i="3"/>
  <c r="B1855" i="3"/>
  <c r="A1855" i="3"/>
  <c r="V1854" i="3"/>
  <c r="U1854" i="3"/>
  <c r="T1854" i="3"/>
  <c r="S1854" i="3"/>
  <c r="Q1854" i="3"/>
  <c r="O1854" i="3"/>
  <c r="N1854" i="3"/>
  <c r="M1854" i="3"/>
  <c r="L1854" i="3"/>
  <c r="K1854" i="3"/>
  <c r="J1854" i="3"/>
  <c r="I1854" i="3"/>
  <c r="H1854" i="3"/>
  <c r="G1854" i="3"/>
  <c r="F1854" i="3"/>
  <c r="E1854" i="3"/>
  <c r="D1854" i="3"/>
  <c r="C1854" i="3"/>
  <c r="B1854" i="3"/>
  <c r="A1854" i="3"/>
  <c r="V1853" i="3"/>
  <c r="U1853" i="3"/>
  <c r="T1853" i="3"/>
  <c r="S1853" i="3"/>
  <c r="Q1853" i="3"/>
  <c r="O1853" i="3"/>
  <c r="R1853" i="3" s="1"/>
  <c r="N1853" i="3"/>
  <c r="P1853" i="3" s="1"/>
  <c r="M1853" i="3"/>
  <c r="L1853" i="3"/>
  <c r="K1853" i="3"/>
  <c r="J1853" i="3"/>
  <c r="G1853" i="3"/>
  <c r="F1853" i="3"/>
  <c r="E1853" i="3"/>
  <c r="D1853" i="3"/>
  <c r="C1853" i="3"/>
  <c r="B1853" i="3"/>
  <c r="A1853" i="3"/>
  <c r="V1852" i="3"/>
  <c r="U1852" i="3"/>
  <c r="T1852" i="3"/>
  <c r="S1852" i="3"/>
  <c r="R1852" i="3"/>
  <c r="Q1852" i="3"/>
  <c r="P1852" i="3"/>
  <c r="O1852" i="3"/>
  <c r="N1852" i="3"/>
  <c r="M1852" i="3"/>
  <c r="L1852" i="3"/>
  <c r="K1852" i="3"/>
  <c r="J1852" i="3"/>
  <c r="I1852" i="3"/>
  <c r="H1852" i="3"/>
  <c r="G1852" i="3"/>
  <c r="F1852" i="3"/>
  <c r="E1852" i="3"/>
  <c r="D1852" i="3"/>
  <c r="C1852" i="3"/>
  <c r="B1852" i="3"/>
  <c r="A1852" i="3"/>
  <c r="V1851" i="3"/>
  <c r="U1851" i="3"/>
  <c r="T1851" i="3"/>
  <c r="S1851" i="3"/>
  <c r="Q1851" i="3"/>
  <c r="O1851" i="3"/>
  <c r="N1851" i="3"/>
  <c r="P1851" i="3" s="1"/>
  <c r="M1851" i="3"/>
  <c r="L1851" i="3"/>
  <c r="K1851" i="3"/>
  <c r="J1851" i="3"/>
  <c r="H1851" i="3"/>
  <c r="G1851" i="3"/>
  <c r="I1851" i="3" s="1"/>
  <c r="F1851" i="3"/>
  <c r="E1851" i="3"/>
  <c r="D1851" i="3"/>
  <c r="C1851" i="3"/>
  <c r="B1851" i="3"/>
  <c r="A1851" i="3"/>
  <c r="V1850" i="3"/>
  <c r="U1850" i="3"/>
  <c r="T1850" i="3"/>
  <c r="S1850" i="3"/>
  <c r="Q1850" i="3"/>
  <c r="O1850" i="3"/>
  <c r="N1850" i="3"/>
  <c r="M1850" i="3"/>
  <c r="L1850" i="3"/>
  <c r="K1850" i="3"/>
  <c r="J1850" i="3"/>
  <c r="I1850" i="3"/>
  <c r="H1850" i="3"/>
  <c r="G1850" i="3"/>
  <c r="F1850" i="3"/>
  <c r="E1850" i="3"/>
  <c r="D1850" i="3"/>
  <c r="C1850" i="3"/>
  <c r="B1850" i="3"/>
  <c r="A1850" i="3"/>
  <c r="V1849" i="3"/>
  <c r="U1849" i="3"/>
  <c r="T1849" i="3"/>
  <c r="S1849" i="3"/>
  <c r="R1849" i="3"/>
  <c r="Q1849" i="3"/>
  <c r="O1849" i="3"/>
  <c r="N1849" i="3"/>
  <c r="P1849" i="3" s="1"/>
  <c r="M1849" i="3"/>
  <c r="L1849" i="3"/>
  <c r="K1849" i="3"/>
  <c r="J1849" i="3"/>
  <c r="G1849" i="3"/>
  <c r="F1849" i="3"/>
  <c r="E1849" i="3"/>
  <c r="D1849" i="3"/>
  <c r="C1849" i="3"/>
  <c r="B1849" i="3"/>
  <c r="A1849" i="3"/>
  <c r="V1848" i="3"/>
  <c r="U1848" i="3"/>
  <c r="T1848" i="3"/>
  <c r="S1848" i="3"/>
  <c r="Q1848" i="3"/>
  <c r="P1848" i="3"/>
  <c r="O1848" i="3"/>
  <c r="N1848" i="3"/>
  <c r="R1848" i="3" s="1"/>
  <c r="M1848" i="3"/>
  <c r="L1848" i="3"/>
  <c r="K1848" i="3"/>
  <c r="J1848" i="3"/>
  <c r="G1848" i="3"/>
  <c r="F1848" i="3"/>
  <c r="E1848" i="3"/>
  <c r="D1848" i="3"/>
  <c r="C1848" i="3"/>
  <c r="B1848" i="3"/>
  <c r="A1848" i="3"/>
  <c r="V1847" i="3"/>
  <c r="U1847" i="3"/>
  <c r="T1847" i="3"/>
  <c r="S1847" i="3"/>
  <c r="Q1847" i="3"/>
  <c r="P1847" i="3"/>
  <c r="O1847" i="3"/>
  <c r="R1847" i="3" s="1"/>
  <c r="N1847" i="3"/>
  <c r="M1847" i="3"/>
  <c r="L1847" i="3"/>
  <c r="K1847" i="3"/>
  <c r="J1847" i="3"/>
  <c r="I1847" i="3"/>
  <c r="G1847" i="3"/>
  <c r="H1847" i="3" s="1"/>
  <c r="F1847" i="3"/>
  <c r="E1847" i="3"/>
  <c r="D1847" i="3"/>
  <c r="C1847" i="3"/>
  <c r="B1847" i="3"/>
  <c r="A1847" i="3"/>
  <c r="V1846" i="3"/>
  <c r="U1846" i="3"/>
  <c r="T1846" i="3"/>
  <c r="S1846" i="3"/>
  <c r="Q1846" i="3"/>
  <c r="O1846" i="3"/>
  <c r="P1846" i="3" s="1"/>
  <c r="N1846" i="3"/>
  <c r="M1846" i="3"/>
  <c r="L1846" i="3"/>
  <c r="K1846" i="3"/>
  <c r="J1846" i="3"/>
  <c r="I1846" i="3"/>
  <c r="H1846" i="3"/>
  <c r="G1846" i="3"/>
  <c r="F1846" i="3"/>
  <c r="E1846" i="3"/>
  <c r="D1846" i="3"/>
  <c r="C1846" i="3"/>
  <c r="B1846" i="3"/>
  <c r="A1846" i="3"/>
  <c r="V1845" i="3"/>
  <c r="U1845" i="3"/>
  <c r="T1845" i="3"/>
  <c r="S1845" i="3"/>
  <c r="R1845" i="3"/>
  <c r="Q1845" i="3"/>
  <c r="P1845" i="3"/>
  <c r="O1845" i="3"/>
  <c r="N1845" i="3"/>
  <c r="M1845" i="3"/>
  <c r="L1845" i="3"/>
  <c r="K1845" i="3"/>
  <c r="J1845" i="3"/>
  <c r="I1845" i="3"/>
  <c r="H1845" i="3"/>
  <c r="G1845" i="3"/>
  <c r="F1845" i="3"/>
  <c r="E1845" i="3"/>
  <c r="D1845" i="3"/>
  <c r="C1845" i="3"/>
  <c r="B1845" i="3"/>
  <c r="A1845" i="3"/>
  <c r="V1844" i="3"/>
  <c r="U1844" i="3"/>
  <c r="T1844" i="3"/>
  <c r="S1844" i="3"/>
  <c r="R1844" i="3"/>
  <c r="Q1844" i="3"/>
  <c r="P1844" i="3"/>
  <c r="O1844" i="3"/>
  <c r="N1844" i="3"/>
  <c r="M1844" i="3"/>
  <c r="L1844" i="3"/>
  <c r="K1844" i="3"/>
  <c r="J1844" i="3"/>
  <c r="I1844" i="3"/>
  <c r="H1844" i="3"/>
  <c r="G1844" i="3"/>
  <c r="F1844" i="3"/>
  <c r="E1844" i="3"/>
  <c r="D1844" i="3"/>
  <c r="C1844" i="3"/>
  <c r="B1844" i="3"/>
  <c r="A1844" i="3"/>
  <c r="V1843" i="3"/>
  <c r="U1843" i="3"/>
  <c r="T1843" i="3"/>
  <c r="S1843" i="3"/>
  <c r="Q1843" i="3"/>
  <c r="O1843" i="3"/>
  <c r="N1843" i="3"/>
  <c r="M1843" i="3"/>
  <c r="L1843" i="3"/>
  <c r="K1843" i="3"/>
  <c r="J1843" i="3"/>
  <c r="H1843" i="3"/>
  <c r="G1843" i="3"/>
  <c r="I1843" i="3" s="1"/>
  <c r="F1843" i="3"/>
  <c r="E1843" i="3"/>
  <c r="D1843" i="3"/>
  <c r="C1843" i="3"/>
  <c r="B1843" i="3"/>
  <c r="A1843" i="3"/>
  <c r="V1842" i="3"/>
  <c r="U1842" i="3"/>
  <c r="T1842" i="3"/>
  <c r="S1842" i="3"/>
  <c r="Q1842" i="3"/>
  <c r="P1842" i="3"/>
  <c r="O1842" i="3"/>
  <c r="N1842" i="3"/>
  <c r="R1842" i="3" s="1"/>
  <c r="M1842" i="3"/>
  <c r="L1842" i="3"/>
  <c r="K1842" i="3"/>
  <c r="J1842" i="3"/>
  <c r="I1842" i="3"/>
  <c r="G1842" i="3"/>
  <c r="H1842" i="3" s="1"/>
  <c r="F1842" i="3"/>
  <c r="E1842" i="3"/>
  <c r="D1842" i="3"/>
  <c r="C1842" i="3"/>
  <c r="B1842" i="3"/>
  <c r="A1842" i="3"/>
  <c r="V1841" i="3"/>
  <c r="U1841" i="3"/>
  <c r="T1841" i="3"/>
  <c r="S1841" i="3"/>
  <c r="R1841" i="3"/>
  <c r="Q1841" i="3"/>
  <c r="P1841" i="3"/>
  <c r="O1841" i="3"/>
  <c r="N1841" i="3"/>
  <c r="M1841" i="3"/>
  <c r="L1841" i="3"/>
  <c r="K1841" i="3"/>
  <c r="J1841" i="3"/>
  <c r="H1841" i="3"/>
  <c r="G1841" i="3"/>
  <c r="I1841" i="3" s="1"/>
  <c r="F1841" i="3"/>
  <c r="E1841" i="3"/>
  <c r="D1841" i="3"/>
  <c r="C1841" i="3"/>
  <c r="B1841" i="3"/>
  <c r="A1841" i="3"/>
  <c r="V1840" i="3"/>
  <c r="U1840" i="3"/>
  <c r="T1840" i="3"/>
  <c r="S1840" i="3"/>
  <c r="Q1840" i="3"/>
  <c r="O1840" i="3"/>
  <c r="N1840" i="3"/>
  <c r="M1840" i="3"/>
  <c r="L1840" i="3"/>
  <c r="K1840" i="3"/>
  <c r="J1840" i="3"/>
  <c r="I1840" i="3"/>
  <c r="H1840" i="3"/>
  <c r="G1840" i="3"/>
  <c r="F1840" i="3"/>
  <c r="E1840" i="3"/>
  <c r="D1840" i="3"/>
  <c r="C1840" i="3"/>
  <c r="B1840" i="3"/>
  <c r="A1840" i="3"/>
  <c r="V1839" i="3"/>
  <c r="U1839" i="3"/>
  <c r="T1839" i="3"/>
  <c r="S1839" i="3"/>
  <c r="Q1839" i="3"/>
  <c r="O1839" i="3"/>
  <c r="N1839" i="3"/>
  <c r="M1839" i="3"/>
  <c r="L1839" i="3"/>
  <c r="K1839" i="3"/>
  <c r="J1839" i="3"/>
  <c r="G1839" i="3"/>
  <c r="F1839" i="3"/>
  <c r="E1839" i="3"/>
  <c r="D1839" i="3"/>
  <c r="C1839" i="3"/>
  <c r="B1839" i="3"/>
  <c r="A1839" i="3"/>
  <c r="V1838" i="3"/>
  <c r="U1838" i="3"/>
  <c r="T1838" i="3"/>
  <c r="S1838" i="3"/>
  <c r="R1838" i="3"/>
  <c r="Q1838" i="3"/>
  <c r="P1838" i="3"/>
  <c r="O1838" i="3"/>
  <c r="N1838" i="3"/>
  <c r="M1838" i="3"/>
  <c r="L1838" i="3"/>
  <c r="K1838" i="3"/>
  <c r="J1838" i="3"/>
  <c r="I1838" i="3"/>
  <c r="H1838" i="3"/>
  <c r="G1838" i="3"/>
  <c r="F1838" i="3"/>
  <c r="E1838" i="3"/>
  <c r="D1838" i="3"/>
  <c r="C1838" i="3"/>
  <c r="B1838" i="3"/>
  <c r="A1838" i="3"/>
  <c r="V1837" i="3"/>
  <c r="U1837" i="3"/>
  <c r="T1837" i="3"/>
  <c r="S1837" i="3"/>
  <c r="Q1837" i="3"/>
  <c r="P1837" i="3"/>
  <c r="O1837" i="3"/>
  <c r="R1837" i="3" s="1"/>
  <c r="N1837" i="3"/>
  <c r="M1837" i="3"/>
  <c r="L1837" i="3"/>
  <c r="K1837" i="3"/>
  <c r="J1837" i="3"/>
  <c r="H1837" i="3"/>
  <c r="G1837" i="3"/>
  <c r="I1837" i="3" s="1"/>
  <c r="F1837" i="3"/>
  <c r="E1837" i="3"/>
  <c r="D1837" i="3"/>
  <c r="C1837" i="3"/>
  <c r="B1837" i="3"/>
  <c r="A1837" i="3"/>
  <c r="V1836" i="3"/>
  <c r="U1836" i="3"/>
  <c r="T1836" i="3"/>
  <c r="S1836" i="3"/>
  <c r="Q1836" i="3"/>
  <c r="O1836" i="3"/>
  <c r="R1836" i="3" s="1"/>
  <c r="N1836" i="3"/>
  <c r="M1836" i="3"/>
  <c r="L1836" i="3"/>
  <c r="K1836" i="3"/>
  <c r="J1836" i="3"/>
  <c r="I1836" i="3"/>
  <c r="H1836" i="3"/>
  <c r="G1836" i="3"/>
  <c r="F1836" i="3"/>
  <c r="E1836" i="3"/>
  <c r="D1836" i="3"/>
  <c r="C1836" i="3"/>
  <c r="B1836" i="3"/>
  <c r="A1836" i="3"/>
  <c r="V1835" i="3"/>
  <c r="U1835" i="3"/>
  <c r="T1835" i="3"/>
  <c r="S1835" i="3"/>
  <c r="R1835" i="3"/>
  <c r="Q1835" i="3"/>
  <c r="O1835" i="3"/>
  <c r="P1835" i="3" s="1"/>
  <c r="N1835" i="3"/>
  <c r="M1835" i="3"/>
  <c r="L1835" i="3"/>
  <c r="K1835" i="3"/>
  <c r="J1835" i="3"/>
  <c r="H1835" i="3"/>
  <c r="G1835" i="3"/>
  <c r="I1835" i="3" s="1"/>
  <c r="F1835" i="3"/>
  <c r="E1835" i="3"/>
  <c r="D1835" i="3"/>
  <c r="C1835" i="3"/>
  <c r="B1835" i="3"/>
  <c r="A1835" i="3"/>
  <c r="V1834" i="3"/>
  <c r="U1834" i="3"/>
  <c r="T1834" i="3"/>
  <c r="S1834" i="3"/>
  <c r="Q1834" i="3"/>
  <c r="O1834" i="3"/>
  <c r="N1834" i="3"/>
  <c r="M1834" i="3"/>
  <c r="L1834" i="3"/>
  <c r="K1834" i="3"/>
  <c r="J1834" i="3"/>
  <c r="G1834" i="3"/>
  <c r="F1834" i="3"/>
  <c r="E1834" i="3"/>
  <c r="D1834" i="3"/>
  <c r="C1834" i="3"/>
  <c r="B1834" i="3"/>
  <c r="A1834" i="3"/>
  <c r="V1833" i="3"/>
  <c r="U1833" i="3"/>
  <c r="T1833" i="3"/>
  <c r="S1833" i="3"/>
  <c r="R1833" i="3"/>
  <c r="Q1833" i="3"/>
  <c r="O1833" i="3"/>
  <c r="N1833" i="3"/>
  <c r="P1833" i="3" s="1"/>
  <c r="M1833" i="3"/>
  <c r="L1833" i="3"/>
  <c r="K1833" i="3"/>
  <c r="J1833" i="3"/>
  <c r="G1833" i="3"/>
  <c r="I1833" i="3" s="1"/>
  <c r="F1833" i="3"/>
  <c r="E1833" i="3"/>
  <c r="D1833" i="3"/>
  <c r="C1833" i="3"/>
  <c r="B1833" i="3"/>
  <c r="A1833" i="3"/>
  <c r="V1832" i="3"/>
  <c r="U1832" i="3"/>
  <c r="T1832" i="3"/>
  <c r="S1832" i="3"/>
  <c r="R1832" i="3"/>
  <c r="Q1832" i="3"/>
  <c r="P1832" i="3"/>
  <c r="O1832" i="3"/>
  <c r="N1832" i="3"/>
  <c r="M1832" i="3"/>
  <c r="L1832" i="3"/>
  <c r="K1832" i="3"/>
  <c r="J1832" i="3"/>
  <c r="G1832" i="3"/>
  <c r="H1832" i="3" s="1"/>
  <c r="F1832" i="3"/>
  <c r="E1832" i="3"/>
  <c r="D1832" i="3"/>
  <c r="C1832" i="3"/>
  <c r="B1832" i="3"/>
  <c r="A1832" i="3"/>
  <c r="V1831" i="3"/>
  <c r="U1831" i="3"/>
  <c r="T1831" i="3"/>
  <c r="S1831" i="3"/>
  <c r="Q1831" i="3"/>
  <c r="P1831" i="3"/>
  <c r="O1831" i="3"/>
  <c r="R1831" i="3" s="1"/>
  <c r="N1831" i="3"/>
  <c r="M1831" i="3"/>
  <c r="L1831" i="3"/>
  <c r="K1831" i="3"/>
  <c r="J1831" i="3"/>
  <c r="I1831" i="3"/>
  <c r="H1831" i="3"/>
  <c r="G1831" i="3"/>
  <c r="F1831" i="3"/>
  <c r="E1831" i="3"/>
  <c r="D1831" i="3"/>
  <c r="C1831" i="3"/>
  <c r="B1831" i="3"/>
  <c r="A1831" i="3"/>
  <c r="V1830" i="3"/>
  <c r="U1830" i="3"/>
  <c r="T1830" i="3"/>
  <c r="S1830" i="3"/>
  <c r="R1830" i="3"/>
  <c r="Q1830" i="3"/>
  <c r="P1830" i="3"/>
  <c r="O1830" i="3"/>
  <c r="N1830" i="3"/>
  <c r="M1830" i="3"/>
  <c r="L1830" i="3"/>
  <c r="K1830" i="3"/>
  <c r="J1830" i="3"/>
  <c r="I1830" i="3"/>
  <c r="H1830" i="3"/>
  <c r="G1830" i="3"/>
  <c r="F1830" i="3"/>
  <c r="E1830" i="3"/>
  <c r="D1830" i="3"/>
  <c r="C1830" i="3"/>
  <c r="B1830" i="3"/>
  <c r="A1830" i="3"/>
  <c r="V1829" i="3"/>
  <c r="U1829" i="3"/>
  <c r="T1829" i="3"/>
  <c r="S1829" i="3"/>
  <c r="Q1829" i="3"/>
  <c r="O1829" i="3"/>
  <c r="N1829" i="3"/>
  <c r="M1829" i="3"/>
  <c r="L1829" i="3"/>
  <c r="K1829" i="3"/>
  <c r="J1829" i="3"/>
  <c r="I1829" i="3"/>
  <c r="G1829" i="3"/>
  <c r="H1829" i="3" s="1"/>
  <c r="F1829" i="3"/>
  <c r="E1829" i="3"/>
  <c r="D1829" i="3"/>
  <c r="C1829" i="3"/>
  <c r="B1829" i="3"/>
  <c r="A1829" i="3"/>
  <c r="V1828" i="3"/>
  <c r="U1828" i="3"/>
  <c r="T1828" i="3"/>
  <c r="S1828" i="3"/>
  <c r="Q1828" i="3"/>
  <c r="O1828" i="3"/>
  <c r="N1828" i="3"/>
  <c r="M1828" i="3"/>
  <c r="L1828" i="3"/>
  <c r="K1828" i="3"/>
  <c r="J1828" i="3"/>
  <c r="I1828" i="3"/>
  <c r="H1828" i="3"/>
  <c r="G1828" i="3"/>
  <c r="F1828" i="3"/>
  <c r="E1828" i="3"/>
  <c r="D1828" i="3"/>
  <c r="C1828" i="3"/>
  <c r="B1828" i="3"/>
  <c r="A1828" i="3"/>
  <c r="V1827" i="3"/>
  <c r="U1827" i="3"/>
  <c r="T1827" i="3"/>
  <c r="S1827" i="3"/>
  <c r="R1827" i="3"/>
  <c r="Q1827" i="3"/>
  <c r="P1827" i="3"/>
  <c r="O1827" i="3"/>
  <c r="N1827" i="3"/>
  <c r="M1827" i="3"/>
  <c r="L1827" i="3"/>
  <c r="K1827" i="3"/>
  <c r="J1827" i="3"/>
  <c r="G1827" i="3"/>
  <c r="F1827" i="3"/>
  <c r="E1827" i="3"/>
  <c r="D1827" i="3"/>
  <c r="C1827" i="3"/>
  <c r="B1827" i="3"/>
  <c r="A1827" i="3"/>
  <c r="V1826" i="3"/>
  <c r="U1826" i="3"/>
  <c r="T1826" i="3"/>
  <c r="S1826" i="3"/>
  <c r="R1826" i="3"/>
  <c r="Q1826" i="3"/>
  <c r="O1826" i="3"/>
  <c r="N1826" i="3"/>
  <c r="P1826" i="3" s="1"/>
  <c r="M1826" i="3"/>
  <c r="L1826" i="3"/>
  <c r="K1826" i="3"/>
  <c r="J1826" i="3"/>
  <c r="G1826" i="3"/>
  <c r="H1826" i="3" s="1"/>
  <c r="F1826" i="3"/>
  <c r="E1826" i="3"/>
  <c r="D1826" i="3"/>
  <c r="C1826" i="3"/>
  <c r="B1826" i="3"/>
  <c r="A1826" i="3"/>
  <c r="V1825" i="3"/>
  <c r="U1825" i="3"/>
  <c r="T1825" i="3"/>
  <c r="S1825" i="3"/>
  <c r="Q1825" i="3"/>
  <c r="O1825" i="3"/>
  <c r="N1825" i="3"/>
  <c r="M1825" i="3"/>
  <c r="L1825" i="3"/>
  <c r="K1825" i="3"/>
  <c r="J1825" i="3"/>
  <c r="G1825" i="3"/>
  <c r="F1825" i="3"/>
  <c r="E1825" i="3"/>
  <c r="D1825" i="3"/>
  <c r="C1825" i="3"/>
  <c r="B1825" i="3"/>
  <c r="A1825" i="3"/>
  <c r="V1824" i="3"/>
  <c r="U1824" i="3"/>
  <c r="T1824" i="3"/>
  <c r="S1824" i="3"/>
  <c r="R1824" i="3"/>
  <c r="Q1824" i="3"/>
  <c r="P1824" i="3"/>
  <c r="O1824" i="3"/>
  <c r="N1824" i="3"/>
  <c r="M1824" i="3"/>
  <c r="L1824" i="3"/>
  <c r="K1824" i="3"/>
  <c r="J1824" i="3"/>
  <c r="G1824" i="3"/>
  <c r="F1824" i="3"/>
  <c r="E1824" i="3"/>
  <c r="D1824" i="3"/>
  <c r="C1824" i="3"/>
  <c r="B1824" i="3"/>
  <c r="A1824" i="3"/>
  <c r="V1823" i="3"/>
  <c r="U1823" i="3"/>
  <c r="T1823" i="3"/>
  <c r="S1823" i="3"/>
  <c r="Q1823" i="3"/>
  <c r="P1823" i="3"/>
  <c r="O1823" i="3"/>
  <c r="R1823" i="3" s="1"/>
  <c r="N1823" i="3"/>
  <c r="M1823" i="3"/>
  <c r="L1823" i="3"/>
  <c r="K1823" i="3"/>
  <c r="J1823" i="3"/>
  <c r="G1823" i="3"/>
  <c r="I1823" i="3" s="1"/>
  <c r="F1823" i="3"/>
  <c r="E1823" i="3"/>
  <c r="D1823" i="3"/>
  <c r="C1823" i="3"/>
  <c r="B1823" i="3"/>
  <c r="A1823" i="3"/>
  <c r="V1822" i="3"/>
  <c r="U1822" i="3"/>
  <c r="T1822" i="3"/>
  <c r="S1822" i="3"/>
  <c r="Q1822" i="3"/>
  <c r="O1822" i="3"/>
  <c r="N1822" i="3"/>
  <c r="P1822" i="3" s="1"/>
  <c r="M1822" i="3"/>
  <c r="L1822" i="3"/>
  <c r="K1822" i="3"/>
  <c r="J1822" i="3"/>
  <c r="I1822" i="3"/>
  <c r="H1822" i="3"/>
  <c r="G1822" i="3"/>
  <c r="F1822" i="3"/>
  <c r="E1822" i="3"/>
  <c r="D1822" i="3"/>
  <c r="C1822" i="3"/>
  <c r="B1822" i="3"/>
  <c r="A1822" i="3"/>
  <c r="V1821" i="3"/>
  <c r="U1821" i="3"/>
  <c r="T1821" i="3"/>
  <c r="S1821" i="3"/>
  <c r="Q1821" i="3"/>
  <c r="O1821" i="3"/>
  <c r="N1821" i="3"/>
  <c r="M1821" i="3"/>
  <c r="L1821" i="3"/>
  <c r="K1821" i="3"/>
  <c r="J1821" i="3"/>
  <c r="I1821" i="3"/>
  <c r="G1821" i="3"/>
  <c r="H1821" i="3" s="1"/>
  <c r="F1821" i="3"/>
  <c r="E1821" i="3"/>
  <c r="D1821" i="3"/>
  <c r="C1821" i="3"/>
  <c r="B1821" i="3"/>
  <c r="A1821" i="3"/>
  <c r="V1820" i="3"/>
  <c r="U1820" i="3"/>
  <c r="T1820" i="3"/>
  <c r="S1820" i="3"/>
  <c r="R1820" i="3"/>
  <c r="Q1820" i="3"/>
  <c r="P1820" i="3"/>
  <c r="O1820" i="3"/>
  <c r="N1820" i="3"/>
  <c r="M1820" i="3"/>
  <c r="L1820" i="3"/>
  <c r="K1820" i="3"/>
  <c r="J1820" i="3"/>
  <c r="I1820" i="3"/>
  <c r="H1820" i="3"/>
  <c r="G1820" i="3"/>
  <c r="F1820" i="3"/>
  <c r="E1820" i="3"/>
  <c r="D1820" i="3"/>
  <c r="C1820" i="3"/>
  <c r="B1820" i="3"/>
  <c r="A1820" i="3"/>
  <c r="V1819" i="3"/>
  <c r="U1819" i="3"/>
  <c r="T1819" i="3"/>
  <c r="S1819" i="3"/>
  <c r="Q1819" i="3"/>
  <c r="O1819" i="3"/>
  <c r="N1819" i="3"/>
  <c r="P1819" i="3" s="1"/>
  <c r="M1819" i="3"/>
  <c r="L1819" i="3"/>
  <c r="K1819" i="3"/>
  <c r="J1819" i="3"/>
  <c r="G1819" i="3"/>
  <c r="F1819" i="3"/>
  <c r="E1819" i="3"/>
  <c r="D1819" i="3"/>
  <c r="C1819" i="3"/>
  <c r="B1819" i="3"/>
  <c r="A1819" i="3"/>
  <c r="V1818" i="3"/>
  <c r="U1818" i="3"/>
  <c r="T1818" i="3"/>
  <c r="S1818" i="3"/>
  <c r="Q1818" i="3"/>
  <c r="P1818" i="3"/>
  <c r="O1818" i="3"/>
  <c r="N1818" i="3"/>
  <c r="R1818" i="3" s="1"/>
  <c r="M1818" i="3"/>
  <c r="L1818" i="3"/>
  <c r="K1818" i="3"/>
  <c r="J1818" i="3"/>
  <c r="H1818" i="3"/>
  <c r="G1818" i="3"/>
  <c r="I1818" i="3" s="1"/>
  <c r="F1818" i="3"/>
  <c r="E1818" i="3"/>
  <c r="D1818" i="3"/>
  <c r="C1818" i="3"/>
  <c r="B1818" i="3"/>
  <c r="A1818" i="3"/>
  <c r="V1817" i="3"/>
  <c r="U1817" i="3"/>
  <c r="T1817" i="3"/>
  <c r="S1817" i="3"/>
  <c r="Q1817" i="3"/>
  <c r="P1817" i="3"/>
  <c r="O1817" i="3"/>
  <c r="R1817" i="3" s="1"/>
  <c r="N1817" i="3"/>
  <c r="M1817" i="3"/>
  <c r="L1817" i="3"/>
  <c r="K1817" i="3"/>
  <c r="J1817" i="3"/>
  <c r="H1817" i="3"/>
  <c r="G1817" i="3"/>
  <c r="I1817" i="3" s="1"/>
  <c r="F1817" i="3"/>
  <c r="E1817" i="3"/>
  <c r="D1817" i="3"/>
  <c r="C1817" i="3"/>
  <c r="B1817" i="3"/>
  <c r="A1817" i="3"/>
  <c r="V1816" i="3"/>
  <c r="U1816" i="3"/>
  <c r="T1816" i="3"/>
  <c r="S1816" i="3"/>
  <c r="R1816" i="3"/>
  <c r="Q1816" i="3"/>
  <c r="O1816" i="3"/>
  <c r="N1816" i="3"/>
  <c r="P1816" i="3" s="1"/>
  <c r="M1816" i="3"/>
  <c r="L1816" i="3"/>
  <c r="K1816" i="3"/>
  <c r="J1816" i="3"/>
  <c r="H1816" i="3"/>
  <c r="G1816" i="3"/>
  <c r="I1816" i="3" s="1"/>
  <c r="F1816" i="3"/>
  <c r="E1816" i="3"/>
  <c r="D1816" i="3"/>
  <c r="C1816" i="3"/>
  <c r="B1816" i="3"/>
  <c r="A1816" i="3"/>
  <c r="V1815" i="3"/>
  <c r="U1815" i="3"/>
  <c r="T1815" i="3"/>
  <c r="S1815" i="3"/>
  <c r="Q1815" i="3"/>
  <c r="O1815" i="3"/>
  <c r="N1815" i="3"/>
  <c r="M1815" i="3"/>
  <c r="L1815" i="3"/>
  <c r="K1815" i="3"/>
  <c r="J1815" i="3"/>
  <c r="I1815" i="3"/>
  <c r="G1815" i="3"/>
  <c r="H1815" i="3" s="1"/>
  <c r="F1815" i="3"/>
  <c r="E1815" i="3"/>
  <c r="D1815" i="3"/>
  <c r="C1815" i="3"/>
  <c r="B1815" i="3"/>
  <c r="A1815" i="3"/>
  <c r="V1814" i="3"/>
  <c r="U1814" i="3"/>
  <c r="T1814" i="3"/>
  <c r="S1814" i="3"/>
  <c r="R1814" i="3"/>
  <c r="Q1814" i="3"/>
  <c r="O1814" i="3"/>
  <c r="N1814" i="3"/>
  <c r="P1814" i="3" s="1"/>
  <c r="M1814" i="3"/>
  <c r="L1814" i="3"/>
  <c r="K1814" i="3"/>
  <c r="J1814" i="3"/>
  <c r="I1814" i="3"/>
  <c r="H1814" i="3"/>
  <c r="G1814" i="3"/>
  <c r="F1814" i="3"/>
  <c r="E1814" i="3"/>
  <c r="D1814" i="3"/>
  <c r="C1814" i="3"/>
  <c r="B1814" i="3"/>
  <c r="A1814" i="3"/>
  <c r="V1813" i="3"/>
  <c r="U1813" i="3"/>
  <c r="T1813" i="3"/>
  <c r="S1813" i="3"/>
  <c r="R1813" i="3"/>
  <c r="Q1813" i="3"/>
  <c r="P1813" i="3"/>
  <c r="O1813" i="3"/>
  <c r="N1813" i="3"/>
  <c r="M1813" i="3"/>
  <c r="L1813" i="3"/>
  <c r="K1813" i="3"/>
  <c r="J1813" i="3"/>
  <c r="H1813" i="3"/>
  <c r="G1813" i="3"/>
  <c r="I1813" i="3" s="1"/>
  <c r="F1813" i="3"/>
  <c r="E1813" i="3"/>
  <c r="D1813" i="3"/>
  <c r="C1813" i="3"/>
  <c r="B1813" i="3"/>
  <c r="A1813" i="3"/>
  <c r="V1812" i="3"/>
  <c r="U1812" i="3"/>
  <c r="T1812" i="3"/>
  <c r="S1812" i="3"/>
  <c r="Q1812" i="3"/>
  <c r="O1812" i="3"/>
  <c r="R1812" i="3" s="1"/>
  <c r="N1812" i="3"/>
  <c r="P1812" i="3" s="1"/>
  <c r="M1812" i="3"/>
  <c r="L1812" i="3"/>
  <c r="K1812" i="3"/>
  <c r="J1812" i="3"/>
  <c r="I1812" i="3"/>
  <c r="H1812" i="3"/>
  <c r="G1812" i="3"/>
  <c r="F1812" i="3"/>
  <c r="E1812" i="3"/>
  <c r="D1812" i="3"/>
  <c r="C1812" i="3"/>
  <c r="B1812" i="3"/>
  <c r="A1812" i="3"/>
  <c r="V1811" i="3"/>
  <c r="U1811" i="3"/>
  <c r="T1811" i="3"/>
  <c r="S1811" i="3"/>
  <c r="Q1811" i="3"/>
  <c r="P1811" i="3"/>
  <c r="O1811" i="3"/>
  <c r="N1811" i="3"/>
  <c r="M1811" i="3"/>
  <c r="L1811" i="3"/>
  <c r="K1811" i="3"/>
  <c r="J1811" i="3"/>
  <c r="H1811" i="3"/>
  <c r="G1811" i="3"/>
  <c r="I1811" i="3" s="1"/>
  <c r="F1811" i="3"/>
  <c r="E1811" i="3"/>
  <c r="D1811" i="3"/>
  <c r="C1811" i="3"/>
  <c r="B1811" i="3"/>
  <c r="A1811" i="3"/>
  <c r="V1810" i="3"/>
  <c r="U1810" i="3"/>
  <c r="T1810" i="3"/>
  <c r="S1810" i="3"/>
  <c r="R1810" i="3"/>
  <c r="Q1810" i="3"/>
  <c r="O1810" i="3"/>
  <c r="N1810" i="3"/>
  <c r="P1810" i="3" s="1"/>
  <c r="M1810" i="3"/>
  <c r="L1810" i="3"/>
  <c r="K1810" i="3"/>
  <c r="J1810" i="3"/>
  <c r="I1810" i="3"/>
  <c r="H1810" i="3"/>
  <c r="G1810" i="3"/>
  <c r="F1810" i="3"/>
  <c r="E1810" i="3"/>
  <c r="D1810" i="3"/>
  <c r="C1810" i="3"/>
  <c r="B1810" i="3"/>
  <c r="A1810" i="3"/>
  <c r="V1809" i="3"/>
  <c r="U1809" i="3"/>
  <c r="T1809" i="3"/>
  <c r="S1809" i="3"/>
  <c r="Q1809" i="3"/>
  <c r="O1809" i="3"/>
  <c r="R1809" i="3" s="1"/>
  <c r="N1809" i="3"/>
  <c r="M1809" i="3"/>
  <c r="L1809" i="3"/>
  <c r="K1809" i="3"/>
  <c r="J1809" i="3"/>
  <c r="H1809" i="3"/>
  <c r="G1809" i="3"/>
  <c r="I1809" i="3" s="1"/>
  <c r="F1809" i="3"/>
  <c r="E1809" i="3"/>
  <c r="D1809" i="3"/>
  <c r="C1809" i="3"/>
  <c r="B1809" i="3"/>
  <c r="A1809" i="3"/>
  <c r="V1808" i="3"/>
  <c r="U1808" i="3"/>
  <c r="T1808" i="3"/>
  <c r="S1808" i="3"/>
  <c r="Q1808" i="3"/>
  <c r="O1808" i="3"/>
  <c r="N1808" i="3"/>
  <c r="R1808" i="3" s="1"/>
  <c r="M1808" i="3"/>
  <c r="L1808" i="3"/>
  <c r="K1808" i="3"/>
  <c r="J1808" i="3"/>
  <c r="I1808" i="3"/>
  <c r="G1808" i="3"/>
  <c r="H1808" i="3" s="1"/>
  <c r="F1808" i="3"/>
  <c r="E1808" i="3"/>
  <c r="D1808" i="3"/>
  <c r="C1808" i="3"/>
  <c r="B1808" i="3"/>
  <c r="A1808" i="3"/>
  <c r="V1807" i="3"/>
  <c r="U1807" i="3"/>
  <c r="T1807" i="3"/>
  <c r="S1807" i="3"/>
  <c r="R1807" i="3"/>
  <c r="Q1807" i="3"/>
  <c r="O1807" i="3"/>
  <c r="P1807" i="3" s="1"/>
  <c r="N1807" i="3"/>
  <c r="M1807" i="3"/>
  <c r="L1807" i="3"/>
  <c r="K1807" i="3"/>
  <c r="J1807" i="3"/>
  <c r="I1807" i="3"/>
  <c r="G1807" i="3"/>
  <c r="H1807" i="3" s="1"/>
  <c r="F1807" i="3"/>
  <c r="E1807" i="3"/>
  <c r="D1807" i="3"/>
  <c r="C1807" i="3"/>
  <c r="B1807" i="3"/>
  <c r="A1807" i="3"/>
  <c r="V1806" i="3"/>
  <c r="U1806" i="3"/>
  <c r="T1806" i="3"/>
  <c r="S1806" i="3"/>
  <c r="R1806" i="3"/>
  <c r="Q1806" i="3"/>
  <c r="P1806" i="3"/>
  <c r="O1806" i="3"/>
  <c r="N1806" i="3"/>
  <c r="M1806" i="3"/>
  <c r="L1806" i="3"/>
  <c r="K1806" i="3"/>
  <c r="J1806" i="3"/>
  <c r="I1806" i="3"/>
  <c r="H1806" i="3"/>
  <c r="G1806" i="3"/>
  <c r="F1806" i="3"/>
  <c r="E1806" i="3"/>
  <c r="D1806" i="3"/>
  <c r="C1806" i="3"/>
  <c r="B1806" i="3"/>
  <c r="A1806" i="3"/>
  <c r="V1805" i="3"/>
  <c r="U1805" i="3"/>
  <c r="T1805" i="3"/>
  <c r="S1805" i="3"/>
  <c r="Q1805" i="3"/>
  <c r="O1805" i="3"/>
  <c r="R1805" i="3" s="1"/>
  <c r="N1805" i="3"/>
  <c r="M1805" i="3"/>
  <c r="L1805" i="3"/>
  <c r="K1805" i="3"/>
  <c r="J1805" i="3"/>
  <c r="H1805" i="3"/>
  <c r="G1805" i="3"/>
  <c r="I1805" i="3" s="1"/>
  <c r="F1805" i="3"/>
  <c r="E1805" i="3"/>
  <c r="D1805" i="3"/>
  <c r="C1805" i="3"/>
  <c r="B1805" i="3"/>
  <c r="A1805" i="3"/>
  <c r="V1804" i="3"/>
  <c r="U1804" i="3"/>
  <c r="T1804" i="3"/>
  <c r="S1804" i="3"/>
  <c r="Q1804" i="3"/>
  <c r="O1804" i="3"/>
  <c r="N1804" i="3"/>
  <c r="M1804" i="3"/>
  <c r="L1804" i="3"/>
  <c r="K1804" i="3"/>
  <c r="J1804" i="3"/>
  <c r="I1804" i="3"/>
  <c r="H1804" i="3"/>
  <c r="G1804" i="3"/>
  <c r="F1804" i="3"/>
  <c r="E1804" i="3"/>
  <c r="D1804" i="3"/>
  <c r="C1804" i="3"/>
  <c r="B1804" i="3"/>
  <c r="A1804" i="3"/>
  <c r="V1803" i="3"/>
  <c r="U1803" i="3"/>
  <c r="T1803" i="3"/>
  <c r="S1803" i="3"/>
  <c r="R1803" i="3"/>
  <c r="Q1803" i="3"/>
  <c r="O1803" i="3"/>
  <c r="N1803" i="3"/>
  <c r="P1803" i="3" s="1"/>
  <c r="M1803" i="3"/>
  <c r="L1803" i="3"/>
  <c r="K1803" i="3"/>
  <c r="J1803" i="3"/>
  <c r="G1803" i="3"/>
  <c r="I1803" i="3" s="1"/>
  <c r="F1803" i="3"/>
  <c r="E1803" i="3"/>
  <c r="D1803" i="3"/>
  <c r="C1803" i="3"/>
  <c r="B1803" i="3"/>
  <c r="A1803" i="3"/>
  <c r="V1802" i="3"/>
  <c r="U1802" i="3"/>
  <c r="T1802" i="3"/>
  <c r="S1802" i="3"/>
  <c r="R1802" i="3"/>
  <c r="Q1802" i="3"/>
  <c r="P1802" i="3"/>
  <c r="O1802" i="3"/>
  <c r="N1802" i="3"/>
  <c r="M1802" i="3"/>
  <c r="L1802" i="3"/>
  <c r="K1802" i="3"/>
  <c r="J1802" i="3"/>
  <c r="G1802" i="3"/>
  <c r="H1802" i="3" s="1"/>
  <c r="F1802" i="3"/>
  <c r="E1802" i="3"/>
  <c r="D1802" i="3"/>
  <c r="C1802" i="3"/>
  <c r="B1802" i="3"/>
  <c r="A1802" i="3"/>
  <c r="V1801" i="3"/>
  <c r="U1801" i="3"/>
  <c r="T1801" i="3"/>
  <c r="S1801" i="3"/>
  <c r="Q1801" i="3"/>
  <c r="O1801" i="3"/>
  <c r="R1801" i="3" s="1"/>
  <c r="N1801" i="3"/>
  <c r="M1801" i="3"/>
  <c r="L1801" i="3"/>
  <c r="K1801" i="3"/>
  <c r="J1801" i="3"/>
  <c r="H1801" i="3"/>
  <c r="G1801" i="3"/>
  <c r="I1801" i="3" s="1"/>
  <c r="F1801" i="3"/>
  <c r="E1801" i="3"/>
  <c r="D1801" i="3"/>
  <c r="C1801" i="3"/>
  <c r="B1801" i="3"/>
  <c r="A1801" i="3"/>
  <c r="V1800" i="3"/>
  <c r="U1800" i="3"/>
  <c r="T1800" i="3"/>
  <c r="S1800" i="3"/>
  <c r="Q1800" i="3"/>
  <c r="O1800" i="3"/>
  <c r="N1800" i="3"/>
  <c r="P1800" i="3" s="1"/>
  <c r="M1800" i="3"/>
  <c r="L1800" i="3"/>
  <c r="K1800" i="3"/>
  <c r="J1800" i="3"/>
  <c r="G1800" i="3"/>
  <c r="F1800" i="3"/>
  <c r="E1800" i="3"/>
  <c r="D1800" i="3"/>
  <c r="C1800" i="3"/>
  <c r="B1800" i="3"/>
  <c r="A1800" i="3"/>
  <c r="V1799" i="3"/>
  <c r="U1799" i="3"/>
  <c r="T1799" i="3"/>
  <c r="S1799" i="3"/>
  <c r="R1799" i="3"/>
  <c r="Q1799" i="3"/>
  <c r="P1799" i="3"/>
  <c r="O1799" i="3"/>
  <c r="N1799" i="3"/>
  <c r="M1799" i="3"/>
  <c r="L1799" i="3"/>
  <c r="K1799" i="3"/>
  <c r="J1799" i="3"/>
  <c r="G1799" i="3"/>
  <c r="I1799" i="3" s="1"/>
  <c r="F1799" i="3"/>
  <c r="E1799" i="3"/>
  <c r="D1799" i="3"/>
  <c r="C1799" i="3"/>
  <c r="B1799" i="3"/>
  <c r="A1799" i="3"/>
  <c r="V1798" i="3"/>
  <c r="U1798" i="3"/>
  <c r="T1798" i="3"/>
  <c r="S1798" i="3"/>
  <c r="Q1798" i="3"/>
  <c r="P1798" i="3"/>
  <c r="O1798" i="3"/>
  <c r="R1798" i="3" s="1"/>
  <c r="N1798" i="3"/>
  <c r="M1798" i="3"/>
  <c r="L1798" i="3"/>
  <c r="K1798" i="3"/>
  <c r="J1798" i="3"/>
  <c r="I1798" i="3"/>
  <c r="H1798" i="3"/>
  <c r="G1798" i="3"/>
  <c r="F1798" i="3"/>
  <c r="E1798" i="3"/>
  <c r="D1798" i="3"/>
  <c r="C1798" i="3"/>
  <c r="B1798" i="3"/>
  <c r="A1798" i="3"/>
  <c r="V1797" i="3"/>
  <c r="U1797" i="3"/>
  <c r="T1797" i="3"/>
  <c r="S1797" i="3"/>
  <c r="Q1797" i="3"/>
  <c r="P1797" i="3"/>
  <c r="O1797" i="3"/>
  <c r="N1797" i="3"/>
  <c r="M1797" i="3"/>
  <c r="L1797" i="3"/>
  <c r="K1797" i="3"/>
  <c r="J1797" i="3"/>
  <c r="I1797" i="3"/>
  <c r="G1797" i="3"/>
  <c r="H1797" i="3" s="1"/>
  <c r="F1797" i="3"/>
  <c r="E1797" i="3"/>
  <c r="D1797" i="3"/>
  <c r="C1797" i="3"/>
  <c r="B1797" i="3"/>
  <c r="A1797" i="3"/>
  <c r="V1796" i="3"/>
  <c r="U1796" i="3"/>
  <c r="T1796" i="3"/>
  <c r="S1796" i="3"/>
  <c r="Q1796" i="3"/>
  <c r="O1796" i="3"/>
  <c r="P1796" i="3" s="1"/>
  <c r="N1796" i="3"/>
  <c r="M1796" i="3"/>
  <c r="L1796" i="3"/>
  <c r="K1796" i="3"/>
  <c r="J1796" i="3"/>
  <c r="I1796" i="3"/>
  <c r="H1796" i="3"/>
  <c r="G1796" i="3"/>
  <c r="F1796" i="3"/>
  <c r="E1796" i="3"/>
  <c r="D1796" i="3"/>
  <c r="C1796" i="3"/>
  <c r="B1796" i="3"/>
  <c r="A1796" i="3"/>
  <c r="V1795" i="3"/>
  <c r="U1795" i="3"/>
  <c r="T1795" i="3"/>
  <c r="S1795" i="3"/>
  <c r="Q1795" i="3"/>
  <c r="O1795" i="3"/>
  <c r="N1795" i="3"/>
  <c r="M1795" i="3"/>
  <c r="L1795" i="3"/>
  <c r="K1795" i="3"/>
  <c r="J1795" i="3"/>
  <c r="G1795" i="3"/>
  <c r="F1795" i="3"/>
  <c r="E1795" i="3"/>
  <c r="D1795" i="3"/>
  <c r="C1795" i="3"/>
  <c r="B1795" i="3"/>
  <c r="A1795" i="3"/>
  <c r="V1794" i="3"/>
  <c r="U1794" i="3"/>
  <c r="T1794" i="3"/>
  <c r="S1794" i="3"/>
  <c r="Q1794" i="3"/>
  <c r="O1794" i="3"/>
  <c r="N1794" i="3"/>
  <c r="R1794" i="3" s="1"/>
  <c r="M1794" i="3"/>
  <c r="L1794" i="3"/>
  <c r="K1794" i="3"/>
  <c r="J1794" i="3"/>
  <c r="G1794" i="3"/>
  <c r="F1794" i="3"/>
  <c r="E1794" i="3"/>
  <c r="D1794" i="3"/>
  <c r="C1794" i="3"/>
  <c r="B1794" i="3"/>
  <c r="A1794" i="3"/>
  <c r="V1793" i="3"/>
  <c r="U1793" i="3"/>
  <c r="T1793" i="3"/>
  <c r="S1793" i="3"/>
  <c r="Q1793" i="3"/>
  <c r="P1793" i="3"/>
  <c r="O1793" i="3"/>
  <c r="R1793" i="3" s="1"/>
  <c r="N1793" i="3"/>
  <c r="M1793" i="3"/>
  <c r="L1793" i="3"/>
  <c r="K1793" i="3"/>
  <c r="J1793" i="3"/>
  <c r="G1793" i="3"/>
  <c r="F1793" i="3"/>
  <c r="E1793" i="3"/>
  <c r="D1793" i="3"/>
  <c r="C1793" i="3"/>
  <c r="B1793" i="3"/>
  <c r="A1793" i="3"/>
  <c r="V1792" i="3"/>
  <c r="U1792" i="3"/>
  <c r="T1792" i="3"/>
  <c r="S1792" i="3"/>
  <c r="R1792" i="3"/>
  <c r="Q1792" i="3"/>
  <c r="P1792" i="3"/>
  <c r="O1792" i="3"/>
  <c r="N1792" i="3"/>
  <c r="M1792" i="3"/>
  <c r="L1792" i="3"/>
  <c r="K1792" i="3"/>
  <c r="J1792" i="3"/>
  <c r="I1792" i="3"/>
  <c r="H1792" i="3"/>
  <c r="G1792" i="3"/>
  <c r="F1792" i="3"/>
  <c r="E1792" i="3"/>
  <c r="D1792" i="3"/>
  <c r="C1792" i="3"/>
  <c r="B1792" i="3"/>
  <c r="A1792" i="3"/>
  <c r="V1791" i="3"/>
  <c r="U1791" i="3"/>
  <c r="T1791" i="3"/>
  <c r="S1791" i="3"/>
  <c r="R1791" i="3"/>
  <c r="Q1791" i="3"/>
  <c r="P1791" i="3"/>
  <c r="O1791" i="3"/>
  <c r="N1791" i="3"/>
  <c r="M1791" i="3"/>
  <c r="L1791" i="3"/>
  <c r="K1791" i="3"/>
  <c r="J1791" i="3"/>
  <c r="H1791" i="3"/>
  <c r="G1791" i="3"/>
  <c r="I1791" i="3" s="1"/>
  <c r="F1791" i="3"/>
  <c r="E1791" i="3"/>
  <c r="D1791" i="3"/>
  <c r="C1791" i="3"/>
  <c r="B1791" i="3"/>
  <c r="A1791" i="3"/>
  <c r="V1790" i="3"/>
  <c r="U1790" i="3"/>
  <c r="T1790" i="3"/>
  <c r="S1790" i="3"/>
  <c r="Q1790" i="3"/>
  <c r="O1790" i="3"/>
  <c r="N1790" i="3"/>
  <c r="M1790" i="3"/>
  <c r="L1790" i="3"/>
  <c r="K1790" i="3"/>
  <c r="J1790" i="3"/>
  <c r="I1790" i="3"/>
  <c r="H1790" i="3"/>
  <c r="G1790" i="3"/>
  <c r="F1790" i="3"/>
  <c r="E1790" i="3"/>
  <c r="D1790" i="3"/>
  <c r="C1790" i="3"/>
  <c r="B1790" i="3"/>
  <c r="A1790" i="3"/>
  <c r="V1789" i="3"/>
  <c r="U1789" i="3"/>
  <c r="T1789" i="3"/>
  <c r="S1789" i="3"/>
  <c r="Q1789" i="3"/>
  <c r="O1789" i="3"/>
  <c r="R1789" i="3" s="1"/>
  <c r="N1789" i="3"/>
  <c r="M1789" i="3"/>
  <c r="L1789" i="3"/>
  <c r="K1789" i="3"/>
  <c r="J1789" i="3"/>
  <c r="G1789" i="3"/>
  <c r="F1789" i="3"/>
  <c r="E1789" i="3"/>
  <c r="D1789" i="3"/>
  <c r="C1789" i="3"/>
  <c r="B1789" i="3"/>
  <c r="A1789" i="3"/>
  <c r="V1788" i="3"/>
  <c r="U1788" i="3"/>
  <c r="T1788" i="3"/>
  <c r="S1788" i="3"/>
  <c r="R1788" i="3"/>
  <c r="Q1788" i="3"/>
  <c r="P1788" i="3"/>
  <c r="O1788" i="3"/>
  <c r="N1788" i="3"/>
  <c r="M1788" i="3"/>
  <c r="L1788" i="3"/>
  <c r="K1788" i="3"/>
  <c r="J1788" i="3"/>
  <c r="I1788" i="3"/>
  <c r="H1788" i="3"/>
  <c r="G1788" i="3"/>
  <c r="F1788" i="3"/>
  <c r="E1788" i="3"/>
  <c r="D1788" i="3"/>
  <c r="C1788" i="3"/>
  <c r="B1788" i="3"/>
  <c r="A1788" i="3"/>
  <c r="V1787" i="3"/>
  <c r="U1787" i="3"/>
  <c r="T1787" i="3"/>
  <c r="S1787" i="3"/>
  <c r="Q1787" i="3"/>
  <c r="O1787" i="3"/>
  <c r="N1787" i="3"/>
  <c r="P1787" i="3" s="1"/>
  <c r="M1787" i="3"/>
  <c r="L1787" i="3"/>
  <c r="K1787" i="3"/>
  <c r="J1787" i="3"/>
  <c r="G1787" i="3"/>
  <c r="I1787" i="3" s="1"/>
  <c r="F1787" i="3"/>
  <c r="E1787" i="3"/>
  <c r="D1787" i="3"/>
  <c r="C1787" i="3"/>
  <c r="B1787" i="3"/>
  <c r="A1787" i="3"/>
  <c r="V1786" i="3"/>
  <c r="U1786" i="3"/>
  <c r="T1786" i="3"/>
  <c r="S1786" i="3"/>
  <c r="R1786" i="3"/>
  <c r="Q1786" i="3"/>
  <c r="P1786" i="3"/>
  <c r="O1786" i="3"/>
  <c r="N1786" i="3"/>
  <c r="M1786" i="3"/>
  <c r="L1786" i="3"/>
  <c r="K1786" i="3"/>
  <c r="J1786" i="3"/>
  <c r="I1786" i="3"/>
  <c r="H1786" i="3"/>
  <c r="G1786" i="3"/>
  <c r="F1786" i="3"/>
  <c r="E1786" i="3"/>
  <c r="D1786" i="3"/>
  <c r="C1786" i="3"/>
  <c r="B1786" i="3"/>
  <c r="A1786" i="3"/>
  <c r="V1785" i="3"/>
  <c r="U1785" i="3"/>
  <c r="T1785" i="3"/>
  <c r="S1785" i="3"/>
  <c r="R1785" i="3"/>
  <c r="Q1785" i="3"/>
  <c r="O1785" i="3"/>
  <c r="N1785" i="3"/>
  <c r="P1785" i="3" s="1"/>
  <c r="M1785" i="3"/>
  <c r="L1785" i="3"/>
  <c r="K1785" i="3"/>
  <c r="J1785" i="3"/>
  <c r="G1785" i="3"/>
  <c r="I1785" i="3" s="1"/>
  <c r="F1785" i="3"/>
  <c r="E1785" i="3"/>
  <c r="D1785" i="3"/>
  <c r="C1785" i="3"/>
  <c r="B1785" i="3"/>
  <c r="A1785" i="3"/>
  <c r="V1784" i="3"/>
  <c r="U1784" i="3"/>
  <c r="T1784" i="3"/>
  <c r="S1784" i="3"/>
  <c r="Q1784" i="3"/>
  <c r="P1784" i="3"/>
  <c r="O1784" i="3"/>
  <c r="N1784" i="3"/>
  <c r="R1784" i="3" s="1"/>
  <c r="M1784" i="3"/>
  <c r="L1784" i="3"/>
  <c r="K1784" i="3"/>
  <c r="J1784" i="3"/>
  <c r="H1784" i="3"/>
  <c r="G1784" i="3"/>
  <c r="I1784" i="3" s="1"/>
  <c r="F1784" i="3"/>
  <c r="E1784" i="3"/>
  <c r="D1784" i="3"/>
  <c r="C1784" i="3"/>
  <c r="B1784" i="3"/>
  <c r="A1784" i="3"/>
  <c r="V1783" i="3"/>
  <c r="U1783" i="3"/>
  <c r="T1783" i="3"/>
  <c r="S1783" i="3"/>
  <c r="Q1783" i="3"/>
  <c r="P1783" i="3"/>
  <c r="O1783" i="3"/>
  <c r="N1783" i="3"/>
  <c r="M1783" i="3"/>
  <c r="L1783" i="3"/>
  <c r="K1783" i="3"/>
  <c r="J1783" i="3"/>
  <c r="I1783" i="3"/>
  <c r="G1783" i="3"/>
  <c r="H1783" i="3" s="1"/>
  <c r="F1783" i="3"/>
  <c r="E1783" i="3"/>
  <c r="D1783" i="3"/>
  <c r="C1783" i="3"/>
  <c r="B1783" i="3"/>
  <c r="A1783" i="3"/>
  <c r="V1782" i="3"/>
  <c r="U1782" i="3"/>
  <c r="T1782" i="3"/>
  <c r="S1782" i="3"/>
  <c r="R1782" i="3"/>
  <c r="Q1782" i="3"/>
  <c r="O1782" i="3"/>
  <c r="P1782" i="3" s="1"/>
  <c r="N1782" i="3"/>
  <c r="M1782" i="3"/>
  <c r="L1782" i="3"/>
  <c r="K1782" i="3"/>
  <c r="J1782" i="3"/>
  <c r="I1782" i="3"/>
  <c r="G1782" i="3"/>
  <c r="H1782" i="3" s="1"/>
  <c r="F1782" i="3"/>
  <c r="E1782" i="3"/>
  <c r="D1782" i="3"/>
  <c r="C1782" i="3"/>
  <c r="B1782" i="3"/>
  <c r="A1782" i="3"/>
  <c r="V1781" i="3"/>
  <c r="U1781" i="3"/>
  <c r="T1781" i="3"/>
  <c r="S1781" i="3"/>
  <c r="R1781" i="3"/>
  <c r="Q1781" i="3"/>
  <c r="P1781" i="3"/>
  <c r="O1781" i="3"/>
  <c r="N1781" i="3"/>
  <c r="M1781" i="3"/>
  <c r="L1781" i="3"/>
  <c r="K1781" i="3"/>
  <c r="J1781" i="3"/>
  <c r="I1781" i="3"/>
  <c r="H1781" i="3"/>
  <c r="G1781" i="3"/>
  <c r="F1781" i="3"/>
  <c r="E1781" i="3"/>
  <c r="D1781" i="3"/>
  <c r="C1781" i="3"/>
  <c r="B1781" i="3"/>
  <c r="A1781" i="3"/>
  <c r="V1780" i="3"/>
  <c r="U1780" i="3"/>
  <c r="T1780" i="3"/>
  <c r="S1780" i="3"/>
  <c r="Q1780" i="3"/>
  <c r="O1780" i="3"/>
  <c r="R1780" i="3" s="1"/>
  <c r="N1780" i="3"/>
  <c r="M1780" i="3"/>
  <c r="L1780" i="3"/>
  <c r="K1780" i="3"/>
  <c r="J1780" i="3"/>
  <c r="I1780" i="3"/>
  <c r="H1780" i="3"/>
  <c r="G1780" i="3"/>
  <c r="F1780" i="3"/>
  <c r="E1780" i="3"/>
  <c r="D1780" i="3"/>
  <c r="C1780" i="3"/>
  <c r="B1780" i="3"/>
  <c r="A1780" i="3"/>
  <c r="V1779" i="3"/>
  <c r="U1779" i="3"/>
  <c r="T1779" i="3"/>
  <c r="S1779" i="3"/>
  <c r="Q1779" i="3"/>
  <c r="O1779" i="3"/>
  <c r="N1779" i="3"/>
  <c r="M1779" i="3"/>
  <c r="L1779" i="3"/>
  <c r="K1779" i="3"/>
  <c r="J1779" i="3"/>
  <c r="I1779" i="3"/>
  <c r="H1779" i="3"/>
  <c r="G1779" i="3"/>
  <c r="F1779" i="3"/>
  <c r="E1779" i="3"/>
  <c r="D1779" i="3"/>
  <c r="C1779" i="3"/>
  <c r="B1779" i="3"/>
  <c r="A1779" i="3"/>
  <c r="V1778" i="3"/>
  <c r="U1778" i="3"/>
  <c r="T1778" i="3"/>
  <c r="S1778" i="3"/>
  <c r="R1778" i="3"/>
  <c r="Q1778" i="3"/>
  <c r="O1778" i="3"/>
  <c r="N1778" i="3"/>
  <c r="M1778" i="3"/>
  <c r="L1778" i="3"/>
  <c r="K1778" i="3"/>
  <c r="J1778" i="3"/>
  <c r="G1778" i="3"/>
  <c r="F1778" i="3"/>
  <c r="E1778" i="3"/>
  <c r="D1778" i="3"/>
  <c r="C1778" i="3"/>
  <c r="B1778" i="3"/>
  <c r="A1778" i="3"/>
  <c r="V1777" i="3"/>
  <c r="U1777" i="3"/>
  <c r="T1777" i="3"/>
  <c r="S1777" i="3"/>
  <c r="R1777" i="3"/>
  <c r="Q1777" i="3"/>
  <c r="P1777" i="3"/>
  <c r="O1777" i="3"/>
  <c r="N1777" i="3"/>
  <c r="M1777" i="3"/>
  <c r="L1777" i="3"/>
  <c r="K1777" i="3"/>
  <c r="J1777" i="3"/>
  <c r="G1777" i="3"/>
  <c r="F1777" i="3"/>
  <c r="E1777" i="3"/>
  <c r="D1777" i="3"/>
  <c r="C1777" i="3"/>
  <c r="B1777" i="3"/>
  <c r="A1777" i="3"/>
  <c r="V1776" i="3"/>
  <c r="U1776" i="3"/>
  <c r="T1776" i="3"/>
  <c r="S1776" i="3"/>
  <c r="R1776" i="3"/>
  <c r="Q1776" i="3"/>
  <c r="O1776" i="3"/>
  <c r="N1776" i="3"/>
  <c r="P1776" i="3" s="1"/>
  <c r="M1776" i="3"/>
  <c r="L1776" i="3"/>
  <c r="K1776" i="3"/>
  <c r="J1776" i="3"/>
  <c r="I1776" i="3"/>
  <c r="H1776" i="3"/>
  <c r="G1776" i="3"/>
  <c r="F1776" i="3"/>
  <c r="E1776" i="3"/>
  <c r="D1776" i="3"/>
  <c r="C1776" i="3"/>
  <c r="B1776" i="3"/>
  <c r="A1776" i="3"/>
  <c r="V1775" i="3"/>
  <c r="U1775" i="3"/>
  <c r="T1775" i="3"/>
  <c r="S1775" i="3"/>
  <c r="R1775" i="3"/>
  <c r="Q1775" i="3"/>
  <c r="P1775" i="3"/>
  <c r="O1775" i="3"/>
  <c r="N1775" i="3"/>
  <c r="M1775" i="3"/>
  <c r="L1775" i="3"/>
  <c r="K1775" i="3"/>
  <c r="J1775" i="3"/>
  <c r="I1775" i="3"/>
  <c r="H1775" i="3"/>
  <c r="G1775" i="3"/>
  <c r="F1775" i="3"/>
  <c r="E1775" i="3"/>
  <c r="D1775" i="3"/>
  <c r="C1775" i="3"/>
  <c r="B1775" i="3"/>
  <c r="A1775" i="3"/>
  <c r="V1774" i="3"/>
  <c r="U1774" i="3"/>
  <c r="T1774" i="3"/>
  <c r="S1774" i="3"/>
  <c r="R1774" i="3"/>
  <c r="Q1774" i="3"/>
  <c r="O1774" i="3"/>
  <c r="N1774" i="3"/>
  <c r="P1774" i="3" s="1"/>
  <c r="M1774" i="3"/>
  <c r="L1774" i="3"/>
  <c r="K1774" i="3"/>
  <c r="J1774" i="3"/>
  <c r="I1774" i="3"/>
  <c r="H1774" i="3"/>
  <c r="G1774" i="3"/>
  <c r="F1774" i="3"/>
  <c r="E1774" i="3"/>
  <c r="D1774" i="3"/>
  <c r="C1774" i="3"/>
  <c r="B1774" i="3"/>
  <c r="A1774" i="3"/>
  <c r="V1773" i="3"/>
  <c r="U1773" i="3"/>
  <c r="T1773" i="3"/>
  <c r="S1773" i="3"/>
  <c r="Q1773" i="3"/>
  <c r="O1773" i="3"/>
  <c r="N1773" i="3"/>
  <c r="P1773" i="3" s="1"/>
  <c r="M1773" i="3"/>
  <c r="L1773" i="3"/>
  <c r="K1773" i="3"/>
  <c r="J1773" i="3"/>
  <c r="I1773" i="3"/>
  <c r="G1773" i="3"/>
  <c r="H1773" i="3" s="1"/>
  <c r="F1773" i="3"/>
  <c r="E1773" i="3"/>
  <c r="D1773" i="3"/>
  <c r="C1773" i="3"/>
  <c r="B1773" i="3"/>
  <c r="A1773" i="3"/>
  <c r="V1772" i="3"/>
  <c r="U1772" i="3"/>
  <c r="T1772" i="3"/>
  <c r="S1772" i="3"/>
  <c r="R1772" i="3"/>
  <c r="Q1772" i="3"/>
  <c r="O1772" i="3"/>
  <c r="N1772" i="3"/>
  <c r="P1772" i="3" s="1"/>
  <c r="M1772" i="3"/>
  <c r="L1772" i="3"/>
  <c r="K1772" i="3"/>
  <c r="J1772" i="3"/>
  <c r="I1772" i="3"/>
  <c r="H1772" i="3"/>
  <c r="G1772" i="3"/>
  <c r="F1772" i="3"/>
  <c r="E1772" i="3"/>
  <c r="D1772" i="3"/>
  <c r="C1772" i="3"/>
  <c r="B1772" i="3"/>
  <c r="A1772" i="3"/>
  <c r="V1771" i="3"/>
  <c r="U1771" i="3"/>
  <c r="T1771" i="3"/>
  <c r="S1771" i="3"/>
  <c r="Q1771" i="3"/>
  <c r="P1771" i="3"/>
  <c r="O1771" i="3"/>
  <c r="R1771" i="3" s="1"/>
  <c r="N1771" i="3"/>
  <c r="M1771" i="3"/>
  <c r="L1771" i="3"/>
  <c r="K1771" i="3"/>
  <c r="J1771" i="3"/>
  <c r="H1771" i="3"/>
  <c r="G1771" i="3"/>
  <c r="I1771" i="3" s="1"/>
  <c r="F1771" i="3"/>
  <c r="E1771" i="3"/>
  <c r="D1771" i="3"/>
  <c r="C1771" i="3"/>
  <c r="B1771" i="3"/>
  <c r="A1771" i="3"/>
  <c r="V1770" i="3"/>
  <c r="U1770" i="3"/>
  <c r="T1770" i="3"/>
  <c r="S1770" i="3"/>
  <c r="Q1770" i="3"/>
  <c r="O1770" i="3"/>
  <c r="N1770" i="3"/>
  <c r="P1770" i="3" s="1"/>
  <c r="M1770" i="3"/>
  <c r="L1770" i="3"/>
  <c r="K1770" i="3"/>
  <c r="J1770" i="3"/>
  <c r="I1770" i="3"/>
  <c r="G1770" i="3"/>
  <c r="H1770" i="3" s="1"/>
  <c r="F1770" i="3"/>
  <c r="E1770" i="3"/>
  <c r="D1770" i="3"/>
  <c r="C1770" i="3"/>
  <c r="B1770" i="3"/>
  <c r="A1770" i="3"/>
  <c r="V1769" i="3"/>
  <c r="U1769" i="3"/>
  <c r="T1769" i="3"/>
  <c r="S1769" i="3"/>
  <c r="R1769" i="3"/>
  <c r="Q1769" i="3"/>
  <c r="P1769" i="3"/>
  <c r="O1769" i="3"/>
  <c r="N1769" i="3"/>
  <c r="M1769" i="3"/>
  <c r="L1769" i="3"/>
  <c r="K1769" i="3"/>
  <c r="J1769" i="3"/>
  <c r="H1769" i="3"/>
  <c r="G1769" i="3"/>
  <c r="I1769" i="3" s="1"/>
  <c r="F1769" i="3"/>
  <c r="E1769" i="3"/>
  <c r="D1769" i="3"/>
  <c r="C1769" i="3"/>
  <c r="B1769" i="3"/>
  <c r="A1769" i="3"/>
  <c r="V1768" i="3"/>
  <c r="U1768" i="3"/>
  <c r="T1768" i="3"/>
  <c r="S1768" i="3"/>
  <c r="Q1768" i="3"/>
  <c r="O1768" i="3"/>
  <c r="N1768" i="3"/>
  <c r="M1768" i="3"/>
  <c r="L1768" i="3"/>
  <c r="K1768" i="3"/>
  <c r="J1768" i="3"/>
  <c r="I1768" i="3"/>
  <c r="H1768" i="3"/>
  <c r="G1768" i="3"/>
  <c r="F1768" i="3"/>
  <c r="E1768" i="3"/>
  <c r="D1768" i="3"/>
  <c r="C1768" i="3"/>
  <c r="B1768" i="3"/>
  <c r="A1768" i="3"/>
  <c r="V1767" i="3"/>
  <c r="U1767" i="3"/>
  <c r="T1767" i="3"/>
  <c r="S1767" i="3"/>
  <c r="Q1767" i="3"/>
  <c r="O1767" i="3"/>
  <c r="R1767" i="3" s="1"/>
  <c r="N1767" i="3"/>
  <c r="M1767" i="3"/>
  <c r="L1767" i="3"/>
  <c r="K1767" i="3"/>
  <c r="J1767" i="3"/>
  <c r="G1767" i="3"/>
  <c r="F1767" i="3"/>
  <c r="E1767" i="3"/>
  <c r="D1767" i="3"/>
  <c r="C1767" i="3"/>
  <c r="B1767" i="3"/>
  <c r="A1767" i="3"/>
  <c r="V1766" i="3"/>
  <c r="U1766" i="3"/>
  <c r="T1766" i="3"/>
  <c r="S1766" i="3"/>
  <c r="R1766" i="3"/>
  <c r="Q1766" i="3"/>
  <c r="P1766" i="3"/>
  <c r="O1766" i="3"/>
  <c r="N1766" i="3"/>
  <c r="M1766" i="3"/>
  <c r="L1766" i="3"/>
  <c r="K1766" i="3"/>
  <c r="J1766" i="3"/>
  <c r="H1766" i="3"/>
  <c r="G1766" i="3"/>
  <c r="I1766" i="3" s="1"/>
  <c r="F1766" i="3"/>
  <c r="E1766" i="3"/>
  <c r="D1766" i="3"/>
  <c r="C1766" i="3"/>
  <c r="B1766" i="3"/>
  <c r="A1766" i="3"/>
  <c r="V1765" i="3"/>
  <c r="U1765" i="3"/>
  <c r="T1765" i="3"/>
  <c r="S1765" i="3"/>
  <c r="Q1765" i="3"/>
  <c r="P1765" i="3"/>
  <c r="O1765" i="3"/>
  <c r="R1765" i="3" s="1"/>
  <c r="N1765" i="3"/>
  <c r="M1765" i="3"/>
  <c r="L1765" i="3"/>
  <c r="K1765" i="3"/>
  <c r="J1765" i="3"/>
  <c r="G1765" i="3"/>
  <c r="F1765" i="3"/>
  <c r="E1765" i="3"/>
  <c r="D1765" i="3"/>
  <c r="C1765" i="3"/>
  <c r="B1765" i="3"/>
  <c r="A1765" i="3"/>
  <c r="V1764" i="3"/>
  <c r="U1764" i="3"/>
  <c r="T1764" i="3"/>
  <c r="S1764" i="3"/>
  <c r="Q1764" i="3"/>
  <c r="P1764" i="3"/>
  <c r="O1764" i="3"/>
  <c r="R1764" i="3" s="1"/>
  <c r="N1764" i="3"/>
  <c r="M1764" i="3"/>
  <c r="L1764" i="3"/>
  <c r="K1764" i="3"/>
  <c r="J1764" i="3"/>
  <c r="I1764" i="3"/>
  <c r="H1764" i="3"/>
  <c r="G1764" i="3"/>
  <c r="F1764" i="3"/>
  <c r="E1764" i="3"/>
  <c r="D1764" i="3"/>
  <c r="C1764" i="3"/>
  <c r="B1764" i="3"/>
  <c r="A1764" i="3"/>
  <c r="V1763" i="3"/>
  <c r="U1763" i="3"/>
  <c r="T1763" i="3"/>
  <c r="S1763" i="3"/>
  <c r="R1763" i="3"/>
  <c r="Q1763" i="3"/>
  <c r="O1763" i="3"/>
  <c r="P1763" i="3" s="1"/>
  <c r="N1763" i="3"/>
  <c r="M1763" i="3"/>
  <c r="L1763" i="3"/>
  <c r="K1763" i="3"/>
  <c r="J1763" i="3"/>
  <c r="I1763" i="3"/>
  <c r="G1763" i="3"/>
  <c r="H1763" i="3" s="1"/>
  <c r="F1763" i="3"/>
  <c r="E1763" i="3"/>
  <c r="D1763" i="3"/>
  <c r="C1763" i="3"/>
  <c r="B1763" i="3"/>
  <c r="A1763" i="3"/>
  <c r="V1762" i="3"/>
  <c r="U1762" i="3"/>
  <c r="T1762" i="3"/>
  <c r="S1762" i="3"/>
  <c r="Q1762" i="3"/>
  <c r="O1762" i="3"/>
  <c r="N1762" i="3"/>
  <c r="M1762" i="3"/>
  <c r="L1762" i="3"/>
  <c r="K1762" i="3"/>
  <c r="J1762" i="3"/>
  <c r="I1762" i="3"/>
  <c r="H1762" i="3"/>
  <c r="G1762" i="3"/>
  <c r="F1762" i="3"/>
  <c r="E1762" i="3"/>
  <c r="D1762" i="3"/>
  <c r="C1762" i="3"/>
  <c r="B1762" i="3"/>
  <c r="A1762" i="3"/>
  <c r="V1761" i="3"/>
  <c r="U1761" i="3"/>
  <c r="T1761" i="3"/>
  <c r="S1761" i="3"/>
  <c r="R1761" i="3"/>
  <c r="Q1761" i="3"/>
  <c r="P1761" i="3"/>
  <c r="O1761" i="3"/>
  <c r="N1761" i="3"/>
  <c r="M1761" i="3"/>
  <c r="L1761" i="3"/>
  <c r="K1761" i="3"/>
  <c r="J1761" i="3"/>
  <c r="G1761" i="3"/>
  <c r="F1761" i="3"/>
  <c r="E1761" i="3"/>
  <c r="D1761" i="3"/>
  <c r="C1761" i="3"/>
  <c r="B1761" i="3"/>
  <c r="A1761" i="3"/>
  <c r="V1760" i="3"/>
  <c r="U1760" i="3"/>
  <c r="T1760" i="3"/>
  <c r="S1760" i="3"/>
  <c r="Q1760" i="3"/>
  <c r="P1760" i="3"/>
  <c r="O1760" i="3"/>
  <c r="N1760" i="3"/>
  <c r="R1760" i="3" s="1"/>
  <c r="M1760" i="3"/>
  <c r="L1760" i="3"/>
  <c r="K1760" i="3"/>
  <c r="J1760" i="3"/>
  <c r="G1760" i="3"/>
  <c r="F1760" i="3"/>
  <c r="E1760" i="3"/>
  <c r="D1760" i="3"/>
  <c r="C1760" i="3"/>
  <c r="B1760" i="3"/>
  <c r="A1760" i="3"/>
  <c r="V1759" i="3"/>
  <c r="U1759" i="3"/>
  <c r="T1759" i="3"/>
  <c r="S1759" i="3"/>
  <c r="Q1759" i="3"/>
  <c r="O1759" i="3"/>
  <c r="N1759" i="3"/>
  <c r="P1759" i="3" s="1"/>
  <c r="M1759" i="3"/>
  <c r="L1759" i="3"/>
  <c r="K1759" i="3"/>
  <c r="J1759" i="3"/>
  <c r="I1759" i="3"/>
  <c r="H1759" i="3"/>
  <c r="G1759" i="3"/>
  <c r="F1759" i="3"/>
  <c r="E1759" i="3"/>
  <c r="D1759" i="3"/>
  <c r="C1759" i="3"/>
  <c r="B1759" i="3"/>
  <c r="A1759" i="3"/>
  <c r="V1758" i="3"/>
  <c r="U1758" i="3"/>
  <c r="T1758" i="3"/>
  <c r="S1758" i="3"/>
  <c r="Q1758" i="3"/>
  <c r="P1758" i="3"/>
  <c r="O1758" i="3"/>
  <c r="R1758" i="3" s="1"/>
  <c r="N1758" i="3"/>
  <c r="M1758" i="3"/>
  <c r="L1758" i="3"/>
  <c r="K1758" i="3"/>
  <c r="J1758" i="3"/>
  <c r="I1758" i="3"/>
  <c r="G1758" i="3"/>
  <c r="H1758" i="3" s="1"/>
  <c r="F1758" i="3"/>
  <c r="E1758" i="3"/>
  <c r="D1758" i="3"/>
  <c r="C1758" i="3"/>
  <c r="B1758" i="3"/>
  <c r="A1758" i="3"/>
  <c r="V1757" i="3"/>
  <c r="U1757" i="3"/>
  <c r="T1757" i="3"/>
  <c r="S1757" i="3"/>
  <c r="R1757" i="3"/>
  <c r="Q1757" i="3"/>
  <c r="O1757" i="3"/>
  <c r="N1757" i="3"/>
  <c r="M1757" i="3"/>
  <c r="L1757" i="3"/>
  <c r="K1757" i="3"/>
  <c r="J1757" i="3"/>
  <c r="H1757" i="3"/>
  <c r="G1757" i="3"/>
  <c r="I1757" i="3" s="1"/>
  <c r="F1757" i="3"/>
  <c r="E1757" i="3"/>
  <c r="D1757" i="3"/>
  <c r="C1757" i="3"/>
  <c r="B1757" i="3"/>
  <c r="A1757" i="3"/>
  <c r="V1756" i="3"/>
  <c r="U1756" i="3"/>
  <c r="T1756" i="3"/>
  <c r="S1756" i="3"/>
  <c r="Q1756" i="3"/>
  <c r="O1756" i="3"/>
  <c r="N1756" i="3"/>
  <c r="M1756" i="3"/>
  <c r="L1756" i="3"/>
  <c r="K1756" i="3"/>
  <c r="J1756" i="3"/>
  <c r="I1756" i="3"/>
  <c r="H1756" i="3"/>
  <c r="G1756" i="3"/>
  <c r="F1756" i="3"/>
  <c r="E1756" i="3"/>
  <c r="D1756" i="3"/>
  <c r="C1756" i="3"/>
  <c r="B1756" i="3"/>
  <c r="A1756" i="3"/>
  <c r="V1755" i="3"/>
  <c r="U1755" i="3"/>
  <c r="T1755" i="3"/>
  <c r="S1755" i="3"/>
  <c r="Q1755" i="3"/>
  <c r="P1755" i="3"/>
  <c r="O1755" i="3"/>
  <c r="N1755" i="3"/>
  <c r="R1755" i="3" s="1"/>
  <c r="M1755" i="3"/>
  <c r="L1755" i="3"/>
  <c r="K1755" i="3"/>
  <c r="J1755" i="3"/>
  <c r="I1755" i="3"/>
  <c r="H1755" i="3"/>
  <c r="G1755" i="3"/>
  <c r="F1755" i="3"/>
  <c r="E1755" i="3"/>
  <c r="D1755" i="3"/>
  <c r="C1755" i="3"/>
  <c r="B1755" i="3"/>
  <c r="A1755" i="3"/>
  <c r="V1754" i="3"/>
  <c r="U1754" i="3"/>
  <c r="T1754" i="3"/>
  <c r="S1754" i="3"/>
  <c r="Q1754" i="3"/>
  <c r="O1754" i="3"/>
  <c r="R1754" i="3" s="1"/>
  <c r="N1754" i="3"/>
  <c r="M1754" i="3"/>
  <c r="L1754" i="3"/>
  <c r="K1754" i="3"/>
  <c r="J1754" i="3"/>
  <c r="H1754" i="3"/>
  <c r="G1754" i="3"/>
  <c r="I1754" i="3" s="1"/>
  <c r="F1754" i="3"/>
  <c r="E1754" i="3"/>
  <c r="D1754" i="3"/>
  <c r="C1754" i="3"/>
  <c r="B1754" i="3"/>
  <c r="A1754" i="3"/>
  <c r="V1753" i="3"/>
  <c r="U1753" i="3"/>
  <c r="T1753" i="3"/>
  <c r="S1753" i="3"/>
  <c r="Q1753" i="3"/>
  <c r="O1753" i="3"/>
  <c r="N1753" i="3"/>
  <c r="M1753" i="3"/>
  <c r="L1753" i="3"/>
  <c r="K1753" i="3"/>
  <c r="J1753" i="3"/>
  <c r="G1753" i="3"/>
  <c r="I1753" i="3" s="1"/>
  <c r="F1753" i="3"/>
  <c r="E1753" i="3"/>
  <c r="D1753" i="3"/>
  <c r="C1753" i="3"/>
  <c r="B1753" i="3"/>
  <c r="A1753" i="3"/>
  <c r="V1752" i="3"/>
  <c r="U1752" i="3"/>
  <c r="T1752" i="3"/>
  <c r="S1752" i="3"/>
  <c r="R1752" i="3"/>
  <c r="Q1752" i="3"/>
  <c r="P1752" i="3"/>
  <c r="O1752" i="3"/>
  <c r="N1752" i="3"/>
  <c r="M1752" i="3"/>
  <c r="L1752" i="3"/>
  <c r="K1752" i="3"/>
  <c r="J1752" i="3"/>
  <c r="G1752" i="3"/>
  <c r="H1752" i="3" s="1"/>
  <c r="F1752" i="3"/>
  <c r="E1752" i="3"/>
  <c r="D1752" i="3"/>
  <c r="C1752" i="3"/>
  <c r="B1752" i="3"/>
  <c r="A1752" i="3"/>
  <c r="V1751" i="3"/>
  <c r="U1751" i="3"/>
  <c r="T1751" i="3"/>
  <c r="S1751" i="3"/>
  <c r="R1751" i="3"/>
  <c r="Q1751" i="3"/>
  <c r="P1751" i="3"/>
  <c r="O1751" i="3"/>
  <c r="N1751" i="3"/>
  <c r="M1751" i="3"/>
  <c r="L1751" i="3"/>
  <c r="K1751" i="3"/>
  <c r="J1751" i="3"/>
  <c r="G1751" i="3"/>
  <c r="F1751" i="3"/>
  <c r="E1751" i="3"/>
  <c r="D1751" i="3"/>
  <c r="C1751" i="3"/>
  <c r="B1751" i="3"/>
  <c r="A1751" i="3"/>
  <c r="V1750" i="3"/>
  <c r="U1750" i="3"/>
  <c r="T1750" i="3"/>
  <c r="S1750" i="3"/>
  <c r="R1750" i="3"/>
  <c r="Q1750" i="3"/>
  <c r="O1750" i="3"/>
  <c r="N1750" i="3"/>
  <c r="P1750" i="3" s="1"/>
  <c r="M1750" i="3"/>
  <c r="L1750" i="3"/>
  <c r="K1750" i="3"/>
  <c r="J1750" i="3"/>
  <c r="H1750" i="3"/>
  <c r="G1750" i="3"/>
  <c r="I1750" i="3" s="1"/>
  <c r="F1750" i="3"/>
  <c r="E1750" i="3"/>
  <c r="D1750" i="3"/>
  <c r="C1750" i="3"/>
  <c r="B1750" i="3"/>
  <c r="A1750" i="3"/>
  <c r="V1749" i="3"/>
  <c r="U1749" i="3"/>
  <c r="T1749" i="3"/>
  <c r="S1749" i="3"/>
  <c r="Q1749" i="3"/>
  <c r="O1749" i="3"/>
  <c r="N1749" i="3"/>
  <c r="M1749" i="3"/>
  <c r="L1749" i="3"/>
  <c r="K1749" i="3"/>
  <c r="J1749" i="3"/>
  <c r="I1749" i="3"/>
  <c r="H1749" i="3"/>
  <c r="G1749" i="3"/>
  <c r="F1749" i="3"/>
  <c r="E1749" i="3"/>
  <c r="D1749" i="3"/>
  <c r="C1749" i="3"/>
  <c r="B1749" i="3"/>
  <c r="A1749" i="3"/>
  <c r="V1748" i="3"/>
  <c r="U1748" i="3"/>
  <c r="T1748" i="3"/>
  <c r="S1748" i="3"/>
  <c r="R1748" i="3"/>
  <c r="Q1748" i="3"/>
  <c r="O1748" i="3"/>
  <c r="N1748" i="3"/>
  <c r="P1748" i="3" s="1"/>
  <c r="M1748" i="3"/>
  <c r="L1748" i="3"/>
  <c r="K1748" i="3"/>
  <c r="J1748" i="3"/>
  <c r="I1748" i="3"/>
  <c r="H1748" i="3"/>
  <c r="G1748" i="3"/>
  <c r="F1748" i="3"/>
  <c r="E1748" i="3"/>
  <c r="D1748" i="3"/>
  <c r="C1748" i="3"/>
  <c r="B1748" i="3"/>
  <c r="A1748" i="3"/>
  <c r="V1747" i="3"/>
  <c r="U1747" i="3"/>
  <c r="T1747" i="3"/>
  <c r="S1747" i="3"/>
  <c r="R1747" i="3"/>
  <c r="Q1747" i="3"/>
  <c r="P1747" i="3"/>
  <c r="O1747" i="3"/>
  <c r="N1747" i="3"/>
  <c r="M1747" i="3"/>
  <c r="L1747" i="3"/>
  <c r="K1747" i="3"/>
  <c r="J1747" i="3"/>
  <c r="H1747" i="3"/>
  <c r="G1747" i="3"/>
  <c r="I1747" i="3" s="1"/>
  <c r="F1747" i="3"/>
  <c r="E1747" i="3"/>
  <c r="D1747" i="3"/>
  <c r="C1747" i="3"/>
  <c r="B1747" i="3"/>
  <c r="A1747" i="3"/>
  <c r="V1746" i="3"/>
  <c r="U1746" i="3"/>
  <c r="T1746" i="3"/>
  <c r="S1746" i="3"/>
  <c r="Q1746" i="3"/>
  <c r="O1746" i="3"/>
  <c r="R1746" i="3" s="1"/>
  <c r="N1746" i="3"/>
  <c r="P1746" i="3" s="1"/>
  <c r="M1746" i="3"/>
  <c r="L1746" i="3"/>
  <c r="K1746" i="3"/>
  <c r="J1746" i="3"/>
  <c r="I1746" i="3"/>
  <c r="H1746" i="3"/>
  <c r="G1746" i="3"/>
  <c r="F1746" i="3"/>
  <c r="E1746" i="3"/>
  <c r="D1746" i="3"/>
  <c r="C1746" i="3"/>
  <c r="B1746" i="3"/>
  <c r="A1746" i="3"/>
  <c r="V1745" i="3"/>
  <c r="U1745" i="3"/>
  <c r="T1745" i="3"/>
  <c r="S1745" i="3"/>
  <c r="Q1745" i="3"/>
  <c r="P1745" i="3"/>
  <c r="O1745" i="3"/>
  <c r="N1745" i="3"/>
  <c r="M1745" i="3"/>
  <c r="L1745" i="3"/>
  <c r="K1745" i="3"/>
  <c r="J1745" i="3"/>
  <c r="H1745" i="3"/>
  <c r="G1745" i="3"/>
  <c r="I1745" i="3" s="1"/>
  <c r="F1745" i="3"/>
  <c r="E1745" i="3"/>
  <c r="D1745" i="3"/>
  <c r="C1745" i="3"/>
  <c r="B1745" i="3"/>
  <c r="A1745" i="3"/>
  <c r="V1744" i="3"/>
  <c r="U1744" i="3"/>
  <c r="T1744" i="3"/>
  <c r="S1744" i="3"/>
  <c r="Q1744" i="3"/>
  <c r="O1744" i="3"/>
  <c r="N1744" i="3"/>
  <c r="P1744" i="3" s="1"/>
  <c r="M1744" i="3"/>
  <c r="L1744" i="3"/>
  <c r="K1744" i="3"/>
  <c r="J1744" i="3"/>
  <c r="I1744" i="3"/>
  <c r="H1744" i="3"/>
  <c r="G1744" i="3"/>
  <c r="F1744" i="3"/>
  <c r="E1744" i="3"/>
  <c r="D1744" i="3"/>
  <c r="C1744" i="3"/>
  <c r="B1744" i="3"/>
  <c r="A1744" i="3"/>
  <c r="V1743" i="3"/>
  <c r="U1743" i="3"/>
  <c r="T1743" i="3"/>
  <c r="S1743" i="3"/>
  <c r="Q1743" i="3"/>
  <c r="O1743" i="3"/>
  <c r="N1743" i="3"/>
  <c r="P1743" i="3" s="1"/>
  <c r="M1743" i="3"/>
  <c r="L1743" i="3"/>
  <c r="K1743" i="3"/>
  <c r="J1743" i="3"/>
  <c r="I1743" i="3"/>
  <c r="H1743" i="3"/>
  <c r="G1743" i="3"/>
  <c r="F1743" i="3"/>
  <c r="E1743" i="3"/>
  <c r="D1743" i="3"/>
  <c r="C1743" i="3"/>
  <c r="B1743" i="3"/>
  <c r="A1743" i="3"/>
  <c r="V1742" i="3"/>
  <c r="U1742" i="3"/>
  <c r="T1742" i="3"/>
  <c r="S1742" i="3"/>
  <c r="Q1742" i="3"/>
  <c r="P1742" i="3"/>
  <c r="O1742" i="3"/>
  <c r="R1742" i="3" s="1"/>
  <c r="N1742" i="3"/>
  <c r="M1742" i="3"/>
  <c r="L1742" i="3"/>
  <c r="K1742" i="3"/>
  <c r="J1742" i="3"/>
  <c r="G1742" i="3"/>
  <c r="F1742" i="3"/>
  <c r="E1742" i="3"/>
  <c r="D1742" i="3"/>
  <c r="C1742" i="3"/>
  <c r="B1742" i="3"/>
  <c r="A1742" i="3"/>
  <c r="V1741" i="3"/>
  <c r="U1741" i="3"/>
  <c r="T1741" i="3"/>
  <c r="S1741" i="3"/>
  <c r="R1741" i="3"/>
  <c r="Q1741" i="3"/>
  <c r="P1741" i="3"/>
  <c r="O1741" i="3"/>
  <c r="N1741" i="3"/>
  <c r="M1741" i="3"/>
  <c r="L1741" i="3"/>
  <c r="K1741" i="3"/>
  <c r="J1741" i="3"/>
  <c r="G1741" i="3"/>
  <c r="I1741" i="3" s="1"/>
  <c r="F1741" i="3"/>
  <c r="E1741" i="3"/>
  <c r="D1741" i="3"/>
  <c r="C1741" i="3"/>
  <c r="B1741" i="3"/>
  <c r="A1741" i="3"/>
  <c r="V1740" i="3"/>
  <c r="U1740" i="3"/>
  <c r="T1740" i="3"/>
  <c r="S1740" i="3"/>
  <c r="Q1740" i="3"/>
  <c r="P1740" i="3"/>
  <c r="O1740" i="3"/>
  <c r="R1740" i="3" s="1"/>
  <c r="N1740" i="3"/>
  <c r="M1740" i="3"/>
  <c r="L1740" i="3"/>
  <c r="K1740" i="3"/>
  <c r="J1740" i="3"/>
  <c r="I1740" i="3"/>
  <c r="H1740" i="3"/>
  <c r="G1740" i="3"/>
  <c r="F1740" i="3"/>
  <c r="E1740" i="3"/>
  <c r="D1740" i="3"/>
  <c r="C1740" i="3"/>
  <c r="B1740" i="3"/>
  <c r="A1740" i="3"/>
  <c r="V1739" i="3"/>
  <c r="U1739" i="3"/>
  <c r="T1739" i="3"/>
  <c r="S1739" i="3"/>
  <c r="Q1739" i="3"/>
  <c r="O1739" i="3"/>
  <c r="N1739" i="3"/>
  <c r="P1739" i="3" s="1"/>
  <c r="M1739" i="3"/>
  <c r="L1739" i="3"/>
  <c r="K1739" i="3"/>
  <c r="J1739" i="3"/>
  <c r="I1739" i="3"/>
  <c r="G1739" i="3"/>
  <c r="H1739" i="3" s="1"/>
  <c r="F1739" i="3"/>
  <c r="E1739" i="3"/>
  <c r="D1739" i="3"/>
  <c r="C1739" i="3"/>
  <c r="B1739" i="3"/>
  <c r="A1739" i="3"/>
  <c r="V1738" i="3"/>
  <c r="U1738" i="3"/>
  <c r="T1738" i="3"/>
  <c r="S1738" i="3"/>
  <c r="Q1738" i="3"/>
  <c r="O1738" i="3"/>
  <c r="R1738" i="3" s="1"/>
  <c r="N1738" i="3"/>
  <c r="M1738" i="3"/>
  <c r="L1738" i="3"/>
  <c r="K1738" i="3"/>
  <c r="J1738" i="3"/>
  <c r="I1738" i="3"/>
  <c r="H1738" i="3"/>
  <c r="G1738" i="3"/>
  <c r="F1738" i="3"/>
  <c r="E1738" i="3"/>
  <c r="D1738" i="3"/>
  <c r="C1738" i="3"/>
  <c r="B1738" i="3"/>
  <c r="A1738" i="3"/>
  <c r="V1737" i="3"/>
  <c r="U1737" i="3"/>
  <c r="T1737" i="3"/>
  <c r="S1737" i="3"/>
  <c r="R1737" i="3"/>
  <c r="Q1737" i="3"/>
  <c r="P1737" i="3"/>
  <c r="O1737" i="3"/>
  <c r="N1737" i="3"/>
  <c r="M1737" i="3"/>
  <c r="L1737" i="3"/>
  <c r="K1737" i="3"/>
  <c r="J1737" i="3"/>
  <c r="G1737" i="3"/>
  <c r="F1737" i="3"/>
  <c r="E1737" i="3"/>
  <c r="D1737" i="3"/>
  <c r="C1737" i="3"/>
  <c r="B1737" i="3"/>
  <c r="A1737" i="3"/>
  <c r="V1736" i="3"/>
  <c r="U1736" i="3"/>
  <c r="T1736" i="3"/>
  <c r="S1736" i="3"/>
  <c r="R1736" i="3"/>
  <c r="Q1736" i="3"/>
  <c r="P1736" i="3"/>
  <c r="O1736" i="3"/>
  <c r="N1736" i="3"/>
  <c r="M1736" i="3"/>
  <c r="L1736" i="3"/>
  <c r="K1736" i="3"/>
  <c r="J1736" i="3"/>
  <c r="H1736" i="3"/>
  <c r="G1736" i="3"/>
  <c r="I1736" i="3" s="1"/>
  <c r="F1736" i="3"/>
  <c r="E1736" i="3"/>
  <c r="D1736" i="3"/>
  <c r="C1736" i="3"/>
  <c r="B1736" i="3"/>
  <c r="A1736" i="3"/>
  <c r="V1735" i="3"/>
  <c r="U1735" i="3"/>
  <c r="T1735" i="3"/>
  <c r="S1735" i="3"/>
  <c r="Q1735" i="3"/>
  <c r="P1735" i="3"/>
  <c r="O1735" i="3"/>
  <c r="N1735" i="3"/>
  <c r="M1735" i="3"/>
  <c r="L1735" i="3"/>
  <c r="K1735" i="3"/>
  <c r="J1735" i="3"/>
  <c r="I1735" i="3"/>
  <c r="H1735" i="3"/>
  <c r="G1735" i="3"/>
  <c r="F1735" i="3"/>
  <c r="E1735" i="3"/>
  <c r="D1735" i="3"/>
  <c r="C1735" i="3"/>
  <c r="B1735" i="3"/>
  <c r="A1735" i="3"/>
  <c r="V1734" i="3"/>
  <c r="U1734" i="3"/>
  <c r="T1734" i="3"/>
  <c r="S1734" i="3"/>
  <c r="Q1734" i="3"/>
  <c r="P1734" i="3"/>
  <c r="O1734" i="3"/>
  <c r="N1734" i="3"/>
  <c r="M1734" i="3"/>
  <c r="L1734" i="3"/>
  <c r="K1734" i="3"/>
  <c r="J1734" i="3"/>
  <c r="I1734" i="3"/>
  <c r="G1734" i="3"/>
  <c r="H1734" i="3" s="1"/>
  <c r="F1734" i="3"/>
  <c r="E1734" i="3"/>
  <c r="D1734" i="3"/>
  <c r="C1734" i="3"/>
  <c r="B1734" i="3"/>
  <c r="A1734" i="3"/>
  <c r="V1733" i="3"/>
  <c r="U1733" i="3"/>
  <c r="T1733" i="3"/>
  <c r="S1733" i="3"/>
  <c r="R1733" i="3"/>
  <c r="Q1733" i="3"/>
  <c r="O1733" i="3"/>
  <c r="P1733" i="3" s="1"/>
  <c r="N1733" i="3"/>
  <c r="M1733" i="3"/>
  <c r="L1733" i="3"/>
  <c r="K1733" i="3"/>
  <c r="J1733" i="3"/>
  <c r="I1733" i="3"/>
  <c r="G1733" i="3"/>
  <c r="H1733" i="3" s="1"/>
  <c r="F1733" i="3"/>
  <c r="E1733" i="3"/>
  <c r="D1733" i="3"/>
  <c r="C1733" i="3"/>
  <c r="B1733" i="3"/>
  <c r="A1733" i="3"/>
  <c r="V1732" i="3"/>
  <c r="U1732" i="3"/>
  <c r="T1732" i="3"/>
  <c r="S1732" i="3"/>
  <c r="Q1732" i="3"/>
  <c r="O1732" i="3"/>
  <c r="N1732" i="3"/>
  <c r="M1732" i="3"/>
  <c r="L1732" i="3"/>
  <c r="K1732" i="3"/>
  <c r="J1732" i="3"/>
  <c r="I1732" i="3"/>
  <c r="H1732" i="3"/>
  <c r="G1732" i="3"/>
  <c r="F1732" i="3"/>
  <c r="E1732" i="3"/>
  <c r="D1732" i="3"/>
  <c r="C1732" i="3"/>
  <c r="B1732" i="3"/>
  <c r="A1732" i="3"/>
  <c r="V1731" i="3"/>
  <c r="U1731" i="3"/>
  <c r="T1731" i="3"/>
  <c r="S1731" i="3"/>
  <c r="R1731" i="3"/>
  <c r="Q1731" i="3"/>
  <c r="P1731" i="3"/>
  <c r="O1731" i="3"/>
  <c r="N1731" i="3"/>
  <c r="M1731" i="3"/>
  <c r="L1731" i="3"/>
  <c r="K1731" i="3"/>
  <c r="J1731" i="3"/>
  <c r="H1731" i="3"/>
  <c r="G1731" i="3"/>
  <c r="I1731" i="3" s="1"/>
  <c r="F1731" i="3"/>
  <c r="E1731" i="3"/>
  <c r="D1731" i="3"/>
  <c r="C1731" i="3"/>
  <c r="B1731" i="3"/>
  <c r="A1731" i="3"/>
  <c r="V1730" i="3"/>
  <c r="U1730" i="3"/>
  <c r="T1730" i="3"/>
  <c r="S1730" i="3"/>
  <c r="Q1730" i="3"/>
  <c r="O1730" i="3"/>
  <c r="N1730" i="3"/>
  <c r="M1730" i="3"/>
  <c r="L1730" i="3"/>
  <c r="K1730" i="3"/>
  <c r="J1730" i="3"/>
  <c r="G1730" i="3"/>
  <c r="I1730" i="3" s="1"/>
  <c r="F1730" i="3"/>
  <c r="E1730" i="3"/>
  <c r="D1730" i="3"/>
  <c r="C1730" i="3"/>
  <c r="B1730" i="3"/>
  <c r="A1730" i="3"/>
  <c r="V1729" i="3"/>
  <c r="U1729" i="3"/>
  <c r="T1729" i="3"/>
  <c r="S1729" i="3"/>
  <c r="Q1729" i="3"/>
  <c r="O1729" i="3"/>
  <c r="R1729" i="3" s="1"/>
  <c r="N1729" i="3"/>
  <c r="M1729" i="3"/>
  <c r="L1729" i="3"/>
  <c r="K1729" i="3"/>
  <c r="J1729" i="3"/>
  <c r="H1729" i="3"/>
  <c r="G1729" i="3"/>
  <c r="I1729" i="3" s="1"/>
  <c r="F1729" i="3"/>
  <c r="E1729" i="3"/>
  <c r="D1729" i="3"/>
  <c r="C1729" i="3"/>
  <c r="B1729" i="3"/>
  <c r="A1729" i="3"/>
  <c r="V1728" i="3"/>
  <c r="U1728" i="3"/>
  <c r="T1728" i="3"/>
  <c r="S1728" i="3"/>
  <c r="Q1728" i="3"/>
  <c r="P1728" i="3"/>
  <c r="O1728" i="3"/>
  <c r="N1728" i="3"/>
  <c r="R1728" i="3" s="1"/>
  <c r="M1728" i="3"/>
  <c r="L1728" i="3"/>
  <c r="K1728" i="3"/>
  <c r="J1728" i="3"/>
  <c r="I1728" i="3"/>
  <c r="G1728" i="3"/>
  <c r="H1728" i="3" s="1"/>
  <c r="F1728" i="3"/>
  <c r="E1728" i="3"/>
  <c r="D1728" i="3"/>
  <c r="C1728" i="3"/>
  <c r="B1728" i="3"/>
  <c r="A1728" i="3"/>
  <c r="V1727" i="3"/>
  <c r="U1727" i="3"/>
  <c r="T1727" i="3"/>
  <c r="S1727" i="3"/>
  <c r="R1727" i="3"/>
  <c r="Q1727" i="3"/>
  <c r="O1727" i="3"/>
  <c r="N1727" i="3"/>
  <c r="P1727" i="3" s="1"/>
  <c r="M1727" i="3"/>
  <c r="L1727" i="3"/>
  <c r="K1727" i="3"/>
  <c r="J1727" i="3"/>
  <c r="H1727" i="3"/>
  <c r="G1727" i="3"/>
  <c r="I1727" i="3" s="1"/>
  <c r="F1727" i="3"/>
  <c r="E1727" i="3"/>
  <c r="D1727" i="3"/>
  <c r="C1727" i="3"/>
  <c r="B1727" i="3"/>
  <c r="A1727" i="3"/>
  <c r="V1726" i="3"/>
  <c r="U1726" i="3"/>
  <c r="T1726" i="3"/>
  <c r="S1726" i="3"/>
  <c r="Q1726" i="3"/>
  <c r="O1726" i="3"/>
  <c r="N1726" i="3"/>
  <c r="M1726" i="3"/>
  <c r="L1726" i="3"/>
  <c r="K1726" i="3"/>
  <c r="J1726" i="3"/>
  <c r="I1726" i="3"/>
  <c r="H1726" i="3"/>
  <c r="G1726" i="3"/>
  <c r="F1726" i="3"/>
  <c r="E1726" i="3"/>
  <c r="D1726" i="3"/>
  <c r="C1726" i="3"/>
  <c r="B1726" i="3"/>
  <c r="A1726" i="3"/>
  <c r="V1725" i="3"/>
  <c r="U1725" i="3"/>
  <c r="T1725" i="3"/>
  <c r="S1725" i="3"/>
  <c r="R1725" i="3"/>
  <c r="Q1725" i="3"/>
  <c r="P1725" i="3"/>
  <c r="O1725" i="3"/>
  <c r="N1725" i="3"/>
  <c r="M1725" i="3"/>
  <c r="L1725" i="3"/>
  <c r="K1725" i="3"/>
  <c r="J1725" i="3"/>
  <c r="I1725" i="3"/>
  <c r="H1725" i="3"/>
  <c r="G1725" i="3"/>
  <c r="F1725" i="3"/>
  <c r="E1725" i="3"/>
  <c r="D1725" i="3"/>
  <c r="C1725" i="3"/>
  <c r="B1725" i="3"/>
  <c r="A1725" i="3"/>
  <c r="V1724" i="3"/>
  <c r="U1724" i="3"/>
  <c r="T1724" i="3"/>
  <c r="S1724" i="3"/>
  <c r="Q1724" i="3"/>
  <c r="O1724" i="3"/>
  <c r="N1724" i="3"/>
  <c r="P1724" i="3" s="1"/>
  <c r="M1724" i="3"/>
  <c r="L1724" i="3"/>
  <c r="K1724" i="3"/>
  <c r="J1724" i="3"/>
  <c r="I1724" i="3"/>
  <c r="H1724" i="3"/>
  <c r="G1724" i="3"/>
  <c r="F1724" i="3"/>
  <c r="E1724" i="3"/>
  <c r="D1724" i="3"/>
  <c r="C1724" i="3"/>
  <c r="B1724" i="3"/>
  <c r="A1724" i="3"/>
  <c r="V1723" i="3"/>
  <c r="U1723" i="3"/>
  <c r="T1723" i="3"/>
  <c r="S1723" i="3"/>
  <c r="Q1723" i="3"/>
  <c r="O1723" i="3"/>
  <c r="N1723" i="3"/>
  <c r="M1723" i="3"/>
  <c r="L1723" i="3"/>
  <c r="K1723" i="3"/>
  <c r="J1723" i="3"/>
  <c r="G1723" i="3"/>
  <c r="F1723" i="3"/>
  <c r="E1723" i="3"/>
  <c r="D1723" i="3"/>
  <c r="C1723" i="3"/>
  <c r="B1723" i="3"/>
  <c r="A1723" i="3"/>
  <c r="V1722" i="3"/>
  <c r="U1722" i="3"/>
  <c r="T1722" i="3"/>
  <c r="S1722" i="3"/>
  <c r="R1722" i="3"/>
  <c r="Q1722" i="3"/>
  <c r="P1722" i="3"/>
  <c r="O1722" i="3"/>
  <c r="N1722" i="3"/>
  <c r="M1722" i="3"/>
  <c r="L1722" i="3"/>
  <c r="K1722" i="3"/>
  <c r="J1722" i="3"/>
  <c r="G1722" i="3"/>
  <c r="I1722" i="3" s="1"/>
  <c r="F1722" i="3"/>
  <c r="E1722" i="3"/>
  <c r="D1722" i="3"/>
  <c r="C1722" i="3"/>
  <c r="B1722" i="3"/>
  <c r="A1722" i="3"/>
  <c r="V1721" i="3"/>
  <c r="U1721" i="3"/>
  <c r="T1721" i="3"/>
  <c r="S1721" i="3"/>
  <c r="Q1721" i="3"/>
  <c r="P1721" i="3"/>
  <c r="O1721" i="3"/>
  <c r="R1721" i="3" s="1"/>
  <c r="N1721" i="3"/>
  <c r="M1721" i="3"/>
  <c r="L1721" i="3"/>
  <c r="K1721" i="3"/>
  <c r="J1721" i="3"/>
  <c r="H1721" i="3"/>
  <c r="G1721" i="3"/>
  <c r="I1721" i="3" s="1"/>
  <c r="F1721" i="3"/>
  <c r="E1721" i="3"/>
  <c r="D1721" i="3"/>
  <c r="C1721" i="3"/>
  <c r="B1721" i="3"/>
  <c r="A1721" i="3"/>
  <c r="V1720" i="3"/>
  <c r="U1720" i="3"/>
  <c r="T1720" i="3"/>
  <c r="S1720" i="3"/>
  <c r="R1720" i="3"/>
  <c r="Q1720" i="3"/>
  <c r="P1720" i="3"/>
  <c r="O1720" i="3"/>
  <c r="N1720" i="3"/>
  <c r="M1720" i="3"/>
  <c r="L1720" i="3"/>
  <c r="K1720" i="3"/>
  <c r="J1720" i="3"/>
  <c r="H1720" i="3"/>
  <c r="G1720" i="3"/>
  <c r="I1720" i="3" s="1"/>
  <c r="F1720" i="3"/>
  <c r="E1720" i="3"/>
  <c r="D1720" i="3"/>
  <c r="C1720" i="3"/>
  <c r="B1720" i="3"/>
  <c r="A1720" i="3"/>
  <c r="V1719" i="3"/>
  <c r="U1719" i="3"/>
  <c r="T1719" i="3"/>
  <c r="S1719" i="3"/>
  <c r="Q1719" i="3"/>
  <c r="O1719" i="3"/>
  <c r="N1719" i="3"/>
  <c r="M1719" i="3"/>
  <c r="L1719" i="3"/>
  <c r="K1719" i="3"/>
  <c r="J1719" i="3"/>
  <c r="I1719" i="3"/>
  <c r="G1719" i="3"/>
  <c r="H1719" i="3" s="1"/>
  <c r="F1719" i="3"/>
  <c r="E1719" i="3"/>
  <c r="D1719" i="3"/>
  <c r="C1719" i="3"/>
  <c r="B1719" i="3"/>
  <c r="A1719" i="3"/>
  <c r="V1718" i="3"/>
  <c r="U1718" i="3"/>
  <c r="T1718" i="3"/>
  <c r="S1718" i="3"/>
  <c r="R1718" i="3"/>
  <c r="Q1718" i="3"/>
  <c r="O1718" i="3"/>
  <c r="N1718" i="3"/>
  <c r="P1718" i="3" s="1"/>
  <c r="M1718" i="3"/>
  <c r="L1718" i="3"/>
  <c r="K1718" i="3"/>
  <c r="J1718" i="3"/>
  <c r="G1718" i="3"/>
  <c r="F1718" i="3"/>
  <c r="E1718" i="3"/>
  <c r="D1718" i="3"/>
  <c r="C1718" i="3"/>
  <c r="B1718" i="3"/>
  <c r="A1718" i="3"/>
  <c r="V1717" i="3"/>
  <c r="U1717" i="3"/>
  <c r="T1717" i="3"/>
  <c r="S1717" i="3"/>
  <c r="R1717" i="3"/>
  <c r="Q1717" i="3"/>
  <c r="P1717" i="3"/>
  <c r="O1717" i="3"/>
  <c r="N1717" i="3"/>
  <c r="M1717" i="3"/>
  <c r="L1717" i="3"/>
  <c r="K1717" i="3"/>
  <c r="J1717" i="3"/>
  <c r="G1717" i="3"/>
  <c r="F1717" i="3"/>
  <c r="E1717" i="3"/>
  <c r="D1717" i="3"/>
  <c r="C1717" i="3"/>
  <c r="B1717" i="3"/>
  <c r="A1717" i="3"/>
  <c r="V1716" i="3"/>
  <c r="U1716" i="3"/>
  <c r="T1716" i="3"/>
  <c r="S1716" i="3"/>
  <c r="Q1716" i="3"/>
  <c r="P1716" i="3"/>
  <c r="O1716" i="3"/>
  <c r="R1716" i="3" s="1"/>
  <c r="N1716" i="3"/>
  <c r="M1716" i="3"/>
  <c r="L1716" i="3"/>
  <c r="K1716" i="3"/>
  <c r="J1716" i="3"/>
  <c r="I1716" i="3"/>
  <c r="H1716" i="3"/>
  <c r="G1716" i="3"/>
  <c r="F1716" i="3"/>
  <c r="E1716" i="3"/>
  <c r="D1716" i="3"/>
  <c r="C1716" i="3"/>
  <c r="B1716" i="3"/>
  <c r="A1716" i="3"/>
  <c r="V1715" i="3"/>
  <c r="U1715" i="3"/>
  <c r="T1715" i="3"/>
  <c r="S1715" i="3"/>
  <c r="Q1715" i="3"/>
  <c r="O1715" i="3"/>
  <c r="R1715" i="3" s="1"/>
  <c r="N1715" i="3"/>
  <c r="M1715" i="3"/>
  <c r="L1715" i="3"/>
  <c r="K1715" i="3"/>
  <c r="J1715" i="3"/>
  <c r="I1715" i="3"/>
  <c r="G1715" i="3"/>
  <c r="H1715" i="3" s="1"/>
  <c r="F1715" i="3"/>
  <c r="E1715" i="3"/>
  <c r="D1715" i="3"/>
  <c r="C1715" i="3"/>
  <c r="B1715" i="3"/>
  <c r="A1715" i="3"/>
  <c r="V1714" i="3"/>
  <c r="U1714" i="3"/>
  <c r="T1714" i="3"/>
  <c r="S1714" i="3"/>
  <c r="R1714" i="3"/>
  <c r="Q1714" i="3"/>
  <c r="O1714" i="3"/>
  <c r="P1714" i="3" s="1"/>
  <c r="N1714" i="3"/>
  <c r="M1714" i="3"/>
  <c r="L1714" i="3"/>
  <c r="K1714" i="3"/>
  <c r="J1714" i="3"/>
  <c r="I1714" i="3"/>
  <c r="G1714" i="3"/>
  <c r="H1714" i="3" s="1"/>
  <c r="F1714" i="3"/>
  <c r="E1714" i="3"/>
  <c r="D1714" i="3"/>
  <c r="C1714" i="3"/>
  <c r="B1714" i="3"/>
  <c r="A1714" i="3"/>
  <c r="V1713" i="3"/>
  <c r="U1713" i="3"/>
  <c r="T1713" i="3"/>
  <c r="S1713" i="3"/>
  <c r="Q1713" i="3"/>
  <c r="O1713" i="3"/>
  <c r="N1713" i="3"/>
  <c r="M1713" i="3"/>
  <c r="L1713" i="3"/>
  <c r="K1713" i="3"/>
  <c r="J1713" i="3"/>
  <c r="G1713" i="3"/>
  <c r="F1713" i="3"/>
  <c r="E1713" i="3"/>
  <c r="D1713" i="3"/>
  <c r="C1713" i="3"/>
  <c r="B1713" i="3"/>
  <c r="A1713" i="3"/>
  <c r="V1712" i="3"/>
  <c r="U1712" i="3"/>
  <c r="T1712" i="3"/>
  <c r="S1712" i="3"/>
  <c r="Q1712" i="3"/>
  <c r="O1712" i="3"/>
  <c r="N1712" i="3"/>
  <c r="R1712" i="3" s="1"/>
  <c r="M1712" i="3"/>
  <c r="L1712" i="3"/>
  <c r="K1712" i="3"/>
  <c r="J1712" i="3"/>
  <c r="G1712" i="3"/>
  <c r="F1712" i="3"/>
  <c r="E1712" i="3"/>
  <c r="D1712" i="3"/>
  <c r="C1712" i="3"/>
  <c r="B1712" i="3"/>
  <c r="A1712" i="3"/>
  <c r="V1711" i="3"/>
  <c r="U1711" i="3"/>
  <c r="T1711" i="3"/>
  <c r="S1711" i="3"/>
  <c r="R1711" i="3"/>
  <c r="Q1711" i="3"/>
  <c r="P1711" i="3"/>
  <c r="O1711" i="3"/>
  <c r="N1711" i="3"/>
  <c r="M1711" i="3"/>
  <c r="L1711" i="3"/>
  <c r="K1711" i="3"/>
  <c r="J1711" i="3"/>
  <c r="I1711" i="3"/>
  <c r="H1711" i="3"/>
  <c r="G1711" i="3"/>
  <c r="F1711" i="3"/>
  <c r="E1711" i="3"/>
  <c r="D1711" i="3"/>
  <c r="C1711" i="3"/>
  <c r="B1711" i="3"/>
  <c r="A1711" i="3"/>
  <c r="V1710" i="3"/>
  <c r="U1710" i="3"/>
  <c r="T1710" i="3"/>
  <c r="S1710" i="3"/>
  <c r="Q1710" i="3"/>
  <c r="P1710" i="3"/>
  <c r="O1710" i="3"/>
  <c r="N1710" i="3"/>
  <c r="M1710" i="3"/>
  <c r="L1710" i="3"/>
  <c r="K1710" i="3"/>
  <c r="J1710" i="3"/>
  <c r="I1710" i="3"/>
  <c r="H1710" i="3"/>
  <c r="G1710" i="3"/>
  <c r="F1710" i="3"/>
  <c r="E1710" i="3"/>
  <c r="D1710" i="3"/>
  <c r="C1710" i="3"/>
  <c r="B1710" i="3"/>
  <c r="A1710" i="3"/>
  <c r="V1709" i="3"/>
  <c r="U1709" i="3"/>
  <c r="T1709" i="3"/>
  <c r="S1709" i="3"/>
  <c r="Q1709" i="3"/>
  <c r="O1709" i="3"/>
  <c r="N1709" i="3"/>
  <c r="M1709" i="3"/>
  <c r="L1709" i="3"/>
  <c r="K1709" i="3"/>
  <c r="J1709" i="3"/>
  <c r="I1709" i="3"/>
  <c r="G1709" i="3"/>
  <c r="H1709" i="3" s="1"/>
  <c r="F1709" i="3"/>
  <c r="E1709" i="3"/>
  <c r="D1709" i="3"/>
  <c r="C1709" i="3"/>
  <c r="B1709" i="3"/>
  <c r="A1709" i="3"/>
  <c r="V1708" i="3"/>
  <c r="U1708" i="3"/>
  <c r="T1708" i="3"/>
  <c r="S1708" i="3"/>
  <c r="Q1708" i="3"/>
  <c r="O1708" i="3"/>
  <c r="R1708" i="3" s="1"/>
  <c r="N1708" i="3"/>
  <c r="P1708" i="3" s="1"/>
  <c r="M1708" i="3"/>
  <c r="L1708" i="3"/>
  <c r="K1708" i="3"/>
  <c r="J1708" i="3"/>
  <c r="I1708" i="3"/>
  <c r="H1708" i="3"/>
  <c r="G1708" i="3"/>
  <c r="F1708" i="3"/>
  <c r="E1708" i="3"/>
  <c r="D1708" i="3"/>
  <c r="C1708" i="3"/>
  <c r="B1708" i="3"/>
  <c r="A1708" i="3"/>
  <c r="V1707" i="3"/>
  <c r="U1707" i="3"/>
  <c r="T1707" i="3"/>
  <c r="S1707" i="3"/>
  <c r="R1707" i="3"/>
  <c r="Q1707" i="3"/>
  <c r="P1707" i="3"/>
  <c r="O1707" i="3"/>
  <c r="N1707" i="3"/>
  <c r="M1707" i="3"/>
  <c r="L1707" i="3"/>
  <c r="K1707" i="3"/>
  <c r="J1707" i="3"/>
  <c r="I1707" i="3"/>
  <c r="H1707" i="3"/>
  <c r="G1707" i="3"/>
  <c r="F1707" i="3"/>
  <c r="E1707" i="3"/>
  <c r="D1707" i="3"/>
  <c r="C1707" i="3"/>
  <c r="B1707" i="3"/>
  <c r="A1707" i="3"/>
  <c r="V1706" i="3"/>
  <c r="U1706" i="3"/>
  <c r="T1706" i="3"/>
  <c r="S1706" i="3"/>
  <c r="Q1706" i="3"/>
  <c r="O1706" i="3"/>
  <c r="N1706" i="3"/>
  <c r="M1706" i="3"/>
  <c r="L1706" i="3"/>
  <c r="K1706" i="3"/>
  <c r="J1706" i="3"/>
  <c r="G1706" i="3"/>
  <c r="I1706" i="3" s="1"/>
  <c r="F1706" i="3"/>
  <c r="E1706" i="3"/>
  <c r="D1706" i="3"/>
  <c r="C1706" i="3"/>
  <c r="B1706" i="3"/>
  <c r="A1706" i="3"/>
  <c r="V1705" i="3"/>
  <c r="U1705" i="3"/>
  <c r="T1705" i="3"/>
  <c r="S1705" i="3"/>
  <c r="Q1705" i="3"/>
  <c r="O1705" i="3"/>
  <c r="N1705" i="3"/>
  <c r="P1705" i="3" s="1"/>
  <c r="M1705" i="3"/>
  <c r="L1705" i="3"/>
  <c r="K1705" i="3"/>
  <c r="J1705" i="3"/>
  <c r="G1705" i="3"/>
  <c r="I1705" i="3" s="1"/>
  <c r="F1705" i="3"/>
  <c r="E1705" i="3"/>
  <c r="D1705" i="3"/>
  <c r="C1705" i="3"/>
  <c r="B1705" i="3"/>
  <c r="A1705" i="3"/>
  <c r="V1704" i="3"/>
  <c r="U1704" i="3"/>
  <c r="T1704" i="3"/>
  <c r="S1704" i="3"/>
  <c r="R1704" i="3"/>
  <c r="Q1704" i="3"/>
  <c r="P1704" i="3"/>
  <c r="O1704" i="3"/>
  <c r="N1704" i="3"/>
  <c r="M1704" i="3"/>
  <c r="L1704" i="3"/>
  <c r="K1704" i="3"/>
  <c r="J1704" i="3"/>
  <c r="I1704" i="3"/>
  <c r="G1704" i="3"/>
  <c r="H1704" i="3" s="1"/>
  <c r="F1704" i="3"/>
  <c r="E1704" i="3"/>
  <c r="D1704" i="3"/>
  <c r="C1704" i="3"/>
  <c r="B1704" i="3"/>
  <c r="A1704" i="3"/>
  <c r="V1703" i="3"/>
  <c r="U1703" i="3"/>
  <c r="T1703" i="3"/>
  <c r="S1703" i="3"/>
  <c r="R1703" i="3"/>
  <c r="Q1703" i="3"/>
  <c r="O1703" i="3"/>
  <c r="P1703" i="3" s="1"/>
  <c r="N1703" i="3"/>
  <c r="M1703" i="3"/>
  <c r="L1703" i="3"/>
  <c r="K1703" i="3"/>
  <c r="J1703" i="3"/>
  <c r="I1703" i="3"/>
  <c r="H1703" i="3"/>
  <c r="G1703" i="3"/>
  <c r="F1703" i="3"/>
  <c r="E1703" i="3"/>
  <c r="D1703" i="3"/>
  <c r="C1703" i="3"/>
  <c r="B1703" i="3"/>
  <c r="A1703" i="3"/>
  <c r="V1702" i="3"/>
  <c r="U1702" i="3"/>
  <c r="T1702" i="3"/>
  <c r="S1702" i="3"/>
  <c r="Q1702" i="3"/>
  <c r="O1702" i="3"/>
  <c r="R1702" i="3" s="1"/>
  <c r="N1702" i="3"/>
  <c r="M1702" i="3"/>
  <c r="L1702" i="3"/>
  <c r="K1702" i="3"/>
  <c r="J1702" i="3"/>
  <c r="G1702" i="3"/>
  <c r="H1702" i="3" s="1"/>
  <c r="F1702" i="3"/>
  <c r="E1702" i="3"/>
  <c r="D1702" i="3"/>
  <c r="C1702" i="3"/>
  <c r="B1702" i="3"/>
  <c r="A1702" i="3"/>
  <c r="V1701" i="3"/>
  <c r="U1701" i="3"/>
  <c r="T1701" i="3"/>
  <c r="S1701" i="3"/>
  <c r="R1701" i="3"/>
  <c r="Q1701" i="3"/>
  <c r="P1701" i="3"/>
  <c r="O1701" i="3"/>
  <c r="N1701" i="3"/>
  <c r="M1701" i="3"/>
  <c r="L1701" i="3"/>
  <c r="K1701" i="3"/>
  <c r="J1701" i="3"/>
  <c r="H1701" i="3"/>
  <c r="G1701" i="3"/>
  <c r="I1701" i="3" s="1"/>
  <c r="F1701" i="3"/>
  <c r="E1701" i="3"/>
  <c r="D1701" i="3"/>
  <c r="C1701" i="3"/>
  <c r="B1701" i="3"/>
  <c r="A1701" i="3"/>
  <c r="V1700" i="3"/>
  <c r="U1700" i="3"/>
  <c r="T1700" i="3"/>
  <c r="S1700" i="3"/>
  <c r="Q1700" i="3"/>
  <c r="O1700" i="3"/>
  <c r="N1700" i="3"/>
  <c r="M1700" i="3"/>
  <c r="L1700" i="3"/>
  <c r="K1700" i="3"/>
  <c r="J1700" i="3"/>
  <c r="I1700" i="3"/>
  <c r="H1700" i="3"/>
  <c r="G1700" i="3"/>
  <c r="F1700" i="3"/>
  <c r="E1700" i="3"/>
  <c r="D1700" i="3"/>
  <c r="C1700" i="3"/>
  <c r="B1700" i="3"/>
  <c r="A1700" i="3"/>
  <c r="V1699" i="3"/>
  <c r="U1699" i="3"/>
  <c r="T1699" i="3"/>
  <c r="S1699" i="3"/>
  <c r="Q1699" i="3"/>
  <c r="O1699" i="3"/>
  <c r="N1699" i="3"/>
  <c r="P1699" i="3" s="1"/>
  <c r="M1699" i="3"/>
  <c r="L1699" i="3"/>
  <c r="K1699" i="3"/>
  <c r="J1699" i="3"/>
  <c r="I1699" i="3"/>
  <c r="H1699" i="3"/>
  <c r="G1699" i="3"/>
  <c r="F1699" i="3"/>
  <c r="E1699" i="3"/>
  <c r="D1699" i="3"/>
  <c r="C1699" i="3"/>
  <c r="B1699" i="3"/>
  <c r="A1699" i="3"/>
  <c r="V1698" i="3"/>
  <c r="U1698" i="3"/>
  <c r="T1698" i="3"/>
  <c r="S1698" i="3"/>
  <c r="R1698" i="3"/>
  <c r="Q1698" i="3"/>
  <c r="P1698" i="3"/>
  <c r="O1698" i="3"/>
  <c r="N1698" i="3"/>
  <c r="M1698" i="3"/>
  <c r="L1698" i="3"/>
  <c r="K1698" i="3"/>
  <c r="J1698" i="3"/>
  <c r="H1698" i="3"/>
  <c r="G1698" i="3"/>
  <c r="I1698" i="3" s="1"/>
  <c r="F1698" i="3"/>
  <c r="E1698" i="3"/>
  <c r="D1698" i="3"/>
  <c r="C1698" i="3"/>
  <c r="B1698" i="3"/>
  <c r="A1698" i="3"/>
  <c r="V1697" i="3"/>
  <c r="U1697" i="3"/>
  <c r="T1697" i="3"/>
  <c r="S1697" i="3"/>
  <c r="Q1697" i="3"/>
  <c r="P1697" i="3"/>
  <c r="O1697" i="3"/>
  <c r="R1697" i="3" s="1"/>
  <c r="N1697" i="3"/>
  <c r="M1697" i="3"/>
  <c r="L1697" i="3"/>
  <c r="K1697" i="3"/>
  <c r="J1697" i="3"/>
  <c r="G1697" i="3"/>
  <c r="F1697" i="3"/>
  <c r="E1697" i="3"/>
  <c r="D1697" i="3"/>
  <c r="C1697" i="3"/>
  <c r="B1697" i="3"/>
  <c r="A1697" i="3"/>
  <c r="V1696" i="3"/>
  <c r="U1696" i="3"/>
  <c r="T1696" i="3"/>
  <c r="S1696" i="3"/>
  <c r="Q1696" i="3"/>
  <c r="O1696" i="3"/>
  <c r="N1696" i="3"/>
  <c r="R1696" i="3" s="1"/>
  <c r="M1696" i="3"/>
  <c r="L1696" i="3"/>
  <c r="K1696" i="3"/>
  <c r="J1696" i="3"/>
  <c r="I1696" i="3"/>
  <c r="H1696" i="3"/>
  <c r="G1696" i="3"/>
  <c r="F1696" i="3"/>
  <c r="E1696" i="3"/>
  <c r="D1696" i="3"/>
  <c r="C1696" i="3"/>
  <c r="B1696" i="3"/>
  <c r="A1696" i="3"/>
  <c r="V1695" i="3"/>
  <c r="U1695" i="3"/>
  <c r="T1695" i="3"/>
  <c r="S1695" i="3"/>
  <c r="Q1695" i="3"/>
  <c r="O1695" i="3"/>
  <c r="N1695" i="3"/>
  <c r="P1695" i="3" s="1"/>
  <c r="M1695" i="3"/>
  <c r="L1695" i="3"/>
  <c r="K1695" i="3"/>
  <c r="J1695" i="3"/>
  <c r="I1695" i="3"/>
  <c r="H1695" i="3"/>
  <c r="G1695" i="3"/>
  <c r="F1695" i="3"/>
  <c r="E1695" i="3"/>
  <c r="D1695" i="3"/>
  <c r="C1695" i="3"/>
  <c r="B1695" i="3"/>
  <c r="A1695" i="3"/>
  <c r="V1694" i="3"/>
  <c r="U1694" i="3"/>
  <c r="T1694" i="3"/>
  <c r="S1694" i="3"/>
  <c r="Q1694" i="3"/>
  <c r="O1694" i="3"/>
  <c r="N1694" i="3"/>
  <c r="M1694" i="3"/>
  <c r="L1694" i="3"/>
  <c r="K1694" i="3"/>
  <c r="J1694" i="3"/>
  <c r="G1694" i="3"/>
  <c r="F1694" i="3"/>
  <c r="E1694" i="3"/>
  <c r="D1694" i="3"/>
  <c r="C1694" i="3"/>
  <c r="B1694" i="3"/>
  <c r="A1694" i="3"/>
  <c r="V1693" i="3"/>
  <c r="U1693" i="3"/>
  <c r="T1693" i="3"/>
  <c r="S1693" i="3"/>
  <c r="Q1693" i="3"/>
  <c r="P1693" i="3"/>
  <c r="O1693" i="3"/>
  <c r="N1693" i="3"/>
  <c r="M1693" i="3"/>
  <c r="L1693" i="3"/>
  <c r="K1693" i="3"/>
  <c r="J1693" i="3"/>
  <c r="G1693" i="3"/>
  <c r="F1693" i="3"/>
  <c r="E1693" i="3"/>
  <c r="D1693" i="3"/>
  <c r="C1693" i="3"/>
  <c r="B1693" i="3"/>
  <c r="A1693" i="3"/>
  <c r="V1692" i="3"/>
  <c r="U1692" i="3"/>
  <c r="T1692" i="3"/>
  <c r="S1692" i="3"/>
  <c r="R1692" i="3"/>
  <c r="Q1692" i="3"/>
  <c r="P1692" i="3"/>
  <c r="O1692" i="3"/>
  <c r="N1692" i="3"/>
  <c r="M1692" i="3"/>
  <c r="L1692" i="3"/>
  <c r="K1692" i="3"/>
  <c r="J1692" i="3"/>
  <c r="I1692" i="3"/>
  <c r="H1692" i="3"/>
  <c r="G1692" i="3"/>
  <c r="F1692" i="3"/>
  <c r="E1692" i="3"/>
  <c r="D1692" i="3"/>
  <c r="C1692" i="3"/>
  <c r="B1692" i="3"/>
  <c r="A1692" i="3"/>
  <c r="V1691" i="3"/>
  <c r="U1691" i="3"/>
  <c r="T1691" i="3"/>
  <c r="S1691" i="3"/>
  <c r="Q1691" i="3"/>
  <c r="O1691" i="3"/>
  <c r="N1691" i="3"/>
  <c r="M1691" i="3"/>
  <c r="L1691" i="3"/>
  <c r="K1691" i="3"/>
  <c r="J1691" i="3"/>
  <c r="G1691" i="3"/>
  <c r="I1691" i="3" s="1"/>
  <c r="F1691" i="3"/>
  <c r="E1691" i="3"/>
  <c r="D1691" i="3"/>
  <c r="C1691" i="3"/>
  <c r="B1691" i="3"/>
  <c r="A1691" i="3"/>
  <c r="V1690" i="3"/>
  <c r="U1690" i="3"/>
  <c r="T1690" i="3"/>
  <c r="S1690" i="3"/>
  <c r="Q1690" i="3"/>
  <c r="P1690" i="3"/>
  <c r="O1690" i="3"/>
  <c r="N1690" i="3"/>
  <c r="M1690" i="3"/>
  <c r="L1690" i="3"/>
  <c r="K1690" i="3"/>
  <c r="J1690" i="3"/>
  <c r="I1690" i="3"/>
  <c r="H1690" i="3"/>
  <c r="G1690" i="3"/>
  <c r="F1690" i="3"/>
  <c r="E1690" i="3"/>
  <c r="D1690" i="3"/>
  <c r="C1690" i="3"/>
  <c r="B1690" i="3"/>
  <c r="A1690" i="3"/>
  <c r="V1689" i="3"/>
  <c r="U1689" i="3"/>
  <c r="T1689" i="3"/>
  <c r="S1689" i="3"/>
  <c r="Q1689" i="3"/>
  <c r="O1689" i="3"/>
  <c r="N1689" i="3"/>
  <c r="P1689" i="3" s="1"/>
  <c r="M1689" i="3"/>
  <c r="L1689" i="3"/>
  <c r="K1689" i="3"/>
  <c r="J1689" i="3"/>
  <c r="H1689" i="3"/>
  <c r="G1689" i="3"/>
  <c r="I1689" i="3" s="1"/>
  <c r="F1689" i="3"/>
  <c r="E1689" i="3"/>
  <c r="D1689" i="3"/>
  <c r="C1689" i="3"/>
  <c r="B1689" i="3"/>
  <c r="A1689" i="3"/>
  <c r="V1688" i="3"/>
  <c r="U1688" i="3"/>
  <c r="T1688" i="3"/>
  <c r="S1688" i="3"/>
  <c r="R1688" i="3"/>
  <c r="Q1688" i="3"/>
  <c r="P1688" i="3"/>
  <c r="O1688" i="3"/>
  <c r="N1688" i="3"/>
  <c r="M1688" i="3"/>
  <c r="L1688" i="3"/>
  <c r="K1688" i="3"/>
  <c r="J1688" i="3"/>
  <c r="G1688" i="3"/>
  <c r="I1688" i="3" s="1"/>
  <c r="F1688" i="3"/>
  <c r="E1688" i="3"/>
  <c r="D1688" i="3"/>
  <c r="C1688" i="3"/>
  <c r="B1688" i="3"/>
  <c r="A1688" i="3"/>
  <c r="V1687" i="3"/>
  <c r="U1687" i="3"/>
  <c r="T1687" i="3"/>
  <c r="S1687" i="3"/>
  <c r="Q1687" i="3"/>
  <c r="P1687" i="3"/>
  <c r="O1687" i="3"/>
  <c r="R1687" i="3" s="1"/>
  <c r="N1687" i="3"/>
  <c r="M1687" i="3"/>
  <c r="L1687" i="3"/>
  <c r="K1687" i="3"/>
  <c r="J1687" i="3"/>
  <c r="I1687" i="3"/>
  <c r="H1687" i="3"/>
  <c r="G1687" i="3"/>
  <c r="F1687" i="3"/>
  <c r="E1687" i="3"/>
  <c r="D1687" i="3"/>
  <c r="C1687" i="3"/>
  <c r="B1687" i="3"/>
  <c r="A1687" i="3"/>
  <c r="V1686" i="3"/>
  <c r="U1686" i="3"/>
  <c r="T1686" i="3"/>
  <c r="S1686" i="3"/>
  <c r="Q1686" i="3"/>
  <c r="O1686" i="3"/>
  <c r="R1686" i="3" s="1"/>
  <c r="N1686" i="3"/>
  <c r="P1686" i="3" s="1"/>
  <c r="M1686" i="3"/>
  <c r="L1686" i="3"/>
  <c r="K1686" i="3"/>
  <c r="J1686" i="3"/>
  <c r="I1686" i="3"/>
  <c r="H1686" i="3"/>
  <c r="G1686" i="3"/>
  <c r="F1686" i="3"/>
  <c r="E1686" i="3"/>
  <c r="D1686" i="3"/>
  <c r="C1686" i="3"/>
  <c r="B1686" i="3"/>
  <c r="A1686" i="3"/>
  <c r="V1685" i="3"/>
  <c r="U1685" i="3"/>
  <c r="T1685" i="3"/>
  <c r="S1685" i="3"/>
  <c r="R1685" i="3"/>
  <c r="Q1685" i="3"/>
  <c r="P1685" i="3"/>
  <c r="O1685" i="3"/>
  <c r="N1685" i="3"/>
  <c r="M1685" i="3"/>
  <c r="L1685" i="3"/>
  <c r="K1685" i="3"/>
  <c r="J1685" i="3"/>
  <c r="I1685" i="3"/>
  <c r="G1685" i="3"/>
  <c r="H1685" i="3" s="1"/>
  <c r="F1685" i="3"/>
  <c r="E1685" i="3"/>
  <c r="D1685" i="3"/>
  <c r="C1685" i="3"/>
  <c r="B1685" i="3"/>
  <c r="A1685" i="3"/>
  <c r="V1684" i="3"/>
  <c r="U1684" i="3"/>
  <c r="T1684" i="3"/>
  <c r="S1684" i="3"/>
  <c r="Q1684" i="3"/>
  <c r="P1684" i="3"/>
  <c r="O1684" i="3"/>
  <c r="R1684" i="3" s="1"/>
  <c r="N1684" i="3"/>
  <c r="M1684" i="3"/>
  <c r="L1684" i="3"/>
  <c r="K1684" i="3"/>
  <c r="J1684" i="3"/>
  <c r="I1684" i="3"/>
  <c r="H1684" i="3"/>
  <c r="G1684" i="3"/>
  <c r="F1684" i="3"/>
  <c r="E1684" i="3"/>
  <c r="D1684" i="3"/>
  <c r="C1684" i="3"/>
  <c r="B1684" i="3"/>
  <c r="A1684" i="3"/>
  <c r="V1683" i="3"/>
  <c r="U1683" i="3"/>
  <c r="T1683" i="3"/>
  <c r="S1683" i="3"/>
  <c r="R1683" i="3"/>
  <c r="Q1683" i="3"/>
  <c r="O1683" i="3"/>
  <c r="P1683" i="3" s="1"/>
  <c r="N1683" i="3"/>
  <c r="M1683" i="3"/>
  <c r="L1683" i="3"/>
  <c r="K1683" i="3"/>
  <c r="J1683" i="3"/>
  <c r="G1683" i="3"/>
  <c r="I1683" i="3" s="1"/>
  <c r="F1683" i="3"/>
  <c r="E1683" i="3"/>
  <c r="D1683" i="3"/>
  <c r="C1683" i="3"/>
  <c r="B1683" i="3"/>
  <c r="A1683" i="3"/>
  <c r="V1682" i="3"/>
  <c r="U1682" i="3"/>
  <c r="T1682" i="3"/>
  <c r="S1682" i="3"/>
  <c r="R1682" i="3"/>
  <c r="Q1682" i="3"/>
  <c r="P1682" i="3"/>
  <c r="O1682" i="3"/>
  <c r="N1682" i="3"/>
  <c r="M1682" i="3"/>
  <c r="L1682" i="3"/>
  <c r="K1682" i="3"/>
  <c r="J1682" i="3"/>
  <c r="H1682" i="3"/>
  <c r="G1682" i="3"/>
  <c r="I1682" i="3" s="1"/>
  <c r="F1682" i="3"/>
  <c r="E1682" i="3"/>
  <c r="D1682" i="3"/>
  <c r="C1682" i="3"/>
  <c r="B1682" i="3"/>
  <c r="A1682" i="3"/>
  <c r="V1681" i="3"/>
  <c r="U1681" i="3"/>
  <c r="T1681" i="3"/>
  <c r="S1681" i="3"/>
  <c r="Q1681" i="3"/>
  <c r="O1681" i="3"/>
  <c r="N1681" i="3"/>
  <c r="M1681" i="3"/>
  <c r="L1681" i="3"/>
  <c r="K1681" i="3"/>
  <c r="J1681" i="3"/>
  <c r="H1681" i="3"/>
  <c r="G1681" i="3"/>
  <c r="I1681" i="3" s="1"/>
  <c r="F1681" i="3"/>
  <c r="E1681" i="3"/>
  <c r="D1681" i="3"/>
  <c r="C1681" i="3"/>
  <c r="B1681" i="3"/>
  <c r="A1681" i="3"/>
  <c r="V1680" i="3"/>
  <c r="U1680" i="3"/>
  <c r="T1680" i="3"/>
  <c r="S1680" i="3"/>
  <c r="R1680" i="3"/>
  <c r="Q1680" i="3"/>
  <c r="P1680" i="3"/>
  <c r="O1680" i="3"/>
  <c r="N1680" i="3"/>
  <c r="M1680" i="3"/>
  <c r="L1680" i="3"/>
  <c r="K1680" i="3"/>
  <c r="J1680" i="3"/>
  <c r="I1680" i="3"/>
  <c r="H1680" i="3"/>
  <c r="G1680" i="3"/>
  <c r="F1680" i="3"/>
  <c r="E1680" i="3"/>
  <c r="D1680" i="3"/>
  <c r="C1680" i="3"/>
  <c r="B1680" i="3"/>
  <c r="A1680" i="3"/>
  <c r="V1679" i="3"/>
  <c r="U1679" i="3"/>
  <c r="T1679" i="3"/>
  <c r="S1679" i="3"/>
  <c r="R1679" i="3"/>
  <c r="Q1679" i="3"/>
  <c r="P1679" i="3"/>
  <c r="O1679" i="3"/>
  <c r="N1679" i="3"/>
  <c r="M1679" i="3"/>
  <c r="L1679" i="3"/>
  <c r="K1679" i="3"/>
  <c r="J1679" i="3"/>
  <c r="I1679" i="3"/>
  <c r="H1679" i="3"/>
  <c r="G1679" i="3"/>
  <c r="F1679" i="3"/>
  <c r="E1679" i="3"/>
  <c r="D1679" i="3"/>
  <c r="C1679" i="3"/>
  <c r="B1679" i="3"/>
  <c r="A1679" i="3"/>
  <c r="V1678" i="3"/>
  <c r="U1678" i="3"/>
  <c r="T1678" i="3"/>
  <c r="S1678" i="3"/>
  <c r="Q1678" i="3"/>
  <c r="O1678" i="3"/>
  <c r="N1678" i="3"/>
  <c r="P1678" i="3" s="1"/>
  <c r="M1678" i="3"/>
  <c r="L1678" i="3"/>
  <c r="K1678" i="3"/>
  <c r="J1678" i="3"/>
  <c r="I1678" i="3"/>
  <c r="H1678" i="3"/>
  <c r="G1678" i="3"/>
  <c r="F1678" i="3"/>
  <c r="E1678" i="3"/>
  <c r="D1678" i="3"/>
  <c r="C1678" i="3"/>
  <c r="B1678" i="3"/>
  <c r="A1678" i="3"/>
  <c r="V1677" i="3"/>
  <c r="U1677" i="3"/>
  <c r="T1677" i="3"/>
  <c r="S1677" i="3"/>
  <c r="R1677" i="3"/>
  <c r="Q1677" i="3"/>
  <c r="P1677" i="3"/>
  <c r="O1677" i="3"/>
  <c r="N1677" i="3"/>
  <c r="M1677" i="3"/>
  <c r="L1677" i="3"/>
  <c r="K1677" i="3"/>
  <c r="J1677" i="3"/>
  <c r="I1677" i="3"/>
  <c r="H1677" i="3"/>
  <c r="G1677" i="3"/>
  <c r="F1677" i="3"/>
  <c r="E1677" i="3"/>
  <c r="D1677" i="3"/>
  <c r="C1677" i="3"/>
  <c r="B1677" i="3"/>
  <c r="A1677" i="3"/>
  <c r="V1676" i="3"/>
  <c r="U1676" i="3"/>
  <c r="T1676" i="3"/>
  <c r="S1676" i="3"/>
  <c r="R1676" i="3"/>
  <c r="Q1676" i="3"/>
  <c r="P1676" i="3"/>
  <c r="O1676" i="3"/>
  <c r="N1676" i="3"/>
  <c r="M1676" i="3"/>
  <c r="L1676" i="3"/>
  <c r="K1676" i="3"/>
  <c r="J1676" i="3"/>
  <c r="I1676" i="3"/>
  <c r="H1676" i="3"/>
  <c r="G1676" i="3"/>
  <c r="F1676" i="3"/>
  <c r="E1676" i="3"/>
  <c r="D1676" i="3"/>
  <c r="C1676" i="3"/>
  <c r="B1676" i="3"/>
  <c r="A1676" i="3"/>
  <c r="V1675" i="3"/>
  <c r="U1675" i="3"/>
  <c r="T1675" i="3"/>
  <c r="S1675" i="3"/>
  <c r="Q1675" i="3"/>
  <c r="O1675" i="3"/>
  <c r="N1675" i="3"/>
  <c r="P1675" i="3" s="1"/>
  <c r="M1675" i="3"/>
  <c r="L1675" i="3"/>
  <c r="K1675" i="3"/>
  <c r="J1675" i="3"/>
  <c r="I1675" i="3"/>
  <c r="G1675" i="3"/>
  <c r="H1675" i="3" s="1"/>
  <c r="F1675" i="3"/>
  <c r="E1675" i="3"/>
  <c r="D1675" i="3"/>
  <c r="C1675" i="3"/>
  <c r="B1675" i="3"/>
  <c r="A1675" i="3"/>
  <c r="V1674" i="3"/>
  <c r="U1674" i="3"/>
  <c r="T1674" i="3"/>
  <c r="S1674" i="3"/>
  <c r="R1674" i="3"/>
  <c r="Q1674" i="3"/>
  <c r="P1674" i="3"/>
  <c r="O1674" i="3"/>
  <c r="N1674" i="3"/>
  <c r="M1674" i="3"/>
  <c r="L1674" i="3"/>
  <c r="K1674" i="3"/>
  <c r="J1674" i="3"/>
  <c r="G1674" i="3"/>
  <c r="F1674" i="3"/>
  <c r="E1674" i="3"/>
  <c r="D1674" i="3"/>
  <c r="C1674" i="3"/>
  <c r="B1674" i="3"/>
  <c r="A1674" i="3"/>
  <c r="V1673" i="3"/>
  <c r="U1673" i="3"/>
  <c r="T1673" i="3"/>
  <c r="S1673" i="3"/>
  <c r="R1673" i="3"/>
  <c r="Q1673" i="3"/>
  <c r="P1673" i="3"/>
  <c r="O1673" i="3"/>
  <c r="N1673" i="3"/>
  <c r="M1673" i="3"/>
  <c r="L1673" i="3"/>
  <c r="K1673" i="3"/>
  <c r="J1673" i="3"/>
  <c r="G1673" i="3"/>
  <c r="F1673" i="3"/>
  <c r="E1673" i="3"/>
  <c r="D1673" i="3"/>
  <c r="C1673" i="3"/>
  <c r="B1673" i="3"/>
  <c r="A1673" i="3"/>
  <c r="V1672" i="3"/>
  <c r="U1672" i="3"/>
  <c r="T1672" i="3"/>
  <c r="S1672" i="3"/>
  <c r="Q1672" i="3"/>
  <c r="O1672" i="3"/>
  <c r="N1672" i="3"/>
  <c r="M1672" i="3"/>
  <c r="L1672" i="3"/>
  <c r="K1672" i="3"/>
  <c r="J1672" i="3"/>
  <c r="I1672" i="3"/>
  <c r="H1672" i="3"/>
  <c r="G1672" i="3"/>
  <c r="F1672" i="3"/>
  <c r="E1672" i="3"/>
  <c r="D1672" i="3"/>
  <c r="C1672" i="3"/>
  <c r="B1672" i="3"/>
  <c r="A1672" i="3"/>
  <c r="V1671" i="3"/>
  <c r="U1671" i="3"/>
  <c r="T1671" i="3"/>
  <c r="S1671" i="3"/>
  <c r="R1671" i="3"/>
  <c r="Q1671" i="3"/>
  <c r="O1671" i="3"/>
  <c r="P1671" i="3" s="1"/>
  <c r="N1671" i="3"/>
  <c r="M1671" i="3"/>
  <c r="L1671" i="3"/>
  <c r="K1671" i="3"/>
  <c r="J1671" i="3"/>
  <c r="H1671" i="3"/>
  <c r="G1671" i="3"/>
  <c r="I1671" i="3" s="1"/>
  <c r="F1671" i="3"/>
  <c r="E1671" i="3"/>
  <c r="D1671" i="3"/>
  <c r="C1671" i="3"/>
  <c r="B1671" i="3"/>
  <c r="A1671" i="3"/>
  <c r="V1670" i="3"/>
  <c r="U1670" i="3"/>
  <c r="T1670" i="3"/>
  <c r="S1670" i="3"/>
  <c r="R1670" i="3"/>
  <c r="Q1670" i="3"/>
  <c r="O1670" i="3"/>
  <c r="N1670" i="3"/>
  <c r="P1670" i="3" s="1"/>
  <c r="M1670" i="3"/>
  <c r="L1670" i="3"/>
  <c r="K1670" i="3"/>
  <c r="J1670" i="3"/>
  <c r="G1670" i="3"/>
  <c r="F1670" i="3"/>
  <c r="E1670" i="3"/>
  <c r="D1670" i="3"/>
  <c r="C1670" i="3"/>
  <c r="B1670" i="3"/>
  <c r="A1670" i="3"/>
  <c r="V1669" i="3"/>
  <c r="U1669" i="3"/>
  <c r="T1669" i="3"/>
  <c r="S1669" i="3"/>
  <c r="Q1669" i="3"/>
  <c r="O1669" i="3"/>
  <c r="N1669" i="3"/>
  <c r="P1669" i="3" s="1"/>
  <c r="M1669" i="3"/>
  <c r="L1669" i="3"/>
  <c r="K1669" i="3"/>
  <c r="J1669" i="3"/>
  <c r="I1669" i="3"/>
  <c r="H1669" i="3"/>
  <c r="G1669" i="3"/>
  <c r="F1669" i="3"/>
  <c r="E1669" i="3"/>
  <c r="D1669" i="3"/>
  <c r="C1669" i="3"/>
  <c r="B1669" i="3"/>
  <c r="A1669" i="3"/>
  <c r="V1668" i="3"/>
  <c r="U1668" i="3"/>
  <c r="T1668" i="3"/>
  <c r="S1668" i="3"/>
  <c r="Q1668" i="3"/>
  <c r="O1668" i="3"/>
  <c r="P1668" i="3" s="1"/>
  <c r="N1668" i="3"/>
  <c r="M1668" i="3"/>
  <c r="L1668" i="3"/>
  <c r="K1668" i="3"/>
  <c r="J1668" i="3"/>
  <c r="I1668" i="3"/>
  <c r="H1668" i="3"/>
  <c r="G1668" i="3"/>
  <c r="F1668" i="3"/>
  <c r="E1668" i="3"/>
  <c r="D1668" i="3"/>
  <c r="C1668" i="3"/>
  <c r="B1668" i="3"/>
  <c r="A1668" i="3"/>
  <c r="V1667" i="3"/>
  <c r="U1667" i="3"/>
  <c r="T1667" i="3"/>
  <c r="S1667" i="3"/>
  <c r="Q1667" i="3"/>
  <c r="P1667" i="3"/>
  <c r="O1667" i="3"/>
  <c r="R1667" i="3" s="1"/>
  <c r="N1667" i="3"/>
  <c r="M1667" i="3"/>
  <c r="L1667" i="3"/>
  <c r="K1667" i="3"/>
  <c r="J1667" i="3"/>
  <c r="G1667" i="3"/>
  <c r="F1667" i="3"/>
  <c r="E1667" i="3"/>
  <c r="D1667" i="3"/>
  <c r="C1667" i="3"/>
  <c r="B1667" i="3"/>
  <c r="A1667" i="3"/>
  <c r="V1666" i="3"/>
  <c r="U1666" i="3"/>
  <c r="T1666" i="3"/>
  <c r="S1666" i="3"/>
  <c r="Q1666" i="3"/>
  <c r="O1666" i="3"/>
  <c r="R1666" i="3" s="1"/>
  <c r="N1666" i="3"/>
  <c r="M1666" i="3"/>
  <c r="L1666" i="3"/>
  <c r="K1666" i="3"/>
  <c r="J1666" i="3"/>
  <c r="I1666" i="3"/>
  <c r="G1666" i="3"/>
  <c r="H1666" i="3" s="1"/>
  <c r="F1666" i="3"/>
  <c r="E1666" i="3"/>
  <c r="D1666" i="3"/>
  <c r="C1666" i="3"/>
  <c r="B1666" i="3"/>
  <c r="A1666" i="3"/>
  <c r="V1665" i="3"/>
  <c r="U1665" i="3"/>
  <c r="T1665" i="3"/>
  <c r="S1665" i="3"/>
  <c r="Q1665" i="3"/>
  <c r="P1665" i="3"/>
  <c r="O1665" i="3"/>
  <c r="R1665" i="3" s="1"/>
  <c r="N1665" i="3"/>
  <c r="M1665" i="3"/>
  <c r="L1665" i="3"/>
  <c r="K1665" i="3"/>
  <c r="J1665" i="3"/>
  <c r="G1665" i="3"/>
  <c r="I1665" i="3" s="1"/>
  <c r="F1665" i="3"/>
  <c r="E1665" i="3"/>
  <c r="D1665" i="3"/>
  <c r="C1665" i="3"/>
  <c r="B1665" i="3"/>
  <c r="A1665" i="3"/>
  <c r="V1664" i="3"/>
  <c r="U1664" i="3"/>
  <c r="T1664" i="3"/>
  <c r="S1664" i="3"/>
  <c r="R1664" i="3"/>
  <c r="Q1664" i="3"/>
  <c r="P1664" i="3"/>
  <c r="O1664" i="3"/>
  <c r="N1664" i="3"/>
  <c r="M1664" i="3"/>
  <c r="L1664" i="3"/>
  <c r="K1664" i="3"/>
  <c r="J1664" i="3"/>
  <c r="H1664" i="3"/>
  <c r="G1664" i="3"/>
  <c r="I1664" i="3" s="1"/>
  <c r="F1664" i="3"/>
  <c r="E1664" i="3"/>
  <c r="D1664" i="3"/>
  <c r="C1664" i="3"/>
  <c r="B1664" i="3"/>
  <c r="A1664" i="3"/>
  <c r="V1663" i="3"/>
  <c r="U1663" i="3"/>
  <c r="T1663" i="3"/>
  <c r="S1663" i="3"/>
  <c r="R1663" i="3"/>
  <c r="Q1663" i="3"/>
  <c r="P1663" i="3"/>
  <c r="O1663" i="3"/>
  <c r="N1663" i="3"/>
  <c r="M1663" i="3"/>
  <c r="L1663" i="3"/>
  <c r="K1663" i="3"/>
  <c r="J1663" i="3"/>
  <c r="G1663" i="3"/>
  <c r="I1663" i="3" s="1"/>
  <c r="F1663" i="3"/>
  <c r="E1663" i="3"/>
  <c r="D1663" i="3"/>
  <c r="C1663" i="3"/>
  <c r="B1663" i="3"/>
  <c r="A1663" i="3"/>
  <c r="V1662" i="3"/>
  <c r="U1662" i="3"/>
  <c r="T1662" i="3"/>
  <c r="S1662" i="3"/>
  <c r="R1662" i="3"/>
  <c r="Q1662" i="3"/>
  <c r="O1662" i="3"/>
  <c r="N1662" i="3"/>
  <c r="P1662" i="3" s="1"/>
  <c r="M1662" i="3"/>
  <c r="L1662" i="3"/>
  <c r="K1662" i="3"/>
  <c r="J1662" i="3"/>
  <c r="G1662" i="3"/>
  <c r="I1662" i="3" s="1"/>
  <c r="F1662" i="3"/>
  <c r="E1662" i="3"/>
  <c r="D1662" i="3"/>
  <c r="C1662" i="3"/>
  <c r="B1662" i="3"/>
  <c r="A1662" i="3"/>
  <c r="V1661" i="3"/>
  <c r="U1661" i="3"/>
  <c r="T1661" i="3"/>
  <c r="S1661" i="3"/>
  <c r="R1661" i="3"/>
  <c r="Q1661" i="3"/>
  <c r="P1661" i="3"/>
  <c r="O1661" i="3"/>
  <c r="N1661" i="3"/>
  <c r="M1661" i="3"/>
  <c r="L1661" i="3"/>
  <c r="K1661" i="3"/>
  <c r="J1661" i="3"/>
  <c r="I1661" i="3"/>
  <c r="G1661" i="3"/>
  <c r="H1661" i="3" s="1"/>
  <c r="F1661" i="3"/>
  <c r="E1661" i="3"/>
  <c r="D1661" i="3"/>
  <c r="C1661" i="3"/>
  <c r="B1661" i="3"/>
  <c r="A1661" i="3"/>
  <c r="V1660" i="3"/>
  <c r="U1660" i="3"/>
  <c r="T1660" i="3"/>
  <c r="S1660" i="3"/>
  <c r="R1660" i="3"/>
  <c r="Q1660" i="3"/>
  <c r="P1660" i="3"/>
  <c r="O1660" i="3"/>
  <c r="N1660" i="3"/>
  <c r="M1660" i="3"/>
  <c r="L1660" i="3"/>
  <c r="K1660" i="3"/>
  <c r="J1660" i="3"/>
  <c r="G1660" i="3"/>
  <c r="F1660" i="3"/>
  <c r="E1660" i="3"/>
  <c r="D1660" i="3"/>
  <c r="C1660" i="3"/>
  <c r="B1660" i="3"/>
  <c r="A1660" i="3"/>
  <c r="V1659" i="3"/>
  <c r="U1659" i="3"/>
  <c r="T1659" i="3"/>
  <c r="S1659" i="3"/>
  <c r="Q1659" i="3"/>
  <c r="P1659" i="3"/>
  <c r="O1659" i="3"/>
  <c r="R1659" i="3" s="1"/>
  <c r="N1659" i="3"/>
  <c r="M1659" i="3"/>
  <c r="L1659" i="3"/>
  <c r="K1659" i="3"/>
  <c r="J1659" i="3"/>
  <c r="G1659" i="3"/>
  <c r="F1659" i="3"/>
  <c r="E1659" i="3"/>
  <c r="D1659" i="3"/>
  <c r="C1659" i="3"/>
  <c r="B1659" i="3"/>
  <c r="A1659" i="3"/>
  <c r="V1658" i="3"/>
  <c r="U1658" i="3"/>
  <c r="T1658" i="3"/>
  <c r="S1658" i="3"/>
  <c r="R1658" i="3"/>
  <c r="Q1658" i="3"/>
  <c r="O1658" i="3"/>
  <c r="N1658" i="3"/>
  <c r="P1658" i="3" s="1"/>
  <c r="M1658" i="3"/>
  <c r="L1658" i="3"/>
  <c r="K1658" i="3"/>
  <c r="J1658" i="3"/>
  <c r="I1658" i="3"/>
  <c r="G1658" i="3"/>
  <c r="H1658" i="3" s="1"/>
  <c r="F1658" i="3"/>
  <c r="E1658" i="3"/>
  <c r="D1658" i="3"/>
  <c r="C1658" i="3"/>
  <c r="B1658" i="3"/>
  <c r="A1658" i="3"/>
  <c r="V1657" i="3"/>
  <c r="U1657" i="3"/>
  <c r="T1657" i="3"/>
  <c r="S1657" i="3"/>
  <c r="Q1657" i="3"/>
  <c r="O1657" i="3"/>
  <c r="R1657" i="3" s="1"/>
  <c r="N1657" i="3"/>
  <c r="M1657" i="3"/>
  <c r="L1657" i="3"/>
  <c r="K1657" i="3"/>
  <c r="J1657" i="3"/>
  <c r="G1657" i="3"/>
  <c r="F1657" i="3"/>
  <c r="E1657" i="3"/>
  <c r="D1657" i="3"/>
  <c r="C1657" i="3"/>
  <c r="B1657" i="3"/>
  <c r="A1657" i="3"/>
  <c r="V1656" i="3"/>
  <c r="U1656" i="3"/>
  <c r="T1656" i="3"/>
  <c r="S1656" i="3"/>
  <c r="R1656" i="3"/>
  <c r="Q1656" i="3"/>
  <c r="P1656" i="3"/>
  <c r="O1656" i="3"/>
  <c r="N1656" i="3"/>
  <c r="M1656" i="3"/>
  <c r="L1656" i="3"/>
  <c r="K1656" i="3"/>
  <c r="J1656" i="3"/>
  <c r="H1656" i="3"/>
  <c r="G1656" i="3"/>
  <c r="I1656" i="3" s="1"/>
  <c r="F1656" i="3"/>
  <c r="E1656" i="3"/>
  <c r="D1656" i="3"/>
  <c r="C1656" i="3"/>
  <c r="B1656" i="3"/>
  <c r="A1656" i="3"/>
  <c r="V1655" i="3"/>
  <c r="U1655" i="3"/>
  <c r="T1655" i="3"/>
  <c r="S1655" i="3"/>
  <c r="Q1655" i="3"/>
  <c r="O1655" i="3"/>
  <c r="N1655" i="3"/>
  <c r="M1655" i="3"/>
  <c r="L1655" i="3"/>
  <c r="K1655" i="3"/>
  <c r="J1655" i="3"/>
  <c r="H1655" i="3"/>
  <c r="G1655" i="3"/>
  <c r="I1655" i="3" s="1"/>
  <c r="F1655" i="3"/>
  <c r="E1655" i="3"/>
  <c r="D1655" i="3"/>
  <c r="C1655" i="3"/>
  <c r="B1655" i="3"/>
  <c r="A1655" i="3"/>
  <c r="V1654" i="3"/>
  <c r="U1654" i="3"/>
  <c r="T1654" i="3"/>
  <c r="S1654" i="3"/>
  <c r="Q1654" i="3"/>
  <c r="O1654" i="3"/>
  <c r="N1654" i="3"/>
  <c r="M1654" i="3"/>
  <c r="L1654" i="3"/>
  <c r="K1654" i="3"/>
  <c r="J1654" i="3"/>
  <c r="G1654" i="3"/>
  <c r="F1654" i="3"/>
  <c r="E1654" i="3"/>
  <c r="D1654" i="3"/>
  <c r="C1654" i="3"/>
  <c r="B1654" i="3"/>
  <c r="A1654" i="3"/>
  <c r="V1653" i="3"/>
  <c r="U1653" i="3"/>
  <c r="T1653" i="3"/>
  <c r="S1653" i="3"/>
  <c r="R1653" i="3"/>
  <c r="Q1653" i="3"/>
  <c r="P1653" i="3"/>
  <c r="O1653" i="3"/>
  <c r="N1653" i="3"/>
  <c r="M1653" i="3"/>
  <c r="L1653" i="3"/>
  <c r="K1653" i="3"/>
  <c r="J1653" i="3"/>
  <c r="H1653" i="3"/>
  <c r="G1653" i="3"/>
  <c r="I1653" i="3" s="1"/>
  <c r="F1653" i="3"/>
  <c r="E1653" i="3"/>
  <c r="D1653" i="3"/>
  <c r="C1653" i="3"/>
  <c r="B1653" i="3"/>
  <c r="A1653" i="3"/>
  <c r="V1652" i="3"/>
  <c r="U1652" i="3"/>
  <c r="T1652" i="3"/>
  <c r="S1652" i="3"/>
  <c r="Q1652" i="3"/>
  <c r="O1652" i="3"/>
  <c r="N1652" i="3"/>
  <c r="M1652" i="3"/>
  <c r="L1652" i="3"/>
  <c r="K1652" i="3"/>
  <c r="J1652" i="3"/>
  <c r="I1652" i="3"/>
  <c r="G1652" i="3"/>
  <c r="H1652" i="3" s="1"/>
  <c r="F1652" i="3"/>
  <c r="E1652" i="3"/>
  <c r="D1652" i="3"/>
  <c r="C1652" i="3"/>
  <c r="B1652" i="3"/>
  <c r="A1652" i="3"/>
  <c r="V1651" i="3"/>
  <c r="U1651" i="3"/>
  <c r="T1651" i="3"/>
  <c r="S1651" i="3"/>
  <c r="Q1651" i="3"/>
  <c r="P1651" i="3"/>
  <c r="O1651" i="3"/>
  <c r="N1651" i="3"/>
  <c r="M1651" i="3"/>
  <c r="L1651" i="3"/>
  <c r="K1651" i="3"/>
  <c r="J1651" i="3"/>
  <c r="I1651" i="3"/>
  <c r="H1651" i="3"/>
  <c r="G1651" i="3"/>
  <c r="F1651" i="3"/>
  <c r="E1651" i="3"/>
  <c r="D1651" i="3"/>
  <c r="C1651" i="3"/>
  <c r="B1651" i="3"/>
  <c r="A1651" i="3"/>
  <c r="V1650" i="3"/>
  <c r="U1650" i="3"/>
  <c r="T1650" i="3"/>
  <c r="S1650" i="3"/>
  <c r="Q1650" i="3"/>
  <c r="O1650" i="3"/>
  <c r="N1650" i="3"/>
  <c r="P1650" i="3" s="1"/>
  <c r="M1650" i="3"/>
  <c r="L1650" i="3"/>
  <c r="K1650" i="3"/>
  <c r="J1650" i="3"/>
  <c r="I1650" i="3"/>
  <c r="G1650" i="3"/>
  <c r="H1650" i="3" s="1"/>
  <c r="F1650" i="3"/>
  <c r="E1650" i="3"/>
  <c r="D1650" i="3"/>
  <c r="C1650" i="3"/>
  <c r="B1650" i="3"/>
  <c r="A1650" i="3"/>
  <c r="V1649" i="3"/>
  <c r="U1649" i="3"/>
  <c r="T1649" i="3"/>
  <c r="S1649" i="3"/>
  <c r="R1649" i="3"/>
  <c r="Q1649" i="3"/>
  <c r="O1649" i="3"/>
  <c r="P1649" i="3" s="1"/>
  <c r="N1649" i="3"/>
  <c r="M1649" i="3"/>
  <c r="L1649" i="3"/>
  <c r="K1649" i="3"/>
  <c r="J1649" i="3"/>
  <c r="I1649" i="3"/>
  <c r="G1649" i="3"/>
  <c r="H1649" i="3" s="1"/>
  <c r="F1649" i="3"/>
  <c r="E1649" i="3"/>
  <c r="D1649" i="3"/>
  <c r="C1649" i="3"/>
  <c r="B1649" i="3"/>
  <c r="A1649" i="3"/>
  <c r="V1648" i="3"/>
  <c r="U1648" i="3"/>
  <c r="T1648" i="3"/>
  <c r="S1648" i="3"/>
  <c r="R1648" i="3"/>
  <c r="Q1648" i="3"/>
  <c r="P1648" i="3"/>
  <c r="O1648" i="3"/>
  <c r="N1648" i="3"/>
  <c r="M1648" i="3"/>
  <c r="L1648" i="3"/>
  <c r="K1648" i="3"/>
  <c r="J1648" i="3"/>
  <c r="I1648" i="3"/>
  <c r="H1648" i="3"/>
  <c r="G1648" i="3"/>
  <c r="F1648" i="3"/>
  <c r="E1648" i="3"/>
  <c r="D1648" i="3"/>
  <c r="C1648" i="3"/>
  <c r="B1648" i="3"/>
  <c r="A1648" i="3"/>
  <c r="V1647" i="3"/>
  <c r="U1647" i="3"/>
  <c r="T1647" i="3"/>
  <c r="S1647" i="3"/>
  <c r="Q1647" i="3"/>
  <c r="O1647" i="3"/>
  <c r="N1647" i="3"/>
  <c r="M1647" i="3"/>
  <c r="L1647" i="3"/>
  <c r="K1647" i="3"/>
  <c r="J1647" i="3"/>
  <c r="G1647" i="3"/>
  <c r="F1647" i="3"/>
  <c r="E1647" i="3"/>
  <c r="D1647" i="3"/>
  <c r="C1647" i="3"/>
  <c r="B1647" i="3"/>
  <c r="A1647" i="3"/>
  <c r="V1646" i="3"/>
  <c r="U1646" i="3"/>
  <c r="T1646" i="3"/>
  <c r="S1646" i="3"/>
  <c r="Q1646" i="3"/>
  <c r="O1646" i="3"/>
  <c r="N1646" i="3"/>
  <c r="M1646" i="3"/>
  <c r="L1646" i="3"/>
  <c r="K1646" i="3"/>
  <c r="J1646" i="3"/>
  <c r="G1646" i="3"/>
  <c r="I1646" i="3" s="1"/>
  <c r="F1646" i="3"/>
  <c r="E1646" i="3"/>
  <c r="D1646" i="3"/>
  <c r="C1646" i="3"/>
  <c r="B1646" i="3"/>
  <c r="A1646" i="3"/>
  <c r="V1645" i="3"/>
  <c r="U1645" i="3"/>
  <c r="T1645" i="3"/>
  <c r="S1645" i="3"/>
  <c r="Q1645" i="3"/>
  <c r="O1645" i="3"/>
  <c r="N1645" i="3"/>
  <c r="P1645" i="3" s="1"/>
  <c r="M1645" i="3"/>
  <c r="L1645" i="3"/>
  <c r="K1645" i="3"/>
  <c r="J1645" i="3"/>
  <c r="I1645" i="3"/>
  <c r="H1645" i="3"/>
  <c r="G1645" i="3"/>
  <c r="F1645" i="3"/>
  <c r="E1645" i="3"/>
  <c r="D1645" i="3"/>
  <c r="C1645" i="3"/>
  <c r="B1645" i="3"/>
  <c r="A1645" i="3"/>
  <c r="V1644" i="3"/>
  <c r="U1644" i="3"/>
  <c r="T1644" i="3"/>
  <c r="S1644" i="3"/>
  <c r="Q1644" i="3"/>
  <c r="O1644" i="3"/>
  <c r="N1644" i="3"/>
  <c r="M1644" i="3"/>
  <c r="L1644" i="3"/>
  <c r="K1644" i="3"/>
  <c r="J1644" i="3"/>
  <c r="G1644" i="3"/>
  <c r="I1644" i="3" s="1"/>
  <c r="F1644" i="3"/>
  <c r="E1644" i="3"/>
  <c r="D1644" i="3"/>
  <c r="C1644" i="3"/>
  <c r="B1644" i="3"/>
  <c r="A1644" i="3"/>
  <c r="V1643" i="3"/>
  <c r="U1643" i="3"/>
  <c r="T1643" i="3"/>
  <c r="S1643" i="3"/>
  <c r="Q1643" i="3"/>
  <c r="O1643" i="3"/>
  <c r="R1643" i="3" s="1"/>
  <c r="N1643" i="3"/>
  <c r="P1643" i="3" s="1"/>
  <c r="M1643" i="3"/>
  <c r="L1643" i="3"/>
  <c r="K1643" i="3"/>
  <c r="J1643" i="3"/>
  <c r="I1643" i="3"/>
  <c r="H1643" i="3"/>
  <c r="G1643" i="3"/>
  <c r="F1643" i="3"/>
  <c r="E1643" i="3"/>
  <c r="D1643" i="3"/>
  <c r="C1643" i="3"/>
  <c r="B1643" i="3"/>
  <c r="A1643" i="3"/>
  <c r="V1642" i="3"/>
  <c r="U1642" i="3"/>
  <c r="T1642" i="3"/>
  <c r="S1642" i="3"/>
  <c r="Q1642" i="3"/>
  <c r="O1642" i="3"/>
  <c r="N1642" i="3"/>
  <c r="P1642" i="3" s="1"/>
  <c r="M1642" i="3"/>
  <c r="L1642" i="3"/>
  <c r="K1642" i="3"/>
  <c r="J1642" i="3"/>
  <c r="I1642" i="3"/>
  <c r="G1642" i="3"/>
  <c r="H1642" i="3" s="1"/>
  <c r="F1642" i="3"/>
  <c r="E1642" i="3"/>
  <c r="D1642" i="3"/>
  <c r="C1642" i="3"/>
  <c r="B1642" i="3"/>
  <c r="A1642" i="3"/>
  <c r="V1641" i="3"/>
  <c r="U1641" i="3"/>
  <c r="T1641" i="3"/>
  <c r="S1641" i="3"/>
  <c r="Q1641" i="3"/>
  <c r="O1641" i="3"/>
  <c r="N1641" i="3"/>
  <c r="M1641" i="3"/>
  <c r="L1641" i="3"/>
  <c r="K1641" i="3"/>
  <c r="J1641" i="3"/>
  <c r="H1641" i="3"/>
  <c r="G1641" i="3"/>
  <c r="I1641" i="3" s="1"/>
  <c r="F1641" i="3"/>
  <c r="E1641" i="3"/>
  <c r="D1641" i="3"/>
  <c r="C1641" i="3"/>
  <c r="B1641" i="3"/>
  <c r="A1641" i="3"/>
  <c r="V1640" i="3"/>
  <c r="U1640" i="3"/>
  <c r="T1640" i="3"/>
  <c r="S1640" i="3"/>
  <c r="Q1640" i="3"/>
  <c r="P1640" i="3"/>
  <c r="O1640" i="3"/>
  <c r="R1640" i="3" s="1"/>
  <c r="N1640" i="3"/>
  <c r="M1640" i="3"/>
  <c r="L1640" i="3"/>
  <c r="K1640" i="3"/>
  <c r="J1640" i="3"/>
  <c r="I1640" i="3"/>
  <c r="H1640" i="3"/>
  <c r="G1640" i="3"/>
  <c r="F1640" i="3"/>
  <c r="E1640" i="3"/>
  <c r="D1640" i="3"/>
  <c r="C1640" i="3"/>
  <c r="B1640" i="3"/>
  <c r="A1640" i="3"/>
  <c r="V1639" i="3"/>
  <c r="U1639" i="3"/>
  <c r="T1639" i="3"/>
  <c r="S1639" i="3"/>
  <c r="Q1639" i="3"/>
  <c r="O1639" i="3"/>
  <c r="R1639" i="3" s="1"/>
  <c r="N1639" i="3"/>
  <c r="M1639" i="3"/>
  <c r="L1639" i="3"/>
  <c r="K1639" i="3"/>
  <c r="J1639" i="3"/>
  <c r="H1639" i="3"/>
  <c r="G1639" i="3"/>
  <c r="I1639" i="3" s="1"/>
  <c r="F1639" i="3"/>
  <c r="E1639" i="3"/>
  <c r="D1639" i="3"/>
  <c r="C1639" i="3"/>
  <c r="B1639" i="3"/>
  <c r="A1639" i="3"/>
  <c r="V1638" i="3"/>
  <c r="U1638" i="3"/>
  <c r="T1638" i="3"/>
  <c r="S1638" i="3"/>
  <c r="R1638" i="3"/>
  <c r="Q1638" i="3"/>
  <c r="O1638" i="3"/>
  <c r="N1638" i="3"/>
  <c r="P1638" i="3" s="1"/>
  <c r="M1638" i="3"/>
  <c r="L1638" i="3"/>
  <c r="K1638" i="3"/>
  <c r="J1638" i="3"/>
  <c r="H1638" i="3"/>
  <c r="G1638" i="3"/>
  <c r="I1638" i="3" s="1"/>
  <c r="F1638" i="3"/>
  <c r="E1638" i="3"/>
  <c r="D1638" i="3"/>
  <c r="C1638" i="3"/>
  <c r="B1638" i="3"/>
  <c r="A1638" i="3"/>
  <c r="V1637" i="3"/>
  <c r="U1637" i="3"/>
  <c r="T1637" i="3"/>
  <c r="S1637" i="3"/>
  <c r="Q1637" i="3"/>
  <c r="P1637" i="3"/>
  <c r="O1637" i="3"/>
  <c r="R1637" i="3" s="1"/>
  <c r="N1637" i="3"/>
  <c r="M1637" i="3"/>
  <c r="L1637" i="3"/>
  <c r="K1637" i="3"/>
  <c r="J1637" i="3"/>
  <c r="I1637" i="3"/>
  <c r="H1637" i="3"/>
  <c r="G1637" i="3"/>
  <c r="F1637" i="3"/>
  <c r="E1637" i="3"/>
  <c r="D1637" i="3"/>
  <c r="C1637" i="3"/>
  <c r="B1637" i="3"/>
  <c r="A1637" i="3"/>
  <c r="V1636" i="3"/>
  <c r="U1636" i="3"/>
  <c r="T1636" i="3"/>
  <c r="S1636" i="3"/>
  <c r="R1636" i="3"/>
  <c r="Q1636" i="3"/>
  <c r="O1636" i="3"/>
  <c r="P1636" i="3" s="1"/>
  <c r="N1636" i="3"/>
  <c r="M1636" i="3"/>
  <c r="L1636" i="3"/>
  <c r="K1636" i="3"/>
  <c r="J1636" i="3"/>
  <c r="G1636" i="3"/>
  <c r="I1636" i="3" s="1"/>
  <c r="F1636" i="3"/>
  <c r="E1636" i="3"/>
  <c r="D1636" i="3"/>
  <c r="C1636" i="3"/>
  <c r="B1636" i="3"/>
  <c r="A1636" i="3"/>
  <c r="V1635" i="3"/>
  <c r="U1635" i="3"/>
  <c r="T1635" i="3"/>
  <c r="S1635" i="3"/>
  <c r="Q1635" i="3"/>
  <c r="P1635" i="3"/>
  <c r="O1635" i="3"/>
  <c r="R1635" i="3" s="1"/>
  <c r="N1635" i="3"/>
  <c r="M1635" i="3"/>
  <c r="L1635" i="3"/>
  <c r="K1635" i="3"/>
  <c r="J1635" i="3"/>
  <c r="I1635" i="3"/>
  <c r="H1635" i="3"/>
  <c r="G1635" i="3"/>
  <c r="F1635" i="3"/>
  <c r="E1635" i="3"/>
  <c r="D1635" i="3"/>
  <c r="C1635" i="3"/>
  <c r="B1635" i="3"/>
  <c r="A1635" i="3"/>
  <c r="V1634" i="3"/>
  <c r="U1634" i="3"/>
  <c r="T1634" i="3"/>
  <c r="S1634" i="3"/>
  <c r="Q1634" i="3"/>
  <c r="O1634" i="3"/>
  <c r="R1634" i="3" s="1"/>
  <c r="N1634" i="3"/>
  <c r="M1634" i="3"/>
  <c r="L1634" i="3"/>
  <c r="K1634" i="3"/>
  <c r="J1634" i="3"/>
  <c r="I1634" i="3"/>
  <c r="G1634" i="3"/>
  <c r="H1634" i="3" s="1"/>
  <c r="F1634" i="3"/>
  <c r="E1634" i="3"/>
  <c r="D1634" i="3"/>
  <c r="C1634" i="3"/>
  <c r="B1634" i="3"/>
  <c r="A1634" i="3"/>
  <c r="V1633" i="3"/>
  <c r="U1633" i="3"/>
  <c r="T1633" i="3"/>
  <c r="S1633" i="3"/>
  <c r="R1633" i="3"/>
  <c r="Q1633" i="3"/>
  <c r="P1633" i="3"/>
  <c r="O1633" i="3"/>
  <c r="N1633" i="3"/>
  <c r="M1633" i="3"/>
  <c r="L1633" i="3"/>
  <c r="K1633" i="3"/>
  <c r="J1633" i="3"/>
  <c r="G1633" i="3"/>
  <c r="I1633" i="3" s="1"/>
  <c r="F1633" i="3"/>
  <c r="E1633" i="3"/>
  <c r="D1633" i="3"/>
  <c r="C1633" i="3"/>
  <c r="B1633" i="3"/>
  <c r="A1633" i="3"/>
  <c r="V1632" i="3"/>
  <c r="U1632" i="3"/>
  <c r="T1632" i="3"/>
  <c r="S1632" i="3"/>
  <c r="R1632" i="3"/>
  <c r="Q1632" i="3"/>
  <c r="P1632" i="3"/>
  <c r="O1632" i="3"/>
  <c r="N1632" i="3"/>
  <c r="M1632" i="3"/>
  <c r="L1632" i="3"/>
  <c r="K1632" i="3"/>
  <c r="J1632" i="3"/>
  <c r="I1632" i="3"/>
  <c r="H1632" i="3"/>
  <c r="G1632" i="3"/>
  <c r="F1632" i="3"/>
  <c r="E1632" i="3"/>
  <c r="D1632" i="3"/>
  <c r="C1632" i="3"/>
  <c r="B1632" i="3"/>
  <c r="A1632" i="3"/>
  <c r="V1631" i="3"/>
  <c r="U1631" i="3"/>
  <c r="T1631" i="3"/>
  <c r="S1631" i="3"/>
  <c r="Q1631" i="3"/>
  <c r="O1631" i="3"/>
  <c r="N1631" i="3"/>
  <c r="P1631" i="3" s="1"/>
  <c r="M1631" i="3"/>
  <c r="L1631" i="3"/>
  <c r="K1631" i="3"/>
  <c r="J1631" i="3"/>
  <c r="G1631" i="3"/>
  <c r="I1631" i="3" s="1"/>
  <c r="F1631" i="3"/>
  <c r="E1631" i="3"/>
  <c r="D1631" i="3"/>
  <c r="C1631" i="3"/>
  <c r="B1631" i="3"/>
  <c r="A1631" i="3"/>
  <c r="V1630" i="3"/>
  <c r="U1630" i="3"/>
  <c r="T1630" i="3"/>
  <c r="S1630" i="3"/>
  <c r="R1630" i="3"/>
  <c r="Q1630" i="3"/>
  <c r="O1630" i="3"/>
  <c r="N1630" i="3"/>
  <c r="P1630" i="3" s="1"/>
  <c r="M1630" i="3"/>
  <c r="L1630" i="3"/>
  <c r="K1630" i="3"/>
  <c r="J1630" i="3"/>
  <c r="G1630" i="3"/>
  <c r="I1630" i="3" s="1"/>
  <c r="F1630" i="3"/>
  <c r="E1630" i="3"/>
  <c r="D1630" i="3"/>
  <c r="C1630" i="3"/>
  <c r="B1630" i="3"/>
  <c r="A1630" i="3"/>
  <c r="V1629" i="3"/>
  <c r="U1629" i="3"/>
  <c r="T1629" i="3"/>
  <c r="S1629" i="3"/>
  <c r="R1629" i="3"/>
  <c r="Q1629" i="3"/>
  <c r="P1629" i="3"/>
  <c r="O1629" i="3"/>
  <c r="N1629" i="3"/>
  <c r="M1629" i="3"/>
  <c r="L1629" i="3"/>
  <c r="K1629" i="3"/>
  <c r="J1629" i="3"/>
  <c r="I1629" i="3"/>
  <c r="H1629" i="3"/>
  <c r="G1629" i="3"/>
  <c r="F1629" i="3"/>
  <c r="E1629" i="3"/>
  <c r="D1629" i="3"/>
  <c r="C1629" i="3"/>
  <c r="B1629" i="3"/>
  <c r="A1629" i="3"/>
  <c r="V1628" i="3"/>
  <c r="U1628" i="3"/>
  <c r="T1628" i="3"/>
  <c r="S1628" i="3"/>
  <c r="Q1628" i="3"/>
  <c r="O1628" i="3"/>
  <c r="N1628" i="3"/>
  <c r="P1628" i="3" s="1"/>
  <c r="M1628" i="3"/>
  <c r="L1628" i="3"/>
  <c r="K1628" i="3"/>
  <c r="J1628" i="3"/>
  <c r="G1628" i="3"/>
  <c r="F1628" i="3"/>
  <c r="E1628" i="3"/>
  <c r="D1628" i="3"/>
  <c r="C1628" i="3"/>
  <c r="B1628" i="3"/>
  <c r="A1628" i="3"/>
  <c r="V1627" i="3"/>
  <c r="U1627" i="3"/>
  <c r="T1627" i="3"/>
  <c r="S1627" i="3"/>
  <c r="Q1627" i="3"/>
  <c r="O1627" i="3"/>
  <c r="N1627" i="3"/>
  <c r="M1627" i="3"/>
  <c r="L1627" i="3"/>
  <c r="K1627" i="3"/>
  <c r="J1627" i="3"/>
  <c r="G1627" i="3"/>
  <c r="F1627" i="3"/>
  <c r="E1627" i="3"/>
  <c r="D1627" i="3"/>
  <c r="C1627" i="3"/>
  <c r="B1627" i="3"/>
  <c r="A1627" i="3"/>
  <c r="V1626" i="3"/>
  <c r="U1626" i="3"/>
  <c r="T1626" i="3"/>
  <c r="S1626" i="3"/>
  <c r="R1626" i="3"/>
  <c r="Q1626" i="3"/>
  <c r="O1626" i="3"/>
  <c r="N1626" i="3"/>
  <c r="P1626" i="3" s="1"/>
  <c r="M1626" i="3"/>
  <c r="L1626" i="3"/>
  <c r="K1626" i="3"/>
  <c r="J1626" i="3"/>
  <c r="I1626" i="3"/>
  <c r="G1626" i="3"/>
  <c r="H1626" i="3" s="1"/>
  <c r="F1626" i="3"/>
  <c r="E1626" i="3"/>
  <c r="D1626" i="3"/>
  <c r="C1626" i="3"/>
  <c r="B1626" i="3"/>
  <c r="A1626" i="3"/>
  <c r="V1625" i="3"/>
  <c r="U1625" i="3"/>
  <c r="T1625" i="3"/>
  <c r="S1625" i="3"/>
  <c r="R1625" i="3"/>
  <c r="Q1625" i="3"/>
  <c r="O1625" i="3"/>
  <c r="P1625" i="3" s="1"/>
  <c r="N1625" i="3"/>
  <c r="M1625" i="3"/>
  <c r="L1625" i="3"/>
  <c r="K1625" i="3"/>
  <c r="J1625" i="3"/>
  <c r="G1625" i="3"/>
  <c r="F1625" i="3"/>
  <c r="E1625" i="3"/>
  <c r="D1625" i="3"/>
  <c r="C1625" i="3"/>
  <c r="B1625" i="3"/>
  <c r="A1625" i="3"/>
  <c r="V1624" i="3"/>
  <c r="U1624" i="3"/>
  <c r="T1624" i="3"/>
  <c r="S1624" i="3"/>
  <c r="R1624" i="3"/>
  <c r="Q1624" i="3"/>
  <c r="P1624" i="3"/>
  <c r="O1624" i="3"/>
  <c r="N1624" i="3"/>
  <c r="M1624" i="3"/>
  <c r="L1624" i="3"/>
  <c r="K1624" i="3"/>
  <c r="J1624" i="3"/>
  <c r="H1624" i="3"/>
  <c r="G1624" i="3"/>
  <c r="I1624" i="3" s="1"/>
  <c r="F1624" i="3"/>
  <c r="E1624" i="3"/>
  <c r="D1624" i="3"/>
  <c r="C1624" i="3"/>
  <c r="B1624" i="3"/>
  <c r="A1624" i="3"/>
  <c r="V1623" i="3"/>
  <c r="U1623" i="3"/>
  <c r="T1623" i="3"/>
  <c r="S1623" i="3"/>
  <c r="Q1623" i="3"/>
  <c r="O1623" i="3"/>
  <c r="N1623" i="3"/>
  <c r="M1623" i="3"/>
  <c r="L1623" i="3"/>
  <c r="K1623" i="3"/>
  <c r="J1623" i="3"/>
  <c r="I1623" i="3"/>
  <c r="H1623" i="3"/>
  <c r="G1623" i="3"/>
  <c r="F1623" i="3"/>
  <c r="E1623" i="3"/>
  <c r="D1623" i="3"/>
  <c r="C1623" i="3"/>
  <c r="B1623" i="3"/>
  <c r="A1623" i="3"/>
  <c r="V1622" i="3"/>
  <c r="U1622" i="3"/>
  <c r="T1622" i="3"/>
  <c r="S1622" i="3"/>
  <c r="R1622" i="3"/>
  <c r="Q1622" i="3"/>
  <c r="O1622" i="3"/>
  <c r="N1622" i="3"/>
  <c r="M1622" i="3"/>
  <c r="L1622" i="3"/>
  <c r="K1622" i="3"/>
  <c r="J1622" i="3"/>
  <c r="I1622" i="3"/>
  <c r="H1622" i="3"/>
  <c r="G1622" i="3"/>
  <c r="F1622" i="3"/>
  <c r="E1622" i="3"/>
  <c r="D1622" i="3"/>
  <c r="C1622" i="3"/>
  <c r="B1622" i="3"/>
  <c r="A1622" i="3"/>
  <c r="V1621" i="3"/>
  <c r="U1621" i="3"/>
  <c r="T1621" i="3"/>
  <c r="S1621" i="3"/>
  <c r="R1621" i="3"/>
  <c r="Q1621" i="3"/>
  <c r="O1621" i="3"/>
  <c r="N1621" i="3"/>
  <c r="P1621" i="3" s="1"/>
  <c r="M1621" i="3"/>
  <c r="L1621" i="3"/>
  <c r="K1621" i="3"/>
  <c r="J1621" i="3"/>
  <c r="G1621" i="3"/>
  <c r="F1621" i="3"/>
  <c r="E1621" i="3"/>
  <c r="D1621" i="3"/>
  <c r="C1621" i="3"/>
  <c r="B1621" i="3"/>
  <c r="A1621" i="3"/>
  <c r="V1620" i="3"/>
  <c r="U1620" i="3"/>
  <c r="T1620" i="3"/>
  <c r="S1620" i="3"/>
  <c r="Q1620" i="3"/>
  <c r="O1620" i="3"/>
  <c r="R1620" i="3" s="1"/>
  <c r="N1620" i="3"/>
  <c r="P1620" i="3" s="1"/>
  <c r="M1620" i="3"/>
  <c r="L1620" i="3"/>
  <c r="K1620" i="3"/>
  <c r="J1620" i="3"/>
  <c r="G1620" i="3"/>
  <c r="I1620" i="3" s="1"/>
  <c r="F1620" i="3"/>
  <c r="E1620" i="3"/>
  <c r="D1620" i="3"/>
  <c r="C1620" i="3"/>
  <c r="B1620" i="3"/>
  <c r="A1620" i="3"/>
  <c r="V1619" i="3"/>
  <c r="U1619" i="3"/>
  <c r="T1619" i="3"/>
  <c r="S1619" i="3"/>
  <c r="Q1619" i="3"/>
  <c r="O1619" i="3"/>
  <c r="N1619" i="3"/>
  <c r="P1619" i="3" s="1"/>
  <c r="M1619" i="3"/>
  <c r="L1619" i="3"/>
  <c r="K1619" i="3"/>
  <c r="J1619" i="3"/>
  <c r="I1619" i="3"/>
  <c r="H1619" i="3"/>
  <c r="G1619" i="3"/>
  <c r="F1619" i="3"/>
  <c r="E1619" i="3"/>
  <c r="D1619" i="3"/>
  <c r="C1619" i="3"/>
  <c r="B1619" i="3"/>
  <c r="A1619" i="3"/>
  <c r="V1618" i="3"/>
  <c r="U1618" i="3"/>
  <c r="T1618" i="3"/>
  <c r="S1618" i="3"/>
  <c r="R1618" i="3"/>
  <c r="Q1618" i="3"/>
  <c r="O1618" i="3"/>
  <c r="P1618" i="3" s="1"/>
  <c r="N1618" i="3"/>
  <c r="M1618" i="3"/>
  <c r="L1618" i="3"/>
  <c r="K1618" i="3"/>
  <c r="J1618" i="3"/>
  <c r="G1618" i="3"/>
  <c r="F1618" i="3"/>
  <c r="E1618" i="3"/>
  <c r="D1618" i="3"/>
  <c r="C1618" i="3"/>
  <c r="B1618" i="3"/>
  <c r="A1618" i="3"/>
  <c r="V1617" i="3"/>
  <c r="U1617" i="3"/>
  <c r="T1617" i="3"/>
  <c r="S1617" i="3"/>
  <c r="Q1617" i="3"/>
  <c r="O1617" i="3"/>
  <c r="N1617" i="3"/>
  <c r="M1617" i="3"/>
  <c r="L1617" i="3"/>
  <c r="K1617" i="3"/>
  <c r="J1617" i="3"/>
  <c r="G1617" i="3"/>
  <c r="H1617" i="3" s="1"/>
  <c r="F1617" i="3"/>
  <c r="E1617" i="3"/>
  <c r="D1617" i="3"/>
  <c r="C1617" i="3"/>
  <c r="B1617" i="3"/>
  <c r="A1617" i="3"/>
  <c r="V1616" i="3"/>
  <c r="U1616" i="3"/>
  <c r="T1616" i="3"/>
  <c r="S1616" i="3"/>
  <c r="Q1616" i="3"/>
  <c r="O1616" i="3"/>
  <c r="N1616" i="3"/>
  <c r="M1616" i="3"/>
  <c r="L1616" i="3"/>
  <c r="K1616" i="3"/>
  <c r="J1616" i="3"/>
  <c r="I1616" i="3"/>
  <c r="H1616" i="3"/>
  <c r="G1616" i="3"/>
  <c r="F1616" i="3"/>
  <c r="E1616" i="3"/>
  <c r="D1616" i="3"/>
  <c r="C1616" i="3"/>
  <c r="B1616" i="3"/>
  <c r="A1616" i="3"/>
  <c r="V1615" i="3"/>
  <c r="U1615" i="3"/>
  <c r="T1615" i="3"/>
  <c r="S1615" i="3"/>
  <c r="R1615" i="3"/>
  <c r="Q1615" i="3"/>
  <c r="P1615" i="3"/>
  <c r="O1615" i="3"/>
  <c r="N1615" i="3"/>
  <c r="M1615" i="3"/>
  <c r="L1615" i="3"/>
  <c r="K1615" i="3"/>
  <c r="J1615" i="3"/>
  <c r="G1615" i="3"/>
  <c r="I1615" i="3" s="1"/>
  <c r="F1615" i="3"/>
  <c r="E1615" i="3"/>
  <c r="D1615" i="3"/>
  <c r="C1615" i="3"/>
  <c r="B1615" i="3"/>
  <c r="A1615" i="3"/>
  <c r="V1614" i="3"/>
  <c r="U1614" i="3"/>
  <c r="T1614" i="3"/>
  <c r="S1614" i="3"/>
  <c r="Q1614" i="3"/>
  <c r="O1614" i="3"/>
  <c r="R1614" i="3" s="1"/>
  <c r="N1614" i="3"/>
  <c r="P1614" i="3" s="1"/>
  <c r="M1614" i="3"/>
  <c r="L1614" i="3"/>
  <c r="K1614" i="3"/>
  <c r="J1614" i="3"/>
  <c r="I1614" i="3"/>
  <c r="H1614" i="3"/>
  <c r="G1614" i="3"/>
  <c r="F1614" i="3"/>
  <c r="E1614" i="3"/>
  <c r="D1614" i="3"/>
  <c r="C1614" i="3"/>
  <c r="B1614" i="3"/>
  <c r="A1614" i="3"/>
  <c r="V1613" i="3"/>
  <c r="U1613" i="3"/>
  <c r="T1613" i="3"/>
  <c r="S1613" i="3"/>
  <c r="Q1613" i="3"/>
  <c r="O1613" i="3"/>
  <c r="N1613" i="3"/>
  <c r="M1613" i="3"/>
  <c r="L1613" i="3"/>
  <c r="K1613" i="3"/>
  <c r="J1613" i="3"/>
  <c r="G1613" i="3"/>
  <c r="I1613" i="3" s="1"/>
  <c r="F1613" i="3"/>
  <c r="E1613" i="3"/>
  <c r="D1613" i="3"/>
  <c r="C1613" i="3"/>
  <c r="B1613" i="3"/>
  <c r="A1613" i="3"/>
  <c r="V1612" i="3"/>
  <c r="U1612" i="3"/>
  <c r="T1612" i="3"/>
  <c r="S1612" i="3"/>
  <c r="R1612" i="3"/>
  <c r="Q1612" i="3"/>
  <c r="P1612" i="3"/>
  <c r="O1612" i="3"/>
  <c r="N1612" i="3"/>
  <c r="M1612" i="3"/>
  <c r="L1612" i="3"/>
  <c r="K1612" i="3"/>
  <c r="J1612" i="3"/>
  <c r="I1612" i="3"/>
  <c r="G1612" i="3"/>
  <c r="H1612" i="3" s="1"/>
  <c r="F1612" i="3"/>
  <c r="E1612" i="3"/>
  <c r="D1612" i="3"/>
  <c r="C1612" i="3"/>
  <c r="B1612" i="3"/>
  <c r="A1612" i="3"/>
  <c r="V1611" i="3"/>
  <c r="U1611" i="3"/>
  <c r="T1611" i="3"/>
  <c r="S1611" i="3"/>
  <c r="Q1611" i="3"/>
  <c r="O1611" i="3"/>
  <c r="R1611" i="3" s="1"/>
  <c r="N1611" i="3"/>
  <c r="M1611" i="3"/>
  <c r="L1611" i="3"/>
  <c r="K1611" i="3"/>
  <c r="J1611" i="3"/>
  <c r="G1611" i="3"/>
  <c r="H1611" i="3" s="1"/>
  <c r="F1611" i="3"/>
  <c r="E1611" i="3"/>
  <c r="D1611" i="3"/>
  <c r="C1611" i="3"/>
  <c r="B1611" i="3"/>
  <c r="A1611" i="3"/>
  <c r="V1610" i="3"/>
  <c r="U1610" i="3"/>
  <c r="T1610" i="3"/>
  <c r="S1610" i="3"/>
  <c r="R1610" i="3"/>
  <c r="Q1610" i="3"/>
  <c r="P1610" i="3"/>
  <c r="O1610" i="3"/>
  <c r="N1610" i="3"/>
  <c r="M1610" i="3"/>
  <c r="L1610" i="3"/>
  <c r="K1610" i="3"/>
  <c r="J1610" i="3"/>
  <c r="G1610" i="3"/>
  <c r="H1610" i="3" s="1"/>
  <c r="F1610" i="3"/>
  <c r="E1610" i="3"/>
  <c r="D1610" i="3"/>
  <c r="C1610" i="3"/>
  <c r="B1610" i="3"/>
  <c r="A1610" i="3"/>
  <c r="V1609" i="3"/>
  <c r="U1609" i="3"/>
  <c r="T1609" i="3"/>
  <c r="S1609" i="3"/>
  <c r="R1609" i="3"/>
  <c r="Q1609" i="3"/>
  <c r="P1609" i="3"/>
  <c r="O1609" i="3"/>
  <c r="N1609" i="3"/>
  <c r="M1609" i="3"/>
  <c r="L1609" i="3"/>
  <c r="K1609" i="3"/>
  <c r="J1609" i="3"/>
  <c r="I1609" i="3"/>
  <c r="H1609" i="3"/>
  <c r="G1609" i="3"/>
  <c r="F1609" i="3"/>
  <c r="E1609" i="3"/>
  <c r="D1609" i="3"/>
  <c r="C1609" i="3"/>
  <c r="B1609" i="3"/>
  <c r="A1609" i="3"/>
  <c r="V1608" i="3"/>
  <c r="U1608" i="3"/>
  <c r="T1608" i="3"/>
  <c r="S1608" i="3"/>
  <c r="R1608" i="3"/>
  <c r="Q1608" i="3"/>
  <c r="P1608" i="3"/>
  <c r="O1608" i="3"/>
  <c r="N1608" i="3"/>
  <c r="M1608" i="3"/>
  <c r="L1608" i="3"/>
  <c r="K1608" i="3"/>
  <c r="J1608" i="3"/>
  <c r="G1608" i="3"/>
  <c r="I1608" i="3" s="1"/>
  <c r="F1608" i="3"/>
  <c r="E1608" i="3"/>
  <c r="D1608" i="3"/>
  <c r="C1608" i="3"/>
  <c r="B1608" i="3"/>
  <c r="A1608" i="3"/>
  <c r="V1607" i="3"/>
  <c r="U1607" i="3"/>
  <c r="T1607" i="3"/>
  <c r="S1607" i="3"/>
  <c r="R1607" i="3"/>
  <c r="Q1607" i="3"/>
  <c r="O1607" i="3"/>
  <c r="N1607" i="3"/>
  <c r="P1607" i="3" s="1"/>
  <c r="M1607" i="3"/>
  <c r="L1607" i="3"/>
  <c r="K1607" i="3"/>
  <c r="J1607" i="3"/>
  <c r="G1607" i="3"/>
  <c r="F1607" i="3"/>
  <c r="E1607" i="3"/>
  <c r="D1607" i="3"/>
  <c r="C1607" i="3"/>
  <c r="B1607" i="3"/>
  <c r="A1607" i="3"/>
  <c r="V1606" i="3"/>
  <c r="U1606" i="3"/>
  <c r="T1606" i="3"/>
  <c r="S1606" i="3"/>
  <c r="R1606" i="3"/>
  <c r="Q1606" i="3"/>
  <c r="O1606" i="3"/>
  <c r="N1606" i="3"/>
  <c r="P1606" i="3" s="1"/>
  <c r="M1606" i="3"/>
  <c r="L1606" i="3"/>
  <c r="K1606" i="3"/>
  <c r="J1606" i="3"/>
  <c r="I1606" i="3"/>
  <c r="H1606" i="3"/>
  <c r="G1606" i="3"/>
  <c r="F1606" i="3"/>
  <c r="E1606" i="3"/>
  <c r="D1606" i="3"/>
  <c r="C1606" i="3"/>
  <c r="B1606" i="3"/>
  <c r="A1606" i="3"/>
  <c r="V1605" i="3"/>
  <c r="U1605" i="3"/>
  <c r="T1605" i="3"/>
  <c r="S1605" i="3"/>
  <c r="R1605" i="3"/>
  <c r="Q1605" i="3"/>
  <c r="P1605" i="3"/>
  <c r="O1605" i="3"/>
  <c r="N1605" i="3"/>
  <c r="M1605" i="3"/>
  <c r="L1605" i="3"/>
  <c r="K1605" i="3"/>
  <c r="J1605" i="3"/>
  <c r="I1605" i="3"/>
  <c r="H1605" i="3"/>
  <c r="G1605" i="3"/>
  <c r="F1605" i="3"/>
  <c r="E1605" i="3"/>
  <c r="D1605" i="3"/>
  <c r="C1605" i="3"/>
  <c r="B1605" i="3"/>
  <c r="A1605" i="3"/>
  <c r="V1604" i="3"/>
  <c r="U1604" i="3"/>
  <c r="T1604" i="3"/>
  <c r="S1604" i="3"/>
  <c r="R1604" i="3"/>
  <c r="Q1604" i="3"/>
  <c r="O1604" i="3"/>
  <c r="N1604" i="3"/>
  <c r="P1604" i="3" s="1"/>
  <c r="M1604" i="3"/>
  <c r="L1604" i="3"/>
  <c r="K1604" i="3"/>
  <c r="J1604" i="3"/>
  <c r="H1604" i="3"/>
  <c r="G1604" i="3"/>
  <c r="I1604" i="3" s="1"/>
  <c r="F1604" i="3"/>
  <c r="E1604" i="3"/>
  <c r="D1604" i="3"/>
  <c r="C1604" i="3"/>
  <c r="B1604" i="3"/>
  <c r="A1604" i="3"/>
  <c r="V1603" i="3"/>
  <c r="U1603" i="3"/>
  <c r="T1603" i="3"/>
  <c r="S1603" i="3"/>
  <c r="Q1603" i="3"/>
  <c r="O1603" i="3"/>
  <c r="N1603" i="3"/>
  <c r="P1603" i="3" s="1"/>
  <c r="M1603" i="3"/>
  <c r="L1603" i="3"/>
  <c r="K1603" i="3"/>
  <c r="J1603" i="3"/>
  <c r="I1603" i="3"/>
  <c r="H1603" i="3"/>
  <c r="G1603" i="3"/>
  <c r="F1603" i="3"/>
  <c r="E1603" i="3"/>
  <c r="D1603" i="3"/>
  <c r="C1603" i="3"/>
  <c r="B1603" i="3"/>
  <c r="A1603" i="3"/>
  <c r="V1602" i="3"/>
  <c r="U1602" i="3"/>
  <c r="T1602" i="3"/>
  <c r="S1602" i="3"/>
  <c r="Q1602" i="3"/>
  <c r="O1602" i="3"/>
  <c r="P1602" i="3" s="1"/>
  <c r="N1602" i="3"/>
  <c r="M1602" i="3"/>
  <c r="L1602" i="3"/>
  <c r="K1602" i="3"/>
  <c r="J1602" i="3"/>
  <c r="I1602" i="3"/>
  <c r="H1602" i="3"/>
  <c r="G1602" i="3"/>
  <c r="F1602" i="3"/>
  <c r="E1602" i="3"/>
  <c r="D1602" i="3"/>
  <c r="C1602" i="3"/>
  <c r="B1602" i="3"/>
  <c r="A1602" i="3"/>
  <c r="V1601" i="3"/>
  <c r="U1601" i="3"/>
  <c r="T1601" i="3"/>
  <c r="S1601" i="3"/>
  <c r="R1601" i="3"/>
  <c r="Q1601" i="3"/>
  <c r="P1601" i="3"/>
  <c r="O1601" i="3"/>
  <c r="N1601" i="3"/>
  <c r="M1601" i="3"/>
  <c r="L1601" i="3"/>
  <c r="K1601" i="3"/>
  <c r="J1601" i="3"/>
  <c r="H1601" i="3"/>
  <c r="G1601" i="3"/>
  <c r="I1601" i="3" s="1"/>
  <c r="F1601" i="3"/>
  <c r="E1601" i="3"/>
  <c r="D1601" i="3"/>
  <c r="C1601" i="3"/>
  <c r="B1601" i="3"/>
  <c r="A1601" i="3"/>
  <c r="V1600" i="3"/>
  <c r="U1600" i="3"/>
  <c r="T1600" i="3"/>
  <c r="S1600" i="3"/>
  <c r="Q1600" i="3"/>
  <c r="O1600" i="3"/>
  <c r="N1600" i="3"/>
  <c r="M1600" i="3"/>
  <c r="L1600" i="3"/>
  <c r="K1600" i="3"/>
  <c r="J1600" i="3"/>
  <c r="I1600" i="3"/>
  <c r="G1600" i="3"/>
  <c r="H1600" i="3" s="1"/>
  <c r="F1600" i="3"/>
  <c r="E1600" i="3"/>
  <c r="D1600" i="3"/>
  <c r="C1600" i="3"/>
  <c r="B1600" i="3"/>
  <c r="A1600" i="3"/>
  <c r="V1599" i="3"/>
  <c r="U1599" i="3"/>
  <c r="T1599" i="3"/>
  <c r="S1599" i="3"/>
  <c r="R1599" i="3"/>
  <c r="Q1599" i="3"/>
  <c r="P1599" i="3"/>
  <c r="O1599" i="3"/>
  <c r="N1599" i="3"/>
  <c r="M1599" i="3"/>
  <c r="L1599" i="3"/>
  <c r="K1599" i="3"/>
  <c r="J1599" i="3"/>
  <c r="G1599" i="3"/>
  <c r="F1599" i="3"/>
  <c r="E1599" i="3"/>
  <c r="D1599" i="3"/>
  <c r="C1599" i="3"/>
  <c r="B1599" i="3"/>
  <c r="A1599" i="3"/>
  <c r="V1598" i="3"/>
  <c r="U1598" i="3"/>
  <c r="T1598" i="3"/>
  <c r="S1598" i="3"/>
  <c r="R1598" i="3"/>
  <c r="Q1598" i="3"/>
  <c r="O1598" i="3"/>
  <c r="N1598" i="3"/>
  <c r="P1598" i="3" s="1"/>
  <c r="M1598" i="3"/>
  <c r="L1598" i="3"/>
  <c r="K1598" i="3"/>
  <c r="J1598" i="3"/>
  <c r="G1598" i="3"/>
  <c r="F1598" i="3"/>
  <c r="E1598" i="3"/>
  <c r="D1598" i="3"/>
  <c r="C1598" i="3"/>
  <c r="B1598" i="3"/>
  <c r="A1598" i="3"/>
  <c r="V1597" i="3"/>
  <c r="U1597" i="3"/>
  <c r="T1597" i="3"/>
  <c r="S1597" i="3"/>
  <c r="Q1597" i="3"/>
  <c r="O1597" i="3"/>
  <c r="R1597" i="3" s="1"/>
  <c r="N1597" i="3"/>
  <c r="P1597" i="3" s="1"/>
  <c r="M1597" i="3"/>
  <c r="L1597" i="3"/>
  <c r="K1597" i="3"/>
  <c r="J1597" i="3"/>
  <c r="I1597" i="3"/>
  <c r="H1597" i="3"/>
  <c r="G1597" i="3"/>
  <c r="F1597" i="3"/>
  <c r="E1597" i="3"/>
  <c r="D1597" i="3"/>
  <c r="C1597" i="3"/>
  <c r="B1597" i="3"/>
  <c r="A1597" i="3"/>
  <c r="V1596" i="3"/>
  <c r="U1596" i="3"/>
  <c r="T1596" i="3"/>
  <c r="S1596" i="3"/>
  <c r="Q1596" i="3"/>
  <c r="O1596" i="3"/>
  <c r="N1596" i="3"/>
  <c r="P1596" i="3" s="1"/>
  <c r="M1596" i="3"/>
  <c r="L1596" i="3"/>
  <c r="K1596" i="3"/>
  <c r="J1596" i="3"/>
  <c r="I1596" i="3"/>
  <c r="H1596" i="3"/>
  <c r="G1596" i="3"/>
  <c r="F1596" i="3"/>
  <c r="E1596" i="3"/>
  <c r="D1596" i="3"/>
  <c r="C1596" i="3"/>
  <c r="B1596" i="3"/>
  <c r="A1596" i="3"/>
  <c r="V1595" i="3"/>
  <c r="U1595" i="3"/>
  <c r="T1595" i="3"/>
  <c r="S1595" i="3"/>
  <c r="Q1595" i="3"/>
  <c r="O1595" i="3"/>
  <c r="R1595" i="3" s="1"/>
  <c r="N1595" i="3"/>
  <c r="M1595" i="3"/>
  <c r="L1595" i="3"/>
  <c r="K1595" i="3"/>
  <c r="J1595" i="3"/>
  <c r="G1595" i="3"/>
  <c r="I1595" i="3" s="1"/>
  <c r="F1595" i="3"/>
  <c r="E1595" i="3"/>
  <c r="D1595" i="3"/>
  <c r="C1595" i="3"/>
  <c r="B1595" i="3"/>
  <c r="A1595" i="3"/>
  <c r="V1594" i="3"/>
  <c r="U1594" i="3"/>
  <c r="T1594" i="3"/>
  <c r="S1594" i="3"/>
  <c r="R1594" i="3"/>
  <c r="Q1594" i="3"/>
  <c r="O1594" i="3"/>
  <c r="N1594" i="3"/>
  <c r="P1594" i="3" s="1"/>
  <c r="M1594" i="3"/>
  <c r="L1594" i="3"/>
  <c r="K1594" i="3"/>
  <c r="J1594" i="3"/>
  <c r="I1594" i="3"/>
  <c r="H1594" i="3"/>
  <c r="G1594" i="3"/>
  <c r="F1594" i="3"/>
  <c r="E1594" i="3"/>
  <c r="D1594" i="3"/>
  <c r="C1594" i="3"/>
  <c r="B1594" i="3"/>
  <c r="A1594" i="3"/>
  <c r="V1593" i="3"/>
  <c r="U1593" i="3"/>
  <c r="T1593" i="3"/>
  <c r="S1593" i="3"/>
  <c r="R1593" i="3"/>
  <c r="Q1593" i="3"/>
  <c r="P1593" i="3"/>
  <c r="O1593" i="3"/>
  <c r="N1593" i="3"/>
  <c r="M1593" i="3"/>
  <c r="L1593" i="3"/>
  <c r="K1593" i="3"/>
  <c r="J1593" i="3"/>
  <c r="I1593" i="3"/>
  <c r="H1593" i="3"/>
  <c r="G1593" i="3"/>
  <c r="F1593" i="3"/>
  <c r="E1593" i="3"/>
  <c r="D1593" i="3"/>
  <c r="C1593" i="3"/>
  <c r="B1593" i="3"/>
  <c r="A1593" i="3"/>
  <c r="V1592" i="3"/>
  <c r="U1592" i="3"/>
  <c r="T1592" i="3"/>
  <c r="S1592" i="3"/>
  <c r="Q1592" i="3"/>
  <c r="P1592" i="3"/>
  <c r="O1592" i="3"/>
  <c r="N1592" i="3"/>
  <c r="M1592" i="3"/>
  <c r="L1592" i="3"/>
  <c r="K1592" i="3"/>
  <c r="J1592" i="3"/>
  <c r="G1592" i="3"/>
  <c r="H1592" i="3" s="1"/>
  <c r="F1592" i="3"/>
  <c r="E1592" i="3"/>
  <c r="D1592" i="3"/>
  <c r="C1592" i="3"/>
  <c r="B1592" i="3"/>
  <c r="A1592" i="3"/>
  <c r="V1591" i="3"/>
  <c r="U1591" i="3"/>
  <c r="T1591" i="3"/>
  <c r="S1591" i="3"/>
  <c r="R1591" i="3"/>
  <c r="Q1591" i="3"/>
  <c r="P1591" i="3"/>
  <c r="O1591" i="3"/>
  <c r="N1591" i="3"/>
  <c r="M1591" i="3"/>
  <c r="L1591" i="3"/>
  <c r="K1591" i="3"/>
  <c r="J1591" i="3"/>
  <c r="G1591" i="3"/>
  <c r="F1591" i="3"/>
  <c r="E1591" i="3"/>
  <c r="D1591" i="3"/>
  <c r="C1591" i="3"/>
  <c r="B1591" i="3"/>
  <c r="A1591" i="3"/>
  <c r="V1590" i="3"/>
  <c r="U1590" i="3"/>
  <c r="T1590" i="3"/>
  <c r="S1590" i="3"/>
  <c r="R1590" i="3"/>
  <c r="Q1590" i="3"/>
  <c r="O1590" i="3"/>
  <c r="N1590" i="3"/>
  <c r="P1590" i="3" s="1"/>
  <c r="M1590" i="3"/>
  <c r="L1590" i="3"/>
  <c r="K1590" i="3"/>
  <c r="J1590" i="3"/>
  <c r="I1590" i="3"/>
  <c r="H1590" i="3"/>
  <c r="G1590" i="3"/>
  <c r="F1590" i="3"/>
  <c r="E1590" i="3"/>
  <c r="D1590" i="3"/>
  <c r="C1590" i="3"/>
  <c r="B1590" i="3"/>
  <c r="A1590" i="3"/>
  <c r="V1589" i="3"/>
  <c r="U1589" i="3"/>
  <c r="T1589" i="3"/>
  <c r="S1589" i="3"/>
  <c r="R1589" i="3"/>
  <c r="Q1589" i="3"/>
  <c r="P1589" i="3"/>
  <c r="O1589" i="3"/>
  <c r="N1589" i="3"/>
  <c r="M1589" i="3"/>
  <c r="L1589" i="3"/>
  <c r="K1589" i="3"/>
  <c r="J1589" i="3"/>
  <c r="I1589" i="3"/>
  <c r="H1589" i="3"/>
  <c r="G1589" i="3"/>
  <c r="F1589" i="3"/>
  <c r="E1589" i="3"/>
  <c r="D1589" i="3"/>
  <c r="C1589" i="3"/>
  <c r="B1589" i="3"/>
  <c r="A1589" i="3"/>
  <c r="V1588" i="3"/>
  <c r="U1588" i="3"/>
  <c r="T1588" i="3"/>
  <c r="S1588" i="3"/>
  <c r="R1588" i="3"/>
  <c r="Q1588" i="3"/>
  <c r="O1588" i="3"/>
  <c r="N1588" i="3"/>
  <c r="P1588" i="3" s="1"/>
  <c r="M1588" i="3"/>
  <c r="L1588" i="3"/>
  <c r="K1588" i="3"/>
  <c r="J1588" i="3"/>
  <c r="H1588" i="3"/>
  <c r="G1588" i="3"/>
  <c r="I1588" i="3" s="1"/>
  <c r="F1588" i="3"/>
  <c r="E1588" i="3"/>
  <c r="D1588" i="3"/>
  <c r="C1588" i="3"/>
  <c r="B1588" i="3"/>
  <c r="A1588" i="3"/>
  <c r="V1587" i="3"/>
  <c r="U1587" i="3"/>
  <c r="T1587" i="3"/>
  <c r="S1587" i="3"/>
  <c r="Q1587" i="3"/>
  <c r="O1587" i="3"/>
  <c r="N1587" i="3"/>
  <c r="P1587" i="3" s="1"/>
  <c r="M1587" i="3"/>
  <c r="L1587" i="3"/>
  <c r="K1587" i="3"/>
  <c r="J1587" i="3"/>
  <c r="I1587" i="3"/>
  <c r="H1587" i="3"/>
  <c r="G1587" i="3"/>
  <c r="F1587" i="3"/>
  <c r="E1587" i="3"/>
  <c r="D1587" i="3"/>
  <c r="C1587" i="3"/>
  <c r="B1587" i="3"/>
  <c r="A1587" i="3"/>
  <c r="V1586" i="3"/>
  <c r="U1586" i="3"/>
  <c r="T1586" i="3"/>
  <c r="S1586" i="3"/>
  <c r="R1586" i="3"/>
  <c r="Q1586" i="3"/>
  <c r="P1586" i="3"/>
  <c r="O1586" i="3"/>
  <c r="N1586" i="3"/>
  <c r="M1586" i="3"/>
  <c r="L1586" i="3"/>
  <c r="K1586" i="3"/>
  <c r="J1586" i="3"/>
  <c r="I1586" i="3"/>
  <c r="H1586" i="3"/>
  <c r="G1586" i="3"/>
  <c r="F1586" i="3"/>
  <c r="E1586" i="3"/>
  <c r="D1586" i="3"/>
  <c r="C1586" i="3"/>
  <c r="B1586" i="3"/>
  <c r="A1586" i="3"/>
  <c r="V1585" i="3"/>
  <c r="U1585" i="3"/>
  <c r="T1585" i="3"/>
  <c r="S1585" i="3"/>
  <c r="R1585" i="3"/>
  <c r="Q1585" i="3"/>
  <c r="P1585" i="3"/>
  <c r="O1585" i="3"/>
  <c r="N1585" i="3"/>
  <c r="M1585" i="3"/>
  <c r="L1585" i="3"/>
  <c r="K1585" i="3"/>
  <c r="J1585" i="3"/>
  <c r="H1585" i="3"/>
  <c r="G1585" i="3"/>
  <c r="I1585" i="3" s="1"/>
  <c r="F1585" i="3"/>
  <c r="E1585" i="3"/>
  <c r="D1585" i="3"/>
  <c r="C1585" i="3"/>
  <c r="B1585" i="3"/>
  <c r="A1585" i="3"/>
  <c r="V1584" i="3"/>
  <c r="U1584" i="3"/>
  <c r="T1584" i="3"/>
  <c r="S1584" i="3"/>
  <c r="Q1584" i="3"/>
  <c r="O1584" i="3"/>
  <c r="N1584" i="3"/>
  <c r="M1584" i="3"/>
  <c r="L1584" i="3"/>
  <c r="K1584" i="3"/>
  <c r="J1584" i="3"/>
  <c r="I1584" i="3"/>
  <c r="G1584" i="3"/>
  <c r="H1584" i="3" s="1"/>
  <c r="F1584" i="3"/>
  <c r="E1584" i="3"/>
  <c r="D1584" i="3"/>
  <c r="C1584" i="3"/>
  <c r="B1584" i="3"/>
  <c r="A1584" i="3"/>
  <c r="V1583" i="3"/>
  <c r="U1583" i="3"/>
  <c r="T1583" i="3"/>
  <c r="S1583" i="3"/>
  <c r="R1583" i="3"/>
  <c r="Q1583" i="3"/>
  <c r="P1583" i="3"/>
  <c r="O1583" i="3"/>
  <c r="N1583" i="3"/>
  <c r="M1583" i="3"/>
  <c r="L1583" i="3"/>
  <c r="K1583" i="3"/>
  <c r="J1583" i="3"/>
  <c r="G1583" i="3"/>
  <c r="F1583" i="3"/>
  <c r="E1583" i="3"/>
  <c r="D1583" i="3"/>
  <c r="C1583" i="3"/>
  <c r="B1583" i="3"/>
  <c r="A1583" i="3"/>
  <c r="V1582" i="3"/>
  <c r="U1582" i="3"/>
  <c r="T1582" i="3"/>
  <c r="S1582" i="3"/>
  <c r="R1582" i="3"/>
  <c r="Q1582" i="3"/>
  <c r="O1582" i="3"/>
  <c r="N1582" i="3"/>
  <c r="P1582" i="3" s="1"/>
  <c r="M1582" i="3"/>
  <c r="L1582" i="3"/>
  <c r="K1582" i="3"/>
  <c r="J1582" i="3"/>
  <c r="G1582" i="3"/>
  <c r="F1582" i="3"/>
  <c r="E1582" i="3"/>
  <c r="D1582" i="3"/>
  <c r="C1582" i="3"/>
  <c r="B1582" i="3"/>
  <c r="A1582" i="3"/>
  <c r="V1581" i="3"/>
  <c r="U1581" i="3"/>
  <c r="T1581" i="3"/>
  <c r="S1581" i="3"/>
  <c r="Q1581" i="3"/>
  <c r="O1581" i="3"/>
  <c r="R1581" i="3" s="1"/>
  <c r="N1581" i="3"/>
  <c r="P1581" i="3" s="1"/>
  <c r="M1581" i="3"/>
  <c r="L1581" i="3"/>
  <c r="K1581" i="3"/>
  <c r="J1581" i="3"/>
  <c r="I1581" i="3"/>
  <c r="H1581" i="3"/>
  <c r="G1581" i="3"/>
  <c r="F1581" i="3"/>
  <c r="E1581" i="3"/>
  <c r="D1581" i="3"/>
  <c r="C1581" i="3"/>
  <c r="B1581" i="3"/>
  <c r="A1581" i="3"/>
  <c r="V1580" i="3"/>
  <c r="U1580" i="3"/>
  <c r="T1580" i="3"/>
  <c r="S1580" i="3"/>
  <c r="Q1580" i="3"/>
  <c r="O1580" i="3"/>
  <c r="N1580" i="3"/>
  <c r="P1580" i="3" s="1"/>
  <c r="M1580" i="3"/>
  <c r="L1580" i="3"/>
  <c r="K1580" i="3"/>
  <c r="J1580" i="3"/>
  <c r="I1580" i="3"/>
  <c r="H1580" i="3"/>
  <c r="G1580" i="3"/>
  <c r="F1580" i="3"/>
  <c r="E1580" i="3"/>
  <c r="D1580" i="3"/>
  <c r="C1580" i="3"/>
  <c r="B1580" i="3"/>
  <c r="A1580" i="3"/>
  <c r="V1579" i="3"/>
  <c r="U1579" i="3"/>
  <c r="T1579" i="3"/>
  <c r="S1579" i="3"/>
  <c r="Q1579" i="3"/>
  <c r="O1579" i="3"/>
  <c r="R1579" i="3" s="1"/>
  <c r="N1579" i="3"/>
  <c r="M1579" i="3"/>
  <c r="L1579" i="3"/>
  <c r="K1579" i="3"/>
  <c r="J1579" i="3"/>
  <c r="G1579" i="3"/>
  <c r="I1579" i="3" s="1"/>
  <c r="F1579" i="3"/>
  <c r="E1579" i="3"/>
  <c r="D1579" i="3"/>
  <c r="C1579" i="3"/>
  <c r="B1579" i="3"/>
  <c r="A1579" i="3"/>
  <c r="V1578" i="3"/>
  <c r="U1578" i="3"/>
  <c r="T1578" i="3"/>
  <c r="S1578" i="3"/>
  <c r="R1578" i="3"/>
  <c r="Q1578" i="3"/>
  <c r="O1578" i="3"/>
  <c r="N1578" i="3"/>
  <c r="P1578" i="3" s="1"/>
  <c r="M1578" i="3"/>
  <c r="L1578" i="3"/>
  <c r="K1578" i="3"/>
  <c r="J1578" i="3"/>
  <c r="I1578" i="3"/>
  <c r="H1578" i="3"/>
  <c r="G1578" i="3"/>
  <c r="F1578" i="3"/>
  <c r="E1578" i="3"/>
  <c r="D1578" i="3"/>
  <c r="C1578" i="3"/>
  <c r="B1578" i="3"/>
  <c r="A1578" i="3"/>
  <c r="V1577" i="3"/>
  <c r="U1577" i="3"/>
  <c r="T1577" i="3"/>
  <c r="S1577" i="3"/>
  <c r="R1577" i="3"/>
  <c r="Q1577" i="3"/>
  <c r="P1577" i="3"/>
  <c r="O1577" i="3"/>
  <c r="N1577" i="3"/>
  <c r="M1577" i="3"/>
  <c r="L1577" i="3"/>
  <c r="K1577" i="3"/>
  <c r="J1577" i="3"/>
  <c r="I1577" i="3"/>
  <c r="H1577" i="3"/>
  <c r="G1577" i="3"/>
  <c r="F1577" i="3"/>
  <c r="E1577" i="3"/>
  <c r="D1577" i="3"/>
  <c r="C1577" i="3"/>
  <c r="B1577" i="3"/>
  <c r="A1577" i="3"/>
  <c r="V1576" i="3"/>
  <c r="U1576" i="3"/>
  <c r="T1576" i="3"/>
  <c r="S1576" i="3"/>
  <c r="Q1576" i="3"/>
  <c r="P1576" i="3"/>
  <c r="O1576" i="3"/>
  <c r="N1576" i="3"/>
  <c r="M1576" i="3"/>
  <c r="L1576" i="3"/>
  <c r="K1576" i="3"/>
  <c r="J1576" i="3"/>
  <c r="G1576" i="3"/>
  <c r="H1576" i="3" s="1"/>
  <c r="F1576" i="3"/>
  <c r="E1576" i="3"/>
  <c r="D1576" i="3"/>
  <c r="C1576" i="3"/>
  <c r="B1576" i="3"/>
  <c r="A1576" i="3"/>
  <c r="V1575" i="3"/>
  <c r="U1575" i="3"/>
  <c r="T1575" i="3"/>
  <c r="S1575" i="3"/>
  <c r="R1575" i="3"/>
  <c r="Q1575" i="3"/>
  <c r="P1575" i="3"/>
  <c r="O1575" i="3"/>
  <c r="N1575" i="3"/>
  <c r="M1575" i="3"/>
  <c r="L1575" i="3"/>
  <c r="K1575" i="3"/>
  <c r="J1575" i="3"/>
  <c r="G1575" i="3"/>
  <c r="F1575" i="3"/>
  <c r="E1575" i="3"/>
  <c r="D1575" i="3"/>
  <c r="C1575" i="3"/>
  <c r="B1575" i="3"/>
  <c r="A1575" i="3"/>
  <c r="V1574" i="3"/>
  <c r="U1574" i="3"/>
  <c r="T1574" i="3"/>
  <c r="S1574" i="3"/>
  <c r="R1574" i="3"/>
  <c r="Q1574" i="3"/>
  <c r="O1574" i="3"/>
  <c r="N1574" i="3"/>
  <c r="P1574" i="3" s="1"/>
  <c r="M1574" i="3"/>
  <c r="L1574" i="3"/>
  <c r="K1574" i="3"/>
  <c r="J1574" i="3"/>
  <c r="I1574" i="3"/>
  <c r="H1574" i="3"/>
  <c r="G1574" i="3"/>
  <c r="F1574" i="3"/>
  <c r="E1574" i="3"/>
  <c r="D1574" i="3"/>
  <c r="C1574" i="3"/>
  <c r="B1574" i="3"/>
  <c r="A1574" i="3"/>
  <c r="V1573" i="3"/>
  <c r="U1573" i="3"/>
  <c r="T1573" i="3"/>
  <c r="S1573" i="3"/>
  <c r="Q1573" i="3"/>
  <c r="O1573" i="3"/>
  <c r="R1573" i="3" s="1"/>
  <c r="N1573" i="3"/>
  <c r="M1573" i="3"/>
  <c r="L1573" i="3"/>
  <c r="K1573" i="3"/>
  <c r="J1573" i="3"/>
  <c r="I1573" i="3"/>
  <c r="H1573" i="3"/>
  <c r="G1573" i="3"/>
  <c r="F1573" i="3"/>
  <c r="E1573" i="3"/>
  <c r="D1573" i="3"/>
  <c r="C1573" i="3"/>
  <c r="B1573" i="3"/>
  <c r="A1573" i="3"/>
  <c r="V1572" i="3"/>
  <c r="U1572" i="3"/>
  <c r="T1572" i="3"/>
  <c r="S1572" i="3"/>
  <c r="R1572" i="3"/>
  <c r="Q1572" i="3"/>
  <c r="O1572" i="3"/>
  <c r="N1572" i="3"/>
  <c r="P1572" i="3" s="1"/>
  <c r="M1572" i="3"/>
  <c r="L1572" i="3"/>
  <c r="K1572" i="3"/>
  <c r="J1572" i="3"/>
  <c r="H1572" i="3"/>
  <c r="G1572" i="3"/>
  <c r="I1572" i="3" s="1"/>
  <c r="F1572" i="3"/>
  <c r="E1572" i="3"/>
  <c r="D1572" i="3"/>
  <c r="C1572" i="3"/>
  <c r="B1572" i="3"/>
  <c r="A1572" i="3"/>
  <c r="V1571" i="3"/>
  <c r="U1571" i="3"/>
  <c r="T1571" i="3"/>
  <c r="S1571" i="3"/>
  <c r="Q1571" i="3"/>
  <c r="O1571" i="3"/>
  <c r="N1571" i="3"/>
  <c r="P1571" i="3" s="1"/>
  <c r="M1571" i="3"/>
  <c r="L1571" i="3"/>
  <c r="K1571" i="3"/>
  <c r="J1571" i="3"/>
  <c r="I1571" i="3"/>
  <c r="H1571" i="3"/>
  <c r="G1571" i="3"/>
  <c r="F1571" i="3"/>
  <c r="E1571" i="3"/>
  <c r="D1571" i="3"/>
  <c r="C1571" i="3"/>
  <c r="B1571" i="3"/>
  <c r="A1571" i="3"/>
  <c r="V1570" i="3"/>
  <c r="U1570" i="3"/>
  <c r="T1570" i="3"/>
  <c r="S1570" i="3"/>
  <c r="Q1570" i="3"/>
  <c r="O1570" i="3"/>
  <c r="R1570" i="3" s="1"/>
  <c r="N1570" i="3"/>
  <c r="P1570" i="3" s="1"/>
  <c r="M1570" i="3"/>
  <c r="L1570" i="3"/>
  <c r="K1570" i="3"/>
  <c r="J1570" i="3"/>
  <c r="I1570" i="3"/>
  <c r="H1570" i="3"/>
  <c r="G1570" i="3"/>
  <c r="F1570" i="3"/>
  <c r="E1570" i="3"/>
  <c r="D1570" i="3"/>
  <c r="C1570" i="3"/>
  <c r="B1570" i="3"/>
  <c r="A1570" i="3"/>
  <c r="V1569" i="3"/>
  <c r="U1569" i="3"/>
  <c r="T1569" i="3"/>
  <c r="S1569" i="3"/>
  <c r="R1569" i="3"/>
  <c r="Q1569" i="3"/>
  <c r="P1569" i="3"/>
  <c r="O1569" i="3"/>
  <c r="N1569" i="3"/>
  <c r="M1569" i="3"/>
  <c r="L1569" i="3"/>
  <c r="K1569" i="3"/>
  <c r="J1569" i="3"/>
  <c r="H1569" i="3"/>
  <c r="G1569" i="3"/>
  <c r="I1569" i="3" s="1"/>
  <c r="F1569" i="3"/>
  <c r="E1569" i="3"/>
  <c r="D1569" i="3"/>
  <c r="C1569" i="3"/>
  <c r="B1569" i="3"/>
  <c r="A1569" i="3"/>
  <c r="V1568" i="3"/>
  <c r="U1568" i="3"/>
  <c r="T1568" i="3"/>
  <c r="S1568" i="3"/>
  <c r="Q1568" i="3"/>
  <c r="O1568" i="3"/>
  <c r="N1568" i="3"/>
  <c r="M1568" i="3"/>
  <c r="L1568" i="3"/>
  <c r="K1568" i="3"/>
  <c r="J1568" i="3"/>
  <c r="I1568" i="3"/>
  <c r="G1568" i="3"/>
  <c r="H1568" i="3" s="1"/>
  <c r="F1568" i="3"/>
  <c r="E1568" i="3"/>
  <c r="D1568" i="3"/>
  <c r="C1568" i="3"/>
  <c r="B1568" i="3"/>
  <c r="A1568" i="3"/>
  <c r="V1567" i="3"/>
  <c r="U1567" i="3"/>
  <c r="T1567" i="3"/>
  <c r="S1567" i="3"/>
  <c r="R1567" i="3"/>
  <c r="Q1567" i="3"/>
  <c r="P1567" i="3"/>
  <c r="O1567" i="3"/>
  <c r="N1567" i="3"/>
  <c r="M1567" i="3"/>
  <c r="L1567" i="3"/>
  <c r="K1567" i="3"/>
  <c r="J1567" i="3"/>
  <c r="G1567" i="3"/>
  <c r="F1567" i="3"/>
  <c r="E1567" i="3"/>
  <c r="D1567" i="3"/>
  <c r="C1567" i="3"/>
  <c r="B1567" i="3"/>
  <c r="A1567" i="3"/>
  <c r="V1566" i="3"/>
  <c r="U1566" i="3"/>
  <c r="T1566" i="3"/>
  <c r="S1566" i="3"/>
  <c r="R1566" i="3"/>
  <c r="Q1566" i="3"/>
  <c r="O1566" i="3"/>
  <c r="N1566" i="3"/>
  <c r="P1566" i="3" s="1"/>
  <c r="M1566" i="3"/>
  <c r="L1566" i="3"/>
  <c r="K1566" i="3"/>
  <c r="J1566" i="3"/>
  <c r="G1566" i="3"/>
  <c r="F1566" i="3"/>
  <c r="E1566" i="3"/>
  <c r="D1566" i="3"/>
  <c r="C1566" i="3"/>
  <c r="B1566" i="3"/>
  <c r="A1566" i="3"/>
  <c r="V1565" i="3"/>
  <c r="U1565" i="3"/>
  <c r="T1565" i="3"/>
  <c r="S1565" i="3"/>
  <c r="Q1565" i="3"/>
  <c r="O1565" i="3"/>
  <c r="R1565" i="3" s="1"/>
  <c r="N1565" i="3"/>
  <c r="P1565" i="3" s="1"/>
  <c r="M1565" i="3"/>
  <c r="L1565" i="3"/>
  <c r="K1565" i="3"/>
  <c r="J1565" i="3"/>
  <c r="I1565" i="3"/>
  <c r="H1565" i="3"/>
  <c r="G1565" i="3"/>
  <c r="F1565" i="3"/>
  <c r="E1565" i="3"/>
  <c r="D1565" i="3"/>
  <c r="C1565" i="3"/>
  <c r="B1565" i="3"/>
  <c r="A1565" i="3"/>
  <c r="V1564" i="3"/>
  <c r="U1564" i="3"/>
  <c r="T1564" i="3"/>
  <c r="S1564" i="3"/>
  <c r="Q1564" i="3"/>
  <c r="O1564" i="3"/>
  <c r="N1564" i="3"/>
  <c r="P1564" i="3" s="1"/>
  <c r="M1564" i="3"/>
  <c r="L1564" i="3"/>
  <c r="K1564" i="3"/>
  <c r="J1564" i="3"/>
  <c r="I1564" i="3"/>
  <c r="H1564" i="3"/>
  <c r="G1564" i="3"/>
  <c r="F1564" i="3"/>
  <c r="E1564" i="3"/>
  <c r="D1564" i="3"/>
  <c r="C1564" i="3"/>
  <c r="B1564" i="3"/>
  <c r="A1564" i="3"/>
  <c r="V1563" i="3"/>
  <c r="U1563" i="3"/>
  <c r="T1563" i="3"/>
  <c r="S1563" i="3"/>
  <c r="Q1563" i="3"/>
  <c r="O1563" i="3"/>
  <c r="R1563" i="3" s="1"/>
  <c r="N1563" i="3"/>
  <c r="M1563" i="3"/>
  <c r="L1563" i="3"/>
  <c r="K1563" i="3"/>
  <c r="J1563" i="3"/>
  <c r="G1563" i="3"/>
  <c r="I1563" i="3" s="1"/>
  <c r="F1563" i="3"/>
  <c r="E1563" i="3"/>
  <c r="D1563" i="3"/>
  <c r="C1563" i="3"/>
  <c r="B1563" i="3"/>
  <c r="A1563" i="3"/>
  <c r="V1562" i="3"/>
  <c r="U1562" i="3"/>
  <c r="T1562" i="3"/>
  <c r="S1562" i="3"/>
  <c r="R1562" i="3"/>
  <c r="Q1562" i="3"/>
  <c r="O1562" i="3"/>
  <c r="N1562" i="3"/>
  <c r="P1562" i="3" s="1"/>
  <c r="M1562" i="3"/>
  <c r="L1562" i="3"/>
  <c r="K1562" i="3"/>
  <c r="J1562" i="3"/>
  <c r="I1562" i="3"/>
  <c r="H1562" i="3"/>
  <c r="G1562" i="3"/>
  <c r="F1562" i="3"/>
  <c r="E1562" i="3"/>
  <c r="D1562" i="3"/>
  <c r="C1562" i="3"/>
  <c r="B1562" i="3"/>
  <c r="A1562" i="3"/>
  <c r="V1561" i="3"/>
  <c r="U1561" i="3"/>
  <c r="T1561" i="3"/>
  <c r="S1561" i="3"/>
  <c r="R1561" i="3"/>
  <c r="Q1561" i="3"/>
  <c r="P1561" i="3"/>
  <c r="O1561" i="3"/>
  <c r="N1561" i="3"/>
  <c r="M1561" i="3"/>
  <c r="L1561" i="3"/>
  <c r="K1561" i="3"/>
  <c r="J1561" i="3"/>
  <c r="I1561" i="3"/>
  <c r="H1561" i="3"/>
  <c r="G1561" i="3"/>
  <c r="F1561" i="3"/>
  <c r="E1561" i="3"/>
  <c r="D1561" i="3"/>
  <c r="C1561" i="3"/>
  <c r="B1561" i="3"/>
  <c r="A1561" i="3"/>
  <c r="V1560" i="3"/>
  <c r="U1560" i="3"/>
  <c r="T1560" i="3"/>
  <c r="S1560" i="3"/>
  <c r="Q1560" i="3"/>
  <c r="P1560" i="3"/>
  <c r="O1560" i="3"/>
  <c r="N1560" i="3"/>
  <c r="M1560" i="3"/>
  <c r="L1560" i="3"/>
  <c r="K1560" i="3"/>
  <c r="J1560" i="3"/>
  <c r="G1560" i="3"/>
  <c r="H1560" i="3" s="1"/>
  <c r="F1560" i="3"/>
  <c r="E1560" i="3"/>
  <c r="D1560" i="3"/>
  <c r="C1560" i="3"/>
  <c r="B1560" i="3"/>
  <c r="A1560" i="3"/>
  <c r="V1559" i="3"/>
  <c r="U1559" i="3"/>
  <c r="T1559" i="3"/>
  <c r="S1559" i="3"/>
  <c r="R1559" i="3"/>
  <c r="Q1559" i="3"/>
  <c r="P1559" i="3"/>
  <c r="O1559" i="3"/>
  <c r="N1559" i="3"/>
  <c r="M1559" i="3"/>
  <c r="L1559" i="3"/>
  <c r="K1559" i="3"/>
  <c r="J1559" i="3"/>
  <c r="G1559" i="3"/>
  <c r="F1559" i="3"/>
  <c r="E1559" i="3"/>
  <c r="D1559" i="3"/>
  <c r="C1559" i="3"/>
  <c r="B1559" i="3"/>
  <c r="A1559" i="3"/>
  <c r="V1558" i="3"/>
  <c r="U1558" i="3"/>
  <c r="T1558" i="3"/>
  <c r="S1558" i="3"/>
  <c r="R1558" i="3"/>
  <c r="Q1558" i="3"/>
  <c r="O1558" i="3"/>
  <c r="N1558" i="3"/>
  <c r="P1558" i="3" s="1"/>
  <c r="M1558" i="3"/>
  <c r="L1558" i="3"/>
  <c r="K1558" i="3"/>
  <c r="J1558" i="3"/>
  <c r="I1558" i="3"/>
  <c r="H1558" i="3"/>
  <c r="G1558" i="3"/>
  <c r="F1558" i="3"/>
  <c r="E1558" i="3"/>
  <c r="D1558" i="3"/>
  <c r="C1558" i="3"/>
  <c r="B1558" i="3"/>
  <c r="A1558" i="3"/>
  <c r="V1557" i="3"/>
  <c r="U1557" i="3"/>
  <c r="T1557" i="3"/>
  <c r="S1557" i="3"/>
  <c r="R1557" i="3"/>
  <c r="Q1557" i="3"/>
  <c r="P1557" i="3"/>
  <c r="O1557" i="3"/>
  <c r="N1557" i="3"/>
  <c r="M1557" i="3"/>
  <c r="L1557" i="3"/>
  <c r="K1557" i="3"/>
  <c r="J1557" i="3"/>
  <c r="I1557" i="3"/>
  <c r="H1557" i="3"/>
  <c r="G1557" i="3"/>
  <c r="F1557" i="3"/>
  <c r="E1557" i="3"/>
  <c r="D1557" i="3"/>
  <c r="C1557" i="3"/>
  <c r="B1557" i="3"/>
  <c r="A1557" i="3"/>
  <c r="V1556" i="3"/>
  <c r="U1556" i="3"/>
  <c r="T1556" i="3"/>
  <c r="S1556" i="3"/>
  <c r="R1556" i="3"/>
  <c r="Q1556" i="3"/>
  <c r="O1556" i="3"/>
  <c r="N1556" i="3"/>
  <c r="P1556" i="3" s="1"/>
  <c r="M1556" i="3"/>
  <c r="L1556" i="3"/>
  <c r="K1556" i="3"/>
  <c r="J1556" i="3"/>
  <c r="G1556" i="3"/>
  <c r="I1556" i="3" s="1"/>
  <c r="F1556" i="3"/>
  <c r="E1556" i="3"/>
  <c r="D1556" i="3"/>
  <c r="C1556" i="3"/>
  <c r="B1556" i="3"/>
  <c r="A1556" i="3"/>
  <c r="V1555" i="3"/>
  <c r="U1555" i="3"/>
  <c r="T1555" i="3"/>
  <c r="S1555" i="3"/>
  <c r="Q1555" i="3"/>
  <c r="O1555" i="3"/>
  <c r="N1555" i="3"/>
  <c r="P1555" i="3" s="1"/>
  <c r="M1555" i="3"/>
  <c r="L1555" i="3"/>
  <c r="K1555" i="3"/>
  <c r="J1555" i="3"/>
  <c r="I1555" i="3"/>
  <c r="H1555" i="3"/>
  <c r="G1555" i="3"/>
  <c r="F1555" i="3"/>
  <c r="E1555" i="3"/>
  <c r="D1555" i="3"/>
  <c r="C1555" i="3"/>
  <c r="B1555" i="3"/>
  <c r="A1555" i="3"/>
  <c r="V1554" i="3"/>
  <c r="U1554" i="3"/>
  <c r="T1554" i="3"/>
  <c r="S1554" i="3"/>
  <c r="Q1554" i="3"/>
  <c r="O1554" i="3"/>
  <c r="N1554" i="3"/>
  <c r="P1554" i="3" s="1"/>
  <c r="M1554" i="3"/>
  <c r="L1554" i="3"/>
  <c r="K1554" i="3"/>
  <c r="J1554" i="3"/>
  <c r="I1554" i="3"/>
  <c r="H1554" i="3"/>
  <c r="G1554" i="3"/>
  <c r="F1554" i="3"/>
  <c r="E1554" i="3"/>
  <c r="D1554" i="3"/>
  <c r="C1554" i="3"/>
  <c r="B1554" i="3"/>
  <c r="A1554" i="3"/>
  <c r="V1553" i="3"/>
  <c r="U1553" i="3"/>
  <c r="T1553" i="3"/>
  <c r="S1553" i="3"/>
  <c r="R1553" i="3"/>
  <c r="Q1553" i="3"/>
  <c r="P1553" i="3"/>
  <c r="O1553" i="3"/>
  <c r="N1553" i="3"/>
  <c r="M1553" i="3"/>
  <c r="L1553" i="3"/>
  <c r="K1553" i="3"/>
  <c r="J1553" i="3"/>
  <c r="G1553" i="3"/>
  <c r="I1553" i="3" s="1"/>
  <c r="F1553" i="3"/>
  <c r="E1553" i="3"/>
  <c r="D1553" i="3"/>
  <c r="C1553" i="3"/>
  <c r="B1553" i="3"/>
  <c r="A1553" i="3"/>
  <c r="V1552" i="3"/>
  <c r="U1552" i="3"/>
  <c r="T1552" i="3"/>
  <c r="S1552" i="3"/>
  <c r="Q1552" i="3"/>
  <c r="O1552" i="3"/>
  <c r="N1552" i="3"/>
  <c r="M1552" i="3"/>
  <c r="L1552" i="3"/>
  <c r="K1552" i="3"/>
  <c r="J1552" i="3"/>
  <c r="I1552" i="3"/>
  <c r="G1552" i="3"/>
  <c r="H1552" i="3" s="1"/>
  <c r="F1552" i="3"/>
  <c r="E1552" i="3"/>
  <c r="D1552" i="3"/>
  <c r="C1552" i="3"/>
  <c r="B1552" i="3"/>
  <c r="A1552" i="3"/>
  <c r="V1551" i="3"/>
  <c r="U1551" i="3"/>
  <c r="T1551" i="3"/>
  <c r="S1551" i="3"/>
  <c r="Q1551" i="3"/>
  <c r="P1551" i="3"/>
  <c r="O1551" i="3"/>
  <c r="R1551" i="3" s="1"/>
  <c r="N1551" i="3"/>
  <c r="M1551" i="3"/>
  <c r="L1551" i="3"/>
  <c r="K1551" i="3"/>
  <c r="J1551" i="3"/>
  <c r="G1551" i="3"/>
  <c r="F1551" i="3"/>
  <c r="E1551" i="3"/>
  <c r="D1551" i="3"/>
  <c r="C1551" i="3"/>
  <c r="B1551" i="3"/>
  <c r="A1551" i="3"/>
  <c r="V1550" i="3"/>
  <c r="U1550" i="3"/>
  <c r="T1550" i="3"/>
  <c r="S1550" i="3"/>
  <c r="R1550" i="3"/>
  <c r="Q1550" i="3"/>
  <c r="O1550" i="3"/>
  <c r="N1550" i="3"/>
  <c r="P1550" i="3" s="1"/>
  <c r="M1550" i="3"/>
  <c r="L1550" i="3"/>
  <c r="K1550" i="3"/>
  <c r="J1550" i="3"/>
  <c r="G1550" i="3"/>
  <c r="F1550" i="3"/>
  <c r="E1550" i="3"/>
  <c r="D1550" i="3"/>
  <c r="C1550" i="3"/>
  <c r="B1550" i="3"/>
  <c r="A1550" i="3"/>
  <c r="V1549" i="3"/>
  <c r="U1549" i="3"/>
  <c r="T1549" i="3"/>
  <c r="S1549" i="3"/>
  <c r="Q1549" i="3"/>
  <c r="O1549" i="3"/>
  <c r="R1549" i="3" s="1"/>
  <c r="N1549" i="3"/>
  <c r="P1549" i="3" s="1"/>
  <c r="M1549" i="3"/>
  <c r="L1549" i="3"/>
  <c r="K1549" i="3"/>
  <c r="J1549" i="3"/>
  <c r="I1549" i="3"/>
  <c r="H1549" i="3"/>
  <c r="G1549" i="3"/>
  <c r="F1549" i="3"/>
  <c r="E1549" i="3"/>
  <c r="D1549" i="3"/>
  <c r="C1549" i="3"/>
  <c r="B1549" i="3"/>
  <c r="A1549" i="3"/>
  <c r="V1548" i="3"/>
  <c r="U1548" i="3"/>
  <c r="T1548" i="3"/>
  <c r="S1548" i="3"/>
  <c r="Q1548" i="3"/>
  <c r="O1548" i="3"/>
  <c r="R1548" i="3" s="1"/>
  <c r="N1548" i="3"/>
  <c r="M1548" i="3"/>
  <c r="L1548" i="3"/>
  <c r="K1548" i="3"/>
  <c r="J1548" i="3"/>
  <c r="I1548" i="3"/>
  <c r="H1548" i="3"/>
  <c r="G1548" i="3"/>
  <c r="F1548" i="3"/>
  <c r="E1548" i="3"/>
  <c r="D1548" i="3"/>
  <c r="C1548" i="3"/>
  <c r="B1548" i="3"/>
  <c r="A1548" i="3"/>
  <c r="V1547" i="3"/>
  <c r="U1547" i="3"/>
  <c r="T1547" i="3"/>
  <c r="S1547" i="3"/>
  <c r="Q1547" i="3"/>
  <c r="O1547" i="3"/>
  <c r="R1547" i="3" s="1"/>
  <c r="N1547" i="3"/>
  <c r="M1547" i="3"/>
  <c r="L1547" i="3"/>
  <c r="K1547" i="3"/>
  <c r="J1547" i="3"/>
  <c r="G1547" i="3"/>
  <c r="I1547" i="3" s="1"/>
  <c r="F1547" i="3"/>
  <c r="E1547" i="3"/>
  <c r="D1547" i="3"/>
  <c r="C1547" i="3"/>
  <c r="B1547" i="3"/>
  <c r="A1547" i="3"/>
  <c r="V1546" i="3"/>
  <c r="U1546" i="3"/>
  <c r="T1546" i="3"/>
  <c r="S1546" i="3"/>
  <c r="R1546" i="3"/>
  <c r="Q1546" i="3"/>
  <c r="O1546" i="3"/>
  <c r="N1546" i="3"/>
  <c r="P1546" i="3" s="1"/>
  <c r="M1546" i="3"/>
  <c r="L1546" i="3"/>
  <c r="K1546" i="3"/>
  <c r="J1546" i="3"/>
  <c r="I1546" i="3"/>
  <c r="H1546" i="3"/>
  <c r="G1546" i="3"/>
  <c r="F1546" i="3"/>
  <c r="E1546" i="3"/>
  <c r="D1546" i="3"/>
  <c r="C1546" i="3"/>
  <c r="B1546" i="3"/>
  <c r="A1546" i="3"/>
  <c r="V1545" i="3"/>
  <c r="U1545" i="3"/>
  <c r="T1545" i="3"/>
  <c r="S1545" i="3"/>
  <c r="R1545" i="3"/>
  <c r="Q1545" i="3"/>
  <c r="P1545" i="3"/>
  <c r="O1545" i="3"/>
  <c r="N1545" i="3"/>
  <c r="M1545" i="3"/>
  <c r="L1545" i="3"/>
  <c r="K1545" i="3"/>
  <c r="J1545" i="3"/>
  <c r="I1545" i="3"/>
  <c r="H1545" i="3"/>
  <c r="G1545" i="3"/>
  <c r="F1545" i="3"/>
  <c r="E1545" i="3"/>
  <c r="D1545" i="3"/>
  <c r="C1545" i="3"/>
  <c r="B1545" i="3"/>
  <c r="A1545" i="3"/>
  <c r="V1544" i="3"/>
  <c r="U1544" i="3"/>
  <c r="T1544" i="3"/>
  <c r="S1544" i="3"/>
  <c r="Q1544" i="3"/>
  <c r="P1544" i="3"/>
  <c r="O1544" i="3"/>
  <c r="N1544" i="3"/>
  <c r="M1544" i="3"/>
  <c r="L1544" i="3"/>
  <c r="K1544" i="3"/>
  <c r="J1544" i="3"/>
  <c r="G1544" i="3"/>
  <c r="H1544" i="3" s="1"/>
  <c r="F1544" i="3"/>
  <c r="E1544" i="3"/>
  <c r="D1544" i="3"/>
  <c r="C1544" i="3"/>
  <c r="B1544" i="3"/>
  <c r="A1544" i="3"/>
  <c r="V1543" i="3"/>
  <c r="U1543" i="3"/>
  <c r="T1543" i="3"/>
  <c r="S1543" i="3"/>
  <c r="R1543" i="3"/>
  <c r="Q1543" i="3"/>
  <c r="P1543" i="3"/>
  <c r="O1543" i="3"/>
  <c r="N1543" i="3"/>
  <c r="M1543" i="3"/>
  <c r="L1543" i="3"/>
  <c r="K1543" i="3"/>
  <c r="J1543" i="3"/>
  <c r="G1543" i="3"/>
  <c r="F1543" i="3"/>
  <c r="E1543" i="3"/>
  <c r="D1543" i="3"/>
  <c r="C1543" i="3"/>
  <c r="B1543" i="3"/>
  <c r="A1543" i="3"/>
  <c r="V1542" i="3"/>
  <c r="U1542" i="3"/>
  <c r="T1542" i="3"/>
  <c r="S1542" i="3"/>
  <c r="R1542" i="3"/>
  <c r="Q1542" i="3"/>
  <c r="O1542" i="3"/>
  <c r="N1542" i="3"/>
  <c r="P1542" i="3" s="1"/>
  <c r="M1542" i="3"/>
  <c r="L1542" i="3"/>
  <c r="K1542" i="3"/>
  <c r="J1542" i="3"/>
  <c r="I1542" i="3"/>
  <c r="H1542" i="3"/>
  <c r="G1542" i="3"/>
  <c r="F1542" i="3"/>
  <c r="E1542" i="3"/>
  <c r="D1542" i="3"/>
  <c r="C1542" i="3"/>
  <c r="B1542" i="3"/>
  <c r="A1542" i="3"/>
  <c r="V1541" i="3"/>
  <c r="U1541" i="3"/>
  <c r="T1541" i="3"/>
  <c r="S1541" i="3"/>
  <c r="R1541" i="3"/>
  <c r="Q1541" i="3"/>
  <c r="P1541" i="3"/>
  <c r="O1541" i="3"/>
  <c r="N1541" i="3"/>
  <c r="M1541" i="3"/>
  <c r="L1541" i="3"/>
  <c r="K1541" i="3"/>
  <c r="J1541" i="3"/>
  <c r="I1541" i="3"/>
  <c r="H1541" i="3"/>
  <c r="G1541" i="3"/>
  <c r="F1541" i="3"/>
  <c r="E1541" i="3"/>
  <c r="D1541" i="3"/>
  <c r="C1541" i="3"/>
  <c r="B1541" i="3"/>
  <c r="A1541" i="3"/>
  <c r="V1540" i="3"/>
  <c r="U1540" i="3"/>
  <c r="T1540" i="3"/>
  <c r="S1540" i="3"/>
  <c r="R1540" i="3"/>
  <c r="Q1540" i="3"/>
  <c r="O1540" i="3"/>
  <c r="N1540" i="3"/>
  <c r="P1540" i="3" s="1"/>
  <c r="M1540" i="3"/>
  <c r="L1540" i="3"/>
  <c r="K1540" i="3"/>
  <c r="J1540" i="3"/>
  <c r="H1540" i="3"/>
  <c r="G1540" i="3"/>
  <c r="I1540" i="3" s="1"/>
  <c r="F1540" i="3"/>
  <c r="E1540" i="3"/>
  <c r="D1540" i="3"/>
  <c r="C1540" i="3"/>
  <c r="B1540" i="3"/>
  <c r="A1540" i="3"/>
  <c r="V1539" i="3"/>
  <c r="U1539" i="3"/>
  <c r="T1539" i="3"/>
  <c r="S1539" i="3"/>
  <c r="Q1539" i="3"/>
  <c r="O1539" i="3"/>
  <c r="N1539" i="3"/>
  <c r="P1539" i="3" s="1"/>
  <c r="M1539" i="3"/>
  <c r="L1539" i="3"/>
  <c r="K1539" i="3"/>
  <c r="J1539" i="3"/>
  <c r="I1539" i="3"/>
  <c r="H1539" i="3"/>
  <c r="G1539" i="3"/>
  <c r="F1539" i="3"/>
  <c r="E1539" i="3"/>
  <c r="D1539" i="3"/>
  <c r="C1539" i="3"/>
  <c r="B1539" i="3"/>
  <c r="A1539" i="3"/>
  <c r="V1538" i="3"/>
  <c r="U1538" i="3"/>
  <c r="T1538" i="3"/>
  <c r="S1538" i="3"/>
  <c r="R1538" i="3"/>
  <c r="Q1538" i="3"/>
  <c r="P1538" i="3"/>
  <c r="O1538" i="3"/>
  <c r="N1538" i="3"/>
  <c r="M1538" i="3"/>
  <c r="L1538" i="3"/>
  <c r="K1538" i="3"/>
  <c r="J1538" i="3"/>
  <c r="I1538" i="3"/>
  <c r="H1538" i="3"/>
  <c r="G1538" i="3"/>
  <c r="F1538" i="3"/>
  <c r="E1538" i="3"/>
  <c r="D1538" i="3"/>
  <c r="C1538" i="3"/>
  <c r="B1538" i="3"/>
  <c r="A1538" i="3"/>
  <c r="V1537" i="3"/>
  <c r="U1537" i="3"/>
  <c r="T1537" i="3"/>
  <c r="S1537" i="3"/>
  <c r="R1537" i="3"/>
  <c r="Q1537" i="3"/>
  <c r="P1537" i="3"/>
  <c r="O1537" i="3"/>
  <c r="N1537" i="3"/>
  <c r="M1537" i="3"/>
  <c r="L1537" i="3"/>
  <c r="K1537" i="3"/>
  <c r="J1537" i="3"/>
  <c r="H1537" i="3"/>
  <c r="G1537" i="3"/>
  <c r="I1537" i="3" s="1"/>
  <c r="F1537" i="3"/>
  <c r="E1537" i="3"/>
  <c r="D1537" i="3"/>
  <c r="C1537" i="3"/>
  <c r="B1537" i="3"/>
  <c r="A1537" i="3"/>
  <c r="V1536" i="3"/>
  <c r="U1536" i="3"/>
  <c r="T1536" i="3"/>
  <c r="S1536" i="3"/>
  <c r="Q1536" i="3"/>
  <c r="O1536" i="3"/>
  <c r="N1536" i="3"/>
  <c r="M1536" i="3"/>
  <c r="L1536" i="3"/>
  <c r="K1536" i="3"/>
  <c r="J1536" i="3"/>
  <c r="I1536" i="3"/>
  <c r="G1536" i="3"/>
  <c r="H1536" i="3" s="1"/>
  <c r="F1536" i="3"/>
  <c r="E1536" i="3"/>
  <c r="D1536" i="3"/>
  <c r="C1536" i="3"/>
  <c r="B1536" i="3"/>
  <c r="A1536" i="3"/>
  <c r="V1535" i="3"/>
  <c r="U1535" i="3"/>
  <c r="T1535" i="3"/>
  <c r="S1535" i="3"/>
  <c r="R1535" i="3"/>
  <c r="Q1535" i="3"/>
  <c r="P1535" i="3"/>
  <c r="O1535" i="3"/>
  <c r="N1535" i="3"/>
  <c r="M1535" i="3"/>
  <c r="L1535" i="3"/>
  <c r="K1535" i="3"/>
  <c r="J1535" i="3"/>
  <c r="G1535" i="3"/>
  <c r="F1535" i="3"/>
  <c r="E1535" i="3"/>
  <c r="D1535" i="3"/>
  <c r="C1535" i="3"/>
  <c r="B1535" i="3"/>
  <c r="A1535" i="3"/>
  <c r="V1534" i="3"/>
  <c r="U1534" i="3"/>
  <c r="T1534" i="3"/>
  <c r="S1534" i="3"/>
  <c r="R1534" i="3"/>
  <c r="Q1534" i="3"/>
  <c r="O1534" i="3"/>
  <c r="N1534" i="3"/>
  <c r="P1534" i="3" s="1"/>
  <c r="M1534" i="3"/>
  <c r="L1534" i="3"/>
  <c r="K1534" i="3"/>
  <c r="J1534" i="3"/>
  <c r="G1534" i="3"/>
  <c r="F1534" i="3"/>
  <c r="E1534" i="3"/>
  <c r="D1534" i="3"/>
  <c r="C1534" i="3"/>
  <c r="B1534" i="3"/>
  <c r="A1534" i="3"/>
  <c r="V1533" i="3"/>
  <c r="U1533" i="3"/>
  <c r="T1533" i="3"/>
  <c r="S1533" i="3"/>
  <c r="Q1533" i="3"/>
  <c r="O1533" i="3"/>
  <c r="R1533" i="3" s="1"/>
  <c r="N1533" i="3"/>
  <c r="P1533" i="3" s="1"/>
  <c r="M1533" i="3"/>
  <c r="L1533" i="3"/>
  <c r="K1533" i="3"/>
  <c r="J1533" i="3"/>
  <c r="I1533" i="3"/>
  <c r="H1533" i="3"/>
  <c r="G1533" i="3"/>
  <c r="F1533" i="3"/>
  <c r="E1533" i="3"/>
  <c r="D1533" i="3"/>
  <c r="C1533" i="3"/>
  <c r="B1533" i="3"/>
  <c r="A1533" i="3"/>
  <c r="V1532" i="3"/>
  <c r="U1532" i="3"/>
  <c r="T1532" i="3"/>
  <c r="S1532" i="3"/>
  <c r="Q1532" i="3"/>
  <c r="O1532" i="3"/>
  <c r="N1532" i="3"/>
  <c r="P1532" i="3" s="1"/>
  <c r="M1532" i="3"/>
  <c r="L1532" i="3"/>
  <c r="K1532" i="3"/>
  <c r="J1532" i="3"/>
  <c r="I1532" i="3"/>
  <c r="H1532" i="3"/>
  <c r="G1532" i="3"/>
  <c r="F1532" i="3"/>
  <c r="E1532" i="3"/>
  <c r="D1532" i="3"/>
  <c r="C1532" i="3"/>
  <c r="B1532" i="3"/>
  <c r="A1532" i="3"/>
  <c r="V1531" i="3"/>
  <c r="U1531" i="3"/>
  <c r="T1531" i="3"/>
  <c r="S1531" i="3"/>
  <c r="Q1531" i="3"/>
  <c r="O1531" i="3"/>
  <c r="R1531" i="3" s="1"/>
  <c r="N1531" i="3"/>
  <c r="M1531" i="3"/>
  <c r="L1531" i="3"/>
  <c r="K1531" i="3"/>
  <c r="J1531" i="3"/>
  <c r="G1531" i="3"/>
  <c r="I1531" i="3" s="1"/>
  <c r="F1531" i="3"/>
  <c r="E1531" i="3"/>
  <c r="D1531" i="3"/>
  <c r="C1531" i="3"/>
  <c r="B1531" i="3"/>
  <c r="A1531" i="3"/>
  <c r="V1530" i="3"/>
  <c r="U1530" i="3"/>
  <c r="T1530" i="3"/>
  <c r="S1530" i="3"/>
  <c r="R1530" i="3"/>
  <c r="Q1530" i="3"/>
  <c r="O1530" i="3"/>
  <c r="N1530" i="3"/>
  <c r="P1530" i="3" s="1"/>
  <c r="M1530" i="3"/>
  <c r="L1530" i="3"/>
  <c r="K1530" i="3"/>
  <c r="J1530" i="3"/>
  <c r="I1530" i="3"/>
  <c r="H1530" i="3"/>
  <c r="G1530" i="3"/>
  <c r="F1530" i="3"/>
  <c r="E1530" i="3"/>
  <c r="D1530" i="3"/>
  <c r="C1530" i="3"/>
  <c r="B1530" i="3"/>
  <c r="A1530" i="3"/>
  <c r="V1529" i="3"/>
  <c r="U1529" i="3"/>
  <c r="T1529" i="3"/>
  <c r="S1529" i="3"/>
  <c r="R1529" i="3"/>
  <c r="Q1529" i="3"/>
  <c r="P1529" i="3"/>
  <c r="O1529" i="3"/>
  <c r="N1529" i="3"/>
  <c r="M1529" i="3"/>
  <c r="L1529" i="3"/>
  <c r="K1529" i="3"/>
  <c r="J1529" i="3"/>
  <c r="I1529" i="3"/>
  <c r="H1529" i="3"/>
  <c r="G1529" i="3"/>
  <c r="F1529" i="3"/>
  <c r="E1529" i="3"/>
  <c r="D1529" i="3"/>
  <c r="C1529" i="3"/>
  <c r="B1529" i="3"/>
  <c r="A1529" i="3"/>
  <c r="V1528" i="3"/>
  <c r="U1528" i="3"/>
  <c r="T1528" i="3"/>
  <c r="S1528" i="3"/>
  <c r="Q1528" i="3"/>
  <c r="P1528" i="3"/>
  <c r="O1528" i="3"/>
  <c r="N1528" i="3"/>
  <c r="M1528" i="3"/>
  <c r="L1528" i="3"/>
  <c r="K1528" i="3"/>
  <c r="J1528" i="3"/>
  <c r="G1528" i="3"/>
  <c r="H1528" i="3" s="1"/>
  <c r="F1528" i="3"/>
  <c r="E1528" i="3"/>
  <c r="D1528" i="3"/>
  <c r="C1528" i="3"/>
  <c r="B1528" i="3"/>
  <c r="A1528" i="3"/>
  <c r="V1527" i="3"/>
  <c r="U1527" i="3"/>
  <c r="T1527" i="3"/>
  <c r="S1527" i="3"/>
  <c r="R1527" i="3"/>
  <c r="Q1527" i="3"/>
  <c r="P1527" i="3"/>
  <c r="O1527" i="3"/>
  <c r="N1527" i="3"/>
  <c r="M1527" i="3"/>
  <c r="L1527" i="3"/>
  <c r="K1527" i="3"/>
  <c r="J1527" i="3"/>
  <c r="G1527" i="3"/>
  <c r="F1527" i="3"/>
  <c r="E1527" i="3"/>
  <c r="D1527" i="3"/>
  <c r="C1527" i="3"/>
  <c r="B1527" i="3"/>
  <c r="A1527" i="3"/>
  <c r="V1526" i="3"/>
  <c r="U1526" i="3"/>
  <c r="T1526" i="3"/>
  <c r="S1526" i="3"/>
  <c r="R1526" i="3"/>
  <c r="Q1526" i="3"/>
  <c r="O1526" i="3"/>
  <c r="N1526" i="3"/>
  <c r="P1526" i="3" s="1"/>
  <c r="M1526" i="3"/>
  <c r="L1526" i="3"/>
  <c r="K1526" i="3"/>
  <c r="J1526" i="3"/>
  <c r="I1526" i="3"/>
  <c r="H1526" i="3"/>
  <c r="G1526" i="3"/>
  <c r="F1526" i="3"/>
  <c r="E1526" i="3"/>
  <c r="D1526" i="3"/>
  <c r="C1526" i="3"/>
  <c r="B1526" i="3"/>
  <c r="A1526" i="3"/>
  <c r="V1525" i="3"/>
  <c r="U1525" i="3"/>
  <c r="T1525" i="3"/>
  <c r="S1525" i="3"/>
  <c r="R1525" i="3"/>
  <c r="Q1525" i="3"/>
  <c r="P1525" i="3"/>
  <c r="O1525" i="3"/>
  <c r="N1525" i="3"/>
  <c r="M1525" i="3"/>
  <c r="L1525" i="3"/>
  <c r="K1525" i="3"/>
  <c r="J1525" i="3"/>
  <c r="I1525" i="3"/>
  <c r="H1525" i="3"/>
  <c r="G1525" i="3"/>
  <c r="F1525" i="3"/>
  <c r="E1525" i="3"/>
  <c r="D1525" i="3"/>
  <c r="C1525" i="3"/>
  <c r="B1525" i="3"/>
  <c r="A1525" i="3"/>
  <c r="V1524" i="3"/>
  <c r="U1524" i="3"/>
  <c r="T1524" i="3"/>
  <c r="S1524" i="3"/>
  <c r="R1524" i="3"/>
  <c r="Q1524" i="3"/>
  <c r="O1524" i="3"/>
  <c r="N1524" i="3"/>
  <c r="P1524" i="3" s="1"/>
  <c r="M1524" i="3"/>
  <c r="L1524" i="3"/>
  <c r="K1524" i="3"/>
  <c r="J1524" i="3"/>
  <c r="H1524" i="3"/>
  <c r="G1524" i="3"/>
  <c r="I1524" i="3" s="1"/>
  <c r="F1524" i="3"/>
  <c r="E1524" i="3"/>
  <c r="D1524" i="3"/>
  <c r="C1524" i="3"/>
  <c r="B1524" i="3"/>
  <c r="A1524" i="3"/>
  <c r="V1523" i="3"/>
  <c r="U1523" i="3"/>
  <c r="T1523" i="3"/>
  <c r="S1523" i="3"/>
  <c r="Q1523" i="3"/>
  <c r="O1523" i="3"/>
  <c r="N1523" i="3"/>
  <c r="P1523" i="3" s="1"/>
  <c r="M1523" i="3"/>
  <c r="L1523" i="3"/>
  <c r="K1523" i="3"/>
  <c r="J1523" i="3"/>
  <c r="I1523" i="3"/>
  <c r="H1523" i="3"/>
  <c r="G1523" i="3"/>
  <c r="F1523" i="3"/>
  <c r="E1523" i="3"/>
  <c r="D1523" i="3"/>
  <c r="C1523" i="3"/>
  <c r="B1523" i="3"/>
  <c r="A1523" i="3"/>
  <c r="V1522" i="3"/>
  <c r="U1522" i="3"/>
  <c r="T1522" i="3"/>
  <c r="S1522" i="3"/>
  <c r="R1522" i="3"/>
  <c r="Q1522" i="3"/>
  <c r="P1522" i="3"/>
  <c r="O1522" i="3"/>
  <c r="N1522" i="3"/>
  <c r="M1522" i="3"/>
  <c r="L1522" i="3"/>
  <c r="K1522" i="3"/>
  <c r="J1522" i="3"/>
  <c r="I1522" i="3"/>
  <c r="H1522" i="3"/>
  <c r="G1522" i="3"/>
  <c r="F1522" i="3"/>
  <c r="E1522" i="3"/>
  <c r="D1522" i="3"/>
  <c r="C1522" i="3"/>
  <c r="B1522" i="3"/>
  <c r="A1522" i="3"/>
  <c r="V1521" i="3"/>
  <c r="U1521" i="3"/>
  <c r="T1521" i="3"/>
  <c r="S1521" i="3"/>
  <c r="R1521" i="3"/>
  <c r="Q1521" i="3"/>
  <c r="P1521" i="3"/>
  <c r="O1521" i="3"/>
  <c r="N1521" i="3"/>
  <c r="M1521" i="3"/>
  <c r="L1521" i="3"/>
  <c r="K1521" i="3"/>
  <c r="J1521" i="3"/>
  <c r="H1521" i="3"/>
  <c r="G1521" i="3"/>
  <c r="I1521" i="3" s="1"/>
  <c r="F1521" i="3"/>
  <c r="E1521" i="3"/>
  <c r="D1521" i="3"/>
  <c r="C1521" i="3"/>
  <c r="B1521" i="3"/>
  <c r="A1521" i="3"/>
  <c r="V1520" i="3"/>
  <c r="U1520" i="3"/>
  <c r="T1520" i="3"/>
  <c r="S1520" i="3"/>
  <c r="Q1520" i="3"/>
  <c r="O1520" i="3"/>
  <c r="N1520" i="3"/>
  <c r="M1520" i="3"/>
  <c r="L1520" i="3"/>
  <c r="K1520" i="3"/>
  <c r="J1520" i="3"/>
  <c r="I1520" i="3"/>
  <c r="G1520" i="3"/>
  <c r="H1520" i="3" s="1"/>
  <c r="F1520" i="3"/>
  <c r="E1520" i="3"/>
  <c r="D1520" i="3"/>
  <c r="C1520" i="3"/>
  <c r="B1520" i="3"/>
  <c r="A1520" i="3"/>
  <c r="V1519" i="3"/>
  <c r="U1519" i="3"/>
  <c r="T1519" i="3"/>
  <c r="S1519" i="3"/>
  <c r="R1519" i="3"/>
  <c r="Q1519" i="3"/>
  <c r="P1519" i="3"/>
  <c r="O1519" i="3"/>
  <c r="N1519" i="3"/>
  <c r="M1519" i="3"/>
  <c r="L1519" i="3"/>
  <c r="K1519" i="3"/>
  <c r="J1519" i="3"/>
  <c r="G1519" i="3"/>
  <c r="F1519" i="3"/>
  <c r="E1519" i="3"/>
  <c r="D1519" i="3"/>
  <c r="C1519" i="3"/>
  <c r="B1519" i="3"/>
  <c r="A1519" i="3"/>
  <c r="V1518" i="3"/>
  <c r="U1518" i="3"/>
  <c r="T1518" i="3"/>
  <c r="S1518" i="3"/>
  <c r="R1518" i="3"/>
  <c r="Q1518" i="3"/>
  <c r="O1518" i="3"/>
  <c r="N1518" i="3"/>
  <c r="P1518" i="3" s="1"/>
  <c r="M1518" i="3"/>
  <c r="L1518" i="3"/>
  <c r="K1518" i="3"/>
  <c r="J1518" i="3"/>
  <c r="G1518" i="3"/>
  <c r="F1518" i="3"/>
  <c r="E1518" i="3"/>
  <c r="D1518" i="3"/>
  <c r="C1518" i="3"/>
  <c r="B1518" i="3"/>
  <c r="A1518" i="3"/>
  <c r="V1517" i="3"/>
  <c r="U1517" i="3"/>
  <c r="T1517" i="3"/>
  <c r="S1517" i="3"/>
  <c r="Q1517" i="3"/>
  <c r="O1517" i="3"/>
  <c r="R1517" i="3" s="1"/>
  <c r="N1517" i="3"/>
  <c r="P1517" i="3" s="1"/>
  <c r="M1517" i="3"/>
  <c r="L1517" i="3"/>
  <c r="K1517" i="3"/>
  <c r="J1517" i="3"/>
  <c r="I1517" i="3"/>
  <c r="H1517" i="3"/>
  <c r="G1517" i="3"/>
  <c r="F1517" i="3"/>
  <c r="E1517" i="3"/>
  <c r="D1517" i="3"/>
  <c r="C1517" i="3"/>
  <c r="B1517" i="3"/>
  <c r="A1517" i="3"/>
  <c r="V1516" i="3"/>
  <c r="U1516" i="3"/>
  <c r="T1516" i="3"/>
  <c r="S1516" i="3"/>
  <c r="Q1516" i="3"/>
  <c r="O1516" i="3"/>
  <c r="N1516" i="3"/>
  <c r="P1516" i="3" s="1"/>
  <c r="M1516" i="3"/>
  <c r="L1516" i="3"/>
  <c r="K1516" i="3"/>
  <c r="J1516" i="3"/>
  <c r="I1516" i="3"/>
  <c r="H1516" i="3"/>
  <c r="G1516" i="3"/>
  <c r="F1516" i="3"/>
  <c r="E1516" i="3"/>
  <c r="D1516" i="3"/>
  <c r="C1516" i="3"/>
  <c r="B1516" i="3"/>
  <c r="A1516" i="3"/>
  <c r="V1515" i="3"/>
  <c r="U1515" i="3"/>
  <c r="T1515" i="3"/>
  <c r="S1515" i="3"/>
  <c r="Q1515" i="3"/>
  <c r="O1515" i="3"/>
  <c r="R1515" i="3" s="1"/>
  <c r="N1515" i="3"/>
  <c r="M1515" i="3"/>
  <c r="L1515" i="3"/>
  <c r="K1515" i="3"/>
  <c r="J1515" i="3"/>
  <c r="G1515" i="3"/>
  <c r="I1515" i="3" s="1"/>
  <c r="F1515" i="3"/>
  <c r="E1515" i="3"/>
  <c r="D1515" i="3"/>
  <c r="C1515" i="3"/>
  <c r="B1515" i="3"/>
  <c r="A1515" i="3"/>
  <c r="V1514" i="3"/>
  <c r="U1514" i="3"/>
  <c r="T1514" i="3"/>
  <c r="S1514" i="3"/>
  <c r="R1514" i="3"/>
  <c r="Q1514" i="3"/>
  <c r="P1514" i="3"/>
  <c r="O1514" i="3"/>
  <c r="N1514" i="3"/>
  <c r="M1514" i="3"/>
  <c r="L1514" i="3"/>
  <c r="K1514" i="3"/>
  <c r="J1514" i="3"/>
  <c r="I1514" i="3"/>
  <c r="H1514" i="3"/>
  <c r="G1514" i="3"/>
  <c r="F1514" i="3"/>
  <c r="E1514" i="3"/>
  <c r="D1514" i="3"/>
  <c r="C1514" i="3"/>
  <c r="B1514" i="3"/>
  <c r="A1514" i="3"/>
  <c r="V1513" i="3"/>
  <c r="U1513" i="3"/>
  <c r="T1513" i="3"/>
  <c r="S1513" i="3"/>
  <c r="R1513" i="3"/>
  <c r="Q1513" i="3"/>
  <c r="P1513" i="3"/>
  <c r="O1513" i="3"/>
  <c r="N1513" i="3"/>
  <c r="M1513" i="3"/>
  <c r="L1513" i="3"/>
  <c r="K1513" i="3"/>
  <c r="J1513" i="3"/>
  <c r="I1513" i="3"/>
  <c r="H1513" i="3"/>
  <c r="G1513" i="3"/>
  <c r="F1513" i="3"/>
  <c r="E1513" i="3"/>
  <c r="D1513" i="3"/>
  <c r="C1513" i="3"/>
  <c r="B1513" i="3"/>
  <c r="A1513" i="3"/>
  <c r="V1512" i="3"/>
  <c r="U1512" i="3"/>
  <c r="T1512" i="3"/>
  <c r="S1512" i="3"/>
  <c r="Q1512" i="3"/>
  <c r="P1512" i="3"/>
  <c r="O1512" i="3"/>
  <c r="N1512" i="3"/>
  <c r="M1512" i="3"/>
  <c r="L1512" i="3"/>
  <c r="K1512" i="3"/>
  <c r="J1512" i="3"/>
  <c r="G1512" i="3"/>
  <c r="H1512" i="3" s="1"/>
  <c r="F1512" i="3"/>
  <c r="E1512" i="3"/>
  <c r="D1512" i="3"/>
  <c r="C1512" i="3"/>
  <c r="B1512" i="3"/>
  <c r="A1512" i="3"/>
  <c r="V1511" i="3"/>
  <c r="U1511" i="3"/>
  <c r="T1511" i="3"/>
  <c r="S1511" i="3"/>
  <c r="R1511" i="3"/>
  <c r="Q1511" i="3"/>
  <c r="P1511" i="3"/>
  <c r="O1511" i="3"/>
  <c r="N1511" i="3"/>
  <c r="M1511" i="3"/>
  <c r="L1511" i="3"/>
  <c r="K1511" i="3"/>
  <c r="J1511" i="3"/>
  <c r="G1511" i="3"/>
  <c r="F1511" i="3"/>
  <c r="E1511" i="3"/>
  <c r="D1511" i="3"/>
  <c r="C1511" i="3"/>
  <c r="B1511" i="3"/>
  <c r="A1511" i="3"/>
  <c r="V1510" i="3"/>
  <c r="U1510" i="3"/>
  <c r="T1510" i="3"/>
  <c r="S1510" i="3"/>
  <c r="R1510" i="3"/>
  <c r="Q1510" i="3"/>
  <c r="O1510" i="3"/>
  <c r="N1510" i="3"/>
  <c r="P1510" i="3" s="1"/>
  <c r="M1510" i="3"/>
  <c r="L1510" i="3"/>
  <c r="K1510" i="3"/>
  <c r="J1510" i="3"/>
  <c r="I1510" i="3"/>
  <c r="H1510" i="3"/>
  <c r="G1510" i="3"/>
  <c r="F1510" i="3"/>
  <c r="E1510" i="3"/>
  <c r="D1510" i="3"/>
  <c r="C1510" i="3"/>
  <c r="B1510" i="3"/>
  <c r="A1510" i="3"/>
  <c r="V1509" i="3"/>
  <c r="U1509" i="3"/>
  <c r="T1509" i="3"/>
  <c r="S1509" i="3"/>
  <c r="Q1509" i="3"/>
  <c r="O1509" i="3"/>
  <c r="N1509" i="3"/>
  <c r="M1509" i="3"/>
  <c r="L1509" i="3"/>
  <c r="K1509" i="3"/>
  <c r="J1509" i="3"/>
  <c r="I1509" i="3"/>
  <c r="H1509" i="3"/>
  <c r="G1509" i="3"/>
  <c r="F1509" i="3"/>
  <c r="E1509" i="3"/>
  <c r="D1509" i="3"/>
  <c r="C1509" i="3"/>
  <c r="B1509" i="3"/>
  <c r="A1509" i="3"/>
  <c r="V1508" i="3"/>
  <c r="U1508" i="3"/>
  <c r="T1508" i="3"/>
  <c r="S1508" i="3"/>
  <c r="R1508" i="3"/>
  <c r="Q1508" i="3"/>
  <c r="O1508" i="3"/>
  <c r="N1508" i="3"/>
  <c r="P1508" i="3" s="1"/>
  <c r="M1508" i="3"/>
  <c r="L1508" i="3"/>
  <c r="K1508" i="3"/>
  <c r="J1508" i="3"/>
  <c r="G1508" i="3"/>
  <c r="I1508" i="3" s="1"/>
  <c r="F1508" i="3"/>
  <c r="E1508" i="3"/>
  <c r="D1508" i="3"/>
  <c r="C1508" i="3"/>
  <c r="B1508" i="3"/>
  <c r="A1508" i="3"/>
  <c r="V1507" i="3"/>
  <c r="U1507" i="3"/>
  <c r="T1507" i="3"/>
  <c r="S1507" i="3"/>
  <c r="Q1507" i="3"/>
  <c r="O1507" i="3"/>
  <c r="N1507" i="3"/>
  <c r="P1507" i="3" s="1"/>
  <c r="M1507" i="3"/>
  <c r="L1507" i="3"/>
  <c r="K1507" i="3"/>
  <c r="J1507" i="3"/>
  <c r="I1507" i="3"/>
  <c r="H1507" i="3"/>
  <c r="G1507" i="3"/>
  <c r="F1507" i="3"/>
  <c r="E1507" i="3"/>
  <c r="D1507" i="3"/>
  <c r="C1507" i="3"/>
  <c r="B1507" i="3"/>
  <c r="A1507" i="3"/>
  <c r="V1506" i="3"/>
  <c r="U1506" i="3"/>
  <c r="T1506" i="3"/>
  <c r="S1506" i="3"/>
  <c r="Q1506" i="3"/>
  <c r="O1506" i="3"/>
  <c r="R1506" i="3" s="1"/>
  <c r="N1506" i="3"/>
  <c r="P1506" i="3" s="1"/>
  <c r="M1506" i="3"/>
  <c r="L1506" i="3"/>
  <c r="K1506" i="3"/>
  <c r="J1506" i="3"/>
  <c r="I1506" i="3"/>
  <c r="H1506" i="3"/>
  <c r="G1506" i="3"/>
  <c r="F1506" i="3"/>
  <c r="E1506" i="3"/>
  <c r="D1506" i="3"/>
  <c r="C1506" i="3"/>
  <c r="B1506" i="3"/>
  <c r="A1506" i="3"/>
  <c r="V1505" i="3"/>
  <c r="U1505" i="3"/>
  <c r="T1505" i="3"/>
  <c r="S1505" i="3"/>
  <c r="R1505" i="3"/>
  <c r="Q1505" i="3"/>
  <c r="P1505" i="3"/>
  <c r="O1505" i="3"/>
  <c r="N1505" i="3"/>
  <c r="M1505" i="3"/>
  <c r="L1505" i="3"/>
  <c r="K1505" i="3"/>
  <c r="J1505" i="3"/>
  <c r="H1505" i="3"/>
  <c r="G1505" i="3"/>
  <c r="I1505" i="3" s="1"/>
  <c r="F1505" i="3"/>
  <c r="E1505" i="3"/>
  <c r="D1505" i="3"/>
  <c r="C1505" i="3"/>
  <c r="B1505" i="3"/>
  <c r="A1505" i="3"/>
  <c r="V1504" i="3"/>
  <c r="U1504" i="3"/>
  <c r="T1504" i="3"/>
  <c r="S1504" i="3"/>
  <c r="Q1504" i="3"/>
  <c r="O1504" i="3"/>
  <c r="N1504" i="3"/>
  <c r="M1504" i="3"/>
  <c r="L1504" i="3"/>
  <c r="K1504" i="3"/>
  <c r="J1504" i="3"/>
  <c r="I1504" i="3"/>
  <c r="G1504" i="3"/>
  <c r="H1504" i="3" s="1"/>
  <c r="F1504" i="3"/>
  <c r="E1504" i="3"/>
  <c r="D1504" i="3"/>
  <c r="C1504" i="3"/>
  <c r="B1504" i="3"/>
  <c r="A1504" i="3"/>
  <c r="V1503" i="3"/>
  <c r="U1503" i="3"/>
  <c r="T1503" i="3"/>
  <c r="S1503" i="3"/>
  <c r="R1503" i="3"/>
  <c r="Q1503" i="3"/>
  <c r="O1503" i="3"/>
  <c r="P1503" i="3" s="1"/>
  <c r="N1503" i="3"/>
  <c r="M1503" i="3"/>
  <c r="L1503" i="3"/>
  <c r="K1503" i="3"/>
  <c r="J1503" i="3"/>
  <c r="G1503" i="3"/>
  <c r="F1503" i="3"/>
  <c r="E1503" i="3"/>
  <c r="D1503" i="3"/>
  <c r="C1503" i="3"/>
  <c r="B1503" i="3"/>
  <c r="A1503" i="3"/>
  <c r="V1502" i="3"/>
  <c r="U1502" i="3"/>
  <c r="T1502" i="3"/>
  <c r="S1502" i="3"/>
  <c r="R1502" i="3"/>
  <c r="Q1502" i="3"/>
  <c r="O1502" i="3"/>
  <c r="N1502" i="3"/>
  <c r="P1502" i="3" s="1"/>
  <c r="M1502" i="3"/>
  <c r="L1502" i="3"/>
  <c r="K1502" i="3"/>
  <c r="J1502" i="3"/>
  <c r="G1502" i="3"/>
  <c r="F1502" i="3"/>
  <c r="E1502" i="3"/>
  <c r="D1502" i="3"/>
  <c r="C1502" i="3"/>
  <c r="B1502" i="3"/>
  <c r="A1502" i="3"/>
  <c r="V1501" i="3"/>
  <c r="U1501" i="3"/>
  <c r="T1501" i="3"/>
  <c r="S1501" i="3"/>
  <c r="Q1501" i="3"/>
  <c r="O1501" i="3"/>
  <c r="R1501" i="3" s="1"/>
  <c r="N1501" i="3"/>
  <c r="P1501" i="3" s="1"/>
  <c r="M1501" i="3"/>
  <c r="L1501" i="3"/>
  <c r="K1501" i="3"/>
  <c r="J1501" i="3"/>
  <c r="I1501" i="3"/>
  <c r="H1501" i="3"/>
  <c r="G1501" i="3"/>
  <c r="F1501" i="3"/>
  <c r="E1501" i="3"/>
  <c r="D1501" i="3"/>
  <c r="C1501" i="3"/>
  <c r="B1501" i="3"/>
  <c r="A1501" i="3"/>
  <c r="V1500" i="3"/>
  <c r="U1500" i="3"/>
  <c r="T1500" i="3"/>
  <c r="S1500" i="3"/>
  <c r="Q1500" i="3"/>
  <c r="P1500" i="3"/>
  <c r="O1500" i="3"/>
  <c r="R1500" i="3" s="1"/>
  <c r="N1500" i="3"/>
  <c r="M1500" i="3"/>
  <c r="L1500" i="3"/>
  <c r="K1500" i="3"/>
  <c r="J1500" i="3"/>
  <c r="I1500" i="3"/>
  <c r="G1500" i="3"/>
  <c r="H1500" i="3" s="1"/>
  <c r="F1500" i="3"/>
  <c r="E1500" i="3"/>
  <c r="D1500" i="3"/>
  <c r="C1500" i="3"/>
  <c r="B1500" i="3"/>
  <c r="A1500" i="3"/>
  <c r="V1499" i="3"/>
  <c r="U1499" i="3"/>
  <c r="T1499" i="3"/>
  <c r="S1499" i="3"/>
  <c r="Q1499" i="3"/>
  <c r="O1499" i="3"/>
  <c r="N1499" i="3"/>
  <c r="P1499" i="3" s="1"/>
  <c r="M1499" i="3"/>
  <c r="L1499" i="3"/>
  <c r="K1499" i="3"/>
  <c r="J1499" i="3"/>
  <c r="G1499" i="3"/>
  <c r="F1499" i="3"/>
  <c r="E1499" i="3"/>
  <c r="D1499" i="3"/>
  <c r="C1499" i="3"/>
  <c r="B1499" i="3"/>
  <c r="A1499" i="3"/>
  <c r="V1498" i="3"/>
  <c r="U1498" i="3"/>
  <c r="T1498" i="3"/>
  <c r="S1498" i="3"/>
  <c r="Q1498" i="3"/>
  <c r="O1498" i="3"/>
  <c r="R1498" i="3" s="1"/>
  <c r="N1498" i="3"/>
  <c r="P1498" i="3" s="1"/>
  <c r="M1498" i="3"/>
  <c r="L1498" i="3"/>
  <c r="K1498" i="3"/>
  <c r="J1498" i="3"/>
  <c r="I1498" i="3"/>
  <c r="H1498" i="3"/>
  <c r="G1498" i="3"/>
  <c r="F1498" i="3"/>
  <c r="E1498" i="3"/>
  <c r="D1498" i="3"/>
  <c r="C1498" i="3"/>
  <c r="B1498" i="3"/>
  <c r="A1498" i="3"/>
  <c r="V1497" i="3"/>
  <c r="U1497" i="3"/>
  <c r="T1497" i="3"/>
  <c r="S1497" i="3"/>
  <c r="R1497" i="3"/>
  <c r="Q1497" i="3"/>
  <c r="P1497" i="3"/>
  <c r="O1497" i="3"/>
  <c r="N1497" i="3"/>
  <c r="M1497" i="3"/>
  <c r="L1497" i="3"/>
  <c r="K1497" i="3"/>
  <c r="J1497" i="3"/>
  <c r="I1497" i="3"/>
  <c r="G1497" i="3"/>
  <c r="H1497" i="3" s="1"/>
  <c r="F1497" i="3"/>
  <c r="E1497" i="3"/>
  <c r="D1497" i="3"/>
  <c r="C1497" i="3"/>
  <c r="B1497" i="3"/>
  <c r="A1497" i="3"/>
  <c r="V1496" i="3"/>
  <c r="U1496" i="3"/>
  <c r="T1496" i="3"/>
  <c r="S1496" i="3"/>
  <c r="Q1496" i="3"/>
  <c r="O1496" i="3"/>
  <c r="N1496" i="3"/>
  <c r="P1496" i="3" s="1"/>
  <c r="M1496" i="3"/>
  <c r="L1496" i="3"/>
  <c r="K1496" i="3"/>
  <c r="J1496" i="3"/>
  <c r="I1496" i="3"/>
  <c r="H1496" i="3"/>
  <c r="G1496" i="3"/>
  <c r="F1496" i="3"/>
  <c r="E1496" i="3"/>
  <c r="D1496" i="3"/>
  <c r="C1496" i="3"/>
  <c r="B1496" i="3"/>
  <c r="A1496" i="3"/>
  <c r="V1495" i="3"/>
  <c r="U1495" i="3"/>
  <c r="T1495" i="3"/>
  <c r="S1495" i="3"/>
  <c r="Q1495" i="3"/>
  <c r="O1495" i="3"/>
  <c r="R1495" i="3" s="1"/>
  <c r="N1495" i="3"/>
  <c r="P1495" i="3" s="1"/>
  <c r="M1495" i="3"/>
  <c r="L1495" i="3"/>
  <c r="K1495" i="3"/>
  <c r="J1495" i="3"/>
  <c r="G1495" i="3"/>
  <c r="F1495" i="3"/>
  <c r="E1495" i="3"/>
  <c r="D1495" i="3"/>
  <c r="C1495" i="3"/>
  <c r="B1495" i="3"/>
  <c r="A1495" i="3"/>
  <c r="V1494" i="3"/>
  <c r="U1494" i="3"/>
  <c r="T1494" i="3"/>
  <c r="S1494" i="3"/>
  <c r="R1494" i="3"/>
  <c r="Q1494" i="3"/>
  <c r="O1494" i="3"/>
  <c r="N1494" i="3"/>
  <c r="P1494" i="3" s="1"/>
  <c r="M1494" i="3"/>
  <c r="L1494" i="3"/>
  <c r="K1494" i="3"/>
  <c r="J1494" i="3"/>
  <c r="G1494" i="3"/>
  <c r="I1494" i="3" s="1"/>
  <c r="F1494" i="3"/>
  <c r="E1494" i="3"/>
  <c r="D1494" i="3"/>
  <c r="C1494" i="3"/>
  <c r="B1494" i="3"/>
  <c r="A1494" i="3"/>
  <c r="V1493" i="3"/>
  <c r="U1493" i="3"/>
  <c r="T1493" i="3"/>
  <c r="S1493" i="3"/>
  <c r="R1493" i="3"/>
  <c r="Q1493" i="3"/>
  <c r="P1493" i="3"/>
  <c r="O1493" i="3"/>
  <c r="N1493" i="3"/>
  <c r="M1493" i="3"/>
  <c r="L1493" i="3"/>
  <c r="K1493" i="3"/>
  <c r="J1493" i="3"/>
  <c r="I1493" i="3"/>
  <c r="H1493" i="3"/>
  <c r="G1493" i="3"/>
  <c r="F1493" i="3"/>
  <c r="E1493" i="3"/>
  <c r="D1493" i="3"/>
  <c r="C1493" i="3"/>
  <c r="B1493" i="3"/>
  <c r="A1493" i="3"/>
  <c r="V1492" i="3"/>
  <c r="U1492" i="3"/>
  <c r="T1492" i="3"/>
  <c r="S1492" i="3"/>
  <c r="Q1492" i="3"/>
  <c r="O1492" i="3"/>
  <c r="R1492" i="3" s="1"/>
  <c r="N1492" i="3"/>
  <c r="P1492" i="3" s="1"/>
  <c r="M1492" i="3"/>
  <c r="L1492" i="3"/>
  <c r="K1492" i="3"/>
  <c r="J1492" i="3"/>
  <c r="I1492" i="3"/>
  <c r="H1492" i="3"/>
  <c r="G1492" i="3"/>
  <c r="F1492" i="3"/>
  <c r="E1492" i="3"/>
  <c r="D1492" i="3"/>
  <c r="C1492" i="3"/>
  <c r="B1492" i="3"/>
  <c r="A1492" i="3"/>
  <c r="V1491" i="3"/>
  <c r="U1491" i="3"/>
  <c r="T1491" i="3"/>
  <c r="S1491" i="3"/>
  <c r="Q1491" i="3"/>
  <c r="O1491" i="3"/>
  <c r="N1491" i="3"/>
  <c r="P1491" i="3" s="1"/>
  <c r="M1491" i="3"/>
  <c r="L1491" i="3"/>
  <c r="K1491" i="3"/>
  <c r="J1491" i="3"/>
  <c r="G1491" i="3"/>
  <c r="I1491" i="3" s="1"/>
  <c r="F1491" i="3"/>
  <c r="E1491" i="3"/>
  <c r="D1491" i="3"/>
  <c r="C1491" i="3"/>
  <c r="B1491" i="3"/>
  <c r="A1491" i="3"/>
  <c r="V1490" i="3"/>
  <c r="U1490" i="3"/>
  <c r="T1490" i="3"/>
  <c r="S1490" i="3"/>
  <c r="R1490" i="3"/>
  <c r="Q1490" i="3"/>
  <c r="P1490" i="3"/>
  <c r="O1490" i="3"/>
  <c r="N1490" i="3"/>
  <c r="M1490" i="3"/>
  <c r="L1490" i="3"/>
  <c r="K1490" i="3"/>
  <c r="J1490" i="3"/>
  <c r="I1490" i="3"/>
  <c r="H1490" i="3"/>
  <c r="G1490" i="3"/>
  <c r="F1490" i="3"/>
  <c r="E1490" i="3"/>
  <c r="D1490" i="3"/>
  <c r="C1490" i="3"/>
  <c r="B1490" i="3"/>
  <c r="A1490" i="3"/>
  <c r="V1489" i="3"/>
  <c r="U1489" i="3"/>
  <c r="T1489" i="3"/>
  <c r="S1489" i="3"/>
  <c r="R1489" i="3"/>
  <c r="Q1489" i="3"/>
  <c r="P1489" i="3"/>
  <c r="O1489" i="3"/>
  <c r="N1489" i="3"/>
  <c r="M1489" i="3"/>
  <c r="L1489" i="3"/>
  <c r="K1489" i="3"/>
  <c r="J1489" i="3"/>
  <c r="H1489" i="3"/>
  <c r="G1489" i="3"/>
  <c r="I1489" i="3" s="1"/>
  <c r="F1489" i="3"/>
  <c r="E1489" i="3"/>
  <c r="D1489" i="3"/>
  <c r="C1489" i="3"/>
  <c r="B1489" i="3"/>
  <c r="A1489" i="3"/>
  <c r="V1488" i="3"/>
  <c r="U1488" i="3"/>
  <c r="T1488" i="3"/>
  <c r="S1488" i="3"/>
  <c r="Q1488" i="3"/>
  <c r="P1488" i="3"/>
  <c r="O1488" i="3"/>
  <c r="R1488" i="3" s="1"/>
  <c r="N1488" i="3"/>
  <c r="M1488" i="3"/>
  <c r="L1488" i="3"/>
  <c r="K1488" i="3"/>
  <c r="J1488" i="3"/>
  <c r="I1488" i="3"/>
  <c r="H1488" i="3"/>
  <c r="G1488" i="3"/>
  <c r="F1488" i="3"/>
  <c r="E1488" i="3"/>
  <c r="D1488" i="3"/>
  <c r="C1488" i="3"/>
  <c r="B1488" i="3"/>
  <c r="A1488" i="3"/>
  <c r="V1487" i="3"/>
  <c r="U1487" i="3"/>
  <c r="T1487" i="3"/>
  <c r="S1487" i="3"/>
  <c r="R1487" i="3"/>
  <c r="Q1487" i="3"/>
  <c r="O1487" i="3"/>
  <c r="N1487" i="3"/>
  <c r="P1487" i="3" s="1"/>
  <c r="M1487" i="3"/>
  <c r="L1487" i="3"/>
  <c r="K1487" i="3"/>
  <c r="J1487" i="3"/>
  <c r="G1487" i="3"/>
  <c r="F1487" i="3"/>
  <c r="E1487" i="3"/>
  <c r="D1487" i="3"/>
  <c r="C1487" i="3"/>
  <c r="B1487" i="3"/>
  <c r="A1487" i="3"/>
  <c r="V1486" i="3"/>
  <c r="U1486" i="3"/>
  <c r="T1486" i="3"/>
  <c r="S1486" i="3"/>
  <c r="R1486" i="3"/>
  <c r="Q1486" i="3"/>
  <c r="P1486" i="3"/>
  <c r="O1486" i="3"/>
  <c r="N1486" i="3"/>
  <c r="M1486" i="3"/>
  <c r="L1486" i="3"/>
  <c r="K1486" i="3"/>
  <c r="J1486" i="3"/>
  <c r="I1486" i="3"/>
  <c r="H1486" i="3"/>
  <c r="G1486" i="3"/>
  <c r="F1486" i="3"/>
  <c r="E1486" i="3"/>
  <c r="D1486" i="3"/>
  <c r="C1486" i="3"/>
  <c r="B1486" i="3"/>
  <c r="A1486" i="3"/>
  <c r="V1485" i="3"/>
  <c r="U1485" i="3"/>
  <c r="T1485" i="3"/>
  <c r="S1485" i="3"/>
  <c r="R1485" i="3"/>
  <c r="Q1485" i="3"/>
  <c r="P1485" i="3"/>
  <c r="O1485" i="3"/>
  <c r="N1485" i="3"/>
  <c r="M1485" i="3"/>
  <c r="L1485" i="3"/>
  <c r="K1485" i="3"/>
  <c r="J1485" i="3"/>
  <c r="I1485" i="3"/>
  <c r="H1485" i="3"/>
  <c r="G1485" i="3"/>
  <c r="F1485" i="3"/>
  <c r="E1485" i="3"/>
  <c r="D1485" i="3"/>
  <c r="C1485" i="3"/>
  <c r="B1485" i="3"/>
  <c r="A1485" i="3"/>
  <c r="V1484" i="3"/>
  <c r="U1484" i="3"/>
  <c r="T1484" i="3"/>
  <c r="S1484" i="3"/>
  <c r="R1484" i="3"/>
  <c r="Q1484" i="3"/>
  <c r="O1484" i="3"/>
  <c r="N1484" i="3"/>
  <c r="P1484" i="3" s="1"/>
  <c r="M1484" i="3"/>
  <c r="L1484" i="3"/>
  <c r="K1484" i="3"/>
  <c r="J1484" i="3"/>
  <c r="I1484" i="3"/>
  <c r="H1484" i="3"/>
  <c r="G1484" i="3"/>
  <c r="F1484" i="3"/>
  <c r="E1484" i="3"/>
  <c r="D1484" i="3"/>
  <c r="C1484" i="3"/>
  <c r="B1484" i="3"/>
  <c r="A1484" i="3"/>
  <c r="V1483" i="3"/>
  <c r="U1483" i="3"/>
  <c r="T1483" i="3"/>
  <c r="S1483" i="3"/>
  <c r="Q1483" i="3"/>
  <c r="O1483" i="3"/>
  <c r="R1483" i="3" s="1"/>
  <c r="N1483" i="3"/>
  <c r="M1483" i="3"/>
  <c r="L1483" i="3"/>
  <c r="K1483" i="3"/>
  <c r="J1483" i="3"/>
  <c r="I1483" i="3"/>
  <c r="H1483" i="3"/>
  <c r="G1483" i="3"/>
  <c r="F1483" i="3"/>
  <c r="E1483" i="3"/>
  <c r="D1483" i="3"/>
  <c r="C1483" i="3"/>
  <c r="B1483" i="3"/>
  <c r="A1483" i="3"/>
  <c r="V1482" i="3"/>
  <c r="U1482" i="3"/>
  <c r="T1482" i="3"/>
  <c r="S1482" i="3"/>
  <c r="Q1482" i="3"/>
  <c r="O1482" i="3"/>
  <c r="N1482" i="3"/>
  <c r="P1482" i="3" s="1"/>
  <c r="M1482" i="3"/>
  <c r="L1482" i="3"/>
  <c r="K1482" i="3"/>
  <c r="J1482" i="3"/>
  <c r="I1482" i="3"/>
  <c r="H1482" i="3"/>
  <c r="G1482" i="3"/>
  <c r="F1482" i="3"/>
  <c r="E1482" i="3"/>
  <c r="D1482" i="3"/>
  <c r="C1482" i="3"/>
  <c r="B1482" i="3"/>
  <c r="A1482" i="3"/>
  <c r="V1481" i="3"/>
  <c r="U1481" i="3"/>
  <c r="T1481" i="3"/>
  <c r="S1481" i="3"/>
  <c r="R1481" i="3"/>
  <c r="Q1481" i="3"/>
  <c r="P1481" i="3"/>
  <c r="O1481" i="3"/>
  <c r="N1481" i="3"/>
  <c r="M1481" i="3"/>
  <c r="L1481" i="3"/>
  <c r="K1481" i="3"/>
  <c r="J1481" i="3"/>
  <c r="I1481" i="3"/>
  <c r="H1481" i="3"/>
  <c r="G1481" i="3"/>
  <c r="F1481" i="3"/>
  <c r="E1481" i="3"/>
  <c r="D1481" i="3"/>
  <c r="C1481" i="3"/>
  <c r="B1481" i="3"/>
  <c r="A1481" i="3"/>
  <c r="V1480" i="3"/>
  <c r="U1480" i="3"/>
  <c r="T1480" i="3"/>
  <c r="S1480" i="3"/>
  <c r="Q1480" i="3"/>
  <c r="O1480" i="3"/>
  <c r="N1480" i="3"/>
  <c r="P1480" i="3" s="1"/>
  <c r="M1480" i="3"/>
  <c r="L1480" i="3"/>
  <c r="K1480" i="3"/>
  <c r="J1480" i="3"/>
  <c r="I1480" i="3"/>
  <c r="H1480" i="3"/>
  <c r="G1480" i="3"/>
  <c r="F1480" i="3"/>
  <c r="E1480" i="3"/>
  <c r="D1480" i="3"/>
  <c r="C1480" i="3"/>
  <c r="B1480" i="3"/>
  <c r="A1480" i="3"/>
  <c r="V1479" i="3"/>
  <c r="U1479" i="3"/>
  <c r="T1479" i="3"/>
  <c r="S1479" i="3"/>
  <c r="Q1479" i="3"/>
  <c r="P1479" i="3"/>
  <c r="O1479" i="3"/>
  <c r="N1479" i="3"/>
  <c r="M1479" i="3"/>
  <c r="L1479" i="3"/>
  <c r="K1479" i="3"/>
  <c r="J1479" i="3"/>
  <c r="G1479" i="3"/>
  <c r="F1479" i="3"/>
  <c r="E1479" i="3"/>
  <c r="D1479" i="3"/>
  <c r="C1479" i="3"/>
  <c r="B1479" i="3"/>
  <c r="A1479" i="3"/>
  <c r="V1478" i="3"/>
  <c r="U1478" i="3"/>
  <c r="T1478" i="3"/>
  <c r="S1478" i="3"/>
  <c r="R1478" i="3"/>
  <c r="Q1478" i="3"/>
  <c r="P1478" i="3"/>
  <c r="O1478" i="3"/>
  <c r="N1478" i="3"/>
  <c r="M1478" i="3"/>
  <c r="L1478" i="3"/>
  <c r="K1478" i="3"/>
  <c r="J1478" i="3"/>
  <c r="G1478" i="3"/>
  <c r="F1478" i="3"/>
  <c r="E1478" i="3"/>
  <c r="D1478" i="3"/>
  <c r="C1478" i="3"/>
  <c r="B1478" i="3"/>
  <c r="A1478" i="3"/>
  <c r="V1477" i="3"/>
  <c r="U1477" i="3"/>
  <c r="T1477" i="3"/>
  <c r="S1477" i="3"/>
  <c r="Q1477" i="3"/>
  <c r="O1477" i="3"/>
  <c r="R1477" i="3" s="1"/>
  <c r="N1477" i="3"/>
  <c r="P1477" i="3" s="1"/>
  <c r="M1477" i="3"/>
  <c r="L1477" i="3"/>
  <c r="K1477" i="3"/>
  <c r="J1477" i="3"/>
  <c r="I1477" i="3"/>
  <c r="H1477" i="3"/>
  <c r="G1477" i="3"/>
  <c r="F1477" i="3"/>
  <c r="E1477" i="3"/>
  <c r="D1477" i="3"/>
  <c r="C1477" i="3"/>
  <c r="B1477" i="3"/>
  <c r="A1477" i="3"/>
  <c r="V1476" i="3"/>
  <c r="U1476" i="3"/>
  <c r="T1476" i="3"/>
  <c r="S1476" i="3"/>
  <c r="Q1476" i="3"/>
  <c r="O1476" i="3"/>
  <c r="N1476" i="3"/>
  <c r="P1476" i="3" s="1"/>
  <c r="M1476" i="3"/>
  <c r="L1476" i="3"/>
  <c r="K1476" i="3"/>
  <c r="J1476" i="3"/>
  <c r="I1476" i="3"/>
  <c r="G1476" i="3"/>
  <c r="H1476" i="3" s="1"/>
  <c r="F1476" i="3"/>
  <c r="E1476" i="3"/>
  <c r="D1476" i="3"/>
  <c r="C1476" i="3"/>
  <c r="B1476" i="3"/>
  <c r="A1476" i="3"/>
  <c r="V1475" i="3"/>
  <c r="U1475" i="3"/>
  <c r="T1475" i="3"/>
  <c r="S1475" i="3"/>
  <c r="Q1475" i="3"/>
  <c r="O1475" i="3"/>
  <c r="N1475" i="3"/>
  <c r="P1475" i="3" s="1"/>
  <c r="M1475" i="3"/>
  <c r="L1475" i="3"/>
  <c r="K1475" i="3"/>
  <c r="J1475" i="3"/>
  <c r="G1475" i="3"/>
  <c r="F1475" i="3"/>
  <c r="E1475" i="3"/>
  <c r="D1475" i="3"/>
  <c r="C1475" i="3"/>
  <c r="B1475" i="3"/>
  <c r="A1475" i="3"/>
  <c r="V1474" i="3"/>
  <c r="U1474" i="3"/>
  <c r="T1474" i="3"/>
  <c r="S1474" i="3"/>
  <c r="Q1474" i="3"/>
  <c r="O1474" i="3"/>
  <c r="R1474" i="3" s="1"/>
  <c r="N1474" i="3"/>
  <c r="P1474" i="3" s="1"/>
  <c r="M1474" i="3"/>
  <c r="L1474" i="3"/>
  <c r="K1474" i="3"/>
  <c r="J1474" i="3"/>
  <c r="I1474" i="3"/>
  <c r="H1474" i="3"/>
  <c r="G1474" i="3"/>
  <c r="F1474" i="3"/>
  <c r="E1474" i="3"/>
  <c r="D1474" i="3"/>
  <c r="C1474" i="3"/>
  <c r="B1474" i="3"/>
  <c r="A1474" i="3"/>
  <c r="V1473" i="3"/>
  <c r="U1473" i="3"/>
  <c r="T1473" i="3"/>
  <c r="S1473" i="3"/>
  <c r="R1473" i="3"/>
  <c r="Q1473" i="3"/>
  <c r="P1473" i="3"/>
  <c r="O1473" i="3"/>
  <c r="N1473" i="3"/>
  <c r="M1473" i="3"/>
  <c r="L1473" i="3"/>
  <c r="K1473" i="3"/>
  <c r="J1473" i="3"/>
  <c r="I1473" i="3"/>
  <c r="G1473" i="3"/>
  <c r="H1473" i="3" s="1"/>
  <c r="F1473" i="3"/>
  <c r="E1473" i="3"/>
  <c r="D1473" i="3"/>
  <c r="C1473" i="3"/>
  <c r="B1473" i="3"/>
  <c r="A1473" i="3"/>
  <c r="V1472" i="3"/>
  <c r="U1472" i="3"/>
  <c r="T1472" i="3"/>
  <c r="S1472" i="3"/>
  <c r="Q1472" i="3"/>
  <c r="O1472" i="3"/>
  <c r="N1472" i="3"/>
  <c r="P1472" i="3" s="1"/>
  <c r="M1472" i="3"/>
  <c r="L1472" i="3"/>
  <c r="K1472" i="3"/>
  <c r="J1472" i="3"/>
  <c r="I1472" i="3"/>
  <c r="H1472" i="3"/>
  <c r="G1472" i="3"/>
  <c r="F1472" i="3"/>
  <c r="E1472" i="3"/>
  <c r="D1472" i="3"/>
  <c r="C1472" i="3"/>
  <c r="B1472" i="3"/>
  <c r="A1472" i="3"/>
  <c r="V1471" i="3"/>
  <c r="U1471" i="3"/>
  <c r="T1471" i="3"/>
  <c r="S1471" i="3"/>
  <c r="Q1471" i="3"/>
  <c r="O1471" i="3"/>
  <c r="R1471" i="3" s="1"/>
  <c r="N1471" i="3"/>
  <c r="P1471" i="3" s="1"/>
  <c r="M1471" i="3"/>
  <c r="L1471" i="3"/>
  <c r="K1471" i="3"/>
  <c r="J1471" i="3"/>
  <c r="G1471" i="3"/>
  <c r="F1471" i="3"/>
  <c r="E1471" i="3"/>
  <c r="D1471" i="3"/>
  <c r="C1471" i="3"/>
  <c r="B1471" i="3"/>
  <c r="A1471" i="3"/>
  <c r="V1470" i="3"/>
  <c r="U1470" i="3"/>
  <c r="T1470" i="3"/>
  <c r="S1470" i="3"/>
  <c r="R1470" i="3"/>
  <c r="Q1470" i="3"/>
  <c r="P1470" i="3"/>
  <c r="O1470" i="3"/>
  <c r="N1470" i="3"/>
  <c r="M1470" i="3"/>
  <c r="L1470" i="3"/>
  <c r="K1470" i="3"/>
  <c r="J1470" i="3"/>
  <c r="I1470" i="3"/>
  <c r="H1470" i="3"/>
  <c r="G1470" i="3"/>
  <c r="F1470" i="3"/>
  <c r="E1470" i="3"/>
  <c r="D1470" i="3"/>
  <c r="C1470" i="3"/>
  <c r="B1470" i="3"/>
  <c r="A1470" i="3"/>
  <c r="V1469" i="3"/>
  <c r="U1469" i="3"/>
  <c r="T1469" i="3"/>
  <c r="S1469" i="3"/>
  <c r="R1469" i="3"/>
  <c r="Q1469" i="3"/>
  <c r="O1469" i="3"/>
  <c r="N1469" i="3"/>
  <c r="P1469" i="3" s="1"/>
  <c r="M1469" i="3"/>
  <c r="L1469" i="3"/>
  <c r="K1469" i="3"/>
  <c r="J1469" i="3"/>
  <c r="I1469" i="3"/>
  <c r="H1469" i="3"/>
  <c r="G1469" i="3"/>
  <c r="F1469" i="3"/>
  <c r="E1469" i="3"/>
  <c r="D1469" i="3"/>
  <c r="C1469" i="3"/>
  <c r="B1469" i="3"/>
  <c r="A1469" i="3"/>
  <c r="V1468" i="3"/>
  <c r="U1468" i="3"/>
  <c r="T1468" i="3"/>
  <c r="S1468" i="3"/>
  <c r="Q1468" i="3"/>
  <c r="O1468" i="3"/>
  <c r="N1468" i="3"/>
  <c r="P1468" i="3" s="1"/>
  <c r="M1468" i="3"/>
  <c r="L1468" i="3"/>
  <c r="K1468" i="3"/>
  <c r="J1468" i="3"/>
  <c r="I1468" i="3"/>
  <c r="H1468" i="3"/>
  <c r="G1468" i="3"/>
  <c r="F1468" i="3"/>
  <c r="E1468" i="3"/>
  <c r="D1468" i="3"/>
  <c r="C1468" i="3"/>
  <c r="B1468" i="3"/>
  <c r="A1468" i="3"/>
  <c r="V1467" i="3"/>
  <c r="U1467" i="3"/>
  <c r="T1467" i="3"/>
  <c r="S1467" i="3"/>
  <c r="Q1467" i="3"/>
  <c r="O1467" i="3"/>
  <c r="N1467" i="3"/>
  <c r="P1467" i="3" s="1"/>
  <c r="M1467" i="3"/>
  <c r="L1467" i="3"/>
  <c r="K1467" i="3"/>
  <c r="J1467" i="3"/>
  <c r="I1467" i="3"/>
  <c r="H1467" i="3"/>
  <c r="G1467" i="3"/>
  <c r="F1467" i="3"/>
  <c r="E1467" i="3"/>
  <c r="D1467" i="3"/>
  <c r="C1467" i="3"/>
  <c r="B1467" i="3"/>
  <c r="A1467" i="3"/>
  <c r="V1466" i="3"/>
  <c r="U1466" i="3"/>
  <c r="T1466" i="3"/>
  <c r="S1466" i="3"/>
  <c r="R1466" i="3"/>
  <c r="Q1466" i="3"/>
  <c r="O1466" i="3"/>
  <c r="N1466" i="3"/>
  <c r="P1466" i="3" s="1"/>
  <c r="M1466" i="3"/>
  <c r="L1466" i="3"/>
  <c r="K1466" i="3"/>
  <c r="J1466" i="3"/>
  <c r="I1466" i="3"/>
  <c r="H1466" i="3"/>
  <c r="G1466" i="3"/>
  <c r="F1466" i="3"/>
  <c r="E1466" i="3"/>
  <c r="D1466" i="3"/>
  <c r="C1466" i="3"/>
  <c r="B1466" i="3"/>
  <c r="A1466" i="3"/>
  <c r="V1465" i="3"/>
  <c r="U1465" i="3"/>
  <c r="T1465" i="3"/>
  <c r="S1465" i="3"/>
  <c r="R1465" i="3"/>
  <c r="Q1465" i="3"/>
  <c r="P1465" i="3"/>
  <c r="O1465" i="3"/>
  <c r="N1465" i="3"/>
  <c r="M1465" i="3"/>
  <c r="L1465" i="3"/>
  <c r="K1465" i="3"/>
  <c r="J1465" i="3"/>
  <c r="I1465" i="3"/>
  <c r="H1465" i="3"/>
  <c r="G1465" i="3"/>
  <c r="F1465" i="3"/>
  <c r="E1465" i="3"/>
  <c r="D1465" i="3"/>
  <c r="C1465" i="3"/>
  <c r="B1465" i="3"/>
  <c r="A1465" i="3"/>
  <c r="V1464" i="3"/>
  <c r="U1464" i="3"/>
  <c r="T1464" i="3"/>
  <c r="S1464" i="3"/>
  <c r="Q1464" i="3"/>
  <c r="P1464" i="3"/>
  <c r="O1464" i="3"/>
  <c r="N1464" i="3"/>
  <c r="M1464" i="3"/>
  <c r="L1464" i="3"/>
  <c r="K1464" i="3"/>
  <c r="J1464" i="3"/>
  <c r="I1464" i="3"/>
  <c r="G1464" i="3"/>
  <c r="H1464" i="3" s="1"/>
  <c r="F1464" i="3"/>
  <c r="E1464" i="3"/>
  <c r="D1464" i="3"/>
  <c r="C1464" i="3"/>
  <c r="B1464" i="3"/>
  <c r="A1464" i="3"/>
  <c r="V1463" i="3"/>
  <c r="U1463" i="3"/>
  <c r="T1463" i="3"/>
  <c r="S1463" i="3"/>
  <c r="R1463" i="3"/>
  <c r="Q1463" i="3"/>
  <c r="O1463" i="3"/>
  <c r="P1463" i="3" s="1"/>
  <c r="N1463" i="3"/>
  <c r="M1463" i="3"/>
  <c r="L1463" i="3"/>
  <c r="K1463" i="3"/>
  <c r="J1463" i="3"/>
  <c r="G1463" i="3"/>
  <c r="F1463" i="3"/>
  <c r="E1463" i="3"/>
  <c r="D1463" i="3"/>
  <c r="C1463" i="3"/>
  <c r="B1463" i="3"/>
  <c r="A1463" i="3"/>
  <c r="V1462" i="3"/>
  <c r="U1462" i="3"/>
  <c r="T1462" i="3"/>
  <c r="S1462" i="3"/>
  <c r="R1462" i="3"/>
  <c r="Q1462" i="3"/>
  <c r="P1462" i="3"/>
  <c r="O1462" i="3"/>
  <c r="N1462" i="3"/>
  <c r="M1462" i="3"/>
  <c r="L1462" i="3"/>
  <c r="K1462" i="3"/>
  <c r="J1462" i="3"/>
  <c r="G1462" i="3"/>
  <c r="F1462" i="3"/>
  <c r="E1462" i="3"/>
  <c r="D1462" i="3"/>
  <c r="C1462" i="3"/>
  <c r="B1462" i="3"/>
  <c r="A1462" i="3"/>
  <c r="V1461" i="3"/>
  <c r="U1461" i="3"/>
  <c r="T1461" i="3"/>
  <c r="S1461" i="3"/>
  <c r="Q1461" i="3"/>
  <c r="O1461" i="3"/>
  <c r="N1461" i="3"/>
  <c r="P1461" i="3" s="1"/>
  <c r="M1461" i="3"/>
  <c r="L1461" i="3"/>
  <c r="K1461" i="3"/>
  <c r="J1461" i="3"/>
  <c r="I1461" i="3"/>
  <c r="H1461" i="3"/>
  <c r="G1461" i="3"/>
  <c r="F1461" i="3"/>
  <c r="E1461" i="3"/>
  <c r="D1461" i="3"/>
  <c r="C1461" i="3"/>
  <c r="B1461" i="3"/>
  <c r="A1461" i="3"/>
  <c r="V1460" i="3"/>
  <c r="U1460" i="3"/>
  <c r="T1460" i="3"/>
  <c r="S1460" i="3"/>
  <c r="R1460" i="3"/>
  <c r="Q1460" i="3"/>
  <c r="O1460" i="3"/>
  <c r="P1460" i="3" s="1"/>
  <c r="N1460" i="3"/>
  <c r="M1460" i="3"/>
  <c r="L1460" i="3"/>
  <c r="K1460" i="3"/>
  <c r="J1460" i="3"/>
  <c r="I1460" i="3"/>
  <c r="G1460" i="3"/>
  <c r="H1460" i="3" s="1"/>
  <c r="F1460" i="3"/>
  <c r="E1460" i="3"/>
  <c r="D1460" i="3"/>
  <c r="C1460" i="3"/>
  <c r="B1460" i="3"/>
  <c r="A1460" i="3"/>
  <c r="V1459" i="3"/>
  <c r="U1459" i="3"/>
  <c r="T1459" i="3"/>
  <c r="S1459" i="3"/>
  <c r="Q1459" i="3"/>
  <c r="O1459" i="3"/>
  <c r="N1459" i="3"/>
  <c r="P1459" i="3" s="1"/>
  <c r="M1459" i="3"/>
  <c r="L1459" i="3"/>
  <c r="K1459" i="3"/>
  <c r="J1459" i="3"/>
  <c r="G1459" i="3"/>
  <c r="I1459" i="3" s="1"/>
  <c r="F1459" i="3"/>
  <c r="E1459" i="3"/>
  <c r="D1459" i="3"/>
  <c r="C1459" i="3"/>
  <c r="B1459" i="3"/>
  <c r="A1459" i="3"/>
  <c r="V1458" i="3"/>
  <c r="U1458" i="3"/>
  <c r="T1458" i="3"/>
  <c r="S1458" i="3"/>
  <c r="Q1458" i="3"/>
  <c r="P1458" i="3"/>
  <c r="O1458" i="3"/>
  <c r="N1458" i="3"/>
  <c r="M1458" i="3"/>
  <c r="L1458" i="3"/>
  <c r="K1458" i="3"/>
  <c r="J1458" i="3"/>
  <c r="I1458" i="3"/>
  <c r="H1458" i="3"/>
  <c r="G1458" i="3"/>
  <c r="F1458" i="3"/>
  <c r="E1458" i="3"/>
  <c r="D1458" i="3"/>
  <c r="C1458" i="3"/>
  <c r="B1458" i="3"/>
  <c r="A1458" i="3"/>
  <c r="V1457" i="3"/>
  <c r="U1457" i="3"/>
  <c r="T1457" i="3"/>
  <c r="S1457" i="3"/>
  <c r="R1457" i="3"/>
  <c r="Q1457" i="3"/>
  <c r="P1457" i="3"/>
  <c r="O1457" i="3"/>
  <c r="N1457" i="3"/>
  <c r="M1457" i="3"/>
  <c r="L1457" i="3"/>
  <c r="K1457" i="3"/>
  <c r="J1457" i="3"/>
  <c r="G1457" i="3"/>
  <c r="H1457" i="3" s="1"/>
  <c r="F1457" i="3"/>
  <c r="E1457" i="3"/>
  <c r="D1457" i="3"/>
  <c r="C1457" i="3"/>
  <c r="B1457" i="3"/>
  <c r="A1457" i="3"/>
  <c r="V1456" i="3"/>
  <c r="U1456" i="3"/>
  <c r="T1456" i="3"/>
  <c r="S1456" i="3"/>
  <c r="Q1456" i="3"/>
  <c r="O1456" i="3"/>
  <c r="N1456" i="3"/>
  <c r="P1456" i="3" s="1"/>
  <c r="M1456" i="3"/>
  <c r="L1456" i="3"/>
  <c r="K1456" i="3"/>
  <c r="J1456" i="3"/>
  <c r="I1456" i="3"/>
  <c r="H1456" i="3"/>
  <c r="G1456" i="3"/>
  <c r="F1456" i="3"/>
  <c r="E1456" i="3"/>
  <c r="D1456" i="3"/>
  <c r="C1456" i="3"/>
  <c r="B1456" i="3"/>
  <c r="A1456" i="3"/>
  <c r="V1455" i="3"/>
  <c r="U1455" i="3"/>
  <c r="T1455" i="3"/>
  <c r="S1455" i="3"/>
  <c r="R1455" i="3"/>
  <c r="Q1455" i="3"/>
  <c r="P1455" i="3"/>
  <c r="O1455" i="3"/>
  <c r="N1455" i="3"/>
  <c r="M1455" i="3"/>
  <c r="L1455" i="3"/>
  <c r="K1455" i="3"/>
  <c r="J1455" i="3"/>
  <c r="G1455" i="3"/>
  <c r="F1455" i="3"/>
  <c r="E1455" i="3"/>
  <c r="D1455" i="3"/>
  <c r="C1455" i="3"/>
  <c r="B1455" i="3"/>
  <c r="A1455" i="3"/>
  <c r="V1454" i="3"/>
  <c r="U1454" i="3"/>
  <c r="T1454" i="3"/>
  <c r="S1454" i="3"/>
  <c r="R1454" i="3"/>
  <c r="Q1454" i="3"/>
  <c r="P1454" i="3"/>
  <c r="O1454" i="3"/>
  <c r="N1454" i="3"/>
  <c r="M1454" i="3"/>
  <c r="L1454" i="3"/>
  <c r="K1454" i="3"/>
  <c r="J1454" i="3"/>
  <c r="I1454" i="3"/>
  <c r="H1454" i="3"/>
  <c r="G1454" i="3"/>
  <c r="F1454" i="3"/>
  <c r="E1454" i="3"/>
  <c r="D1454" i="3"/>
  <c r="C1454" i="3"/>
  <c r="B1454" i="3"/>
  <c r="A1454" i="3"/>
  <c r="V1453" i="3"/>
  <c r="U1453" i="3"/>
  <c r="T1453" i="3"/>
  <c r="S1453" i="3"/>
  <c r="Q1453" i="3"/>
  <c r="O1453" i="3"/>
  <c r="R1453" i="3" s="1"/>
  <c r="N1453" i="3"/>
  <c r="M1453" i="3"/>
  <c r="L1453" i="3"/>
  <c r="K1453" i="3"/>
  <c r="J1453" i="3"/>
  <c r="I1453" i="3"/>
  <c r="H1453" i="3"/>
  <c r="G1453" i="3"/>
  <c r="F1453" i="3"/>
  <c r="E1453" i="3"/>
  <c r="D1453" i="3"/>
  <c r="C1453" i="3"/>
  <c r="B1453" i="3"/>
  <c r="A1453" i="3"/>
  <c r="V1452" i="3"/>
  <c r="U1452" i="3"/>
  <c r="T1452" i="3"/>
  <c r="S1452" i="3"/>
  <c r="R1452" i="3"/>
  <c r="Q1452" i="3"/>
  <c r="O1452" i="3"/>
  <c r="N1452" i="3"/>
  <c r="P1452" i="3" s="1"/>
  <c r="M1452" i="3"/>
  <c r="L1452" i="3"/>
  <c r="K1452" i="3"/>
  <c r="J1452" i="3"/>
  <c r="H1452" i="3"/>
  <c r="G1452" i="3"/>
  <c r="I1452" i="3" s="1"/>
  <c r="F1452" i="3"/>
  <c r="E1452" i="3"/>
  <c r="D1452" i="3"/>
  <c r="C1452" i="3"/>
  <c r="B1452" i="3"/>
  <c r="A1452" i="3"/>
  <c r="V1451" i="3"/>
  <c r="U1451" i="3"/>
  <c r="T1451" i="3"/>
  <c r="S1451" i="3"/>
  <c r="Q1451" i="3"/>
  <c r="O1451" i="3"/>
  <c r="N1451" i="3"/>
  <c r="P1451" i="3" s="1"/>
  <c r="M1451" i="3"/>
  <c r="L1451" i="3"/>
  <c r="K1451" i="3"/>
  <c r="J1451" i="3"/>
  <c r="I1451" i="3"/>
  <c r="H1451" i="3"/>
  <c r="G1451" i="3"/>
  <c r="F1451" i="3"/>
  <c r="E1451" i="3"/>
  <c r="D1451" i="3"/>
  <c r="C1451" i="3"/>
  <c r="B1451" i="3"/>
  <c r="A1451" i="3"/>
  <c r="V1450" i="3"/>
  <c r="U1450" i="3"/>
  <c r="T1450" i="3"/>
  <c r="S1450" i="3"/>
  <c r="Q1450" i="3"/>
  <c r="O1450" i="3"/>
  <c r="N1450" i="3"/>
  <c r="P1450" i="3" s="1"/>
  <c r="M1450" i="3"/>
  <c r="L1450" i="3"/>
  <c r="K1450" i="3"/>
  <c r="J1450" i="3"/>
  <c r="I1450" i="3"/>
  <c r="H1450" i="3"/>
  <c r="G1450" i="3"/>
  <c r="F1450" i="3"/>
  <c r="E1450" i="3"/>
  <c r="D1450" i="3"/>
  <c r="C1450" i="3"/>
  <c r="B1450" i="3"/>
  <c r="A1450" i="3"/>
  <c r="V1449" i="3"/>
  <c r="U1449" i="3"/>
  <c r="T1449" i="3"/>
  <c r="S1449" i="3"/>
  <c r="R1449" i="3"/>
  <c r="Q1449" i="3"/>
  <c r="P1449" i="3"/>
  <c r="O1449" i="3"/>
  <c r="N1449" i="3"/>
  <c r="M1449" i="3"/>
  <c r="L1449" i="3"/>
  <c r="K1449" i="3"/>
  <c r="J1449" i="3"/>
  <c r="H1449" i="3"/>
  <c r="G1449" i="3"/>
  <c r="I1449" i="3" s="1"/>
  <c r="F1449" i="3"/>
  <c r="E1449" i="3"/>
  <c r="D1449" i="3"/>
  <c r="C1449" i="3"/>
  <c r="B1449" i="3"/>
  <c r="A1449" i="3"/>
  <c r="V1448" i="3"/>
  <c r="U1448" i="3"/>
  <c r="T1448" i="3"/>
  <c r="S1448" i="3"/>
  <c r="Q1448" i="3"/>
  <c r="O1448" i="3"/>
  <c r="R1448" i="3" s="1"/>
  <c r="N1448" i="3"/>
  <c r="M1448" i="3"/>
  <c r="L1448" i="3"/>
  <c r="K1448" i="3"/>
  <c r="J1448" i="3"/>
  <c r="G1448" i="3"/>
  <c r="H1448" i="3" s="1"/>
  <c r="F1448" i="3"/>
  <c r="E1448" i="3"/>
  <c r="D1448" i="3"/>
  <c r="C1448" i="3"/>
  <c r="B1448" i="3"/>
  <c r="A1448" i="3"/>
  <c r="V1447" i="3"/>
  <c r="U1447" i="3"/>
  <c r="T1447" i="3"/>
  <c r="S1447" i="3"/>
  <c r="Q1447" i="3"/>
  <c r="O1447" i="3"/>
  <c r="R1447" i="3" s="1"/>
  <c r="N1447" i="3"/>
  <c r="M1447" i="3"/>
  <c r="L1447" i="3"/>
  <c r="K1447" i="3"/>
  <c r="J1447" i="3"/>
  <c r="G1447" i="3"/>
  <c r="F1447" i="3"/>
  <c r="E1447" i="3"/>
  <c r="D1447" i="3"/>
  <c r="C1447" i="3"/>
  <c r="B1447" i="3"/>
  <c r="A1447" i="3"/>
  <c r="V1446" i="3"/>
  <c r="U1446" i="3"/>
  <c r="T1446" i="3"/>
  <c r="S1446" i="3"/>
  <c r="R1446" i="3"/>
  <c r="Q1446" i="3"/>
  <c r="P1446" i="3"/>
  <c r="O1446" i="3"/>
  <c r="N1446" i="3"/>
  <c r="M1446" i="3"/>
  <c r="L1446" i="3"/>
  <c r="K1446" i="3"/>
  <c r="J1446" i="3"/>
  <c r="I1446" i="3"/>
  <c r="G1446" i="3"/>
  <c r="H1446" i="3" s="1"/>
  <c r="F1446" i="3"/>
  <c r="E1446" i="3"/>
  <c r="D1446" i="3"/>
  <c r="C1446" i="3"/>
  <c r="B1446" i="3"/>
  <c r="A1446" i="3"/>
  <c r="V1445" i="3"/>
  <c r="U1445" i="3"/>
  <c r="T1445" i="3"/>
  <c r="S1445" i="3"/>
  <c r="R1445" i="3"/>
  <c r="Q1445" i="3"/>
  <c r="O1445" i="3"/>
  <c r="P1445" i="3" s="1"/>
  <c r="N1445" i="3"/>
  <c r="M1445" i="3"/>
  <c r="L1445" i="3"/>
  <c r="K1445" i="3"/>
  <c r="J1445" i="3"/>
  <c r="I1445" i="3"/>
  <c r="H1445" i="3"/>
  <c r="G1445" i="3"/>
  <c r="F1445" i="3"/>
  <c r="E1445" i="3"/>
  <c r="D1445" i="3"/>
  <c r="C1445" i="3"/>
  <c r="B1445" i="3"/>
  <c r="A1445" i="3"/>
  <c r="V1444" i="3"/>
  <c r="U1444" i="3"/>
  <c r="T1444" i="3"/>
  <c r="S1444" i="3"/>
  <c r="Q1444" i="3"/>
  <c r="P1444" i="3"/>
  <c r="O1444" i="3"/>
  <c r="R1444" i="3" s="1"/>
  <c r="N1444" i="3"/>
  <c r="M1444" i="3"/>
  <c r="L1444" i="3"/>
  <c r="K1444" i="3"/>
  <c r="J1444" i="3"/>
  <c r="I1444" i="3"/>
  <c r="H1444" i="3"/>
  <c r="G1444" i="3"/>
  <c r="F1444" i="3"/>
  <c r="E1444" i="3"/>
  <c r="D1444" i="3"/>
  <c r="C1444" i="3"/>
  <c r="B1444" i="3"/>
  <c r="A1444" i="3"/>
  <c r="V1443" i="3"/>
  <c r="U1443" i="3"/>
  <c r="T1443" i="3"/>
  <c r="S1443" i="3"/>
  <c r="Q1443" i="3"/>
  <c r="O1443" i="3"/>
  <c r="N1443" i="3"/>
  <c r="P1443" i="3" s="1"/>
  <c r="M1443" i="3"/>
  <c r="L1443" i="3"/>
  <c r="K1443" i="3"/>
  <c r="J1443" i="3"/>
  <c r="I1443" i="3"/>
  <c r="G1443" i="3"/>
  <c r="H1443" i="3" s="1"/>
  <c r="F1443" i="3"/>
  <c r="E1443" i="3"/>
  <c r="D1443" i="3"/>
  <c r="C1443" i="3"/>
  <c r="B1443" i="3"/>
  <c r="A1443" i="3"/>
  <c r="V1442" i="3"/>
  <c r="U1442" i="3"/>
  <c r="T1442" i="3"/>
  <c r="S1442" i="3"/>
  <c r="R1442" i="3"/>
  <c r="Q1442" i="3"/>
  <c r="O1442" i="3"/>
  <c r="P1442" i="3" s="1"/>
  <c r="N1442" i="3"/>
  <c r="M1442" i="3"/>
  <c r="L1442" i="3"/>
  <c r="K1442" i="3"/>
  <c r="J1442" i="3"/>
  <c r="I1442" i="3"/>
  <c r="H1442" i="3"/>
  <c r="G1442" i="3"/>
  <c r="F1442" i="3"/>
  <c r="E1442" i="3"/>
  <c r="D1442" i="3"/>
  <c r="C1442" i="3"/>
  <c r="B1442" i="3"/>
  <c r="A1442" i="3"/>
  <c r="V1441" i="3"/>
  <c r="U1441" i="3"/>
  <c r="T1441" i="3"/>
  <c r="S1441" i="3"/>
  <c r="R1441" i="3"/>
  <c r="Q1441" i="3"/>
  <c r="P1441" i="3"/>
  <c r="O1441" i="3"/>
  <c r="N1441" i="3"/>
  <c r="M1441" i="3"/>
  <c r="L1441" i="3"/>
  <c r="K1441" i="3"/>
  <c r="J1441" i="3"/>
  <c r="I1441" i="3"/>
  <c r="H1441" i="3"/>
  <c r="G1441" i="3"/>
  <c r="F1441" i="3"/>
  <c r="E1441" i="3"/>
  <c r="D1441" i="3"/>
  <c r="C1441" i="3"/>
  <c r="B1441" i="3"/>
  <c r="A1441" i="3"/>
  <c r="V1440" i="3"/>
  <c r="U1440" i="3"/>
  <c r="T1440" i="3"/>
  <c r="S1440" i="3"/>
  <c r="Q1440" i="3"/>
  <c r="O1440" i="3"/>
  <c r="N1440" i="3"/>
  <c r="P1440" i="3" s="1"/>
  <c r="M1440" i="3"/>
  <c r="L1440" i="3"/>
  <c r="K1440" i="3"/>
  <c r="J1440" i="3"/>
  <c r="H1440" i="3"/>
  <c r="G1440" i="3"/>
  <c r="I1440" i="3" s="1"/>
  <c r="F1440" i="3"/>
  <c r="E1440" i="3"/>
  <c r="D1440" i="3"/>
  <c r="C1440" i="3"/>
  <c r="B1440" i="3"/>
  <c r="A1440" i="3"/>
  <c r="V1439" i="3"/>
  <c r="U1439" i="3"/>
  <c r="T1439" i="3"/>
  <c r="S1439" i="3"/>
  <c r="R1439" i="3"/>
  <c r="Q1439" i="3"/>
  <c r="P1439" i="3"/>
  <c r="O1439" i="3"/>
  <c r="N1439" i="3"/>
  <c r="M1439" i="3"/>
  <c r="L1439" i="3"/>
  <c r="K1439" i="3"/>
  <c r="J1439" i="3"/>
  <c r="G1439" i="3"/>
  <c r="F1439" i="3"/>
  <c r="E1439" i="3"/>
  <c r="D1439" i="3"/>
  <c r="C1439" i="3"/>
  <c r="B1439" i="3"/>
  <c r="A1439" i="3"/>
  <c r="V1438" i="3"/>
  <c r="U1438" i="3"/>
  <c r="T1438" i="3"/>
  <c r="S1438" i="3"/>
  <c r="R1438" i="3"/>
  <c r="Q1438" i="3"/>
  <c r="P1438" i="3"/>
  <c r="O1438" i="3"/>
  <c r="N1438" i="3"/>
  <c r="M1438" i="3"/>
  <c r="L1438" i="3"/>
  <c r="K1438" i="3"/>
  <c r="J1438" i="3"/>
  <c r="G1438" i="3"/>
  <c r="I1438" i="3" s="1"/>
  <c r="F1438" i="3"/>
  <c r="E1438" i="3"/>
  <c r="D1438" i="3"/>
  <c r="C1438" i="3"/>
  <c r="B1438" i="3"/>
  <c r="A1438" i="3"/>
  <c r="V1437" i="3"/>
  <c r="U1437" i="3"/>
  <c r="T1437" i="3"/>
  <c r="S1437" i="3"/>
  <c r="R1437" i="3"/>
  <c r="Q1437" i="3"/>
  <c r="P1437" i="3"/>
  <c r="O1437" i="3"/>
  <c r="N1437" i="3"/>
  <c r="M1437" i="3"/>
  <c r="L1437" i="3"/>
  <c r="K1437" i="3"/>
  <c r="J1437" i="3"/>
  <c r="I1437" i="3"/>
  <c r="H1437" i="3"/>
  <c r="G1437" i="3"/>
  <c r="F1437" i="3"/>
  <c r="E1437" i="3"/>
  <c r="D1437" i="3"/>
  <c r="C1437" i="3"/>
  <c r="B1437" i="3"/>
  <c r="A1437" i="3"/>
  <c r="V1436" i="3"/>
  <c r="U1436" i="3"/>
  <c r="T1436" i="3"/>
  <c r="S1436" i="3"/>
  <c r="R1436" i="3"/>
  <c r="Q1436" i="3"/>
  <c r="P1436" i="3"/>
  <c r="O1436" i="3"/>
  <c r="N1436" i="3"/>
  <c r="M1436" i="3"/>
  <c r="L1436" i="3"/>
  <c r="K1436" i="3"/>
  <c r="J1436" i="3"/>
  <c r="G1436" i="3"/>
  <c r="I1436" i="3" s="1"/>
  <c r="F1436" i="3"/>
  <c r="E1436" i="3"/>
  <c r="D1436" i="3"/>
  <c r="C1436" i="3"/>
  <c r="B1436" i="3"/>
  <c r="A1436" i="3"/>
  <c r="V1435" i="3"/>
  <c r="U1435" i="3"/>
  <c r="T1435" i="3"/>
  <c r="S1435" i="3"/>
  <c r="Q1435" i="3"/>
  <c r="O1435" i="3"/>
  <c r="R1435" i="3" s="1"/>
  <c r="N1435" i="3"/>
  <c r="M1435" i="3"/>
  <c r="L1435" i="3"/>
  <c r="K1435" i="3"/>
  <c r="J1435" i="3"/>
  <c r="I1435" i="3"/>
  <c r="G1435" i="3"/>
  <c r="H1435" i="3" s="1"/>
  <c r="F1435" i="3"/>
  <c r="E1435" i="3"/>
  <c r="D1435" i="3"/>
  <c r="C1435" i="3"/>
  <c r="B1435" i="3"/>
  <c r="A1435" i="3"/>
  <c r="V1434" i="3"/>
  <c r="U1434" i="3"/>
  <c r="T1434" i="3"/>
  <c r="S1434" i="3"/>
  <c r="R1434" i="3"/>
  <c r="Q1434" i="3"/>
  <c r="P1434" i="3"/>
  <c r="O1434" i="3"/>
  <c r="N1434" i="3"/>
  <c r="M1434" i="3"/>
  <c r="L1434" i="3"/>
  <c r="K1434" i="3"/>
  <c r="J1434" i="3"/>
  <c r="I1434" i="3"/>
  <c r="H1434" i="3"/>
  <c r="G1434" i="3"/>
  <c r="F1434" i="3"/>
  <c r="E1434" i="3"/>
  <c r="D1434" i="3"/>
  <c r="C1434" i="3"/>
  <c r="B1434" i="3"/>
  <c r="A1434" i="3"/>
  <c r="V1433" i="3"/>
  <c r="U1433" i="3"/>
  <c r="T1433" i="3"/>
  <c r="S1433" i="3"/>
  <c r="R1433" i="3"/>
  <c r="Q1433" i="3"/>
  <c r="P1433" i="3"/>
  <c r="O1433" i="3"/>
  <c r="N1433" i="3"/>
  <c r="M1433" i="3"/>
  <c r="L1433" i="3"/>
  <c r="K1433" i="3"/>
  <c r="J1433" i="3"/>
  <c r="H1433" i="3"/>
  <c r="G1433" i="3"/>
  <c r="I1433" i="3" s="1"/>
  <c r="F1433" i="3"/>
  <c r="E1433" i="3"/>
  <c r="D1433" i="3"/>
  <c r="C1433" i="3"/>
  <c r="B1433" i="3"/>
  <c r="A1433" i="3"/>
  <c r="V1432" i="3"/>
  <c r="U1432" i="3"/>
  <c r="T1432" i="3"/>
  <c r="S1432" i="3"/>
  <c r="Q1432" i="3"/>
  <c r="O1432" i="3"/>
  <c r="N1432" i="3"/>
  <c r="M1432" i="3"/>
  <c r="L1432" i="3"/>
  <c r="K1432" i="3"/>
  <c r="J1432" i="3"/>
  <c r="I1432" i="3"/>
  <c r="H1432" i="3"/>
  <c r="G1432" i="3"/>
  <c r="F1432" i="3"/>
  <c r="E1432" i="3"/>
  <c r="D1432" i="3"/>
  <c r="C1432" i="3"/>
  <c r="B1432" i="3"/>
  <c r="A1432" i="3"/>
  <c r="V1431" i="3"/>
  <c r="U1431" i="3"/>
  <c r="T1431" i="3"/>
  <c r="S1431" i="3"/>
  <c r="R1431" i="3"/>
  <c r="Q1431" i="3"/>
  <c r="P1431" i="3"/>
  <c r="O1431" i="3"/>
  <c r="N1431" i="3"/>
  <c r="M1431" i="3"/>
  <c r="L1431" i="3"/>
  <c r="K1431" i="3"/>
  <c r="J1431" i="3"/>
  <c r="G1431" i="3"/>
  <c r="F1431" i="3"/>
  <c r="E1431" i="3"/>
  <c r="D1431" i="3"/>
  <c r="C1431" i="3"/>
  <c r="B1431" i="3"/>
  <c r="A1431" i="3"/>
  <c r="V1430" i="3"/>
  <c r="U1430" i="3"/>
  <c r="T1430" i="3"/>
  <c r="S1430" i="3"/>
  <c r="R1430" i="3"/>
  <c r="Q1430" i="3"/>
  <c r="P1430" i="3"/>
  <c r="O1430" i="3"/>
  <c r="N1430" i="3"/>
  <c r="M1430" i="3"/>
  <c r="L1430" i="3"/>
  <c r="K1430" i="3"/>
  <c r="J1430" i="3"/>
  <c r="I1430" i="3"/>
  <c r="G1430" i="3"/>
  <c r="H1430" i="3" s="1"/>
  <c r="F1430" i="3"/>
  <c r="E1430" i="3"/>
  <c r="D1430" i="3"/>
  <c r="C1430" i="3"/>
  <c r="B1430" i="3"/>
  <c r="A1430" i="3"/>
  <c r="V1429" i="3"/>
  <c r="U1429" i="3"/>
  <c r="T1429" i="3"/>
  <c r="S1429" i="3"/>
  <c r="Q1429" i="3"/>
  <c r="P1429" i="3"/>
  <c r="O1429" i="3"/>
  <c r="R1429" i="3" s="1"/>
  <c r="N1429" i="3"/>
  <c r="M1429" i="3"/>
  <c r="L1429" i="3"/>
  <c r="K1429" i="3"/>
  <c r="J1429" i="3"/>
  <c r="I1429" i="3"/>
  <c r="H1429" i="3"/>
  <c r="G1429" i="3"/>
  <c r="F1429" i="3"/>
  <c r="E1429" i="3"/>
  <c r="D1429" i="3"/>
  <c r="C1429" i="3"/>
  <c r="B1429" i="3"/>
  <c r="A1429" i="3"/>
  <c r="V1428" i="3"/>
  <c r="U1428" i="3"/>
  <c r="T1428" i="3"/>
  <c r="S1428" i="3"/>
  <c r="R1428" i="3"/>
  <c r="Q1428" i="3"/>
  <c r="O1428" i="3"/>
  <c r="N1428" i="3"/>
  <c r="P1428" i="3" s="1"/>
  <c r="M1428" i="3"/>
  <c r="L1428" i="3"/>
  <c r="K1428" i="3"/>
  <c r="J1428" i="3"/>
  <c r="I1428" i="3"/>
  <c r="H1428" i="3"/>
  <c r="G1428" i="3"/>
  <c r="F1428" i="3"/>
  <c r="E1428" i="3"/>
  <c r="D1428" i="3"/>
  <c r="C1428" i="3"/>
  <c r="B1428" i="3"/>
  <c r="A1428" i="3"/>
  <c r="V1427" i="3"/>
  <c r="U1427" i="3"/>
  <c r="T1427" i="3"/>
  <c r="S1427" i="3"/>
  <c r="Q1427" i="3"/>
  <c r="O1427" i="3"/>
  <c r="R1427" i="3" s="1"/>
  <c r="N1427" i="3"/>
  <c r="M1427" i="3"/>
  <c r="L1427" i="3"/>
  <c r="K1427" i="3"/>
  <c r="J1427" i="3"/>
  <c r="I1427" i="3"/>
  <c r="G1427" i="3"/>
  <c r="H1427" i="3" s="1"/>
  <c r="F1427" i="3"/>
  <c r="E1427" i="3"/>
  <c r="D1427" i="3"/>
  <c r="C1427" i="3"/>
  <c r="B1427" i="3"/>
  <c r="A1427" i="3"/>
  <c r="V1426" i="3"/>
  <c r="U1426" i="3"/>
  <c r="T1426" i="3"/>
  <c r="S1426" i="3"/>
  <c r="Q1426" i="3"/>
  <c r="O1426" i="3"/>
  <c r="N1426" i="3"/>
  <c r="M1426" i="3"/>
  <c r="L1426" i="3"/>
  <c r="K1426" i="3"/>
  <c r="J1426" i="3"/>
  <c r="I1426" i="3"/>
  <c r="H1426" i="3"/>
  <c r="G1426" i="3"/>
  <c r="F1426" i="3"/>
  <c r="E1426" i="3"/>
  <c r="D1426" i="3"/>
  <c r="C1426" i="3"/>
  <c r="B1426" i="3"/>
  <c r="A1426" i="3"/>
  <c r="V1425" i="3"/>
  <c r="U1425" i="3"/>
  <c r="T1425" i="3"/>
  <c r="S1425" i="3"/>
  <c r="R1425" i="3"/>
  <c r="Q1425" i="3"/>
  <c r="P1425" i="3"/>
  <c r="O1425" i="3"/>
  <c r="N1425" i="3"/>
  <c r="M1425" i="3"/>
  <c r="L1425" i="3"/>
  <c r="K1425" i="3"/>
  <c r="J1425" i="3"/>
  <c r="I1425" i="3"/>
  <c r="H1425" i="3"/>
  <c r="G1425" i="3"/>
  <c r="F1425" i="3"/>
  <c r="E1425" i="3"/>
  <c r="D1425" i="3"/>
  <c r="C1425" i="3"/>
  <c r="B1425" i="3"/>
  <c r="A1425" i="3"/>
  <c r="V1424" i="3"/>
  <c r="U1424" i="3"/>
  <c r="T1424" i="3"/>
  <c r="S1424" i="3"/>
  <c r="Q1424" i="3"/>
  <c r="P1424" i="3"/>
  <c r="O1424" i="3"/>
  <c r="N1424" i="3"/>
  <c r="M1424" i="3"/>
  <c r="L1424" i="3"/>
  <c r="K1424" i="3"/>
  <c r="J1424" i="3"/>
  <c r="G1424" i="3"/>
  <c r="I1424" i="3" s="1"/>
  <c r="F1424" i="3"/>
  <c r="E1424" i="3"/>
  <c r="D1424" i="3"/>
  <c r="C1424" i="3"/>
  <c r="B1424" i="3"/>
  <c r="A1424" i="3"/>
  <c r="V1423" i="3"/>
  <c r="U1423" i="3"/>
  <c r="T1423" i="3"/>
  <c r="S1423" i="3"/>
  <c r="Q1423" i="3"/>
  <c r="O1423" i="3"/>
  <c r="N1423" i="3"/>
  <c r="P1423" i="3" s="1"/>
  <c r="M1423" i="3"/>
  <c r="L1423" i="3"/>
  <c r="K1423" i="3"/>
  <c r="J1423" i="3"/>
  <c r="G1423" i="3"/>
  <c r="F1423" i="3"/>
  <c r="E1423" i="3"/>
  <c r="D1423" i="3"/>
  <c r="C1423" i="3"/>
  <c r="B1423" i="3"/>
  <c r="A1423" i="3"/>
  <c r="V1422" i="3"/>
  <c r="U1422" i="3"/>
  <c r="T1422" i="3"/>
  <c r="S1422" i="3"/>
  <c r="R1422" i="3"/>
  <c r="Q1422" i="3"/>
  <c r="P1422" i="3"/>
  <c r="O1422" i="3"/>
  <c r="N1422" i="3"/>
  <c r="M1422" i="3"/>
  <c r="L1422" i="3"/>
  <c r="K1422" i="3"/>
  <c r="J1422" i="3"/>
  <c r="H1422" i="3"/>
  <c r="G1422" i="3"/>
  <c r="I1422" i="3" s="1"/>
  <c r="F1422" i="3"/>
  <c r="E1422" i="3"/>
  <c r="D1422" i="3"/>
  <c r="C1422" i="3"/>
  <c r="B1422" i="3"/>
  <c r="A1422" i="3"/>
  <c r="V1421" i="3"/>
  <c r="U1421" i="3"/>
  <c r="T1421" i="3"/>
  <c r="S1421" i="3"/>
  <c r="Q1421" i="3"/>
  <c r="P1421" i="3"/>
  <c r="O1421" i="3"/>
  <c r="N1421" i="3"/>
  <c r="R1421" i="3" s="1"/>
  <c r="M1421" i="3"/>
  <c r="L1421" i="3"/>
  <c r="K1421" i="3"/>
  <c r="J1421" i="3"/>
  <c r="G1421" i="3"/>
  <c r="I1421" i="3" s="1"/>
  <c r="F1421" i="3"/>
  <c r="E1421" i="3"/>
  <c r="D1421" i="3"/>
  <c r="C1421" i="3"/>
  <c r="B1421" i="3"/>
  <c r="A1421" i="3"/>
  <c r="V1420" i="3"/>
  <c r="U1420" i="3"/>
  <c r="T1420" i="3"/>
  <c r="S1420" i="3"/>
  <c r="Q1420" i="3"/>
  <c r="P1420" i="3"/>
  <c r="O1420" i="3"/>
  <c r="N1420" i="3"/>
  <c r="M1420" i="3"/>
  <c r="L1420" i="3"/>
  <c r="K1420" i="3"/>
  <c r="J1420" i="3"/>
  <c r="I1420" i="3"/>
  <c r="G1420" i="3"/>
  <c r="H1420" i="3" s="1"/>
  <c r="F1420" i="3"/>
  <c r="E1420" i="3"/>
  <c r="D1420" i="3"/>
  <c r="C1420" i="3"/>
  <c r="B1420" i="3"/>
  <c r="A1420" i="3"/>
  <c r="V1419" i="3"/>
  <c r="U1419" i="3"/>
  <c r="T1419" i="3"/>
  <c r="S1419" i="3"/>
  <c r="Q1419" i="3"/>
  <c r="O1419" i="3"/>
  <c r="N1419" i="3"/>
  <c r="P1419" i="3" s="1"/>
  <c r="M1419" i="3"/>
  <c r="L1419" i="3"/>
  <c r="K1419" i="3"/>
  <c r="J1419" i="3"/>
  <c r="H1419" i="3"/>
  <c r="G1419" i="3"/>
  <c r="I1419" i="3" s="1"/>
  <c r="F1419" i="3"/>
  <c r="E1419" i="3"/>
  <c r="D1419" i="3"/>
  <c r="C1419" i="3"/>
  <c r="B1419" i="3"/>
  <c r="A1419" i="3"/>
  <c r="V1418" i="3"/>
  <c r="U1418" i="3"/>
  <c r="T1418" i="3"/>
  <c r="S1418" i="3"/>
  <c r="Q1418" i="3"/>
  <c r="P1418" i="3"/>
  <c r="O1418" i="3"/>
  <c r="N1418" i="3"/>
  <c r="R1418" i="3" s="1"/>
  <c r="M1418" i="3"/>
  <c r="L1418" i="3"/>
  <c r="K1418" i="3"/>
  <c r="J1418" i="3"/>
  <c r="I1418" i="3"/>
  <c r="H1418" i="3"/>
  <c r="G1418" i="3"/>
  <c r="F1418" i="3"/>
  <c r="E1418" i="3"/>
  <c r="D1418" i="3"/>
  <c r="C1418" i="3"/>
  <c r="B1418" i="3"/>
  <c r="A1418" i="3"/>
  <c r="V1417" i="3"/>
  <c r="U1417" i="3"/>
  <c r="T1417" i="3"/>
  <c r="S1417" i="3"/>
  <c r="Q1417" i="3"/>
  <c r="P1417" i="3"/>
  <c r="O1417" i="3"/>
  <c r="R1417" i="3" s="1"/>
  <c r="N1417" i="3"/>
  <c r="M1417" i="3"/>
  <c r="L1417" i="3"/>
  <c r="K1417" i="3"/>
  <c r="J1417" i="3"/>
  <c r="I1417" i="3"/>
  <c r="G1417" i="3"/>
  <c r="H1417" i="3" s="1"/>
  <c r="F1417" i="3"/>
  <c r="E1417" i="3"/>
  <c r="D1417" i="3"/>
  <c r="C1417" i="3"/>
  <c r="B1417" i="3"/>
  <c r="A1417" i="3"/>
  <c r="V1416" i="3"/>
  <c r="U1416" i="3"/>
  <c r="T1416" i="3"/>
  <c r="S1416" i="3"/>
  <c r="Q1416" i="3"/>
  <c r="P1416" i="3"/>
  <c r="O1416" i="3"/>
  <c r="N1416" i="3"/>
  <c r="M1416" i="3"/>
  <c r="L1416" i="3"/>
  <c r="K1416" i="3"/>
  <c r="J1416" i="3"/>
  <c r="I1416" i="3"/>
  <c r="H1416" i="3"/>
  <c r="G1416" i="3"/>
  <c r="F1416" i="3"/>
  <c r="E1416" i="3"/>
  <c r="D1416" i="3"/>
  <c r="C1416" i="3"/>
  <c r="B1416" i="3"/>
  <c r="A1416" i="3"/>
  <c r="V1415" i="3"/>
  <c r="U1415" i="3"/>
  <c r="T1415" i="3"/>
  <c r="S1415" i="3"/>
  <c r="R1415" i="3"/>
  <c r="Q1415" i="3"/>
  <c r="O1415" i="3"/>
  <c r="N1415" i="3"/>
  <c r="P1415" i="3" s="1"/>
  <c r="M1415" i="3"/>
  <c r="L1415" i="3"/>
  <c r="K1415" i="3"/>
  <c r="J1415" i="3"/>
  <c r="G1415" i="3"/>
  <c r="F1415" i="3"/>
  <c r="E1415" i="3"/>
  <c r="D1415" i="3"/>
  <c r="C1415" i="3"/>
  <c r="B1415" i="3"/>
  <c r="A1415" i="3"/>
  <c r="V1414" i="3"/>
  <c r="U1414" i="3"/>
  <c r="T1414" i="3"/>
  <c r="S1414" i="3"/>
  <c r="R1414" i="3"/>
  <c r="Q1414" i="3"/>
  <c r="P1414" i="3"/>
  <c r="O1414" i="3"/>
  <c r="N1414" i="3"/>
  <c r="M1414" i="3"/>
  <c r="L1414" i="3"/>
  <c r="K1414" i="3"/>
  <c r="J1414" i="3"/>
  <c r="I1414" i="3"/>
  <c r="H1414" i="3"/>
  <c r="G1414" i="3"/>
  <c r="F1414" i="3"/>
  <c r="E1414" i="3"/>
  <c r="D1414" i="3"/>
  <c r="C1414" i="3"/>
  <c r="B1414" i="3"/>
  <c r="A1414" i="3"/>
  <c r="V1413" i="3"/>
  <c r="U1413" i="3"/>
  <c r="T1413" i="3"/>
  <c r="S1413" i="3"/>
  <c r="R1413" i="3"/>
  <c r="Q1413" i="3"/>
  <c r="P1413" i="3"/>
  <c r="O1413" i="3"/>
  <c r="N1413" i="3"/>
  <c r="M1413" i="3"/>
  <c r="L1413" i="3"/>
  <c r="K1413" i="3"/>
  <c r="J1413" i="3"/>
  <c r="I1413" i="3"/>
  <c r="H1413" i="3"/>
  <c r="G1413" i="3"/>
  <c r="F1413" i="3"/>
  <c r="E1413" i="3"/>
  <c r="D1413" i="3"/>
  <c r="C1413" i="3"/>
  <c r="B1413" i="3"/>
  <c r="A1413" i="3"/>
  <c r="V1412" i="3"/>
  <c r="U1412" i="3"/>
  <c r="T1412" i="3"/>
  <c r="S1412" i="3"/>
  <c r="R1412" i="3"/>
  <c r="Q1412" i="3"/>
  <c r="O1412" i="3"/>
  <c r="N1412" i="3"/>
  <c r="P1412" i="3" s="1"/>
  <c r="M1412" i="3"/>
  <c r="L1412" i="3"/>
  <c r="K1412" i="3"/>
  <c r="J1412" i="3"/>
  <c r="I1412" i="3"/>
  <c r="H1412" i="3"/>
  <c r="G1412" i="3"/>
  <c r="F1412" i="3"/>
  <c r="E1412" i="3"/>
  <c r="D1412" i="3"/>
  <c r="C1412" i="3"/>
  <c r="B1412" i="3"/>
  <c r="A1412" i="3"/>
  <c r="V1411" i="3"/>
  <c r="U1411" i="3"/>
  <c r="T1411" i="3"/>
  <c r="S1411" i="3"/>
  <c r="Q1411" i="3"/>
  <c r="O1411" i="3"/>
  <c r="R1411" i="3" s="1"/>
  <c r="N1411" i="3"/>
  <c r="M1411" i="3"/>
  <c r="L1411" i="3"/>
  <c r="K1411" i="3"/>
  <c r="J1411" i="3"/>
  <c r="I1411" i="3"/>
  <c r="H1411" i="3"/>
  <c r="G1411" i="3"/>
  <c r="F1411" i="3"/>
  <c r="E1411" i="3"/>
  <c r="D1411" i="3"/>
  <c r="C1411" i="3"/>
  <c r="B1411" i="3"/>
  <c r="A1411" i="3"/>
  <c r="V1410" i="3"/>
  <c r="U1410" i="3"/>
  <c r="T1410" i="3"/>
  <c r="S1410" i="3"/>
  <c r="R1410" i="3"/>
  <c r="Q1410" i="3"/>
  <c r="P1410" i="3"/>
  <c r="O1410" i="3"/>
  <c r="N1410" i="3"/>
  <c r="M1410" i="3"/>
  <c r="L1410" i="3"/>
  <c r="K1410" i="3"/>
  <c r="J1410" i="3"/>
  <c r="I1410" i="3"/>
  <c r="H1410" i="3"/>
  <c r="G1410" i="3"/>
  <c r="F1410" i="3"/>
  <c r="E1410" i="3"/>
  <c r="D1410" i="3"/>
  <c r="C1410" i="3"/>
  <c r="B1410" i="3"/>
  <c r="A1410" i="3"/>
  <c r="V1409" i="3"/>
  <c r="U1409" i="3"/>
  <c r="T1409" i="3"/>
  <c r="S1409" i="3"/>
  <c r="R1409" i="3"/>
  <c r="Q1409" i="3"/>
  <c r="O1409" i="3"/>
  <c r="P1409" i="3" s="1"/>
  <c r="N1409" i="3"/>
  <c r="M1409" i="3"/>
  <c r="L1409" i="3"/>
  <c r="K1409" i="3"/>
  <c r="J1409" i="3"/>
  <c r="I1409" i="3"/>
  <c r="H1409" i="3"/>
  <c r="G1409" i="3"/>
  <c r="F1409" i="3"/>
  <c r="E1409" i="3"/>
  <c r="D1409" i="3"/>
  <c r="C1409" i="3"/>
  <c r="B1409" i="3"/>
  <c r="A1409" i="3"/>
  <c r="V1408" i="3"/>
  <c r="U1408" i="3"/>
  <c r="T1408" i="3"/>
  <c r="S1408" i="3"/>
  <c r="Q1408" i="3"/>
  <c r="P1408" i="3"/>
  <c r="O1408" i="3"/>
  <c r="N1408" i="3"/>
  <c r="M1408" i="3"/>
  <c r="L1408" i="3"/>
  <c r="K1408" i="3"/>
  <c r="J1408" i="3"/>
  <c r="I1408" i="3"/>
  <c r="G1408" i="3"/>
  <c r="H1408" i="3" s="1"/>
  <c r="F1408" i="3"/>
  <c r="E1408" i="3"/>
  <c r="D1408" i="3"/>
  <c r="C1408" i="3"/>
  <c r="B1408" i="3"/>
  <c r="A1408" i="3"/>
  <c r="V1407" i="3"/>
  <c r="U1407" i="3"/>
  <c r="T1407" i="3"/>
  <c r="S1407" i="3"/>
  <c r="R1407" i="3"/>
  <c r="Q1407" i="3"/>
  <c r="O1407" i="3"/>
  <c r="P1407" i="3" s="1"/>
  <c r="N1407" i="3"/>
  <c r="M1407" i="3"/>
  <c r="L1407" i="3"/>
  <c r="K1407" i="3"/>
  <c r="J1407" i="3"/>
  <c r="G1407" i="3"/>
  <c r="F1407" i="3"/>
  <c r="E1407" i="3"/>
  <c r="D1407" i="3"/>
  <c r="C1407" i="3"/>
  <c r="B1407" i="3"/>
  <c r="A1407" i="3"/>
  <c r="V1406" i="3"/>
  <c r="U1406" i="3"/>
  <c r="T1406" i="3"/>
  <c r="S1406" i="3"/>
  <c r="R1406" i="3"/>
  <c r="Q1406" i="3"/>
  <c r="P1406" i="3"/>
  <c r="O1406" i="3"/>
  <c r="N1406" i="3"/>
  <c r="M1406" i="3"/>
  <c r="L1406" i="3"/>
  <c r="K1406" i="3"/>
  <c r="J1406" i="3"/>
  <c r="H1406" i="3"/>
  <c r="G1406" i="3"/>
  <c r="I1406" i="3" s="1"/>
  <c r="F1406" i="3"/>
  <c r="E1406" i="3"/>
  <c r="D1406" i="3"/>
  <c r="C1406" i="3"/>
  <c r="B1406" i="3"/>
  <c r="A1406" i="3"/>
  <c r="V1405" i="3"/>
  <c r="U1405" i="3"/>
  <c r="T1405" i="3"/>
  <c r="S1405" i="3"/>
  <c r="Q1405" i="3"/>
  <c r="O1405" i="3"/>
  <c r="N1405" i="3"/>
  <c r="P1405" i="3" s="1"/>
  <c r="M1405" i="3"/>
  <c r="L1405" i="3"/>
  <c r="K1405" i="3"/>
  <c r="J1405" i="3"/>
  <c r="I1405" i="3"/>
  <c r="G1405" i="3"/>
  <c r="H1405" i="3" s="1"/>
  <c r="F1405" i="3"/>
  <c r="E1405" i="3"/>
  <c r="D1405" i="3"/>
  <c r="C1405" i="3"/>
  <c r="B1405" i="3"/>
  <c r="A1405" i="3"/>
  <c r="V1404" i="3"/>
  <c r="U1404" i="3"/>
  <c r="T1404" i="3"/>
  <c r="S1404" i="3"/>
  <c r="Q1404" i="3"/>
  <c r="O1404" i="3"/>
  <c r="N1404" i="3"/>
  <c r="M1404" i="3"/>
  <c r="L1404" i="3"/>
  <c r="K1404" i="3"/>
  <c r="J1404" i="3"/>
  <c r="G1404" i="3"/>
  <c r="F1404" i="3"/>
  <c r="E1404" i="3"/>
  <c r="D1404" i="3"/>
  <c r="C1404" i="3"/>
  <c r="B1404" i="3"/>
  <c r="A1404" i="3"/>
  <c r="V1403" i="3"/>
  <c r="U1403" i="3"/>
  <c r="T1403" i="3"/>
  <c r="S1403" i="3"/>
  <c r="Q1403" i="3"/>
  <c r="O1403" i="3"/>
  <c r="N1403" i="3"/>
  <c r="P1403" i="3" s="1"/>
  <c r="M1403" i="3"/>
  <c r="L1403" i="3"/>
  <c r="K1403" i="3"/>
  <c r="J1403" i="3"/>
  <c r="G1403" i="3"/>
  <c r="I1403" i="3" s="1"/>
  <c r="F1403" i="3"/>
  <c r="E1403" i="3"/>
  <c r="D1403" i="3"/>
  <c r="C1403" i="3"/>
  <c r="B1403" i="3"/>
  <c r="A1403" i="3"/>
  <c r="V1402" i="3"/>
  <c r="U1402" i="3"/>
  <c r="T1402" i="3"/>
  <c r="S1402" i="3"/>
  <c r="Q1402" i="3"/>
  <c r="P1402" i="3"/>
  <c r="O1402" i="3"/>
  <c r="N1402" i="3"/>
  <c r="M1402" i="3"/>
  <c r="L1402" i="3"/>
  <c r="K1402" i="3"/>
  <c r="J1402" i="3"/>
  <c r="I1402" i="3"/>
  <c r="H1402" i="3"/>
  <c r="G1402" i="3"/>
  <c r="F1402" i="3"/>
  <c r="E1402" i="3"/>
  <c r="D1402" i="3"/>
  <c r="C1402" i="3"/>
  <c r="B1402" i="3"/>
  <c r="A1402" i="3"/>
  <c r="V1401" i="3"/>
  <c r="U1401" i="3"/>
  <c r="T1401" i="3"/>
  <c r="S1401" i="3"/>
  <c r="Q1401" i="3"/>
  <c r="P1401" i="3"/>
  <c r="O1401" i="3"/>
  <c r="R1401" i="3" s="1"/>
  <c r="N1401" i="3"/>
  <c r="M1401" i="3"/>
  <c r="L1401" i="3"/>
  <c r="K1401" i="3"/>
  <c r="J1401" i="3"/>
  <c r="G1401" i="3"/>
  <c r="F1401" i="3"/>
  <c r="E1401" i="3"/>
  <c r="D1401" i="3"/>
  <c r="C1401" i="3"/>
  <c r="B1401" i="3"/>
  <c r="A1401" i="3"/>
  <c r="V1400" i="3"/>
  <c r="U1400" i="3"/>
  <c r="T1400" i="3"/>
  <c r="S1400" i="3"/>
  <c r="Q1400" i="3"/>
  <c r="O1400" i="3"/>
  <c r="R1400" i="3" s="1"/>
  <c r="N1400" i="3"/>
  <c r="P1400" i="3" s="1"/>
  <c r="M1400" i="3"/>
  <c r="L1400" i="3"/>
  <c r="K1400" i="3"/>
  <c r="J1400" i="3"/>
  <c r="I1400" i="3"/>
  <c r="H1400" i="3"/>
  <c r="G1400" i="3"/>
  <c r="F1400" i="3"/>
  <c r="E1400" i="3"/>
  <c r="D1400" i="3"/>
  <c r="C1400" i="3"/>
  <c r="B1400" i="3"/>
  <c r="A1400" i="3"/>
  <c r="V1399" i="3"/>
  <c r="U1399" i="3"/>
  <c r="T1399" i="3"/>
  <c r="S1399" i="3"/>
  <c r="Q1399" i="3"/>
  <c r="O1399" i="3"/>
  <c r="R1399" i="3" s="1"/>
  <c r="N1399" i="3"/>
  <c r="M1399" i="3"/>
  <c r="L1399" i="3"/>
  <c r="K1399" i="3"/>
  <c r="J1399" i="3"/>
  <c r="G1399" i="3"/>
  <c r="F1399" i="3"/>
  <c r="E1399" i="3"/>
  <c r="D1399" i="3"/>
  <c r="C1399" i="3"/>
  <c r="B1399" i="3"/>
  <c r="A1399" i="3"/>
  <c r="V1398" i="3"/>
  <c r="U1398" i="3"/>
  <c r="T1398" i="3"/>
  <c r="S1398" i="3"/>
  <c r="R1398" i="3"/>
  <c r="Q1398" i="3"/>
  <c r="P1398" i="3"/>
  <c r="O1398" i="3"/>
  <c r="N1398" i="3"/>
  <c r="M1398" i="3"/>
  <c r="L1398" i="3"/>
  <c r="K1398" i="3"/>
  <c r="J1398" i="3"/>
  <c r="I1398" i="3"/>
  <c r="H1398" i="3"/>
  <c r="G1398" i="3"/>
  <c r="F1398" i="3"/>
  <c r="E1398" i="3"/>
  <c r="D1398" i="3"/>
  <c r="C1398" i="3"/>
  <c r="B1398" i="3"/>
  <c r="A1398" i="3"/>
  <c r="V1397" i="3"/>
  <c r="U1397" i="3"/>
  <c r="T1397" i="3"/>
  <c r="S1397" i="3"/>
  <c r="R1397" i="3"/>
  <c r="Q1397" i="3"/>
  <c r="O1397" i="3"/>
  <c r="N1397" i="3"/>
  <c r="P1397" i="3" s="1"/>
  <c r="M1397" i="3"/>
  <c r="L1397" i="3"/>
  <c r="K1397" i="3"/>
  <c r="J1397" i="3"/>
  <c r="H1397" i="3"/>
  <c r="G1397" i="3"/>
  <c r="I1397" i="3" s="1"/>
  <c r="F1397" i="3"/>
  <c r="E1397" i="3"/>
  <c r="D1397" i="3"/>
  <c r="C1397" i="3"/>
  <c r="B1397" i="3"/>
  <c r="A1397" i="3"/>
  <c r="V1396" i="3"/>
  <c r="U1396" i="3"/>
  <c r="T1396" i="3"/>
  <c r="S1396" i="3"/>
  <c r="R1396" i="3"/>
  <c r="Q1396" i="3"/>
  <c r="O1396" i="3"/>
  <c r="N1396" i="3"/>
  <c r="M1396" i="3"/>
  <c r="L1396" i="3"/>
  <c r="K1396" i="3"/>
  <c r="J1396" i="3"/>
  <c r="G1396" i="3"/>
  <c r="I1396" i="3" s="1"/>
  <c r="F1396" i="3"/>
  <c r="E1396" i="3"/>
  <c r="D1396" i="3"/>
  <c r="C1396" i="3"/>
  <c r="B1396" i="3"/>
  <c r="A1396" i="3"/>
  <c r="V1395" i="3"/>
  <c r="U1395" i="3"/>
  <c r="T1395" i="3"/>
  <c r="S1395" i="3"/>
  <c r="Q1395" i="3"/>
  <c r="O1395" i="3"/>
  <c r="R1395" i="3" s="1"/>
  <c r="N1395" i="3"/>
  <c r="M1395" i="3"/>
  <c r="L1395" i="3"/>
  <c r="K1395" i="3"/>
  <c r="J1395" i="3"/>
  <c r="I1395" i="3"/>
  <c r="H1395" i="3"/>
  <c r="G1395" i="3"/>
  <c r="F1395" i="3"/>
  <c r="E1395" i="3"/>
  <c r="D1395" i="3"/>
  <c r="C1395" i="3"/>
  <c r="B1395" i="3"/>
  <c r="A1395" i="3"/>
  <c r="V1394" i="3"/>
  <c r="U1394" i="3"/>
  <c r="T1394" i="3"/>
  <c r="S1394" i="3"/>
  <c r="R1394" i="3"/>
  <c r="Q1394" i="3"/>
  <c r="O1394" i="3"/>
  <c r="N1394" i="3"/>
  <c r="P1394" i="3" s="1"/>
  <c r="M1394" i="3"/>
  <c r="L1394" i="3"/>
  <c r="K1394" i="3"/>
  <c r="J1394" i="3"/>
  <c r="I1394" i="3"/>
  <c r="H1394" i="3"/>
  <c r="G1394" i="3"/>
  <c r="F1394" i="3"/>
  <c r="E1394" i="3"/>
  <c r="D1394" i="3"/>
  <c r="C1394" i="3"/>
  <c r="B1394" i="3"/>
  <c r="A1394" i="3"/>
  <c r="V1393" i="3"/>
  <c r="U1393" i="3"/>
  <c r="T1393" i="3"/>
  <c r="S1393" i="3"/>
  <c r="R1393" i="3"/>
  <c r="Q1393" i="3"/>
  <c r="O1393" i="3"/>
  <c r="P1393" i="3" s="1"/>
  <c r="N1393" i="3"/>
  <c r="M1393" i="3"/>
  <c r="L1393" i="3"/>
  <c r="K1393" i="3"/>
  <c r="J1393" i="3"/>
  <c r="G1393" i="3"/>
  <c r="I1393" i="3" s="1"/>
  <c r="F1393" i="3"/>
  <c r="E1393" i="3"/>
  <c r="D1393" i="3"/>
  <c r="C1393" i="3"/>
  <c r="B1393" i="3"/>
  <c r="A1393" i="3"/>
  <c r="V1392" i="3"/>
  <c r="U1392" i="3"/>
  <c r="T1392" i="3"/>
  <c r="S1392" i="3"/>
  <c r="Q1392" i="3"/>
  <c r="O1392" i="3"/>
  <c r="N1392" i="3"/>
  <c r="M1392" i="3"/>
  <c r="L1392" i="3"/>
  <c r="K1392" i="3"/>
  <c r="J1392" i="3"/>
  <c r="G1392" i="3"/>
  <c r="F1392" i="3"/>
  <c r="E1392" i="3"/>
  <c r="D1392" i="3"/>
  <c r="C1392" i="3"/>
  <c r="B1392" i="3"/>
  <c r="A1392" i="3"/>
  <c r="V1391" i="3"/>
  <c r="U1391" i="3"/>
  <c r="T1391" i="3"/>
  <c r="S1391" i="3"/>
  <c r="R1391" i="3"/>
  <c r="Q1391" i="3"/>
  <c r="P1391" i="3"/>
  <c r="O1391" i="3"/>
  <c r="N1391" i="3"/>
  <c r="M1391" i="3"/>
  <c r="L1391" i="3"/>
  <c r="K1391" i="3"/>
  <c r="J1391" i="3"/>
  <c r="G1391" i="3"/>
  <c r="F1391" i="3"/>
  <c r="E1391" i="3"/>
  <c r="D1391" i="3"/>
  <c r="C1391" i="3"/>
  <c r="B1391" i="3"/>
  <c r="A1391" i="3"/>
  <c r="V1390" i="3"/>
  <c r="U1390" i="3"/>
  <c r="T1390" i="3"/>
  <c r="S1390" i="3"/>
  <c r="R1390" i="3"/>
  <c r="Q1390" i="3"/>
  <c r="P1390" i="3"/>
  <c r="O1390" i="3"/>
  <c r="N1390" i="3"/>
  <c r="M1390" i="3"/>
  <c r="L1390" i="3"/>
  <c r="K1390" i="3"/>
  <c r="J1390" i="3"/>
  <c r="I1390" i="3"/>
  <c r="G1390" i="3"/>
  <c r="H1390" i="3" s="1"/>
  <c r="F1390" i="3"/>
  <c r="E1390" i="3"/>
  <c r="D1390" i="3"/>
  <c r="C1390" i="3"/>
  <c r="B1390" i="3"/>
  <c r="A1390" i="3"/>
  <c r="V1389" i="3"/>
  <c r="U1389" i="3"/>
  <c r="T1389" i="3"/>
  <c r="S1389" i="3"/>
  <c r="Q1389" i="3"/>
  <c r="P1389" i="3"/>
  <c r="O1389" i="3"/>
  <c r="R1389" i="3" s="1"/>
  <c r="N1389" i="3"/>
  <c r="M1389" i="3"/>
  <c r="L1389" i="3"/>
  <c r="K1389" i="3"/>
  <c r="J1389" i="3"/>
  <c r="G1389" i="3"/>
  <c r="F1389" i="3"/>
  <c r="E1389" i="3"/>
  <c r="D1389" i="3"/>
  <c r="C1389" i="3"/>
  <c r="B1389" i="3"/>
  <c r="A1389" i="3"/>
  <c r="V1388" i="3"/>
  <c r="U1388" i="3"/>
  <c r="T1388" i="3"/>
  <c r="S1388" i="3"/>
  <c r="R1388" i="3"/>
  <c r="Q1388" i="3"/>
  <c r="P1388" i="3"/>
  <c r="O1388" i="3"/>
  <c r="N1388" i="3"/>
  <c r="M1388" i="3"/>
  <c r="L1388" i="3"/>
  <c r="K1388" i="3"/>
  <c r="J1388" i="3"/>
  <c r="G1388" i="3"/>
  <c r="I1388" i="3" s="1"/>
  <c r="F1388" i="3"/>
  <c r="E1388" i="3"/>
  <c r="D1388" i="3"/>
  <c r="C1388" i="3"/>
  <c r="B1388" i="3"/>
  <c r="A1388" i="3"/>
  <c r="V1387" i="3"/>
  <c r="U1387" i="3"/>
  <c r="T1387" i="3"/>
  <c r="S1387" i="3"/>
  <c r="Q1387" i="3"/>
  <c r="O1387" i="3"/>
  <c r="N1387" i="3"/>
  <c r="P1387" i="3" s="1"/>
  <c r="M1387" i="3"/>
  <c r="L1387" i="3"/>
  <c r="K1387" i="3"/>
  <c r="J1387" i="3"/>
  <c r="I1387" i="3"/>
  <c r="G1387" i="3"/>
  <c r="H1387" i="3" s="1"/>
  <c r="F1387" i="3"/>
  <c r="E1387" i="3"/>
  <c r="D1387" i="3"/>
  <c r="C1387" i="3"/>
  <c r="B1387" i="3"/>
  <c r="A1387" i="3"/>
  <c r="V1386" i="3"/>
  <c r="U1386" i="3"/>
  <c r="T1386" i="3"/>
  <c r="S1386" i="3"/>
  <c r="Q1386" i="3"/>
  <c r="P1386" i="3"/>
  <c r="O1386" i="3"/>
  <c r="R1386" i="3" s="1"/>
  <c r="N1386" i="3"/>
  <c r="M1386" i="3"/>
  <c r="L1386" i="3"/>
  <c r="K1386" i="3"/>
  <c r="J1386" i="3"/>
  <c r="I1386" i="3"/>
  <c r="H1386" i="3"/>
  <c r="G1386" i="3"/>
  <c r="F1386" i="3"/>
  <c r="E1386" i="3"/>
  <c r="D1386" i="3"/>
  <c r="C1386" i="3"/>
  <c r="B1386" i="3"/>
  <c r="A1386" i="3"/>
  <c r="V1385" i="3"/>
  <c r="U1385" i="3"/>
  <c r="T1385" i="3"/>
  <c r="S1385" i="3"/>
  <c r="R1385" i="3"/>
  <c r="Q1385" i="3"/>
  <c r="P1385" i="3"/>
  <c r="O1385" i="3"/>
  <c r="N1385" i="3"/>
  <c r="M1385" i="3"/>
  <c r="L1385" i="3"/>
  <c r="K1385" i="3"/>
  <c r="J1385" i="3"/>
  <c r="G1385" i="3"/>
  <c r="I1385" i="3" s="1"/>
  <c r="F1385" i="3"/>
  <c r="E1385" i="3"/>
  <c r="D1385" i="3"/>
  <c r="C1385" i="3"/>
  <c r="B1385" i="3"/>
  <c r="A1385" i="3"/>
  <c r="V1384" i="3"/>
  <c r="U1384" i="3"/>
  <c r="T1384" i="3"/>
  <c r="S1384" i="3"/>
  <c r="Q1384" i="3"/>
  <c r="O1384" i="3"/>
  <c r="R1384" i="3" s="1"/>
  <c r="N1384" i="3"/>
  <c r="M1384" i="3"/>
  <c r="L1384" i="3"/>
  <c r="K1384" i="3"/>
  <c r="J1384" i="3"/>
  <c r="G1384" i="3"/>
  <c r="I1384" i="3" s="1"/>
  <c r="F1384" i="3"/>
  <c r="E1384" i="3"/>
  <c r="D1384" i="3"/>
  <c r="C1384" i="3"/>
  <c r="B1384" i="3"/>
  <c r="A1384" i="3"/>
  <c r="V1383" i="3"/>
  <c r="U1383" i="3"/>
  <c r="T1383" i="3"/>
  <c r="S1383" i="3"/>
  <c r="R1383" i="3"/>
  <c r="Q1383" i="3"/>
  <c r="P1383" i="3"/>
  <c r="O1383" i="3"/>
  <c r="N1383" i="3"/>
  <c r="M1383" i="3"/>
  <c r="L1383" i="3"/>
  <c r="K1383" i="3"/>
  <c r="J1383" i="3"/>
  <c r="G1383" i="3"/>
  <c r="F1383" i="3"/>
  <c r="E1383" i="3"/>
  <c r="D1383" i="3"/>
  <c r="C1383" i="3"/>
  <c r="B1383" i="3"/>
  <c r="A1383" i="3"/>
  <c r="V1382" i="3"/>
  <c r="U1382" i="3"/>
  <c r="T1382" i="3"/>
  <c r="S1382" i="3"/>
  <c r="R1382" i="3"/>
  <c r="Q1382" i="3"/>
  <c r="P1382" i="3"/>
  <c r="O1382" i="3"/>
  <c r="N1382" i="3"/>
  <c r="M1382" i="3"/>
  <c r="L1382" i="3"/>
  <c r="K1382" i="3"/>
  <c r="J1382" i="3"/>
  <c r="H1382" i="3"/>
  <c r="G1382" i="3"/>
  <c r="I1382" i="3" s="1"/>
  <c r="F1382" i="3"/>
  <c r="E1382" i="3"/>
  <c r="D1382" i="3"/>
  <c r="C1382" i="3"/>
  <c r="B1382" i="3"/>
  <c r="A1382" i="3"/>
  <c r="V1381" i="3"/>
  <c r="U1381" i="3"/>
  <c r="T1381" i="3"/>
  <c r="S1381" i="3"/>
  <c r="R1381" i="3"/>
  <c r="Q1381" i="3"/>
  <c r="O1381" i="3"/>
  <c r="N1381" i="3"/>
  <c r="M1381" i="3"/>
  <c r="L1381" i="3"/>
  <c r="K1381" i="3"/>
  <c r="J1381" i="3"/>
  <c r="G1381" i="3"/>
  <c r="I1381" i="3" s="1"/>
  <c r="F1381" i="3"/>
  <c r="E1381" i="3"/>
  <c r="D1381" i="3"/>
  <c r="C1381" i="3"/>
  <c r="B1381" i="3"/>
  <c r="A1381" i="3"/>
  <c r="V1380" i="3"/>
  <c r="U1380" i="3"/>
  <c r="T1380" i="3"/>
  <c r="S1380" i="3"/>
  <c r="R1380" i="3"/>
  <c r="Q1380" i="3"/>
  <c r="P1380" i="3"/>
  <c r="O1380" i="3"/>
  <c r="N1380" i="3"/>
  <c r="M1380" i="3"/>
  <c r="L1380" i="3"/>
  <c r="K1380" i="3"/>
  <c r="J1380" i="3"/>
  <c r="G1380" i="3"/>
  <c r="F1380" i="3"/>
  <c r="E1380" i="3"/>
  <c r="D1380" i="3"/>
  <c r="C1380" i="3"/>
  <c r="B1380" i="3"/>
  <c r="A1380" i="3"/>
  <c r="V1379" i="3"/>
  <c r="U1379" i="3"/>
  <c r="T1379" i="3"/>
  <c r="S1379" i="3"/>
  <c r="Q1379" i="3"/>
  <c r="O1379" i="3"/>
  <c r="R1379" i="3" s="1"/>
  <c r="N1379" i="3"/>
  <c r="M1379" i="3"/>
  <c r="L1379" i="3"/>
  <c r="K1379" i="3"/>
  <c r="J1379" i="3"/>
  <c r="G1379" i="3"/>
  <c r="I1379" i="3" s="1"/>
  <c r="F1379" i="3"/>
  <c r="E1379" i="3"/>
  <c r="D1379" i="3"/>
  <c r="C1379" i="3"/>
  <c r="B1379" i="3"/>
  <c r="A1379" i="3"/>
  <c r="V1378" i="3"/>
  <c r="U1378" i="3"/>
  <c r="T1378" i="3"/>
  <c r="S1378" i="3"/>
  <c r="Q1378" i="3"/>
  <c r="O1378" i="3"/>
  <c r="R1378" i="3" s="1"/>
  <c r="N1378" i="3"/>
  <c r="M1378" i="3"/>
  <c r="L1378" i="3"/>
  <c r="K1378" i="3"/>
  <c r="J1378" i="3"/>
  <c r="I1378" i="3"/>
  <c r="H1378" i="3"/>
  <c r="G1378" i="3"/>
  <c r="F1378" i="3"/>
  <c r="E1378" i="3"/>
  <c r="D1378" i="3"/>
  <c r="C1378" i="3"/>
  <c r="B1378" i="3"/>
  <c r="A1378" i="3"/>
  <c r="V1377" i="3"/>
  <c r="U1377" i="3"/>
  <c r="T1377" i="3"/>
  <c r="S1377" i="3"/>
  <c r="R1377" i="3"/>
  <c r="Q1377" i="3"/>
  <c r="P1377" i="3"/>
  <c r="O1377" i="3"/>
  <c r="N1377" i="3"/>
  <c r="M1377" i="3"/>
  <c r="L1377" i="3"/>
  <c r="K1377" i="3"/>
  <c r="J1377" i="3"/>
  <c r="H1377" i="3"/>
  <c r="G1377" i="3"/>
  <c r="I1377" i="3" s="1"/>
  <c r="F1377" i="3"/>
  <c r="E1377" i="3"/>
  <c r="D1377" i="3"/>
  <c r="C1377" i="3"/>
  <c r="B1377" i="3"/>
  <c r="A1377" i="3"/>
  <c r="V1376" i="3"/>
  <c r="U1376" i="3"/>
  <c r="T1376" i="3"/>
  <c r="S1376" i="3"/>
  <c r="Q1376" i="3"/>
  <c r="P1376" i="3"/>
  <c r="O1376" i="3"/>
  <c r="R1376" i="3" s="1"/>
  <c r="N1376" i="3"/>
  <c r="M1376" i="3"/>
  <c r="L1376" i="3"/>
  <c r="K1376" i="3"/>
  <c r="J1376" i="3"/>
  <c r="I1376" i="3"/>
  <c r="G1376" i="3"/>
  <c r="H1376" i="3" s="1"/>
  <c r="F1376" i="3"/>
  <c r="E1376" i="3"/>
  <c r="D1376" i="3"/>
  <c r="C1376" i="3"/>
  <c r="B1376" i="3"/>
  <c r="A1376" i="3"/>
  <c r="V1375" i="3"/>
  <c r="U1375" i="3"/>
  <c r="T1375" i="3"/>
  <c r="S1375" i="3"/>
  <c r="Q1375" i="3"/>
  <c r="O1375" i="3"/>
  <c r="R1375" i="3" s="1"/>
  <c r="N1375" i="3"/>
  <c r="M1375" i="3"/>
  <c r="L1375" i="3"/>
  <c r="K1375" i="3"/>
  <c r="J1375" i="3"/>
  <c r="G1375" i="3"/>
  <c r="F1375" i="3"/>
  <c r="E1375" i="3"/>
  <c r="D1375" i="3"/>
  <c r="C1375" i="3"/>
  <c r="B1375" i="3"/>
  <c r="A1375" i="3"/>
  <c r="V1374" i="3"/>
  <c r="U1374" i="3"/>
  <c r="T1374" i="3"/>
  <c r="S1374" i="3"/>
  <c r="R1374" i="3"/>
  <c r="Q1374" i="3"/>
  <c r="P1374" i="3"/>
  <c r="O1374" i="3"/>
  <c r="N1374" i="3"/>
  <c r="M1374" i="3"/>
  <c r="L1374" i="3"/>
  <c r="K1374" i="3"/>
  <c r="J1374" i="3"/>
  <c r="G1374" i="3"/>
  <c r="F1374" i="3"/>
  <c r="E1374" i="3"/>
  <c r="D1374" i="3"/>
  <c r="C1374" i="3"/>
  <c r="B1374" i="3"/>
  <c r="A1374" i="3"/>
  <c r="V1373" i="3"/>
  <c r="U1373" i="3"/>
  <c r="T1373" i="3"/>
  <c r="S1373" i="3"/>
  <c r="R1373" i="3"/>
  <c r="Q1373" i="3"/>
  <c r="P1373" i="3"/>
  <c r="O1373" i="3"/>
  <c r="N1373" i="3"/>
  <c r="M1373" i="3"/>
  <c r="L1373" i="3"/>
  <c r="K1373" i="3"/>
  <c r="J1373" i="3"/>
  <c r="H1373" i="3"/>
  <c r="G1373" i="3"/>
  <c r="I1373" i="3" s="1"/>
  <c r="F1373" i="3"/>
  <c r="E1373" i="3"/>
  <c r="D1373" i="3"/>
  <c r="C1373" i="3"/>
  <c r="B1373" i="3"/>
  <c r="A1373" i="3"/>
  <c r="V1372" i="3"/>
  <c r="U1372" i="3"/>
  <c r="T1372" i="3"/>
  <c r="S1372" i="3"/>
  <c r="Q1372" i="3"/>
  <c r="O1372" i="3"/>
  <c r="N1372" i="3"/>
  <c r="P1372" i="3" s="1"/>
  <c r="M1372" i="3"/>
  <c r="L1372" i="3"/>
  <c r="K1372" i="3"/>
  <c r="J1372" i="3"/>
  <c r="I1372" i="3"/>
  <c r="H1372" i="3"/>
  <c r="G1372" i="3"/>
  <c r="F1372" i="3"/>
  <c r="E1372" i="3"/>
  <c r="D1372" i="3"/>
  <c r="C1372" i="3"/>
  <c r="B1372" i="3"/>
  <c r="A1372" i="3"/>
  <c r="V1371" i="3"/>
  <c r="U1371" i="3"/>
  <c r="T1371" i="3"/>
  <c r="S1371" i="3"/>
  <c r="Q1371" i="3"/>
  <c r="O1371" i="3"/>
  <c r="R1371" i="3" s="1"/>
  <c r="N1371" i="3"/>
  <c r="M1371" i="3"/>
  <c r="L1371" i="3"/>
  <c r="K1371" i="3"/>
  <c r="J1371" i="3"/>
  <c r="G1371" i="3"/>
  <c r="F1371" i="3"/>
  <c r="E1371" i="3"/>
  <c r="D1371" i="3"/>
  <c r="C1371" i="3"/>
  <c r="B1371" i="3"/>
  <c r="A1371" i="3"/>
  <c r="V1370" i="3"/>
  <c r="U1370" i="3"/>
  <c r="T1370" i="3"/>
  <c r="S1370" i="3"/>
  <c r="R1370" i="3"/>
  <c r="Q1370" i="3"/>
  <c r="P1370" i="3"/>
  <c r="O1370" i="3"/>
  <c r="N1370" i="3"/>
  <c r="M1370" i="3"/>
  <c r="L1370" i="3"/>
  <c r="K1370" i="3"/>
  <c r="J1370" i="3"/>
  <c r="I1370" i="3"/>
  <c r="H1370" i="3"/>
  <c r="G1370" i="3"/>
  <c r="F1370" i="3"/>
  <c r="E1370" i="3"/>
  <c r="D1370" i="3"/>
  <c r="C1370" i="3"/>
  <c r="B1370" i="3"/>
  <c r="A1370" i="3"/>
  <c r="V1369" i="3"/>
  <c r="U1369" i="3"/>
  <c r="T1369" i="3"/>
  <c r="S1369" i="3"/>
  <c r="Q1369" i="3"/>
  <c r="O1369" i="3"/>
  <c r="R1369" i="3" s="1"/>
  <c r="N1369" i="3"/>
  <c r="P1369" i="3" s="1"/>
  <c r="M1369" i="3"/>
  <c r="L1369" i="3"/>
  <c r="K1369" i="3"/>
  <c r="J1369" i="3"/>
  <c r="I1369" i="3"/>
  <c r="H1369" i="3"/>
  <c r="G1369" i="3"/>
  <c r="F1369" i="3"/>
  <c r="E1369" i="3"/>
  <c r="D1369" i="3"/>
  <c r="C1369" i="3"/>
  <c r="B1369" i="3"/>
  <c r="A1369" i="3"/>
  <c r="V1368" i="3"/>
  <c r="U1368" i="3"/>
  <c r="T1368" i="3"/>
  <c r="S1368" i="3"/>
  <c r="Q1368" i="3"/>
  <c r="P1368" i="3"/>
  <c r="O1368" i="3"/>
  <c r="N1368" i="3"/>
  <c r="M1368" i="3"/>
  <c r="L1368" i="3"/>
  <c r="K1368" i="3"/>
  <c r="J1368" i="3"/>
  <c r="H1368" i="3"/>
  <c r="G1368" i="3"/>
  <c r="I1368" i="3" s="1"/>
  <c r="F1368" i="3"/>
  <c r="E1368" i="3"/>
  <c r="D1368" i="3"/>
  <c r="C1368" i="3"/>
  <c r="B1368" i="3"/>
  <c r="A1368" i="3"/>
  <c r="V1367" i="3"/>
  <c r="U1367" i="3"/>
  <c r="T1367" i="3"/>
  <c r="S1367" i="3"/>
  <c r="Q1367" i="3"/>
  <c r="O1367" i="3"/>
  <c r="R1367" i="3" s="1"/>
  <c r="N1367" i="3"/>
  <c r="P1367" i="3" s="1"/>
  <c r="M1367" i="3"/>
  <c r="L1367" i="3"/>
  <c r="K1367" i="3"/>
  <c r="J1367" i="3"/>
  <c r="G1367" i="3"/>
  <c r="F1367" i="3"/>
  <c r="E1367" i="3"/>
  <c r="D1367" i="3"/>
  <c r="C1367" i="3"/>
  <c r="B1367" i="3"/>
  <c r="A1367" i="3"/>
  <c r="V1366" i="3"/>
  <c r="U1366" i="3"/>
  <c r="T1366" i="3"/>
  <c r="S1366" i="3"/>
  <c r="R1366" i="3"/>
  <c r="Q1366" i="3"/>
  <c r="P1366" i="3"/>
  <c r="O1366" i="3"/>
  <c r="N1366" i="3"/>
  <c r="M1366" i="3"/>
  <c r="L1366" i="3"/>
  <c r="K1366" i="3"/>
  <c r="J1366" i="3"/>
  <c r="G1366" i="3"/>
  <c r="I1366" i="3" s="1"/>
  <c r="F1366" i="3"/>
  <c r="E1366" i="3"/>
  <c r="D1366" i="3"/>
  <c r="C1366" i="3"/>
  <c r="B1366" i="3"/>
  <c r="A1366" i="3"/>
  <c r="V1365" i="3"/>
  <c r="U1365" i="3"/>
  <c r="T1365" i="3"/>
  <c r="S1365" i="3"/>
  <c r="R1365" i="3"/>
  <c r="Q1365" i="3"/>
  <c r="P1365" i="3"/>
  <c r="O1365" i="3"/>
  <c r="N1365" i="3"/>
  <c r="M1365" i="3"/>
  <c r="L1365" i="3"/>
  <c r="K1365" i="3"/>
  <c r="J1365" i="3"/>
  <c r="G1365" i="3"/>
  <c r="F1365" i="3"/>
  <c r="E1365" i="3"/>
  <c r="D1365" i="3"/>
  <c r="C1365" i="3"/>
  <c r="B1365" i="3"/>
  <c r="A1365" i="3"/>
  <c r="V1364" i="3"/>
  <c r="U1364" i="3"/>
  <c r="T1364" i="3"/>
  <c r="S1364" i="3"/>
  <c r="Q1364" i="3"/>
  <c r="O1364" i="3"/>
  <c r="R1364" i="3" s="1"/>
  <c r="N1364" i="3"/>
  <c r="P1364" i="3" s="1"/>
  <c r="M1364" i="3"/>
  <c r="L1364" i="3"/>
  <c r="K1364" i="3"/>
  <c r="J1364" i="3"/>
  <c r="H1364" i="3"/>
  <c r="G1364" i="3"/>
  <c r="I1364" i="3" s="1"/>
  <c r="F1364" i="3"/>
  <c r="E1364" i="3"/>
  <c r="D1364" i="3"/>
  <c r="C1364" i="3"/>
  <c r="B1364" i="3"/>
  <c r="A1364" i="3"/>
  <c r="V1363" i="3"/>
  <c r="U1363" i="3"/>
  <c r="T1363" i="3"/>
  <c r="S1363" i="3"/>
  <c r="Q1363" i="3"/>
  <c r="O1363" i="3"/>
  <c r="R1363" i="3" s="1"/>
  <c r="N1363" i="3"/>
  <c r="M1363" i="3"/>
  <c r="L1363" i="3"/>
  <c r="K1363" i="3"/>
  <c r="J1363" i="3"/>
  <c r="I1363" i="3"/>
  <c r="H1363" i="3"/>
  <c r="G1363" i="3"/>
  <c r="F1363" i="3"/>
  <c r="E1363" i="3"/>
  <c r="D1363" i="3"/>
  <c r="C1363" i="3"/>
  <c r="B1363" i="3"/>
  <c r="A1363" i="3"/>
  <c r="V1362" i="3"/>
  <c r="U1362" i="3"/>
  <c r="T1362" i="3"/>
  <c r="S1362" i="3"/>
  <c r="R1362" i="3"/>
  <c r="Q1362" i="3"/>
  <c r="O1362" i="3"/>
  <c r="N1362" i="3"/>
  <c r="P1362" i="3" s="1"/>
  <c r="M1362" i="3"/>
  <c r="L1362" i="3"/>
  <c r="K1362" i="3"/>
  <c r="J1362" i="3"/>
  <c r="I1362" i="3"/>
  <c r="H1362" i="3"/>
  <c r="G1362" i="3"/>
  <c r="F1362" i="3"/>
  <c r="E1362" i="3"/>
  <c r="D1362" i="3"/>
  <c r="C1362" i="3"/>
  <c r="B1362" i="3"/>
  <c r="A1362" i="3"/>
  <c r="V1361" i="3"/>
  <c r="U1361" i="3"/>
  <c r="T1361" i="3"/>
  <c r="S1361" i="3"/>
  <c r="Q1361" i="3"/>
  <c r="O1361" i="3"/>
  <c r="R1361" i="3" s="1"/>
  <c r="N1361" i="3"/>
  <c r="M1361" i="3"/>
  <c r="L1361" i="3"/>
  <c r="K1361" i="3"/>
  <c r="J1361" i="3"/>
  <c r="I1361" i="3"/>
  <c r="H1361" i="3"/>
  <c r="G1361" i="3"/>
  <c r="F1361" i="3"/>
  <c r="E1361" i="3"/>
  <c r="D1361" i="3"/>
  <c r="C1361" i="3"/>
  <c r="B1361" i="3"/>
  <c r="A1361" i="3"/>
  <c r="V1360" i="3"/>
  <c r="U1360" i="3"/>
  <c r="T1360" i="3"/>
  <c r="S1360" i="3"/>
  <c r="Q1360" i="3"/>
  <c r="O1360" i="3"/>
  <c r="N1360" i="3"/>
  <c r="P1360" i="3" s="1"/>
  <c r="M1360" i="3"/>
  <c r="L1360" i="3"/>
  <c r="K1360" i="3"/>
  <c r="J1360" i="3"/>
  <c r="I1360" i="3"/>
  <c r="G1360" i="3"/>
  <c r="H1360" i="3" s="1"/>
  <c r="F1360" i="3"/>
  <c r="E1360" i="3"/>
  <c r="D1360" i="3"/>
  <c r="C1360" i="3"/>
  <c r="B1360" i="3"/>
  <c r="A1360" i="3"/>
  <c r="V1359" i="3"/>
  <c r="U1359" i="3"/>
  <c r="T1359" i="3"/>
  <c r="S1359" i="3"/>
  <c r="R1359" i="3"/>
  <c r="Q1359" i="3"/>
  <c r="O1359" i="3"/>
  <c r="P1359" i="3" s="1"/>
  <c r="N1359" i="3"/>
  <c r="M1359" i="3"/>
  <c r="L1359" i="3"/>
  <c r="K1359" i="3"/>
  <c r="J1359" i="3"/>
  <c r="G1359" i="3"/>
  <c r="F1359" i="3"/>
  <c r="E1359" i="3"/>
  <c r="D1359" i="3"/>
  <c r="C1359" i="3"/>
  <c r="B1359" i="3"/>
  <c r="A1359" i="3"/>
  <c r="V1358" i="3"/>
  <c r="U1358" i="3"/>
  <c r="T1358" i="3"/>
  <c r="S1358" i="3"/>
  <c r="R1358" i="3"/>
  <c r="Q1358" i="3"/>
  <c r="P1358" i="3"/>
  <c r="O1358" i="3"/>
  <c r="N1358" i="3"/>
  <c r="M1358" i="3"/>
  <c r="L1358" i="3"/>
  <c r="K1358" i="3"/>
  <c r="J1358" i="3"/>
  <c r="I1358" i="3"/>
  <c r="H1358" i="3"/>
  <c r="G1358" i="3"/>
  <c r="F1358" i="3"/>
  <c r="E1358" i="3"/>
  <c r="D1358" i="3"/>
  <c r="C1358" i="3"/>
  <c r="B1358" i="3"/>
  <c r="A1358" i="3"/>
  <c r="V1357" i="3"/>
  <c r="U1357" i="3"/>
  <c r="T1357" i="3"/>
  <c r="S1357" i="3"/>
  <c r="Q1357" i="3"/>
  <c r="O1357" i="3"/>
  <c r="R1357" i="3" s="1"/>
  <c r="N1357" i="3"/>
  <c r="M1357" i="3"/>
  <c r="L1357" i="3"/>
  <c r="K1357" i="3"/>
  <c r="J1357" i="3"/>
  <c r="I1357" i="3"/>
  <c r="G1357" i="3"/>
  <c r="H1357" i="3" s="1"/>
  <c r="F1357" i="3"/>
  <c r="E1357" i="3"/>
  <c r="D1357" i="3"/>
  <c r="C1357" i="3"/>
  <c r="B1357" i="3"/>
  <c r="A1357" i="3"/>
  <c r="V1356" i="3"/>
  <c r="U1356" i="3"/>
  <c r="T1356" i="3"/>
  <c r="S1356" i="3"/>
  <c r="R1356" i="3"/>
  <c r="Q1356" i="3"/>
  <c r="O1356" i="3"/>
  <c r="P1356" i="3" s="1"/>
  <c r="N1356" i="3"/>
  <c r="M1356" i="3"/>
  <c r="L1356" i="3"/>
  <c r="K1356" i="3"/>
  <c r="J1356" i="3"/>
  <c r="I1356" i="3"/>
  <c r="G1356" i="3"/>
  <c r="H1356" i="3" s="1"/>
  <c r="F1356" i="3"/>
  <c r="E1356" i="3"/>
  <c r="D1356" i="3"/>
  <c r="C1356" i="3"/>
  <c r="B1356" i="3"/>
  <c r="A1356" i="3"/>
  <c r="V1355" i="3"/>
  <c r="U1355" i="3"/>
  <c r="T1355" i="3"/>
  <c r="S1355" i="3"/>
  <c r="Q1355" i="3"/>
  <c r="O1355" i="3"/>
  <c r="N1355" i="3"/>
  <c r="P1355" i="3" s="1"/>
  <c r="M1355" i="3"/>
  <c r="L1355" i="3"/>
  <c r="K1355" i="3"/>
  <c r="J1355" i="3"/>
  <c r="G1355" i="3"/>
  <c r="I1355" i="3" s="1"/>
  <c r="F1355" i="3"/>
  <c r="E1355" i="3"/>
  <c r="D1355" i="3"/>
  <c r="C1355" i="3"/>
  <c r="B1355" i="3"/>
  <c r="A1355" i="3"/>
  <c r="V1354" i="3"/>
  <c r="U1354" i="3"/>
  <c r="T1354" i="3"/>
  <c r="S1354" i="3"/>
  <c r="Q1354" i="3"/>
  <c r="O1354" i="3"/>
  <c r="R1354" i="3" s="1"/>
  <c r="N1354" i="3"/>
  <c r="P1354" i="3" s="1"/>
  <c r="M1354" i="3"/>
  <c r="L1354" i="3"/>
  <c r="K1354" i="3"/>
  <c r="J1354" i="3"/>
  <c r="I1354" i="3"/>
  <c r="H1354" i="3"/>
  <c r="G1354" i="3"/>
  <c r="F1354" i="3"/>
  <c r="E1354" i="3"/>
  <c r="D1354" i="3"/>
  <c r="C1354" i="3"/>
  <c r="B1354" i="3"/>
  <c r="A1354" i="3"/>
  <c r="V1353" i="3"/>
  <c r="U1353" i="3"/>
  <c r="T1353" i="3"/>
  <c r="S1353" i="3"/>
  <c r="Q1353" i="3"/>
  <c r="P1353" i="3"/>
  <c r="O1353" i="3"/>
  <c r="N1353" i="3"/>
  <c r="R1353" i="3" s="1"/>
  <c r="M1353" i="3"/>
  <c r="L1353" i="3"/>
  <c r="K1353" i="3"/>
  <c r="J1353" i="3"/>
  <c r="H1353" i="3"/>
  <c r="G1353" i="3"/>
  <c r="I1353" i="3" s="1"/>
  <c r="F1353" i="3"/>
  <c r="E1353" i="3"/>
  <c r="D1353" i="3"/>
  <c r="C1353" i="3"/>
  <c r="B1353" i="3"/>
  <c r="A1353" i="3"/>
  <c r="V1352" i="3"/>
  <c r="U1352" i="3"/>
  <c r="T1352" i="3"/>
  <c r="S1352" i="3"/>
  <c r="Q1352" i="3"/>
  <c r="P1352" i="3"/>
  <c r="O1352" i="3"/>
  <c r="R1352" i="3" s="1"/>
  <c r="N1352" i="3"/>
  <c r="M1352" i="3"/>
  <c r="L1352" i="3"/>
  <c r="K1352" i="3"/>
  <c r="J1352" i="3"/>
  <c r="I1352" i="3"/>
  <c r="H1352" i="3"/>
  <c r="G1352" i="3"/>
  <c r="F1352" i="3"/>
  <c r="E1352" i="3"/>
  <c r="D1352" i="3"/>
  <c r="C1352" i="3"/>
  <c r="B1352" i="3"/>
  <c r="A1352" i="3"/>
  <c r="V1351" i="3"/>
  <c r="U1351" i="3"/>
  <c r="T1351" i="3"/>
  <c r="S1351" i="3"/>
  <c r="R1351" i="3"/>
  <c r="Q1351" i="3"/>
  <c r="O1351" i="3"/>
  <c r="N1351" i="3"/>
  <c r="P1351" i="3" s="1"/>
  <c r="M1351" i="3"/>
  <c r="L1351" i="3"/>
  <c r="K1351" i="3"/>
  <c r="J1351" i="3"/>
  <c r="G1351" i="3"/>
  <c r="F1351" i="3"/>
  <c r="E1351" i="3"/>
  <c r="D1351" i="3"/>
  <c r="C1351" i="3"/>
  <c r="B1351" i="3"/>
  <c r="A1351" i="3"/>
  <c r="V1350" i="3"/>
  <c r="U1350" i="3"/>
  <c r="T1350" i="3"/>
  <c r="S1350" i="3"/>
  <c r="R1350" i="3"/>
  <c r="Q1350" i="3"/>
  <c r="P1350" i="3"/>
  <c r="O1350" i="3"/>
  <c r="N1350" i="3"/>
  <c r="M1350" i="3"/>
  <c r="L1350" i="3"/>
  <c r="K1350" i="3"/>
  <c r="J1350" i="3"/>
  <c r="I1350" i="3"/>
  <c r="G1350" i="3"/>
  <c r="H1350" i="3" s="1"/>
  <c r="F1350" i="3"/>
  <c r="E1350" i="3"/>
  <c r="D1350" i="3"/>
  <c r="C1350" i="3"/>
  <c r="B1350" i="3"/>
  <c r="A1350" i="3"/>
  <c r="V1349" i="3"/>
  <c r="U1349" i="3"/>
  <c r="T1349" i="3"/>
  <c r="S1349" i="3"/>
  <c r="Q1349" i="3"/>
  <c r="O1349" i="3"/>
  <c r="N1349" i="3"/>
  <c r="M1349" i="3"/>
  <c r="L1349" i="3"/>
  <c r="K1349" i="3"/>
  <c r="J1349" i="3"/>
  <c r="I1349" i="3"/>
  <c r="H1349" i="3"/>
  <c r="G1349" i="3"/>
  <c r="F1349" i="3"/>
  <c r="E1349" i="3"/>
  <c r="D1349" i="3"/>
  <c r="C1349" i="3"/>
  <c r="B1349" i="3"/>
  <c r="A1349" i="3"/>
  <c r="V1348" i="3"/>
  <c r="U1348" i="3"/>
  <c r="T1348" i="3"/>
  <c r="S1348" i="3"/>
  <c r="R1348" i="3"/>
  <c r="Q1348" i="3"/>
  <c r="P1348" i="3"/>
  <c r="O1348" i="3"/>
  <c r="N1348" i="3"/>
  <c r="M1348" i="3"/>
  <c r="L1348" i="3"/>
  <c r="K1348" i="3"/>
  <c r="J1348" i="3"/>
  <c r="I1348" i="3"/>
  <c r="H1348" i="3"/>
  <c r="G1348" i="3"/>
  <c r="F1348" i="3"/>
  <c r="E1348" i="3"/>
  <c r="D1348" i="3"/>
  <c r="C1348" i="3"/>
  <c r="B1348" i="3"/>
  <c r="A1348" i="3"/>
  <c r="V1347" i="3"/>
  <c r="U1347" i="3"/>
  <c r="T1347" i="3"/>
  <c r="S1347" i="3"/>
  <c r="R1347" i="3"/>
  <c r="Q1347" i="3"/>
  <c r="O1347" i="3"/>
  <c r="N1347" i="3"/>
  <c r="P1347" i="3" s="1"/>
  <c r="M1347" i="3"/>
  <c r="L1347" i="3"/>
  <c r="K1347" i="3"/>
  <c r="J1347" i="3"/>
  <c r="H1347" i="3"/>
  <c r="G1347" i="3"/>
  <c r="I1347" i="3" s="1"/>
  <c r="F1347" i="3"/>
  <c r="E1347" i="3"/>
  <c r="D1347" i="3"/>
  <c r="C1347" i="3"/>
  <c r="B1347" i="3"/>
  <c r="A1347" i="3"/>
  <c r="V1346" i="3"/>
  <c r="U1346" i="3"/>
  <c r="T1346" i="3"/>
  <c r="S1346" i="3"/>
  <c r="Q1346" i="3"/>
  <c r="O1346" i="3"/>
  <c r="N1346" i="3"/>
  <c r="P1346" i="3" s="1"/>
  <c r="M1346" i="3"/>
  <c r="L1346" i="3"/>
  <c r="K1346" i="3"/>
  <c r="J1346" i="3"/>
  <c r="I1346" i="3"/>
  <c r="H1346" i="3"/>
  <c r="G1346" i="3"/>
  <c r="F1346" i="3"/>
  <c r="E1346" i="3"/>
  <c r="D1346" i="3"/>
  <c r="C1346" i="3"/>
  <c r="B1346" i="3"/>
  <c r="A1346" i="3"/>
  <c r="V1345" i="3"/>
  <c r="U1345" i="3"/>
  <c r="T1345" i="3"/>
  <c r="S1345" i="3"/>
  <c r="R1345" i="3"/>
  <c r="Q1345" i="3"/>
  <c r="P1345" i="3"/>
  <c r="O1345" i="3"/>
  <c r="N1345" i="3"/>
  <c r="M1345" i="3"/>
  <c r="L1345" i="3"/>
  <c r="K1345" i="3"/>
  <c r="J1345" i="3"/>
  <c r="G1345" i="3"/>
  <c r="F1345" i="3"/>
  <c r="E1345" i="3"/>
  <c r="D1345" i="3"/>
  <c r="C1345" i="3"/>
  <c r="B1345" i="3"/>
  <c r="A1345" i="3"/>
  <c r="V1344" i="3"/>
  <c r="U1344" i="3"/>
  <c r="T1344" i="3"/>
  <c r="S1344" i="3"/>
  <c r="Q1344" i="3"/>
  <c r="O1344" i="3"/>
  <c r="R1344" i="3" s="1"/>
  <c r="N1344" i="3"/>
  <c r="P1344" i="3" s="1"/>
  <c r="M1344" i="3"/>
  <c r="L1344" i="3"/>
  <c r="K1344" i="3"/>
  <c r="J1344" i="3"/>
  <c r="I1344" i="3"/>
  <c r="H1344" i="3"/>
  <c r="G1344" i="3"/>
  <c r="F1344" i="3"/>
  <c r="E1344" i="3"/>
  <c r="D1344" i="3"/>
  <c r="C1344" i="3"/>
  <c r="B1344" i="3"/>
  <c r="A1344" i="3"/>
  <c r="V1343" i="3"/>
  <c r="U1343" i="3"/>
  <c r="T1343" i="3"/>
  <c r="S1343" i="3"/>
  <c r="Q1343" i="3"/>
  <c r="O1343" i="3"/>
  <c r="R1343" i="3" s="1"/>
  <c r="N1343" i="3"/>
  <c r="M1343" i="3"/>
  <c r="L1343" i="3"/>
  <c r="K1343" i="3"/>
  <c r="J1343" i="3"/>
  <c r="G1343" i="3"/>
  <c r="F1343" i="3"/>
  <c r="E1343" i="3"/>
  <c r="D1343" i="3"/>
  <c r="C1343" i="3"/>
  <c r="B1343" i="3"/>
  <c r="A1343" i="3"/>
  <c r="V1342" i="3"/>
  <c r="U1342" i="3"/>
  <c r="T1342" i="3"/>
  <c r="S1342" i="3"/>
  <c r="R1342" i="3"/>
  <c r="Q1342" i="3"/>
  <c r="P1342" i="3"/>
  <c r="O1342" i="3"/>
  <c r="N1342" i="3"/>
  <c r="M1342" i="3"/>
  <c r="L1342" i="3"/>
  <c r="K1342" i="3"/>
  <c r="J1342" i="3"/>
  <c r="I1342" i="3"/>
  <c r="H1342" i="3"/>
  <c r="G1342" i="3"/>
  <c r="F1342" i="3"/>
  <c r="E1342" i="3"/>
  <c r="D1342" i="3"/>
  <c r="C1342" i="3"/>
  <c r="B1342" i="3"/>
  <c r="A1342" i="3"/>
  <c r="V1341" i="3"/>
  <c r="U1341" i="3"/>
  <c r="T1341" i="3"/>
  <c r="S1341" i="3"/>
  <c r="R1341" i="3"/>
  <c r="Q1341" i="3"/>
  <c r="O1341" i="3"/>
  <c r="N1341" i="3"/>
  <c r="P1341" i="3" s="1"/>
  <c r="M1341" i="3"/>
  <c r="L1341" i="3"/>
  <c r="K1341" i="3"/>
  <c r="J1341" i="3"/>
  <c r="G1341" i="3"/>
  <c r="F1341" i="3"/>
  <c r="E1341" i="3"/>
  <c r="D1341" i="3"/>
  <c r="C1341" i="3"/>
  <c r="B1341" i="3"/>
  <c r="A1341" i="3"/>
  <c r="V1340" i="3"/>
  <c r="U1340" i="3"/>
  <c r="T1340" i="3"/>
  <c r="S1340" i="3"/>
  <c r="Q1340" i="3"/>
  <c r="O1340" i="3"/>
  <c r="R1340" i="3" s="1"/>
  <c r="N1340" i="3"/>
  <c r="P1340" i="3" s="1"/>
  <c r="M1340" i="3"/>
  <c r="L1340" i="3"/>
  <c r="K1340" i="3"/>
  <c r="J1340" i="3"/>
  <c r="G1340" i="3"/>
  <c r="F1340" i="3"/>
  <c r="E1340" i="3"/>
  <c r="D1340" i="3"/>
  <c r="C1340" i="3"/>
  <c r="B1340" i="3"/>
  <c r="A1340" i="3"/>
  <c r="V1339" i="3"/>
  <c r="U1339" i="3"/>
  <c r="T1339" i="3"/>
  <c r="S1339" i="3"/>
  <c r="Q1339" i="3"/>
  <c r="O1339" i="3"/>
  <c r="R1339" i="3" s="1"/>
  <c r="N1339" i="3"/>
  <c r="M1339" i="3"/>
  <c r="L1339" i="3"/>
  <c r="K1339" i="3"/>
  <c r="J1339" i="3"/>
  <c r="G1339" i="3"/>
  <c r="F1339" i="3"/>
  <c r="E1339" i="3"/>
  <c r="D1339" i="3"/>
  <c r="C1339" i="3"/>
  <c r="B1339" i="3"/>
  <c r="A1339" i="3"/>
  <c r="V1338" i="3"/>
  <c r="U1338" i="3"/>
  <c r="T1338" i="3"/>
  <c r="S1338" i="3"/>
  <c r="R1338" i="3"/>
  <c r="Q1338" i="3"/>
  <c r="P1338" i="3"/>
  <c r="O1338" i="3"/>
  <c r="N1338" i="3"/>
  <c r="M1338" i="3"/>
  <c r="L1338" i="3"/>
  <c r="K1338" i="3"/>
  <c r="J1338" i="3"/>
  <c r="I1338" i="3"/>
  <c r="H1338" i="3"/>
  <c r="G1338" i="3"/>
  <c r="F1338" i="3"/>
  <c r="E1338" i="3"/>
  <c r="D1338" i="3"/>
  <c r="C1338" i="3"/>
  <c r="B1338" i="3"/>
  <c r="A1338" i="3"/>
  <c r="V1337" i="3"/>
  <c r="U1337" i="3"/>
  <c r="T1337" i="3"/>
  <c r="S1337" i="3"/>
  <c r="R1337" i="3"/>
  <c r="Q1337" i="3"/>
  <c r="P1337" i="3"/>
  <c r="O1337" i="3"/>
  <c r="N1337" i="3"/>
  <c r="M1337" i="3"/>
  <c r="L1337" i="3"/>
  <c r="K1337" i="3"/>
  <c r="J1337" i="3"/>
  <c r="I1337" i="3"/>
  <c r="H1337" i="3"/>
  <c r="G1337" i="3"/>
  <c r="F1337" i="3"/>
  <c r="E1337" i="3"/>
  <c r="D1337" i="3"/>
  <c r="C1337" i="3"/>
  <c r="B1337" i="3"/>
  <c r="A1337" i="3"/>
  <c r="V1336" i="3"/>
  <c r="U1336" i="3"/>
  <c r="T1336" i="3"/>
  <c r="S1336" i="3"/>
  <c r="Q1336" i="3"/>
  <c r="P1336" i="3"/>
  <c r="O1336" i="3"/>
  <c r="N1336" i="3"/>
  <c r="M1336" i="3"/>
  <c r="L1336" i="3"/>
  <c r="K1336" i="3"/>
  <c r="J1336" i="3"/>
  <c r="H1336" i="3"/>
  <c r="G1336" i="3"/>
  <c r="I1336" i="3" s="1"/>
  <c r="F1336" i="3"/>
  <c r="E1336" i="3"/>
  <c r="D1336" i="3"/>
  <c r="C1336" i="3"/>
  <c r="B1336" i="3"/>
  <c r="A1336" i="3"/>
  <c r="V1335" i="3"/>
  <c r="U1335" i="3"/>
  <c r="T1335" i="3"/>
  <c r="S1335" i="3"/>
  <c r="Q1335" i="3"/>
  <c r="O1335" i="3"/>
  <c r="N1335" i="3"/>
  <c r="P1335" i="3" s="1"/>
  <c r="M1335" i="3"/>
  <c r="L1335" i="3"/>
  <c r="K1335" i="3"/>
  <c r="J1335" i="3"/>
  <c r="G1335" i="3"/>
  <c r="F1335" i="3"/>
  <c r="E1335" i="3"/>
  <c r="D1335" i="3"/>
  <c r="C1335" i="3"/>
  <c r="B1335" i="3"/>
  <c r="A1335" i="3"/>
  <c r="V1334" i="3"/>
  <c r="U1334" i="3"/>
  <c r="T1334" i="3"/>
  <c r="S1334" i="3"/>
  <c r="R1334" i="3"/>
  <c r="Q1334" i="3"/>
  <c r="P1334" i="3"/>
  <c r="O1334" i="3"/>
  <c r="N1334" i="3"/>
  <c r="M1334" i="3"/>
  <c r="L1334" i="3"/>
  <c r="K1334" i="3"/>
  <c r="J1334" i="3"/>
  <c r="G1334" i="3"/>
  <c r="F1334" i="3"/>
  <c r="E1334" i="3"/>
  <c r="D1334" i="3"/>
  <c r="C1334" i="3"/>
  <c r="B1334" i="3"/>
  <c r="A1334" i="3"/>
  <c r="V1333" i="3"/>
  <c r="U1333" i="3"/>
  <c r="T1333" i="3"/>
  <c r="S1333" i="3"/>
  <c r="R1333" i="3"/>
  <c r="Q1333" i="3"/>
  <c r="P1333" i="3"/>
  <c r="O1333" i="3"/>
  <c r="N1333" i="3"/>
  <c r="M1333" i="3"/>
  <c r="L1333" i="3"/>
  <c r="K1333" i="3"/>
  <c r="J1333" i="3"/>
  <c r="G1333" i="3"/>
  <c r="I1333" i="3" s="1"/>
  <c r="F1333" i="3"/>
  <c r="E1333" i="3"/>
  <c r="D1333" i="3"/>
  <c r="C1333" i="3"/>
  <c r="B1333" i="3"/>
  <c r="A1333" i="3"/>
  <c r="V1332" i="3"/>
  <c r="U1332" i="3"/>
  <c r="T1332" i="3"/>
  <c r="S1332" i="3"/>
  <c r="Q1332" i="3"/>
  <c r="O1332" i="3"/>
  <c r="N1332" i="3"/>
  <c r="P1332" i="3" s="1"/>
  <c r="M1332" i="3"/>
  <c r="L1332" i="3"/>
  <c r="K1332" i="3"/>
  <c r="J1332" i="3"/>
  <c r="I1332" i="3"/>
  <c r="H1332" i="3"/>
  <c r="G1332" i="3"/>
  <c r="F1332" i="3"/>
  <c r="E1332" i="3"/>
  <c r="D1332" i="3"/>
  <c r="C1332" i="3"/>
  <c r="B1332" i="3"/>
  <c r="A1332" i="3"/>
  <c r="V1331" i="3"/>
  <c r="U1331" i="3"/>
  <c r="T1331" i="3"/>
  <c r="S1331" i="3"/>
  <c r="Q1331" i="3"/>
  <c r="O1331" i="3"/>
  <c r="R1331" i="3" s="1"/>
  <c r="N1331" i="3"/>
  <c r="M1331" i="3"/>
  <c r="L1331" i="3"/>
  <c r="K1331" i="3"/>
  <c r="J1331" i="3"/>
  <c r="I1331" i="3"/>
  <c r="H1331" i="3"/>
  <c r="G1331" i="3"/>
  <c r="F1331" i="3"/>
  <c r="E1331" i="3"/>
  <c r="D1331" i="3"/>
  <c r="C1331" i="3"/>
  <c r="B1331" i="3"/>
  <c r="A1331" i="3"/>
  <c r="V1330" i="3"/>
  <c r="U1330" i="3"/>
  <c r="T1330" i="3"/>
  <c r="S1330" i="3"/>
  <c r="R1330" i="3"/>
  <c r="Q1330" i="3"/>
  <c r="O1330" i="3"/>
  <c r="N1330" i="3"/>
  <c r="P1330" i="3" s="1"/>
  <c r="M1330" i="3"/>
  <c r="L1330" i="3"/>
  <c r="K1330" i="3"/>
  <c r="J1330" i="3"/>
  <c r="I1330" i="3"/>
  <c r="H1330" i="3"/>
  <c r="G1330" i="3"/>
  <c r="F1330" i="3"/>
  <c r="E1330" i="3"/>
  <c r="D1330" i="3"/>
  <c r="C1330" i="3"/>
  <c r="B1330" i="3"/>
  <c r="A1330" i="3"/>
  <c r="V1329" i="3"/>
  <c r="U1329" i="3"/>
  <c r="T1329" i="3"/>
  <c r="S1329" i="3"/>
  <c r="Q1329" i="3"/>
  <c r="O1329" i="3"/>
  <c r="N1329" i="3"/>
  <c r="P1329" i="3" s="1"/>
  <c r="M1329" i="3"/>
  <c r="L1329" i="3"/>
  <c r="K1329" i="3"/>
  <c r="J1329" i="3"/>
  <c r="I1329" i="3"/>
  <c r="H1329" i="3"/>
  <c r="G1329" i="3"/>
  <c r="F1329" i="3"/>
  <c r="E1329" i="3"/>
  <c r="D1329" i="3"/>
  <c r="C1329" i="3"/>
  <c r="B1329" i="3"/>
  <c r="A1329" i="3"/>
  <c r="V1328" i="3"/>
  <c r="U1328" i="3"/>
  <c r="T1328" i="3"/>
  <c r="S1328" i="3"/>
  <c r="Q1328" i="3"/>
  <c r="O1328" i="3"/>
  <c r="R1328" i="3" s="1"/>
  <c r="N1328" i="3"/>
  <c r="M1328" i="3"/>
  <c r="L1328" i="3"/>
  <c r="K1328" i="3"/>
  <c r="J1328" i="3"/>
  <c r="I1328" i="3"/>
  <c r="G1328" i="3"/>
  <c r="H1328" i="3" s="1"/>
  <c r="F1328" i="3"/>
  <c r="E1328" i="3"/>
  <c r="D1328" i="3"/>
  <c r="C1328" i="3"/>
  <c r="B1328" i="3"/>
  <c r="A1328" i="3"/>
  <c r="V1327" i="3"/>
  <c r="U1327" i="3"/>
  <c r="T1327" i="3"/>
  <c r="S1327" i="3"/>
  <c r="Q1327" i="3"/>
  <c r="O1327" i="3"/>
  <c r="N1327" i="3"/>
  <c r="M1327" i="3"/>
  <c r="L1327" i="3"/>
  <c r="K1327" i="3"/>
  <c r="J1327" i="3"/>
  <c r="G1327" i="3"/>
  <c r="F1327" i="3"/>
  <c r="E1327" i="3"/>
  <c r="D1327" i="3"/>
  <c r="C1327" i="3"/>
  <c r="B1327" i="3"/>
  <c r="A1327" i="3"/>
  <c r="V1326" i="3"/>
  <c r="U1326" i="3"/>
  <c r="T1326" i="3"/>
  <c r="S1326" i="3"/>
  <c r="R1326" i="3"/>
  <c r="Q1326" i="3"/>
  <c r="P1326" i="3"/>
  <c r="O1326" i="3"/>
  <c r="N1326" i="3"/>
  <c r="M1326" i="3"/>
  <c r="L1326" i="3"/>
  <c r="K1326" i="3"/>
  <c r="J1326" i="3"/>
  <c r="G1326" i="3"/>
  <c r="F1326" i="3"/>
  <c r="E1326" i="3"/>
  <c r="D1326" i="3"/>
  <c r="C1326" i="3"/>
  <c r="B1326" i="3"/>
  <c r="A1326" i="3"/>
  <c r="V1325" i="3"/>
  <c r="U1325" i="3"/>
  <c r="T1325" i="3"/>
  <c r="S1325" i="3"/>
  <c r="Q1325" i="3"/>
  <c r="O1325" i="3"/>
  <c r="N1325" i="3"/>
  <c r="P1325" i="3" s="1"/>
  <c r="M1325" i="3"/>
  <c r="L1325" i="3"/>
  <c r="K1325" i="3"/>
  <c r="J1325" i="3"/>
  <c r="I1325" i="3"/>
  <c r="G1325" i="3"/>
  <c r="H1325" i="3" s="1"/>
  <c r="F1325" i="3"/>
  <c r="E1325" i="3"/>
  <c r="D1325" i="3"/>
  <c r="C1325" i="3"/>
  <c r="B1325" i="3"/>
  <c r="A1325" i="3"/>
  <c r="V1324" i="3"/>
  <c r="U1324" i="3"/>
  <c r="T1324" i="3"/>
  <c r="S1324" i="3"/>
  <c r="Q1324" i="3"/>
  <c r="O1324" i="3"/>
  <c r="N1324" i="3"/>
  <c r="M1324" i="3"/>
  <c r="L1324" i="3"/>
  <c r="K1324" i="3"/>
  <c r="J1324" i="3"/>
  <c r="G1324" i="3"/>
  <c r="H1324" i="3" s="1"/>
  <c r="F1324" i="3"/>
  <c r="E1324" i="3"/>
  <c r="D1324" i="3"/>
  <c r="C1324" i="3"/>
  <c r="B1324" i="3"/>
  <c r="A1324" i="3"/>
  <c r="V1323" i="3"/>
  <c r="U1323" i="3"/>
  <c r="T1323" i="3"/>
  <c r="S1323" i="3"/>
  <c r="Q1323" i="3"/>
  <c r="O1323" i="3"/>
  <c r="R1323" i="3" s="1"/>
  <c r="N1323" i="3"/>
  <c r="M1323" i="3"/>
  <c r="L1323" i="3"/>
  <c r="K1323" i="3"/>
  <c r="J1323" i="3"/>
  <c r="G1323" i="3"/>
  <c r="I1323" i="3" s="1"/>
  <c r="F1323" i="3"/>
  <c r="E1323" i="3"/>
  <c r="D1323" i="3"/>
  <c r="C1323" i="3"/>
  <c r="B1323" i="3"/>
  <c r="A1323" i="3"/>
  <c r="V1322" i="3"/>
  <c r="U1322" i="3"/>
  <c r="T1322" i="3"/>
  <c r="S1322" i="3"/>
  <c r="R1322" i="3"/>
  <c r="Q1322" i="3"/>
  <c r="P1322" i="3"/>
  <c r="O1322" i="3"/>
  <c r="N1322" i="3"/>
  <c r="M1322" i="3"/>
  <c r="L1322" i="3"/>
  <c r="K1322" i="3"/>
  <c r="J1322" i="3"/>
  <c r="I1322" i="3"/>
  <c r="H1322" i="3"/>
  <c r="G1322" i="3"/>
  <c r="F1322" i="3"/>
  <c r="E1322" i="3"/>
  <c r="D1322" i="3"/>
  <c r="C1322" i="3"/>
  <c r="B1322" i="3"/>
  <c r="A1322" i="3"/>
  <c r="V1321" i="3"/>
  <c r="U1321" i="3"/>
  <c r="T1321" i="3"/>
  <c r="S1321" i="3"/>
  <c r="Q1321" i="3"/>
  <c r="P1321" i="3"/>
  <c r="O1321" i="3"/>
  <c r="N1321" i="3"/>
  <c r="R1321" i="3" s="1"/>
  <c r="M1321" i="3"/>
  <c r="L1321" i="3"/>
  <c r="K1321" i="3"/>
  <c r="J1321" i="3"/>
  <c r="H1321" i="3"/>
  <c r="G1321" i="3"/>
  <c r="I1321" i="3" s="1"/>
  <c r="F1321" i="3"/>
  <c r="E1321" i="3"/>
  <c r="D1321" i="3"/>
  <c r="C1321" i="3"/>
  <c r="B1321" i="3"/>
  <c r="A1321" i="3"/>
  <c r="V1320" i="3"/>
  <c r="U1320" i="3"/>
  <c r="T1320" i="3"/>
  <c r="S1320" i="3"/>
  <c r="Q1320" i="3"/>
  <c r="O1320" i="3"/>
  <c r="N1320" i="3"/>
  <c r="M1320" i="3"/>
  <c r="L1320" i="3"/>
  <c r="K1320" i="3"/>
  <c r="J1320" i="3"/>
  <c r="I1320" i="3"/>
  <c r="H1320" i="3"/>
  <c r="G1320" i="3"/>
  <c r="F1320" i="3"/>
  <c r="E1320" i="3"/>
  <c r="D1320" i="3"/>
  <c r="C1320" i="3"/>
  <c r="B1320" i="3"/>
  <c r="A1320" i="3"/>
  <c r="V1319" i="3"/>
  <c r="U1319" i="3"/>
  <c r="T1319" i="3"/>
  <c r="S1319" i="3"/>
  <c r="R1319" i="3"/>
  <c r="Q1319" i="3"/>
  <c r="P1319" i="3"/>
  <c r="O1319" i="3"/>
  <c r="N1319" i="3"/>
  <c r="M1319" i="3"/>
  <c r="L1319" i="3"/>
  <c r="K1319" i="3"/>
  <c r="J1319" i="3"/>
  <c r="G1319" i="3"/>
  <c r="F1319" i="3"/>
  <c r="E1319" i="3"/>
  <c r="D1319" i="3"/>
  <c r="C1319" i="3"/>
  <c r="B1319" i="3"/>
  <c r="A1319" i="3"/>
  <c r="V1318" i="3"/>
  <c r="U1318" i="3"/>
  <c r="T1318" i="3"/>
  <c r="S1318" i="3"/>
  <c r="R1318" i="3"/>
  <c r="Q1318" i="3"/>
  <c r="P1318" i="3"/>
  <c r="O1318" i="3"/>
  <c r="N1318" i="3"/>
  <c r="M1318" i="3"/>
  <c r="L1318" i="3"/>
  <c r="K1318" i="3"/>
  <c r="J1318" i="3"/>
  <c r="I1318" i="3"/>
  <c r="G1318" i="3"/>
  <c r="H1318" i="3" s="1"/>
  <c r="F1318" i="3"/>
  <c r="E1318" i="3"/>
  <c r="D1318" i="3"/>
  <c r="C1318" i="3"/>
  <c r="B1318" i="3"/>
  <c r="A1318" i="3"/>
  <c r="V1317" i="3"/>
  <c r="U1317" i="3"/>
  <c r="T1317" i="3"/>
  <c r="S1317" i="3"/>
  <c r="R1317" i="3"/>
  <c r="Q1317" i="3"/>
  <c r="P1317" i="3"/>
  <c r="O1317" i="3"/>
  <c r="N1317" i="3"/>
  <c r="M1317" i="3"/>
  <c r="L1317" i="3"/>
  <c r="K1317" i="3"/>
  <c r="J1317" i="3"/>
  <c r="I1317" i="3"/>
  <c r="H1317" i="3"/>
  <c r="G1317" i="3"/>
  <c r="F1317" i="3"/>
  <c r="E1317" i="3"/>
  <c r="D1317" i="3"/>
  <c r="C1317" i="3"/>
  <c r="B1317" i="3"/>
  <c r="A1317" i="3"/>
  <c r="V1316" i="3"/>
  <c r="U1316" i="3"/>
  <c r="T1316" i="3"/>
  <c r="S1316" i="3"/>
  <c r="R1316" i="3"/>
  <c r="Q1316" i="3"/>
  <c r="P1316" i="3"/>
  <c r="O1316" i="3"/>
  <c r="N1316" i="3"/>
  <c r="M1316" i="3"/>
  <c r="L1316" i="3"/>
  <c r="K1316" i="3"/>
  <c r="J1316" i="3"/>
  <c r="I1316" i="3"/>
  <c r="H1316" i="3"/>
  <c r="G1316" i="3"/>
  <c r="F1316" i="3"/>
  <c r="E1316" i="3"/>
  <c r="D1316" i="3"/>
  <c r="C1316" i="3"/>
  <c r="B1316" i="3"/>
  <c r="A1316" i="3"/>
  <c r="V1315" i="3"/>
  <c r="U1315" i="3"/>
  <c r="T1315" i="3"/>
  <c r="S1315" i="3"/>
  <c r="R1315" i="3"/>
  <c r="Q1315" i="3"/>
  <c r="O1315" i="3"/>
  <c r="N1315" i="3"/>
  <c r="P1315" i="3" s="1"/>
  <c r="M1315" i="3"/>
  <c r="L1315" i="3"/>
  <c r="K1315" i="3"/>
  <c r="J1315" i="3"/>
  <c r="H1315" i="3"/>
  <c r="G1315" i="3"/>
  <c r="I1315" i="3" s="1"/>
  <c r="F1315" i="3"/>
  <c r="E1315" i="3"/>
  <c r="D1315" i="3"/>
  <c r="C1315" i="3"/>
  <c r="B1315" i="3"/>
  <c r="A1315" i="3"/>
  <c r="V1314" i="3"/>
  <c r="U1314" i="3"/>
  <c r="T1314" i="3"/>
  <c r="S1314" i="3"/>
  <c r="Q1314" i="3"/>
  <c r="P1314" i="3"/>
  <c r="O1314" i="3"/>
  <c r="R1314" i="3" s="1"/>
  <c r="N1314" i="3"/>
  <c r="M1314" i="3"/>
  <c r="L1314" i="3"/>
  <c r="K1314" i="3"/>
  <c r="J1314" i="3"/>
  <c r="I1314" i="3"/>
  <c r="H1314" i="3"/>
  <c r="G1314" i="3"/>
  <c r="F1314" i="3"/>
  <c r="E1314" i="3"/>
  <c r="D1314" i="3"/>
  <c r="C1314" i="3"/>
  <c r="B1314" i="3"/>
  <c r="A1314" i="3"/>
  <c r="V1313" i="3"/>
  <c r="U1313" i="3"/>
  <c r="T1313" i="3"/>
  <c r="S1313" i="3"/>
  <c r="R1313" i="3"/>
  <c r="Q1313" i="3"/>
  <c r="O1313" i="3"/>
  <c r="P1313" i="3" s="1"/>
  <c r="N1313" i="3"/>
  <c r="M1313" i="3"/>
  <c r="L1313" i="3"/>
  <c r="K1313" i="3"/>
  <c r="J1313" i="3"/>
  <c r="G1313" i="3"/>
  <c r="H1313" i="3" s="1"/>
  <c r="F1313" i="3"/>
  <c r="E1313" i="3"/>
  <c r="D1313" i="3"/>
  <c r="C1313" i="3"/>
  <c r="B1313" i="3"/>
  <c r="A1313" i="3"/>
  <c r="V1312" i="3"/>
  <c r="U1312" i="3"/>
  <c r="T1312" i="3"/>
  <c r="S1312" i="3"/>
  <c r="R1312" i="3"/>
  <c r="Q1312" i="3"/>
  <c r="O1312" i="3"/>
  <c r="P1312" i="3" s="1"/>
  <c r="N1312" i="3"/>
  <c r="M1312" i="3"/>
  <c r="L1312" i="3"/>
  <c r="K1312" i="3"/>
  <c r="J1312" i="3"/>
  <c r="G1312" i="3"/>
  <c r="H1312" i="3" s="1"/>
  <c r="F1312" i="3"/>
  <c r="E1312" i="3"/>
  <c r="D1312" i="3"/>
  <c r="C1312" i="3"/>
  <c r="B1312" i="3"/>
  <c r="A1312" i="3"/>
  <c r="V1311" i="3"/>
  <c r="U1311" i="3"/>
  <c r="T1311" i="3"/>
  <c r="S1311" i="3"/>
  <c r="Q1311" i="3"/>
  <c r="O1311" i="3"/>
  <c r="N1311" i="3"/>
  <c r="M1311" i="3"/>
  <c r="L1311" i="3"/>
  <c r="K1311" i="3"/>
  <c r="J1311" i="3"/>
  <c r="G1311" i="3"/>
  <c r="F1311" i="3"/>
  <c r="E1311" i="3"/>
  <c r="D1311" i="3"/>
  <c r="C1311" i="3"/>
  <c r="B1311" i="3"/>
  <c r="A1311" i="3"/>
  <c r="V1310" i="3"/>
  <c r="U1310" i="3"/>
  <c r="T1310" i="3"/>
  <c r="S1310" i="3"/>
  <c r="R1310" i="3"/>
  <c r="Q1310" i="3"/>
  <c r="P1310" i="3"/>
  <c r="O1310" i="3"/>
  <c r="N1310" i="3"/>
  <c r="M1310" i="3"/>
  <c r="L1310" i="3"/>
  <c r="K1310" i="3"/>
  <c r="J1310" i="3"/>
  <c r="G1310" i="3"/>
  <c r="I1310" i="3" s="1"/>
  <c r="F1310" i="3"/>
  <c r="E1310" i="3"/>
  <c r="D1310" i="3"/>
  <c r="C1310" i="3"/>
  <c r="B1310" i="3"/>
  <c r="A1310" i="3"/>
  <c r="V1309" i="3"/>
  <c r="U1309" i="3"/>
  <c r="T1309" i="3"/>
  <c r="S1309" i="3"/>
  <c r="Q1309" i="3"/>
  <c r="P1309" i="3"/>
  <c r="O1309" i="3"/>
  <c r="R1309" i="3" s="1"/>
  <c r="N1309" i="3"/>
  <c r="M1309" i="3"/>
  <c r="L1309" i="3"/>
  <c r="K1309" i="3"/>
  <c r="J1309" i="3"/>
  <c r="I1309" i="3"/>
  <c r="G1309" i="3"/>
  <c r="H1309" i="3" s="1"/>
  <c r="F1309" i="3"/>
  <c r="E1309" i="3"/>
  <c r="D1309" i="3"/>
  <c r="C1309" i="3"/>
  <c r="B1309" i="3"/>
  <c r="A1309" i="3"/>
  <c r="V1308" i="3"/>
  <c r="U1308" i="3"/>
  <c r="T1308" i="3"/>
  <c r="S1308" i="3"/>
  <c r="Q1308" i="3"/>
  <c r="O1308" i="3"/>
  <c r="N1308" i="3"/>
  <c r="P1308" i="3" s="1"/>
  <c r="M1308" i="3"/>
  <c r="L1308" i="3"/>
  <c r="K1308" i="3"/>
  <c r="J1308" i="3"/>
  <c r="I1308" i="3"/>
  <c r="G1308" i="3"/>
  <c r="H1308" i="3" s="1"/>
  <c r="F1308" i="3"/>
  <c r="E1308" i="3"/>
  <c r="D1308" i="3"/>
  <c r="C1308" i="3"/>
  <c r="B1308" i="3"/>
  <c r="A1308" i="3"/>
  <c r="V1307" i="3"/>
  <c r="U1307" i="3"/>
  <c r="T1307" i="3"/>
  <c r="S1307" i="3"/>
  <c r="R1307" i="3"/>
  <c r="Q1307" i="3"/>
  <c r="O1307" i="3"/>
  <c r="P1307" i="3" s="1"/>
  <c r="N1307" i="3"/>
  <c r="M1307" i="3"/>
  <c r="L1307" i="3"/>
  <c r="K1307" i="3"/>
  <c r="J1307" i="3"/>
  <c r="I1307" i="3"/>
  <c r="G1307" i="3"/>
  <c r="H1307" i="3" s="1"/>
  <c r="F1307" i="3"/>
  <c r="E1307" i="3"/>
  <c r="D1307" i="3"/>
  <c r="C1307" i="3"/>
  <c r="B1307" i="3"/>
  <c r="A1307" i="3"/>
  <c r="V1306" i="3"/>
  <c r="U1306" i="3"/>
  <c r="T1306" i="3"/>
  <c r="S1306" i="3"/>
  <c r="R1306" i="3"/>
  <c r="Q1306" i="3"/>
  <c r="O1306" i="3"/>
  <c r="P1306" i="3" s="1"/>
  <c r="N1306" i="3"/>
  <c r="M1306" i="3"/>
  <c r="L1306" i="3"/>
  <c r="K1306" i="3"/>
  <c r="J1306" i="3"/>
  <c r="I1306" i="3"/>
  <c r="H1306" i="3"/>
  <c r="G1306" i="3"/>
  <c r="F1306" i="3"/>
  <c r="E1306" i="3"/>
  <c r="D1306" i="3"/>
  <c r="C1306" i="3"/>
  <c r="B1306" i="3"/>
  <c r="A1306" i="3"/>
  <c r="V1305" i="3"/>
  <c r="U1305" i="3"/>
  <c r="T1305" i="3"/>
  <c r="S1305" i="3"/>
  <c r="Q1305" i="3"/>
  <c r="O1305" i="3"/>
  <c r="R1305" i="3" s="1"/>
  <c r="N1305" i="3"/>
  <c r="P1305" i="3" s="1"/>
  <c r="M1305" i="3"/>
  <c r="L1305" i="3"/>
  <c r="K1305" i="3"/>
  <c r="J1305" i="3"/>
  <c r="I1305" i="3"/>
  <c r="H1305" i="3"/>
  <c r="G1305" i="3"/>
  <c r="F1305" i="3"/>
  <c r="E1305" i="3"/>
  <c r="D1305" i="3"/>
  <c r="C1305" i="3"/>
  <c r="B1305" i="3"/>
  <c r="A1305" i="3"/>
  <c r="V1304" i="3"/>
  <c r="U1304" i="3"/>
  <c r="T1304" i="3"/>
  <c r="S1304" i="3"/>
  <c r="Q1304" i="3"/>
  <c r="O1304" i="3"/>
  <c r="N1304" i="3"/>
  <c r="M1304" i="3"/>
  <c r="L1304" i="3"/>
  <c r="K1304" i="3"/>
  <c r="J1304" i="3"/>
  <c r="I1304" i="3"/>
  <c r="H1304" i="3"/>
  <c r="G1304" i="3"/>
  <c r="F1304" i="3"/>
  <c r="E1304" i="3"/>
  <c r="D1304" i="3"/>
  <c r="C1304" i="3"/>
  <c r="B1304" i="3"/>
  <c r="A1304" i="3"/>
  <c r="V1303" i="3"/>
  <c r="U1303" i="3"/>
  <c r="T1303" i="3"/>
  <c r="S1303" i="3"/>
  <c r="R1303" i="3"/>
  <c r="Q1303" i="3"/>
  <c r="O1303" i="3"/>
  <c r="N1303" i="3"/>
  <c r="P1303" i="3" s="1"/>
  <c r="M1303" i="3"/>
  <c r="L1303" i="3"/>
  <c r="K1303" i="3"/>
  <c r="J1303" i="3"/>
  <c r="G1303" i="3"/>
  <c r="I1303" i="3" s="1"/>
  <c r="F1303" i="3"/>
  <c r="E1303" i="3"/>
  <c r="D1303" i="3"/>
  <c r="C1303" i="3"/>
  <c r="B1303" i="3"/>
  <c r="A1303" i="3"/>
  <c r="V1302" i="3"/>
  <c r="U1302" i="3"/>
  <c r="T1302" i="3"/>
  <c r="S1302" i="3"/>
  <c r="R1302" i="3"/>
  <c r="Q1302" i="3"/>
  <c r="P1302" i="3"/>
  <c r="O1302" i="3"/>
  <c r="N1302" i="3"/>
  <c r="M1302" i="3"/>
  <c r="L1302" i="3"/>
  <c r="K1302" i="3"/>
  <c r="J1302" i="3"/>
  <c r="G1302" i="3"/>
  <c r="F1302" i="3"/>
  <c r="E1302" i="3"/>
  <c r="D1302" i="3"/>
  <c r="C1302" i="3"/>
  <c r="B1302" i="3"/>
  <c r="A1302" i="3"/>
  <c r="V1301" i="3"/>
  <c r="U1301" i="3"/>
  <c r="T1301" i="3"/>
  <c r="S1301" i="3"/>
  <c r="Q1301" i="3"/>
  <c r="O1301" i="3"/>
  <c r="P1301" i="3" s="1"/>
  <c r="N1301" i="3"/>
  <c r="M1301" i="3"/>
  <c r="L1301" i="3"/>
  <c r="K1301" i="3"/>
  <c r="J1301" i="3"/>
  <c r="I1301" i="3"/>
  <c r="H1301" i="3"/>
  <c r="G1301" i="3"/>
  <c r="F1301" i="3"/>
  <c r="E1301" i="3"/>
  <c r="D1301" i="3"/>
  <c r="C1301" i="3"/>
  <c r="B1301" i="3"/>
  <c r="A1301" i="3"/>
  <c r="V1300" i="3"/>
  <c r="U1300" i="3"/>
  <c r="T1300" i="3"/>
  <c r="S1300" i="3"/>
  <c r="Q1300" i="3"/>
  <c r="O1300" i="3"/>
  <c r="N1300" i="3"/>
  <c r="M1300" i="3"/>
  <c r="L1300" i="3"/>
  <c r="K1300" i="3"/>
  <c r="J1300" i="3"/>
  <c r="I1300" i="3"/>
  <c r="H1300" i="3"/>
  <c r="G1300" i="3"/>
  <c r="F1300" i="3"/>
  <c r="E1300" i="3"/>
  <c r="D1300" i="3"/>
  <c r="C1300" i="3"/>
  <c r="B1300" i="3"/>
  <c r="A1300" i="3"/>
  <c r="V1299" i="3"/>
  <c r="U1299" i="3"/>
  <c r="T1299" i="3"/>
  <c r="S1299" i="3"/>
  <c r="R1299" i="3"/>
  <c r="Q1299" i="3"/>
  <c r="O1299" i="3"/>
  <c r="N1299" i="3"/>
  <c r="M1299" i="3"/>
  <c r="L1299" i="3"/>
  <c r="K1299" i="3"/>
  <c r="J1299" i="3"/>
  <c r="I1299" i="3"/>
  <c r="H1299" i="3"/>
  <c r="G1299" i="3"/>
  <c r="F1299" i="3"/>
  <c r="E1299" i="3"/>
  <c r="D1299" i="3"/>
  <c r="C1299" i="3"/>
  <c r="B1299" i="3"/>
  <c r="A1299" i="3"/>
  <c r="V1298" i="3"/>
  <c r="U1298" i="3"/>
  <c r="T1298" i="3"/>
  <c r="S1298" i="3"/>
  <c r="Q1298" i="3"/>
  <c r="O1298" i="3"/>
  <c r="N1298" i="3"/>
  <c r="P1298" i="3" s="1"/>
  <c r="M1298" i="3"/>
  <c r="L1298" i="3"/>
  <c r="K1298" i="3"/>
  <c r="J1298" i="3"/>
  <c r="I1298" i="3"/>
  <c r="H1298" i="3"/>
  <c r="G1298" i="3"/>
  <c r="F1298" i="3"/>
  <c r="E1298" i="3"/>
  <c r="D1298" i="3"/>
  <c r="C1298" i="3"/>
  <c r="B1298" i="3"/>
  <c r="A1298" i="3"/>
  <c r="V1297" i="3"/>
  <c r="U1297" i="3"/>
  <c r="T1297" i="3"/>
  <c r="S1297" i="3"/>
  <c r="Q1297" i="3"/>
  <c r="O1297" i="3"/>
  <c r="R1297" i="3" s="1"/>
  <c r="N1297" i="3"/>
  <c r="M1297" i="3"/>
  <c r="L1297" i="3"/>
  <c r="K1297" i="3"/>
  <c r="J1297" i="3"/>
  <c r="G1297" i="3"/>
  <c r="F1297" i="3"/>
  <c r="E1297" i="3"/>
  <c r="D1297" i="3"/>
  <c r="C1297" i="3"/>
  <c r="B1297" i="3"/>
  <c r="A1297" i="3"/>
  <c r="V1296" i="3"/>
  <c r="U1296" i="3"/>
  <c r="T1296" i="3"/>
  <c r="S1296" i="3"/>
  <c r="Q1296" i="3"/>
  <c r="P1296" i="3"/>
  <c r="O1296" i="3"/>
  <c r="N1296" i="3"/>
  <c r="R1296" i="3" s="1"/>
  <c r="M1296" i="3"/>
  <c r="L1296" i="3"/>
  <c r="K1296" i="3"/>
  <c r="J1296" i="3"/>
  <c r="G1296" i="3"/>
  <c r="I1296" i="3" s="1"/>
  <c r="F1296" i="3"/>
  <c r="E1296" i="3"/>
  <c r="D1296" i="3"/>
  <c r="C1296" i="3"/>
  <c r="B1296" i="3"/>
  <c r="A1296" i="3"/>
  <c r="V1295" i="3"/>
  <c r="U1295" i="3"/>
  <c r="T1295" i="3"/>
  <c r="S1295" i="3"/>
  <c r="Q1295" i="3"/>
  <c r="P1295" i="3"/>
  <c r="O1295" i="3"/>
  <c r="N1295" i="3"/>
  <c r="M1295" i="3"/>
  <c r="L1295" i="3"/>
  <c r="K1295" i="3"/>
  <c r="J1295" i="3"/>
  <c r="H1295" i="3"/>
  <c r="G1295" i="3"/>
  <c r="I1295" i="3" s="1"/>
  <c r="F1295" i="3"/>
  <c r="E1295" i="3"/>
  <c r="D1295" i="3"/>
  <c r="C1295" i="3"/>
  <c r="B1295" i="3"/>
  <c r="A1295" i="3"/>
  <c r="V1294" i="3"/>
  <c r="U1294" i="3"/>
  <c r="T1294" i="3"/>
  <c r="S1294" i="3"/>
  <c r="Q1294" i="3"/>
  <c r="O1294" i="3"/>
  <c r="N1294" i="3"/>
  <c r="M1294" i="3"/>
  <c r="L1294" i="3"/>
  <c r="K1294" i="3"/>
  <c r="J1294" i="3"/>
  <c r="I1294" i="3"/>
  <c r="H1294" i="3"/>
  <c r="G1294" i="3"/>
  <c r="F1294" i="3"/>
  <c r="E1294" i="3"/>
  <c r="D1294" i="3"/>
  <c r="C1294" i="3"/>
  <c r="B1294" i="3"/>
  <c r="A1294" i="3"/>
  <c r="V1293" i="3"/>
  <c r="U1293" i="3"/>
  <c r="T1293" i="3"/>
  <c r="S1293" i="3"/>
  <c r="R1293" i="3"/>
  <c r="Q1293" i="3"/>
  <c r="O1293" i="3"/>
  <c r="N1293" i="3"/>
  <c r="P1293" i="3" s="1"/>
  <c r="M1293" i="3"/>
  <c r="L1293" i="3"/>
  <c r="K1293" i="3"/>
  <c r="J1293" i="3"/>
  <c r="G1293" i="3"/>
  <c r="I1293" i="3" s="1"/>
  <c r="F1293" i="3"/>
  <c r="E1293" i="3"/>
  <c r="D1293" i="3"/>
  <c r="C1293" i="3"/>
  <c r="B1293" i="3"/>
  <c r="A1293" i="3"/>
  <c r="V1292" i="3"/>
  <c r="U1292" i="3"/>
  <c r="T1292" i="3"/>
  <c r="S1292" i="3"/>
  <c r="R1292" i="3"/>
  <c r="Q1292" i="3"/>
  <c r="O1292" i="3"/>
  <c r="N1292" i="3"/>
  <c r="M1292" i="3"/>
  <c r="L1292" i="3"/>
  <c r="K1292" i="3"/>
  <c r="J1292" i="3"/>
  <c r="G1292" i="3"/>
  <c r="I1292" i="3" s="1"/>
  <c r="F1292" i="3"/>
  <c r="E1292" i="3"/>
  <c r="D1292" i="3"/>
  <c r="C1292" i="3"/>
  <c r="B1292" i="3"/>
  <c r="A1292" i="3"/>
  <c r="V1291" i="3"/>
  <c r="U1291" i="3"/>
  <c r="T1291" i="3"/>
  <c r="S1291" i="3"/>
  <c r="Q1291" i="3"/>
  <c r="O1291" i="3"/>
  <c r="N1291" i="3"/>
  <c r="M1291" i="3"/>
  <c r="L1291" i="3"/>
  <c r="K1291" i="3"/>
  <c r="J1291" i="3"/>
  <c r="H1291" i="3"/>
  <c r="G1291" i="3"/>
  <c r="I1291" i="3" s="1"/>
  <c r="F1291" i="3"/>
  <c r="E1291" i="3"/>
  <c r="D1291" i="3"/>
  <c r="C1291" i="3"/>
  <c r="B1291" i="3"/>
  <c r="A1291" i="3"/>
  <c r="V1290" i="3"/>
  <c r="U1290" i="3"/>
  <c r="T1290" i="3"/>
  <c r="S1290" i="3"/>
  <c r="Q1290" i="3"/>
  <c r="O1290" i="3"/>
  <c r="N1290" i="3"/>
  <c r="P1290" i="3" s="1"/>
  <c r="M1290" i="3"/>
  <c r="L1290" i="3"/>
  <c r="K1290" i="3"/>
  <c r="J1290" i="3"/>
  <c r="I1290" i="3"/>
  <c r="H1290" i="3"/>
  <c r="G1290" i="3"/>
  <c r="F1290" i="3"/>
  <c r="E1290" i="3"/>
  <c r="D1290" i="3"/>
  <c r="C1290" i="3"/>
  <c r="B1290" i="3"/>
  <c r="A1290" i="3"/>
  <c r="V1289" i="3"/>
  <c r="U1289" i="3"/>
  <c r="T1289" i="3"/>
  <c r="S1289" i="3"/>
  <c r="Q1289" i="3"/>
  <c r="O1289" i="3"/>
  <c r="R1289" i="3" s="1"/>
  <c r="N1289" i="3"/>
  <c r="P1289" i="3" s="1"/>
  <c r="M1289" i="3"/>
  <c r="L1289" i="3"/>
  <c r="K1289" i="3"/>
  <c r="J1289" i="3"/>
  <c r="I1289" i="3"/>
  <c r="G1289" i="3"/>
  <c r="H1289" i="3" s="1"/>
  <c r="F1289" i="3"/>
  <c r="E1289" i="3"/>
  <c r="D1289" i="3"/>
  <c r="C1289" i="3"/>
  <c r="B1289" i="3"/>
  <c r="A1289" i="3"/>
  <c r="V1288" i="3"/>
  <c r="U1288" i="3"/>
  <c r="T1288" i="3"/>
  <c r="S1288" i="3"/>
  <c r="Q1288" i="3"/>
  <c r="O1288" i="3"/>
  <c r="R1288" i="3" s="1"/>
  <c r="N1288" i="3"/>
  <c r="M1288" i="3"/>
  <c r="L1288" i="3"/>
  <c r="K1288" i="3"/>
  <c r="J1288" i="3"/>
  <c r="G1288" i="3"/>
  <c r="F1288" i="3"/>
  <c r="E1288" i="3"/>
  <c r="D1288" i="3"/>
  <c r="C1288" i="3"/>
  <c r="B1288" i="3"/>
  <c r="A1288" i="3"/>
  <c r="V1287" i="3"/>
  <c r="U1287" i="3"/>
  <c r="T1287" i="3"/>
  <c r="S1287" i="3"/>
  <c r="Q1287" i="3"/>
  <c r="O1287" i="3"/>
  <c r="N1287" i="3"/>
  <c r="M1287" i="3"/>
  <c r="L1287" i="3"/>
  <c r="K1287" i="3"/>
  <c r="J1287" i="3"/>
  <c r="H1287" i="3"/>
  <c r="G1287" i="3"/>
  <c r="I1287" i="3" s="1"/>
  <c r="F1287" i="3"/>
  <c r="E1287" i="3"/>
  <c r="D1287" i="3"/>
  <c r="C1287" i="3"/>
  <c r="B1287" i="3"/>
  <c r="A1287" i="3"/>
  <c r="V1286" i="3"/>
  <c r="U1286" i="3"/>
  <c r="T1286" i="3"/>
  <c r="S1286" i="3"/>
  <c r="R1286" i="3"/>
  <c r="Q1286" i="3"/>
  <c r="O1286" i="3"/>
  <c r="N1286" i="3"/>
  <c r="P1286" i="3" s="1"/>
  <c r="M1286" i="3"/>
  <c r="L1286" i="3"/>
  <c r="K1286" i="3"/>
  <c r="J1286" i="3"/>
  <c r="G1286" i="3"/>
  <c r="F1286" i="3"/>
  <c r="E1286" i="3"/>
  <c r="D1286" i="3"/>
  <c r="C1286" i="3"/>
  <c r="B1286" i="3"/>
  <c r="A1286" i="3"/>
  <c r="V1285" i="3"/>
  <c r="U1285" i="3"/>
  <c r="T1285" i="3"/>
  <c r="S1285" i="3"/>
  <c r="Q1285" i="3"/>
  <c r="P1285" i="3"/>
  <c r="O1285" i="3"/>
  <c r="N1285" i="3"/>
  <c r="R1285" i="3" s="1"/>
  <c r="M1285" i="3"/>
  <c r="L1285" i="3"/>
  <c r="K1285" i="3"/>
  <c r="J1285" i="3"/>
  <c r="G1285" i="3"/>
  <c r="F1285" i="3"/>
  <c r="E1285" i="3"/>
  <c r="D1285" i="3"/>
  <c r="C1285" i="3"/>
  <c r="B1285" i="3"/>
  <c r="A1285" i="3"/>
  <c r="V1284" i="3"/>
  <c r="U1284" i="3"/>
  <c r="T1284" i="3"/>
  <c r="S1284" i="3"/>
  <c r="Q1284" i="3"/>
  <c r="O1284" i="3"/>
  <c r="N1284" i="3"/>
  <c r="P1284" i="3" s="1"/>
  <c r="M1284" i="3"/>
  <c r="L1284" i="3"/>
  <c r="K1284" i="3"/>
  <c r="J1284" i="3"/>
  <c r="G1284" i="3"/>
  <c r="F1284" i="3"/>
  <c r="E1284" i="3"/>
  <c r="D1284" i="3"/>
  <c r="C1284" i="3"/>
  <c r="B1284" i="3"/>
  <c r="A1284" i="3"/>
  <c r="V1283" i="3"/>
  <c r="U1283" i="3"/>
  <c r="T1283" i="3"/>
  <c r="S1283" i="3"/>
  <c r="R1283" i="3"/>
  <c r="Q1283" i="3"/>
  <c r="P1283" i="3"/>
  <c r="O1283" i="3"/>
  <c r="N1283" i="3"/>
  <c r="M1283" i="3"/>
  <c r="L1283" i="3"/>
  <c r="K1283" i="3"/>
  <c r="J1283" i="3"/>
  <c r="I1283" i="3"/>
  <c r="G1283" i="3"/>
  <c r="H1283" i="3" s="1"/>
  <c r="F1283" i="3"/>
  <c r="E1283" i="3"/>
  <c r="D1283" i="3"/>
  <c r="C1283" i="3"/>
  <c r="B1283" i="3"/>
  <c r="A1283" i="3"/>
  <c r="V1282" i="3"/>
  <c r="U1282" i="3"/>
  <c r="T1282" i="3"/>
  <c r="S1282" i="3"/>
  <c r="R1282" i="3"/>
  <c r="Q1282" i="3"/>
  <c r="O1282" i="3"/>
  <c r="P1282" i="3" s="1"/>
  <c r="N1282" i="3"/>
  <c r="M1282" i="3"/>
  <c r="L1282" i="3"/>
  <c r="K1282" i="3"/>
  <c r="J1282" i="3"/>
  <c r="I1282" i="3"/>
  <c r="H1282" i="3"/>
  <c r="G1282" i="3"/>
  <c r="F1282" i="3"/>
  <c r="E1282" i="3"/>
  <c r="D1282" i="3"/>
  <c r="C1282" i="3"/>
  <c r="B1282" i="3"/>
  <c r="A1282" i="3"/>
  <c r="V1281" i="3"/>
  <c r="U1281" i="3"/>
  <c r="T1281" i="3"/>
  <c r="S1281" i="3"/>
  <c r="Q1281" i="3"/>
  <c r="O1281" i="3"/>
  <c r="R1281" i="3" s="1"/>
  <c r="N1281" i="3"/>
  <c r="P1281" i="3" s="1"/>
  <c r="M1281" i="3"/>
  <c r="L1281" i="3"/>
  <c r="K1281" i="3"/>
  <c r="J1281" i="3"/>
  <c r="I1281" i="3"/>
  <c r="H1281" i="3"/>
  <c r="G1281" i="3"/>
  <c r="F1281" i="3"/>
  <c r="E1281" i="3"/>
  <c r="D1281" i="3"/>
  <c r="C1281" i="3"/>
  <c r="B1281" i="3"/>
  <c r="A1281" i="3"/>
  <c r="V1280" i="3"/>
  <c r="U1280" i="3"/>
  <c r="T1280" i="3"/>
  <c r="S1280" i="3"/>
  <c r="Q1280" i="3"/>
  <c r="O1280" i="3"/>
  <c r="R1280" i="3" s="1"/>
  <c r="N1280" i="3"/>
  <c r="M1280" i="3"/>
  <c r="L1280" i="3"/>
  <c r="K1280" i="3"/>
  <c r="J1280" i="3"/>
  <c r="I1280" i="3"/>
  <c r="H1280" i="3"/>
  <c r="G1280" i="3"/>
  <c r="F1280" i="3"/>
  <c r="E1280" i="3"/>
  <c r="D1280" i="3"/>
  <c r="C1280" i="3"/>
  <c r="B1280" i="3"/>
  <c r="A1280" i="3"/>
  <c r="V1279" i="3"/>
  <c r="U1279" i="3"/>
  <c r="T1279" i="3"/>
  <c r="S1279" i="3"/>
  <c r="Q1279" i="3"/>
  <c r="O1279" i="3"/>
  <c r="R1279" i="3" s="1"/>
  <c r="N1279" i="3"/>
  <c r="M1279" i="3"/>
  <c r="L1279" i="3"/>
  <c r="K1279" i="3"/>
  <c r="J1279" i="3"/>
  <c r="G1279" i="3"/>
  <c r="I1279" i="3" s="1"/>
  <c r="F1279" i="3"/>
  <c r="E1279" i="3"/>
  <c r="D1279" i="3"/>
  <c r="C1279" i="3"/>
  <c r="B1279" i="3"/>
  <c r="A1279" i="3"/>
  <c r="V1278" i="3"/>
  <c r="U1278" i="3"/>
  <c r="T1278" i="3"/>
  <c r="S1278" i="3"/>
  <c r="Q1278" i="3"/>
  <c r="P1278" i="3"/>
  <c r="O1278" i="3"/>
  <c r="N1278" i="3"/>
  <c r="R1278" i="3" s="1"/>
  <c r="M1278" i="3"/>
  <c r="L1278" i="3"/>
  <c r="K1278" i="3"/>
  <c r="J1278" i="3"/>
  <c r="I1278" i="3"/>
  <c r="G1278" i="3"/>
  <c r="H1278" i="3" s="1"/>
  <c r="F1278" i="3"/>
  <c r="E1278" i="3"/>
  <c r="D1278" i="3"/>
  <c r="C1278" i="3"/>
  <c r="B1278" i="3"/>
  <c r="A1278" i="3"/>
  <c r="V1277" i="3"/>
  <c r="U1277" i="3"/>
  <c r="T1277" i="3"/>
  <c r="S1277" i="3"/>
  <c r="Q1277" i="3"/>
  <c r="P1277" i="3"/>
  <c r="O1277" i="3"/>
  <c r="R1277" i="3" s="1"/>
  <c r="N1277" i="3"/>
  <c r="M1277" i="3"/>
  <c r="L1277" i="3"/>
  <c r="K1277" i="3"/>
  <c r="J1277" i="3"/>
  <c r="I1277" i="3"/>
  <c r="G1277" i="3"/>
  <c r="H1277" i="3" s="1"/>
  <c r="F1277" i="3"/>
  <c r="E1277" i="3"/>
  <c r="D1277" i="3"/>
  <c r="C1277" i="3"/>
  <c r="B1277" i="3"/>
  <c r="A1277" i="3"/>
  <c r="V1276" i="3"/>
  <c r="U1276" i="3"/>
  <c r="T1276" i="3"/>
  <c r="S1276" i="3"/>
  <c r="R1276" i="3"/>
  <c r="Q1276" i="3"/>
  <c r="O1276" i="3"/>
  <c r="P1276" i="3" s="1"/>
  <c r="N1276" i="3"/>
  <c r="M1276" i="3"/>
  <c r="L1276" i="3"/>
  <c r="K1276" i="3"/>
  <c r="J1276" i="3"/>
  <c r="I1276" i="3"/>
  <c r="H1276" i="3"/>
  <c r="G1276" i="3"/>
  <c r="F1276" i="3"/>
  <c r="E1276" i="3"/>
  <c r="D1276" i="3"/>
  <c r="C1276" i="3"/>
  <c r="B1276" i="3"/>
  <c r="A1276" i="3"/>
  <c r="V1275" i="3"/>
  <c r="U1275" i="3"/>
  <c r="T1275" i="3"/>
  <c r="S1275" i="3"/>
  <c r="R1275" i="3"/>
  <c r="Q1275" i="3"/>
  <c r="P1275" i="3"/>
  <c r="O1275" i="3"/>
  <c r="N1275" i="3"/>
  <c r="M1275" i="3"/>
  <c r="L1275" i="3"/>
  <c r="K1275" i="3"/>
  <c r="J1275" i="3"/>
  <c r="I1275" i="3"/>
  <c r="H1275" i="3"/>
  <c r="G1275" i="3"/>
  <c r="F1275" i="3"/>
  <c r="E1275" i="3"/>
  <c r="D1275" i="3"/>
  <c r="C1275" i="3"/>
  <c r="B1275" i="3"/>
  <c r="A1275" i="3"/>
  <c r="V1274" i="3"/>
  <c r="U1274" i="3"/>
  <c r="T1274" i="3"/>
  <c r="S1274" i="3"/>
  <c r="Q1274" i="3"/>
  <c r="O1274" i="3"/>
  <c r="N1274" i="3"/>
  <c r="M1274" i="3"/>
  <c r="L1274" i="3"/>
  <c r="K1274" i="3"/>
  <c r="J1274" i="3"/>
  <c r="I1274" i="3"/>
  <c r="H1274" i="3"/>
  <c r="G1274" i="3"/>
  <c r="F1274" i="3"/>
  <c r="E1274" i="3"/>
  <c r="D1274" i="3"/>
  <c r="C1274" i="3"/>
  <c r="B1274" i="3"/>
  <c r="A1274" i="3"/>
  <c r="V1273" i="3"/>
  <c r="U1273" i="3"/>
  <c r="T1273" i="3"/>
  <c r="S1273" i="3"/>
  <c r="Q1273" i="3"/>
  <c r="O1273" i="3"/>
  <c r="N1273" i="3"/>
  <c r="M1273" i="3"/>
  <c r="L1273" i="3"/>
  <c r="K1273" i="3"/>
  <c r="J1273" i="3"/>
  <c r="H1273" i="3"/>
  <c r="G1273" i="3"/>
  <c r="I1273" i="3" s="1"/>
  <c r="F1273" i="3"/>
  <c r="E1273" i="3"/>
  <c r="D1273" i="3"/>
  <c r="C1273" i="3"/>
  <c r="B1273" i="3"/>
  <c r="A1273" i="3"/>
  <c r="V1272" i="3"/>
  <c r="U1272" i="3"/>
  <c r="T1272" i="3"/>
  <c r="S1272" i="3"/>
  <c r="R1272" i="3"/>
  <c r="Q1272" i="3"/>
  <c r="P1272" i="3"/>
  <c r="O1272" i="3"/>
  <c r="N1272" i="3"/>
  <c r="M1272" i="3"/>
  <c r="L1272" i="3"/>
  <c r="K1272" i="3"/>
  <c r="J1272" i="3"/>
  <c r="G1272" i="3"/>
  <c r="F1272" i="3"/>
  <c r="E1272" i="3"/>
  <c r="D1272" i="3"/>
  <c r="C1272" i="3"/>
  <c r="B1272" i="3"/>
  <c r="A1272" i="3"/>
  <c r="V1271" i="3"/>
  <c r="U1271" i="3"/>
  <c r="T1271" i="3"/>
  <c r="S1271" i="3"/>
  <c r="Q1271" i="3"/>
  <c r="O1271" i="3"/>
  <c r="N1271" i="3"/>
  <c r="P1271" i="3" s="1"/>
  <c r="M1271" i="3"/>
  <c r="L1271" i="3"/>
  <c r="K1271" i="3"/>
  <c r="J1271" i="3"/>
  <c r="G1271" i="3"/>
  <c r="F1271" i="3"/>
  <c r="E1271" i="3"/>
  <c r="D1271" i="3"/>
  <c r="C1271" i="3"/>
  <c r="B1271" i="3"/>
  <c r="A1271" i="3"/>
  <c r="V1270" i="3"/>
  <c r="U1270" i="3"/>
  <c r="T1270" i="3"/>
  <c r="S1270" i="3"/>
  <c r="Q1270" i="3"/>
  <c r="P1270" i="3"/>
  <c r="O1270" i="3"/>
  <c r="N1270" i="3"/>
  <c r="R1270" i="3" s="1"/>
  <c r="M1270" i="3"/>
  <c r="L1270" i="3"/>
  <c r="K1270" i="3"/>
  <c r="J1270" i="3"/>
  <c r="I1270" i="3"/>
  <c r="H1270" i="3"/>
  <c r="G1270" i="3"/>
  <c r="F1270" i="3"/>
  <c r="E1270" i="3"/>
  <c r="D1270" i="3"/>
  <c r="C1270" i="3"/>
  <c r="B1270" i="3"/>
  <c r="A1270" i="3"/>
  <c r="V1269" i="3"/>
  <c r="U1269" i="3"/>
  <c r="T1269" i="3"/>
  <c r="S1269" i="3"/>
  <c r="R1269" i="3"/>
  <c r="Q1269" i="3"/>
  <c r="O1269" i="3"/>
  <c r="N1269" i="3"/>
  <c r="P1269" i="3" s="1"/>
  <c r="M1269" i="3"/>
  <c r="L1269" i="3"/>
  <c r="K1269" i="3"/>
  <c r="J1269" i="3"/>
  <c r="I1269" i="3"/>
  <c r="H1269" i="3"/>
  <c r="G1269" i="3"/>
  <c r="F1269" i="3"/>
  <c r="E1269" i="3"/>
  <c r="D1269" i="3"/>
  <c r="C1269" i="3"/>
  <c r="B1269" i="3"/>
  <c r="A1269" i="3"/>
  <c r="V1268" i="3"/>
  <c r="U1268" i="3"/>
  <c r="T1268" i="3"/>
  <c r="S1268" i="3"/>
  <c r="Q1268" i="3"/>
  <c r="O1268" i="3"/>
  <c r="R1268" i="3" s="1"/>
  <c r="N1268" i="3"/>
  <c r="M1268" i="3"/>
  <c r="L1268" i="3"/>
  <c r="K1268" i="3"/>
  <c r="J1268" i="3"/>
  <c r="I1268" i="3"/>
  <c r="H1268" i="3"/>
  <c r="G1268" i="3"/>
  <c r="F1268" i="3"/>
  <c r="E1268" i="3"/>
  <c r="D1268" i="3"/>
  <c r="C1268" i="3"/>
  <c r="B1268" i="3"/>
  <c r="A1268" i="3"/>
  <c r="V1267" i="3"/>
  <c r="U1267" i="3"/>
  <c r="T1267" i="3"/>
  <c r="S1267" i="3"/>
  <c r="Q1267" i="3"/>
  <c r="O1267" i="3"/>
  <c r="N1267" i="3"/>
  <c r="P1267" i="3" s="1"/>
  <c r="M1267" i="3"/>
  <c r="L1267" i="3"/>
  <c r="K1267" i="3"/>
  <c r="J1267" i="3"/>
  <c r="G1267" i="3"/>
  <c r="F1267" i="3"/>
  <c r="E1267" i="3"/>
  <c r="D1267" i="3"/>
  <c r="C1267" i="3"/>
  <c r="B1267" i="3"/>
  <c r="A1267" i="3"/>
  <c r="V1266" i="3"/>
  <c r="U1266" i="3"/>
  <c r="T1266" i="3"/>
  <c r="S1266" i="3"/>
  <c r="Q1266" i="3"/>
  <c r="P1266" i="3"/>
  <c r="O1266" i="3"/>
  <c r="N1266" i="3"/>
  <c r="R1266" i="3" s="1"/>
  <c r="M1266" i="3"/>
  <c r="L1266" i="3"/>
  <c r="K1266" i="3"/>
  <c r="J1266" i="3"/>
  <c r="I1266" i="3"/>
  <c r="H1266" i="3"/>
  <c r="G1266" i="3"/>
  <c r="F1266" i="3"/>
  <c r="E1266" i="3"/>
  <c r="D1266" i="3"/>
  <c r="C1266" i="3"/>
  <c r="B1266" i="3"/>
  <c r="A1266" i="3"/>
  <c r="V1265" i="3"/>
  <c r="U1265" i="3"/>
  <c r="T1265" i="3"/>
  <c r="S1265" i="3"/>
  <c r="Q1265" i="3"/>
  <c r="P1265" i="3"/>
  <c r="O1265" i="3"/>
  <c r="R1265" i="3" s="1"/>
  <c r="N1265" i="3"/>
  <c r="M1265" i="3"/>
  <c r="L1265" i="3"/>
  <c r="K1265" i="3"/>
  <c r="J1265" i="3"/>
  <c r="G1265" i="3"/>
  <c r="F1265" i="3"/>
  <c r="E1265" i="3"/>
  <c r="D1265" i="3"/>
  <c r="C1265" i="3"/>
  <c r="B1265" i="3"/>
  <c r="A1265" i="3"/>
  <c r="V1264" i="3"/>
  <c r="U1264" i="3"/>
  <c r="T1264" i="3"/>
  <c r="S1264" i="3"/>
  <c r="Q1264" i="3"/>
  <c r="O1264" i="3"/>
  <c r="R1264" i="3" s="1"/>
  <c r="N1264" i="3"/>
  <c r="M1264" i="3"/>
  <c r="L1264" i="3"/>
  <c r="K1264" i="3"/>
  <c r="J1264" i="3"/>
  <c r="G1264" i="3"/>
  <c r="F1264" i="3"/>
  <c r="E1264" i="3"/>
  <c r="D1264" i="3"/>
  <c r="C1264" i="3"/>
  <c r="B1264" i="3"/>
  <c r="A1264" i="3"/>
  <c r="V1263" i="3"/>
  <c r="U1263" i="3"/>
  <c r="T1263" i="3"/>
  <c r="S1263" i="3"/>
  <c r="R1263" i="3"/>
  <c r="Q1263" i="3"/>
  <c r="O1263" i="3"/>
  <c r="P1263" i="3" s="1"/>
  <c r="N1263" i="3"/>
  <c r="M1263" i="3"/>
  <c r="L1263" i="3"/>
  <c r="K1263" i="3"/>
  <c r="J1263" i="3"/>
  <c r="H1263" i="3"/>
  <c r="G1263" i="3"/>
  <c r="I1263" i="3" s="1"/>
  <c r="F1263" i="3"/>
  <c r="E1263" i="3"/>
  <c r="D1263" i="3"/>
  <c r="C1263" i="3"/>
  <c r="B1263" i="3"/>
  <c r="A1263" i="3"/>
  <c r="V1262" i="3"/>
  <c r="U1262" i="3"/>
  <c r="T1262" i="3"/>
  <c r="S1262" i="3"/>
  <c r="R1262" i="3"/>
  <c r="Q1262" i="3"/>
  <c r="O1262" i="3"/>
  <c r="N1262" i="3"/>
  <c r="P1262" i="3" s="1"/>
  <c r="M1262" i="3"/>
  <c r="L1262" i="3"/>
  <c r="K1262" i="3"/>
  <c r="J1262" i="3"/>
  <c r="G1262" i="3"/>
  <c r="I1262" i="3" s="1"/>
  <c r="F1262" i="3"/>
  <c r="E1262" i="3"/>
  <c r="D1262" i="3"/>
  <c r="C1262" i="3"/>
  <c r="B1262" i="3"/>
  <c r="A1262" i="3"/>
  <c r="V1261" i="3"/>
  <c r="U1261" i="3"/>
  <c r="T1261" i="3"/>
  <c r="S1261" i="3"/>
  <c r="R1261" i="3"/>
  <c r="Q1261" i="3"/>
  <c r="P1261" i="3"/>
  <c r="O1261" i="3"/>
  <c r="N1261" i="3"/>
  <c r="M1261" i="3"/>
  <c r="L1261" i="3"/>
  <c r="K1261" i="3"/>
  <c r="J1261" i="3"/>
  <c r="H1261" i="3"/>
  <c r="G1261" i="3"/>
  <c r="I1261" i="3" s="1"/>
  <c r="F1261" i="3"/>
  <c r="E1261" i="3"/>
  <c r="D1261" i="3"/>
  <c r="C1261" i="3"/>
  <c r="B1261" i="3"/>
  <c r="A1261" i="3"/>
  <c r="V1260" i="3"/>
  <c r="U1260" i="3"/>
  <c r="T1260" i="3"/>
  <c r="S1260" i="3"/>
  <c r="Q1260" i="3"/>
  <c r="O1260" i="3"/>
  <c r="N1260" i="3"/>
  <c r="P1260" i="3" s="1"/>
  <c r="M1260" i="3"/>
  <c r="L1260" i="3"/>
  <c r="K1260" i="3"/>
  <c r="J1260" i="3"/>
  <c r="I1260" i="3"/>
  <c r="H1260" i="3"/>
  <c r="G1260" i="3"/>
  <c r="F1260" i="3"/>
  <c r="E1260" i="3"/>
  <c r="D1260" i="3"/>
  <c r="C1260" i="3"/>
  <c r="B1260" i="3"/>
  <c r="A1260" i="3"/>
  <c r="V1259" i="3"/>
  <c r="U1259" i="3"/>
  <c r="T1259" i="3"/>
  <c r="S1259" i="3"/>
  <c r="Q1259" i="3"/>
  <c r="O1259" i="3"/>
  <c r="N1259" i="3"/>
  <c r="P1259" i="3" s="1"/>
  <c r="M1259" i="3"/>
  <c r="L1259" i="3"/>
  <c r="K1259" i="3"/>
  <c r="J1259" i="3"/>
  <c r="I1259" i="3"/>
  <c r="G1259" i="3"/>
  <c r="H1259" i="3" s="1"/>
  <c r="F1259" i="3"/>
  <c r="E1259" i="3"/>
  <c r="D1259" i="3"/>
  <c r="C1259" i="3"/>
  <c r="B1259" i="3"/>
  <c r="A1259" i="3"/>
  <c r="V1258" i="3"/>
  <c r="U1258" i="3"/>
  <c r="T1258" i="3"/>
  <c r="S1258" i="3"/>
  <c r="R1258" i="3"/>
  <c r="Q1258" i="3"/>
  <c r="P1258" i="3"/>
  <c r="O1258" i="3"/>
  <c r="N1258" i="3"/>
  <c r="M1258" i="3"/>
  <c r="L1258" i="3"/>
  <c r="K1258" i="3"/>
  <c r="J1258" i="3"/>
  <c r="I1258" i="3"/>
  <c r="H1258" i="3"/>
  <c r="G1258" i="3"/>
  <c r="F1258" i="3"/>
  <c r="E1258" i="3"/>
  <c r="D1258" i="3"/>
  <c r="C1258" i="3"/>
  <c r="B1258" i="3"/>
  <c r="A1258" i="3"/>
  <c r="V1257" i="3"/>
  <c r="U1257" i="3"/>
  <c r="T1257" i="3"/>
  <c r="S1257" i="3"/>
  <c r="Q1257" i="3"/>
  <c r="P1257" i="3"/>
  <c r="O1257" i="3"/>
  <c r="R1257" i="3" s="1"/>
  <c r="N1257" i="3"/>
  <c r="M1257" i="3"/>
  <c r="L1257" i="3"/>
  <c r="K1257" i="3"/>
  <c r="J1257" i="3"/>
  <c r="I1257" i="3"/>
  <c r="H1257" i="3"/>
  <c r="G1257" i="3"/>
  <c r="F1257" i="3"/>
  <c r="E1257" i="3"/>
  <c r="D1257" i="3"/>
  <c r="C1257" i="3"/>
  <c r="B1257" i="3"/>
  <c r="A1257" i="3"/>
  <c r="V1256" i="3"/>
  <c r="U1256" i="3"/>
  <c r="T1256" i="3"/>
  <c r="S1256" i="3"/>
  <c r="Q1256" i="3"/>
  <c r="P1256" i="3"/>
  <c r="O1256" i="3"/>
  <c r="R1256" i="3" s="1"/>
  <c r="N1256" i="3"/>
  <c r="M1256" i="3"/>
  <c r="L1256" i="3"/>
  <c r="K1256" i="3"/>
  <c r="J1256" i="3"/>
  <c r="I1256" i="3"/>
  <c r="H1256" i="3"/>
  <c r="G1256" i="3"/>
  <c r="F1256" i="3"/>
  <c r="E1256" i="3"/>
  <c r="D1256" i="3"/>
  <c r="C1256" i="3"/>
  <c r="B1256" i="3"/>
  <c r="A1256" i="3"/>
  <c r="V1255" i="3"/>
  <c r="U1255" i="3"/>
  <c r="T1255" i="3"/>
  <c r="S1255" i="3"/>
  <c r="R1255" i="3"/>
  <c r="Q1255" i="3"/>
  <c r="O1255" i="3"/>
  <c r="N1255" i="3"/>
  <c r="P1255" i="3" s="1"/>
  <c r="M1255" i="3"/>
  <c r="L1255" i="3"/>
  <c r="K1255" i="3"/>
  <c r="J1255" i="3"/>
  <c r="G1255" i="3"/>
  <c r="F1255" i="3"/>
  <c r="E1255" i="3"/>
  <c r="D1255" i="3"/>
  <c r="C1255" i="3"/>
  <c r="B1255" i="3"/>
  <c r="A1255" i="3"/>
  <c r="V1254" i="3"/>
  <c r="U1254" i="3"/>
  <c r="T1254" i="3"/>
  <c r="S1254" i="3"/>
  <c r="Q1254" i="3"/>
  <c r="O1254" i="3"/>
  <c r="N1254" i="3"/>
  <c r="R1254" i="3" s="1"/>
  <c r="M1254" i="3"/>
  <c r="L1254" i="3"/>
  <c r="K1254" i="3"/>
  <c r="J1254" i="3"/>
  <c r="G1254" i="3"/>
  <c r="F1254" i="3"/>
  <c r="E1254" i="3"/>
  <c r="D1254" i="3"/>
  <c r="C1254" i="3"/>
  <c r="B1254" i="3"/>
  <c r="A1254" i="3"/>
  <c r="V1253" i="3"/>
  <c r="U1253" i="3"/>
  <c r="T1253" i="3"/>
  <c r="S1253" i="3"/>
  <c r="R1253" i="3"/>
  <c r="Q1253" i="3"/>
  <c r="P1253" i="3"/>
  <c r="O1253" i="3"/>
  <c r="N1253" i="3"/>
  <c r="M1253" i="3"/>
  <c r="L1253" i="3"/>
  <c r="K1253" i="3"/>
  <c r="J1253" i="3"/>
  <c r="I1253" i="3"/>
  <c r="G1253" i="3"/>
  <c r="H1253" i="3" s="1"/>
  <c r="F1253" i="3"/>
  <c r="E1253" i="3"/>
  <c r="D1253" i="3"/>
  <c r="C1253" i="3"/>
  <c r="B1253" i="3"/>
  <c r="A1253" i="3"/>
  <c r="V1252" i="3"/>
  <c r="U1252" i="3"/>
  <c r="T1252" i="3"/>
  <c r="S1252" i="3"/>
  <c r="R1252" i="3"/>
  <c r="Q1252" i="3"/>
  <c r="O1252" i="3"/>
  <c r="P1252" i="3" s="1"/>
  <c r="N1252" i="3"/>
  <c r="M1252" i="3"/>
  <c r="L1252" i="3"/>
  <c r="K1252" i="3"/>
  <c r="J1252" i="3"/>
  <c r="H1252" i="3"/>
  <c r="G1252" i="3"/>
  <c r="I1252" i="3" s="1"/>
  <c r="F1252" i="3"/>
  <c r="E1252" i="3"/>
  <c r="D1252" i="3"/>
  <c r="C1252" i="3"/>
  <c r="B1252" i="3"/>
  <c r="A1252" i="3"/>
  <c r="V1251" i="3"/>
  <c r="U1251" i="3"/>
  <c r="T1251" i="3"/>
  <c r="S1251" i="3"/>
  <c r="Q1251" i="3"/>
  <c r="O1251" i="3"/>
  <c r="R1251" i="3" s="1"/>
  <c r="N1251" i="3"/>
  <c r="P1251" i="3" s="1"/>
  <c r="M1251" i="3"/>
  <c r="L1251" i="3"/>
  <c r="K1251" i="3"/>
  <c r="J1251" i="3"/>
  <c r="I1251" i="3"/>
  <c r="H1251" i="3"/>
  <c r="G1251" i="3"/>
  <c r="F1251" i="3"/>
  <c r="E1251" i="3"/>
  <c r="D1251" i="3"/>
  <c r="C1251" i="3"/>
  <c r="B1251" i="3"/>
  <c r="A1251" i="3"/>
  <c r="V1250" i="3"/>
  <c r="U1250" i="3"/>
  <c r="T1250" i="3"/>
  <c r="S1250" i="3"/>
  <c r="R1250" i="3"/>
  <c r="Q1250" i="3"/>
  <c r="O1250" i="3"/>
  <c r="N1250" i="3"/>
  <c r="M1250" i="3"/>
  <c r="L1250" i="3"/>
  <c r="K1250" i="3"/>
  <c r="J1250" i="3"/>
  <c r="I1250" i="3"/>
  <c r="H1250" i="3"/>
  <c r="G1250" i="3"/>
  <c r="F1250" i="3"/>
  <c r="E1250" i="3"/>
  <c r="D1250" i="3"/>
  <c r="C1250" i="3"/>
  <c r="B1250" i="3"/>
  <c r="A1250" i="3"/>
  <c r="V1249" i="3"/>
  <c r="U1249" i="3"/>
  <c r="T1249" i="3"/>
  <c r="S1249" i="3"/>
  <c r="Q1249" i="3"/>
  <c r="O1249" i="3"/>
  <c r="R1249" i="3" s="1"/>
  <c r="N1249" i="3"/>
  <c r="M1249" i="3"/>
  <c r="L1249" i="3"/>
  <c r="K1249" i="3"/>
  <c r="J1249" i="3"/>
  <c r="G1249" i="3"/>
  <c r="I1249" i="3" s="1"/>
  <c r="F1249" i="3"/>
  <c r="E1249" i="3"/>
  <c r="D1249" i="3"/>
  <c r="C1249" i="3"/>
  <c r="B1249" i="3"/>
  <c r="A1249" i="3"/>
  <c r="V1248" i="3"/>
  <c r="U1248" i="3"/>
  <c r="T1248" i="3"/>
  <c r="S1248" i="3"/>
  <c r="R1248" i="3"/>
  <c r="Q1248" i="3"/>
  <c r="O1248" i="3"/>
  <c r="N1248" i="3"/>
  <c r="P1248" i="3" s="1"/>
  <c r="M1248" i="3"/>
  <c r="L1248" i="3"/>
  <c r="K1248" i="3"/>
  <c r="J1248" i="3"/>
  <c r="G1248" i="3"/>
  <c r="F1248" i="3"/>
  <c r="E1248" i="3"/>
  <c r="D1248" i="3"/>
  <c r="C1248" i="3"/>
  <c r="B1248" i="3"/>
  <c r="A1248" i="3"/>
  <c r="V1247" i="3"/>
  <c r="U1247" i="3"/>
  <c r="T1247" i="3"/>
  <c r="S1247" i="3"/>
  <c r="Q1247" i="3"/>
  <c r="P1247" i="3"/>
  <c r="O1247" i="3"/>
  <c r="N1247" i="3"/>
  <c r="R1247" i="3" s="1"/>
  <c r="M1247" i="3"/>
  <c r="L1247" i="3"/>
  <c r="K1247" i="3"/>
  <c r="J1247" i="3"/>
  <c r="G1247" i="3"/>
  <c r="F1247" i="3"/>
  <c r="E1247" i="3"/>
  <c r="D1247" i="3"/>
  <c r="C1247" i="3"/>
  <c r="B1247" i="3"/>
  <c r="A1247" i="3"/>
  <c r="V1246" i="3"/>
  <c r="U1246" i="3"/>
  <c r="T1246" i="3"/>
  <c r="S1246" i="3"/>
  <c r="R1246" i="3"/>
  <c r="Q1246" i="3"/>
  <c r="P1246" i="3"/>
  <c r="O1246" i="3"/>
  <c r="N1246" i="3"/>
  <c r="M1246" i="3"/>
  <c r="L1246" i="3"/>
  <c r="K1246" i="3"/>
  <c r="J1246" i="3"/>
  <c r="I1246" i="3"/>
  <c r="H1246" i="3"/>
  <c r="G1246" i="3"/>
  <c r="F1246" i="3"/>
  <c r="E1246" i="3"/>
  <c r="D1246" i="3"/>
  <c r="C1246" i="3"/>
  <c r="B1246" i="3"/>
  <c r="A1246" i="3"/>
  <c r="V1245" i="3"/>
  <c r="U1245" i="3"/>
  <c r="T1245" i="3"/>
  <c r="S1245" i="3"/>
  <c r="R1245" i="3"/>
  <c r="Q1245" i="3"/>
  <c r="P1245" i="3"/>
  <c r="O1245" i="3"/>
  <c r="N1245" i="3"/>
  <c r="M1245" i="3"/>
  <c r="L1245" i="3"/>
  <c r="K1245" i="3"/>
  <c r="J1245" i="3"/>
  <c r="I1245" i="3"/>
  <c r="H1245" i="3"/>
  <c r="G1245" i="3"/>
  <c r="F1245" i="3"/>
  <c r="E1245" i="3"/>
  <c r="D1245" i="3"/>
  <c r="C1245" i="3"/>
  <c r="B1245" i="3"/>
  <c r="A1245" i="3"/>
  <c r="V1244" i="3"/>
  <c r="U1244" i="3"/>
  <c r="T1244" i="3"/>
  <c r="S1244" i="3"/>
  <c r="Q1244" i="3"/>
  <c r="O1244" i="3"/>
  <c r="N1244" i="3"/>
  <c r="P1244" i="3" s="1"/>
  <c r="M1244" i="3"/>
  <c r="L1244" i="3"/>
  <c r="K1244" i="3"/>
  <c r="J1244" i="3"/>
  <c r="I1244" i="3"/>
  <c r="H1244" i="3"/>
  <c r="G1244" i="3"/>
  <c r="F1244" i="3"/>
  <c r="E1244" i="3"/>
  <c r="D1244" i="3"/>
  <c r="C1244" i="3"/>
  <c r="B1244" i="3"/>
  <c r="A1244" i="3"/>
  <c r="V1243" i="3"/>
  <c r="U1243" i="3"/>
  <c r="T1243" i="3"/>
  <c r="S1243" i="3"/>
  <c r="R1243" i="3"/>
  <c r="Q1243" i="3"/>
  <c r="O1243" i="3"/>
  <c r="N1243" i="3"/>
  <c r="P1243" i="3" s="1"/>
  <c r="M1243" i="3"/>
  <c r="L1243" i="3"/>
  <c r="K1243" i="3"/>
  <c r="J1243" i="3"/>
  <c r="H1243" i="3"/>
  <c r="G1243" i="3"/>
  <c r="I1243" i="3" s="1"/>
  <c r="F1243" i="3"/>
  <c r="E1243" i="3"/>
  <c r="D1243" i="3"/>
  <c r="C1243" i="3"/>
  <c r="B1243" i="3"/>
  <c r="A1243" i="3"/>
  <c r="V1242" i="3"/>
  <c r="U1242" i="3"/>
  <c r="T1242" i="3"/>
  <c r="S1242" i="3"/>
  <c r="R1242" i="3"/>
  <c r="Q1242" i="3"/>
  <c r="O1242" i="3"/>
  <c r="N1242" i="3"/>
  <c r="P1242" i="3" s="1"/>
  <c r="M1242" i="3"/>
  <c r="L1242" i="3"/>
  <c r="K1242" i="3"/>
  <c r="J1242" i="3"/>
  <c r="I1242" i="3"/>
  <c r="H1242" i="3"/>
  <c r="G1242" i="3"/>
  <c r="F1242" i="3"/>
  <c r="E1242" i="3"/>
  <c r="D1242" i="3"/>
  <c r="C1242" i="3"/>
  <c r="B1242" i="3"/>
  <c r="A1242" i="3"/>
  <c r="V1241" i="3"/>
  <c r="U1241" i="3"/>
  <c r="T1241" i="3"/>
  <c r="S1241" i="3"/>
  <c r="Q1241" i="3"/>
  <c r="O1241" i="3"/>
  <c r="N1241" i="3"/>
  <c r="P1241" i="3" s="1"/>
  <c r="M1241" i="3"/>
  <c r="L1241" i="3"/>
  <c r="K1241" i="3"/>
  <c r="J1241" i="3"/>
  <c r="H1241" i="3"/>
  <c r="G1241" i="3"/>
  <c r="I1241" i="3" s="1"/>
  <c r="F1241" i="3"/>
  <c r="E1241" i="3"/>
  <c r="D1241" i="3"/>
  <c r="C1241" i="3"/>
  <c r="B1241" i="3"/>
  <c r="A1241" i="3"/>
  <c r="V1240" i="3"/>
  <c r="U1240" i="3"/>
  <c r="T1240" i="3"/>
  <c r="S1240" i="3"/>
  <c r="Q1240" i="3"/>
  <c r="P1240" i="3"/>
  <c r="O1240" i="3"/>
  <c r="R1240" i="3" s="1"/>
  <c r="N1240" i="3"/>
  <c r="M1240" i="3"/>
  <c r="L1240" i="3"/>
  <c r="K1240" i="3"/>
  <c r="J1240" i="3"/>
  <c r="I1240" i="3"/>
  <c r="G1240" i="3"/>
  <c r="H1240" i="3" s="1"/>
  <c r="F1240" i="3"/>
  <c r="E1240" i="3"/>
  <c r="D1240" i="3"/>
  <c r="C1240" i="3"/>
  <c r="B1240" i="3"/>
  <c r="A1240" i="3"/>
  <c r="V1239" i="3"/>
  <c r="U1239" i="3"/>
  <c r="T1239" i="3"/>
  <c r="S1239" i="3"/>
  <c r="R1239" i="3"/>
  <c r="Q1239" i="3"/>
  <c r="P1239" i="3"/>
  <c r="O1239" i="3"/>
  <c r="N1239" i="3"/>
  <c r="M1239" i="3"/>
  <c r="L1239" i="3"/>
  <c r="K1239" i="3"/>
  <c r="J1239" i="3"/>
  <c r="H1239" i="3"/>
  <c r="G1239" i="3"/>
  <c r="I1239" i="3" s="1"/>
  <c r="F1239" i="3"/>
  <c r="E1239" i="3"/>
  <c r="D1239" i="3"/>
  <c r="C1239" i="3"/>
  <c r="B1239" i="3"/>
  <c r="A1239" i="3"/>
  <c r="V1238" i="3"/>
  <c r="U1238" i="3"/>
  <c r="T1238" i="3"/>
  <c r="S1238" i="3"/>
  <c r="Q1238" i="3"/>
  <c r="O1238" i="3"/>
  <c r="N1238" i="3"/>
  <c r="M1238" i="3"/>
  <c r="L1238" i="3"/>
  <c r="K1238" i="3"/>
  <c r="J1238" i="3"/>
  <c r="G1238" i="3"/>
  <c r="F1238" i="3"/>
  <c r="E1238" i="3"/>
  <c r="D1238" i="3"/>
  <c r="C1238" i="3"/>
  <c r="B1238" i="3"/>
  <c r="A1238" i="3"/>
  <c r="V1237" i="3"/>
  <c r="U1237" i="3"/>
  <c r="T1237" i="3"/>
  <c r="S1237" i="3"/>
  <c r="Q1237" i="3"/>
  <c r="O1237" i="3"/>
  <c r="N1237" i="3"/>
  <c r="P1237" i="3" s="1"/>
  <c r="M1237" i="3"/>
  <c r="L1237" i="3"/>
  <c r="K1237" i="3"/>
  <c r="J1237" i="3"/>
  <c r="G1237" i="3"/>
  <c r="F1237" i="3"/>
  <c r="E1237" i="3"/>
  <c r="D1237" i="3"/>
  <c r="C1237" i="3"/>
  <c r="B1237" i="3"/>
  <c r="A1237" i="3"/>
  <c r="V1236" i="3"/>
  <c r="U1236" i="3"/>
  <c r="T1236" i="3"/>
  <c r="S1236" i="3"/>
  <c r="Q1236" i="3"/>
  <c r="P1236" i="3"/>
  <c r="O1236" i="3"/>
  <c r="N1236" i="3"/>
  <c r="R1236" i="3" s="1"/>
  <c r="M1236" i="3"/>
  <c r="L1236" i="3"/>
  <c r="K1236" i="3"/>
  <c r="J1236" i="3"/>
  <c r="H1236" i="3"/>
  <c r="G1236" i="3"/>
  <c r="I1236" i="3" s="1"/>
  <c r="F1236" i="3"/>
  <c r="E1236" i="3"/>
  <c r="D1236" i="3"/>
  <c r="C1236" i="3"/>
  <c r="B1236" i="3"/>
  <c r="A1236" i="3"/>
  <c r="V1235" i="3"/>
  <c r="U1235" i="3"/>
  <c r="T1235" i="3"/>
  <c r="S1235" i="3"/>
  <c r="Q1235" i="3"/>
  <c r="P1235" i="3"/>
  <c r="O1235" i="3"/>
  <c r="N1235" i="3"/>
  <c r="M1235" i="3"/>
  <c r="L1235" i="3"/>
  <c r="K1235" i="3"/>
  <c r="J1235" i="3"/>
  <c r="G1235" i="3"/>
  <c r="H1235" i="3" s="1"/>
  <c r="F1235" i="3"/>
  <c r="E1235" i="3"/>
  <c r="D1235" i="3"/>
  <c r="C1235" i="3"/>
  <c r="B1235" i="3"/>
  <c r="A1235" i="3"/>
  <c r="V1234" i="3"/>
  <c r="U1234" i="3"/>
  <c r="T1234" i="3"/>
  <c r="S1234" i="3"/>
  <c r="R1234" i="3"/>
  <c r="Q1234" i="3"/>
  <c r="O1234" i="3"/>
  <c r="P1234" i="3" s="1"/>
  <c r="N1234" i="3"/>
  <c r="M1234" i="3"/>
  <c r="L1234" i="3"/>
  <c r="K1234" i="3"/>
  <c r="J1234" i="3"/>
  <c r="I1234" i="3"/>
  <c r="H1234" i="3"/>
  <c r="G1234" i="3"/>
  <c r="F1234" i="3"/>
  <c r="E1234" i="3"/>
  <c r="D1234" i="3"/>
  <c r="C1234" i="3"/>
  <c r="B1234" i="3"/>
  <c r="A1234" i="3"/>
  <c r="V1233" i="3"/>
  <c r="U1233" i="3"/>
  <c r="T1233" i="3"/>
  <c r="S1233" i="3"/>
  <c r="Q1233" i="3"/>
  <c r="O1233" i="3"/>
  <c r="N1233" i="3"/>
  <c r="M1233" i="3"/>
  <c r="L1233" i="3"/>
  <c r="K1233" i="3"/>
  <c r="J1233" i="3"/>
  <c r="H1233" i="3"/>
  <c r="G1233" i="3"/>
  <c r="I1233" i="3" s="1"/>
  <c r="F1233" i="3"/>
  <c r="E1233" i="3"/>
  <c r="D1233" i="3"/>
  <c r="C1233" i="3"/>
  <c r="B1233" i="3"/>
  <c r="A1233" i="3"/>
  <c r="V1232" i="3"/>
  <c r="U1232" i="3"/>
  <c r="T1232" i="3"/>
  <c r="S1232" i="3"/>
  <c r="R1232" i="3"/>
  <c r="Q1232" i="3"/>
  <c r="P1232" i="3"/>
  <c r="O1232" i="3"/>
  <c r="N1232" i="3"/>
  <c r="M1232" i="3"/>
  <c r="L1232" i="3"/>
  <c r="K1232" i="3"/>
  <c r="J1232" i="3"/>
  <c r="I1232" i="3"/>
  <c r="H1232" i="3"/>
  <c r="G1232" i="3"/>
  <c r="F1232" i="3"/>
  <c r="E1232" i="3"/>
  <c r="D1232" i="3"/>
  <c r="C1232" i="3"/>
  <c r="B1232" i="3"/>
  <c r="A1232" i="3"/>
  <c r="V1231" i="3"/>
  <c r="U1231" i="3"/>
  <c r="T1231" i="3"/>
  <c r="S1231" i="3"/>
  <c r="Q1231" i="3"/>
  <c r="O1231" i="3"/>
  <c r="N1231" i="3"/>
  <c r="P1231" i="3" s="1"/>
  <c r="M1231" i="3"/>
  <c r="L1231" i="3"/>
  <c r="K1231" i="3"/>
  <c r="J1231" i="3"/>
  <c r="H1231" i="3"/>
  <c r="G1231" i="3"/>
  <c r="I1231" i="3" s="1"/>
  <c r="F1231" i="3"/>
  <c r="E1231" i="3"/>
  <c r="D1231" i="3"/>
  <c r="C1231" i="3"/>
  <c r="B1231" i="3"/>
  <c r="A1231" i="3"/>
  <c r="V1230" i="3"/>
  <c r="U1230" i="3"/>
  <c r="T1230" i="3"/>
  <c r="S1230" i="3"/>
  <c r="Q1230" i="3"/>
  <c r="O1230" i="3"/>
  <c r="N1230" i="3"/>
  <c r="M1230" i="3"/>
  <c r="L1230" i="3"/>
  <c r="K1230" i="3"/>
  <c r="J1230" i="3"/>
  <c r="I1230" i="3"/>
  <c r="G1230" i="3"/>
  <c r="H1230" i="3" s="1"/>
  <c r="F1230" i="3"/>
  <c r="E1230" i="3"/>
  <c r="D1230" i="3"/>
  <c r="C1230" i="3"/>
  <c r="B1230" i="3"/>
  <c r="A1230" i="3"/>
  <c r="V1229" i="3"/>
  <c r="U1229" i="3"/>
  <c r="T1229" i="3"/>
  <c r="S1229" i="3"/>
  <c r="Q1229" i="3"/>
  <c r="O1229" i="3"/>
  <c r="N1229" i="3"/>
  <c r="M1229" i="3"/>
  <c r="L1229" i="3"/>
  <c r="K1229" i="3"/>
  <c r="J1229" i="3"/>
  <c r="I1229" i="3"/>
  <c r="G1229" i="3"/>
  <c r="H1229" i="3" s="1"/>
  <c r="F1229" i="3"/>
  <c r="E1229" i="3"/>
  <c r="D1229" i="3"/>
  <c r="C1229" i="3"/>
  <c r="B1229" i="3"/>
  <c r="A1229" i="3"/>
  <c r="V1228" i="3"/>
  <c r="U1228" i="3"/>
  <c r="T1228" i="3"/>
  <c r="S1228" i="3"/>
  <c r="R1228" i="3"/>
  <c r="Q1228" i="3"/>
  <c r="P1228" i="3"/>
  <c r="O1228" i="3"/>
  <c r="N1228" i="3"/>
  <c r="M1228" i="3"/>
  <c r="L1228" i="3"/>
  <c r="K1228" i="3"/>
  <c r="J1228" i="3"/>
  <c r="G1228" i="3"/>
  <c r="H1228" i="3" s="1"/>
  <c r="F1228" i="3"/>
  <c r="E1228" i="3"/>
  <c r="D1228" i="3"/>
  <c r="C1228" i="3"/>
  <c r="B1228" i="3"/>
  <c r="A1228" i="3"/>
  <c r="V1227" i="3"/>
  <c r="U1227" i="3"/>
  <c r="T1227" i="3"/>
  <c r="S1227" i="3"/>
  <c r="Q1227" i="3"/>
  <c r="P1227" i="3"/>
  <c r="O1227" i="3"/>
  <c r="R1227" i="3" s="1"/>
  <c r="N1227" i="3"/>
  <c r="M1227" i="3"/>
  <c r="L1227" i="3"/>
  <c r="K1227" i="3"/>
  <c r="J1227" i="3"/>
  <c r="I1227" i="3"/>
  <c r="H1227" i="3"/>
  <c r="G1227" i="3"/>
  <c r="F1227" i="3"/>
  <c r="E1227" i="3"/>
  <c r="D1227" i="3"/>
  <c r="C1227" i="3"/>
  <c r="B1227" i="3"/>
  <c r="A1227" i="3"/>
  <c r="V1226" i="3"/>
  <c r="U1226" i="3"/>
  <c r="T1226" i="3"/>
  <c r="S1226" i="3"/>
  <c r="R1226" i="3"/>
  <c r="Q1226" i="3"/>
  <c r="P1226" i="3"/>
  <c r="O1226" i="3"/>
  <c r="N1226" i="3"/>
  <c r="M1226" i="3"/>
  <c r="L1226" i="3"/>
  <c r="K1226" i="3"/>
  <c r="J1226" i="3"/>
  <c r="I1226" i="3"/>
  <c r="H1226" i="3"/>
  <c r="G1226" i="3"/>
  <c r="F1226" i="3"/>
  <c r="E1226" i="3"/>
  <c r="D1226" i="3"/>
  <c r="C1226" i="3"/>
  <c r="B1226" i="3"/>
  <c r="A1226" i="3"/>
  <c r="V1225" i="3"/>
  <c r="U1225" i="3"/>
  <c r="T1225" i="3"/>
  <c r="S1225" i="3"/>
  <c r="R1225" i="3"/>
  <c r="Q1225" i="3"/>
  <c r="O1225" i="3"/>
  <c r="N1225" i="3"/>
  <c r="P1225" i="3" s="1"/>
  <c r="M1225" i="3"/>
  <c r="L1225" i="3"/>
  <c r="K1225" i="3"/>
  <c r="J1225" i="3"/>
  <c r="G1225" i="3"/>
  <c r="I1225" i="3" s="1"/>
  <c r="F1225" i="3"/>
  <c r="E1225" i="3"/>
  <c r="D1225" i="3"/>
  <c r="C1225" i="3"/>
  <c r="B1225" i="3"/>
  <c r="A1225" i="3"/>
  <c r="V1224" i="3"/>
  <c r="U1224" i="3"/>
  <c r="T1224" i="3"/>
  <c r="S1224" i="3"/>
  <c r="Q1224" i="3"/>
  <c r="O1224" i="3"/>
  <c r="R1224" i="3" s="1"/>
  <c r="N1224" i="3"/>
  <c r="P1224" i="3" s="1"/>
  <c r="M1224" i="3"/>
  <c r="L1224" i="3"/>
  <c r="K1224" i="3"/>
  <c r="J1224" i="3"/>
  <c r="H1224" i="3"/>
  <c r="G1224" i="3"/>
  <c r="I1224" i="3" s="1"/>
  <c r="F1224" i="3"/>
  <c r="E1224" i="3"/>
  <c r="D1224" i="3"/>
  <c r="C1224" i="3"/>
  <c r="B1224" i="3"/>
  <c r="A1224" i="3"/>
  <c r="V1223" i="3"/>
  <c r="U1223" i="3"/>
  <c r="T1223" i="3"/>
  <c r="S1223" i="3"/>
  <c r="R1223" i="3"/>
  <c r="Q1223" i="3"/>
  <c r="O1223" i="3"/>
  <c r="N1223" i="3"/>
  <c r="P1223" i="3" s="1"/>
  <c r="M1223" i="3"/>
  <c r="L1223" i="3"/>
  <c r="K1223" i="3"/>
  <c r="J1223" i="3"/>
  <c r="G1223" i="3"/>
  <c r="F1223" i="3"/>
  <c r="E1223" i="3"/>
  <c r="D1223" i="3"/>
  <c r="C1223" i="3"/>
  <c r="B1223" i="3"/>
  <c r="A1223" i="3"/>
  <c r="V1222" i="3"/>
  <c r="U1222" i="3"/>
  <c r="T1222" i="3"/>
  <c r="S1222" i="3"/>
  <c r="R1222" i="3"/>
  <c r="Q1222" i="3"/>
  <c r="P1222" i="3"/>
  <c r="O1222" i="3"/>
  <c r="N1222" i="3"/>
  <c r="M1222" i="3"/>
  <c r="L1222" i="3"/>
  <c r="K1222" i="3"/>
  <c r="J1222" i="3"/>
  <c r="G1222" i="3"/>
  <c r="F1222" i="3"/>
  <c r="E1222" i="3"/>
  <c r="D1222" i="3"/>
  <c r="C1222" i="3"/>
  <c r="B1222" i="3"/>
  <c r="A1222" i="3"/>
  <c r="V1221" i="3"/>
  <c r="U1221" i="3"/>
  <c r="T1221" i="3"/>
  <c r="S1221" i="3"/>
  <c r="Q1221" i="3"/>
  <c r="O1221" i="3"/>
  <c r="R1221" i="3" s="1"/>
  <c r="N1221" i="3"/>
  <c r="P1221" i="3" s="1"/>
  <c r="M1221" i="3"/>
  <c r="L1221" i="3"/>
  <c r="K1221" i="3"/>
  <c r="J1221" i="3"/>
  <c r="I1221" i="3"/>
  <c r="H1221" i="3"/>
  <c r="G1221" i="3"/>
  <c r="F1221" i="3"/>
  <c r="E1221" i="3"/>
  <c r="D1221" i="3"/>
  <c r="C1221" i="3"/>
  <c r="B1221" i="3"/>
  <c r="A1221" i="3"/>
  <c r="V1220" i="3"/>
  <c r="U1220" i="3"/>
  <c r="T1220" i="3"/>
  <c r="S1220" i="3"/>
  <c r="R1220" i="3"/>
  <c r="Q1220" i="3"/>
  <c r="O1220" i="3"/>
  <c r="N1220" i="3"/>
  <c r="P1220" i="3" s="1"/>
  <c r="M1220" i="3"/>
  <c r="L1220" i="3"/>
  <c r="K1220" i="3"/>
  <c r="J1220" i="3"/>
  <c r="I1220" i="3"/>
  <c r="H1220" i="3"/>
  <c r="G1220" i="3"/>
  <c r="F1220" i="3"/>
  <c r="E1220" i="3"/>
  <c r="D1220" i="3"/>
  <c r="C1220" i="3"/>
  <c r="B1220" i="3"/>
  <c r="A1220" i="3"/>
  <c r="V1219" i="3"/>
  <c r="U1219" i="3"/>
  <c r="T1219" i="3"/>
  <c r="S1219" i="3"/>
  <c r="Q1219" i="3"/>
  <c r="O1219" i="3"/>
  <c r="N1219" i="3"/>
  <c r="P1219" i="3" s="1"/>
  <c r="M1219" i="3"/>
  <c r="L1219" i="3"/>
  <c r="K1219" i="3"/>
  <c r="J1219" i="3"/>
  <c r="H1219" i="3"/>
  <c r="G1219" i="3"/>
  <c r="I1219" i="3" s="1"/>
  <c r="F1219" i="3"/>
  <c r="E1219" i="3"/>
  <c r="D1219" i="3"/>
  <c r="C1219" i="3"/>
  <c r="B1219" i="3"/>
  <c r="A1219" i="3"/>
  <c r="V1218" i="3"/>
  <c r="U1218" i="3"/>
  <c r="T1218" i="3"/>
  <c r="S1218" i="3"/>
  <c r="Q1218" i="3"/>
  <c r="O1218" i="3"/>
  <c r="R1218" i="3" s="1"/>
  <c r="N1218" i="3"/>
  <c r="P1218" i="3" s="1"/>
  <c r="M1218" i="3"/>
  <c r="L1218" i="3"/>
  <c r="K1218" i="3"/>
  <c r="J1218" i="3"/>
  <c r="I1218" i="3"/>
  <c r="H1218" i="3"/>
  <c r="G1218" i="3"/>
  <c r="F1218" i="3"/>
  <c r="E1218" i="3"/>
  <c r="D1218" i="3"/>
  <c r="C1218" i="3"/>
  <c r="B1218" i="3"/>
  <c r="A1218" i="3"/>
  <c r="V1217" i="3"/>
  <c r="U1217" i="3"/>
  <c r="T1217" i="3"/>
  <c r="S1217" i="3"/>
  <c r="Q1217" i="3"/>
  <c r="P1217" i="3"/>
  <c r="O1217" i="3"/>
  <c r="N1217" i="3"/>
  <c r="R1217" i="3" s="1"/>
  <c r="M1217" i="3"/>
  <c r="L1217" i="3"/>
  <c r="K1217" i="3"/>
  <c r="J1217" i="3"/>
  <c r="H1217" i="3"/>
  <c r="G1217" i="3"/>
  <c r="I1217" i="3" s="1"/>
  <c r="F1217" i="3"/>
  <c r="E1217" i="3"/>
  <c r="D1217" i="3"/>
  <c r="C1217" i="3"/>
  <c r="B1217" i="3"/>
  <c r="A1217" i="3"/>
  <c r="V1216" i="3"/>
  <c r="U1216" i="3"/>
  <c r="T1216" i="3"/>
  <c r="S1216" i="3"/>
  <c r="Q1216" i="3"/>
  <c r="P1216" i="3"/>
  <c r="O1216" i="3"/>
  <c r="R1216" i="3" s="1"/>
  <c r="N1216" i="3"/>
  <c r="M1216" i="3"/>
  <c r="L1216" i="3"/>
  <c r="K1216" i="3"/>
  <c r="J1216" i="3"/>
  <c r="G1216" i="3"/>
  <c r="H1216" i="3" s="1"/>
  <c r="F1216" i="3"/>
  <c r="E1216" i="3"/>
  <c r="D1216" i="3"/>
  <c r="C1216" i="3"/>
  <c r="B1216" i="3"/>
  <c r="A1216" i="3"/>
  <c r="V1215" i="3"/>
  <c r="U1215" i="3"/>
  <c r="T1215" i="3"/>
  <c r="S1215" i="3"/>
  <c r="R1215" i="3"/>
  <c r="Q1215" i="3"/>
  <c r="P1215" i="3"/>
  <c r="O1215" i="3"/>
  <c r="N1215" i="3"/>
  <c r="M1215" i="3"/>
  <c r="L1215" i="3"/>
  <c r="K1215" i="3"/>
  <c r="J1215" i="3"/>
  <c r="H1215" i="3"/>
  <c r="G1215" i="3"/>
  <c r="I1215" i="3" s="1"/>
  <c r="F1215" i="3"/>
  <c r="E1215" i="3"/>
  <c r="D1215" i="3"/>
  <c r="C1215" i="3"/>
  <c r="B1215" i="3"/>
  <c r="A1215" i="3"/>
  <c r="V1214" i="3"/>
  <c r="U1214" i="3"/>
  <c r="T1214" i="3"/>
  <c r="S1214" i="3"/>
  <c r="Q1214" i="3"/>
  <c r="O1214" i="3"/>
  <c r="N1214" i="3"/>
  <c r="M1214" i="3"/>
  <c r="L1214" i="3"/>
  <c r="K1214" i="3"/>
  <c r="J1214" i="3"/>
  <c r="I1214" i="3"/>
  <c r="H1214" i="3"/>
  <c r="G1214" i="3"/>
  <c r="F1214" i="3"/>
  <c r="E1214" i="3"/>
  <c r="D1214" i="3"/>
  <c r="C1214" i="3"/>
  <c r="B1214" i="3"/>
  <c r="A1214" i="3"/>
  <c r="V1213" i="3"/>
  <c r="U1213" i="3"/>
  <c r="T1213" i="3"/>
  <c r="S1213" i="3"/>
  <c r="Q1213" i="3"/>
  <c r="O1213" i="3"/>
  <c r="R1213" i="3" s="1"/>
  <c r="N1213" i="3"/>
  <c r="M1213" i="3"/>
  <c r="L1213" i="3"/>
  <c r="K1213" i="3"/>
  <c r="J1213" i="3"/>
  <c r="H1213" i="3"/>
  <c r="G1213" i="3"/>
  <c r="I1213" i="3" s="1"/>
  <c r="F1213" i="3"/>
  <c r="E1213" i="3"/>
  <c r="D1213" i="3"/>
  <c r="C1213" i="3"/>
  <c r="B1213" i="3"/>
  <c r="A1213" i="3"/>
  <c r="V1212" i="3"/>
  <c r="U1212" i="3"/>
  <c r="T1212" i="3"/>
  <c r="S1212" i="3"/>
  <c r="R1212" i="3"/>
  <c r="Q1212" i="3"/>
  <c r="P1212" i="3"/>
  <c r="O1212" i="3"/>
  <c r="N1212" i="3"/>
  <c r="M1212" i="3"/>
  <c r="L1212" i="3"/>
  <c r="K1212" i="3"/>
  <c r="J1212" i="3"/>
  <c r="G1212" i="3"/>
  <c r="F1212" i="3"/>
  <c r="E1212" i="3"/>
  <c r="D1212" i="3"/>
  <c r="C1212" i="3"/>
  <c r="B1212" i="3"/>
  <c r="A1212" i="3"/>
  <c r="V1211" i="3"/>
  <c r="U1211" i="3"/>
  <c r="T1211" i="3"/>
  <c r="S1211" i="3"/>
  <c r="Q1211" i="3"/>
  <c r="O1211" i="3"/>
  <c r="N1211" i="3"/>
  <c r="P1211" i="3" s="1"/>
  <c r="M1211" i="3"/>
  <c r="L1211" i="3"/>
  <c r="K1211" i="3"/>
  <c r="J1211" i="3"/>
  <c r="H1211" i="3"/>
  <c r="G1211" i="3"/>
  <c r="I1211" i="3" s="1"/>
  <c r="F1211" i="3"/>
  <c r="E1211" i="3"/>
  <c r="D1211" i="3"/>
  <c r="C1211" i="3"/>
  <c r="B1211" i="3"/>
  <c r="A1211" i="3"/>
  <c r="V1210" i="3"/>
  <c r="U1210" i="3"/>
  <c r="T1210" i="3"/>
  <c r="S1210" i="3"/>
  <c r="Q1210" i="3"/>
  <c r="O1210" i="3"/>
  <c r="N1210" i="3"/>
  <c r="M1210" i="3"/>
  <c r="L1210" i="3"/>
  <c r="K1210" i="3"/>
  <c r="J1210" i="3"/>
  <c r="I1210" i="3"/>
  <c r="H1210" i="3"/>
  <c r="G1210" i="3"/>
  <c r="F1210" i="3"/>
  <c r="E1210" i="3"/>
  <c r="D1210" i="3"/>
  <c r="C1210" i="3"/>
  <c r="B1210" i="3"/>
  <c r="A1210" i="3"/>
  <c r="V1209" i="3"/>
  <c r="U1209" i="3"/>
  <c r="T1209" i="3"/>
  <c r="S1209" i="3"/>
  <c r="R1209" i="3"/>
  <c r="Q1209" i="3"/>
  <c r="O1209" i="3"/>
  <c r="P1209" i="3" s="1"/>
  <c r="N1209" i="3"/>
  <c r="M1209" i="3"/>
  <c r="L1209" i="3"/>
  <c r="K1209" i="3"/>
  <c r="J1209" i="3"/>
  <c r="I1209" i="3"/>
  <c r="G1209" i="3"/>
  <c r="H1209" i="3" s="1"/>
  <c r="F1209" i="3"/>
  <c r="E1209" i="3"/>
  <c r="D1209" i="3"/>
  <c r="C1209" i="3"/>
  <c r="B1209" i="3"/>
  <c r="A1209" i="3"/>
  <c r="V1208" i="3"/>
  <c r="U1208" i="3"/>
  <c r="T1208" i="3"/>
  <c r="S1208" i="3"/>
  <c r="Q1208" i="3"/>
  <c r="O1208" i="3"/>
  <c r="R1208" i="3" s="1"/>
  <c r="N1208" i="3"/>
  <c r="M1208" i="3"/>
  <c r="L1208" i="3"/>
  <c r="K1208" i="3"/>
  <c r="J1208" i="3"/>
  <c r="I1208" i="3"/>
  <c r="H1208" i="3"/>
  <c r="G1208" i="3"/>
  <c r="F1208" i="3"/>
  <c r="E1208" i="3"/>
  <c r="D1208" i="3"/>
  <c r="C1208" i="3"/>
  <c r="B1208" i="3"/>
  <c r="A1208" i="3"/>
  <c r="V1207" i="3"/>
  <c r="U1207" i="3"/>
  <c r="T1207" i="3"/>
  <c r="S1207" i="3"/>
  <c r="R1207" i="3"/>
  <c r="Q1207" i="3"/>
  <c r="P1207" i="3"/>
  <c r="O1207" i="3"/>
  <c r="N1207" i="3"/>
  <c r="M1207" i="3"/>
  <c r="L1207" i="3"/>
  <c r="K1207" i="3"/>
  <c r="J1207" i="3"/>
  <c r="G1207" i="3"/>
  <c r="F1207" i="3"/>
  <c r="E1207" i="3"/>
  <c r="D1207" i="3"/>
  <c r="C1207" i="3"/>
  <c r="B1207" i="3"/>
  <c r="A1207" i="3"/>
  <c r="V1206" i="3"/>
  <c r="U1206" i="3"/>
  <c r="T1206" i="3"/>
  <c r="S1206" i="3"/>
  <c r="Q1206" i="3"/>
  <c r="P1206" i="3"/>
  <c r="O1206" i="3"/>
  <c r="N1206" i="3"/>
  <c r="R1206" i="3" s="1"/>
  <c r="M1206" i="3"/>
  <c r="L1206" i="3"/>
  <c r="K1206" i="3"/>
  <c r="J1206" i="3"/>
  <c r="G1206" i="3"/>
  <c r="I1206" i="3" s="1"/>
  <c r="F1206" i="3"/>
  <c r="E1206" i="3"/>
  <c r="D1206" i="3"/>
  <c r="C1206" i="3"/>
  <c r="B1206" i="3"/>
  <c r="A1206" i="3"/>
  <c r="V1205" i="3"/>
  <c r="U1205" i="3"/>
  <c r="T1205" i="3"/>
  <c r="S1205" i="3"/>
  <c r="Q1205" i="3"/>
  <c r="P1205" i="3"/>
  <c r="O1205" i="3"/>
  <c r="R1205" i="3" s="1"/>
  <c r="N1205" i="3"/>
  <c r="M1205" i="3"/>
  <c r="L1205" i="3"/>
  <c r="K1205" i="3"/>
  <c r="J1205" i="3"/>
  <c r="I1205" i="3"/>
  <c r="G1205" i="3"/>
  <c r="H1205" i="3" s="1"/>
  <c r="F1205" i="3"/>
  <c r="E1205" i="3"/>
  <c r="D1205" i="3"/>
  <c r="C1205" i="3"/>
  <c r="B1205" i="3"/>
  <c r="A1205" i="3"/>
  <c r="V1204" i="3"/>
  <c r="U1204" i="3"/>
  <c r="T1204" i="3"/>
  <c r="S1204" i="3"/>
  <c r="Q1204" i="3"/>
  <c r="P1204" i="3"/>
  <c r="O1204" i="3"/>
  <c r="R1204" i="3" s="1"/>
  <c r="N1204" i="3"/>
  <c r="M1204" i="3"/>
  <c r="L1204" i="3"/>
  <c r="K1204" i="3"/>
  <c r="J1204" i="3"/>
  <c r="I1204" i="3"/>
  <c r="G1204" i="3"/>
  <c r="H1204" i="3" s="1"/>
  <c r="F1204" i="3"/>
  <c r="E1204" i="3"/>
  <c r="D1204" i="3"/>
  <c r="C1204" i="3"/>
  <c r="B1204" i="3"/>
  <c r="A1204" i="3"/>
  <c r="V1203" i="3"/>
  <c r="U1203" i="3"/>
  <c r="T1203" i="3"/>
  <c r="S1203" i="3"/>
  <c r="R1203" i="3"/>
  <c r="Q1203" i="3"/>
  <c r="O1203" i="3"/>
  <c r="P1203" i="3" s="1"/>
  <c r="N1203" i="3"/>
  <c r="M1203" i="3"/>
  <c r="L1203" i="3"/>
  <c r="K1203" i="3"/>
  <c r="J1203" i="3"/>
  <c r="I1203" i="3"/>
  <c r="H1203" i="3"/>
  <c r="G1203" i="3"/>
  <c r="F1203" i="3"/>
  <c r="E1203" i="3"/>
  <c r="D1203" i="3"/>
  <c r="C1203" i="3"/>
  <c r="B1203" i="3"/>
  <c r="A1203" i="3"/>
  <c r="V1202" i="3"/>
  <c r="U1202" i="3"/>
  <c r="T1202" i="3"/>
  <c r="S1202" i="3"/>
  <c r="R1202" i="3"/>
  <c r="Q1202" i="3"/>
  <c r="P1202" i="3"/>
  <c r="O1202" i="3"/>
  <c r="N1202" i="3"/>
  <c r="M1202" i="3"/>
  <c r="L1202" i="3"/>
  <c r="K1202" i="3"/>
  <c r="J1202" i="3"/>
  <c r="I1202" i="3"/>
  <c r="H1202" i="3"/>
  <c r="G1202" i="3"/>
  <c r="F1202" i="3"/>
  <c r="E1202" i="3"/>
  <c r="D1202" i="3"/>
  <c r="C1202" i="3"/>
  <c r="B1202" i="3"/>
  <c r="A1202" i="3"/>
  <c r="V1201" i="3"/>
  <c r="U1201" i="3"/>
  <c r="T1201" i="3"/>
  <c r="S1201" i="3"/>
  <c r="Q1201" i="3"/>
  <c r="O1201" i="3"/>
  <c r="R1201" i="3" s="1"/>
  <c r="N1201" i="3"/>
  <c r="M1201" i="3"/>
  <c r="L1201" i="3"/>
  <c r="K1201" i="3"/>
  <c r="J1201" i="3"/>
  <c r="I1201" i="3"/>
  <c r="H1201" i="3"/>
  <c r="G1201" i="3"/>
  <c r="F1201" i="3"/>
  <c r="E1201" i="3"/>
  <c r="D1201" i="3"/>
  <c r="C1201" i="3"/>
  <c r="B1201" i="3"/>
  <c r="A1201" i="3"/>
  <c r="V1200" i="3"/>
  <c r="U1200" i="3"/>
  <c r="T1200" i="3"/>
  <c r="S1200" i="3"/>
  <c r="Q1200" i="3"/>
  <c r="O1200" i="3"/>
  <c r="R1200" i="3" s="1"/>
  <c r="N1200" i="3"/>
  <c r="M1200" i="3"/>
  <c r="L1200" i="3"/>
  <c r="K1200" i="3"/>
  <c r="J1200" i="3"/>
  <c r="I1200" i="3"/>
  <c r="H1200" i="3"/>
  <c r="G1200" i="3"/>
  <c r="F1200" i="3"/>
  <c r="E1200" i="3"/>
  <c r="D1200" i="3"/>
  <c r="C1200" i="3"/>
  <c r="B1200" i="3"/>
  <c r="A1200" i="3"/>
  <c r="V1199" i="3"/>
  <c r="U1199" i="3"/>
  <c r="T1199" i="3"/>
  <c r="S1199" i="3"/>
  <c r="R1199" i="3"/>
  <c r="Q1199" i="3"/>
  <c r="O1199" i="3"/>
  <c r="N1199" i="3"/>
  <c r="P1199" i="3" s="1"/>
  <c r="M1199" i="3"/>
  <c r="L1199" i="3"/>
  <c r="K1199" i="3"/>
  <c r="J1199" i="3"/>
  <c r="G1199" i="3"/>
  <c r="I1199" i="3" s="1"/>
  <c r="F1199" i="3"/>
  <c r="E1199" i="3"/>
  <c r="D1199" i="3"/>
  <c r="C1199" i="3"/>
  <c r="B1199" i="3"/>
  <c r="A1199" i="3"/>
  <c r="V1198" i="3"/>
  <c r="U1198" i="3"/>
  <c r="T1198" i="3"/>
  <c r="S1198" i="3"/>
  <c r="R1198" i="3"/>
  <c r="Q1198" i="3"/>
  <c r="P1198" i="3"/>
  <c r="O1198" i="3"/>
  <c r="N1198" i="3"/>
  <c r="M1198" i="3"/>
  <c r="L1198" i="3"/>
  <c r="K1198" i="3"/>
  <c r="J1198" i="3"/>
  <c r="G1198" i="3"/>
  <c r="F1198" i="3"/>
  <c r="E1198" i="3"/>
  <c r="D1198" i="3"/>
  <c r="C1198" i="3"/>
  <c r="B1198" i="3"/>
  <c r="A1198" i="3"/>
  <c r="V1197" i="3"/>
  <c r="U1197" i="3"/>
  <c r="T1197" i="3"/>
  <c r="S1197" i="3"/>
  <c r="Q1197" i="3"/>
  <c r="O1197" i="3"/>
  <c r="N1197" i="3"/>
  <c r="M1197" i="3"/>
  <c r="L1197" i="3"/>
  <c r="K1197" i="3"/>
  <c r="J1197" i="3"/>
  <c r="I1197" i="3"/>
  <c r="H1197" i="3"/>
  <c r="G1197" i="3"/>
  <c r="F1197" i="3"/>
  <c r="E1197" i="3"/>
  <c r="D1197" i="3"/>
  <c r="C1197" i="3"/>
  <c r="B1197" i="3"/>
  <c r="A1197" i="3"/>
  <c r="V1196" i="3"/>
  <c r="U1196" i="3"/>
  <c r="T1196" i="3"/>
  <c r="S1196" i="3"/>
  <c r="R1196" i="3"/>
  <c r="Q1196" i="3"/>
  <c r="P1196" i="3"/>
  <c r="O1196" i="3"/>
  <c r="N1196" i="3"/>
  <c r="M1196" i="3"/>
  <c r="L1196" i="3"/>
  <c r="K1196" i="3"/>
  <c r="J1196" i="3"/>
  <c r="I1196" i="3"/>
  <c r="H1196" i="3"/>
  <c r="G1196" i="3"/>
  <c r="F1196" i="3"/>
  <c r="E1196" i="3"/>
  <c r="D1196" i="3"/>
  <c r="C1196" i="3"/>
  <c r="B1196" i="3"/>
  <c r="A1196" i="3"/>
  <c r="V1195" i="3"/>
  <c r="U1195" i="3"/>
  <c r="T1195" i="3"/>
  <c r="S1195" i="3"/>
  <c r="Q1195" i="3"/>
  <c r="O1195" i="3"/>
  <c r="N1195" i="3"/>
  <c r="P1195" i="3" s="1"/>
  <c r="M1195" i="3"/>
  <c r="L1195" i="3"/>
  <c r="K1195" i="3"/>
  <c r="J1195" i="3"/>
  <c r="G1195" i="3"/>
  <c r="I1195" i="3" s="1"/>
  <c r="F1195" i="3"/>
  <c r="E1195" i="3"/>
  <c r="D1195" i="3"/>
  <c r="C1195" i="3"/>
  <c r="B1195" i="3"/>
  <c r="A1195" i="3"/>
  <c r="V1194" i="3"/>
  <c r="U1194" i="3"/>
  <c r="T1194" i="3"/>
  <c r="S1194" i="3"/>
  <c r="Q1194" i="3"/>
  <c r="O1194" i="3"/>
  <c r="R1194" i="3" s="1"/>
  <c r="N1194" i="3"/>
  <c r="M1194" i="3"/>
  <c r="L1194" i="3"/>
  <c r="K1194" i="3"/>
  <c r="J1194" i="3"/>
  <c r="I1194" i="3"/>
  <c r="H1194" i="3"/>
  <c r="G1194" i="3"/>
  <c r="F1194" i="3"/>
  <c r="E1194" i="3"/>
  <c r="D1194" i="3"/>
  <c r="C1194" i="3"/>
  <c r="B1194" i="3"/>
  <c r="A1194" i="3"/>
  <c r="V1193" i="3"/>
  <c r="U1193" i="3"/>
  <c r="T1193" i="3"/>
  <c r="S1193" i="3"/>
  <c r="R1193" i="3"/>
  <c r="Q1193" i="3"/>
  <c r="P1193" i="3"/>
  <c r="O1193" i="3"/>
  <c r="N1193" i="3"/>
  <c r="M1193" i="3"/>
  <c r="L1193" i="3"/>
  <c r="K1193" i="3"/>
  <c r="J1193" i="3"/>
  <c r="G1193" i="3"/>
  <c r="I1193" i="3" s="1"/>
  <c r="F1193" i="3"/>
  <c r="E1193" i="3"/>
  <c r="D1193" i="3"/>
  <c r="C1193" i="3"/>
  <c r="B1193" i="3"/>
  <c r="A1193" i="3"/>
  <c r="V1192" i="3"/>
  <c r="U1192" i="3"/>
  <c r="T1192" i="3"/>
  <c r="S1192" i="3"/>
  <c r="Q1192" i="3"/>
  <c r="P1192" i="3"/>
  <c r="O1192" i="3"/>
  <c r="N1192" i="3"/>
  <c r="M1192" i="3"/>
  <c r="L1192" i="3"/>
  <c r="K1192" i="3"/>
  <c r="J1192" i="3"/>
  <c r="H1192" i="3"/>
  <c r="G1192" i="3"/>
  <c r="I1192" i="3" s="1"/>
  <c r="F1192" i="3"/>
  <c r="E1192" i="3"/>
  <c r="D1192" i="3"/>
  <c r="C1192" i="3"/>
  <c r="B1192" i="3"/>
  <c r="A1192" i="3"/>
  <c r="V1191" i="3"/>
  <c r="U1191" i="3"/>
  <c r="T1191" i="3"/>
  <c r="S1191" i="3"/>
  <c r="Q1191" i="3"/>
  <c r="O1191" i="3"/>
  <c r="R1191" i="3" s="1"/>
  <c r="N1191" i="3"/>
  <c r="M1191" i="3"/>
  <c r="L1191" i="3"/>
  <c r="K1191" i="3"/>
  <c r="J1191" i="3"/>
  <c r="H1191" i="3"/>
  <c r="G1191" i="3"/>
  <c r="I1191" i="3" s="1"/>
  <c r="F1191" i="3"/>
  <c r="E1191" i="3"/>
  <c r="D1191" i="3"/>
  <c r="C1191" i="3"/>
  <c r="B1191" i="3"/>
  <c r="A1191" i="3"/>
  <c r="V1190" i="3"/>
  <c r="U1190" i="3"/>
  <c r="T1190" i="3"/>
  <c r="S1190" i="3"/>
  <c r="Q1190" i="3"/>
  <c r="O1190" i="3"/>
  <c r="N1190" i="3"/>
  <c r="M1190" i="3"/>
  <c r="L1190" i="3"/>
  <c r="K1190" i="3"/>
  <c r="J1190" i="3"/>
  <c r="I1190" i="3"/>
  <c r="H1190" i="3"/>
  <c r="G1190" i="3"/>
  <c r="F1190" i="3"/>
  <c r="E1190" i="3"/>
  <c r="D1190" i="3"/>
  <c r="C1190" i="3"/>
  <c r="B1190" i="3"/>
  <c r="A1190" i="3"/>
  <c r="V1189" i="3"/>
  <c r="U1189" i="3"/>
  <c r="T1189" i="3"/>
  <c r="S1189" i="3"/>
  <c r="Q1189" i="3"/>
  <c r="O1189" i="3"/>
  <c r="R1189" i="3" s="1"/>
  <c r="N1189" i="3"/>
  <c r="M1189" i="3"/>
  <c r="L1189" i="3"/>
  <c r="K1189" i="3"/>
  <c r="J1189" i="3"/>
  <c r="G1189" i="3"/>
  <c r="F1189" i="3"/>
  <c r="E1189" i="3"/>
  <c r="D1189" i="3"/>
  <c r="C1189" i="3"/>
  <c r="B1189" i="3"/>
  <c r="A1189" i="3"/>
  <c r="V1188" i="3"/>
  <c r="U1188" i="3"/>
  <c r="T1188" i="3"/>
  <c r="S1188" i="3"/>
  <c r="Q1188" i="3"/>
  <c r="O1188" i="3"/>
  <c r="R1188" i="3" s="1"/>
  <c r="N1188" i="3"/>
  <c r="P1188" i="3" s="1"/>
  <c r="M1188" i="3"/>
  <c r="L1188" i="3"/>
  <c r="K1188" i="3"/>
  <c r="J1188" i="3"/>
  <c r="G1188" i="3"/>
  <c r="F1188" i="3"/>
  <c r="E1188" i="3"/>
  <c r="D1188" i="3"/>
  <c r="C1188" i="3"/>
  <c r="B1188" i="3"/>
  <c r="A1188" i="3"/>
  <c r="V1187" i="3"/>
  <c r="U1187" i="3"/>
  <c r="T1187" i="3"/>
  <c r="S1187" i="3"/>
  <c r="Q1187" i="3"/>
  <c r="P1187" i="3"/>
  <c r="O1187" i="3"/>
  <c r="N1187" i="3"/>
  <c r="R1187" i="3" s="1"/>
  <c r="M1187" i="3"/>
  <c r="L1187" i="3"/>
  <c r="K1187" i="3"/>
  <c r="J1187" i="3"/>
  <c r="G1187" i="3"/>
  <c r="I1187" i="3" s="1"/>
  <c r="F1187" i="3"/>
  <c r="E1187" i="3"/>
  <c r="D1187" i="3"/>
  <c r="C1187" i="3"/>
  <c r="B1187" i="3"/>
  <c r="A1187" i="3"/>
  <c r="V1186" i="3"/>
  <c r="U1186" i="3"/>
  <c r="T1186" i="3"/>
  <c r="S1186" i="3"/>
  <c r="Q1186" i="3"/>
  <c r="P1186" i="3"/>
  <c r="O1186" i="3"/>
  <c r="R1186" i="3" s="1"/>
  <c r="N1186" i="3"/>
  <c r="M1186" i="3"/>
  <c r="L1186" i="3"/>
  <c r="K1186" i="3"/>
  <c r="J1186" i="3"/>
  <c r="I1186" i="3"/>
  <c r="H1186" i="3"/>
  <c r="G1186" i="3"/>
  <c r="F1186" i="3"/>
  <c r="E1186" i="3"/>
  <c r="D1186" i="3"/>
  <c r="C1186" i="3"/>
  <c r="B1186" i="3"/>
  <c r="A1186" i="3"/>
  <c r="V1185" i="3"/>
  <c r="U1185" i="3"/>
  <c r="T1185" i="3"/>
  <c r="S1185" i="3"/>
  <c r="R1185" i="3"/>
  <c r="Q1185" i="3"/>
  <c r="P1185" i="3"/>
  <c r="O1185" i="3"/>
  <c r="N1185" i="3"/>
  <c r="M1185" i="3"/>
  <c r="L1185" i="3"/>
  <c r="K1185" i="3"/>
  <c r="J1185" i="3"/>
  <c r="I1185" i="3"/>
  <c r="G1185" i="3"/>
  <c r="H1185" i="3" s="1"/>
  <c r="F1185" i="3"/>
  <c r="E1185" i="3"/>
  <c r="D1185" i="3"/>
  <c r="C1185" i="3"/>
  <c r="B1185" i="3"/>
  <c r="A1185" i="3"/>
  <c r="V1184" i="3"/>
  <c r="U1184" i="3"/>
  <c r="T1184" i="3"/>
  <c r="S1184" i="3"/>
  <c r="Q1184" i="3"/>
  <c r="O1184" i="3"/>
  <c r="P1184" i="3" s="1"/>
  <c r="N1184" i="3"/>
  <c r="M1184" i="3"/>
  <c r="L1184" i="3"/>
  <c r="K1184" i="3"/>
  <c r="J1184" i="3"/>
  <c r="I1184" i="3"/>
  <c r="H1184" i="3"/>
  <c r="G1184" i="3"/>
  <c r="F1184" i="3"/>
  <c r="E1184" i="3"/>
  <c r="D1184" i="3"/>
  <c r="C1184" i="3"/>
  <c r="B1184" i="3"/>
  <c r="A1184" i="3"/>
  <c r="V1183" i="3"/>
  <c r="U1183" i="3"/>
  <c r="T1183" i="3"/>
  <c r="S1183" i="3"/>
  <c r="R1183" i="3"/>
  <c r="Q1183" i="3"/>
  <c r="P1183" i="3"/>
  <c r="O1183" i="3"/>
  <c r="N1183" i="3"/>
  <c r="M1183" i="3"/>
  <c r="L1183" i="3"/>
  <c r="K1183" i="3"/>
  <c r="J1183" i="3"/>
  <c r="H1183" i="3"/>
  <c r="G1183" i="3"/>
  <c r="I1183" i="3" s="1"/>
  <c r="F1183" i="3"/>
  <c r="E1183" i="3"/>
  <c r="D1183" i="3"/>
  <c r="C1183" i="3"/>
  <c r="B1183" i="3"/>
  <c r="A1183" i="3"/>
  <c r="V1182" i="3"/>
  <c r="U1182" i="3"/>
  <c r="T1182" i="3"/>
  <c r="S1182" i="3"/>
  <c r="R1182" i="3"/>
  <c r="Q1182" i="3"/>
  <c r="P1182" i="3"/>
  <c r="O1182" i="3"/>
  <c r="N1182" i="3"/>
  <c r="M1182" i="3"/>
  <c r="L1182" i="3"/>
  <c r="K1182" i="3"/>
  <c r="J1182" i="3"/>
  <c r="G1182" i="3"/>
  <c r="I1182" i="3" s="1"/>
  <c r="F1182" i="3"/>
  <c r="E1182" i="3"/>
  <c r="D1182" i="3"/>
  <c r="C1182" i="3"/>
  <c r="B1182" i="3"/>
  <c r="A1182" i="3"/>
  <c r="V1181" i="3"/>
  <c r="U1181" i="3"/>
  <c r="T1181" i="3"/>
  <c r="S1181" i="3"/>
  <c r="Q1181" i="3"/>
  <c r="O1181" i="3"/>
  <c r="R1181" i="3" s="1"/>
  <c r="N1181" i="3"/>
  <c r="P1181" i="3" s="1"/>
  <c r="M1181" i="3"/>
  <c r="L1181" i="3"/>
  <c r="K1181" i="3"/>
  <c r="J1181" i="3"/>
  <c r="I1181" i="3"/>
  <c r="H1181" i="3"/>
  <c r="G1181" i="3"/>
  <c r="F1181" i="3"/>
  <c r="E1181" i="3"/>
  <c r="D1181" i="3"/>
  <c r="C1181" i="3"/>
  <c r="B1181" i="3"/>
  <c r="A1181" i="3"/>
  <c r="V1180" i="3"/>
  <c r="U1180" i="3"/>
  <c r="T1180" i="3"/>
  <c r="S1180" i="3"/>
  <c r="Q1180" i="3"/>
  <c r="O1180" i="3"/>
  <c r="R1180" i="3" s="1"/>
  <c r="N1180" i="3"/>
  <c r="M1180" i="3"/>
  <c r="L1180" i="3"/>
  <c r="K1180" i="3"/>
  <c r="J1180" i="3"/>
  <c r="I1180" i="3"/>
  <c r="G1180" i="3"/>
  <c r="H1180" i="3" s="1"/>
  <c r="F1180" i="3"/>
  <c r="E1180" i="3"/>
  <c r="D1180" i="3"/>
  <c r="C1180" i="3"/>
  <c r="B1180" i="3"/>
  <c r="A1180" i="3"/>
  <c r="V1179" i="3"/>
  <c r="U1179" i="3"/>
  <c r="T1179" i="3"/>
  <c r="S1179" i="3"/>
  <c r="R1179" i="3"/>
  <c r="Q1179" i="3"/>
  <c r="O1179" i="3"/>
  <c r="P1179" i="3" s="1"/>
  <c r="N1179" i="3"/>
  <c r="M1179" i="3"/>
  <c r="L1179" i="3"/>
  <c r="K1179" i="3"/>
  <c r="J1179" i="3"/>
  <c r="I1179" i="3"/>
  <c r="G1179" i="3"/>
  <c r="H1179" i="3" s="1"/>
  <c r="F1179" i="3"/>
  <c r="E1179" i="3"/>
  <c r="D1179" i="3"/>
  <c r="C1179" i="3"/>
  <c r="B1179" i="3"/>
  <c r="A1179" i="3"/>
  <c r="V1178" i="3"/>
  <c r="U1178" i="3"/>
  <c r="T1178" i="3"/>
  <c r="S1178" i="3"/>
  <c r="Q1178" i="3"/>
  <c r="O1178" i="3"/>
  <c r="R1178" i="3" s="1"/>
  <c r="N1178" i="3"/>
  <c r="M1178" i="3"/>
  <c r="L1178" i="3"/>
  <c r="K1178" i="3"/>
  <c r="J1178" i="3"/>
  <c r="I1178" i="3"/>
  <c r="H1178" i="3"/>
  <c r="G1178" i="3"/>
  <c r="F1178" i="3"/>
  <c r="E1178" i="3"/>
  <c r="D1178" i="3"/>
  <c r="C1178" i="3"/>
  <c r="B1178" i="3"/>
  <c r="A1178" i="3"/>
  <c r="V1177" i="3"/>
  <c r="U1177" i="3"/>
  <c r="T1177" i="3"/>
  <c r="S1177" i="3"/>
  <c r="R1177" i="3"/>
  <c r="Q1177" i="3"/>
  <c r="P1177" i="3"/>
  <c r="O1177" i="3"/>
  <c r="N1177" i="3"/>
  <c r="M1177" i="3"/>
  <c r="L1177" i="3"/>
  <c r="K1177" i="3"/>
  <c r="J1177" i="3"/>
  <c r="I1177" i="3"/>
  <c r="H1177" i="3"/>
  <c r="G1177" i="3"/>
  <c r="F1177" i="3"/>
  <c r="E1177" i="3"/>
  <c r="D1177" i="3"/>
  <c r="C1177" i="3"/>
  <c r="B1177" i="3"/>
  <c r="A1177" i="3"/>
  <c r="V1176" i="3"/>
  <c r="U1176" i="3"/>
  <c r="T1176" i="3"/>
  <c r="S1176" i="3"/>
  <c r="R1176" i="3"/>
  <c r="Q1176" i="3"/>
  <c r="O1176" i="3"/>
  <c r="N1176" i="3"/>
  <c r="P1176" i="3" s="1"/>
  <c r="M1176" i="3"/>
  <c r="L1176" i="3"/>
  <c r="K1176" i="3"/>
  <c r="J1176" i="3"/>
  <c r="G1176" i="3"/>
  <c r="F1176" i="3"/>
  <c r="E1176" i="3"/>
  <c r="D1176" i="3"/>
  <c r="C1176" i="3"/>
  <c r="B1176" i="3"/>
  <c r="A1176" i="3"/>
  <c r="V1175" i="3"/>
  <c r="U1175" i="3"/>
  <c r="T1175" i="3"/>
  <c r="S1175" i="3"/>
  <c r="Q1175" i="3"/>
  <c r="O1175" i="3"/>
  <c r="R1175" i="3" s="1"/>
  <c r="N1175" i="3"/>
  <c r="P1175" i="3" s="1"/>
  <c r="M1175" i="3"/>
  <c r="L1175" i="3"/>
  <c r="K1175" i="3"/>
  <c r="J1175" i="3"/>
  <c r="G1175" i="3"/>
  <c r="F1175" i="3"/>
  <c r="E1175" i="3"/>
  <c r="D1175" i="3"/>
  <c r="C1175" i="3"/>
  <c r="B1175" i="3"/>
  <c r="A1175" i="3"/>
  <c r="V1174" i="3"/>
  <c r="U1174" i="3"/>
  <c r="T1174" i="3"/>
  <c r="S1174" i="3"/>
  <c r="R1174" i="3"/>
  <c r="Q1174" i="3"/>
  <c r="P1174" i="3"/>
  <c r="O1174" i="3"/>
  <c r="N1174" i="3"/>
  <c r="M1174" i="3"/>
  <c r="L1174" i="3"/>
  <c r="K1174" i="3"/>
  <c r="J1174" i="3"/>
  <c r="G1174" i="3"/>
  <c r="H1174" i="3" s="1"/>
  <c r="F1174" i="3"/>
  <c r="E1174" i="3"/>
  <c r="D1174" i="3"/>
  <c r="C1174" i="3"/>
  <c r="B1174" i="3"/>
  <c r="A1174" i="3"/>
  <c r="V1173" i="3"/>
  <c r="U1173" i="3"/>
  <c r="T1173" i="3"/>
  <c r="S1173" i="3"/>
  <c r="Q1173" i="3"/>
  <c r="O1173" i="3"/>
  <c r="N1173" i="3"/>
  <c r="M1173" i="3"/>
  <c r="L1173" i="3"/>
  <c r="K1173" i="3"/>
  <c r="J1173" i="3"/>
  <c r="G1173" i="3"/>
  <c r="I1173" i="3" s="1"/>
  <c r="F1173" i="3"/>
  <c r="E1173" i="3"/>
  <c r="D1173" i="3"/>
  <c r="C1173" i="3"/>
  <c r="B1173" i="3"/>
  <c r="A1173" i="3"/>
  <c r="V1172" i="3"/>
  <c r="U1172" i="3"/>
  <c r="T1172" i="3"/>
  <c r="S1172" i="3"/>
  <c r="R1172" i="3"/>
  <c r="Q1172" i="3"/>
  <c r="P1172" i="3"/>
  <c r="O1172" i="3"/>
  <c r="N1172" i="3"/>
  <c r="M1172" i="3"/>
  <c r="L1172" i="3"/>
  <c r="K1172" i="3"/>
  <c r="J1172" i="3"/>
  <c r="I1172" i="3"/>
  <c r="H1172" i="3"/>
  <c r="G1172" i="3"/>
  <c r="F1172" i="3"/>
  <c r="E1172" i="3"/>
  <c r="D1172" i="3"/>
  <c r="C1172" i="3"/>
  <c r="B1172" i="3"/>
  <c r="A1172" i="3"/>
  <c r="V1171" i="3"/>
  <c r="U1171" i="3"/>
  <c r="T1171" i="3"/>
  <c r="S1171" i="3"/>
  <c r="Q1171" i="3"/>
  <c r="O1171" i="3"/>
  <c r="N1171" i="3"/>
  <c r="P1171" i="3" s="1"/>
  <c r="M1171" i="3"/>
  <c r="L1171" i="3"/>
  <c r="K1171" i="3"/>
  <c r="J1171" i="3"/>
  <c r="I1171" i="3"/>
  <c r="H1171" i="3"/>
  <c r="G1171" i="3"/>
  <c r="F1171" i="3"/>
  <c r="E1171" i="3"/>
  <c r="D1171" i="3"/>
  <c r="C1171" i="3"/>
  <c r="B1171" i="3"/>
  <c r="A1171" i="3"/>
  <c r="V1170" i="3"/>
  <c r="U1170" i="3"/>
  <c r="T1170" i="3"/>
  <c r="S1170" i="3"/>
  <c r="Q1170" i="3"/>
  <c r="O1170" i="3"/>
  <c r="R1170" i="3" s="1"/>
  <c r="N1170" i="3"/>
  <c r="M1170" i="3"/>
  <c r="L1170" i="3"/>
  <c r="K1170" i="3"/>
  <c r="J1170" i="3"/>
  <c r="I1170" i="3"/>
  <c r="H1170" i="3"/>
  <c r="G1170" i="3"/>
  <c r="F1170" i="3"/>
  <c r="E1170" i="3"/>
  <c r="D1170" i="3"/>
  <c r="C1170" i="3"/>
  <c r="B1170" i="3"/>
  <c r="A1170" i="3"/>
  <c r="V1169" i="3"/>
  <c r="U1169" i="3"/>
  <c r="T1169" i="3"/>
  <c r="S1169" i="3"/>
  <c r="R1169" i="3"/>
  <c r="Q1169" i="3"/>
  <c r="P1169" i="3"/>
  <c r="O1169" i="3"/>
  <c r="N1169" i="3"/>
  <c r="M1169" i="3"/>
  <c r="L1169" i="3"/>
  <c r="K1169" i="3"/>
  <c r="J1169" i="3"/>
  <c r="G1169" i="3"/>
  <c r="F1169" i="3"/>
  <c r="E1169" i="3"/>
  <c r="D1169" i="3"/>
  <c r="C1169" i="3"/>
  <c r="B1169" i="3"/>
  <c r="A1169" i="3"/>
  <c r="V1168" i="3"/>
  <c r="U1168" i="3"/>
  <c r="T1168" i="3"/>
  <c r="S1168" i="3"/>
  <c r="Q1168" i="3"/>
  <c r="P1168" i="3"/>
  <c r="O1168" i="3"/>
  <c r="N1168" i="3"/>
  <c r="R1168" i="3" s="1"/>
  <c r="M1168" i="3"/>
  <c r="L1168" i="3"/>
  <c r="K1168" i="3"/>
  <c r="J1168" i="3"/>
  <c r="G1168" i="3"/>
  <c r="F1168" i="3"/>
  <c r="E1168" i="3"/>
  <c r="D1168" i="3"/>
  <c r="C1168" i="3"/>
  <c r="B1168" i="3"/>
  <c r="A1168" i="3"/>
  <c r="V1167" i="3"/>
  <c r="U1167" i="3"/>
  <c r="T1167" i="3"/>
  <c r="S1167" i="3"/>
  <c r="Q1167" i="3"/>
  <c r="O1167" i="3"/>
  <c r="R1167" i="3" s="1"/>
  <c r="N1167" i="3"/>
  <c r="P1167" i="3" s="1"/>
  <c r="M1167" i="3"/>
  <c r="L1167" i="3"/>
  <c r="K1167" i="3"/>
  <c r="J1167" i="3"/>
  <c r="H1167" i="3"/>
  <c r="G1167" i="3"/>
  <c r="I1167" i="3" s="1"/>
  <c r="F1167" i="3"/>
  <c r="E1167" i="3"/>
  <c r="D1167" i="3"/>
  <c r="C1167" i="3"/>
  <c r="B1167" i="3"/>
  <c r="A1167" i="3"/>
  <c r="V1166" i="3"/>
  <c r="U1166" i="3"/>
  <c r="T1166" i="3"/>
  <c r="S1166" i="3"/>
  <c r="R1166" i="3"/>
  <c r="Q1166" i="3"/>
  <c r="P1166" i="3"/>
  <c r="O1166" i="3"/>
  <c r="N1166" i="3"/>
  <c r="M1166" i="3"/>
  <c r="L1166" i="3"/>
  <c r="K1166" i="3"/>
  <c r="J1166" i="3"/>
  <c r="I1166" i="3"/>
  <c r="H1166" i="3"/>
  <c r="G1166" i="3"/>
  <c r="F1166" i="3"/>
  <c r="E1166" i="3"/>
  <c r="D1166" i="3"/>
  <c r="C1166" i="3"/>
  <c r="B1166" i="3"/>
  <c r="A1166" i="3"/>
  <c r="V1165" i="3"/>
  <c r="U1165" i="3"/>
  <c r="T1165" i="3"/>
  <c r="S1165" i="3"/>
  <c r="R1165" i="3"/>
  <c r="Q1165" i="3"/>
  <c r="O1165" i="3"/>
  <c r="N1165" i="3"/>
  <c r="P1165" i="3" s="1"/>
  <c r="M1165" i="3"/>
  <c r="L1165" i="3"/>
  <c r="K1165" i="3"/>
  <c r="J1165" i="3"/>
  <c r="I1165" i="3"/>
  <c r="H1165" i="3"/>
  <c r="G1165" i="3"/>
  <c r="F1165" i="3"/>
  <c r="E1165" i="3"/>
  <c r="D1165" i="3"/>
  <c r="C1165" i="3"/>
  <c r="B1165" i="3"/>
  <c r="A1165" i="3"/>
  <c r="V1164" i="3"/>
  <c r="U1164" i="3"/>
  <c r="T1164" i="3"/>
  <c r="S1164" i="3"/>
  <c r="Q1164" i="3"/>
  <c r="O1164" i="3"/>
  <c r="R1164" i="3" s="1"/>
  <c r="N1164" i="3"/>
  <c r="M1164" i="3"/>
  <c r="L1164" i="3"/>
  <c r="K1164" i="3"/>
  <c r="J1164" i="3"/>
  <c r="H1164" i="3"/>
  <c r="G1164" i="3"/>
  <c r="I1164" i="3" s="1"/>
  <c r="F1164" i="3"/>
  <c r="E1164" i="3"/>
  <c r="D1164" i="3"/>
  <c r="C1164" i="3"/>
  <c r="B1164" i="3"/>
  <c r="A1164" i="3"/>
  <c r="V1163" i="3"/>
  <c r="U1163" i="3"/>
  <c r="T1163" i="3"/>
  <c r="S1163" i="3"/>
  <c r="R1163" i="3"/>
  <c r="Q1163" i="3"/>
  <c r="P1163" i="3"/>
  <c r="O1163" i="3"/>
  <c r="N1163" i="3"/>
  <c r="M1163" i="3"/>
  <c r="L1163" i="3"/>
  <c r="K1163" i="3"/>
  <c r="J1163" i="3"/>
  <c r="H1163" i="3"/>
  <c r="G1163" i="3"/>
  <c r="I1163" i="3" s="1"/>
  <c r="F1163" i="3"/>
  <c r="E1163" i="3"/>
  <c r="D1163" i="3"/>
  <c r="C1163" i="3"/>
  <c r="B1163" i="3"/>
  <c r="A1163" i="3"/>
  <c r="V1162" i="3"/>
  <c r="U1162" i="3"/>
  <c r="T1162" i="3"/>
  <c r="S1162" i="3"/>
  <c r="Q1162" i="3"/>
  <c r="P1162" i="3"/>
  <c r="O1162" i="3"/>
  <c r="R1162" i="3" s="1"/>
  <c r="N1162" i="3"/>
  <c r="M1162" i="3"/>
  <c r="L1162" i="3"/>
  <c r="K1162" i="3"/>
  <c r="J1162" i="3"/>
  <c r="G1162" i="3"/>
  <c r="F1162" i="3"/>
  <c r="E1162" i="3"/>
  <c r="D1162" i="3"/>
  <c r="C1162" i="3"/>
  <c r="B1162" i="3"/>
  <c r="A1162" i="3"/>
  <c r="V1161" i="3"/>
  <c r="U1161" i="3"/>
  <c r="T1161" i="3"/>
  <c r="S1161" i="3"/>
  <c r="Q1161" i="3"/>
  <c r="O1161" i="3"/>
  <c r="R1161" i="3" s="1"/>
  <c r="N1161" i="3"/>
  <c r="P1161" i="3" s="1"/>
  <c r="M1161" i="3"/>
  <c r="L1161" i="3"/>
  <c r="K1161" i="3"/>
  <c r="J1161" i="3"/>
  <c r="I1161" i="3"/>
  <c r="G1161" i="3"/>
  <c r="H1161" i="3" s="1"/>
  <c r="F1161" i="3"/>
  <c r="E1161" i="3"/>
  <c r="D1161" i="3"/>
  <c r="C1161" i="3"/>
  <c r="B1161" i="3"/>
  <c r="A1161" i="3"/>
  <c r="V1160" i="3"/>
  <c r="U1160" i="3"/>
  <c r="T1160" i="3"/>
  <c r="S1160" i="3"/>
  <c r="R1160" i="3"/>
  <c r="Q1160" i="3"/>
  <c r="P1160" i="3"/>
  <c r="O1160" i="3"/>
  <c r="N1160" i="3"/>
  <c r="M1160" i="3"/>
  <c r="L1160" i="3"/>
  <c r="K1160" i="3"/>
  <c r="J1160" i="3"/>
  <c r="I1160" i="3"/>
  <c r="G1160" i="3"/>
  <c r="H1160" i="3" s="1"/>
  <c r="F1160" i="3"/>
  <c r="E1160" i="3"/>
  <c r="D1160" i="3"/>
  <c r="C1160" i="3"/>
  <c r="B1160" i="3"/>
  <c r="A1160" i="3"/>
  <c r="V1159" i="3"/>
  <c r="U1159" i="3"/>
  <c r="T1159" i="3"/>
  <c r="S1159" i="3"/>
  <c r="R1159" i="3"/>
  <c r="Q1159" i="3"/>
  <c r="O1159" i="3"/>
  <c r="P1159" i="3" s="1"/>
  <c r="N1159" i="3"/>
  <c r="M1159" i="3"/>
  <c r="L1159" i="3"/>
  <c r="K1159" i="3"/>
  <c r="J1159" i="3"/>
  <c r="I1159" i="3"/>
  <c r="H1159" i="3"/>
  <c r="G1159" i="3"/>
  <c r="F1159" i="3"/>
  <c r="E1159" i="3"/>
  <c r="D1159" i="3"/>
  <c r="C1159" i="3"/>
  <c r="B1159" i="3"/>
  <c r="A1159" i="3"/>
  <c r="V1158" i="3"/>
  <c r="U1158" i="3"/>
  <c r="T1158" i="3"/>
  <c r="S1158" i="3"/>
  <c r="Q1158" i="3"/>
  <c r="O1158" i="3"/>
  <c r="R1158" i="3" s="1"/>
  <c r="N1158" i="3"/>
  <c r="P1158" i="3" s="1"/>
  <c r="M1158" i="3"/>
  <c r="L1158" i="3"/>
  <c r="K1158" i="3"/>
  <c r="J1158" i="3"/>
  <c r="I1158" i="3"/>
  <c r="H1158" i="3"/>
  <c r="G1158" i="3"/>
  <c r="F1158" i="3"/>
  <c r="E1158" i="3"/>
  <c r="D1158" i="3"/>
  <c r="C1158" i="3"/>
  <c r="B1158" i="3"/>
  <c r="A1158" i="3"/>
  <c r="V1157" i="3"/>
  <c r="U1157" i="3"/>
  <c r="T1157" i="3"/>
  <c r="S1157" i="3"/>
  <c r="R1157" i="3"/>
  <c r="Q1157" i="3"/>
  <c r="O1157" i="3"/>
  <c r="N1157" i="3"/>
  <c r="P1157" i="3" s="1"/>
  <c r="M1157" i="3"/>
  <c r="L1157" i="3"/>
  <c r="K1157" i="3"/>
  <c r="J1157" i="3"/>
  <c r="I1157" i="3"/>
  <c r="H1157" i="3"/>
  <c r="G1157" i="3"/>
  <c r="F1157" i="3"/>
  <c r="E1157" i="3"/>
  <c r="D1157" i="3"/>
  <c r="C1157" i="3"/>
  <c r="B1157" i="3"/>
  <c r="A1157" i="3"/>
  <c r="V1156" i="3"/>
  <c r="U1156" i="3"/>
  <c r="T1156" i="3"/>
  <c r="S1156" i="3"/>
  <c r="R1156" i="3"/>
  <c r="Q1156" i="3"/>
  <c r="O1156" i="3"/>
  <c r="N1156" i="3"/>
  <c r="M1156" i="3"/>
  <c r="L1156" i="3"/>
  <c r="K1156" i="3"/>
  <c r="J1156" i="3"/>
  <c r="H1156" i="3"/>
  <c r="G1156" i="3"/>
  <c r="I1156" i="3" s="1"/>
  <c r="F1156" i="3"/>
  <c r="E1156" i="3"/>
  <c r="D1156" i="3"/>
  <c r="C1156" i="3"/>
  <c r="B1156" i="3"/>
  <c r="A1156" i="3"/>
  <c r="V1155" i="3"/>
  <c r="U1155" i="3"/>
  <c r="T1155" i="3"/>
  <c r="S1155" i="3"/>
  <c r="Q1155" i="3"/>
  <c r="O1155" i="3"/>
  <c r="N1155" i="3"/>
  <c r="R1155" i="3" s="1"/>
  <c r="M1155" i="3"/>
  <c r="L1155" i="3"/>
  <c r="K1155" i="3"/>
  <c r="J1155" i="3"/>
  <c r="G1155" i="3"/>
  <c r="I1155" i="3" s="1"/>
  <c r="F1155" i="3"/>
  <c r="E1155" i="3"/>
  <c r="D1155" i="3"/>
  <c r="C1155" i="3"/>
  <c r="B1155" i="3"/>
  <c r="A1155" i="3"/>
  <c r="V1154" i="3"/>
  <c r="U1154" i="3"/>
  <c r="T1154" i="3"/>
  <c r="S1154" i="3"/>
  <c r="Q1154" i="3"/>
  <c r="P1154" i="3"/>
  <c r="O1154" i="3"/>
  <c r="R1154" i="3" s="1"/>
  <c r="N1154" i="3"/>
  <c r="M1154" i="3"/>
  <c r="L1154" i="3"/>
  <c r="K1154" i="3"/>
  <c r="J1154" i="3"/>
  <c r="H1154" i="3"/>
  <c r="G1154" i="3"/>
  <c r="I1154" i="3" s="1"/>
  <c r="F1154" i="3"/>
  <c r="E1154" i="3"/>
  <c r="D1154" i="3"/>
  <c r="C1154" i="3"/>
  <c r="B1154" i="3"/>
  <c r="A1154" i="3"/>
  <c r="V1153" i="3"/>
  <c r="U1153" i="3"/>
  <c r="T1153" i="3"/>
  <c r="S1153" i="3"/>
  <c r="Q1153" i="3"/>
  <c r="P1153" i="3"/>
  <c r="O1153" i="3"/>
  <c r="R1153" i="3" s="1"/>
  <c r="N1153" i="3"/>
  <c r="M1153" i="3"/>
  <c r="L1153" i="3"/>
  <c r="K1153" i="3"/>
  <c r="J1153" i="3"/>
  <c r="I1153" i="3"/>
  <c r="G1153" i="3"/>
  <c r="H1153" i="3" s="1"/>
  <c r="F1153" i="3"/>
  <c r="E1153" i="3"/>
  <c r="D1153" i="3"/>
  <c r="C1153" i="3"/>
  <c r="B1153" i="3"/>
  <c r="A1153" i="3"/>
  <c r="V1152" i="3"/>
  <c r="U1152" i="3"/>
  <c r="T1152" i="3"/>
  <c r="S1152" i="3"/>
  <c r="R1152" i="3"/>
  <c r="Q1152" i="3"/>
  <c r="P1152" i="3"/>
  <c r="O1152" i="3"/>
  <c r="N1152" i="3"/>
  <c r="M1152" i="3"/>
  <c r="L1152" i="3"/>
  <c r="K1152" i="3"/>
  <c r="J1152" i="3"/>
  <c r="G1152" i="3"/>
  <c r="H1152" i="3" s="1"/>
  <c r="F1152" i="3"/>
  <c r="E1152" i="3"/>
  <c r="D1152" i="3"/>
  <c r="C1152" i="3"/>
  <c r="B1152" i="3"/>
  <c r="A1152" i="3"/>
  <c r="V1151" i="3"/>
  <c r="U1151" i="3"/>
  <c r="T1151" i="3"/>
  <c r="S1151" i="3"/>
  <c r="Q1151" i="3"/>
  <c r="O1151" i="3"/>
  <c r="N1151" i="3"/>
  <c r="M1151" i="3"/>
  <c r="L1151" i="3"/>
  <c r="K1151" i="3"/>
  <c r="J1151" i="3"/>
  <c r="I1151" i="3"/>
  <c r="H1151" i="3"/>
  <c r="G1151" i="3"/>
  <c r="F1151" i="3"/>
  <c r="E1151" i="3"/>
  <c r="D1151" i="3"/>
  <c r="C1151" i="3"/>
  <c r="B1151" i="3"/>
  <c r="A1151" i="3"/>
  <c r="V1150" i="3"/>
  <c r="U1150" i="3"/>
  <c r="T1150" i="3"/>
  <c r="S1150" i="3"/>
  <c r="R1150" i="3"/>
  <c r="Q1150" i="3"/>
  <c r="P1150" i="3"/>
  <c r="O1150" i="3"/>
  <c r="N1150" i="3"/>
  <c r="M1150" i="3"/>
  <c r="L1150" i="3"/>
  <c r="K1150" i="3"/>
  <c r="J1150" i="3"/>
  <c r="I1150" i="3"/>
  <c r="H1150" i="3"/>
  <c r="G1150" i="3"/>
  <c r="F1150" i="3"/>
  <c r="E1150" i="3"/>
  <c r="D1150" i="3"/>
  <c r="C1150" i="3"/>
  <c r="B1150" i="3"/>
  <c r="A1150" i="3"/>
  <c r="V1149" i="3"/>
  <c r="U1149" i="3"/>
  <c r="T1149" i="3"/>
  <c r="S1149" i="3"/>
  <c r="R1149" i="3"/>
  <c r="Q1149" i="3"/>
  <c r="O1149" i="3"/>
  <c r="N1149" i="3"/>
  <c r="P1149" i="3" s="1"/>
  <c r="M1149" i="3"/>
  <c r="L1149" i="3"/>
  <c r="K1149" i="3"/>
  <c r="J1149" i="3"/>
  <c r="I1149" i="3"/>
  <c r="H1149" i="3"/>
  <c r="G1149" i="3"/>
  <c r="F1149" i="3"/>
  <c r="E1149" i="3"/>
  <c r="D1149" i="3"/>
  <c r="C1149" i="3"/>
  <c r="B1149" i="3"/>
  <c r="A1149" i="3"/>
  <c r="V1148" i="3"/>
  <c r="U1148" i="3"/>
  <c r="T1148" i="3"/>
  <c r="S1148" i="3"/>
  <c r="Q1148" i="3"/>
  <c r="O1148" i="3"/>
  <c r="R1148" i="3" s="1"/>
  <c r="N1148" i="3"/>
  <c r="M1148" i="3"/>
  <c r="L1148" i="3"/>
  <c r="K1148" i="3"/>
  <c r="J1148" i="3"/>
  <c r="H1148" i="3"/>
  <c r="G1148" i="3"/>
  <c r="I1148" i="3" s="1"/>
  <c r="F1148" i="3"/>
  <c r="E1148" i="3"/>
  <c r="D1148" i="3"/>
  <c r="C1148" i="3"/>
  <c r="B1148" i="3"/>
  <c r="A1148" i="3"/>
  <c r="V1147" i="3"/>
  <c r="U1147" i="3"/>
  <c r="T1147" i="3"/>
  <c r="S1147" i="3"/>
  <c r="R1147" i="3"/>
  <c r="Q1147" i="3"/>
  <c r="P1147" i="3"/>
  <c r="O1147" i="3"/>
  <c r="N1147" i="3"/>
  <c r="M1147" i="3"/>
  <c r="L1147" i="3"/>
  <c r="K1147" i="3"/>
  <c r="J1147" i="3"/>
  <c r="H1147" i="3"/>
  <c r="G1147" i="3"/>
  <c r="I1147" i="3" s="1"/>
  <c r="F1147" i="3"/>
  <c r="E1147" i="3"/>
  <c r="D1147" i="3"/>
  <c r="C1147" i="3"/>
  <c r="B1147" i="3"/>
  <c r="A1147" i="3"/>
  <c r="V1146" i="3"/>
  <c r="U1146" i="3"/>
  <c r="T1146" i="3"/>
  <c r="S1146" i="3"/>
  <c r="Q1146" i="3"/>
  <c r="P1146" i="3"/>
  <c r="O1146" i="3"/>
  <c r="R1146" i="3" s="1"/>
  <c r="N1146" i="3"/>
  <c r="M1146" i="3"/>
  <c r="L1146" i="3"/>
  <c r="K1146" i="3"/>
  <c r="J1146" i="3"/>
  <c r="G1146" i="3"/>
  <c r="F1146" i="3"/>
  <c r="E1146" i="3"/>
  <c r="D1146" i="3"/>
  <c r="C1146" i="3"/>
  <c r="B1146" i="3"/>
  <c r="A1146" i="3"/>
  <c r="V1145" i="3"/>
  <c r="U1145" i="3"/>
  <c r="T1145" i="3"/>
  <c r="S1145" i="3"/>
  <c r="Q1145" i="3"/>
  <c r="O1145" i="3"/>
  <c r="R1145" i="3" s="1"/>
  <c r="N1145" i="3"/>
  <c r="P1145" i="3" s="1"/>
  <c r="M1145" i="3"/>
  <c r="L1145" i="3"/>
  <c r="K1145" i="3"/>
  <c r="J1145" i="3"/>
  <c r="I1145" i="3"/>
  <c r="G1145" i="3"/>
  <c r="H1145" i="3" s="1"/>
  <c r="F1145" i="3"/>
  <c r="E1145" i="3"/>
  <c r="D1145" i="3"/>
  <c r="C1145" i="3"/>
  <c r="B1145" i="3"/>
  <c r="A1145" i="3"/>
  <c r="V1144" i="3"/>
  <c r="U1144" i="3"/>
  <c r="T1144" i="3"/>
  <c r="S1144" i="3"/>
  <c r="R1144" i="3"/>
  <c r="Q1144" i="3"/>
  <c r="P1144" i="3"/>
  <c r="O1144" i="3"/>
  <c r="N1144" i="3"/>
  <c r="M1144" i="3"/>
  <c r="L1144" i="3"/>
  <c r="K1144" i="3"/>
  <c r="J1144" i="3"/>
  <c r="I1144" i="3"/>
  <c r="G1144" i="3"/>
  <c r="H1144" i="3" s="1"/>
  <c r="F1144" i="3"/>
  <c r="E1144" i="3"/>
  <c r="D1144" i="3"/>
  <c r="C1144" i="3"/>
  <c r="B1144" i="3"/>
  <c r="A1144" i="3"/>
  <c r="V1143" i="3"/>
  <c r="U1143" i="3"/>
  <c r="T1143" i="3"/>
  <c r="S1143" i="3"/>
  <c r="R1143" i="3"/>
  <c r="Q1143" i="3"/>
  <c r="O1143" i="3"/>
  <c r="P1143" i="3" s="1"/>
  <c r="N1143" i="3"/>
  <c r="M1143" i="3"/>
  <c r="L1143" i="3"/>
  <c r="K1143" i="3"/>
  <c r="J1143" i="3"/>
  <c r="I1143" i="3"/>
  <c r="H1143" i="3"/>
  <c r="G1143" i="3"/>
  <c r="F1143" i="3"/>
  <c r="E1143" i="3"/>
  <c r="D1143" i="3"/>
  <c r="C1143" i="3"/>
  <c r="B1143" i="3"/>
  <c r="A1143" i="3"/>
  <c r="V1142" i="3"/>
  <c r="U1142" i="3"/>
  <c r="T1142" i="3"/>
  <c r="S1142" i="3"/>
  <c r="Q1142" i="3"/>
  <c r="O1142" i="3"/>
  <c r="R1142" i="3" s="1"/>
  <c r="N1142" i="3"/>
  <c r="P1142" i="3" s="1"/>
  <c r="M1142" i="3"/>
  <c r="L1142" i="3"/>
  <c r="K1142" i="3"/>
  <c r="J1142" i="3"/>
  <c r="I1142" i="3"/>
  <c r="H1142" i="3"/>
  <c r="G1142" i="3"/>
  <c r="F1142" i="3"/>
  <c r="E1142" i="3"/>
  <c r="D1142" i="3"/>
  <c r="C1142" i="3"/>
  <c r="B1142" i="3"/>
  <c r="A1142" i="3"/>
  <c r="V1141" i="3"/>
  <c r="U1141" i="3"/>
  <c r="T1141" i="3"/>
  <c r="S1141" i="3"/>
  <c r="Q1141" i="3"/>
  <c r="O1141" i="3"/>
  <c r="N1141" i="3"/>
  <c r="P1141" i="3" s="1"/>
  <c r="M1141" i="3"/>
  <c r="L1141" i="3"/>
  <c r="K1141" i="3"/>
  <c r="J1141" i="3"/>
  <c r="I1141" i="3"/>
  <c r="H1141" i="3"/>
  <c r="G1141" i="3"/>
  <c r="F1141" i="3"/>
  <c r="E1141" i="3"/>
  <c r="D1141" i="3"/>
  <c r="C1141" i="3"/>
  <c r="B1141" i="3"/>
  <c r="A1141" i="3"/>
  <c r="V1140" i="3"/>
  <c r="U1140" i="3"/>
  <c r="T1140" i="3"/>
  <c r="S1140" i="3"/>
  <c r="R1140" i="3"/>
  <c r="Q1140" i="3"/>
  <c r="O1140" i="3"/>
  <c r="N1140" i="3"/>
  <c r="M1140" i="3"/>
  <c r="L1140" i="3"/>
  <c r="K1140" i="3"/>
  <c r="J1140" i="3"/>
  <c r="H1140" i="3"/>
  <c r="G1140" i="3"/>
  <c r="I1140" i="3" s="1"/>
  <c r="F1140" i="3"/>
  <c r="E1140" i="3"/>
  <c r="D1140" i="3"/>
  <c r="C1140" i="3"/>
  <c r="B1140" i="3"/>
  <c r="A1140" i="3"/>
  <c r="V1139" i="3"/>
  <c r="U1139" i="3"/>
  <c r="T1139" i="3"/>
  <c r="S1139" i="3"/>
  <c r="Q1139" i="3"/>
  <c r="O1139" i="3"/>
  <c r="N1139" i="3"/>
  <c r="R1139" i="3" s="1"/>
  <c r="M1139" i="3"/>
  <c r="L1139" i="3"/>
  <c r="K1139" i="3"/>
  <c r="J1139" i="3"/>
  <c r="G1139" i="3"/>
  <c r="F1139" i="3"/>
  <c r="E1139" i="3"/>
  <c r="D1139" i="3"/>
  <c r="C1139" i="3"/>
  <c r="B1139" i="3"/>
  <c r="A1139" i="3"/>
  <c r="V1138" i="3"/>
  <c r="U1138" i="3"/>
  <c r="T1138" i="3"/>
  <c r="S1138" i="3"/>
  <c r="Q1138" i="3"/>
  <c r="O1138" i="3"/>
  <c r="N1138" i="3"/>
  <c r="P1138" i="3" s="1"/>
  <c r="M1138" i="3"/>
  <c r="L1138" i="3"/>
  <c r="K1138" i="3"/>
  <c r="J1138" i="3"/>
  <c r="H1138" i="3"/>
  <c r="G1138" i="3"/>
  <c r="I1138" i="3" s="1"/>
  <c r="F1138" i="3"/>
  <c r="E1138" i="3"/>
  <c r="D1138" i="3"/>
  <c r="C1138" i="3"/>
  <c r="B1138" i="3"/>
  <c r="A1138" i="3"/>
  <c r="V1137" i="3"/>
  <c r="U1137" i="3"/>
  <c r="T1137" i="3"/>
  <c r="S1137" i="3"/>
  <c r="Q1137" i="3"/>
  <c r="P1137" i="3"/>
  <c r="O1137" i="3"/>
  <c r="R1137" i="3" s="1"/>
  <c r="N1137" i="3"/>
  <c r="M1137" i="3"/>
  <c r="L1137" i="3"/>
  <c r="K1137" i="3"/>
  <c r="J1137" i="3"/>
  <c r="I1137" i="3"/>
  <c r="G1137" i="3"/>
  <c r="H1137" i="3" s="1"/>
  <c r="F1137" i="3"/>
  <c r="E1137" i="3"/>
  <c r="D1137" i="3"/>
  <c r="C1137" i="3"/>
  <c r="B1137" i="3"/>
  <c r="A1137" i="3"/>
  <c r="V1136" i="3"/>
  <c r="U1136" i="3"/>
  <c r="T1136" i="3"/>
  <c r="S1136" i="3"/>
  <c r="R1136" i="3"/>
  <c r="Q1136" i="3"/>
  <c r="P1136" i="3"/>
  <c r="O1136" i="3"/>
  <c r="N1136" i="3"/>
  <c r="M1136" i="3"/>
  <c r="L1136" i="3"/>
  <c r="K1136" i="3"/>
  <c r="J1136" i="3"/>
  <c r="I1136" i="3"/>
  <c r="G1136" i="3"/>
  <c r="H1136" i="3" s="1"/>
  <c r="F1136" i="3"/>
  <c r="E1136" i="3"/>
  <c r="D1136" i="3"/>
  <c r="C1136" i="3"/>
  <c r="B1136" i="3"/>
  <c r="A1136" i="3"/>
  <c r="V1135" i="3"/>
  <c r="U1135" i="3"/>
  <c r="T1135" i="3"/>
  <c r="S1135" i="3"/>
  <c r="Q1135" i="3"/>
  <c r="O1135" i="3"/>
  <c r="N1135" i="3"/>
  <c r="M1135" i="3"/>
  <c r="L1135" i="3"/>
  <c r="K1135" i="3"/>
  <c r="J1135" i="3"/>
  <c r="I1135" i="3"/>
  <c r="H1135" i="3"/>
  <c r="G1135" i="3"/>
  <c r="F1135" i="3"/>
  <c r="E1135" i="3"/>
  <c r="D1135" i="3"/>
  <c r="C1135" i="3"/>
  <c r="B1135" i="3"/>
  <c r="A1135" i="3"/>
  <c r="V1134" i="3"/>
  <c r="U1134" i="3"/>
  <c r="T1134" i="3"/>
  <c r="S1134" i="3"/>
  <c r="R1134" i="3"/>
  <c r="Q1134" i="3"/>
  <c r="P1134" i="3"/>
  <c r="O1134" i="3"/>
  <c r="N1134" i="3"/>
  <c r="M1134" i="3"/>
  <c r="L1134" i="3"/>
  <c r="K1134" i="3"/>
  <c r="J1134" i="3"/>
  <c r="I1134" i="3"/>
  <c r="H1134" i="3"/>
  <c r="G1134" i="3"/>
  <c r="F1134" i="3"/>
  <c r="E1134" i="3"/>
  <c r="D1134" i="3"/>
  <c r="C1134" i="3"/>
  <c r="B1134" i="3"/>
  <c r="A1134" i="3"/>
  <c r="V1133" i="3"/>
  <c r="U1133" i="3"/>
  <c r="T1133" i="3"/>
  <c r="S1133" i="3"/>
  <c r="R1133" i="3"/>
  <c r="Q1133" i="3"/>
  <c r="O1133" i="3"/>
  <c r="N1133" i="3"/>
  <c r="M1133" i="3"/>
  <c r="L1133" i="3"/>
  <c r="K1133" i="3"/>
  <c r="J1133" i="3"/>
  <c r="G1133" i="3"/>
  <c r="I1133" i="3" s="1"/>
  <c r="F1133" i="3"/>
  <c r="E1133" i="3"/>
  <c r="D1133" i="3"/>
  <c r="C1133" i="3"/>
  <c r="B1133" i="3"/>
  <c r="A1133" i="3"/>
  <c r="V1132" i="3"/>
  <c r="U1132" i="3"/>
  <c r="T1132" i="3"/>
  <c r="S1132" i="3"/>
  <c r="Q1132" i="3"/>
  <c r="O1132" i="3"/>
  <c r="R1132" i="3" s="1"/>
  <c r="N1132" i="3"/>
  <c r="M1132" i="3"/>
  <c r="L1132" i="3"/>
  <c r="K1132" i="3"/>
  <c r="J1132" i="3"/>
  <c r="H1132" i="3"/>
  <c r="G1132" i="3"/>
  <c r="I1132" i="3" s="1"/>
  <c r="F1132" i="3"/>
  <c r="E1132" i="3"/>
  <c r="D1132" i="3"/>
  <c r="C1132" i="3"/>
  <c r="B1132" i="3"/>
  <c r="A1132" i="3"/>
  <c r="V1131" i="3"/>
  <c r="U1131" i="3"/>
  <c r="T1131" i="3"/>
  <c r="S1131" i="3"/>
  <c r="Q1131" i="3"/>
  <c r="O1131" i="3"/>
  <c r="N1131" i="3"/>
  <c r="M1131" i="3"/>
  <c r="L1131" i="3"/>
  <c r="K1131" i="3"/>
  <c r="J1131" i="3"/>
  <c r="H1131" i="3"/>
  <c r="G1131" i="3"/>
  <c r="I1131" i="3" s="1"/>
  <c r="F1131" i="3"/>
  <c r="E1131" i="3"/>
  <c r="D1131" i="3"/>
  <c r="C1131" i="3"/>
  <c r="B1131" i="3"/>
  <c r="A1131" i="3"/>
  <c r="V1130" i="3"/>
  <c r="U1130" i="3"/>
  <c r="T1130" i="3"/>
  <c r="S1130" i="3"/>
  <c r="Q1130" i="3"/>
  <c r="P1130" i="3"/>
  <c r="O1130" i="3"/>
  <c r="R1130" i="3" s="1"/>
  <c r="N1130" i="3"/>
  <c r="M1130" i="3"/>
  <c r="L1130" i="3"/>
  <c r="K1130" i="3"/>
  <c r="J1130" i="3"/>
  <c r="G1130" i="3"/>
  <c r="F1130" i="3"/>
  <c r="E1130" i="3"/>
  <c r="D1130" i="3"/>
  <c r="C1130" i="3"/>
  <c r="B1130" i="3"/>
  <c r="A1130" i="3"/>
  <c r="V1129" i="3"/>
  <c r="U1129" i="3"/>
  <c r="T1129" i="3"/>
  <c r="S1129" i="3"/>
  <c r="Q1129" i="3"/>
  <c r="O1129" i="3"/>
  <c r="R1129" i="3" s="1"/>
  <c r="N1129" i="3"/>
  <c r="P1129" i="3" s="1"/>
  <c r="M1129" i="3"/>
  <c r="L1129" i="3"/>
  <c r="K1129" i="3"/>
  <c r="J1129" i="3"/>
  <c r="G1129" i="3"/>
  <c r="H1129" i="3" s="1"/>
  <c r="F1129" i="3"/>
  <c r="E1129" i="3"/>
  <c r="D1129" i="3"/>
  <c r="C1129" i="3"/>
  <c r="B1129" i="3"/>
  <c r="A1129" i="3"/>
  <c r="V1128" i="3"/>
  <c r="U1128" i="3"/>
  <c r="T1128" i="3"/>
  <c r="S1128" i="3"/>
  <c r="R1128" i="3"/>
  <c r="Q1128" i="3"/>
  <c r="P1128" i="3"/>
  <c r="O1128" i="3"/>
  <c r="N1128" i="3"/>
  <c r="M1128" i="3"/>
  <c r="L1128" i="3"/>
  <c r="K1128" i="3"/>
  <c r="J1128" i="3"/>
  <c r="I1128" i="3"/>
  <c r="G1128" i="3"/>
  <c r="H1128" i="3" s="1"/>
  <c r="F1128" i="3"/>
  <c r="E1128" i="3"/>
  <c r="D1128" i="3"/>
  <c r="C1128" i="3"/>
  <c r="B1128" i="3"/>
  <c r="A1128" i="3"/>
  <c r="V1127" i="3"/>
  <c r="U1127" i="3"/>
  <c r="T1127" i="3"/>
  <c r="S1127" i="3"/>
  <c r="R1127" i="3"/>
  <c r="Q1127" i="3"/>
  <c r="O1127" i="3"/>
  <c r="P1127" i="3" s="1"/>
  <c r="N1127" i="3"/>
  <c r="M1127" i="3"/>
  <c r="L1127" i="3"/>
  <c r="K1127" i="3"/>
  <c r="J1127" i="3"/>
  <c r="I1127" i="3"/>
  <c r="H1127" i="3"/>
  <c r="G1127" i="3"/>
  <c r="F1127" i="3"/>
  <c r="E1127" i="3"/>
  <c r="D1127" i="3"/>
  <c r="C1127" i="3"/>
  <c r="B1127" i="3"/>
  <c r="A1127" i="3"/>
  <c r="V1126" i="3"/>
  <c r="U1126" i="3"/>
  <c r="T1126" i="3"/>
  <c r="S1126" i="3"/>
  <c r="Q1126" i="3"/>
  <c r="O1126" i="3"/>
  <c r="R1126" i="3" s="1"/>
  <c r="N1126" i="3"/>
  <c r="P1126" i="3" s="1"/>
  <c r="M1126" i="3"/>
  <c r="L1126" i="3"/>
  <c r="K1126" i="3"/>
  <c r="J1126" i="3"/>
  <c r="I1126" i="3"/>
  <c r="H1126" i="3"/>
  <c r="G1126" i="3"/>
  <c r="F1126" i="3"/>
  <c r="E1126" i="3"/>
  <c r="D1126" i="3"/>
  <c r="C1126" i="3"/>
  <c r="B1126" i="3"/>
  <c r="A1126" i="3"/>
  <c r="V1125" i="3"/>
  <c r="U1125" i="3"/>
  <c r="T1125" i="3"/>
  <c r="S1125" i="3"/>
  <c r="Q1125" i="3"/>
  <c r="O1125" i="3"/>
  <c r="N1125" i="3"/>
  <c r="P1125" i="3" s="1"/>
  <c r="M1125" i="3"/>
  <c r="L1125" i="3"/>
  <c r="K1125" i="3"/>
  <c r="J1125" i="3"/>
  <c r="I1125" i="3"/>
  <c r="H1125" i="3"/>
  <c r="G1125" i="3"/>
  <c r="F1125" i="3"/>
  <c r="E1125" i="3"/>
  <c r="D1125" i="3"/>
  <c r="C1125" i="3"/>
  <c r="B1125" i="3"/>
  <c r="A1125" i="3"/>
  <c r="V1124" i="3"/>
  <c r="U1124" i="3"/>
  <c r="T1124" i="3"/>
  <c r="S1124" i="3"/>
  <c r="R1124" i="3"/>
  <c r="Q1124" i="3"/>
  <c r="O1124" i="3"/>
  <c r="N1124" i="3"/>
  <c r="M1124" i="3"/>
  <c r="L1124" i="3"/>
  <c r="K1124" i="3"/>
  <c r="J1124" i="3"/>
  <c r="H1124" i="3"/>
  <c r="G1124" i="3"/>
  <c r="I1124" i="3" s="1"/>
  <c r="F1124" i="3"/>
  <c r="E1124" i="3"/>
  <c r="D1124" i="3"/>
  <c r="C1124" i="3"/>
  <c r="B1124" i="3"/>
  <c r="A1124" i="3"/>
  <c r="V1123" i="3"/>
  <c r="U1123" i="3"/>
  <c r="T1123" i="3"/>
  <c r="S1123" i="3"/>
  <c r="Q1123" i="3"/>
  <c r="O1123" i="3"/>
  <c r="N1123" i="3"/>
  <c r="R1123" i="3" s="1"/>
  <c r="M1123" i="3"/>
  <c r="L1123" i="3"/>
  <c r="K1123" i="3"/>
  <c r="J1123" i="3"/>
  <c r="G1123" i="3"/>
  <c r="F1123" i="3"/>
  <c r="E1123" i="3"/>
  <c r="D1123" i="3"/>
  <c r="C1123" i="3"/>
  <c r="B1123" i="3"/>
  <c r="A1123" i="3"/>
  <c r="V1122" i="3"/>
  <c r="U1122" i="3"/>
  <c r="T1122" i="3"/>
  <c r="S1122" i="3"/>
  <c r="Q1122" i="3"/>
  <c r="O1122" i="3"/>
  <c r="N1122" i="3"/>
  <c r="P1122" i="3" s="1"/>
  <c r="M1122" i="3"/>
  <c r="L1122" i="3"/>
  <c r="K1122" i="3"/>
  <c r="J1122" i="3"/>
  <c r="H1122" i="3"/>
  <c r="G1122" i="3"/>
  <c r="I1122" i="3" s="1"/>
  <c r="F1122" i="3"/>
  <c r="E1122" i="3"/>
  <c r="D1122" i="3"/>
  <c r="C1122" i="3"/>
  <c r="B1122" i="3"/>
  <c r="A1122" i="3"/>
  <c r="V1121" i="3"/>
  <c r="U1121" i="3"/>
  <c r="T1121" i="3"/>
  <c r="S1121" i="3"/>
  <c r="Q1121" i="3"/>
  <c r="O1121" i="3"/>
  <c r="N1121" i="3"/>
  <c r="M1121" i="3"/>
  <c r="L1121" i="3"/>
  <c r="K1121" i="3"/>
  <c r="J1121" i="3"/>
  <c r="G1121" i="3"/>
  <c r="H1121" i="3" s="1"/>
  <c r="F1121" i="3"/>
  <c r="E1121" i="3"/>
  <c r="D1121" i="3"/>
  <c r="C1121" i="3"/>
  <c r="B1121" i="3"/>
  <c r="A1121" i="3"/>
  <c r="V1120" i="3"/>
  <c r="U1120" i="3"/>
  <c r="T1120" i="3"/>
  <c r="S1120" i="3"/>
  <c r="R1120" i="3"/>
  <c r="Q1120" i="3"/>
  <c r="P1120" i="3"/>
  <c r="O1120" i="3"/>
  <c r="N1120" i="3"/>
  <c r="M1120" i="3"/>
  <c r="L1120" i="3"/>
  <c r="K1120" i="3"/>
  <c r="J1120" i="3"/>
  <c r="I1120" i="3"/>
  <c r="G1120" i="3"/>
  <c r="H1120" i="3" s="1"/>
  <c r="F1120" i="3"/>
  <c r="E1120" i="3"/>
  <c r="D1120" i="3"/>
  <c r="C1120" i="3"/>
  <c r="B1120" i="3"/>
  <c r="A1120" i="3"/>
  <c r="V1119" i="3"/>
  <c r="U1119" i="3"/>
  <c r="T1119" i="3"/>
  <c r="S1119" i="3"/>
  <c r="Q1119" i="3"/>
  <c r="O1119" i="3"/>
  <c r="N1119" i="3"/>
  <c r="M1119" i="3"/>
  <c r="L1119" i="3"/>
  <c r="K1119" i="3"/>
  <c r="J1119" i="3"/>
  <c r="I1119" i="3"/>
  <c r="H1119" i="3"/>
  <c r="G1119" i="3"/>
  <c r="F1119" i="3"/>
  <c r="E1119" i="3"/>
  <c r="D1119" i="3"/>
  <c r="C1119" i="3"/>
  <c r="B1119" i="3"/>
  <c r="A1119" i="3"/>
  <c r="V1118" i="3"/>
  <c r="U1118" i="3"/>
  <c r="T1118" i="3"/>
  <c r="S1118" i="3"/>
  <c r="R1118" i="3"/>
  <c r="Q1118" i="3"/>
  <c r="O1118" i="3"/>
  <c r="P1118" i="3" s="1"/>
  <c r="N1118" i="3"/>
  <c r="M1118" i="3"/>
  <c r="L1118" i="3"/>
  <c r="K1118" i="3"/>
  <c r="J1118" i="3"/>
  <c r="I1118" i="3"/>
  <c r="H1118" i="3"/>
  <c r="G1118" i="3"/>
  <c r="F1118" i="3"/>
  <c r="E1118" i="3"/>
  <c r="D1118" i="3"/>
  <c r="C1118" i="3"/>
  <c r="B1118" i="3"/>
  <c r="A1118" i="3"/>
  <c r="V1117" i="3"/>
  <c r="U1117" i="3"/>
  <c r="T1117" i="3"/>
  <c r="S1117" i="3"/>
  <c r="R1117" i="3"/>
  <c r="Q1117" i="3"/>
  <c r="O1117" i="3"/>
  <c r="N1117" i="3"/>
  <c r="M1117" i="3"/>
  <c r="L1117" i="3"/>
  <c r="K1117" i="3"/>
  <c r="J1117" i="3"/>
  <c r="G1117" i="3"/>
  <c r="F1117" i="3"/>
  <c r="E1117" i="3"/>
  <c r="D1117" i="3"/>
  <c r="C1117" i="3"/>
  <c r="B1117" i="3"/>
  <c r="A1117" i="3"/>
  <c r="V1116" i="3"/>
  <c r="U1116" i="3"/>
  <c r="T1116" i="3"/>
  <c r="S1116" i="3"/>
  <c r="Q1116" i="3"/>
  <c r="O1116" i="3"/>
  <c r="R1116" i="3" s="1"/>
  <c r="N1116" i="3"/>
  <c r="M1116" i="3"/>
  <c r="L1116" i="3"/>
  <c r="K1116" i="3"/>
  <c r="J1116" i="3"/>
  <c r="H1116" i="3"/>
  <c r="G1116" i="3"/>
  <c r="I1116" i="3" s="1"/>
  <c r="F1116" i="3"/>
  <c r="E1116" i="3"/>
  <c r="D1116" i="3"/>
  <c r="C1116" i="3"/>
  <c r="B1116" i="3"/>
  <c r="A1116" i="3"/>
  <c r="V1115" i="3"/>
  <c r="U1115" i="3"/>
  <c r="T1115" i="3"/>
  <c r="S1115" i="3"/>
  <c r="R1115" i="3"/>
  <c r="Q1115" i="3"/>
  <c r="P1115" i="3"/>
  <c r="O1115" i="3"/>
  <c r="N1115" i="3"/>
  <c r="M1115" i="3"/>
  <c r="L1115" i="3"/>
  <c r="K1115" i="3"/>
  <c r="J1115" i="3"/>
  <c r="H1115" i="3"/>
  <c r="G1115" i="3"/>
  <c r="I1115" i="3" s="1"/>
  <c r="F1115" i="3"/>
  <c r="E1115" i="3"/>
  <c r="D1115" i="3"/>
  <c r="C1115" i="3"/>
  <c r="B1115" i="3"/>
  <c r="A1115" i="3"/>
  <c r="V1114" i="3"/>
  <c r="U1114" i="3"/>
  <c r="T1114" i="3"/>
  <c r="S1114" i="3"/>
  <c r="Q1114" i="3"/>
  <c r="P1114" i="3"/>
  <c r="O1114" i="3"/>
  <c r="R1114" i="3" s="1"/>
  <c r="N1114" i="3"/>
  <c r="M1114" i="3"/>
  <c r="L1114" i="3"/>
  <c r="K1114" i="3"/>
  <c r="J1114" i="3"/>
  <c r="G1114" i="3"/>
  <c r="I1114" i="3" s="1"/>
  <c r="F1114" i="3"/>
  <c r="E1114" i="3"/>
  <c r="D1114" i="3"/>
  <c r="C1114" i="3"/>
  <c r="B1114" i="3"/>
  <c r="A1114" i="3"/>
  <c r="V1113" i="3"/>
  <c r="U1113" i="3"/>
  <c r="T1113" i="3"/>
  <c r="S1113" i="3"/>
  <c r="Q1113" i="3"/>
  <c r="O1113" i="3"/>
  <c r="R1113" i="3" s="1"/>
  <c r="N1113" i="3"/>
  <c r="P1113" i="3" s="1"/>
  <c r="M1113" i="3"/>
  <c r="L1113" i="3"/>
  <c r="K1113" i="3"/>
  <c r="J1113" i="3"/>
  <c r="I1113" i="3"/>
  <c r="G1113" i="3"/>
  <c r="H1113" i="3" s="1"/>
  <c r="F1113" i="3"/>
  <c r="E1113" i="3"/>
  <c r="D1113" i="3"/>
  <c r="C1113" i="3"/>
  <c r="B1113" i="3"/>
  <c r="A1113" i="3"/>
  <c r="V1112" i="3"/>
  <c r="U1112" i="3"/>
  <c r="T1112" i="3"/>
  <c r="S1112" i="3"/>
  <c r="R1112" i="3"/>
  <c r="Q1112" i="3"/>
  <c r="P1112" i="3"/>
  <c r="O1112" i="3"/>
  <c r="N1112" i="3"/>
  <c r="M1112" i="3"/>
  <c r="L1112" i="3"/>
  <c r="K1112" i="3"/>
  <c r="J1112" i="3"/>
  <c r="I1112" i="3"/>
  <c r="G1112" i="3"/>
  <c r="H1112" i="3" s="1"/>
  <c r="F1112" i="3"/>
  <c r="E1112" i="3"/>
  <c r="D1112" i="3"/>
  <c r="C1112" i="3"/>
  <c r="B1112" i="3"/>
  <c r="A1112" i="3"/>
  <c r="V1111" i="3"/>
  <c r="U1111" i="3"/>
  <c r="T1111" i="3"/>
  <c r="S1111" i="3"/>
  <c r="R1111" i="3"/>
  <c r="Q1111" i="3"/>
  <c r="O1111" i="3"/>
  <c r="P1111" i="3" s="1"/>
  <c r="N1111" i="3"/>
  <c r="M1111" i="3"/>
  <c r="L1111" i="3"/>
  <c r="K1111" i="3"/>
  <c r="J1111" i="3"/>
  <c r="I1111" i="3"/>
  <c r="H1111" i="3"/>
  <c r="G1111" i="3"/>
  <c r="F1111" i="3"/>
  <c r="E1111" i="3"/>
  <c r="D1111" i="3"/>
  <c r="C1111" i="3"/>
  <c r="B1111" i="3"/>
  <c r="A1111" i="3"/>
  <c r="V1110" i="3"/>
  <c r="U1110" i="3"/>
  <c r="T1110" i="3"/>
  <c r="S1110" i="3"/>
  <c r="Q1110" i="3"/>
  <c r="O1110" i="3"/>
  <c r="R1110" i="3" s="1"/>
  <c r="N1110" i="3"/>
  <c r="P1110" i="3" s="1"/>
  <c r="M1110" i="3"/>
  <c r="L1110" i="3"/>
  <c r="K1110" i="3"/>
  <c r="J1110" i="3"/>
  <c r="I1110" i="3"/>
  <c r="H1110" i="3"/>
  <c r="G1110" i="3"/>
  <c r="F1110" i="3"/>
  <c r="E1110" i="3"/>
  <c r="D1110" i="3"/>
  <c r="C1110" i="3"/>
  <c r="B1110" i="3"/>
  <c r="A1110" i="3"/>
  <c r="V1109" i="3"/>
  <c r="U1109" i="3"/>
  <c r="T1109" i="3"/>
  <c r="S1109" i="3"/>
  <c r="R1109" i="3"/>
  <c r="Q1109" i="3"/>
  <c r="O1109" i="3"/>
  <c r="N1109" i="3"/>
  <c r="P1109" i="3" s="1"/>
  <c r="M1109" i="3"/>
  <c r="L1109" i="3"/>
  <c r="K1109" i="3"/>
  <c r="J1109" i="3"/>
  <c r="I1109" i="3"/>
  <c r="H1109" i="3"/>
  <c r="G1109" i="3"/>
  <c r="F1109" i="3"/>
  <c r="E1109" i="3"/>
  <c r="D1109" i="3"/>
  <c r="C1109" i="3"/>
  <c r="B1109" i="3"/>
  <c r="A1109" i="3"/>
  <c r="V1108" i="3"/>
  <c r="U1108" i="3"/>
  <c r="T1108" i="3"/>
  <c r="S1108" i="3"/>
  <c r="R1108" i="3"/>
  <c r="Q1108" i="3"/>
  <c r="O1108" i="3"/>
  <c r="N1108" i="3"/>
  <c r="M1108" i="3"/>
  <c r="L1108" i="3"/>
  <c r="K1108" i="3"/>
  <c r="J1108" i="3"/>
  <c r="H1108" i="3"/>
  <c r="G1108" i="3"/>
  <c r="I1108" i="3" s="1"/>
  <c r="F1108" i="3"/>
  <c r="E1108" i="3"/>
  <c r="D1108" i="3"/>
  <c r="C1108" i="3"/>
  <c r="B1108" i="3"/>
  <c r="A1108" i="3"/>
  <c r="V1107" i="3"/>
  <c r="U1107" i="3"/>
  <c r="T1107" i="3"/>
  <c r="S1107" i="3"/>
  <c r="Q1107" i="3"/>
  <c r="O1107" i="3"/>
  <c r="N1107" i="3"/>
  <c r="R1107" i="3" s="1"/>
  <c r="M1107" i="3"/>
  <c r="L1107" i="3"/>
  <c r="K1107" i="3"/>
  <c r="J1107" i="3"/>
  <c r="H1107" i="3"/>
  <c r="G1107" i="3"/>
  <c r="I1107" i="3" s="1"/>
  <c r="F1107" i="3"/>
  <c r="E1107" i="3"/>
  <c r="D1107" i="3"/>
  <c r="C1107" i="3"/>
  <c r="B1107" i="3"/>
  <c r="A1107" i="3"/>
  <c r="V1106" i="3"/>
  <c r="U1106" i="3"/>
  <c r="T1106" i="3"/>
  <c r="S1106" i="3"/>
  <c r="Q1106" i="3"/>
  <c r="P1106" i="3"/>
  <c r="O1106" i="3"/>
  <c r="N1106" i="3"/>
  <c r="M1106" i="3"/>
  <c r="L1106" i="3"/>
  <c r="K1106" i="3"/>
  <c r="J1106" i="3"/>
  <c r="H1106" i="3"/>
  <c r="G1106" i="3"/>
  <c r="I1106" i="3" s="1"/>
  <c r="F1106" i="3"/>
  <c r="E1106" i="3"/>
  <c r="D1106" i="3"/>
  <c r="C1106" i="3"/>
  <c r="B1106" i="3"/>
  <c r="A1106" i="3"/>
  <c r="V1105" i="3"/>
  <c r="U1105" i="3"/>
  <c r="T1105" i="3"/>
  <c r="S1105" i="3"/>
  <c r="Q1105" i="3"/>
  <c r="P1105" i="3"/>
  <c r="O1105" i="3"/>
  <c r="R1105" i="3" s="1"/>
  <c r="N1105" i="3"/>
  <c r="M1105" i="3"/>
  <c r="L1105" i="3"/>
  <c r="K1105" i="3"/>
  <c r="J1105" i="3"/>
  <c r="G1105" i="3"/>
  <c r="H1105" i="3" s="1"/>
  <c r="F1105" i="3"/>
  <c r="E1105" i="3"/>
  <c r="D1105" i="3"/>
  <c r="C1105" i="3"/>
  <c r="B1105" i="3"/>
  <c r="A1105" i="3"/>
  <c r="V1104" i="3"/>
  <c r="U1104" i="3"/>
  <c r="T1104" i="3"/>
  <c r="S1104" i="3"/>
  <c r="R1104" i="3"/>
  <c r="Q1104" i="3"/>
  <c r="P1104" i="3"/>
  <c r="O1104" i="3"/>
  <c r="N1104" i="3"/>
  <c r="M1104" i="3"/>
  <c r="L1104" i="3"/>
  <c r="K1104" i="3"/>
  <c r="J1104" i="3"/>
  <c r="G1104" i="3"/>
  <c r="F1104" i="3"/>
  <c r="E1104" i="3"/>
  <c r="D1104" i="3"/>
  <c r="C1104" i="3"/>
  <c r="B1104" i="3"/>
  <c r="A1104" i="3"/>
  <c r="V1103" i="3"/>
  <c r="U1103" i="3"/>
  <c r="T1103" i="3"/>
  <c r="S1103" i="3"/>
  <c r="Q1103" i="3"/>
  <c r="O1103" i="3"/>
  <c r="N1103" i="3"/>
  <c r="M1103" i="3"/>
  <c r="L1103" i="3"/>
  <c r="K1103" i="3"/>
  <c r="J1103" i="3"/>
  <c r="I1103" i="3"/>
  <c r="H1103" i="3"/>
  <c r="G1103" i="3"/>
  <c r="F1103" i="3"/>
  <c r="E1103" i="3"/>
  <c r="D1103" i="3"/>
  <c r="C1103" i="3"/>
  <c r="B1103" i="3"/>
  <c r="A1103" i="3"/>
  <c r="V1102" i="3"/>
  <c r="U1102" i="3"/>
  <c r="T1102" i="3"/>
  <c r="S1102" i="3"/>
  <c r="Q1102" i="3"/>
  <c r="P1102" i="3"/>
  <c r="O1102" i="3"/>
  <c r="R1102" i="3" s="1"/>
  <c r="N1102" i="3"/>
  <c r="M1102" i="3"/>
  <c r="L1102" i="3"/>
  <c r="K1102" i="3"/>
  <c r="J1102" i="3"/>
  <c r="I1102" i="3"/>
  <c r="H1102" i="3"/>
  <c r="G1102" i="3"/>
  <c r="F1102" i="3"/>
  <c r="E1102" i="3"/>
  <c r="D1102" i="3"/>
  <c r="C1102" i="3"/>
  <c r="B1102" i="3"/>
  <c r="A1102" i="3"/>
  <c r="V1101" i="3"/>
  <c r="U1101" i="3"/>
  <c r="T1101" i="3"/>
  <c r="S1101" i="3"/>
  <c r="R1101" i="3"/>
  <c r="Q1101" i="3"/>
  <c r="O1101" i="3"/>
  <c r="N1101" i="3"/>
  <c r="M1101" i="3"/>
  <c r="L1101" i="3"/>
  <c r="K1101" i="3"/>
  <c r="J1101" i="3"/>
  <c r="H1101" i="3"/>
  <c r="G1101" i="3"/>
  <c r="I1101" i="3" s="1"/>
  <c r="F1101" i="3"/>
  <c r="E1101" i="3"/>
  <c r="D1101" i="3"/>
  <c r="C1101" i="3"/>
  <c r="B1101" i="3"/>
  <c r="A1101" i="3"/>
  <c r="V1100" i="3"/>
  <c r="U1100" i="3"/>
  <c r="T1100" i="3"/>
  <c r="S1100" i="3"/>
  <c r="Q1100" i="3"/>
  <c r="O1100" i="3"/>
  <c r="R1100" i="3" s="1"/>
  <c r="N1100" i="3"/>
  <c r="M1100" i="3"/>
  <c r="L1100" i="3"/>
  <c r="K1100" i="3"/>
  <c r="J1100" i="3"/>
  <c r="H1100" i="3"/>
  <c r="G1100" i="3"/>
  <c r="I1100" i="3" s="1"/>
  <c r="F1100" i="3"/>
  <c r="E1100" i="3"/>
  <c r="D1100" i="3"/>
  <c r="C1100" i="3"/>
  <c r="B1100" i="3"/>
  <c r="A1100" i="3"/>
  <c r="V1099" i="3"/>
  <c r="U1099" i="3"/>
  <c r="T1099" i="3"/>
  <c r="S1099" i="3"/>
  <c r="Q1099" i="3"/>
  <c r="O1099" i="3"/>
  <c r="N1099" i="3"/>
  <c r="M1099" i="3"/>
  <c r="L1099" i="3"/>
  <c r="K1099" i="3"/>
  <c r="J1099" i="3"/>
  <c r="G1099" i="3"/>
  <c r="I1099" i="3" s="1"/>
  <c r="F1099" i="3"/>
  <c r="E1099" i="3"/>
  <c r="D1099" i="3"/>
  <c r="C1099" i="3"/>
  <c r="B1099" i="3"/>
  <c r="A1099" i="3"/>
  <c r="V1098" i="3"/>
  <c r="U1098" i="3"/>
  <c r="T1098" i="3"/>
  <c r="S1098" i="3"/>
  <c r="Q1098" i="3"/>
  <c r="P1098" i="3"/>
  <c r="O1098" i="3"/>
  <c r="R1098" i="3" s="1"/>
  <c r="N1098" i="3"/>
  <c r="M1098" i="3"/>
  <c r="L1098" i="3"/>
  <c r="K1098" i="3"/>
  <c r="J1098" i="3"/>
  <c r="H1098" i="3"/>
  <c r="G1098" i="3"/>
  <c r="I1098" i="3" s="1"/>
  <c r="F1098" i="3"/>
  <c r="E1098" i="3"/>
  <c r="D1098" i="3"/>
  <c r="C1098" i="3"/>
  <c r="B1098" i="3"/>
  <c r="A1098" i="3"/>
  <c r="V1097" i="3"/>
  <c r="U1097" i="3"/>
  <c r="T1097" i="3"/>
  <c r="S1097" i="3"/>
  <c r="Q1097" i="3"/>
  <c r="O1097" i="3"/>
  <c r="R1097" i="3" s="1"/>
  <c r="N1097" i="3"/>
  <c r="P1097" i="3" s="1"/>
  <c r="M1097" i="3"/>
  <c r="L1097" i="3"/>
  <c r="K1097" i="3"/>
  <c r="J1097" i="3"/>
  <c r="I1097" i="3"/>
  <c r="G1097" i="3"/>
  <c r="H1097" i="3" s="1"/>
  <c r="F1097" i="3"/>
  <c r="E1097" i="3"/>
  <c r="D1097" i="3"/>
  <c r="C1097" i="3"/>
  <c r="B1097" i="3"/>
  <c r="A1097" i="3"/>
  <c r="V1096" i="3"/>
  <c r="U1096" i="3"/>
  <c r="T1096" i="3"/>
  <c r="S1096" i="3"/>
  <c r="Q1096" i="3"/>
  <c r="O1096" i="3"/>
  <c r="N1096" i="3"/>
  <c r="M1096" i="3"/>
  <c r="L1096" i="3"/>
  <c r="K1096" i="3"/>
  <c r="J1096" i="3"/>
  <c r="I1096" i="3"/>
  <c r="G1096" i="3"/>
  <c r="H1096" i="3" s="1"/>
  <c r="F1096" i="3"/>
  <c r="E1096" i="3"/>
  <c r="D1096" i="3"/>
  <c r="C1096" i="3"/>
  <c r="B1096" i="3"/>
  <c r="A1096" i="3"/>
  <c r="V1095" i="3"/>
  <c r="U1095" i="3"/>
  <c r="T1095" i="3"/>
  <c r="S1095" i="3"/>
  <c r="R1095" i="3"/>
  <c r="Q1095" i="3"/>
  <c r="O1095" i="3"/>
  <c r="P1095" i="3" s="1"/>
  <c r="N1095" i="3"/>
  <c r="M1095" i="3"/>
  <c r="L1095" i="3"/>
  <c r="K1095" i="3"/>
  <c r="J1095" i="3"/>
  <c r="I1095" i="3"/>
  <c r="H1095" i="3"/>
  <c r="G1095" i="3"/>
  <c r="F1095" i="3"/>
  <c r="E1095" i="3"/>
  <c r="D1095" i="3"/>
  <c r="C1095" i="3"/>
  <c r="B1095" i="3"/>
  <c r="A1095" i="3"/>
  <c r="V1094" i="3"/>
  <c r="U1094" i="3"/>
  <c r="T1094" i="3"/>
  <c r="S1094" i="3"/>
  <c r="Q1094" i="3"/>
  <c r="O1094" i="3"/>
  <c r="R1094" i="3" s="1"/>
  <c r="N1094" i="3"/>
  <c r="P1094" i="3" s="1"/>
  <c r="M1094" i="3"/>
  <c r="L1094" i="3"/>
  <c r="K1094" i="3"/>
  <c r="J1094" i="3"/>
  <c r="I1094" i="3"/>
  <c r="H1094" i="3"/>
  <c r="G1094" i="3"/>
  <c r="F1094" i="3"/>
  <c r="E1094" i="3"/>
  <c r="D1094" i="3"/>
  <c r="C1094" i="3"/>
  <c r="B1094" i="3"/>
  <c r="A1094" i="3"/>
  <c r="V1093" i="3"/>
  <c r="U1093" i="3"/>
  <c r="T1093" i="3"/>
  <c r="S1093" i="3"/>
  <c r="Q1093" i="3"/>
  <c r="O1093" i="3"/>
  <c r="N1093" i="3"/>
  <c r="M1093" i="3"/>
  <c r="L1093" i="3"/>
  <c r="K1093" i="3"/>
  <c r="J1093" i="3"/>
  <c r="I1093" i="3"/>
  <c r="H1093" i="3"/>
  <c r="G1093" i="3"/>
  <c r="F1093" i="3"/>
  <c r="E1093" i="3"/>
  <c r="D1093" i="3"/>
  <c r="C1093" i="3"/>
  <c r="B1093" i="3"/>
  <c r="A1093" i="3"/>
  <c r="V1092" i="3"/>
  <c r="U1092" i="3"/>
  <c r="T1092" i="3"/>
  <c r="S1092" i="3"/>
  <c r="R1092" i="3"/>
  <c r="Q1092" i="3"/>
  <c r="O1092" i="3"/>
  <c r="N1092" i="3"/>
  <c r="M1092" i="3"/>
  <c r="L1092" i="3"/>
  <c r="K1092" i="3"/>
  <c r="J1092" i="3"/>
  <c r="G1092" i="3"/>
  <c r="I1092" i="3" s="1"/>
  <c r="F1092" i="3"/>
  <c r="E1092" i="3"/>
  <c r="D1092" i="3"/>
  <c r="C1092" i="3"/>
  <c r="B1092" i="3"/>
  <c r="A1092" i="3"/>
  <c r="V1091" i="3"/>
  <c r="U1091" i="3"/>
  <c r="T1091" i="3"/>
  <c r="S1091" i="3"/>
  <c r="Q1091" i="3"/>
  <c r="O1091" i="3"/>
  <c r="N1091" i="3"/>
  <c r="R1091" i="3" s="1"/>
  <c r="M1091" i="3"/>
  <c r="L1091" i="3"/>
  <c r="K1091" i="3"/>
  <c r="J1091" i="3"/>
  <c r="G1091" i="3"/>
  <c r="I1091" i="3" s="1"/>
  <c r="F1091" i="3"/>
  <c r="E1091" i="3"/>
  <c r="D1091" i="3"/>
  <c r="C1091" i="3"/>
  <c r="B1091" i="3"/>
  <c r="A1091" i="3"/>
  <c r="V1090" i="3"/>
  <c r="U1090" i="3"/>
  <c r="T1090" i="3"/>
  <c r="S1090" i="3"/>
  <c r="Q1090" i="3"/>
  <c r="P1090" i="3"/>
  <c r="O1090" i="3"/>
  <c r="R1090" i="3" s="1"/>
  <c r="N1090" i="3"/>
  <c r="M1090" i="3"/>
  <c r="L1090" i="3"/>
  <c r="K1090" i="3"/>
  <c r="J1090" i="3"/>
  <c r="H1090" i="3"/>
  <c r="G1090" i="3"/>
  <c r="I1090" i="3" s="1"/>
  <c r="F1090" i="3"/>
  <c r="E1090" i="3"/>
  <c r="D1090" i="3"/>
  <c r="C1090" i="3"/>
  <c r="B1090" i="3"/>
  <c r="A1090" i="3"/>
  <c r="V1089" i="3"/>
  <c r="U1089" i="3"/>
  <c r="T1089" i="3"/>
  <c r="S1089" i="3"/>
  <c r="Q1089" i="3"/>
  <c r="O1089" i="3"/>
  <c r="R1089" i="3" s="1"/>
  <c r="N1089" i="3"/>
  <c r="M1089" i="3"/>
  <c r="L1089" i="3"/>
  <c r="K1089" i="3"/>
  <c r="J1089" i="3"/>
  <c r="G1089" i="3"/>
  <c r="H1089" i="3" s="1"/>
  <c r="F1089" i="3"/>
  <c r="E1089" i="3"/>
  <c r="D1089" i="3"/>
  <c r="C1089" i="3"/>
  <c r="B1089" i="3"/>
  <c r="A1089" i="3"/>
  <c r="V1088" i="3"/>
  <c r="U1088" i="3"/>
  <c r="T1088" i="3"/>
  <c r="S1088" i="3"/>
  <c r="R1088" i="3"/>
  <c r="Q1088" i="3"/>
  <c r="P1088" i="3"/>
  <c r="O1088" i="3"/>
  <c r="N1088" i="3"/>
  <c r="M1088" i="3"/>
  <c r="L1088" i="3"/>
  <c r="K1088" i="3"/>
  <c r="J1088" i="3"/>
  <c r="I1088" i="3"/>
  <c r="G1088" i="3"/>
  <c r="H1088" i="3" s="1"/>
  <c r="F1088" i="3"/>
  <c r="E1088" i="3"/>
  <c r="D1088" i="3"/>
  <c r="C1088" i="3"/>
  <c r="B1088" i="3"/>
  <c r="A1088" i="3"/>
  <c r="V1087" i="3"/>
  <c r="U1087" i="3"/>
  <c r="T1087" i="3"/>
  <c r="S1087" i="3"/>
  <c r="Q1087" i="3"/>
  <c r="O1087" i="3"/>
  <c r="N1087" i="3"/>
  <c r="M1087" i="3"/>
  <c r="L1087" i="3"/>
  <c r="K1087" i="3"/>
  <c r="J1087" i="3"/>
  <c r="I1087" i="3"/>
  <c r="H1087" i="3"/>
  <c r="G1087" i="3"/>
  <c r="F1087" i="3"/>
  <c r="E1087" i="3"/>
  <c r="D1087" i="3"/>
  <c r="C1087" i="3"/>
  <c r="B1087" i="3"/>
  <c r="A1087" i="3"/>
  <c r="V1086" i="3"/>
  <c r="U1086" i="3"/>
  <c r="T1086" i="3"/>
  <c r="S1086" i="3"/>
  <c r="R1086" i="3"/>
  <c r="Q1086" i="3"/>
  <c r="P1086" i="3"/>
  <c r="O1086" i="3"/>
  <c r="N1086" i="3"/>
  <c r="M1086" i="3"/>
  <c r="L1086" i="3"/>
  <c r="K1086" i="3"/>
  <c r="J1086" i="3"/>
  <c r="I1086" i="3"/>
  <c r="H1086" i="3"/>
  <c r="G1086" i="3"/>
  <c r="F1086" i="3"/>
  <c r="E1086" i="3"/>
  <c r="D1086" i="3"/>
  <c r="C1086" i="3"/>
  <c r="B1086" i="3"/>
  <c r="A1086" i="3"/>
  <c r="V1085" i="3"/>
  <c r="U1085" i="3"/>
  <c r="T1085" i="3"/>
  <c r="S1085" i="3"/>
  <c r="R1085" i="3"/>
  <c r="Q1085" i="3"/>
  <c r="O1085" i="3"/>
  <c r="N1085" i="3"/>
  <c r="P1085" i="3" s="1"/>
  <c r="M1085" i="3"/>
  <c r="L1085" i="3"/>
  <c r="K1085" i="3"/>
  <c r="J1085" i="3"/>
  <c r="H1085" i="3"/>
  <c r="G1085" i="3"/>
  <c r="I1085" i="3" s="1"/>
  <c r="F1085" i="3"/>
  <c r="E1085" i="3"/>
  <c r="D1085" i="3"/>
  <c r="C1085" i="3"/>
  <c r="B1085" i="3"/>
  <c r="A1085" i="3"/>
  <c r="V1084" i="3"/>
  <c r="U1084" i="3"/>
  <c r="T1084" i="3"/>
  <c r="S1084" i="3"/>
  <c r="Q1084" i="3"/>
  <c r="O1084" i="3"/>
  <c r="N1084" i="3"/>
  <c r="P1084" i="3" s="1"/>
  <c r="M1084" i="3"/>
  <c r="L1084" i="3"/>
  <c r="K1084" i="3"/>
  <c r="J1084" i="3"/>
  <c r="H1084" i="3"/>
  <c r="G1084" i="3"/>
  <c r="I1084" i="3" s="1"/>
  <c r="F1084" i="3"/>
  <c r="E1084" i="3"/>
  <c r="D1084" i="3"/>
  <c r="C1084" i="3"/>
  <c r="B1084" i="3"/>
  <c r="A1084" i="3"/>
  <c r="V1083" i="3"/>
  <c r="U1083" i="3"/>
  <c r="T1083" i="3"/>
  <c r="S1083" i="3"/>
  <c r="Q1083" i="3"/>
  <c r="P1083" i="3"/>
  <c r="O1083" i="3"/>
  <c r="N1083" i="3"/>
  <c r="R1083" i="3" s="1"/>
  <c r="M1083" i="3"/>
  <c r="L1083" i="3"/>
  <c r="K1083" i="3"/>
  <c r="J1083" i="3"/>
  <c r="G1083" i="3"/>
  <c r="I1083" i="3" s="1"/>
  <c r="F1083" i="3"/>
  <c r="E1083" i="3"/>
  <c r="D1083" i="3"/>
  <c r="C1083" i="3"/>
  <c r="B1083" i="3"/>
  <c r="A1083" i="3"/>
  <c r="V1082" i="3"/>
  <c r="U1082" i="3"/>
  <c r="T1082" i="3"/>
  <c r="S1082" i="3"/>
  <c r="Q1082" i="3"/>
  <c r="P1082" i="3"/>
  <c r="O1082" i="3"/>
  <c r="R1082" i="3" s="1"/>
  <c r="N1082" i="3"/>
  <c r="M1082" i="3"/>
  <c r="L1082" i="3"/>
  <c r="K1082" i="3"/>
  <c r="J1082" i="3"/>
  <c r="H1082" i="3"/>
  <c r="G1082" i="3"/>
  <c r="I1082" i="3" s="1"/>
  <c r="F1082" i="3"/>
  <c r="E1082" i="3"/>
  <c r="D1082" i="3"/>
  <c r="C1082" i="3"/>
  <c r="B1082" i="3"/>
  <c r="A1082" i="3"/>
  <c r="V1081" i="3"/>
  <c r="U1081" i="3"/>
  <c r="T1081" i="3"/>
  <c r="S1081" i="3"/>
  <c r="Q1081" i="3"/>
  <c r="O1081" i="3"/>
  <c r="N1081" i="3"/>
  <c r="P1081" i="3" s="1"/>
  <c r="M1081" i="3"/>
  <c r="L1081" i="3"/>
  <c r="K1081" i="3"/>
  <c r="J1081" i="3"/>
  <c r="I1081" i="3"/>
  <c r="G1081" i="3"/>
  <c r="H1081" i="3" s="1"/>
  <c r="F1081" i="3"/>
  <c r="E1081" i="3"/>
  <c r="D1081" i="3"/>
  <c r="C1081" i="3"/>
  <c r="B1081" i="3"/>
  <c r="A1081" i="3"/>
  <c r="V1080" i="3"/>
  <c r="U1080" i="3"/>
  <c r="T1080" i="3"/>
  <c r="S1080" i="3"/>
  <c r="Q1080" i="3"/>
  <c r="P1080" i="3"/>
  <c r="O1080" i="3"/>
  <c r="R1080" i="3" s="1"/>
  <c r="N1080" i="3"/>
  <c r="M1080" i="3"/>
  <c r="L1080" i="3"/>
  <c r="K1080" i="3"/>
  <c r="J1080" i="3"/>
  <c r="I1080" i="3"/>
  <c r="G1080" i="3"/>
  <c r="H1080" i="3" s="1"/>
  <c r="F1080" i="3"/>
  <c r="E1080" i="3"/>
  <c r="D1080" i="3"/>
  <c r="C1080" i="3"/>
  <c r="B1080" i="3"/>
  <c r="A1080" i="3"/>
  <c r="V1079" i="3"/>
  <c r="U1079" i="3"/>
  <c r="T1079" i="3"/>
  <c r="S1079" i="3"/>
  <c r="R1079" i="3"/>
  <c r="Q1079" i="3"/>
  <c r="O1079" i="3"/>
  <c r="P1079" i="3" s="1"/>
  <c r="N1079" i="3"/>
  <c r="M1079" i="3"/>
  <c r="L1079" i="3"/>
  <c r="K1079" i="3"/>
  <c r="J1079" i="3"/>
  <c r="I1079" i="3"/>
  <c r="H1079" i="3"/>
  <c r="G1079" i="3"/>
  <c r="F1079" i="3"/>
  <c r="E1079" i="3"/>
  <c r="D1079" i="3"/>
  <c r="C1079" i="3"/>
  <c r="B1079" i="3"/>
  <c r="A1079" i="3"/>
  <c r="V1078" i="3"/>
  <c r="U1078" i="3"/>
  <c r="T1078" i="3"/>
  <c r="S1078" i="3"/>
  <c r="Q1078" i="3"/>
  <c r="O1078" i="3"/>
  <c r="R1078" i="3" s="1"/>
  <c r="N1078" i="3"/>
  <c r="P1078" i="3" s="1"/>
  <c r="M1078" i="3"/>
  <c r="L1078" i="3"/>
  <c r="K1078" i="3"/>
  <c r="J1078" i="3"/>
  <c r="I1078" i="3"/>
  <c r="H1078" i="3"/>
  <c r="G1078" i="3"/>
  <c r="F1078" i="3"/>
  <c r="E1078" i="3"/>
  <c r="D1078" i="3"/>
  <c r="C1078" i="3"/>
  <c r="B1078" i="3"/>
  <c r="A1078" i="3"/>
  <c r="V1077" i="3"/>
  <c r="U1077" i="3"/>
  <c r="T1077" i="3"/>
  <c r="S1077" i="3"/>
  <c r="Q1077" i="3"/>
  <c r="O1077" i="3"/>
  <c r="N1077" i="3"/>
  <c r="M1077" i="3"/>
  <c r="L1077" i="3"/>
  <c r="K1077" i="3"/>
  <c r="J1077" i="3"/>
  <c r="I1077" i="3"/>
  <c r="H1077" i="3"/>
  <c r="G1077" i="3"/>
  <c r="F1077" i="3"/>
  <c r="E1077" i="3"/>
  <c r="D1077" i="3"/>
  <c r="C1077" i="3"/>
  <c r="B1077" i="3"/>
  <c r="A1077" i="3"/>
  <c r="V1076" i="3"/>
  <c r="U1076" i="3"/>
  <c r="T1076" i="3"/>
  <c r="S1076" i="3"/>
  <c r="R1076" i="3"/>
  <c r="Q1076" i="3"/>
  <c r="O1076" i="3"/>
  <c r="N1076" i="3"/>
  <c r="M1076" i="3"/>
  <c r="L1076" i="3"/>
  <c r="K1076" i="3"/>
  <c r="J1076" i="3"/>
  <c r="G1076" i="3"/>
  <c r="I1076" i="3" s="1"/>
  <c r="F1076" i="3"/>
  <c r="E1076" i="3"/>
  <c r="D1076" i="3"/>
  <c r="C1076" i="3"/>
  <c r="B1076" i="3"/>
  <c r="A1076" i="3"/>
  <c r="V1075" i="3"/>
  <c r="U1075" i="3"/>
  <c r="T1075" i="3"/>
  <c r="S1075" i="3"/>
  <c r="Q1075" i="3"/>
  <c r="O1075" i="3"/>
  <c r="N1075" i="3"/>
  <c r="R1075" i="3" s="1"/>
  <c r="M1075" i="3"/>
  <c r="L1075" i="3"/>
  <c r="K1075" i="3"/>
  <c r="J1075" i="3"/>
  <c r="H1075" i="3"/>
  <c r="G1075" i="3"/>
  <c r="I1075" i="3" s="1"/>
  <c r="F1075" i="3"/>
  <c r="E1075" i="3"/>
  <c r="D1075" i="3"/>
  <c r="C1075" i="3"/>
  <c r="B1075" i="3"/>
  <c r="A1075" i="3"/>
  <c r="V1074" i="3"/>
  <c r="U1074" i="3"/>
  <c r="T1074" i="3"/>
  <c r="S1074" i="3"/>
  <c r="Q1074" i="3"/>
  <c r="P1074" i="3"/>
  <c r="O1074" i="3"/>
  <c r="N1074" i="3"/>
  <c r="M1074" i="3"/>
  <c r="L1074" i="3"/>
  <c r="K1074" i="3"/>
  <c r="J1074" i="3"/>
  <c r="H1074" i="3"/>
  <c r="G1074" i="3"/>
  <c r="I1074" i="3" s="1"/>
  <c r="F1074" i="3"/>
  <c r="E1074" i="3"/>
  <c r="D1074" i="3"/>
  <c r="C1074" i="3"/>
  <c r="B1074" i="3"/>
  <c r="A1074" i="3"/>
  <c r="V1073" i="3"/>
  <c r="U1073" i="3"/>
  <c r="T1073" i="3"/>
  <c r="S1073" i="3"/>
  <c r="Q1073" i="3"/>
  <c r="O1073" i="3"/>
  <c r="N1073" i="3"/>
  <c r="M1073" i="3"/>
  <c r="L1073" i="3"/>
  <c r="K1073" i="3"/>
  <c r="J1073" i="3"/>
  <c r="G1073" i="3"/>
  <c r="H1073" i="3" s="1"/>
  <c r="F1073" i="3"/>
  <c r="E1073" i="3"/>
  <c r="D1073" i="3"/>
  <c r="C1073" i="3"/>
  <c r="B1073" i="3"/>
  <c r="A1073" i="3"/>
  <c r="V1072" i="3"/>
  <c r="U1072" i="3"/>
  <c r="T1072" i="3"/>
  <c r="S1072" i="3"/>
  <c r="R1072" i="3"/>
  <c r="Q1072" i="3"/>
  <c r="P1072" i="3"/>
  <c r="O1072" i="3"/>
  <c r="N1072" i="3"/>
  <c r="M1072" i="3"/>
  <c r="L1072" i="3"/>
  <c r="K1072" i="3"/>
  <c r="J1072" i="3"/>
  <c r="I1072" i="3"/>
  <c r="G1072" i="3"/>
  <c r="H1072" i="3" s="1"/>
  <c r="F1072" i="3"/>
  <c r="E1072" i="3"/>
  <c r="D1072" i="3"/>
  <c r="C1072" i="3"/>
  <c r="B1072" i="3"/>
  <c r="A1072" i="3"/>
  <c r="V1071" i="3"/>
  <c r="U1071" i="3"/>
  <c r="T1071" i="3"/>
  <c r="S1071" i="3"/>
  <c r="Q1071" i="3"/>
  <c r="O1071" i="3"/>
  <c r="N1071" i="3"/>
  <c r="M1071" i="3"/>
  <c r="L1071" i="3"/>
  <c r="K1071" i="3"/>
  <c r="J1071" i="3"/>
  <c r="I1071" i="3"/>
  <c r="H1071" i="3"/>
  <c r="G1071" i="3"/>
  <c r="F1071" i="3"/>
  <c r="E1071" i="3"/>
  <c r="D1071" i="3"/>
  <c r="C1071" i="3"/>
  <c r="B1071" i="3"/>
  <c r="A1071" i="3"/>
  <c r="V1070" i="3"/>
  <c r="U1070" i="3"/>
  <c r="T1070" i="3"/>
  <c r="S1070" i="3"/>
  <c r="R1070" i="3"/>
  <c r="Q1070" i="3"/>
  <c r="O1070" i="3"/>
  <c r="P1070" i="3" s="1"/>
  <c r="N1070" i="3"/>
  <c r="M1070" i="3"/>
  <c r="L1070" i="3"/>
  <c r="K1070" i="3"/>
  <c r="J1070" i="3"/>
  <c r="I1070" i="3"/>
  <c r="H1070" i="3"/>
  <c r="G1070" i="3"/>
  <c r="F1070" i="3"/>
  <c r="E1070" i="3"/>
  <c r="D1070" i="3"/>
  <c r="C1070" i="3"/>
  <c r="B1070" i="3"/>
  <c r="A1070" i="3"/>
  <c r="V1069" i="3"/>
  <c r="U1069" i="3"/>
  <c r="T1069" i="3"/>
  <c r="S1069" i="3"/>
  <c r="R1069" i="3"/>
  <c r="Q1069" i="3"/>
  <c r="O1069" i="3"/>
  <c r="N1069" i="3"/>
  <c r="P1069" i="3" s="1"/>
  <c r="M1069" i="3"/>
  <c r="L1069" i="3"/>
  <c r="K1069" i="3"/>
  <c r="J1069" i="3"/>
  <c r="H1069" i="3"/>
  <c r="G1069" i="3"/>
  <c r="I1069" i="3" s="1"/>
  <c r="F1069" i="3"/>
  <c r="E1069" i="3"/>
  <c r="D1069" i="3"/>
  <c r="C1069" i="3"/>
  <c r="B1069" i="3"/>
  <c r="A1069" i="3"/>
  <c r="V1068" i="3"/>
  <c r="U1068" i="3"/>
  <c r="T1068" i="3"/>
  <c r="S1068" i="3"/>
  <c r="Q1068" i="3"/>
  <c r="O1068" i="3"/>
  <c r="N1068" i="3"/>
  <c r="P1068" i="3" s="1"/>
  <c r="M1068" i="3"/>
  <c r="L1068" i="3"/>
  <c r="K1068" i="3"/>
  <c r="J1068" i="3"/>
  <c r="H1068" i="3"/>
  <c r="G1068" i="3"/>
  <c r="I1068" i="3" s="1"/>
  <c r="F1068" i="3"/>
  <c r="E1068" i="3"/>
  <c r="D1068" i="3"/>
  <c r="C1068" i="3"/>
  <c r="B1068" i="3"/>
  <c r="A1068" i="3"/>
  <c r="V1067" i="3"/>
  <c r="U1067" i="3"/>
  <c r="T1067" i="3"/>
  <c r="S1067" i="3"/>
  <c r="R1067" i="3"/>
  <c r="Q1067" i="3"/>
  <c r="P1067" i="3"/>
  <c r="O1067" i="3"/>
  <c r="N1067" i="3"/>
  <c r="M1067" i="3"/>
  <c r="L1067" i="3"/>
  <c r="K1067" i="3"/>
  <c r="J1067" i="3"/>
  <c r="G1067" i="3"/>
  <c r="I1067" i="3" s="1"/>
  <c r="F1067" i="3"/>
  <c r="E1067" i="3"/>
  <c r="D1067" i="3"/>
  <c r="C1067" i="3"/>
  <c r="B1067" i="3"/>
  <c r="A1067" i="3"/>
  <c r="V1066" i="3"/>
  <c r="U1066" i="3"/>
  <c r="T1066" i="3"/>
  <c r="S1066" i="3"/>
  <c r="Q1066" i="3"/>
  <c r="P1066" i="3"/>
  <c r="O1066" i="3"/>
  <c r="R1066" i="3" s="1"/>
  <c r="N1066" i="3"/>
  <c r="M1066" i="3"/>
  <c r="L1066" i="3"/>
  <c r="K1066" i="3"/>
  <c r="J1066" i="3"/>
  <c r="H1066" i="3"/>
  <c r="G1066" i="3"/>
  <c r="I1066" i="3" s="1"/>
  <c r="F1066" i="3"/>
  <c r="E1066" i="3"/>
  <c r="D1066" i="3"/>
  <c r="C1066" i="3"/>
  <c r="B1066" i="3"/>
  <c r="A1066" i="3"/>
  <c r="V1065" i="3"/>
  <c r="U1065" i="3"/>
  <c r="T1065" i="3"/>
  <c r="S1065" i="3"/>
  <c r="Q1065" i="3"/>
  <c r="O1065" i="3"/>
  <c r="N1065" i="3"/>
  <c r="P1065" i="3" s="1"/>
  <c r="M1065" i="3"/>
  <c r="L1065" i="3"/>
  <c r="K1065" i="3"/>
  <c r="J1065" i="3"/>
  <c r="I1065" i="3"/>
  <c r="G1065" i="3"/>
  <c r="H1065" i="3" s="1"/>
  <c r="F1065" i="3"/>
  <c r="E1065" i="3"/>
  <c r="D1065" i="3"/>
  <c r="C1065" i="3"/>
  <c r="B1065" i="3"/>
  <c r="A1065" i="3"/>
  <c r="V1064" i="3"/>
  <c r="U1064" i="3"/>
  <c r="T1064" i="3"/>
  <c r="S1064" i="3"/>
  <c r="Q1064" i="3"/>
  <c r="O1064" i="3"/>
  <c r="N1064" i="3"/>
  <c r="M1064" i="3"/>
  <c r="L1064" i="3"/>
  <c r="K1064" i="3"/>
  <c r="J1064" i="3"/>
  <c r="I1064" i="3"/>
  <c r="G1064" i="3"/>
  <c r="H1064" i="3" s="1"/>
  <c r="F1064" i="3"/>
  <c r="E1064" i="3"/>
  <c r="D1064" i="3"/>
  <c r="C1064" i="3"/>
  <c r="B1064" i="3"/>
  <c r="A1064" i="3"/>
  <c r="V1063" i="3"/>
  <c r="U1063" i="3"/>
  <c r="T1063" i="3"/>
  <c r="S1063" i="3"/>
  <c r="R1063" i="3"/>
  <c r="Q1063" i="3"/>
  <c r="O1063" i="3"/>
  <c r="P1063" i="3" s="1"/>
  <c r="N1063" i="3"/>
  <c r="M1063" i="3"/>
  <c r="L1063" i="3"/>
  <c r="K1063" i="3"/>
  <c r="J1063" i="3"/>
  <c r="I1063" i="3"/>
  <c r="H1063" i="3"/>
  <c r="G1063" i="3"/>
  <c r="F1063" i="3"/>
  <c r="E1063" i="3"/>
  <c r="D1063" i="3"/>
  <c r="C1063" i="3"/>
  <c r="B1063" i="3"/>
  <c r="A1063" i="3"/>
  <c r="V1062" i="3"/>
  <c r="U1062" i="3"/>
  <c r="T1062" i="3"/>
  <c r="S1062" i="3"/>
  <c r="Q1062" i="3"/>
  <c r="O1062" i="3"/>
  <c r="N1062" i="3"/>
  <c r="P1062" i="3" s="1"/>
  <c r="M1062" i="3"/>
  <c r="L1062" i="3"/>
  <c r="K1062" i="3"/>
  <c r="J1062" i="3"/>
  <c r="I1062" i="3"/>
  <c r="H1062" i="3"/>
  <c r="G1062" i="3"/>
  <c r="F1062" i="3"/>
  <c r="E1062" i="3"/>
  <c r="D1062" i="3"/>
  <c r="C1062" i="3"/>
  <c r="B1062" i="3"/>
  <c r="A1062" i="3"/>
  <c r="V1061" i="3"/>
  <c r="U1061" i="3"/>
  <c r="T1061" i="3"/>
  <c r="S1061" i="3"/>
  <c r="Q1061" i="3"/>
  <c r="O1061" i="3"/>
  <c r="N1061" i="3"/>
  <c r="M1061" i="3"/>
  <c r="L1061" i="3"/>
  <c r="K1061" i="3"/>
  <c r="J1061" i="3"/>
  <c r="I1061" i="3"/>
  <c r="H1061" i="3"/>
  <c r="G1061" i="3"/>
  <c r="F1061" i="3"/>
  <c r="E1061" i="3"/>
  <c r="D1061" i="3"/>
  <c r="C1061" i="3"/>
  <c r="B1061" i="3"/>
  <c r="A1061" i="3"/>
  <c r="V1060" i="3"/>
  <c r="U1060" i="3"/>
  <c r="T1060" i="3"/>
  <c r="S1060" i="3"/>
  <c r="R1060" i="3"/>
  <c r="Q1060" i="3"/>
  <c r="O1060" i="3"/>
  <c r="N1060" i="3"/>
  <c r="M1060" i="3"/>
  <c r="L1060" i="3"/>
  <c r="K1060" i="3"/>
  <c r="J1060" i="3"/>
  <c r="G1060" i="3"/>
  <c r="F1060" i="3"/>
  <c r="E1060" i="3"/>
  <c r="D1060" i="3"/>
  <c r="C1060" i="3"/>
  <c r="B1060" i="3"/>
  <c r="A1060" i="3"/>
  <c r="V1059" i="3"/>
  <c r="U1059" i="3"/>
  <c r="T1059" i="3"/>
  <c r="S1059" i="3"/>
  <c r="Q1059" i="3"/>
  <c r="O1059" i="3"/>
  <c r="N1059" i="3"/>
  <c r="R1059" i="3" s="1"/>
  <c r="M1059" i="3"/>
  <c r="L1059" i="3"/>
  <c r="K1059" i="3"/>
  <c r="J1059" i="3"/>
  <c r="G1059" i="3"/>
  <c r="F1059" i="3"/>
  <c r="E1059" i="3"/>
  <c r="D1059" i="3"/>
  <c r="C1059" i="3"/>
  <c r="B1059" i="3"/>
  <c r="A1059" i="3"/>
  <c r="V1058" i="3"/>
  <c r="U1058" i="3"/>
  <c r="T1058" i="3"/>
  <c r="S1058" i="3"/>
  <c r="Q1058" i="3"/>
  <c r="O1058" i="3"/>
  <c r="N1058" i="3"/>
  <c r="P1058" i="3" s="1"/>
  <c r="M1058" i="3"/>
  <c r="L1058" i="3"/>
  <c r="K1058" i="3"/>
  <c r="J1058" i="3"/>
  <c r="H1058" i="3"/>
  <c r="G1058" i="3"/>
  <c r="I1058" i="3" s="1"/>
  <c r="F1058" i="3"/>
  <c r="E1058" i="3"/>
  <c r="D1058" i="3"/>
  <c r="C1058" i="3"/>
  <c r="B1058" i="3"/>
  <c r="A1058" i="3"/>
  <c r="V1057" i="3"/>
  <c r="U1057" i="3"/>
  <c r="T1057" i="3"/>
  <c r="S1057" i="3"/>
  <c r="Q1057" i="3"/>
  <c r="P1057" i="3"/>
  <c r="O1057" i="3"/>
  <c r="R1057" i="3" s="1"/>
  <c r="N1057" i="3"/>
  <c r="M1057" i="3"/>
  <c r="L1057" i="3"/>
  <c r="K1057" i="3"/>
  <c r="J1057" i="3"/>
  <c r="G1057" i="3"/>
  <c r="H1057" i="3" s="1"/>
  <c r="F1057" i="3"/>
  <c r="E1057" i="3"/>
  <c r="D1057" i="3"/>
  <c r="C1057" i="3"/>
  <c r="B1057" i="3"/>
  <c r="A1057" i="3"/>
  <c r="V1056" i="3"/>
  <c r="U1056" i="3"/>
  <c r="T1056" i="3"/>
  <c r="S1056" i="3"/>
  <c r="R1056" i="3"/>
  <c r="Q1056" i="3"/>
  <c r="P1056" i="3"/>
  <c r="O1056" i="3"/>
  <c r="N1056" i="3"/>
  <c r="M1056" i="3"/>
  <c r="L1056" i="3"/>
  <c r="K1056" i="3"/>
  <c r="J1056" i="3"/>
  <c r="G1056" i="3"/>
  <c r="H1056" i="3" s="1"/>
  <c r="F1056" i="3"/>
  <c r="E1056" i="3"/>
  <c r="D1056" i="3"/>
  <c r="C1056" i="3"/>
  <c r="B1056" i="3"/>
  <c r="A1056" i="3"/>
  <c r="V1055" i="3"/>
  <c r="U1055" i="3"/>
  <c r="T1055" i="3"/>
  <c r="S1055" i="3"/>
  <c r="Q1055" i="3"/>
  <c r="P1055" i="3"/>
  <c r="O1055" i="3"/>
  <c r="R1055" i="3" s="1"/>
  <c r="N1055" i="3"/>
  <c r="M1055" i="3"/>
  <c r="L1055" i="3"/>
  <c r="K1055" i="3"/>
  <c r="J1055" i="3"/>
  <c r="I1055" i="3"/>
  <c r="H1055" i="3"/>
  <c r="G1055" i="3"/>
  <c r="F1055" i="3"/>
  <c r="E1055" i="3"/>
  <c r="D1055" i="3"/>
  <c r="C1055" i="3"/>
  <c r="B1055" i="3"/>
  <c r="A1055" i="3"/>
  <c r="V1054" i="3"/>
  <c r="U1054" i="3"/>
  <c r="T1054" i="3"/>
  <c r="S1054" i="3"/>
  <c r="R1054" i="3"/>
  <c r="Q1054" i="3"/>
  <c r="P1054" i="3"/>
  <c r="O1054" i="3"/>
  <c r="N1054" i="3"/>
  <c r="M1054" i="3"/>
  <c r="L1054" i="3"/>
  <c r="K1054" i="3"/>
  <c r="J1054" i="3"/>
  <c r="I1054" i="3"/>
  <c r="H1054" i="3"/>
  <c r="G1054" i="3"/>
  <c r="F1054" i="3"/>
  <c r="E1054" i="3"/>
  <c r="D1054" i="3"/>
  <c r="C1054" i="3"/>
  <c r="B1054" i="3"/>
  <c r="A1054" i="3"/>
  <c r="V1053" i="3"/>
  <c r="U1053" i="3"/>
  <c r="T1053" i="3"/>
  <c r="S1053" i="3"/>
  <c r="R1053" i="3"/>
  <c r="Q1053" i="3"/>
  <c r="O1053" i="3"/>
  <c r="N1053" i="3"/>
  <c r="P1053" i="3" s="1"/>
  <c r="M1053" i="3"/>
  <c r="L1053" i="3"/>
  <c r="K1053" i="3"/>
  <c r="J1053" i="3"/>
  <c r="G1053" i="3"/>
  <c r="I1053" i="3" s="1"/>
  <c r="F1053" i="3"/>
  <c r="E1053" i="3"/>
  <c r="D1053" i="3"/>
  <c r="C1053" i="3"/>
  <c r="B1053" i="3"/>
  <c r="A1053" i="3"/>
  <c r="V1052" i="3"/>
  <c r="U1052" i="3"/>
  <c r="T1052" i="3"/>
  <c r="S1052" i="3"/>
  <c r="Q1052" i="3"/>
  <c r="O1052" i="3"/>
  <c r="R1052" i="3" s="1"/>
  <c r="N1052" i="3"/>
  <c r="M1052" i="3"/>
  <c r="L1052" i="3"/>
  <c r="K1052" i="3"/>
  <c r="J1052" i="3"/>
  <c r="H1052" i="3"/>
  <c r="G1052" i="3"/>
  <c r="I1052" i="3" s="1"/>
  <c r="F1052" i="3"/>
  <c r="E1052" i="3"/>
  <c r="D1052" i="3"/>
  <c r="C1052" i="3"/>
  <c r="B1052" i="3"/>
  <c r="A1052" i="3"/>
  <c r="V1051" i="3"/>
  <c r="U1051" i="3"/>
  <c r="T1051" i="3"/>
  <c r="S1051" i="3"/>
  <c r="Q1051" i="3"/>
  <c r="O1051" i="3"/>
  <c r="N1051" i="3"/>
  <c r="M1051" i="3"/>
  <c r="L1051" i="3"/>
  <c r="K1051" i="3"/>
  <c r="J1051" i="3"/>
  <c r="G1051" i="3"/>
  <c r="I1051" i="3" s="1"/>
  <c r="F1051" i="3"/>
  <c r="E1051" i="3"/>
  <c r="D1051" i="3"/>
  <c r="C1051" i="3"/>
  <c r="B1051" i="3"/>
  <c r="A1051" i="3"/>
  <c r="V1050" i="3"/>
  <c r="U1050" i="3"/>
  <c r="T1050" i="3"/>
  <c r="S1050" i="3"/>
  <c r="Q1050" i="3"/>
  <c r="P1050" i="3"/>
  <c r="O1050" i="3"/>
  <c r="R1050" i="3" s="1"/>
  <c r="N1050" i="3"/>
  <c r="M1050" i="3"/>
  <c r="L1050" i="3"/>
  <c r="K1050" i="3"/>
  <c r="J1050" i="3"/>
  <c r="G1050" i="3"/>
  <c r="I1050" i="3" s="1"/>
  <c r="F1050" i="3"/>
  <c r="E1050" i="3"/>
  <c r="D1050" i="3"/>
  <c r="C1050" i="3"/>
  <c r="B1050" i="3"/>
  <c r="A1050" i="3"/>
  <c r="V1049" i="3"/>
  <c r="U1049" i="3"/>
  <c r="T1049" i="3"/>
  <c r="S1049" i="3"/>
  <c r="Q1049" i="3"/>
  <c r="O1049" i="3"/>
  <c r="N1049" i="3"/>
  <c r="P1049" i="3" s="1"/>
  <c r="M1049" i="3"/>
  <c r="L1049" i="3"/>
  <c r="K1049" i="3"/>
  <c r="J1049" i="3"/>
  <c r="G1049" i="3"/>
  <c r="H1049" i="3" s="1"/>
  <c r="F1049" i="3"/>
  <c r="E1049" i="3"/>
  <c r="D1049" i="3"/>
  <c r="C1049" i="3"/>
  <c r="B1049" i="3"/>
  <c r="A1049" i="3"/>
  <c r="V1048" i="3"/>
  <c r="U1048" i="3"/>
  <c r="T1048" i="3"/>
  <c r="S1048" i="3"/>
  <c r="R1048" i="3"/>
  <c r="Q1048" i="3"/>
  <c r="P1048" i="3"/>
  <c r="O1048" i="3"/>
  <c r="N1048" i="3"/>
  <c r="M1048" i="3"/>
  <c r="L1048" i="3"/>
  <c r="K1048" i="3"/>
  <c r="J1048" i="3"/>
  <c r="I1048" i="3"/>
  <c r="G1048" i="3"/>
  <c r="H1048" i="3" s="1"/>
  <c r="F1048" i="3"/>
  <c r="E1048" i="3"/>
  <c r="D1048" i="3"/>
  <c r="C1048" i="3"/>
  <c r="B1048" i="3"/>
  <c r="A1048" i="3"/>
  <c r="V1047" i="3"/>
  <c r="U1047" i="3"/>
  <c r="T1047" i="3"/>
  <c r="S1047" i="3"/>
  <c r="R1047" i="3"/>
  <c r="Q1047" i="3"/>
  <c r="O1047" i="3"/>
  <c r="P1047" i="3" s="1"/>
  <c r="N1047" i="3"/>
  <c r="M1047" i="3"/>
  <c r="L1047" i="3"/>
  <c r="K1047" i="3"/>
  <c r="J1047" i="3"/>
  <c r="I1047" i="3"/>
  <c r="H1047" i="3"/>
  <c r="G1047" i="3"/>
  <c r="F1047" i="3"/>
  <c r="E1047" i="3"/>
  <c r="D1047" i="3"/>
  <c r="C1047" i="3"/>
  <c r="B1047" i="3"/>
  <c r="A1047" i="3"/>
  <c r="V1046" i="3"/>
  <c r="U1046" i="3"/>
  <c r="T1046" i="3"/>
  <c r="S1046" i="3"/>
  <c r="Q1046" i="3"/>
  <c r="O1046" i="3"/>
  <c r="R1046" i="3" s="1"/>
  <c r="N1046" i="3"/>
  <c r="M1046" i="3"/>
  <c r="L1046" i="3"/>
  <c r="K1046" i="3"/>
  <c r="J1046" i="3"/>
  <c r="I1046" i="3"/>
  <c r="H1046" i="3"/>
  <c r="G1046" i="3"/>
  <c r="F1046" i="3"/>
  <c r="E1046" i="3"/>
  <c r="D1046" i="3"/>
  <c r="C1046" i="3"/>
  <c r="B1046" i="3"/>
  <c r="A1046" i="3"/>
  <c r="V1045" i="3"/>
  <c r="U1045" i="3"/>
  <c r="T1045" i="3"/>
  <c r="S1045" i="3"/>
  <c r="Q1045" i="3"/>
  <c r="O1045" i="3"/>
  <c r="R1045" i="3" s="1"/>
  <c r="N1045" i="3"/>
  <c r="M1045" i="3"/>
  <c r="L1045" i="3"/>
  <c r="K1045" i="3"/>
  <c r="J1045" i="3"/>
  <c r="I1045" i="3"/>
  <c r="H1045" i="3"/>
  <c r="G1045" i="3"/>
  <c r="F1045" i="3"/>
  <c r="E1045" i="3"/>
  <c r="D1045" i="3"/>
  <c r="C1045" i="3"/>
  <c r="B1045" i="3"/>
  <c r="A1045" i="3"/>
  <c r="V1044" i="3"/>
  <c r="U1044" i="3"/>
  <c r="T1044" i="3"/>
  <c r="S1044" i="3"/>
  <c r="R1044" i="3"/>
  <c r="Q1044" i="3"/>
  <c r="O1044" i="3"/>
  <c r="N1044" i="3"/>
  <c r="M1044" i="3"/>
  <c r="L1044" i="3"/>
  <c r="K1044" i="3"/>
  <c r="J1044" i="3"/>
  <c r="H1044" i="3"/>
  <c r="G1044" i="3"/>
  <c r="I1044" i="3" s="1"/>
  <c r="F1044" i="3"/>
  <c r="E1044" i="3"/>
  <c r="D1044" i="3"/>
  <c r="C1044" i="3"/>
  <c r="B1044" i="3"/>
  <c r="A1044" i="3"/>
  <c r="V1043" i="3"/>
  <c r="U1043" i="3"/>
  <c r="T1043" i="3"/>
  <c r="S1043" i="3"/>
  <c r="Q1043" i="3"/>
  <c r="O1043" i="3"/>
  <c r="N1043" i="3"/>
  <c r="M1043" i="3"/>
  <c r="L1043" i="3"/>
  <c r="K1043" i="3"/>
  <c r="J1043" i="3"/>
  <c r="G1043" i="3"/>
  <c r="F1043" i="3"/>
  <c r="E1043" i="3"/>
  <c r="D1043" i="3"/>
  <c r="C1043" i="3"/>
  <c r="B1043" i="3"/>
  <c r="A1043" i="3"/>
  <c r="V1042" i="3"/>
  <c r="U1042" i="3"/>
  <c r="T1042" i="3"/>
  <c r="S1042" i="3"/>
  <c r="Q1042" i="3"/>
  <c r="O1042" i="3"/>
  <c r="N1042" i="3"/>
  <c r="P1042" i="3" s="1"/>
  <c r="M1042" i="3"/>
  <c r="L1042" i="3"/>
  <c r="K1042" i="3"/>
  <c r="J1042" i="3"/>
  <c r="I1042" i="3"/>
  <c r="H1042" i="3"/>
  <c r="G1042" i="3"/>
  <c r="F1042" i="3"/>
  <c r="E1042" i="3"/>
  <c r="D1042" i="3"/>
  <c r="C1042" i="3"/>
  <c r="B1042" i="3"/>
  <c r="A1042" i="3"/>
  <c r="V1041" i="3"/>
  <c r="U1041" i="3"/>
  <c r="T1041" i="3"/>
  <c r="S1041" i="3"/>
  <c r="Q1041" i="3"/>
  <c r="O1041" i="3"/>
  <c r="N1041" i="3"/>
  <c r="M1041" i="3"/>
  <c r="L1041" i="3"/>
  <c r="K1041" i="3"/>
  <c r="J1041" i="3"/>
  <c r="G1041" i="3"/>
  <c r="H1041" i="3" s="1"/>
  <c r="F1041" i="3"/>
  <c r="E1041" i="3"/>
  <c r="D1041" i="3"/>
  <c r="C1041" i="3"/>
  <c r="B1041" i="3"/>
  <c r="A1041" i="3"/>
  <c r="V1040" i="3"/>
  <c r="U1040" i="3"/>
  <c r="T1040" i="3"/>
  <c r="S1040" i="3"/>
  <c r="R1040" i="3"/>
  <c r="Q1040" i="3"/>
  <c r="P1040" i="3"/>
  <c r="O1040" i="3"/>
  <c r="N1040" i="3"/>
  <c r="M1040" i="3"/>
  <c r="L1040" i="3"/>
  <c r="K1040" i="3"/>
  <c r="J1040" i="3"/>
  <c r="I1040" i="3"/>
  <c r="G1040" i="3"/>
  <c r="H1040" i="3" s="1"/>
  <c r="F1040" i="3"/>
  <c r="E1040" i="3"/>
  <c r="D1040" i="3"/>
  <c r="C1040" i="3"/>
  <c r="B1040" i="3"/>
  <c r="A1040" i="3"/>
  <c r="V1039" i="3"/>
  <c r="U1039" i="3"/>
  <c r="T1039" i="3"/>
  <c r="S1039" i="3"/>
  <c r="Q1039" i="3"/>
  <c r="P1039" i="3"/>
  <c r="O1039" i="3"/>
  <c r="R1039" i="3" s="1"/>
  <c r="N1039" i="3"/>
  <c r="M1039" i="3"/>
  <c r="L1039" i="3"/>
  <c r="K1039" i="3"/>
  <c r="J1039" i="3"/>
  <c r="I1039" i="3"/>
  <c r="H1039" i="3"/>
  <c r="G1039" i="3"/>
  <c r="F1039" i="3"/>
  <c r="E1039" i="3"/>
  <c r="D1039" i="3"/>
  <c r="C1039" i="3"/>
  <c r="B1039" i="3"/>
  <c r="A1039" i="3"/>
  <c r="V1038" i="3"/>
  <c r="U1038" i="3"/>
  <c r="T1038" i="3"/>
  <c r="S1038" i="3"/>
  <c r="Q1038" i="3"/>
  <c r="O1038" i="3"/>
  <c r="N1038" i="3"/>
  <c r="M1038" i="3"/>
  <c r="L1038" i="3"/>
  <c r="K1038" i="3"/>
  <c r="J1038" i="3"/>
  <c r="I1038" i="3"/>
  <c r="H1038" i="3"/>
  <c r="G1038" i="3"/>
  <c r="F1038" i="3"/>
  <c r="E1038" i="3"/>
  <c r="D1038" i="3"/>
  <c r="C1038" i="3"/>
  <c r="B1038" i="3"/>
  <c r="A1038" i="3"/>
  <c r="V1037" i="3"/>
  <c r="U1037" i="3"/>
  <c r="T1037" i="3"/>
  <c r="S1037" i="3"/>
  <c r="R1037" i="3"/>
  <c r="Q1037" i="3"/>
  <c r="O1037" i="3"/>
  <c r="N1037" i="3"/>
  <c r="P1037" i="3" s="1"/>
  <c r="M1037" i="3"/>
  <c r="L1037" i="3"/>
  <c r="K1037" i="3"/>
  <c r="J1037" i="3"/>
  <c r="I1037" i="3"/>
  <c r="H1037" i="3"/>
  <c r="G1037" i="3"/>
  <c r="F1037" i="3"/>
  <c r="E1037" i="3"/>
  <c r="D1037" i="3"/>
  <c r="C1037" i="3"/>
  <c r="B1037" i="3"/>
  <c r="A1037" i="3"/>
  <c r="V1036" i="3"/>
  <c r="U1036" i="3"/>
  <c r="T1036" i="3"/>
  <c r="S1036" i="3"/>
  <c r="Q1036" i="3"/>
  <c r="O1036" i="3"/>
  <c r="N1036" i="3"/>
  <c r="M1036" i="3"/>
  <c r="L1036" i="3"/>
  <c r="K1036" i="3"/>
  <c r="J1036" i="3"/>
  <c r="H1036" i="3"/>
  <c r="G1036" i="3"/>
  <c r="I1036" i="3" s="1"/>
  <c r="F1036" i="3"/>
  <c r="E1036" i="3"/>
  <c r="D1036" i="3"/>
  <c r="C1036" i="3"/>
  <c r="B1036" i="3"/>
  <c r="A1036" i="3"/>
  <c r="V1035" i="3"/>
  <c r="U1035" i="3"/>
  <c r="T1035" i="3"/>
  <c r="S1035" i="3"/>
  <c r="Q1035" i="3"/>
  <c r="P1035" i="3"/>
  <c r="O1035" i="3"/>
  <c r="N1035" i="3"/>
  <c r="R1035" i="3" s="1"/>
  <c r="M1035" i="3"/>
  <c r="L1035" i="3"/>
  <c r="K1035" i="3"/>
  <c r="J1035" i="3"/>
  <c r="G1035" i="3"/>
  <c r="I1035" i="3" s="1"/>
  <c r="F1035" i="3"/>
  <c r="E1035" i="3"/>
  <c r="D1035" i="3"/>
  <c r="C1035" i="3"/>
  <c r="B1035" i="3"/>
  <c r="A1035" i="3"/>
  <c r="V1034" i="3"/>
  <c r="U1034" i="3"/>
  <c r="T1034" i="3"/>
  <c r="S1034" i="3"/>
  <c r="Q1034" i="3"/>
  <c r="P1034" i="3"/>
  <c r="O1034" i="3"/>
  <c r="R1034" i="3" s="1"/>
  <c r="N1034" i="3"/>
  <c r="M1034" i="3"/>
  <c r="L1034" i="3"/>
  <c r="K1034" i="3"/>
  <c r="J1034" i="3"/>
  <c r="I1034" i="3"/>
  <c r="H1034" i="3"/>
  <c r="G1034" i="3"/>
  <c r="F1034" i="3"/>
  <c r="E1034" i="3"/>
  <c r="D1034" i="3"/>
  <c r="C1034" i="3"/>
  <c r="B1034" i="3"/>
  <c r="A1034" i="3"/>
  <c r="V1033" i="3"/>
  <c r="U1033" i="3"/>
  <c r="T1033" i="3"/>
  <c r="S1033" i="3"/>
  <c r="Q1033" i="3"/>
  <c r="O1033" i="3"/>
  <c r="R1033" i="3" s="1"/>
  <c r="N1033" i="3"/>
  <c r="M1033" i="3"/>
  <c r="L1033" i="3"/>
  <c r="K1033" i="3"/>
  <c r="J1033" i="3"/>
  <c r="G1033" i="3"/>
  <c r="F1033" i="3"/>
  <c r="E1033" i="3"/>
  <c r="D1033" i="3"/>
  <c r="C1033" i="3"/>
  <c r="B1033" i="3"/>
  <c r="A1033" i="3"/>
  <c r="V1032" i="3"/>
  <c r="U1032" i="3"/>
  <c r="T1032" i="3"/>
  <c r="S1032" i="3"/>
  <c r="R1032" i="3"/>
  <c r="Q1032" i="3"/>
  <c r="P1032" i="3"/>
  <c r="O1032" i="3"/>
  <c r="N1032" i="3"/>
  <c r="M1032" i="3"/>
  <c r="L1032" i="3"/>
  <c r="K1032" i="3"/>
  <c r="J1032" i="3"/>
  <c r="I1032" i="3"/>
  <c r="G1032" i="3"/>
  <c r="H1032" i="3" s="1"/>
  <c r="F1032" i="3"/>
  <c r="E1032" i="3"/>
  <c r="D1032" i="3"/>
  <c r="C1032" i="3"/>
  <c r="B1032" i="3"/>
  <c r="A1032" i="3"/>
  <c r="V1031" i="3"/>
  <c r="U1031" i="3"/>
  <c r="T1031" i="3"/>
  <c r="S1031" i="3"/>
  <c r="R1031" i="3"/>
  <c r="Q1031" i="3"/>
  <c r="P1031" i="3"/>
  <c r="O1031" i="3"/>
  <c r="N1031" i="3"/>
  <c r="M1031" i="3"/>
  <c r="L1031" i="3"/>
  <c r="K1031" i="3"/>
  <c r="J1031" i="3"/>
  <c r="G1031" i="3"/>
  <c r="F1031" i="3"/>
  <c r="E1031" i="3"/>
  <c r="D1031" i="3"/>
  <c r="C1031" i="3"/>
  <c r="B1031" i="3"/>
  <c r="A1031" i="3"/>
  <c r="V1030" i="3"/>
  <c r="U1030" i="3"/>
  <c r="T1030" i="3"/>
  <c r="S1030" i="3"/>
  <c r="Q1030" i="3"/>
  <c r="O1030" i="3"/>
  <c r="N1030" i="3"/>
  <c r="P1030" i="3" s="1"/>
  <c r="M1030" i="3"/>
  <c r="L1030" i="3"/>
  <c r="K1030" i="3"/>
  <c r="J1030" i="3"/>
  <c r="I1030" i="3"/>
  <c r="H1030" i="3"/>
  <c r="G1030" i="3"/>
  <c r="F1030" i="3"/>
  <c r="E1030" i="3"/>
  <c r="D1030" i="3"/>
  <c r="C1030" i="3"/>
  <c r="B1030" i="3"/>
  <c r="A1030" i="3"/>
  <c r="V1029" i="3"/>
  <c r="U1029" i="3"/>
  <c r="T1029" i="3"/>
  <c r="S1029" i="3"/>
  <c r="Q1029" i="3"/>
  <c r="O1029" i="3"/>
  <c r="R1029" i="3" s="1"/>
  <c r="N1029" i="3"/>
  <c r="M1029" i="3"/>
  <c r="L1029" i="3"/>
  <c r="K1029" i="3"/>
  <c r="J1029" i="3"/>
  <c r="I1029" i="3"/>
  <c r="G1029" i="3"/>
  <c r="H1029" i="3" s="1"/>
  <c r="F1029" i="3"/>
  <c r="E1029" i="3"/>
  <c r="D1029" i="3"/>
  <c r="C1029" i="3"/>
  <c r="B1029" i="3"/>
  <c r="A1029" i="3"/>
  <c r="V1028" i="3"/>
  <c r="U1028" i="3"/>
  <c r="T1028" i="3"/>
  <c r="S1028" i="3"/>
  <c r="R1028" i="3"/>
  <c r="Q1028" i="3"/>
  <c r="P1028" i="3"/>
  <c r="O1028" i="3"/>
  <c r="N1028" i="3"/>
  <c r="M1028" i="3"/>
  <c r="L1028" i="3"/>
  <c r="K1028" i="3"/>
  <c r="J1028" i="3"/>
  <c r="I1028" i="3"/>
  <c r="H1028" i="3"/>
  <c r="G1028" i="3"/>
  <c r="F1028" i="3"/>
  <c r="E1028" i="3"/>
  <c r="D1028" i="3"/>
  <c r="C1028" i="3"/>
  <c r="B1028" i="3"/>
  <c r="A1028" i="3"/>
  <c r="V1027" i="3"/>
  <c r="U1027" i="3"/>
  <c r="T1027" i="3"/>
  <c r="S1027" i="3"/>
  <c r="Q1027" i="3"/>
  <c r="P1027" i="3"/>
  <c r="O1027" i="3"/>
  <c r="N1027" i="3"/>
  <c r="M1027" i="3"/>
  <c r="L1027" i="3"/>
  <c r="K1027" i="3"/>
  <c r="J1027" i="3"/>
  <c r="I1027" i="3"/>
  <c r="G1027" i="3"/>
  <c r="H1027" i="3" s="1"/>
  <c r="F1027" i="3"/>
  <c r="E1027" i="3"/>
  <c r="D1027" i="3"/>
  <c r="C1027" i="3"/>
  <c r="B1027" i="3"/>
  <c r="A1027" i="3"/>
  <c r="V1026" i="3"/>
  <c r="U1026" i="3"/>
  <c r="T1026" i="3"/>
  <c r="S1026" i="3"/>
  <c r="Q1026" i="3"/>
  <c r="O1026" i="3"/>
  <c r="N1026" i="3"/>
  <c r="M1026" i="3"/>
  <c r="L1026" i="3"/>
  <c r="K1026" i="3"/>
  <c r="J1026" i="3"/>
  <c r="G1026" i="3"/>
  <c r="I1026" i="3" s="1"/>
  <c r="F1026" i="3"/>
  <c r="E1026" i="3"/>
  <c r="D1026" i="3"/>
  <c r="C1026" i="3"/>
  <c r="B1026" i="3"/>
  <c r="A1026" i="3"/>
  <c r="V1025" i="3"/>
  <c r="U1025" i="3"/>
  <c r="T1025" i="3"/>
  <c r="S1025" i="3"/>
  <c r="R1025" i="3"/>
  <c r="Q1025" i="3"/>
  <c r="P1025" i="3"/>
  <c r="O1025" i="3"/>
  <c r="N1025" i="3"/>
  <c r="M1025" i="3"/>
  <c r="L1025" i="3"/>
  <c r="K1025" i="3"/>
  <c r="J1025" i="3"/>
  <c r="I1025" i="3"/>
  <c r="G1025" i="3"/>
  <c r="H1025" i="3" s="1"/>
  <c r="F1025" i="3"/>
  <c r="E1025" i="3"/>
  <c r="D1025" i="3"/>
  <c r="C1025" i="3"/>
  <c r="B1025" i="3"/>
  <c r="A1025" i="3"/>
  <c r="V1024" i="3"/>
  <c r="U1024" i="3"/>
  <c r="T1024" i="3"/>
  <c r="S1024" i="3"/>
  <c r="Q1024" i="3"/>
  <c r="O1024" i="3"/>
  <c r="R1024" i="3" s="1"/>
  <c r="N1024" i="3"/>
  <c r="M1024" i="3"/>
  <c r="L1024" i="3"/>
  <c r="K1024" i="3"/>
  <c r="J1024" i="3"/>
  <c r="I1024" i="3"/>
  <c r="G1024" i="3"/>
  <c r="H1024" i="3" s="1"/>
  <c r="F1024" i="3"/>
  <c r="E1024" i="3"/>
  <c r="D1024" i="3"/>
  <c r="C1024" i="3"/>
  <c r="B1024" i="3"/>
  <c r="A1024" i="3"/>
  <c r="V1023" i="3"/>
  <c r="U1023" i="3"/>
  <c r="T1023" i="3"/>
  <c r="S1023" i="3"/>
  <c r="R1023" i="3"/>
  <c r="Q1023" i="3"/>
  <c r="O1023" i="3"/>
  <c r="P1023" i="3" s="1"/>
  <c r="N1023" i="3"/>
  <c r="M1023" i="3"/>
  <c r="L1023" i="3"/>
  <c r="K1023" i="3"/>
  <c r="J1023" i="3"/>
  <c r="G1023" i="3"/>
  <c r="F1023" i="3"/>
  <c r="E1023" i="3"/>
  <c r="D1023" i="3"/>
  <c r="C1023" i="3"/>
  <c r="B1023" i="3"/>
  <c r="A1023" i="3"/>
  <c r="V1022" i="3"/>
  <c r="U1022" i="3"/>
  <c r="T1022" i="3"/>
  <c r="S1022" i="3"/>
  <c r="Q1022" i="3"/>
  <c r="O1022" i="3"/>
  <c r="N1022" i="3"/>
  <c r="R1022" i="3" s="1"/>
  <c r="M1022" i="3"/>
  <c r="L1022" i="3"/>
  <c r="K1022" i="3"/>
  <c r="J1022" i="3"/>
  <c r="I1022" i="3"/>
  <c r="G1022" i="3"/>
  <c r="H1022" i="3" s="1"/>
  <c r="F1022" i="3"/>
  <c r="E1022" i="3"/>
  <c r="D1022" i="3"/>
  <c r="C1022" i="3"/>
  <c r="B1022" i="3"/>
  <c r="A1022" i="3"/>
  <c r="V1021" i="3"/>
  <c r="U1021" i="3"/>
  <c r="T1021" i="3"/>
  <c r="S1021" i="3"/>
  <c r="Q1021" i="3"/>
  <c r="O1021" i="3"/>
  <c r="N1021" i="3"/>
  <c r="M1021" i="3"/>
  <c r="L1021" i="3"/>
  <c r="K1021" i="3"/>
  <c r="J1021" i="3"/>
  <c r="I1021" i="3"/>
  <c r="H1021" i="3"/>
  <c r="G1021" i="3"/>
  <c r="F1021" i="3"/>
  <c r="E1021" i="3"/>
  <c r="D1021" i="3"/>
  <c r="C1021" i="3"/>
  <c r="B1021" i="3"/>
  <c r="A1021" i="3"/>
  <c r="V1020" i="3"/>
  <c r="U1020" i="3"/>
  <c r="T1020" i="3"/>
  <c r="S1020" i="3"/>
  <c r="R1020" i="3"/>
  <c r="Q1020" i="3"/>
  <c r="P1020" i="3"/>
  <c r="O1020" i="3"/>
  <c r="N1020" i="3"/>
  <c r="M1020" i="3"/>
  <c r="L1020" i="3"/>
  <c r="K1020" i="3"/>
  <c r="J1020" i="3"/>
  <c r="H1020" i="3"/>
  <c r="G1020" i="3"/>
  <c r="I1020" i="3" s="1"/>
  <c r="F1020" i="3"/>
  <c r="E1020" i="3"/>
  <c r="D1020" i="3"/>
  <c r="C1020" i="3"/>
  <c r="B1020" i="3"/>
  <c r="A1020" i="3"/>
  <c r="V1019" i="3"/>
  <c r="U1019" i="3"/>
  <c r="T1019" i="3"/>
  <c r="S1019" i="3"/>
  <c r="Q1019" i="3"/>
  <c r="O1019" i="3"/>
  <c r="N1019" i="3"/>
  <c r="P1019" i="3" s="1"/>
  <c r="M1019" i="3"/>
  <c r="L1019" i="3"/>
  <c r="K1019" i="3"/>
  <c r="J1019" i="3"/>
  <c r="G1019" i="3"/>
  <c r="F1019" i="3"/>
  <c r="E1019" i="3"/>
  <c r="D1019" i="3"/>
  <c r="C1019" i="3"/>
  <c r="B1019" i="3"/>
  <c r="A1019" i="3"/>
  <c r="V1018" i="3"/>
  <c r="U1018" i="3"/>
  <c r="T1018" i="3"/>
  <c r="S1018" i="3"/>
  <c r="Q1018" i="3"/>
  <c r="O1018" i="3"/>
  <c r="R1018" i="3" s="1"/>
  <c r="N1018" i="3"/>
  <c r="P1018" i="3" s="1"/>
  <c r="M1018" i="3"/>
  <c r="L1018" i="3"/>
  <c r="K1018" i="3"/>
  <c r="J1018" i="3"/>
  <c r="I1018" i="3"/>
  <c r="H1018" i="3"/>
  <c r="G1018" i="3"/>
  <c r="F1018" i="3"/>
  <c r="E1018" i="3"/>
  <c r="D1018" i="3"/>
  <c r="C1018" i="3"/>
  <c r="B1018" i="3"/>
  <c r="A1018" i="3"/>
  <c r="V1017" i="3"/>
  <c r="U1017" i="3"/>
  <c r="T1017" i="3"/>
  <c r="S1017" i="3"/>
  <c r="R1017" i="3"/>
  <c r="Q1017" i="3"/>
  <c r="O1017" i="3"/>
  <c r="P1017" i="3" s="1"/>
  <c r="N1017" i="3"/>
  <c r="M1017" i="3"/>
  <c r="L1017" i="3"/>
  <c r="K1017" i="3"/>
  <c r="J1017" i="3"/>
  <c r="G1017" i="3"/>
  <c r="H1017" i="3" s="1"/>
  <c r="F1017" i="3"/>
  <c r="E1017" i="3"/>
  <c r="D1017" i="3"/>
  <c r="C1017" i="3"/>
  <c r="B1017" i="3"/>
  <c r="A1017" i="3"/>
  <c r="V1016" i="3"/>
  <c r="U1016" i="3"/>
  <c r="T1016" i="3"/>
  <c r="S1016" i="3"/>
  <c r="Q1016" i="3"/>
  <c r="O1016" i="3"/>
  <c r="R1016" i="3" s="1"/>
  <c r="N1016" i="3"/>
  <c r="M1016" i="3"/>
  <c r="L1016" i="3"/>
  <c r="K1016" i="3"/>
  <c r="J1016" i="3"/>
  <c r="G1016" i="3"/>
  <c r="H1016" i="3" s="1"/>
  <c r="F1016" i="3"/>
  <c r="E1016" i="3"/>
  <c r="D1016" i="3"/>
  <c r="C1016" i="3"/>
  <c r="B1016" i="3"/>
  <c r="A1016" i="3"/>
  <c r="V1015" i="3"/>
  <c r="U1015" i="3"/>
  <c r="T1015" i="3"/>
  <c r="S1015" i="3"/>
  <c r="Q1015" i="3"/>
  <c r="O1015" i="3"/>
  <c r="N1015" i="3"/>
  <c r="M1015" i="3"/>
  <c r="L1015" i="3"/>
  <c r="K1015" i="3"/>
  <c r="J1015" i="3"/>
  <c r="I1015" i="3"/>
  <c r="H1015" i="3"/>
  <c r="G1015" i="3"/>
  <c r="F1015" i="3"/>
  <c r="E1015" i="3"/>
  <c r="D1015" i="3"/>
  <c r="C1015" i="3"/>
  <c r="B1015" i="3"/>
  <c r="A1015" i="3"/>
  <c r="V1014" i="3"/>
  <c r="U1014" i="3"/>
  <c r="T1014" i="3"/>
  <c r="S1014" i="3"/>
  <c r="R1014" i="3"/>
  <c r="Q1014" i="3"/>
  <c r="P1014" i="3"/>
  <c r="O1014" i="3"/>
  <c r="N1014" i="3"/>
  <c r="M1014" i="3"/>
  <c r="L1014" i="3"/>
  <c r="K1014" i="3"/>
  <c r="J1014" i="3"/>
  <c r="G1014" i="3"/>
  <c r="I1014" i="3" s="1"/>
  <c r="F1014" i="3"/>
  <c r="E1014" i="3"/>
  <c r="D1014" i="3"/>
  <c r="C1014" i="3"/>
  <c r="B1014" i="3"/>
  <c r="A1014" i="3"/>
  <c r="V1013" i="3"/>
  <c r="U1013" i="3"/>
  <c r="T1013" i="3"/>
  <c r="S1013" i="3"/>
  <c r="Q1013" i="3"/>
  <c r="O1013" i="3"/>
  <c r="R1013" i="3" s="1"/>
  <c r="N1013" i="3"/>
  <c r="M1013" i="3"/>
  <c r="L1013" i="3"/>
  <c r="K1013" i="3"/>
  <c r="J1013" i="3"/>
  <c r="G1013" i="3"/>
  <c r="H1013" i="3" s="1"/>
  <c r="F1013" i="3"/>
  <c r="E1013" i="3"/>
  <c r="D1013" i="3"/>
  <c r="C1013" i="3"/>
  <c r="B1013" i="3"/>
  <c r="A1013" i="3"/>
  <c r="V1012" i="3"/>
  <c r="U1012" i="3"/>
  <c r="T1012" i="3"/>
  <c r="S1012" i="3"/>
  <c r="Q1012" i="3"/>
  <c r="O1012" i="3"/>
  <c r="N1012" i="3"/>
  <c r="M1012" i="3"/>
  <c r="L1012" i="3"/>
  <c r="K1012" i="3"/>
  <c r="J1012" i="3"/>
  <c r="I1012" i="3"/>
  <c r="G1012" i="3"/>
  <c r="H1012" i="3" s="1"/>
  <c r="F1012" i="3"/>
  <c r="E1012" i="3"/>
  <c r="D1012" i="3"/>
  <c r="C1012" i="3"/>
  <c r="B1012" i="3"/>
  <c r="A1012" i="3"/>
  <c r="V1011" i="3"/>
  <c r="U1011" i="3"/>
  <c r="T1011" i="3"/>
  <c r="S1011" i="3"/>
  <c r="R1011" i="3"/>
  <c r="Q1011" i="3"/>
  <c r="P1011" i="3"/>
  <c r="O1011" i="3"/>
  <c r="N1011" i="3"/>
  <c r="M1011" i="3"/>
  <c r="L1011" i="3"/>
  <c r="K1011" i="3"/>
  <c r="J1011" i="3"/>
  <c r="I1011" i="3"/>
  <c r="G1011" i="3"/>
  <c r="H1011" i="3" s="1"/>
  <c r="F1011" i="3"/>
  <c r="E1011" i="3"/>
  <c r="D1011" i="3"/>
  <c r="C1011" i="3"/>
  <c r="B1011" i="3"/>
  <c r="A1011" i="3"/>
  <c r="V1010" i="3"/>
  <c r="U1010" i="3"/>
  <c r="T1010" i="3"/>
  <c r="S1010" i="3"/>
  <c r="Q1010" i="3"/>
  <c r="O1010" i="3"/>
  <c r="R1010" i="3" s="1"/>
  <c r="N1010" i="3"/>
  <c r="M1010" i="3"/>
  <c r="L1010" i="3"/>
  <c r="K1010" i="3"/>
  <c r="J1010" i="3"/>
  <c r="I1010" i="3"/>
  <c r="H1010" i="3"/>
  <c r="G1010" i="3"/>
  <c r="F1010" i="3"/>
  <c r="E1010" i="3"/>
  <c r="D1010" i="3"/>
  <c r="C1010" i="3"/>
  <c r="B1010" i="3"/>
  <c r="A1010" i="3"/>
  <c r="V1009" i="3"/>
  <c r="U1009" i="3"/>
  <c r="T1009" i="3"/>
  <c r="S1009" i="3"/>
  <c r="Q1009" i="3"/>
  <c r="O1009" i="3"/>
  <c r="N1009" i="3"/>
  <c r="M1009" i="3"/>
  <c r="L1009" i="3"/>
  <c r="K1009" i="3"/>
  <c r="J1009" i="3"/>
  <c r="G1009" i="3"/>
  <c r="H1009" i="3" s="1"/>
  <c r="F1009" i="3"/>
  <c r="E1009" i="3"/>
  <c r="D1009" i="3"/>
  <c r="C1009" i="3"/>
  <c r="B1009" i="3"/>
  <c r="A1009" i="3"/>
  <c r="V1008" i="3"/>
  <c r="U1008" i="3"/>
  <c r="T1008" i="3"/>
  <c r="S1008" i="3"/>
  <c r="R1008" i="3"/>
  <c r="Q1008" i="3"/>
  <c r="P1008" i="3"/>
  <c r="O1008" i="3"/>
  <c r="N1008" i="3"/>
  <c r="M1008" i="3"/>
  <c r="L1008" i="3"/>
  <c r="K1008" i="3"/>
  <c r="J1008" i="3"/>
  <c r="I1008" i="3"/>
  <c r="H1008" i="3"/>
  <c r="G1008" i="3"/>
  <c r="F1008" i="3"/>
  <c r="E1008" i="3"/>
  <c r="D1008" i="3"/>
  <c r="C1008" i="3"/>
  <c r="B1008" i="3"/>
  <c r="A1008" i="3"/>
  <c r="V1007" i="3"/>
  <c r="U1007" i="3"/>
  <c r="T1007" i="3"/>
  <c r="S1007" i="3"/>
  <c r="Q1007" i="3"/>
  <c r="O1007" i="3"/>
  <c r="N1007" i="3"/>
  <c r="P1007" i="3" s="1"/>
  <c r="M1007" i="3"/>
  <c r="L1007" i="3"/>
  <c r="K1007" i="3"/>
  <c r="J1007" i="3"/>
  <c r="I1007" i="3"/>
  <c r="G1007" i="3"/>
  <c r="H1007" i="3" s="1"/>
  <c r="F1007" i="3"/>
  <c r="E1007" i="3"/>
  <c r="D1007" i="3"/>
  <c r="C1007" i="3"/>
  <c r="B1007" i="3"/>
  <c r="A1007" i="3"/>
  <c r="V1006" i="3"/>
  <c r="U1006" i="3"/>
  <c r="T1006" i="3"/>
  <c r="S1006" i="3"/>
  <c r="Q1006" i="3"/>
  <c r="O1006" i="3"/>
  <c r="P1006" i="3" s="1"/>
  <c r="N1006" i="3"/>
  <c r="M1006" i="3"/>
  <c r="L1006" i="3"/>
  <c r="K1006" i="3"/>
  <c r="J1006" i="3"/>
  <c r="G1006" i="3"/>
  <c r="F1006" i="3"/>
  <c r="E1006" i="3"/>
  <c r="D1006" i="3"/>
  <c r="C1006" i="3"/>
  <c r="B1006" i="3"/>
  <c r="A1006" i="3"/>
  <c r="V1005" i="3"/>
  <c r="U1005" i="3"/>
  <c r="T1005" i="3"/>
  <c r="S1005" i="3"/>
  <c r="R1005" i="3"/>
  <c r="Q1005" i="3"/>
  <c r="O1005" i="3"/>
  <c r="N1005" i="3"/>
  <c r="P1005" i="3" s="1"/>
  <c r="M1005" i="3"/>
  <c r="L1005" i="3"/>
  <c r="K1005" i="3"/>
  <c r="J1005" i="3"/>
  <c r="I1005" i="3"/>
  <c r="G1005" i="3"/>
  <c r="H1005" i="3" s="1"/>
  <c r="F1005" i="3"/>
  <c r="E1005" i="3"/>
  <c r="D1005" i="3"/>
  <c r="C1005" i="3"/>
  <c r="B1005" i="3"/>
  <c r="A1005" i="3"/>
  <c r="V1004" i="3"/>
  <c r="U1004" i="3"/>
  <c r="T1004" i="3"/>
  <c r="S1004" i="3"/>
  <c r="Q1004" i="3"/>
  <c r="P1004" i="3"/>
  <c r="O1004" i="3"/>
  <c r="R1004" i="3" s="1"/>
  <c r="N1004" i="3"/>
  <c r="M1004" i="3"/>
  <c r="L1004" i="3"/>
  <c r="K1004" i="3"/>
  <c r="J1004" i="3"/>
  <c r="I1004" i="3"/>
  <c r="H1004" i="3"/>
  <c r="G1004" i="3"/>
  <c r="F1004" i="3"/>
  <c r="E1004" i="3"/>
  <c r="D1004" i="3"/>
  <c r="C1004" i="3"/>
  <c r="B1004" i="3"/>
  <c r="A1004" i="3"/>
  <c r="V1003" i="3"/>
  <c r="U1003" i="3"/>
  <c r="T1003" i="3"/>
  <c r="S1003" i="3"/>
  <c r="R1003" i="3"/>
  <c r="Q1003" i="3"/>
  <c r="P1003" i="3"/>
  <c r="O1003" i="3"/>
  <c r="N1003" i="3"/>
  <c r="M1003" i="3"/>
  <c r="L1003" i="3"/>
  <c r="K1003" i="3"/>
  <c r="J1003" i="3"/>
  <c r="H1003" i="3"/>
  <c r="G1003" i="3"/>
  <c r="I1003" i="3" s="1"/>
  <c r="F1003" i="3"/>
  <c r="E1003" i="3"/>
  <c r="D1003" i="3"/>
  <c r="C1003" i="3"/>
  <c r="B1003" i="3"/>
  <c r="A1003" i="3"/>
  <c r="V1002" i="3"/>
  <c r="U1002" i="3"/>
  <c r="T1002" i="3"/>
  <c r="S1002" i="3"/>
  <c r="Q1002" i="3"/>
  <c r="O1002" i="3"/>
  <c r="N1002" i="3"/>
  <c r="P1002" i="3" s="1"/>
  <c r="M1002" i="3"/>
  <c r="L1002" i="3"/>
  <c r="K1002" i="3"/>
  <c r="J1002" i="3"/>
  <c r="I1002" i="3"/>
  <c r="H1002" i="3"/>
  <c r="G1002" i="3"/>
  <c r="F1002" i="3"/>
  <c r="E1002" i="3"/>
  <c r="D1002" i="3"/>
  <c r="C1002" i="3"/>
  <c r="B1002" i="3"/>
  <c r="A1002" i="3"/>
  <c r="V1001" i="3"/>
  <c r="U1001" i="3"/>
  <c r="T1001" i="3"/>
  <c r="S1001" i="3"/>
  <c r="Q1001" i="3"/>
  <c r="O1001" i="3"/>
  <c r="N1001" i="3"/>
  <c r="P1001" i="3" s="1"/>
  <c r="M1001" i="3"/>
  <c r="L1001" i="3"/>
  <c r="K1001" i="3"/>
  <c r="J1001" i="3"/>
  <c r="I1001" i="3"/>
  <c r="G1001" i="3"/>
  <c r="H1001" i="3" s="1"/>
  <c r="F1001" i="3"/>
  <c r="E1001" i="3"/>
  <c r="D1001" i="3"/>
  <c r="C1001" i="3"/>
  <c r="B1001" i="3"/>
  <c r="A1001" i="3"/>
  <c r="V1000" i="3"/>
  <c r="U1000" i="3"/>
  <c r="T1000" i="3"/>
  <c r="S1000" i="3"/>
  <c r="R1000" i="3"/>
  <c r="Q1000" i="3"/>
  <c r="P1000" i="3"/>
  <c r="O1000" i="3"/>
  <c r="N1000" i="3"/>
  <c r="M1000" i="3"/>
  <c r="L1000" i="3"/>
  <c r="K1000" i="3"/>
  <c r="J1000" i="3"/>
  <c r="G1000" i="3"/>
  <c r="F1000" i="3"/>
  <c r="E1000" i="3"/>
  <c r="D1000" i="3"/>
  <c r="C1000" i="3"/>
  <c r="B1000" i="3"/>
  <c r="A1000" i="3"/>
  <c r="V999" i="3"/>
  <c r="U999" i="3"/>
  <c r="T999" i="3"/>
  <c r="S999" i="3"/>
  <c r="Q999" i="3"/>
  <c r="O999" i="3"/>
  <c r="N999" i="3"/>
  <c r="P999" i="3" s="1"/>
  <c r="M999" i="3"/>
  <c r="L999" i="3"/>
  <c r="K999" i="3"/>
  <c r="J999" i="3"/>
  <c r="H999" i="3"/>
  <c r="G999" i="3"/>
  <c r="I999" i="3" s="1"/>
  <c r="F999" i="3"/>
  <c r="E999" i="3"/>
  <c r="D999" i="3"/>
  <c r="C999" i="3"/>
  <c r="B999" i="3"/>
  <c r="A999" i="3"/>
  <c r="V998" i="3"/>
  <c r="U998" i="3"/>
  <c r="T998" i="3"/>
  <c r="S998" i="3"/>
  <c r="Q998" i="3"/>
  <c r="O998" i="3"/>
  <c r="R998" i="3" s="1"/>
  <c r="N998" i="3"/>
  <c r="M998" i="3"/>
  <c r="L998" i="3"/>
  <c r="K998" i="3"/>
  <c r="J998" i="3"/>
  <c r="I998" i="3"/>
  <c r="H998" i="3"/>
  <c r="G998" i="3"/>
  <c r="F998" i="3"/>
  <c r="E998" i="3"/>
  <c r="D998" i="3"/>
  <c r="C998" i="3"/>
  <c r="B998" i="3"/>
  <c r="A998" i="3"/>
  <c r="V997" i="3"/>
  <c r="U997" i="3"/>
  <c r="T997" i="3"/>
  <c r="S997" i="3"/>
  <c r="R997" i="3"/>
  <c r="Q997" i="3"/>
  <c r="O997" i="3"/>
  <c r="N997" i="3"/>
  <c r="M997" i="3"/>
  <c r="L997" i="3"/>
  <c r="K997" i="3"/>
  <c r="J997" i="3"/>
  <c r="I997" i="3"/>
  <c r="H997" i="3"/>
  <c r="G997" i="3"/>
  <c r="F997" i="3"/>
  <c r="E997" i="3"/>
  <c r="D997" i="3"/>
  <c r="C997" i="3"/>
  <c r="B997" i="3"/>
  <c r="A997" i="3"/>
  <c r="V996" i="3"/>
  <c r="U996" i="3"/>
  <c r="T996" i="3"/>
  <c r="S996" i="3"/>
  <c r="Q996" i="3"/>
  <c r="O996" i="3"/>
  <c r="N996" i="3"/>
  <c r="P996" i="3" s="1"/>
  <c r="M996" i="3"/>
  <c r="L996" i="3"/>
  <c r="K996" i="3"/>
  <c r="J996" i="3"/>
  <c r="I996" i="3"/>
  <c r="H996" i="3"/>
  <c r="G996" i="3"/>
  <c r="F996" i="3"/>
  <c r="E996" i="3"/>
  <c r="D996" i="3"/>
  <c r="C996" i="3"/>
  <c r="B996" i="3"/>
  <c r="A996" i="3"/>
  <c r="V995" i="3"/>
  <c r="U995" i="3"/>
  <c r="T995" i="3"/>
  <c r="S995" i="3"/>
  <c r="Q995" i="3"/>
  <c r="O995" i="3"/>
  <c r="N995" i="3"/>
  <c r="P995" i="3" s="1"/>
  <c r="M995" i="3"/>
  <c r="L995" i="3"/>
  <c r="K995" i="3"/>
  <c r="J995" i="3"/>
  <c r="I995" i="3"/>
  <c r="G995" i="3"/>
  <c r="H995" i="3" s="1"/>
  <c r="F995" i="3"/>
  <c r="E995" i="3"/>
  <c r="D995" i="3"/>
  <c r="C995" i="3"/>
  <c r="B995" i="3"/>
  <c r="A995" i="3"/>
  <c r="V994" i="3"/>
  <c r="U994" i="3"/>
  <c r="T994" i="3"/>
  <c r="S994" i="3"/>
  <c r="Q994" i="3"/>
  <c r="P994" i="3"/>
  <c r="O994" i="3"/>
  <c r="R994" i="3" s="1"/>
  <c r="N994" i="3"/>
  <c r="M994" i="3"/>
  <c r="L994" i="3"/>
  <c r="K994" i="3"/>
  <c r="J994" i="3"/>
  <c r="H994" i="3"/>
  <c r="G994" i="3"/>
  <c r="I994" i="3" s="1"/>
  <c r="F994" i="3"/>
  <c r="E994" i="3"/>
  <c r="D994" i="3"/>
  <c r="C994" i="3"/>
  <c r="B994" i="3"/>
  <c r="A994" i="3"/>
  <c r="V993" i="3"/>
  <c r="U993" i="3"/>
  <c r="T993" i="3"/>
  <c r="S993" i="3"/>
  <c r="Q993" i="3"/>
  <c r="O993" i="3"/>
  <c r="N993" i="3"/>
  <c r="M993" i="3"/>
  <c r="L993" i="3"/>
  <c r="K993" i="3"/>
  <c r="J993" i="3"/>
  <c r="G993" i="3"/>
  <c r="F993" i="3"/>
  <c r="E993" i="3"/>
  <c r="D993" i="3"/>
  <c r="C993" i="3"/>
  <c r="B993" i="3"/>
  <c r="A993" i="3"/>
  <c r="V992" i="3"/>
  <c r="U992" i="3"/>
  <c r="T992" i="3"/>
  <c r="S992" i="3"/>
  <c r="R992" i="3"/>
  <c r="Q992" i="3"/>
  <c r="O992" i="3"/>
  <c r="P992" i="3" s="1"/>
  <c r="N992" i="3"/>
  <c r="M992" i="3"/>
  <c r="L992" i="3"/>
  <c r="K992" i="3"/>
  <c r="J992" i="3"/>
  <c r="I992" i="3"/>
  <c r="G992" i="3"/>
  <c r="H992" i="3" s="1"/>
  <c r="F992" i="3"/>
  <c r="E992" i="3"/>
  <c r="D992" i="3"/>
  <c r="C992" i="3"/>
  <c r="B992" i="3"/>
  <c r="A992" i="3"/>
  <c r="V991" i="3"/>
  <c r="U991" i="3"/>
  <c r="T991" i="3"/>
  <c r="S991" i="3"/>
  <c r="R991" i="3"/>
  <c r="Q991" i="3"/>
  <c r="P991" i="3"/>
  <c r="O991" i="3"/>
  <c r="N991" i="3"/>
  <c r="M991" i="3"/>
  <c r="L991" i="3"/>
  <c r="K991" i="3"/>
  <c r="J991" i="3"/>
  <c r="I991" i="3"/>
  <c r="G991" i="3"/>
  <c r="H991" i="3" s="1"/>
  <c r="F991" i="3"/>
  <c r="E991" i="3"/>
  <c r="D991" i="3"/>
  <c r="C991" i="3"/>
  <c r="B991" i="3"/>
  <c r="A991" i="3"/>
  <c r="V990" i="3"/>
  <c r="U990" i="3"/>
  <c r="T990" i="3"/>
  <c r="S990" i="3"/>
  <c r="Q990" i="3"/>
  <c r="O990" i="3"/>
  <c r="N990" i="3"/>
  <c r="M990" i="3"/>
  <c r="L990" i="3"/>
  <c r="K990" i="3"/>
  <c r="J990" i="3"/>
  <c r="G990" i="3"/>
  <c r="F990" i="3"/>
  <c r="E990" i="3"/>
  <c r="D990" i="3"/>
  <c r="C990" i="3"/>
  <c r="B990" i="3"/>
  <c r="A990" i="3"/>
  <c r="V989" i="3"/>
  <c r="U989" i="3"/>
  <c r="T989" i="3"/>
  <c r="S989" i="3"/>
  <c r="R989" i="3"/>
  <c r="Q989" i="3"/>
  <c r="O989" i="3"/>
  <c r="N989" i="3"/>
  <c r="P989" i="3" s="1"/>
  <c r="M989" i="3"/>
  <c r="L989" i="3"/>
  <c r="K989" i="3"/>
  <c r="J989" i="3"/>
  <c r="G989" i="3"/>
  <c r="F989" i="3"/>
  <c r="E989" i="3"/>
  <c r="D989" i="3"/>
  <c r="C989" i="3"/>
  <c r="B989" i="3"/>
  <c r="A989" i="3"/>
  <c r="V988" i="3"/>
  <c r="U988" i="3"/>
  <c r="T988" i="3"/>
  <c r="S988" i="3"/>
  <c r="R988" i="3"/>
  <c r="Q988" i="3"/>
  <c r="P988" i="3"/>
  <c r="O988" i="3"/>
  <c r="N988" i="3"/>
  <c r="M988" i="3"/>
  <c r="L988" i="3"/>
  <c r="K988" i="3"/>
  <c r="J988" i="3"/>
  <c r="G988" i="3"/>
  <c r="F988" i="3"/>
  <c r="E988" i="3"/>
  <c r="D988" i="3"/>
  <c r="C988" i="3"/>
  <c r="B988" i="3"/>
  <c r="A988" i="3"/>
  <c r="V987" i="3"/>
  <c r="U987" i="3"/>
  <c r="T987" i="3"/>
  <c r="S987" i="3"/>
  <c r="Q987" i="3"/>
  <c r="O987" i="3"/>
  <c r="P987" i="3" s="1"/>
  <c r="N987" i="3"/>
  <c r="M987" i="3"/>
  <c r="L987" i="3"/>
  <c r="K987" i="3"/>
  <c r="J987" i="3"/>
  <c r="I987" i="3"/>
  <c r="H987" i="3"/>
  <c r="G987" i="3"/>
  <c r="F987" i="3"/>
  <c r="E987" i="3"/>
  <c r="D987" i="3"/>
  <c r="C987" i="3"/>
  <c r="B987" i="3"/>
  <c r="A987" i="3"/>
  <c r="V986" i="3"/>
  <c r="U986" i="3"/>
  <c r="T986" i="3"/>
  <c r="S986" i="3"/>
  <c r="Q986" i="3"/>
  <c r="P986" i="3"/>
  <c r="O986" i="3"/>
  <c r="R986" i="3" s="1"/>
  <c r="N986" i="3"/>
  <c r="M986" i="3"/>
  <c r="L986" i="3"/>
  <c r="K986" i="3"/>
  <c r="J986" i="3"/>
  <c r="G986" i="3"/>
  <c r="F986" i="3"/>
  <c r="E986" i="3"/>
  <c r="D986" i="3"/>
  <c r="C986" i="3"/>
  <c r="B986" i="3"/>
  <c r="A986" i="3"/>
  <c r="V985" i="3"/>
  <c r="U985" i="3"/>
  <c r="T985" i="3"/>
  <c r="S985" i="3"/>
  <c r="Q985" i="3"/>
  <c r="O985" i="3"/>
  <c r="N985" i="3"/>
  <c r="M985" i="3"/>
  <c r="L985" i="3"/>
  <c r="K985" i="3"/>
  <c r="J985" i="3"/>
  <c r="G985" i="3"/>
  <c r="H985" i="3" s="1"/>
  <c r="F985" i="3"/>
  <c r="E985" i="3"/>
  <c r="D985" i="3"/>
  <c r="C985" i="3"/>
  <c r="B985" i="3"/>
  <c r="A985" i="3"/>
  <c r="V984" i="3"/>
  <c r="U984" i="3"/>
  <c r="T984" i="3"/>
  <c r="S984" i="3"/>
  <c r="R984" i="3"/>
  <c r="Q984" i="3"/>
  <c r="P984" i="3"/>
  <c r="O984" i="3"/>
  <c r="N984" i="3"/>
  <c r="M984" i="3"/>
  <c r="L984" i="3"/>
  <c r="K984" i="3"/>
  <c r="J984" i="3"/>
  <c r="I984" i="3"/>
  <c r="H984" i="3"/>
  <c r="G984" i="3"/>
  <c r="F984" i="3"/>
  <c r="E984" i="3"/>
  <c r="D984" i="3"/>
  <c r="C984" i="3"/>
  <c r="B984" i="3"/>
  <c r="A984" i="3"/>
  <c r="V983" i="3"/>
  <c r="U983" i="3"/>
  <c r="T983" i="3"/>
  <c r="S983" i="3"/>
  <c r="Q983" i="3"/>
  <c r="O983" i="3"/>
  <c r="N983" i="3"/>
  <c r="M983" i="3"/>
  <c r="L983" i="3"/>
  <c r="K983" i="3"/>
  <c r="J983" i="3"/>
  <c r="I983" i="3"/>
  <c r="H983" i="3"/>
  <c r="G983" i="3"/>
  <c r="F983" i="3"/>
  <c r="E983" i="3"/>
  <c r="D983" i="3"/>
  <c r="C983" i="3"/>
  <c r="B983" i="3"/>
  <c r="A983" i="3"/>
  <c r="V982" i="3"/>
  <c r="U982" i="3"/>
  <c r="T982" i="3"/>
  <c r="S982" i="3"/>
  <c r="Q982" i="3"/>
  <c r="O982" i="3"/>
  <c r="R982" i="3" s="1"/>
  <c r="N982" i="3"/>
  <c r="M982" i="3"/>
  <c r="L982" i="3"/>
  <c r="K982" i="3"/>
  <c r="J982" i="3"/>
  <c r="I982" i="3"/>
  <c r="G982" i="3"/>
  <c r="H982" i="3" s="1"/>
  <c r="F982" i="3"/>
  <c r="E982" i="3"/>
  <c r="D982" i="3"/>
  <c r="C982" i="3"/>
  <c r="B982" i="3"/>
  <c r="A982" i="3"/>
  <c r="V981" i="3"/>
  <c r="U981" i="3"/>
  <c r="T981" i="3"/>
  <c r="S981" i="3"/>
  <c r="R981" i="3"/>
  <c r="Q981" i="3"/>
  <c r="O981" i="3"/>
  <c r="N981" i="3"/>
  <c r="M981" i="3"/>
  <c r="L981" i="3"/>
  <c r="K981" i="3"/>
  <c r="J981" i="3"/>
  <c r="I981" i="3"/>
  <c r="H981" i="3"/>
  <c r="G981" i="3"/>
  <c r="F981" i="3"/>
  <c r="E981" i="3"/>
  <c r="D981" i="3"/>
  <c r="C981" i="3"/>
  <c r="B981" i="3"/>
  <c r="A981" i="3"/>
  <c r="V980" i="3"/>
  <c r="U980" i="3"/>
  <c r="T980" i="3"/>
  <c r="S980" i="3"/>
  <c r="R980" i="3"/>
  <c r="Q980" i="3"/>
  <c r="O980" i="3"/>
  <c r="P980" i="3" s="1"/>
  <c r="N980" i="3"/>
  <c r="M980" i="3"/>
  <c r="L980" i="3"/>
  <c r="K980" i="3"/>
  <c r="J980" i="3"/>
  <c r="I980" i="3"/>
  <c r="G980" i="3"/>
  <c r="H980" i="3" s="1"/>
  <c r="F980" i="3"/>
  <c r="E980" i="3"/>
  <c r="D980" i="3"/>
  <c r="C980" i="3"/>
  <c r="B980" i="3"/>
  <c r="A980" i="3"/>
  <c r="V979" i="3"/>
  <c r="U979" i="3"/>
  <c r="T979" i="3"/>
  <c r="S979" i="3"/>
  <c r="Q979" i="3"/>
  <c r="O979" i="3"/>
  <c r="N979" i="3"/>
  <c r="P979" i="3" s="1"/>
  <c r="M979" i="3"/>
  <c r="L979" i="3"/>
  <c r="K979" i="3"/>
  <c r="J979" i="3"/>
  <c r="I979" i="3"/>
  <c r="H979" i="3"/>
  <c r="G979" i="3"/>
  <c r="F979" i="3"/>
  <c r="E979" i="3"/>
  <c r="D979" i="3"/>
  <c r="C979" i="3"/>
  <c r="B979" i="3"/>
  <c r="A979" i="3"/>
  <c r="V978" i="3"/>
  <c r="U978" i="3"/>
  <c r="T978" i="3"/>
  <c r="S978" i="3"/>
  <c r="Q978" i="3"/>
  <c r="O978" i="3"/>
  <c r="N978" i="3"/>
  <c r="P978" i="3" s="1"/>
  <c r="M978" i="3"/>
  <c r="L978" i="3"/>
  <c r="K978" i="3"/>
  <c r="J978" i="3"/>
  <c r="I978" i="3"/>
  <c r="H978" i="3"/>
  <c r="G978" i="3"/>
  <c r="F978" i="3"/>
  <c r="E978" i="3"/>
  <c r="D978" i="3"/>
  <c r="C978" i="3"/>
  <c r="B978" i="3"/>
  <c r="A978" i="3"/>
  <c r="V977" i="3"/>
  <c r="U977" i="3"/>
  <c r="T977" i="3"/>
  <c r="S977" i="3"/>
  <c r="R977" i="3"/>
  <c r="Q977" i="3"/>
  <c r="P977" i="3"/>
  <c r="O977" i="3"/>
  <c r="N977" i="3"/>
  <c r="M977" i="3"/>
  <c r="L977" i="3"/>
  <c r="K977" i="3"/>
  <c r="J977" i="3"/>
  <c r="I977" i="3"/>
  <c r="G977" i="3"/>
  <c r="H977" i="3" s="1"/>
  <c r="F977" i="3"/>
  <c r="E977" i="3"/>
  <c r="D977" i="3"/>
  <c r="C977" i="3"/>
  <c r="B977" i="3"/>
  <c r="A977" i="3"/>
  <c r="V976" i="3"/>
  <c r="U976" i="3"/>
  <c r="T976" i="3"/>
  <c r="S976" i="3"/>
  <c r="Q976" i="3"/>
  <c r="P976" i="3"/>
  <c r="O976" i="3"/>
  <c r="R976" i="3" s="1"/>
  <c r="N976" i="3"/>
  <c r="M976" i="3"/>
  <c r="L976" i="3"/>
  <c r="K976" i="3"/>
  <c r="J976" i="3"/>
  <c r="I976" i="3"/>
  <c r="H976" i="3"/>
  <c r="G976" i="3"/>
  <c r="F976" i="3"/>
  <c r="E976" i="3"/>
  <c r="D976" i="3"/>
  <c r="C976" i="3"/>
  <c r="B976" i="3"/>
  <c r="A976" i="3"/>
  <c r="V975" i="3"/>
  <c r="U975" i="3"/>
  <c r="T975" i="3"/>
  <c r="S975" i="3"/>
  <c r="Q975" i="3"/>
  <c r="P975" i="3"/>
  <c r="O975" i="3"/>
  <c r="N975" i="3"/>
  <c r="M975" i="3"/>
  <c r="L975" i="3"/>
  <c r="K975" i="3"/>
  <c r="J975" i="3"/>
  <c r="I975" i="3"/>
  <c r="G975" i="3"/>
  <c r="H975" i="3" s="1"/>
  <c r="F975" i="3"/>
  <c r="E975" i="3"/>
  <c r="D975" i="3"/>
  <c r="C975" i="3"/>
  <c r="B975" i="3"/>
  <c r="A975" i="3"/>
  <c r="V974" i="3"/>
  <c r="U974" i="3"/>
  <c r="T974" i="3"/>
  <c r="S974" i="3"/>
  <c r="R974" i="3"/>
  <c r="Q974" i="3"/>
  <c r="P974" i="3"/>
  <c r="O974" i="3"/>
  <c r="N974" i="3"/>
  <c r="M974" i="3"/>
  <c r="L974" i="3"/>
  <c r="K974" i="3"/>
  <c r="J974" i="3"/>
  <c r="H974" i="3"/>
  <c r="G974" i="3"/>
  <c r="I974" i="3" s="1"/>
  <c r="F974" i="3"/>
  <c r="E974" i="3"/>
  <c r="D974" i="3"/>
  <c r="C974" i="3"/>
  <c r="B974" i="3"/>
  <c r="A974" i="3"/>
  <c r="V973" i="3"/>
  <c r="U973" i="3"/>
  <c r="T973" i="3"/>
  <c r="S973" i="3"/>
  <c r="Q973" i="3"/>
  <c r="O973" i="3"/>
  <c r="R973" i="3" s="1"/>
  <c r="N973" i="3"/>
  <c r="M973" i="3"/>
  <c r="L973" i="3"/>
  <c r="K973" i="3"/>
  <c r="J973" i="3"/>
  <c r="I973" i="3"/>
  <c r="H973" i="3"/>
  <c r="G973" i="3"/>
  <c r="F973" i="3"/>
  <c r="E973" i="3"/>
  <c r="D973" i="3"/>
  <c r="C973" i="3"/>
  <c r="B973" i="3"/>
  <c r="A973" i="3"/>
  <c r="V972" i="3"/>
  <c r="U972" i="3"/>
  <c r="T972" i="3"/>
  <c r="S972" i="3"/>
  <c r="Q972" i="3"/>
  <c r="O972" i="3"/>
  <c r="N972" i="3"/>
  <c r="P972" i="3" s="1"/>
  <c r="M972" i="3"/>
  <c r="L972" i="3"/>
  <c r="K972" i="3"/>
  <c r="J972" i="3"/>
  <c r="G972" i="3"/>
  <c r="F972" i="3"/>
  <c r="E972" i="3"/>
  <c r="D972" i="3"/>
  <c r="C972" i="3"/>
  <c r="B972" i="3"/>
  <c r="A972" i="3"/>
  <c r="V971" i="3"/>
  <c r="U971" i="3"/>
  <c r="T971" i="3"/>
  <c r="S971" i="3"/>
  <c r="R971" i="3"/>
  <c r="Q971" i="3"/>
  <c r="P971" i="3"/>
  <c r="O971" i="3"/>
  <c r="N971" i="3"/>
  <c r="M971" i="3"/>
  <c r="L971" i="3"/>
  <c r="K971" i="3"/>
  <c r="J971" i="3"/>
  <c r="G971" i="3"/>
  <c r="F971" i="3"/>
  <c r="E971" i="3"/>
  <c r="D971" i="3"/>
  <c r="C971" i="3"/>
  <c r="B971" i="3"/>
  <c r="A971" i="3"/>
  <c r="V970" i="3"/>
  <c r="U970" i="3"/>
  <c r="T970" i="3"/>
  <c r="S970" i="3"/>
  <c r="Q970" i="3"/>
  <c r="O970" i="3"/>
  <c r="R970" i="3" s="1"/>
  <c r="N970" i="3"/>
  <c r="M970" i="3"/>
  <c r="L970" i="3"/>
  <c r="K970" i="3"/>
  <c r="J970" i="3"/>
  <c r="G970" i="3"/>
  <c r="H970" i="3" s="1"/>
  <c r="F970" i="3"/>
  <c r="E970" i="3"/>
  <c r="D970" i="3"/>
  <c r="C970" i="3"/>
  <c r="B970" i="3"/>
  <c r="A970" i="3"/>
  <c r="V969" i="3"/>
  <c r="U969" i="3"/>
  <c r="T969" i="3"/>
  <c r="S969" i="3"/>
  <c r="Q969" i="3"/>
  <c r="O969" i="3"/>
  <c r="N969" i="3"/>
  <c r="M969" i="3"/>
  <c r="L969" i="3"/>
  <c r="K969" i="3"/>
  <c r="J969" i="3"/>
  <c r="G969" i="3"/>
  <c r="F969" i="3"/>
  <c r="E969" i="3"/>
  <c r="D969" i="3"/>
  <c r="C969" i="3"/>
  <c r="B969" i="3"/>
  <c r="A969" i="3"/>
  <c r="V968" i="3"/>
  <c r="U968" i="3"/>
  <c r="T968" i="3"/>
  <c r="S968" i="3"/>
  <c r="R968" i="3"/>
  <c r="Q968" i="3"/>
  <c r="P968" i="3"/>
  <c r="O968" i="3"/>
  <c r="N968" i="3"/>
  <c r="M968" i="3"/>
  <c r="L968" i="3"/>
  <c r="K968" i="3"/>
  <c r="J968" i="3"/>
  <c r="H968" i="3"/>
  <c r="G968" i="3"/>
  <c r="I968" i="3" s="1"/>
  <c r="F968" i="3"/>
  <c r="E968" i="3"/>
  <c r="D968" i="3"/>
  <c r="C968" i="3"/>
  <c r="B968" i="3"/>
  <c r="A968" i="3"/>
  <c r="V967" i="3"/>
  <c r="U967" i="3"/>
  <c r="T967" i="3"/>
  <c r="S967" i="3"/>
  <c r="Q967" i="3"/>
  <c r="P967" i="3"/>
  <c r="O967" i="3"/>
  <c r="N967" i="3"/>
  <c r="R967" i="3" s="1"/>
  <c r="M967" i="3"/>
  <c r="L967" i="3"/>
  <c r="K967" i="3"/>
  <c r="J967" i="3"/>
  <c r="I967" i="3"/>
  <c r="H967" i="3"/>
  <c r="G967" i="3"/>
  <c r="F967" i="3"/>
  <c r="E967" i="3"/>
  <c r="D967" i="3"/>
  <c r="C967" i="3"/>
  <c r="B967" i="3"/>
  <c r="A967" i="3"/>
  <c r="V966" i="3"/>
  <c r="U966" i="3"/>
  <c r="T966" i="3"/>
  <c r="S966" i="3"/>
  <c r="Q966" i="3"/>
  <c r="O966" i="3"/>
  <c r="N966" i="3"/>
  <c r="M966" i="3"/>
  <c r="L966" i="3"/>
  <c r="K966" i="3"/>
  <c r="J966" i="3"/>
  <c r="I966" i="3"/>
  <c r="H966" i="3"/>
  <c r="G966" i="3"/>
  <c r="F966" i="3"/>
  <c r="E966" i="3"/>
  <c r="D966" i="3"/>
  <c r="C966" i="3"/>
  <c r="B966" i="3"/>
  <c r="A966" i="3"/>
  <c r="V965" i="3"/>
  <c r="U965" i="3"/>
  <c r="T965" i="3"/>
  <c r="S965" i="3"/>
  <c r="Q965" i="3"/>
  <c r="O965" i="3"/>
  <c r="N965" i="3"/>
  <c r="M965" i="3"/>
  <c r="L965" i="3"/>
  <c r="K965" i="3"/>
  <c r="J965" i="3"/>
  <c r="H965" i="3"/>
  <c r="G965" i="3"/>
  <c r="I965" i="3" s="1"/>
  <c r="F965" i="3"/>
  <c r="E965" i="3"/>
  <c r="D965" i="3"/>
  <c r="C965" i="3"/>
  <c r="B965" i="3"/>
  <c r="A965" i="3"/>
  <c r="V964" i="3"/>
  <c r="U964" i="3"/>
  <c r="T964" i="3"/>
  <c r="S964" i="3"/>
  <c r="Q964" i="3"/>
  <c r="O964" i="3"/>
  <c r="N964" i="3"/>
  <c r="R964" i="3" s="1"/>
  <c r="M964" i="3"/>
  <c r="L964" i="3"/>
  <c r="K964" i="3"/>
  <c r="J964" i="3"/>
  <c r="I964" i="3"/>
  <c r="H964" i="3"/>
  <c r="G964" i="3"/>
  <c r="F964" i="3"/>
  <c r="E964" i="3"/>
  <c r="D964" i="3"/>
  <c r="C964" i="3"/>
  <c r="B964" i="3"/>
  <c r="A964" i="3"/>
  <c r="V963" i="3"/>
  <c r="U963" i="3"/>
  <c r="T963" i="3"/>
  <c r="S963" i="3"/>
  <c r="Q963" i="3"/>
  <c r="O963" i="3"/>
  <c r="P963" i="3" s="1"/>
  <c r="N963" i="3"/>
  <c r="M963" i="3"/>
  <c r="L963" i="3"/>
  <c r="K963" i="3"/>
  <c r="J963" i="3"/>
  <c r="G963" i="3"/>
  <c r="I963" i="3" s="1"/>
  <c r="F963" i="3"/>
  <c r="E963" i="3"/>
  <c r="D963" i="3"/>
  <c r="C963" i="3"/>
  <c r="B963" i="3"/>
  <c r="A963" i="3"/>
  <c r="V962" i="3"/>
  <c r="U962" i="3"/>
  <c r="T962" i="3"/>
  <c r="S962" i="3"/>
  <c r="Q962" i="3"/>
  <c r="O962" i="3"/>
  <c r="R962" i="3" s="1"/>
  <c r="N962" i="3"/>
  <c r="M962" i="3"/>
  <c r="L962" i="3"/>
  <c r="K962" i="3"/>
  <c r="J962" i="3"/>
  <c r="G962" i="3"/>
  <c r="F962" i="3"/>
  <c r="E962" i="3"/>
  <c r="D962" i="3"/>
  <c r="C962" i="3"/>
  <c r="B962" i="3"/>
  <c r="A962" i="3"/>
  <c r="V961" i="3"/>
  <c r="U961" i="3"/>
  <c r="T961" i="3"/>
  <c r="S961" i="3"/>
  <c r="Q961" i="3"/>
  <c r="O961" i="3"/>
  <c r="N961" i="3"/>
  <c r="M961" i="3"/>
  <c r="L961" i="3"/>
  <c r="K961" i="3"/>
  <c r="J961" i="3"/>
  <c r="I961" i="3"/>
  <c r="G961" i="3"/>
  <c r="H961" i="3" s="1"/>
  <c r="F961" i="3"/>
  <c r="E961" i="3"/>
  <c r="D961" i="3"/>
  <c r="C961" i="3"/>
  <c r="B961" i="3"/>
  <c r="A961" i="3"/>
  <c r="V960" i="3"/>
  <c r="U960" i="3"/>
  <c r="T960" i="3"/>
  <c r="S960" i="3"/>
  <c r="R960" i="3"/>
  <c r="Q960" i="3"/>
  <c r="O960" i="3"/>
  <c r="P960" i="3" s="1"/>
  <c r="N960" i="3"/>
  <c r="M960" i="3"/>
  <c r="L960" i="3"/>
  <c r="K960" i="3"/>
  <c r="J960" i="3"/>
  <c r="I960" i="3"/>
  <c r="H960" i="3"/>
  <c r="G960" i="3"/>
  <c r="F960" i="3"/>
  <c r="E960" i="3"/>
  <c r="D960" i="3"/>
  <c r="C960" i="3"/>
  <c r="B960" i="3"/>
  <c r="A960" i="3"/>
  <c r="V959" i="3"/>
  <c r="U959" i="3"/>
  <c r="T959" i="3"/>
  <c r="S959" i="3"/>
  <c r="Q959" i="3"/>
  <c r="O959" i="3"/>
  <c r="R959" i="3" s="1"/>
  <c r="N959" i="3"/>
  <c r="M959" i="3"/>
  <c r="L959" i="3"/>
  <c r="K959" i="3"/>
  <c r="J959" i="3"/>
  <c r="I959" i="3"/>
  <c r="H959" i="3"/>
  <c r="G959" i="3"/>
  <c r="F959" i="3"/>
  <c r="E959" i="3"/>
  <c r="D959" i="3"/>
  <c r="C959" i="3"/>
  <c r="B959" i="3"/>
  <c r="A959" i="3"/>
  <c r="V958" i="3"/>
  <c r="U958" i="3"/>
  <c r="T958" i="3"/>
  <c r="S958" i="3"/>
  <c r="Q958" i="3"/>
  <c r="O958" i="3"/>
  <c r="N958" i="3"/>
  <c r="M958" i="3"/>
  <c r="L958" i="3"/>
  <c r="K958" i="3"/>
  <c r="J958" i="3"/>
  <c r="I958" i="3"/>
  <c r="G958" i="3"/>
  <c r="H958" i="3" s="1"/>
  <c r="F958" i="3"/>
  <c r="E958" i="3"/>
  <c r="D958" i="3"/>
  <c r="C958" i="3"/>
  <c r="B958" i="3"/>
  <c r="A958" i="3"/>
  <c r="V957" i="3"/>
  <c r="U957" i="3"/>
  <c r="T957" i="3"/>
  <c r="S957" i="3"/>
  <c r="R957" i="3"/>
  <c r="Q957" i="3"/>
  <c r="O957" i="3"/>
  <c r="N957" i="3"/>
  <c r="M957" i="3"/>
  <c r="L957" i="3"/>
  <c r="K957" i="3"/>
  <c r="J957" i="3"/>
  <c r="I957" i="3"/>
  <c r="H957" i="3"/>
  <c r="G957" i="3"/>
  <c r="F957" i="3"/>
  <c r="E957" i="3"/>
  <c r="D957" i="3"/>
  <c r="C957" i="3"/>
  <c r="B957" i="3"/>
  <c r="A957" i="3"/>
  <c r="V956" i="3"/>
  <c r="U956" i="3"/>
  <c r="T956" i="3"/>
  <c r="S956" i="3"/>
  <c r="Q956" i="3"/>
  <c r="P956" i="3"/>
  <c r="O956" i="3"/>
  <c r="N956" i="3"/>
  <c r="M956" i="3"/>
  <c r="L956" i="3"/>
  <c r="K956" i="3"/>
  <c r="J956" i="3"/>
  <c r="I956" i="3"/>
  <c r="H956" i="3"/>
  <c r="G956" i="3"/>
  <c r="F956" i="3"/>
  <c r="E956" i="3"/>
  <c r="D956" i="3"/>
  <c r="C956" i="3"/>
  <c r="B956" i="3"/>
  <c r="A956" i="3"/>
  <c r="V955" i="3"/>
  <c r="U955" i="3"/>
  <c r="T955" i="3"/>
  <c r="S955" i="3"/>
  <c r="R955" i="3"/>
  <c r="Q955" i="3"/>
  <c r="O955" i="3"/>
  <c r="P955" i="3" s="1"/>
  <c r="N955" i="3"/>
  <c r="M955" i="3"/>
  <c r="L955" i="3"/>
  <c r="K955" i="3"/>
  <c r="J955" i="3"/>
  <c r="G955" i="3"/>
  <c r="F955" i="3"/>
  <c r="E955" i="3"/>
  <c r="D955" i="3"/>
  <c r="C955" i="3"/>
  <c r="B955" i="3"/>
  <c r="A955" i="3"/>
  <c r="V954" i="3"/>
  <c r="U954" i="3"/>
  <c r="T954" i="3"/>
  <c r="S954" i="3"/>
  <c r="Q954" i="3"/>
  <c r="P954" i="3"/>
  <c r="O954" i="3"/>
  <c r="R954" i="3" s="1"/>
  <c r="N954" i="3"/>
  <c r="M954" i="3"/>
  <c r="L954" i="3"/>
  <c r="K954" i="3"/>
  <c r="J954" i="3"/>
  <c r="I954" i="3"/>
  <c r="H954" i="3"/>
  <c r="G954" i="3"/>
  <c r="F954" i="3"/>
  <c r="E954" i="3"/>
  <c r="D954" i="3"/>
  <c r="C954" i="3"/>
  <c r="B954" i="3"/>
  <c r="A954" i="3"/>
  <c r="V953" i="3"/>
  <c r="U953" i="3"/>
  <c r="T953" i="3"/>
  <c r="S953" i="3"/>
  <c r="Q953" i="3"/>
  <c r="O953" i="3"/>
  <c r="R953" i="3" s="1"/>
  <c r="N953" i="3"/>
  <c r="M953" i="3"/>
  <c r="L953" i="3"/>
  <c r="K953" i="3"/>
  <c r="J953" i="3"/>
  <c r="I953" i="3"/>
  <c r="G953" i="3"/>
  <c r="H953" i="3" s="1"/>
  <c r="F953" i="3"/>
  <c r="E953" i="3"/>
  <c r="D953" i="3"/>
  <c r="C953" i="3"/>
  <c r="B953" i="3"/>
  <c r="A953" i="3"/>
  <c r="V952" i="3"/>
  <c r="U952" i="3"/>
  <c r="T952" i="3"/>
  <c r="S952" i="3"/>
  <c r="R952" i="3"/>
  <c r="Q952" i="3"/>
  <c r="P952" i="3"/>
  <c r="O952" i="3"/>
  <c r="N952" i="3"/>
  <c r="M952" i="3"/>
  <c r="L952" i="3"/>
  <c r="K952" i="3"/>
  <c r="J952" i="3"/>
  <c r="G952" i="3"/>
  <c r="F952" i="3"/>
  <c r="E952" i="3"/>
  <c r="D952" i="3"/>
  <c r="C952" i="3"/>
  <c r="B952" i="3"/>
  <c r="A952" i="3"/>
  <c r="V951" i="3"/>
  <c r="U951" i="3"/>
  <c r="T951" i="3"/>
  <c r="S951" i="3"/>
  <c r="R951" i="3"/>
  <c r="Q951" i="3"/>
  <c r="P951" i="3"/>
  <c r="O951" i="3"/>
  <c r="N951" i="3"/>
  <c r="M951" i="3"/>
  <c r="L951" i="3"/>
  <c r="K951" i="3"/>
  <c r="J951" i="3"/>
  <c r="G951" i="3"/>
  <c r="I951" i="3" s="1"/>
  <c r="F951" i="3"/>
  <c r="E951" i="3"/>
  <c r="D951" i="3"/>
  <c r="C951" i="3"/>
  <c r="B951" i="3"/>
  <c r="A951" i="3"/>
  <c r="V950" i="3"/>
  <c r="U950" i="3"/>
  <c r="T950" i="3"/>
  <c r="S950" i="3"/>
  <c r="Q950" i="3"/>
  <c r="P950" i="3"/>
  <c r="O950" i="3"/>
  <c r="N950" i="3"/>
  <c r="R950" i="3" s="1"/>
  <c r="M950" i="3"/>
  <c r="L950" i="3"/>
  <c r="K950" i="3"/>
  <c r="J950" i="3"/>
  <c r="I950" i="3"/>
  <c r="H950" i="3"/>
  <c r="G950" i="3"/>
  <c r="F950" i="3"/>
  <c r="E950" i="3"/>
  <c r="D950" i="3"/>
  <c r="C950" i="3"/>
  <c r="B950" i="3"/>
  <c r="A950" i="3"/>
  <c r="V949" i="3"/>
  <c r="U949" i="3"/>
  <c r="T949" i="3"/>
  <c r="S949" i="3"/>
  <c r="R949" i="3"/>
  <c r="Q949" i="3"/>
  <c r="O949" i="3"/>
  <c r="N949" i="3"/>
  <c r="M949" i="3"/>
  <c r="L949" i="3"/>
  <c r="K949" i="3"/>
  <c r="J949" i="3"/>
  <c r="G949" i="3"/>
  <c r="F949" i="3"/>
  <c r="E949" i="3"/>
  <c r="D949" i="3"/>
  <c r="C949" i="3"/>
  <c r="B949" i="3"/>
  <c r="A949" i="3"/>
  <c r="V948" i="3"/>
  <c r="U948" i="3"/>
  <c r="T948" i="3"/>
  <c r="S948" i="3"/>
  <c r="Q948" i="3"/>
  <c r="O948" i="3"/>
  <c r="N948" i="3"/>
  <c r="M948" i="3"/>
  <c r="L948" i="3"/>
  <c r="K948" i="3"/>
  <c r="J948" i="3"/>
  <c r="H948" i="3"/>
  <c r="G948" i="3"/>
  <c r="I948" i="3" s="1"/>
  <c r="F948" i="3"/>
  <c r="E948" i="3"/>
  <c r="D948" i="3"/>
  <c r="C948" i="3"/>
  <c r="B948" i="3"/>
  <c r="A948" i="3"/>
  <c r="V947" i="3"/>
  <c r="U947" i="3"/>
  <c r="T947" i="3"/>
  <c r="S947" i="3"/>
  <c r="Q947" i="3"/>
  <c r="O947" i="3"/>
  <c r="R947" i="3" s="1"/>
  <c r="N947" i="3"/>
  <c r="P947" i="3" s="1"/>
  <c r="M947" i="3"/>
  <c r="L947" i="3"/>
  <c r="K947" i="3"/>
  <c r="J947" i="3"/>
  <c r="I947" i="3"/>
  <c r="H947" i="3"/>
  <c r="G947" i="3"/>
  <c r="F947" i="3"/>
  <c r="E947" i="3"/>
  <c r="D947" i="3"/>
  <c r="C947" i="3"/>
  <c r="B947" i="3"/>
  <c r="A947" i="3"/>
  <c r="V946" i="3"/>
  <c r="U946" i="3"/>
  <c r="T946" i="3"/>
  <c r="S946" i="3"/>
  <c r="Q946" i="3"/>
  <c r="O946" i="3"/>
  <c r="N946" i="3"/>
  <c r="P946" i="3" s="1"/>
  <c r="M946" i="3"/>
  <c r="L946" i="3"/>
  <c r="K946" i="3"/>
  <c r="J946" i="3"/>
  <c r="I946" i="3"/>
  <c r="H946" i="3"/>
  <c r="G946" i="3"/>
  <c r="F946" i="3"/>
  <c r="E946" i="3"/>
  <c r="D946" i="3"/>
  <c r="C946" i="3"/>
  <c r="B946" i="3"/>
  <c r="A946" i="3"/>
  <c r="V945" i="3"/>
  <c r="U945" i="3"/>
  <c r="T945" i="3"/>
  <c r="S945" i="3"/>
  <c r="Q945" i="3"/>
  <c r="O945" i="3"/>
  <c r="N945" i="3"/>
  <c r="P945" i="3" s="1"/>
  <c r="M945" i="3"/>
  <c r="L945" i="3"/>
  <c r="K945" i="3"/>
  <c r="J945" i="3"/>
  <c r="I945" i="3"/>
  <c r="G945" i="3"/>
  <c r="H945" i="3" s="1"/>
  <c r="F945" i="3"/>
  <c r="E945" i="3"/>
  <c r="D945" i="3"/>
  <c r="C945" i="3"/>
  <c r="B945" i="3"/>
  <c r="A945" i="3"/>
  <c r="V944" i="3"/>
  <c r="U944" i="3"/>
  <c r="T944" i="3"/>
  <c r="S944" i="3"/>
  <c r="Q944" i="3"/>
  <c r="O944" i="3"/>
  <c r="N944" i="3"/>
  <c r="M944" i="3"/>
  <c r="L944" i="3"/>
  <c r="K944" i="3"/>
  <c r="J944" i="3"/>
  <c r="I944" i="3"/>
  <c r="H944" i="3"/>
  <c r="G944" i="3"/>
  <c r="F944" i="3"/>
  <c r="E944" i="3"/>
  <c r="D944" i="3"/>
  <c r="C944" i="3"/>
  <c r="B944" i="3"/>
  <c r="A944" i="3"/>
  <c r="V943" i="3"/>
  <c r="U943" i="3"/>
  <c r="T943" i="3"/>
  <c r="S943" i="3"/>
  <c r="Q943" i="3"/>
  <c r="O943" i="3"/>
  <c r="N943" i="3"/>
  <c r="M943" i="3"/>
  <c r="L943" i="3"/>
  <c r="K943" i="3"/>
  <c r="J943" i="3"/>
  <c r="I943" i="3"/>
  <c r="H943" i="3"/>
  <c r="G943" i="3"/>
  <c r="F943" i="3"/>
  <c r="E943" i="3"/>
  <c r="D943" i="3"/>
  <c r="C943" i="3"/>
  <c r="B943" i="3"/>
  <c r="A943" i="3"/>
  <c r="V942" i="3"/>
  <c r="U942" i="3"/>
  <c r="T942" i="3"/>
  <c r="S942" i="3"/>
  <c r="Q942" i="3"/>
  <c r="P942" i="3"/>
  <c r="O942" i="3"/>
  <c r="N942" i="3"/>
  <c r="M942" i="3"/>
  <c r="L942" i="3"/>
  <c r="K942" i="3"/>
  <c r="J942" i="3"/>
  <c r="I942" i="3"/>
  <c r="H942" i="3"/>
  <c r="G942" i="3"/>
  <c r="F942" i="3"/>
  <c r="E942" i="3"/>
  <c r="D942" i="3"/>
  <c r="C942" i="3"/>
  <c r="B942" i="3"/>
  <c r="A942" i="3"/>
  <c r="V941" i="3"/>
  <c r="U941" i="3"/>
  <c r="T941" i="3"/>
  <c r="S941" i="3"/>
  <c r="Q941" i="3"/>
  <c r="O941" i="3"/>
  <c r="N941" i="3"/>
  <c r="M941" i="3"/>
  <c r="L941" i="3"/>
  <c r="K941" i="3"/>
  <c r="J941" i="3"/>
  <c r="I941" i="3"/>
  <c r="H941" i="3"/>
  <c r="G941" i="3"/>
  <c r="F941" i="3"/>
  <c r="E941" i="3"/>
  <c r="D941" i="3"/>
  <c r="C941" i="3"/>
  <c r="B941" i="3"/>
  <c r="A941" i="3"/>
  <c r="V940" i="3"/>
  <c r="U940" i="3"/>
  <c r="T940" i="3"/>
  <c r="S940" i="3"/>
  <c r="R940" i="3"/>
  <c r="Q940" i="3"/>
  <c r="P940" i="3"/>
  <c r="O940" i="3"/>
  <c r="N940" i="3"/>
  <c r="M940" i="3"/>
  <c r="L940" i="3"/>
  <c r="K940" i="3"/>
  <c r="J940" i="3"/>
  <c r="I940" i="3"/>
  <c r="H940" i="3"/>
  <c r="G940" i="3"/>
  <c r="F940" i="3"/>
  <c r="E940" i="3"/>
  <c r="D940" i="3"/>
  <c r="C940" i="3"/>
  <c r="B940" i="3"/>
  <c r="A940" i="3"/>
  <c r="V939" i="3"/>
  <c r="U939" i="3"/>
  <c r="T939" i="3"/>
  <c r="S939" i="3"/>
  <c r="Q939" i="3"/>
  <c r="P939" i="3"/>
  <c r="O939" i="3"/>
  <c r="N939" i="3"/>
  <c r="M939" i="3"/>
  <c r="L939" i="3"/>
  <c r="K939" i="3"/>
  <c r="J939" i="3"/>
  <c r="I939" i="3"/>
  <c r="H939" i="3"/>
  <c r="G939" i="3"/>
  <c r="F939" i="3"/>
  <c r="E939" i="3"/>
  <c r="D939" i="3"/>
  <c r="C939" i="3"/>
  <c r="B939" i="3"/>
  <c r="A939" i="3"/>
  <c r="V938" i="3"/>
  <c r="U938" i="3"/>
  <c r="T938" i="3"/>
  <c r="S938" i="3"/>
  <c r="Q938" i="3"/>
  <c r="O938" i="3"/>
  <c r="N938" i="3"/>
  <c r="P938" i="3" s="1"/>
  <c r="M938" i="3"/>
  <c r="L938" i="3"/>
  <c r="K938" i="3"/>
  <c r="J938" i="3"/>
  <c r="I938" i="3"/>
  <c r="G938" i="3"/>
  <c r="H938" i="3" s="1"/>
  <c r="F938" i="3"/>
  <c r="E938" i="3"/>
  <c r="D938" i="3"/>
  <c r="C938" i="3"/>
  <c r="B938" i="3"/>
  <c r="A938" i="3"/>
  <c r="V937" i="3"/>
  <c r="U937" i="3"/>
  <c r="T937" i="3"/>
  <c r="S937" i="3"/>
  <c r="R937" i="3"/>
  <c r="Q937" i="3"/>
  <c r="P937" i="3"/>
  <c r="O937" i="3"/>
  <c r="N937" i="3"/>
  <c r="M937" i="3"/>
  <c r="L937" i="3"/>
  <c r="K937" i="3"/>
  <c r="J937" i="3"/>
  <c r="G937" i="3"/>
  <c r="H937" i="3" s="1"/>
  <c r="F937" i="3"/>
  <c r="E937" i="3"/>
  <c r="D937" i="3"/>
  <c r="C937" i="3"/>
  <c r="B937" i="3"/>
  <c r="A937" i="3"/>
  <c r="V936" i="3"/>
  <c r="U936" i="3"/>
  <c r="T936" i="3"/>
  <c r="S936" i="3"/>
  <c r="Q936" i="3"/>
  <c r="P936" i="3"/>
  <c r="O936" i="3"/>
  <c r="R936" i="3" s="1"/>
  <c r="N936" i="3"/>
  <c r="M936" i="3"/>
  <c r="L936" i="3"/>
  <c r="K936" i="3"/>
  <c r="J936" i="3"/>
  <c r="G936" i="3"/>
  <c r="H936" i="3" s="1"/>
  <c r="F936" i="3"/>
  <c r="E936" i="3"/>
  <c r="D936" i="3"/>
  <c r="C936" i="3"/>
  <c r="B936" i="3"/>
  <c r="A936" i="3"/>
  <c r="V935" i="3"/>
  <c r="U935" i="3"/>
  <c r="T935" i="3"/>
  <c r="S935" i="3"/>
  <c r="Q935" i="3"/>
  <c r="O935" i="3"/>
  <c r="N935" i="3"/>
  <c r="M935" i="3"/>
  <c r="L935" i="3"/>
  <c r="K935" i="3"/>
  <c r="J935" i="3"/>
  <c r="G935" i="3"/>
  <c r="F935" i="3"/>
  <c r="E935" i="3"/>
  <c r="D935" i="3"/>
  <c r="C935" i="3"/>
  <c r="B935" i="3"/>
  <c r="A935" i="3"/>
  <c r="V934" i="3"/>
  <c r="U934" i="3"/>
  <c r="T934" i="3"/>
  <c r="S934" i="3"/>
  <c r="R934" i="3"/>
  <c r="Q934" i="3"/>
  <c r="P934" i="3"/>
  <c r="O934" i="3"/>
  <c r="N934" i="3"/>
  <c r="M934" i="3"/>
  <c r="L934" i="3"/>
  <c r="K934" i="3"/>
  <c r="J934" i="3"/>
  <c r="I934" i="3"/>
  <c r="H934" i="3"/>
  <c r="G934" i="3"/>
  <c r="F934" i="3"/>
  <c r="E934" i="3"/>
  <c r="D934" i="3"/>
  <c r="C934" i="3"/>
  <c r="B934" i="3"/>
  <c r="A934" i="3"/>
  <c r="V933" i="3"/>
  <c r="U933" i="3"/>
  <c r="T933" i="3"/>
  <c r="S933" i="3"/>
  <c r="R933" i="3"/>
  <c r="Q933" i="3"/>
  <c r="O933" i="3"/>
  <c r="N933" i="3"/>
  <c r="M933" i="3"/>
  <c r="L933" i="3"/>
  <c r="K933" i="3"/>
  <c r="J933" i="3"/>
  <c r="I933" i="3"/>
  <c r="H933" i="3"/>
  <c r="G933" i="3"/>
  <c r="F933" i="3"/>
  <c r="E933" i="3"/>
  <c r="D933" i="3"/>
  <c r="C933" i="3"/>
  <c r="B933" i="3"/>
  <c r="A933" i="3"/>
  <c r="V932" i="3"/>
  <c r="U932" i="3"/>
  <c r="T932" i="3"/>
  <c r="S932" i="3"/>
  <c r="Q932" i="3"/>
  <c r="O932" i="3"/>
  <c r="N932" i="3"/>
  <c r="M932" i="3"/>
  <c r="L932" i="3"/>
  <c r="K932" i="3"/>
  <c r="J932" i="3"/>
  <c r="H932" i="3"/>
  <c r="G932" i="3"/>
  <c r="I932" i="3" s="1"/>
  <c r="F932" i="3"/>
  <c r="E932" i="3"/>
  <c r="D932" i="3"/>
  <c r="C932" i="3"/>
  <c r="B932" i="3"/>
  <c r="A932" i="3"/>
  <c r="V931" i="3"/>
  <c r="U931" i="3"/>
  <c r="T931" i="3"/>
  <c r="S931" i="3"/>
  <c r="Q931" i="3"/>
  <c r="O931" i="3"/>
  <c r="N931" i="3"/>
  <c r="M931" i="3"/>
  <c r="L931" i="3"/>
  <c r="K931" i="3"/>
  <c r="J931" i="3"/>
  <c r="I931" i="3"/>
  <c r="H931" i="3"/>
  <c r="G931" i="3"/>
  <c r="F931" i="3"/>
  <c r="E931" i="3"/>
  <c r="D931" i="3"/>
  <c r="C931" i="3"/>
  <c r="B931" i="3"/>
  <c r="A931" i="3"/>
  <c r="V930" i="3"/>
  <c r="U930" i="3"/>
  <c r="T930" i="3"/>
  <c r="S930" i="3"/>
  <c r="Q930" i="3"/>
  <c r="O930" i="3"/>
  <c r="R930" i="3" s="1"/>
  <c r="N930" i="3"/>
  <c r="M930" i="3"/>
  <c r="L930" i="3"/>
  <c r="K930" i="3"/>
  <c r="J930" i="3"/>
  <c r="I930" i="3"/>
  <c r="H930" i="3"/>
  <c r="G930" i="3"/>
  <c r="F930" i="3"/>
  <c r="E930" i="3"/>
  <c r="D930" i="3"/>
  <c r="C930" i="3"/>
  <c r="B930" i="3"/>
  <c r="A930" i="3"/>
  <c r="V929" i="3"/>
  <c r="U929" i="3"/>
  <c r="T929" i="3"/>
  <c r="S929" i="3"/>
  <c r="R929" i="3"/>
  <c r="Q929" i="3"/>
  <c r="O929" i="3"/>
  <c r="N929" i="3"/>
  <c r="P929" i="3" s="1"/>
  <c r="M929" i="3"/>
  <c r="L929" i="3"/>
  <c r="K929" i="3"/>
  <c r="J929" i="3"/>
  <c r="I929" i="3"/>
  <c r="G929" i="3"/>
  <c r="H929" i="3" s="1"/>
  <c r="F929" i="3"/>
  <c r="E929" i="3"/>
  <c r="D929" i="3"/>
  <c r="C929" i="3"/>
  <c r="B929" i="3"/>
  <c r="A929" i="3"/>
  <c r="V928" i="3"/>
  <c r="U928" i="3"/>
  <c r="T928" i="3"/>
  <c r="S928" i="3"/>
  <c r="R928" i="3"/>
  <c r="Q928" i="3"/>
  <c r="O928" i="3"/>
  <c r="P928" i="3" s="1"/>
  <c r="N928" i="3"/>
  <c r="M928" i="3"/>
  <c r="L928" i="3"/>
  <c r="K928" i="3"/>
  <c r="J928" i="3"/>
  <c r="H928" i="3"/>
  <c r="G928" i="3"/>
  <c r="I928" i="3" s="1"/>
  <c r="F928" i="3"/>
  <c r="E928" i="3"/>
  <c r="D928" i="3"/>
  <c r="C928" i="3"/>
  <c r="B928" i="3"/>
  <c r="A928" i="3"/>
  <c r="V927" i="3"/>
  <c r="U927" i="3"/>
  <c r="T927" i="3"/>
  <c r="S927" i="3"/>
  <c r="Q927" i="3"/>
  <c r="O927" i="3"/>
  <c r="R927" i="3" s="1"/>
  <c r="N927" i="3"/>
  <c r="M927" i="3"/>
  <c r="L927" i="3"/>
  <c r="K927" i="3"/>
  <c r="J927" i="3"/>
  <c r="I927" i="3"/>
  <c r="H927" i="3"/>
  <c r="G927" i="3"/>
  <c r="F927" i="3"/>
  <c r="E927" i="3"/>
  <c r="D927" i="3"/>
  <c r="C927" i="3"/>
  <c r="B927" i="3"/>
  <c r="A927" i="3"/>
  <c r="V926" i="3"/>
  <c r="U926" i="3"/>
  <c r="T926" i="3"/>
  <c r="S926" i="3"/>
  <c r="R926" i="3"/>
  <c r="Q926" i="3"/>
  <c r="O926" i="3"/>
  <c r="P926" i="3" s="1"/>
  <c r="N926" i="3"/>
  <c r="M926" i="3"/>
  <c r="L926" i="3"/>
  <c r="K926" i="3"/>
  <c r="J926" i="3"/>
  <c r="G926" i="3"/>
  <c r="F926" i="3"/>
  <c r="E926" i="3"/>
  <c r="D926" i="3"/>
  <c r="C926" i="3"/>
  <c r="B926" i="3"/>
  <c r="A926" i="3"/>
  <c r="V925" i="3"/>
  <c r="U925" i="3"/>
  <c r="T925" i="3"/>
  <c r="S925" i="3"/>
  <c r="Q925" i="3"/>
  <c r="O925" i="3"/>
  <c r="N925" i="3"/>
  <c r="P925" i="3" s="1"/>
  <c r="M925" i="3"/>
  <c r="L925" i="3"/>
  <c r="K925" i="3"/>
  <c r="J925" i="3"/>
  <c r="I925" i="3"/>
  <c r="G925" i="3"/>
  <c r="H925" i="3" s="1"/>
  <c r="F925" i="3"/>
  <c r="E925" i="3"/>
  <c r="D925" i="3"/>
  <c r="C925" i="3"/>
  <c r="B925" i="3"/>
  <c r="A925" i="3"/>
  <c r="V924" i="3"/>
  <c r="U924" i="3"/>
  <c r="T924" i="3"/>
  <c r="S924" i="3"/>
  <c r="Q924" i="3"/>
  <c r="O924" i="3"/>
  <c r="N924" i="3"/>
  <c r="P924" i="3" s="1"/>
  <c r="M924" i="3"/>
  <c r="L924" i="3"/>
  <c r="K924" i="3"/>
  <c r="J924" i="3"/>
  <c r="I924" i="3"/>
  <c r="H924" i="3"/>
  <c r="G924" i="3"/>
  <c r="F924" i="3"/>
  <c r="E924" i="3"/>
  <c r="D924" i="3"/>
  <c r="C924" i="3"/>
  <c r="B924" i="3"/>
  <c r="A924" i="3"/>
  <c r="V923" i="3"/>
  <c r="U923" i="3"/>
  <c r="T923" i="3"/>
  <c r="S923" i="3"/>
  <c r="R923" i="3"/>
  <c r="Q923" i="3"/>
  <c r="P923" i="3"/>
  <c r="O923" i="3"/>
  <c r="N923" i="3"/>
  <c r="M923" i="3"/>
  <c r="L923" i="3"/>
  <c r="K923" i="3"/>
  <c r="J923" i="3"/>
  <c r="G923" i="3"/>
  <c r="F923" i="3"/>
  <c r="E923" i="3"/>
  <c r="D923" i="3"/>
  <c r="C923" i="3"/>
  <c r="B923" i="3"/>
  <c r="A923" i="3"/>
  <c r="V922" i="3"/>
  <c r="U922" i="3"/>
  <c r="T922" i="3"/>
  <c r="S922" i="3"/>
  <c r="Q922" i="3"/>
  <c r="O922" i="3"/>
  <c r="R922" i="3" s="1"/>
  <c r="N922" i="3"/>
  <c r="M922" i="3"/>
  <c r="L922" i="3"/>
  <c r="K922" i="3"/>
  <c r="J922" i="3"/>
  <c r="H922" i="3"/>
  <c r="G922" i="3"/>
  <c r="I922" i="3" s="1"/>
  <c r="F922" i="3"/>
  <c r="E922" i="3"/>
  <c r="D922" i="3"/>
  <c r="C922" i="3"/>
  <c r="B922" i="3"/>
  <c r="A922" i="3"/>
  <c r="V921" i="3"/>
  <c r="U921" i="3"/>
  <c r="T921" i="3"/>
  <c r="S921" i="3"/>
  <c r="R921" i="3"/>
  <c r="Q921" i="3"/>
  <c r="O921" i="3"/>
  <c r="N921" i="3"/>
  <c r="P921" i="3" s="1"/>
  <c r="M921" i="3"/>
  <c r="L921" i="3"/>
  <c r="K921" i="3"/>
  <c r="J921" i="3"/>
  <c r="I921" i="3"/>
  <c r="G921" i="3"/>
  <c r="H921" i="3" s="1"/>
  <c r="F921" i="3"/>
  <c r="E921" i="3"/>
  <c r="D921" i="3"/>
  <c r="C921" i="3"/>
  <c r="B921" i="3"/>
  <c r="A921" i="3"/>
  <c r="V920" i="3"/>
  <c r="U920" i="3"/>
  <c r="T920" i="3"/>
  <c r="S920" i="3"/>
  <c r="R920" i="3"/>
  <c r="Q920" i="3"/>
  <c r="P920" i="3"/>
  <c r="O920" i="3"/>
  <c r="N920" i="3"/>
  <c r="M920" i="3"/>
  <c r="L920" i="3"/>
  <c r="K920" i="3"/>
  <c r="J920" i="3"/>
  <c r="G920" i="3"/>
  <c r="F920" i="3"/>
  <c r="E920" i="3"/>
  <c r="D920" i="3"/>
  <c r="C920" i="3"/>
  <c r="B920" i="3"/>
  <c r="A920" i="3"/>
  <c r="V919" i="3"/>
  <c r="U919" i="3"/>
  <c r="T919" i="3"/>
  <c r="S919" i="3"/>
  <c r="Q919" i="3"/>
  <c r="O919" i="3"/>
  <c r="R919" i="3" s="1"/>
  <c r="N919" i="3"/>
  <c r="M919" i="3"/>
  <c r="L919" i="3"/>
  <c r="K919" i="3"/>
  <c r="J919" i="3"/>
  <c r="I919" i="3"/>
  <c r="G919" i="3"/>
  <c r="H919" i="3" s="1"/>
  <c r="F919" i="3"/>
  <c r="E919" i="3"/>
  <c r="D919" i="3"/>
  <c r="C919" i="3"/>
  <c r="B919" i="3"/>
  <c r="A919" i="3"/>
  <c r="V918" i="3"/>
  <c r="U918" i="3"/>
  <c r="T918" i="3"/>
  <c r="S918" i="3"/>
  <c r="Q918" i="3"/>
  <c r="P918" i="3"/>
  <c r="O918" i="3"/>
  <c r="R918" i="3" s="1"/>
  <c r="N918" i="3"/>
  <c r="M918" i="3"/>
  <c r="L918" i="3"/>
  <c r="K918" i="3"/>
  <c r="J918" i="3"/>
  <c r="G918" i="3"/>
  <c r="F918" i="3"/>
  <c r="E918" i="3"/>
  <c r="D918" i="3"/>
  <c r="C918" i="3"/>
  <c r="B918" i="3"/>
  <c r="A918" i="3"/>
  <c r="V917" i="3"/>
  <c r="U917" i="3"/>
  <c r="T917" i="3"/>
  <c r="S917" i="3"/>
  <c r="R917" i="3"/>
  <c r="Q917" i="3"/>
  <c r="O917" i="3"/>
  <c r="N917" i="3"/>
  <c r="M917" i="3"/>
  <c r="L917" i="3"/>
  <c r="K917" i="3"/>
  <c r="J917" i="3"/>
  <c r="H917" i="3"/>
  <c r="G917" i="3"/>
  <c r="I917" i="3" s="1"/>
  <c r="F917" i="3"/>
  <c r="E917" i="3"/>
  <c r="D917" i="3"/>
  <c r="C917" i="3"/>
  <c r="B917" i="3"/>
  <c r="A917" i="3"/>
  <c r="V916" i="3"/>
  <c r="U916" i="3"/>
  <c r="T916" i="3"/>
  <c r="S916" i="3"/>
  <c r="Q916" i="3"/>
  <c r="P916" i="3"/>
  <c r="O916" i="3"/>
  <c r="N916" i="3"/>
  <c r="R916" i="3" s="1"/>
  <c r="M916" i="3"/>
  <c r="L916" i="3"/>
  <c r="K916" i="3"/>
  <c r="J916" i="3"/>
  <c r="G916" i="3"/>
  <c r="F916" i="3"/>
  <c r="E916" i="3"/>
  <c r="D916" i="3"/>
  <c r="C916" i="3"/>
  <c r="B916" i="3"/>
  <c r="A916" i="3"/>
  <c r="V915" i="3"/>
  <c r="U915" i="3"/>
  <c r="T915" i="3"/>
  <c r="S915" i="3"/>
  <c r="Q915" i="3"/>
  <c r="O915" i="3"/>
  <c r="R915" i="3" s="1"/>
  <c r="N915" i="3"/>
  <c r="M915" i="3"/>
  <c r="L915" i="3"/>
  <c r="K915" i="3"/>
  <c r="J915" i="3"/>
  <c r="G915" i="3"/>
  <c r="I915" i="3" s="1"/>
  <c r="F915" i="3"/>
  <c r="E915" i="3"/>
  <c r="D915" i="3"/>
  <c r="C915" i="3"/>
  <c r="B915" i="3"/>
  <c r="A915" i="3"/>
  <c r="V914" i="3"/>
  <c r="U914" i="3"/>
  <c r="T914" i="3"/>
  <c r="S914" i="3"/>
  <c r="Q914" i="3"/>
  <c r="P914" i="3"/>
  <c r="O914" i="3"/>
  <c r="N914" i="3"/>
  <c r="M914" i="3"/>
  <c r="L914" i="3"/>
  <c r="K914" i="3"/>
  <c r="J914" i="3"/>
  <c r="H914" i="3"/>
  <c r="G914" i="3"/>
  <c r="I914" i="3" s="1"/>
  <c r="F914" i="3"/>
  <c r="E914" i="3"/>
  <c r="D914" i="3"/>
  <c r="C914" i="3"/>
  <c r="B914" i="3"/>
  <c r="A914" i="3"/>
  <c r="V913" i="3"/>
  <c r="U913" i="3"/>
  <c r="T913" i="3"/>
  <c r="S913" i="3"/>
  <c r="Q913" i="3"/>
  <c r="O913" i="3"/>
  <c r="N913" i="3"/>
  <c r="R913" i="3" s="1"/>
  <c r="M913" i="3"/>
  <c r="L913" i="3"/>
  <c r="K913" i="3"/>
  <c r="J913" i="3"/>
  <c r="G913" i="3"/>
  <c r="H913" i="3" s="1"/>
  <c r="F913" i="3"/>
  <c r="E913" i="3"/>
  <c r="D913" i="3"/>
  <c r="C913" i="3"/>
  <c r="B913" i="3"/>
  <c r="A913" i="3"/>
  <c r="V912" i="3"/>
  <c r="U912" i="3"/>
  <c r="T912" i="3"/>
  <c r="S912" i="3"/>
  <c r="R912" i="3"/>
  <c r="Q912" i="3"/>
  <c r="P912" i="3"/>
  <c r="O912" i="3"/>
  <c r="N912" i="3"/>
  <c r="M912" i="3"/>
  <c r="L912" i="3"/>
  <c r="K912" i="3"/>
  <c r="J912" i="3"/>
  <c r="G912" i="3"/>
  <c r="I912" i="3" s="1"/>
  <c r="F912" i="3"/>
  <c r="E912" i="3"/>
  <c r="D912" i="3"/>
  <c r="C912" i="3"/>
  <c r="B912" i="3"/>
  <c r="A912" i="3"/>
  <c r="V911" i="3"/>
  <c r="U911" i="3"/>
  <c r="T911" i="3"/>
  <c r="S911" i="3"/>
  <c r="Q911" i="3"/>
  <c r="O911" i="3"/>
  <c r="N911" i="3"/>
  <c r="M911" i="3"/>
  <c r="L911" i="3"/>
  <c r="K911" i="3"/>
  <c r="J911" i="3"/>
  <c r="I911" i="3"/>
  <c r="H911" i="3"/>
  <c r="G911" i="3"/>
  <c r="F911" i="3"/>
  <c r="E911" i="3"/>
  <c r="D911" i="3"/>
  <c r="C911" i="3"/>
  <c r="B911" i="3"/>
  <c r="A911" i="3"/>
  <c r="V910" i="3"/>
  <c r="U910" i="3"/>
  <c r="T910" i="3"/>
  <c r="S910" i="3"/>
  <c r="Q910" i="3"/>
  <c r="O910" i="3"/>
  <c r="N910" i="3"/>
  <c r="M910" i="3"/>
  <c r="L910" i="3"/>
  <c r="K910" i="3"/>
  <c r="J910" i="3"/>
  <c r="I910" i="3"/>
  <c r="H910" i="3"/>
  <c r="G910" i="3"/>
  <c r="F910" i="3"/>
  <c r="E910" i="3"/>
  <c r="D910" i="3"/>
  <c r="C910" i="3"/>
  <c r="B910" i="3"/>
  <c r="A910" i="3"/>
  <c r="V909" i="3"/>
  <c r="U909" i="3"/>
  <c r="T909" i="3"/>
  <c r="S909" i="3"/>
  <c r="R909" i="3"/>
  <c r="Q909" i="3"/>
  <c r="O909" i="3"/>
  <c r="N909" i="3"/>
  <c r="P909" i="3" s="1"/>
  <c r="M909" i="3"/>
  <c r="L909" i="3"/>
  <c r="K909" i="3"/>
  <c r="J909" i="3"/>
  <c r="I909" i="3"/>
  <c r="H909" i="3"/>
  <c r="G909" i="3"/>
  <c r="F909" i="3"/>
  <c r="E909" i="3"/>
  <c r="D909" i="3"/>
  <c r="C909" i="3"/>
  <c r="B909" i="3"/>
  <c r="A909" i="3"/>
  <c r="V908" i="3"/>
  <c r="U908" i="3"/>
  <c r="T908" i="3"/>
  <c r="S908" i="3"/>
  <c r="Q908" i="3"/>
  <c r="O908" i="3"/>
  <c r="N908" i="3"/>
  <c r="P908" i="3" s="1"/>
  <c r="M908" i="3"/>
  <c r="L908" i="3"/>
  <c r="K908" i="3"/>
  <c r="J908" i="3"/>
  <c r="G908" i="3"/>
  <c r="F908" i="3"/>
  <c r="E908" i="3"/>
  <c r="D908" i="3"/>
  <c r="C908" i="3"/>
  <c r="B908" i="3"/>
  <c r="A908" i="3"/>
  <c r="V907" i="3"/>
  <c r="U907" i="3"/>
  <c r="T907" i="3"/>
  <c r="S907" i="3"/>
  <c r="R907" i="3"/>
  <c r="Q907" i="3"/>
  <c r="O907" i="3"/>
  <c r="P907" i="3" s="1"/>
  <c r="N907" i="3"/>
  <c r="M907" i="3"/>
  <c r="L907" i="3"/>
  <c r="K907" i="3"/>
  <c r="J907" i="3"/>
  <c r="I907" i="3"/>
  <c r="H907" i="3"/>
  <c r="G907" i="3"/>
  <c r="F907" i="3"/>
  <c r="E907" i="3"/>
  <c r="D907" i="3"/>
  <c r="C907" i="3"/>
  <c r="B907" i="3"/>
  <c r="A907" i="3"/>
  <c r="V906" i="3"/>
  <c r="U906" i="3"/>
  <c r="T906" i="3"/>
  <c r="S906" i="3"/>
  <c r="Q906" i="3"/>
  <c r="P906" i="3"/>
  <c r="O906" i="3"/>
  <c r="R906" i="3" s="1"/>
  <c r="N906" i="3"/>
  <c r="M906" i="3"/>
  <c r="L906" i="3"/>
  <c r="K906" i="3"/>
  <c r="J906" i="3"/>
  <c r="I906" i="3"/>
  <c r="H906" i="3"/>
  <c r="G906" i="3"/>
  <c r="F906" i="3"/>
  <c r="E906" i="3"/>
  <c r="D906" i="3"/>
  <c r="C906" i="3"/>
  <c r="B906" i="3"/>
  <c r="A906" i="3"/>
  <c r="V905" i="3"/>
  <c r="U905" i="3"/>
  <c r="T905" i="3"/>
  <c r="S905" i="3"/>
  <c r="Q905" i="3"/>
  <c r="O905" i="3"/>
  <c r="N905" i="3"/>
  <c r="P905" i="3" s="1"/>
  <c r="M905" i="3"/>
  <c r="L905" i="3"/>
  <c r="K905" i="3"/>
  <c r="J905" i="3"/>
  <c r="I905" i="3"/>
  <c r="G905" i="3"/>
  <c r="H905" i="3" s="1"/>
  <c r="F905" i="3"/>
  <c r="E905" i="3"/>
  <c r="D905" i="3"/>
  <c r="C905" i="3"/>
  <c r="B905" i="3"/>
  <c r="A905" i="3"/>
  <c r="V904" i="3"/>
  <c r="U904" i="3"/>
  <c r="T904" i="3"/>
  <c r="S904" i="3"/>
  <c r="R904" i="3"/>
  <c r="Q904" i="3"/>
  <c r="O904" i="3"/>
  <c r="P904" i="3" s="1"/>
  <c r="N904" i="3"/>
  <c r="M904" i="3"/>
  <c r="L904" i="3"/>
  <c r="K904" i="3"/>
  <c r="J904" i="3"/>
  <c r="I904" i="3"/>
  <c r="H904" i="3"/>
  <c r="G904" i="3"/>
  <c r="F904" i="3"/>
  <c r="E904" i="3"/>
  <c r="D904" i="3"/>
  <c r="C904" i="3"/>
  <c r="B904" i="3"/>
  <c r="A904" i="3"/>
  <c r="V903" i="3"/>
  <c r="U903" i="3"/>
  <c r="T903" i="3"/>
  <c r="S903" i="3"/>
  <c r="R903" i="3"/>
  <c r="Q903" i="3"/>
  <c r="P903" i="3"/>
  <c r="O903" i="3"/>
  <c r="N903" i="3"/>
  <c r="M903" i="3"/>
  <c r="L903" i="3"/>
  <c r="K903" i="3"/>
  <c r="J903" i="3"/>
  <c r="I903" i="3"/>
  <c r="H903" i="3"/>
  <c r="G903" i="3"/>
  <c r="F903" i="3"/>
  <c r="E903" i="3"/>
  <c r="D903" i="3"/>
  <c r="C903" i="3"/>
  <c r="B903" i="3"/>
  <c r="A903" i="3"/>
  <c r="V902" i="3"/>
  <c r="U902" i="3"/>
  <c r="T902" i="3"/>
  <c r="S902" i="3"/>
  <c r="Q902" i="3"/>
  <c r="O902" i="3"/>
  <c r="R902" i="3" s="1"/>
  <c r="N902" i="3"/>
  <c r="P902" i="3" s="1"/>
  <c r="M902" i="3"/>
  <c r="L902" i="3"/>
  <c r="K902" i="3"/>
  <c r="J902" i="3"/>
  <c r="G902" i="3"/>
  <c r="F902" i="3"/>
  <c r="E902" i="3"/>
  <c r="D902" i="3"/>
  <c r="C902" i="3"/>
  <c r="B902" i="3"/>
  <c r="A902" i="3"/>
  <c r="V901" i="3"/>
  <c r="U901" i="3"/>
  <c r="T901" i="3"/>
  <c r="S901" i="3"/>
  <c r="R901" i="3"/>
  <c r="Q901" i="3"/>
  <c r="O901" i="3"/>
  <c r="N901" i="3"/>
  <c r="P901" i="3" s="1"/>
  <c r="M901" i="3"/>
  <c r="L901" i="3"/>
  <c r="K901" i="3"/>
  <c r="J901" i="3"/>
  <c r="I901" i="3"/>
  <c r="G901" i="3"/>
  <c r="H901" i="3" s="1"/>
  <c r="F901" i="3"/>
  <c r="E901" i="3"/>
  <c r="D901" i="3"/>
  <c r="C901" i="3"/>
  <c r="B901" i="3"/>
  <c r="A901" i="3"/>
  <c r="V900" i="3"/>
  <c r="U900" i="3"/>
  <c r="T900" i="3"/>
  <c r="S900" i="3"/>
  <c r="R900" i="3"/>
  <c r="Q900" i="3"/>
  <c r="P900" i="3"/>
  <c r="O900" i="3"/>
  <c r="N900" i="3"/>
  <c r="M900" i="3"/>
  <c r="L900" i="3"/>
  <c r="K900" i="3"/>
  <c r="J900" i="3"/>
  <c r="I900" i="3"/>
  <c r="G900" i="3"/>
  <c r="H900" i="3" s="1"/>
  <c r="F900" i="3"/>
  <c r="E900" i="3"/>
  <c r="D900" i="3"/>
  <c r="C900" i="3"/>
  <c r="B900" i="3"/>
  <c r="A900" i="3"/>
  <c r="V899" i="3"/>
  <c r="U899" i="3"/>
  <c r="T899" i="3"/>
  <c r="S899" i="3"/>
  <c r="Q899" i="3"/>
  <c r="P899" i="3"/>
  <c r="O899" i="3"/>
  <c r="R899" i="3" s="1"/>
  <c r="N899" i="3"/>
  <c r="M899" i="3"/>
  <c r="L899" i="3"/>
  <c r="K899" i="3"/>
  <c r="J899" i="3"/>
  <c r="G899" i="3"/>
  <c r="F899" i="3"/>
  <c r="E899" i="3"/>
  <c r="D899" i="3"/>
  <c r="C899" i="3"/>
  <c r="B899" i="3"/>
  <c r="A899" i="3"/>
  <c r="V898" i="3"/>
  <c r="U898" i="3"/>
  <c r="T898" i="3"/>
  <c r="S898" i="3"/>
  <c r="Q898" i="3"/>
  <c r="O898" i="3"/>
  <c r="N898" i="3"/>
  <c r="P898" i="3" s="1"/>
  <c r="M898" i="3"/>
  <c r="L898" i="3"/>
  <c r="K898" i="3"/>
  <c r="J898" i="3"/>
  <c r="G898" i="3"/>
  <c r="F898" i="3"/>
  <c r="E898" i="3"/>
  <c r="D898" i="3"/>
  <c r="C898" i="3"/>
  <c r="B898" i="3"/>
  <c r="A898" i="3"/>
  <c r="V897" i="3"/>
  <c r="U897" i="3"/>
  <c r="T897" i="3"/>
  <c r="S897" i="3"/>
  <c r="R897" i="3"/>
  <c r="Q897" i="3"/>
  <c r="P897" i="3"/>
  <c r="O897" i="3"/>
  <c r="N897" i="3"/>
  <c r="M897" i="3"/>
  <c r="L897" i="3"/>
  <c r="K897" i="3"/>
  <c r="J897" i="3"/>
  <c r="G897" i="3"/>
  <c r="H897" i="3" s="1"/>
  <c r="F897" i="3"/>
  <c r="E897" i="3"/>
  <c r="D897" i="3"/>
  <c r="C897" i="3"/>
  <c r="B897" i="3"/>
  <c r="A897" i="3"/>
  <c r="V896" i="3"/>
  <c r="U896" i="3"/>
  <c r="T896" i="3"/>
  <c r="S896" i="3"/>
  <c r="R896" i="3"/>
  <c r="Q896" i="3"/>
  <c r="P896" i="3"/>
  <c r="O896" i="3"/>
  <c r="N896" i="3"/>
  <c r="M896" i="3"/>
  <c r="L896" i="3"/>
  <c r="K896" i="3"/>
  <c r="J896" i="3"/>
  <c r="G896" i="3"/>
  <c r="I896" i="3" s="1"/>
  <c r="F896" i="3"/>
  <c r="E896" i="3"/>
  <c r="D896" i="3"/>
  <c r="C896" i="3"/>
  <c r="B896" i="3"/>
  <c r="A896" i="3"/>
  <c r="V895" i="3"/>
  <c r="U895" i="3"/>
  <c r="T895" i="3"/>
  <c r="S895" i="3"/>
  <c r="R895" i="3"/>
  <c r="Q895" i="3"/>
  <c r="P895" i="3"/>
  <c r="O895" i="3"/>
  <c r="N895" i="3"/>
  <c r="M895" i="3"/>
  <c r="L895" i="3"/>
  <c r="K895" i="3"/>
  <c r="J895" i="3"/>
  <c r="H895" i="3"/>
  <c r="G895" i="3"/>
  <c r="I895" i="3" s="1"/>
  <c r="F895" i="3"/>
  <c r="E895" i="3"/>
  <c r="D895" i="3"/>
  <c r="C895" i="3"/>
  <c r="B895" i="3"/>
  <c r="A895" i="3"/>
  <c r="V894" i="3"/>
  <c r="U894" i="3"/>
  <c r="T894" i="3"/>
  <c r="S894" i="3"/>
  <c r="R894" i="3"/>
  <c r="Q894" i="3"/>
  <c r="O894" i="3"/>
  <c r="N894" i="3"/>
  <c r="P894" i="3" s="1"/>
  <c r="M894" i="3"/>
  <c r="L894" i="3"/>
  <c r="K894" i="3"/>
  <c r="J894" i="3"/>
  <c r="G894" i="3"/>
  <c r="F894" i="3"/>
  <c r="E894" i="3"/>
  <c r="D894" i="3"/>
  <c r="C894" i="3"/>
  <c r="B894" i="3"/>
  <c r="A894" i="3"/>
  <c r="V893" i="3"/>
  <c r="U893" i="3"/>
  <c r="T893" i="3"/>
  <c r="S893" i="3"/>
  <c r="Q893" i="3"/>
  <c r="O893" i="3"/>
  <c r="R893" i="3" s="1"/>
  <c r="N893" i="3"/>
  <c r="M893" i="3"/>
  <c r="L893" i="3"/>
  <c r="K893" i="3"/>
  <c r="J893" i="3"/>
  <c r="I893" i="3"/>
  <c r="G893" i="3"/>
  <c r="H893" i="3" s="1"/>
  <c r="F893" i="3"/>
  <c r="E893" i="3"/>
  <c r="D893" i="3"/>
  <c r="C893" i="3"/>
  <c r="B893" i="3"/>
  <c r="A893" i="3"/>
  <c r="V892" i="3"/>
  <c r="U892" i="3"/>
  <c r="T892" i="3"/>
  <c r="S892" i="3"/>
  <c r="R892" i="3"/>
  <c r="Q892" i="3"/>
  <c r="P892" i="3"/>
  <c r="O892" i="3"/>
  <c r="N892" i="3"/>
  <c r="M892" i="3"/>
  <c r="L892" i="3"/>
  <c r="K892" i="3"/>
  <c r="J892" i="3"/>
  <c r="H892" i="3"/>
  <c r="G892" i="3"/>
  <c r="I892" i="3" s="1"/>
  <c r="F892" i="3"/>
  <c r="E892" i="3"/>
  <c r="D892" i="3"/>
  <c r="C892" i="3"/>
  <c r="B892" i="3"/>
  <c r="A892" i="3"/>
  <c r="V891" i="3"/>
  <c r="U891" i="3"/>
  <c r="T891" i="3"/>
  <c r="S891" i="3"/>
  <c r="Q891" i="3"/>
  <c r="O891" i="3"/>
  <c r="N891" i="3"/>
  <c r="P891" i="3" s="1"/>
  <c r="M891" i="3"/>
  <c r="L891" i="3"/>
  <c r="K891" i="3"/>
  <c r="J891" i="3"/>
  <c r="I891" i="3"/>
  <c r="G891" i="3"/>
  <c r="H891" i="3" s="1"/>
  <c r="F891" i="3"/>
  <c r="E891" i="3"/>
  <c r="D891" i="3"/>
  <c r="C891" i="3"/>
  <c r="B891" i="3"/>
  <c r="A891" i="3"/>
  <c r="V890" i="3"/>
  <c r="U890" i="3"/>
  <c r="T890" i="3"/>
  <c r="S890" i="3"/>
  <c r="Q890" i="3"/>
  <c r="O890" i="3"/>
  <c r="N890" i="3"/>
  <c r="P890" i="3" s="1"/>
  <c r="M890" i="3"/>
  <c r="L890" i="3"/>
  <c r="K890" i="3"/>
  <c r="J890" i="3"/>
  <c r="I890" i="3"/>
  <c r="H890" i="3"/>
  <c r="G890" i="3"/>
  <c r="F890" i="3"/>
  <c r="E890" i="3"/>
  <c r="D890" i="3"/>
  <c r="C890" i="3"/>
  <c r="B890" i="3"/>
  <c r="A890" i="3"/>
  <c r="V889" i="3"/>
  <c r="U889" i="3"/>
  <c r="T889" i="3"/>
  <c r="S889" i="3"/>
  <c r="R889" i="3"/>
  <c r="Q889" i="3"/>
  <c r="P889" i="3"/>
  <c r="O889" i="3"/>
  <c r="N889" i="3"/>
  <c r="M889" i="3"/>
  <c r="L889" i="3"/>
  <c r="K889" i="3"/>
  <c r="J889" i="3"/>
  <c r="I889" i="3"/>
  <c r="G889" i="3"/>
  <c r="H889" i="3" s="1"/>
  <c r="F889" i="3"/>
  <c r="E889" i="3"/>
  <c r="D889" i="3"/>
  <c r="C889" i="3"/>
  <c r="B889" i="3"/>
  <c r="A889" i="3"/>
  <c r="V888" i="3"/>
  <c r="U888" i="3"/>
  <c r="T888" i="3"/>
  <c r="S888" i="3"/>
  <c r="Q888" i="3"/>
  <c r="O888" i="3"/>
  <c r="N888" i="3"/>
  <c r="M888" i="3"/>
  <c r="L888" i="3"/>
  <c r="K888" i="3"/>
  <c r="J888" i="3"/>
  <c r="G888" i="3"/>
  <c r="F888" i="3"/>
  <c r="E888" i="3"/>
  <c r="D888" i="3"/>
  <c r="C888" i="3"/>
  <c r="B888" i="3"/>
  <c r="A888" i="3"/>
  <c r="V887" i="3"/>
  <c r="U887" i="3"/>
  <c r="T887" i="3"/>
  <c r="S887" i="3"/>
  <c r="R887" i="3"/>
  <c r="Q887" i="3"/>
  <c r="P887" i="3"/>
  <c r="O887" i="3"/>
  <c r="N887" i="3"/>
  <c r="M887" i="3"/>
  <c r="L887" i="3"/>
  <c r="K887" i="3"/>
  <c r="J887" i="3"/>
  <c r="I887" i="3"/>
  <c r="H887" i="3"/>
  <c r="G887" i="3"/>
  <c r="F887" i="3"/>
  <c r="E887" i="3"/>
  <c r="D887" i="3"/>
  <c r="C887" i="3"/>
  <c r="B887" i="3"/>
  <c r="A887" i="3"/>
  <c r="V886" i="3"/>
  <c r="U886" i="3"/>
  <c r="T886" i="3"/>
  <c r="S886" i="3"/>
  <c r="Q886" i="3"/>
  <c r="P886" i="3"/>
  <c r="O886" i="3"/>
  <c r="R886" i="3" s="1"/>
  <c r="N886" i="3"/>
  <c r="M886" i="3"/>
  <c r="L886" i="3"/>
  <c r="K886" i="3"/>
  <c r="J886" i="3"/>
  <c r="I886" i="3"/>
  <c r="H886" i="3"/>
  <c r="G886" i="3"/>
  <c r="F886" i="3"/>
  <c r="E886" i="3"/>
  <c r="D886" i="3"/>
  <c r="C886" i="3"/>
  <c r="B886" i="3"/>
  <c r="A886" i="3"/>
  <c r="V885" i="3"/>
  <c r="U885" i="3"/>
  <c r="T885" i="3"/>
  <c r="S885" i="3"/>
  <c r="Q885" i="3"/>
  <c r="O885" i="3"/>
  <c r="N885" i="3"/>
  <c r="P885" i="3" s="1"/>
  <c r="M885" i="3"/>
  <c r="L885" i="3"/>
  <c r="K885" i="3"/>
  <c r="J885" i="3"/>
  <c r="I885" i="3"/>
  <c r="G885" i="3"/>
  <c r="H885" i="3" s="1"/>
  <c r="F885" i="3"/>
  <c r="E885" i="3"/>
  <c r="D885" i="3"/>
  <c r="C885" i="3"/>
  <c r="B885" i="3"/>
  <c r="A885" i="3"/>
  <c r="V884" i="3"/>
  <c r="U884" i="3"/>
  <c r="T884" i="3"/>
  <c r="S884" i="3"/>
  <c r="R884" i="3"/>
  <c r="Q884" i="3"/>
  <c r="P884" i="3"/>
  <c r="O884" i="3"/>
  <c r="N884" i="3"/>
  <c r="M884" i="3"/>
  <c r="L884" i="3"/>
  <c r="K884" i="3"/>
  <c r="J884" i="3"/>
  <c r="I884" i="3"/>
  <c r="G884" i="3"/>
  <c r="H884" i="3" s="1"/>
  <c r="F884" i="3"/>
  <c r="E884" i="3"/>
  <c r="D884" i="3"/>
  <c r="C884" i="3"/>
  <c r="B884" i="3"/>
  <c r="A884" i="3"/>
  <c r="V883" i="3"/>
  <c r="U883" i="3"/>
  <c r="T883" i="3"/>
  <c r="S883" i="3"/>
  <c r="R883" i="3"/>
  <c r="Q883" i="3"/>
  <c r="P883" i="3"/>
  <c r="O883" i="3"/>
  <c r="N883" i="3"/>
  <c r="M883" i="3"/>
  <c r="L883" i="3"/>
  <c r="K883" i="3"/>
  <c r="J883" i="3"/>
  <c r="G883" i="3"/>
  <c r="F883" i="3"/>
  <c r="E883" i="3"/>
  <c r="D883" i="3"/>
  <c r="C883" i="3"/>
  <c r="B883" i="3"/>
  <c r="A883" i="3"/>
  <c r="V882" i="3"/>
  <c r="U882" i="3"/>
  <c r="T882" i="3"/>
  <c r="S882" i="3"/>
  <c r="Q882" i="3"/>
  <c r="O882" i="3"/>
  <c r="N882" i="3"/>
  <c r="P882" i="3" s="1"/>
  <c r="M882" i="3"/>
  <c r="L882" i="3"/>
  <c r="K882" i="3"/>
  <c r="J882" i="3"/>
  <c r="G882" i="3"/>
  <c r="F882" i="3"/>
  <c r="E882" i="3"/>
  <c r="D882" i="3"/>
  <c r="C882" i="3"/>
  <c r="B882" i="3"/>
  <c r="A882" i="3"/>
  <c r="V881" i="3"/>
  <c r="U881" i="3"/>
  <c r="T881" i="3"/>
  <c r="S881" i="3"/>
  <c r="R881" i="3"/>
  <c r="Q881" i="3"/>
  <c r="P881" i="3"/>
  <c r="O881" i="3"/>
  <c r="N881" i="3"/>
  <c r="M881" i="3"/>
  <c r="L881" i="3"/>
  <c r="K881" i="3"/>
  <c r="J881" i="3"/>
  <c r="G881" i="3"/>
  <c r="H881" i="3" s="1"/>
  <c r="F881" i="3"/>
  <c r="E881" i="3"/>
  <c r="D881" i="3"/>
  <c r="C881" i="3"/>
  <c r="B881" i="3"/>
  <c r="A881" i="3"/>
  <c r="V880" i="3"/>
  <c r="U880" i="3"/>
  <c r="T880" i="3"/>
  <c r="S880" i="3"/>
  <c r="R880" i="3"/>
  <c r="Q880" i="3"/>
  <c r="P880" i="3"/>
  <c r="O880" i="3"/>
  <c r="N880" i="3"/>
  <c r="M880" i="3"/>
  <c r="L880" i="3"/>
  <c r="K880" i="3"/>
  <c r="J880" i="3"/>
  <c r="I880" i="3"/>
  <c r="H880" i="3"/>
  <c r="G880" i="3"/>
  <c r="F880" i="3"/>
  <c r="E880" i="3"/>
  <c r="D880" i="3"/>
  <c r="C880" i="3"/>
  <c r="B880" i="3"/>
  <c r="A880" i="3"/>
  <c r="V879" i="3"/>
  <c r="U879" i="3"/>
  <c r="T879" i="3"/>
  <c r="S879" i="3"/>
  <c r="R879" i="3"/>
  <c r="Q879" i="3"/>
  <c r="O879" i="3"/>
  <c r="N879" i="3"/>
  <c r="P879" i="3" s="1"/>
  <c r="M879" i="3"/>
  <c r="L879" i="3"/>
  <c r="K879" i="3"/>
  <c r="J879" i="3"/>
  <c r="I879" i="3"/>
  <c r="G879" i="3"/>
  <c r="H879" i="3" s="1"/>
  <c r="F879" i="3"/>
  <c r="E879" i="3"/>
  <c r="D879" i="3"/>
  <c r="C879" i="3"/>
  <c r="B879" i="3"/>
  <c r="A879" i="3"/>
  <c r="V878" i="3"/>
  <c r="U878" i="3"/>
  <c r="T878" i="3"/>
  <c r="S878" i="3"/>
  <c r="Q878" i="3"/>
  <c r="O878" i="3"/>
  <c r="N878" i="3"/>
  <c r="M878" i="3"/>
  <c r="L878" i="3"/>
  <c r="K878" i="3"/>
  <c r="J878" i="3"/>
  <c r="G878" i="3"/>
  <c r="I878" i="3" s="1"/>
  <c r="F878" i="3"/>
  <c r="E878" i="3"/>
  <c r="D878" i="3"/>
  <c r="C878" i="3"/>
  <c r="B878" i="3"/>
  <c r="A878" i="3"/>
  <c r="V877" i="3"/>
  <c r="U877" i="3"/>
  <c r="T877" i="3"/>
  <c r="S877" i="3"/>
  <c r="R877" i="3"/>
  <c r="Q877" i="3"/>
  <c r="O877" i="3"/>
  <c r="N877" i="3"/>
  <c r="P877" i="3" s="1"/>
  <c r="M877" i="3"/>
  <c r="L877" i="3"/>
  <c r="K877" i="3"/>
  <c r="J877" i="3"/>
  <c r="I877" i="3"/>
  <c r="H877" i="3"/>
  <c r="G877" i="3"/>
  <c r="F877" i="3"/>
  <c r="E877" i="3"/>
  <c r="D877" i="3"/>
  <c r="C877" i="3"/>
  <c r="B877" i="3"/>
  <c r="A877" i="3"/>
  <c r="V876" i="3"/>
  <c r="U876" i="3"/>
  <c r="T876" i="3"/>
  <c r="S876" i="3"/>
  <c r="R876" i="3"/>
  <c r="Q876" i="3"/>
  <c r="O876" i="3"/>
  <c r="N876" i="3"/>
  <c r="P876" i="3" s="1"/>
  <c r="M876" i="3"/>
  <c r="L876" i="3"/>
  <c r="K876" i="3"/>
  <c r="J876" i="3"/>
  <c r="I876" i="3"/>
  <c r="G876" i="3"/>
  <c r="H876" i="3" s="1"/>
  <c r="F876" i="3"/>
  <c r="E876" i="3"/>
  <c r="D876" i="3"/>
  <c r="C876" i="3"/>
  <c r="B876" i="3"/>
  <c r="A876" i="3"/>
  <c r="V875" i="3"/>
  <c r="U875" i="3"/>
  <c r="T875" i="3"/>
  <c r="S875" i="3"/>
  <c r="Q875" i="3"/>
  <c r="O875" i="3"/>
  <c r="N875" i="3"/>
  <c r="M875" i="3"/>
  <c r="L875" i="3"/>
  <c r="K875" i="3"/>
  <c r="J875" i="3"/>
  <c r="I875" i="3"/>
  <c r="H875" i="3"/>
  <c r="G875" i="3"/>
  <c r="F875" i="3"/>
  <c r="E875" i="3"/>
  <c r="D875" i="3"/>
  <c r="C875" i="3"/>
  <c r="B875" i="3"/>
  <c r="A875" i="3"/>
  <c r="V874" i="3"/>
  <c r="U874" i="3"/>
  <c r="T874" i="3"/>
  <c r="S874" i="3"/>
  <c r="Q874" i="3"/>
  <c r="O874" i="3"/>
  <c r="N874" i="3"/>
  <c r="P874" i="3" s="1"/>
  <c r="M874" i="3"/>
  <c r="L874" i="3"/>
  <c r="K874" i="3"/>
  <c r="J874" i="3"/>
  <c r="I874" i="3"/>
  <c r="H874" i="3"/>
  <c r="G874" i="3"/>
  <c r="F874" i="3"/>
  <c r="E874" i="3"/>
  <c r="D874" i="3"/>
  <c r="C874" i="3"/>
  <c r="B874" i="3"/>
  <c r="A874" i="3"/>
  <c r="V873" i="3"/>
  <c r="U873" i="3"/>
  <c r="T873" i="3"/>
  <c r="S873" i="3"/>
  <c r="R873" i="3"/>
  <c r="Q873" i="3"/>
  <c r="O873" i="3"/>
  <c r="N873" i="3"/>
  <c r="P873" i="3" s="1"/>
  <c r="M873" i="3"/>
  <c r="L873" i="3"/>
  <c r="K873" i="3"/>
  <c r="J873" i="3"/>
  <c r="I873" i="3"/>
  <c r="G873" i="3"/>
  <c r="H873" i="3" s="1"/>
  <c r="F873" i="3"/>
  <c r="E873" i="3"/>
  <c r="D873" i="3"/>
  <c r="C873" i="3"/>
  <c r="B873" i="3"/>
  <c r="A873" i="3"/>
  <c r="V872" i="3"/>
  <c r="U872" i="3"/>
  <c r="T872" i="3"/>
  <c r="S872" i="3"/>
  <c r="Q872" i="3"/>
  <c r="O872" i="3"/>
  <c r="N872" i="3"/>
  <c r="M872" i="3"/>
  <c r="L872" i="3"/>
  <c r="K872" i="3"/>
  <c r="J872" i="3"/>
  <c r="I872" i="3"/>
  <c r="H872" i="3"/>
  <c r="G872" i="3"/>
  <c r="F872" i="3"/>
  <c r="E872" i="3"/>
  <c r="D872" i="3"/>
  <c r="C872" i="3"/>
  <c r="B872" i="3"/>
  <c r="A872" i="3"/>
  <c r="V871" i="3"/>
  <c r="U871" i="3"/>
  <c r="T871" i="3"/>
  <c r="S871" i="3"/>
  <c r="Q871" i="3"/>
  <c r="O871" i="3"/>
  <c r="N871" i="3"/>
  <c r="P871" i="3" s="1"/>
  <c r="M871" i="3"/>
  <c r="L871" i="3"/>
  <c r="K871" i="3"/>
  <c r="J871" i="3"/>
  <c r="G871" i="3"/>
  <c r="I871" i="3" s="1"/>
  <c r="F871" i="3"/>
  <c r="E871" i="3"/>
  <c r="D871" i="3"/>
  <c r="C871" i="3"/>
  <c r="B871" i="3"/>
  <c r="A871" i="3"/>
  <c r="V870" i="3"/>
  <c r="U870" i="3"/>
  <c r="T870" i="3"/>
  <c r="S870" i="3"/>
  <c r="R870" i="3"/>
  <c r="Q870" i="3"/>
  <c r="P870" i="3"/>
  <c r="O870" i="3"/>
  <c r="N870" i="3"/>
  <c r="M870" i="3"/>
  <c r="L870" i="3"/>
  <c r="K870" i="3"/>
  <c r="J870" i="3"/>
  <c r="I870" i="3"/>
  <c r="H870" i="3"/>
  <c r="G870" i="3"/>
  <c r="F870" i="3"/>
  <c r="E870" i="3"/>
  <c r="D870" i="3"/>
  <c r="C870" i="3"/>
  <c r="B870" i="3"/>
  <c r="A870" i="3"/>
  <c r="V869" i="3"/>
  <c r="U869" i="3"/>
  <c r="T869" i="3"/>
  <c r="S869" i="3"/>
  <c r="Q869" i="3"/>
  <c r="O869" i="3"/>
  <c r="N869" i="3"/>
  <c r="M869" i="3"/>
  <c r="L869" i="3"/>
  <c r="K869" i="3"/>
  <c r="J869" i="3"/>
  <c r="G869" i="3"/>
  <c r="F869" i="3"/>
  <c r="E869" i="3"/>
  <c r="D869" i="3"/>
  <c r="C869" i="3"/>
  <c r="B869" i="3"/>
  <c r="A869" i="3"/>
  <c r="V868" i="3"/>
  <c r="U868" i="3"/>
  <c r="T868" i="3"/>
  <c r="S868" i="3"/>
  <c r="Q868" i="3"/>
  <c r="P868" i="3"/>
  <c r="O868" i="3"/>
  <c r="N868" i="3"/>
  <c r="M868" i="3"/>
  <c r="L868" i="3"/>
  <c r="K868" i="3"/>
  <c r="J868" i="3"/>
  <c r="G868" i="3"/>
  <c r="I868" i="3" s="1"/>
  <c r="F868" i="3"/>
  <c r="E868" i="3"/>
  <c r="D868" i="3"/>
  <c r="C868" i="3"/>
  <c r="B868" i="3"/>
  <c r="A868" i="3"/>
  <c r="V867" i="3"/>
  <c r="U867" i="3"/>
  <c r="T867" i="3"/>
  <c r="S867" i="3"/>
  <c r="R867" i="3"/>
  <c r="Q867" i="3"/>
  <c r="P867" i="3"/>
  <c r="O867" i="3"/>
  <c r="N867" i="3"/>
  <c r="M867" i="3"/>
  <c r="L867" i="3"/>
  <c r="K867" i="3"/>
  <c r="J867" i="3"/>
  <c r="I867" i="3"/>
  <c r="G867" i="3"/>
  <c r="H867" i="3" s="1"/>
  <c r="F867" i="3"/>
  <c r="E867" i="3"/>
  <c r="D867" i="3"/>
  <c r="C867" i="3"/>
  <c r="B867" i="3"/>
  <c r="A867" i="3"/>
  <c r="V866" i="3"/>
  <c r="U866" i="3"/>
  <c r="T866" i="3"/>
  <c r="S866" i="3"/>
  <c r="Q866" i="3"/>
  <c r="O866" i="3"/>
  <c r="N866" i="3"/>
  <c r="M866" i="3"/>
  <c r="L866" i="3"/>
  <c r="K866" i="3"/>
  <c r="J866" i="3"/>
  <c r="G866" i="3"/>
  <c r="F866" i="3"/>
  <c r="E866" i="3"/>
  <c r="D866" i="3"/>
  <c r="C866" i="3"/>
  <c r="B866" i="3"/>
  <c r="A866" i="3"/>
  <c r="V865" i="3"/>
  <c r="U865" i="3"/>
  <c r="T865" i="3"/>
  <c r="S865" i="3"/>
  <c r="Q865" i="3"/>
  <c r="O865" i="3"/>
  <c r="R865" i="3" s="1"/>
  <c r="N865" i="3"/>
  <c r="M865" i="3"/>
  <c r="L865" i="3"/>
  <c r="K865" i="3"/>
  <c r="J865" i="3"/>
  <c r="I865" i="3"/>
  <c r="G865" i="3"/>
  <c r="H865" i="3" s="1"/>
  <c r="F865" i="3"/>
  <c r="E865" i="3"/>
  <c r="D865" i="3"/>
  <c r="C865" i="3"/>
  <c r="B865" i="3"/>
  <c r="A865" i="3"/>
  <c r="V864" i="3"/>
  <c r="U864" i="3"/>
  <c r="T864" i="3"/>
  <c r="S864" i="3"/>
  <c r="Q864" i="3"/>
  <c r="P864" i="3"/>
  <c r="O864" i="3"/>
  <c r="R864" i="3" s="1"/>
  <c r="N864" i="3"/>
  <c r="M864" i="3"/>
  <c r="L864" i="3"/>
  <c r="K864" i="3"/>
  <c r="J864" i="3"/>
  <c r="I864" i="3"/>
  <c r="G864" i="3"/>
  <c r="H864" i="3" s="1"/>
  <c r="F864" i="3"/>
  <c r="E864" i="3"/>
  <c r="D864" i="3"/>
  <c r="C864" i="3"/>
  <c r="B864" i="3"/>
  <c r="A864" i="3"/>
  <c r="V863" i="3"/>
  <c r="U863" i="3"/>
  <c r="T863" i="3"/>
  <c r="S863" i="3"/>
  <c r="R863" i="3"/>
  <c r="Q863" i="3"/>
  <c r="P863" i="3"/>
  <c r="O863" i="3"/>
  <c r="N863" i="3"/>
  <c r="M863" i="3"/>
  <c r="L863" i="3"/>
  <c r="K863" i="3"/>
  <c r="J863" i="3"/>
  <c r="I863" i="3"/>
  <c r="G863" i="3"/>
  <c r="H863" i="3" s="1"/>
  <c r="F863" i="3"/>
  <c r="E863" i="3"/>
  <c r="D863" i="3"/>
  <c r="C863" i="3"/>
  <c r="B863" i="3"/>
  <c r="A863" i="3"/>
  <c r="V862" i="3"/>
  <c r="U862" i="3"/>
  <c r="T862" i="3"/>
  <c r="S862" i="3"/>
  <c r="R862" i="3"/>
  <c r="Q862" i="3"/>
  <c r="O862" i="3"/>
  <c r="N862" i="3"/>
  <c r="P862" i="3" s="1"/>
  <c r="M862" i="3"/>
  <c r="L862" i="3"/>
  <c r="K862" i="3"/>
  <c r="J862" i="3"/>
  <c r="I862" i="3"/>
  <c r="G862" i="3"/>
  <c r="H862" i="3" s="1"/>
  <c r="F862" i="3"/>
  <c r="E862" i="3"/>
  <c r="D862" i="3"/>
  <c r="C862" i="3"/>
  <c r="B862" i="3"/>
  <c r="A862" i="3"/>
  <c r="V861" i="3"/>
  <c r="U861" i="3"/>
  <c r="T861" i="3"/>
  <c r="S861" i="3"/>
  <c r="Q861" i="3"/>
  <c r="O861" i="3"/>
  <c r="R861" i="3" s="1"/>
  <c r="N861" i="3"/>
  <c r="M861" i="3"/>
  <c r="L861" i="3"/>
  <c r="K861" i="3"/>
  <c r="J861" i="3"/>
  <c r="G861" i="3"/>
  <c r="F861" i="3"/>
  <c r="E861" i="3"/>
  <c r="D861" i="3"/>
  <c r="C861" i="3"/>
  <c r="B861" i="3"/>
  <c r="A861" i="3"/>
  <c r="V860" i="3"/>
  <c r="U860" i="3"/>
  <c r="T860" i="3"/>
  <c r="S860" i="3"/>
  <c r="R860" i="3"/>
  <c r="Q860" i="3"/>
  <c r="P860" i="3"/>
  <c r="O860" i="3"/>
  <c r="N860" i="3"/>
  <c r="M860" i="3"/>
  <c r="L860" i="3"/>
  <c r="K860" i="3"/>
  <c r="J860" i="3"/>
  <c r="H860" i="3"/>
  <c r="G860" i="3"/>
  <c r="I860" i="3" s="1"/>
  <c r="F860" i="3"/>
  <c r="E860" i="3"/>
  <c r="D860" i="3"/>
  <c r="C860" i="3"/>
  <c r="B860" i="3"/>
  <c r="A860" i="3"/>
  <c r="V859" i="3"/>
  <c r="U859" i="3"/>
  <c r="T859" i="3"/>
  <c r="S859" i="3"/>
  <c r="Q859" i="3"/>
  <c r="O859" i="3"/>
  <c r="N859" i="3"/>
  <c r="P859" i="3" s="1"/>
  <c r="M859" i="3"/>
  <c r="L859" i="3"/>
  <c r="K859" i="3"/>
  <c r="J859" i="3"/>
  <c r="I859" i="3"/>
  <c r="H859" i="3"/>
  <c r="G859" i="3"/>
  <c r="F859" i="3"/>
  <c r="E859" i="3"/>
  <c r="D859" i="3"/>
  <c r="C859" i="3"/>
  <c r="B859" i="3"/>
  <c r="A859" i="3"/>
  <c r="V858" i="3"/>
  <c r="U858" i="3"/>
  <c r="T858" i="3"/>
  <c r="S858" i="3"/>
  <c r="Q858" i="3"/>
  <c r="O858" i="3"/>
  <c r="N858" i="3"/>
  <c r="M858" i="3"/>
  <c r="L858" i="3"/>
  <c r="K858" i="3"/>
  <c r="J858" i="3"/>
  <c r="G858" i="3"/>
  <c r="F858" i="3"/>
  <c r="E858" i="3"/>
  <c r="D858" i="3"/>
  <c r="C858" i="3"/>
  <c r="B858" i="3"/>
  <c r="A858" i="3"/>
  <c r="V857" i="3"/>
  <c r="U857" i="3"/>
  <c r="T857" i="3"/>
  <c r="S857" i="3"/>
  <c r="R857" i="3"/>
  <c r="Q857" i="3"/>
  <c r="O857" i="3"/>
  <c r="N857" i="3"/>
  <c r="P857" i="3" s="1"/>
  <c r="M857" i="3"/>
  <c r="L857" i="3"/>
  <c r="K857" i="3"/>
  <c r="J857" i="3"/>
  <c r="I857" i="3"/>
  <c r="G857" i="3"/>
  <c r="H857" i="3" s="1"/>
  <c r="F857" i="3"/>
  <c r="E857" i="3"/>
  <c r="D857" i="3"/>
  <c r="C857" i="3"/>
  <c r="B857" i="3"/>
  <c r="A857" i="3"/>
  <c r="V856" i="3"/>
  <c r="U856" i="3"/>
  <c r="T856" i="3"/>
  <c r="S856" i="3"/>
  <c r="Q856" i="3"/>
  <c r="O856" i="3"/>
  <c r="N856" i="3"/>
  <c r="M856" i="3"/>
  <c r="L856" i="3"/>
  <c r="K856" i="3"/>
  <c r="J856" i="3"/>
  <c r="I856" i="3"/>
  <c r="H856" i="3"/>
  <c r="G856" i="3"/>
  <c r="F856" i="3"/>
  <c r="E856" i="3"/>
  <c r="D856" i="3"/>
  <c r="C856" i="3"/>
  <c r="B856" i="3"/>
  <c r="A856" i="3"/>
  <c r="V855" i="3"/>
  <c r="U855" i="3"/>
  <c r="T855" i="3"/>
  <c r="S855" i="3"/>
  <c r="Q855" i="3"/>
  <c r="P855" i="3"/>
  <c r="O855" i="3"/>
  <c r="R855" i="3" s="1"/>
  <c r="N855" i="3"/>
  <c r="M855" i="3"/>
  <c r="L855" i="3"/>
  <c r="K855" i="3"/>
  <c r="J855" i="3"/>
  <c r="G855" i="3"/>
  <c r="F855" i="3"/>
  <c r="E855" i="3"/>
  <c r="D855" i="3"/>
  <c r="C855" i="3"/>
  <c r="B855" i="3"/>
  <c r="A855" i="3"/>
  <c r="V854" i="3"/>
  <c r="U854" i="3"/>
  <c r="T854" i="3"/>
  <c r="S854" i="3"/>
  <c r="Q854" i="3"/>
  <c r="O854" i="3"/>
  <c r="N854" i="3"/>
  <c r="P854" i="3" s="1"/>
  <c r="M854" i="3"/>
  <c r="L854" i="3"/>
  <c r="K854" i="3"/>
  <c r="J854" i="3"/>
  <c r="I854" i="3"/>
  <c r="H854" i="3"/>
  <c r="G854" i="3"/>
  <c r="F854" i="3"/>
  <c r="E854" i="3"/>
  <c r="D854" i="3"/>
  <c r="C854" i="3"/>
  <c r="B854" i="3"/>
  <c r="A854" i="3"/>
  <c r="V853" i="3"/>
  <c r="U853" i="3"/>
  <c r="T853" i="3"/>
  <c r="S853" i="3"/>
  <c r="Q853" i="3"/>
  <c r="O853" i="3"/>
  <c r="N853" i="3"/>
  <c r="M853" i="3"/>
  <c r="L853" i="3"/>
  <c r="K853" i="3"/>
  <c r="J853" i="3"/>
  <c r="I853" i="3"/>
  <c r="H853" i="3"/>
  <c r="G853" i="3"/>
  <c r="F853" i="3"/>
  <c r="E853" i="3"/>
  <c r="D853" i="3"/>
  <c r="C853" i="3"/>
  <c r="B853" i="3"/>
  <c r="A853" i="3"/>
  <c r="V852" i="3"/>
  <c r="U852" i="3"/>
  <c r="T852" i="3"/>
  <c r="S852" i="3"/>
  <c r="R852" i="3"/>
  <c r="Q852" i="3"/>
  <c r="O852" i="3"/>
  <c r="N852" i="3"/>
  <c r="P852" i="3" s="1"/>
  <c r="M852" i="3"/>
  <c r="L852" i="3"/>
  <c r="K852" i="3"/>
  <c r="J852" i="3"/>
  <c r="I852" i="3"/>
  <c r="H852" i="3"/>
  <c r="G852" i="3"/>
  <c r="F852" i="3"/>
  <c r="E852" i="3"/>
  <c r="D852" i="3"/>
  <c r="C852" i="3"/>
  <c r="B852" i="3"/>
  <c r="A852" i="3"/>
  <c r="V851" i="3"/>
  <c r="U851" i="3"/>
  <c r="T851" i="3"/>
  <c r="S851" i="3"/>
  <c r="Q851" i="3"/>
  <c r="P851" i="3"/>
  <c r="O851" i="3"/>
  <c r="N851" i="3"/>
  <c r="M851" i="3"/>
  <c r="L851" i="3"/>
  <c r="K851" i="3"/>
  <c r="J851" i="3"/>
  <c r="H851" i="3"/>
  <c r="G851" i="3"/>
  <c r="I851" i="3" s="1"/>
  <c r="F851" i="3"/>
  <c r="E851" i="3"/>
  <c r="D851" i="3"/>
  <c r="C851" i="3"/>
  <c r="B851" i="3"/>
  <c r="A851" i="3"/>
  <c r="V850" i="3"/>
  <c r="U850" i="3"/>
  <c r="T850" i="3"/>
  <c r="S850" i="3"/>
  <c r="Q850" i="3"/>
  <c r="P850" i="3"/>
  <c r="O850" i="3"/>
  <c r="N850" i="3"/>
  <c r="M850" i="3"/>
  <c r="L850" i="3"/>
  <c r="K850" i="3"/>
  <c r="J850" i="3"/>
  <c r="I850" i="3"/>
  <c r="H850" i="3"/>
  <c r="G850" i="3"/>
  <c r="F850" i="3"/>
  <c r="E850" i="3"/>
  <c r="D850" i="3"/>
  <c r="C850" i="3"/>
  <c r="B850" i="3"/>
  <c r="A850" i="3"/>
  <c r="V849" i="3"/>
  <c r="U849" i="3"/>
  <c r="T849" i="3"/>
  <c r="S849" i="3"/>
  <c r="R849" i="3"/>
  <c r="Q849" i="3"/>
  <c r="P849" i="3"/>
  <c r="O849" i="3"/>
  <c r="N849" i="3"/>
  <c r="M849" i="3"/>
  <c r="L849" i="3"/>
  <c r="K849" i="3"/>
  <c r="J849" i="3"/>
  <c r="G849" i="3"/>
  <c r="H849" i="3" s="1"/>
  <c r="F849" i="3"/>
  <c r="E849" i="3"/>
  <c r="D849" i="3"/>
  <c r="C849" i="3"/>
  <c r="B849" i="3"/>
  <c r="A849" i="3"/>
  <c r="V848" i="3"/>
  <c r="U848" i="3"/>
  <c r="T848" i="3"/>
  <c r="S848" i="3"/>
  <c r="Q848" i="3"/>
  <c r="O848" i="3"/>
  <c r="N848" i="3"/>
  <c r="M848" i="3"/>
  <c r="L848" i="3"/>
  <c r="K848" i="3"/>
  <c r="J848" i="3"/>
  <c r="H848" i="3"/>
  <c r="G848" i="3"/>
  <c r="I848" i="3" s="1"/>
  <c r="F848" i="3"/>
  <c r="E848" i="3"/>
  <c r="D848" i="3"/>
  <c r="C848" i="3"/>
  <c r="B848" i="3"/>
  <c r="A848" i="3"/>
  <c r="V847" i="3"/>
  <c r="U847" i="3"/>
  <c r="T847" i="3"/>
  <c r="S847" i="3"/>
  <c r="Q847" i="3"/>
  <c r="P847" i="3"/>
  <c r="O847" i="3"/>
  <c r="N847" i="3"/>
  <c r="R847" i="3" s="1"/>
  <c r="M847" i="3"/>
  <c r="L847" i="3"/>
  <c r="K847" i="3"/>
  <c r="J847" i="3"/>
  <c r="I847" i="3"/>
  <c r="G847" i="3"/>
  <c r="H847" i="3" s="1"/>
  <c r="F847" i="3"/>
  <c r="E847" i="3"/>
  <c r="D847" i="3"/>
  <c r="C847" i="3"/>
  <c r="B847" i="3"/>
  <c r="A847" i="3"/>
  <c r="V846" i="3"/>
  <c r="U846" i="3"/>
  <c r="T846" i="3"/>
  <c r="S846" i="3"/>
  <c r="R846" i="3"/>
  <c r="Q846" i="3"/>
  <c r="P846" i="3"/>
  <c r="O846" i="3"/>
  <c r="N846" i="3"/>
  <c r="M846" i="3"/>
  <c r="L846" i="3"/>
  <c r="K846" i="3"/>
  <c r="J846" i="3"/>
  <c r="G846" i="3"/>
  <c r="I846" i="3" s="1"/>
  <c r="F846" i="3"/>
  <c r="E846" i="3"/>
  <c r="D846" i="3"/>
  <c r="C846" i="3"/>
  <c r="B846" i="3"/>
  <c r="A846" i="3"/>
  <c r="V845" i="3"/>
  <c r="U845" i="3"/>
  <c r="T845" i="3"/>
  <c r="S845" i="3"/>
  <c r="Q845" i="3"/>
  <c r="O845" i="3"/>
  <c r="R845" i="3" s="1"/>
  <c r="N845" i="3"/>
  <c r="M845" i="3"/>
  <c r="L845" i="3"/>
  <c r="K845" i="3"/>
  <c r="J845" i="3"/>
  <c r="G845" i="3"/>
  <c r="F845" i="3"/>
  <c r="E845" i="3"/>
  <c r="D845" i="3"/>
  <c r="C845" i="3"/>
  <c r="B845" i="3"/>
  <c r="A845" i="3"/>
  <c r="V844" i="3"/>
  <c r="U844" i="3"/>
  <c r="T844" i="3"/>
  <c r="S844" i="3"/>
  <c r="Q844" i="3"/>
  <c r="O844" i="3"/>
  <c r="N844" i="3"/>
  <c r="M844" i="3"/>
  <c r="L844" i="3"/>
  <c r="K844" i="3"/>
  <c r="J844" i="3"/>
  <c r="G844" i="3"/>
  <c r="F844" i="3"/>
  <c r="E844" i="3"/>
  <c r="D844" i="3"/>
  <c r="C844" i="3"/>
  <c r="B844" i="3"/>
  <c r="A844" i="3"/>
  <c r="V843" i="3"/>
  <c r="U843" i="3"/>
  <c r="T843" i="3"/>
  <c r="S843" i="3"/>
  <c r="R843" i="3"/>
  <c r="Q843" i="3"/>
  <c r="P843" i="3"/>
  <c r="O843" i="3"/>
  <c r="N843" i="3"/>
  <c r="M843" i="3"/>
  <c r="L843" i="3"/>
  <c r="K843" i="3"/>
  <c r="J843" i="3"/>
  <c r="I843" i="3"/>
  <c r="G843" i="3"/>
  <c r="H843" i="3" s="1"/>
  <c r="F843" i="3"/>
  <c r="E843" i="3"/>
  <c r="D843" i="3"/>
  <c r="C843" i="3"/>
  <c r="B843" i="3"/>
  <c r="A843" i="3"/>
  <c r="V842" i="3"/>
  <c r="U842" i="3"/>
  <c r="T842" i="3"/>
  <c r="S842" i="3"/>
  <c r="Q842" i="3"/>
  <c r="O842" i="3"/>
  <c r="N842" i="3"/>
  <c r="P842" i="3" s="1"/>
  <c r="M842" i="3"/>
  <c r="L842" i="3"/>
  <c r="K842" i="3"/>
  <c r="J842" i="3"/>
  <c r="I842" i="3"/>
  <c r="G842" i="3"/>
  <c r="H842" i="3" s="1"/>
  <c r="F842" i="3"/>
  <c r="E842" i="3"/>
  <c r="D842" i="3"/>
  <c r="C842" i="3"/>
  <c r="B842" i="3"/>
  <c r="A842" i="3"/>
  <c r="V841" i="3"/>
  <c r="U841" i="3"/>
  <c r="T841" i="3"/>
  <c r="S841" i="3"/>
  <c r="Q841" i="3"/>
  <c r="O841" i="3"/>
  <c r="N841" i="3"/>
  <c r="M841" i="3"/>
  <c r="L841" i="3"/>
  <c r="K841" i="3"/>
  <c r="J841" i="3"/>
  <c r="G841" i="3"/>
  <c r="F841" i="3"/>
  <c r="E841" i="3"/>
  <c r="D841" i="3"/>
  <c r="C841" i="3"/>
  <c r="B841" i="3"/>
  <c r="A841" i="3"/>
  <c r="V840" i="3"/>
  <c r="U840" i="3"/>
  <c r="T840" i="3"/>
  <c r="S840" i="3"/>
  <c r="R840" i="3"/>
  <c r="Q840" i="3"/>
  <c r="P840" i="3"/>
  <c r="O840" i="3"/>
  <c r="N840" i="3"/>
  <c r="M840" i="3"/>
  <c r="L840" i="3"/>
  <c r="K840" i="3"/>
  <c r="J840" i="3"/>
  <c r="I840" i="3"/>
  <c r="H840" i="3"/>
  <c r="G840" i="3"/>
  <c r="F840" i="3"/>
  <c r="E840" i="3"/>
  <c r="D840" i="3"/>
  <c r="C840" i="3"/>
  <c r="B840" i="3"/>
  <c r="A840" i="3"/>
  <c r="V839" i="3"/>
  <c r="U839" i="3"/>
  <c r="T839" i="3"/>
  <c r="S839" i="3"/>
  <c r="Q839" i="3"/>
  <c r="O839" i="3"/>
  <c r="N839" i="3"/>
  <c r="M839" i="3"/>
  <c r="L839" i="3"/>
  <c r="K839" i="3"/>
  <c r="J839" i="3"/>
  <c r="I839" i="3"/>
  <c r="G839" i="3"/>
  <c r="H839" i="3" s="1"/>
  <c r="F839" i="3"/>
  <c r="E839" i="3"/>
  <c r="D839" i="3"/>
  <c r="C839" i="3"/>
  <c r="B839" i="3"/>
  <c r="A839" i="3"/>
  <c r="V838" i="3"/>
  <c r="U838" i="3"/>
  <c r="T838" i="3"/>
  <c r="S838" i="3"/>
  <c r="Q838" i="3"/>
  <c r="O838" i="3"/>
  <c r="N838" i="3"/>
  <c r="M838" i="3"/>
  <c r="L838" i="3"/>
  <c r="K838" i="3"/>
  <c r="J838" i="3"/>
  <c r="G838" i="3"/>
  <c r="F838" i="3"/>
  <c r="E838" i="3"/>
  <c r="D838" i="3"/>
  <c r="C838" i="3"/>
  <c r="B838" i="3"/>
  <c r="A838" i="3"/>
  <c r="V837" i="3"/>
  <c r="U837" i="3"/>
  <c r="T837" i="3"/>
  <c r="S837" i="3"/>
  <c r="R837" i="3"/>
  <c r="Q837" i="3"/>
  <c r="O837" i="3"/>
  <c r="N837" i="3"/>
  <c r="P837" i="3" s="1"/>
  <c r="M837" i="3"/>
  <c r="L837" i="3"/>
  <c r="K837" i="3"/>
  <c r="J837" i="3"/>
  <c r="I837" i="3"/>
  <c r="G837" i="3"/>
  <c r="H837" i="3" s="1"/>
  <c r="F837" i="3"/>
  <c r="E837" i="3"/>
  <c r="D837" i="3"/>
  <c r="C837" i="3"/>
  <c r="B837" i="3"/>
  <c r="A837" i="3"/>
  <c r="V836" i="3"/>
  <c r="U836" i="3"/>
  <c r="T836" i="3"/>
  <c r="S836" i="3"/>
  <c r="Q836" i="3"/>
  <c r="P836" i="3"/>
  <c r="O836" i="3"/>
  <c r="R836" i="3" s="1"/>
  <c r="N836" i="3"/>
  <c r="M836" i="3"/>
  <c r="L836" i="3"/>
  <c r="K836" i="3"/>
  <c r="J836" i="3"/>
  <c r="G836" i="3"/>
  <c r="I836" i="3" s="1"/>
  <c r="F836" i="3"/>
  <c r="E836" i="3"/>
  <c r="D836" i="3"/>
  <c r="C836" i="3"/>
  <c r="B836" i="3"/>
  <c r="A836" i="3"/>
  <c r="V835" i="3"/>
  <c r="U835" i="3"/>
  <c r="T835" i="3"/>
  <c r="S835" i="3"/>
  <c r="Q835" i="3"/>
  <c r="P835" i="3"/>
  <c r="O835" i="3"/>
  <c r="N835" i="3"/>
  <c r="R835" i="3" s="1"/>
  <c r="M835" i="3"/>
  <c r="L835" i="3"/>
  <c r="K835" i="3"/>
  <c r="J835" i="3"/>
  <c r="I835" i="3"/>
  <c r="G835" i="3"/>
  <c r="H835" i="3" s="1"/>
  <c r="F835" i="3"/>
  <c r="E835" i="3"/>
  <c r="D835" i="3"/>
  <c r="C835" i="3"/>
  <c r="B835" i="3"/>
  <c r="A835" i="3"/>
  <c r="V834" i="3"/>
  <c r="U834" i="3"/>
  <c r="T834" i="3"/>
  <c r="S834" i="3"/>
  <c r="Q834" i="3"/>
  <c r="O834" i="3"/>
  <c r="N834" i="3"/>
  <c r="P834" i="3" s="1"/>
  <c r="M834" i="3"/>
  <c r="L834" i="3"/>
  <c r="K834" i="3"/>
  <c r="J834" i="3"/>
  <c r="I834" i="3"/>
  <c r="G834" i="3"/>
  <c r="H834" i="3" s="1"/>
  <c r="F834" i="3"/>
  <c r="E834" i="3"/>
  <c r="D834" i="3"/>
  <c r="C834" i="3"/>
  <c r="B834" i="3"/>
  <c r="A834" i="3"/>
  <c r="V833" i="3"/>
  <c r="U833" i="3"/>
  <c r="T833" i="3"/>
  <c r="S833" i="3"/>
  <c r="R833" i="3"/>
  <c r="Q833" i="3"/>
  <c r="P833" i="3"/>
  <c r="O833" i="3"/>
  <c r="N833" i="3"/>
  <c r="M833" i="3"/>
  <c r="L833" i="3"/>
  <c r="K833" i="3"/>
  <c r="J833" i="3"/>
  <c r="G833" i="3"/>
  <c r="F833" i="3"/>
  <c r="E833" i="3"/>
  <c r="D833" i="3"/>
  <c r="C833" i="3"/>
  <c r="B833" i="3"/>
  <c r="A833" i="3"/>
  <c r="V832" i="3"/>
  <c r="U832" i="3"/>
  <c r="T832" i="3"/>
  <c r="S832" i="3"/>
  <c r="Q832" i="3"/>
  <c r="O832" i="3"/>
  <c r="N832" i="3"/>
  <c r="M832" i="3"/>
  <c r="L832" i="3"/>
  <c r="K832" i="3"/>
  <c r="J832" i="3"/>
  <c r="G832" i="3"/>
  <c r="H832" i="3" s="1"/>
  <c r="F832" i="3"/>
  <c r="E832" i="3"/>
  <c r="D832" i="3"/>
  <c r="C832" i="3"/>
  <c r="B832" i="3"/>
  <c r="A832" i="3"/>
  <c r="V831" i="3"/>
  <c r="U831" i="3"/>
  <c r="T831" i="3"/>
  <c r="S831" i="3"/>
  <c r="Q831" i="3"/>
  <c r="O831" i="3"/>
  <c r="N831" i="3"/>
  <c r="M831" i="3"/>
  <c r="L831" i="3"/>
  <c r="K831" i="3"/>
  <c r="J831" i="3"/>
  <c r="I831" i="3"/>
  <c r="G831" i="3"/>
  <c r="H831" i="3" s="1"/>
  <c r="F831" i="3"/>
  <c r="E831" i="3"/>
  <c r="D831" i="3"/>
  <c r="C831" i="3"/>
  <c r="B831" i="3"/>
  <c r="A831" i="3"/>
  <c r="V830" i="3"/>
  <c r="U830" i="3"/>
  <c r="T830" i="3"/>
  <c r="S830" i="3"/>
  <c r="Q830" i="3"/>
  <c r="O830" i="3"/>
  <c r="N830" i="3"/>
  <c r="M830" i="3"/>
  <c r="L830" i="3"/>
  <c r="K830" i="3"/>
  <c r="J830" i="3"/>
  <c r="I830" i="3"/>
  <c r="G830" i="3"/>
  <c r="H830" i="3" s="1"/>
  <c r="F830" i="3"/>
  <c r="E830" i="3"/>
  <c r="D830" i="3"/>
  <c r="C830" i="3"/>
  <c r="B830" i="3"/>
  <c r="A830" i="3"/>
  <c r="V829" i="3"/>
  <c r="U829" i="3"/>
  <c r="T829" i="3"/>
  <c r="S829" i="3"/>
  <c r="Q829" i="3"/>
  <c r="O829" i="3"/>
  <c r="N829" i="3"/>
  <c r="M829" i="3"/>
  <c r="L829" i="3"/>
  <c r="K829" i="3"/>
  <c r="J829" i="3"/>
  <c r="G829" i="3"/>
  <c r="F829" i="3"/>
  <c r="E829" i="3"/>
  <c r="D829" i="3"/>
  <c r="C829" i="3"/>
  <c r="B829" i="3"/>
  <c r="A829" i="3"/>
  <c r="V828" i="3"/>
  <c r="U828" i="3"/>
  <c r="T828" i="3"/>
  <c r="S828" i="3"/>
  <c r="Q828" i="3"/>
  <c r="O828" i="3"/>
  <c r="R828" i="3" s="1"/>
  <c r="N828" i="3"/>
  <c r="M828" i="3"/>
  <c r="L828" i="3"/>
  <c r="K828" i="3"/>
  <c r="J828" i="3"/>
  <c r="I828" i="3"/>
  <c r="H828" i="3"/>
  <c r="G828" i="3"/>
  <c r="F828" i="3"/>
  <c r="E828" i="3"/>
  <c r="D828" i="3"/>
  <c r="C828" i="3"/>
  <c r="B828" i="3"/>
  <c r="A828" i="3"/>
  <c r="V827" i="3"/>
  <c r="U827" i="3"/>
  <c r="T827" i="3"/>
  <c r="S827" i="3"/>
  <c r="R827" i="3"/>
  <c r="Q827" i="3"/>
  <c r="O827" i="3"/>
  <c r="N827" i="3"/>
  <c r="P827" i="3" s="1"/>
  <c r="M827" i="3"/>
  <c r="L827" i="3"/>
  <c r="K827" i="3"/>
  <c r="J827" i="3"/>
  <c r="G827" i="3"/>
  <c r="F827" i="3"/>
  <c r="E827" i="3"/>
  <c r="D827" i="3"/>
  <c r="C827" i="3"/>
  <c r="B827" i="3"/>
  <c r="A827" i="3"/>
  <c r="V826" i="3"/>
  <c r="U826" i="3"/>
  <c r="T826" i="3"/>
  <c r="S826" i="3"/>
  <c r="Q826" i="3"/>
  <c r="O826" i="3"/>
  <c r="R826" i="3" s="1"/>
  <c r="N826" i="3"/>
  <c r="M826" i="3"/>
  <c r="L826" i="3"/>
  <c r="K826" i="3"/>
  <c r="J826" i="3"/>
  <c r="G826" i="3"/>
  <c r="H826" i="3" s="1"/>
  <c r="F826" i="3"/>
  <c r="E826" i="3"/>
  <c r="D826" i="3"/>
  <c r="C826" i="3"/>
  <c r="B826" i="3"/>
  <c r="A826" i="3"/>
  <c r="V825" i="3"/>
  <c r="U825" i="3"/>
  <c r="T825" i="3"/>
  <c r="S825" i="3"/>
  <c r="Q825" i="3"/>
  <c r="O825" i="3"/>
  <c r="N825" i="3"/>
  <c r="P825" i="3" s="1"/>
  <c r="M825" i="3"/>
  <c r="L825" i="3"/>
  <c r="K825" i="3"/>
  <c r="J825" i="3"/>
  <c r="I825" i="3"/>
  <c r="G825" i="3"/>
  <c r="H825" i="3" s="1"/>
  <c r="F825" i="3"/>
  <c r="E825" i="3"/>
  <c r="D825" i="3"/>
  <c r="C825" i="3"/>
  <c r="B825" i="3"/>
  <c r="A825" i="3"/>
  <c r="V824" i="3"/>
  <c r="U824" i="3"/>
  <c r="T824" i="3"/>
  <c r="S824" i="3"/>
  <c r="Q824" i="3"/>
  <c r="O824" i="3"/>
  <c r="N824" i="3"/>
  <c r="M824" i="3"/>
  <c r="L824" i="3"/>
  <c r="K824" i="3"/>
  <c r="J824" i="3"/>
  <c r="G824" i="3"/>
  <c r="F824" i="3"/>
  <c r="E824" i="3"/>
  <c r="D824" i="3"/>
  <c r="C824" i="3"/>
  <c r="B824" i="3"/>
  <c r="A824" i="3"/>
  <c r="V823" i="3"/>
  <c r="U823" i="3"/>
  <c r="T823" i="3"/>
  <c r="S823" i="3"/>
  <c r="R823" i="3"/>
  <c r="Q823" i="3"/>
  <c r="P823" i="3"/>
  <c r="O823" i="3"/>
  <c r="N823" i="3"/>
  <c r="M823" i="3"/>
  <c r="L823" i="3"/>
  <c r="K823" i="3"/>
  <c r="J823" i="3"/>
  <c r="H823" i="3"/>
  <c r="G823" i="3"/>
  <c r="I823" i="3" s="1"/>
  <c r="F823" i="3"/>
  <c r="E823" i="3"/>
  <c r="D823" i="3"/>
  <c r="C823" i="3"/>
  <c r="B823" i="3"/>
  <c r="A823" i="3"/>
  <c r="V822" i="3"/>
  <c r="U822" i="3"/>
  <c r="T822" i="3"/>
  <c r="S822" i="3"/>
  <c r="Q822" i="3"/>
  <c r="O822" i="3"/>
  <c r="R822" i="3" s="1"/>
  <c r="N822" i="3"/>
  <c r="M822" i="3"/>
  <c r="L822" i="3"/>
  <c r="K822" i="3"/>
  <c r="J822" i="3"/>
  <c r="G822" i="3"/>
  <c r="F822" i="3"/>
  <c r="E822" i="3"/>
  <c r="D822" i="3"/>
  <c r="C822" i="3"/>
  <c r="B822" i="3"/>
  <c r="A822" i="3"/>
  <c r="V821" i="3"/>
  <c r="U821" i="3"/>
  <c r="T821" i="3"/>
  <c r="S821" i="3"/>
  <c r="Q821" i="3"/>
  <c r="O821" i="3"/>
  <c r="R821" i="3" s="1"/>
  <c r="N821" i="3"/>
  <c r="M821" i="3"/>
  <c r="L821" i="3"/>
  <c r="K821" i="3"/>
  <c r="J821" i="3"/>
  <c r="G821" i="3"/>
  <c r="I821" i="3" s="1"/>
  <c r="F821" i="3"/>
  <c r="E821" i="3"/>
  <c r="D821" i="3"/>
  <c r="C821" i="3"/>
  <c r="B821" i="3"/>
  <c r="A821" i="3"/>
  <c r="V820" i="3"/>
  <c r="U820" i="3"/>
  <c r="T820" i="3"/>
  <c r="S820" i="3"/>
  <c r="R820" i="3"/>
  <c r="Q820" i="3"/>
  <c r="O820" i="3"/>
  <c r="N820" i="3"/>
  <c r="P820" i="3" s="1"/>
  <c r="M820" i="3"/>
  <c r="L820" i="3"/>
  <c r="K820" i="3"/>
  <c r="J820" i="3"/>
  <c r="H820" i="3"/>
  <c r="G820" i="3"/>
  <c r="I820" i="3" s="1"/>
  <c r="F820" i="3"/>
  <c r="E820" i="3"/>
  <c r="D820" i="3"/>
  <c r="C820" i="3"/>
  <c r="B820" i="3"/>
  <c r="A820" i="3"/>
  <c r="V819" i="3"/>
  <c r="U819" i="3"/>
  <c r="T819" i="3"/>
  <c r="S819" i="3"/>
  <c r="Q819" i="3"/>
  <c r="O819" i="3"/>
  <c r="N819" i="3"/>
  <c r="M819" i="3"/>
  <c r="L819" i="3"/>
  <c r="K819" i="3"/>
  <c r="J819" i="3"/>
  <c r="I819" i="3"/>
  <c r="H819" i="3"/>
  <c r="G819" i="3"/>
  <c r="F819" i="3"/>
  <c r="E819" i="3"/>
  <c r="D819" i="3"/>
  <c r="C819" i="3"/>
  <c r="B819" i="3"/>
  <c r="A819" i="3"/>
  <c r="V818" i="3"/>
  <c r="U818" i="3"/>
  <c r="T818" i="3"/>
  <c r="S818" i="3"/>
  <c r="Q818" i="3"/>
  <c r="O818" i="3"/>
  <c r="N818" i="3"/>
  <c r="P818" i="3" s="1"/>
  <c r="M818" i="3"/>
  <c r="L818" i="3"/>
  <c r="K818" i="3"/>
  <c r="J818" i="3"/>
  <c r="G818" i="3"/>
  <c r="I818" i="3" s="1"/>
  <c r="F818" i="3"/>
  <c r="E818" i="3"/>
  <c r="D818" i="3"/>
  <c r="C818" i="3"/>
  <c r="B818" i="3"/>
  <c r="A818" i="3"/>
  <c r="V817" i="3"/>
  <c r="U817" i="3"/>
  <c r="T817" i="3"/>
  <c r="S817" i="3"/>
  <c r="Q817" i="3"/>
  <c r="O817" i="3"/>
  <c r="R817" i="3" s="1"/>
  <c r="N817" i="3"/>
  <c r="M817" i="3"/>
  <c r="L817" i="3"/>
  <c r="K817" i="3"/>
  <c r="J817" i="3"/>
  <c r="G817" i="3"/>
  <c r="F817" i="3"/>
  <c r="E817" i="3"/>
  <c r="D817" i="3"/>
  <c r="C817" i="3"/>
  <c r="B817" i="3"/>
  <c r="A817" i="3"/>
  <c r="V816" i="3"/>
  <c r="U816" i="3"/>
  <c r="T816" i="3"/>
  <c r="S816" i="3"/>
  <c r="Q816" i="3"/>
  <c r="O816" i="3"/>
  <c r="N816" i="3"/>
  <c r="M816" i="3"/>
  <c r="L816" i="3"/>
  <c r="K816" i="3"/>
  <c r="J816" i="3"/>
  <c r="G816" i="3"/>
  <c r="I816" i="3" s="1"/>
  <c r="F816" i="3"/>
  <c r="E816" i="3"/>
  <c r="D816" i="3"/>
  <c r="C816" i="3"/>
  <c r="B816" i="3"/>
  <c r="A816" i="3"/>
  <c r="V815" i="3"/>
  <c r="U815" i="3"/>
  <c r="T815" i="3"/>
  <c r="S815" i="3"/>
  <c r="Q815" i="3"/>
  <c r="O815" i="3"/>
  <c r="N815" i="3"/>
  <c r="M815" i="3"/>
  <c r="L815" i="3"/>
  <c r="K815" i="3"/>
  <c r="J815" i="3"/>
  <c r="G815" i="3"/>
  <c r="I815" i="3" s="1"/>
  <c r="F815" i="3"/>
  <c r="E815" i="3"/>
  <c r="D815" i="3"/>
  <c r="C815" i="3"/>
  <c r="B815" i="3"/>
  <c r="A815" i="3"/>
  <c r="V814" i="3"/>
  <c r="U814" i="3"/>
  <c r="T814" i="3"/>
  <c r="S814" i="3"/>
  <c r="Q814" i="3"/>
  <c r="P814" i="3"/>
  <c r="O814" i="3"/>
  <c r="R814" i="3" s="1"/>
  <c r="N814" i="3"/>
  <c r="M814" i="3"/>
  <c r="L814" i="3"/>
  <c r="K814" i="3"/>
  <c r="J814" i="3"/>
  <c r="H814" i="3"/>
  <c r="G814" i="3"/>
  <c r="I814" i="3" s="1"/>
  <c r="F814" i="3"/>
  <c r="E814" i="3"/>
  <c r="D814" i="3"/>
  <c r="C814" i="3"/>
  <c r="B814" i="3"/>
  <c r="A814" i="3"/>
  <c r="V813" i="3"/>
  <c r="U813" i="3"/>
  <c r="T813" i="3"/>
  <c r="S813" i="3"/>
  <c r="Q813" i="3"/>
  <c r="O813" i="3"/>
  <c r="R813" i="3" s="1"/>
  <c r="N813" i="3"/>
  <c r="M813" i="3"/>
  <c r="L813" i="3"/>
  <c r="K813" i="3"/>
  <c r="J813" i="3"/>
  <c r="I813" i="3"/>
  <c r="H813" i="3"/>
  <c r="G813" i="3"/>
  <c r="F813" i="3"/>
  <c r="E813" i="3"/>
  <c r="D813" i="3"/>
  <c r="C813" i="3"/>
  <c r="B813" i="3"/>
  <c r="A813" i="3"/>
  <c r="V812" i="3"/>
  <c r="U812" i="3"/>
  <c r="T812" i="3"/>
  <c r="S812" i="3"/>
  <c r="R812" i="3"/>
  <c r="Q812" i="3"/>
  <c r="O812" i="3"/>
  <c r="N812" i="3"/>
  <c r="M812" i="3"/>
  <c r="L812" i="3"/>
  <c r="K812" i="3"/>
  <c r="J812" i="3"/>
  <c r="G812" i="3"/>
  <c r="I812" i="3" s="1"/>
  <c r="F812" i="3"/>
  <c r="E812" i="3"/>
  <c r="D812" i="3"/>
  <c r="C812" i="3"/>
  <c r="B812" i="3"/>
  <c r="A812" i="3"/>
  <c r="V811" i="3"/>
  <c r="U811" i="3"/>
  <c r="T811" i="3"/>
  <c r="S811" i="3"/>
  <c r="Q811" i="3"/>
  <c r="O811" i="3"/>
  <c r="R811" i="3" s="1"/>
  <c r="N811" i="3"/>
  <c r="M811" i="3"/>
  <c r="L811" i="3"/>
  <c r="K811" i="3"/>
  <c r="J811" i="3"/>
  <c r="G811" i="3"/>
  <c r="F811" i="3"/>
  <c r="E811" i="3"/>
  <c r="D811" i="3"/>
  <c r="C811" i="3"/>
  <c r="B811" i="3"/>
  <c r="A811" i="3"/>
  <c r="V810" i="3"/>
  <c r="U810" i="3"/>
  <c r="T810" i="3"/>
  <c r="S810" i="3"/>
  <c r="Q810" i="3"/>
  <c r="O810" i="3"/>
  <c r="N810" i="3"/>
  <c r="M810" i="3"/>
  <c r="L810" i="3"/>
  <c r="K810" i="3"/>
  <c r="J810" i="3"/>
  <c r="I810" i="3"/>
  <c r="G810" i="3"/>
  <c r="H810" i="3" s="1"/>
  <c r="F810" i="3"/>
  <c r="E810" i="3"/>
  <c r="D810" i="3"/>
  <c r="C810" i="3"/>
  <c r="B810" i="3"/>
  <c r="A810" i="3"/>
  <c r="V809" i="3"/>
  <c r="U809" i="3"/>
  <c r="T809" i="3"/>
  <c r="S809" i="3"/>
  <c r="Q809" i="3"/>
  <c r="P809" i="3"/>
  <c r="O809" i="3"/>
  <c r="R809" i="3" s="1"/>
  <c r="N809" i="3"/>
  <c r="M809" i="3"/>
  <c r="L809" i="3"/>
  <c r="K809" i="3"/>
  <c r="J809" i="3"/>
  <c r="I809" i="3"/>
  <c r="G809" i="3"/>
  <c r="H809" i="3" s="1"/>
  <c r="F809" i="3"/>
  <c r="E809" i="3"/>
  <c r="D809" i="3"/>
  <c r="C809" i="3"/>
  <c r="B809" i="3"/>
  <c r="A809" i="3"/>
  <c r="V808" i="3"/>
  <c r="U808" i="3"/>
  <c r="T808" i="3"/>
  <c r="S808" i="3"/>
  <c r="Q808" i="3"/>
  <c r="O808" i="3"/>
  <c r="R808" i="3" s="1"/>
  <c r="N808" i="3"/>
  <c r="M808" i="3"/>
  <c r="L808" i="3"/>
  <c r="K808" i="3"/>
  <c r="J808" i="3"/>
  <c r="I808" i="3"/>
  <c r="H808" i="3"/>
  <c r="G808" i="3"/>
  <c r="F808" i="3"/>
  <c r="E808" i="3"/>
  <c r="D808" i="3"/>
  <c r="C808" i="3"/>
  <c r="B808" i="3"/>
  <c r="A808" i="3"/>
  <c r="V807" i="3"/>
  <c r="U807" i="3"/>
  <c r="T807" i="3"/>
  <c r="S807" i="3"/>
  <c r="Q807" i="3"/>
  <c r="O807" i="3"/>
  <c r="N807" i="3"/>
  <c r="M807" i="3"/>
  <c r="L807" i="3"/>
  <c r="K807" i="3"/>
  <c r="J807" i="3"/>
  <c r="G807" i="3"/>
  <c r="F807" i="3"/>
  <c r="E807" i="3"/>
  <c r="D807" i="3"/>
  <c r="C807" i="3"/>
  <c r="B807" i="3"/>
  <c r="A807" i="3"/>
  <c r="V806" i="3"/>
  <c r="U806" i="3"/>
  <c r="T806" i="3"/>
  <c r="S806" i="3"/>
  <c r="R806" i="3"/>
  <c r="Q806" i="3"/>
  <c r="P806" i="3"/>
  <c r="O806" i="3"/>
  <c r="N806" i="3"/>
  <c r="M806" i="3"/>
  <c r="L806" i="3"/>
  <c r="K806" i="3"/>
  <c r="J806" i="3"/>
  <c r="G806" i="3"/>
  <c r="F806" i="3"/>
  <c r="E806" i="3"/>
  <c r="D806" i="3"/>
  <c r="C806" i="3"/>
  <c r="B806" i="3"/>
  <c r="A806" i="3"/>
  <c r="V805" i="3"/>
  <c r="U805" i="3"/>
  <c r="T805" i="3"/>
  <c r="S805" i="3"/>
  <c r="R805" i="3"/>
  <c r="Q805" i="3"/>
  <c r="O805" i="3"/>
  <c r="N805" i="3"/>
  <c r="M805" i="3"/>
  <c r="L805" i="3"/>
  <c r="K805" i="3"/>
  <c r="J805" i="3"/>
  <c r="I805" i="3"/>
  <c r="G805" i="3"/>
  <c r="H805" i="3" s="1"/>
  <c r="F805" i="3"/>
  <c r="E805" i="3"/>
  <c r="D805" i="3"/>
  <c r="C805" i="3"/>
  <c r="B805" i="3"/>
  <c r="A805" i="3"/>
  <c r="V804" i="3"/>
  <c r="U804" i="3"/>
  <c r="T804" i="3"/>
  <c r="S804" i="3"/>
  <c r="Q804" i="3"/>
  <c r="O804" i="3"/>
  <c r="P804" i="3" s="1"/>
  <c r="N804" i="3"/>
  <c r="M804" i="3"/>
  <c r="L804" i="3"/>
  <c r="K804" i="3"/>
  <c r="J804" i="3"/>
  <c r="G804" i="3"/>
  <c r="I804" i="3" s="1"/>
  <c r="F804" i="3"/>
  <c r="E804" i="3"/>
  <c r="D804" i="3"/>
  <c r="C804" i="3"/>
  <c r="B804" i="3"/>
  <c r="A804" i="3"/>
  <c r="V803" i="3"/>
  <c r="U803" i="3"/>
  <c r="T803" i="3"/>
  <c r="S803" i="3"/>
  <c r="Q803" i="3"/>
  <c r="O803" i="3"/>
  <c r="N803" i="3"/>
  <c r="M803" i="3"/>
  <c r="L803" i="3"/>
  <c r="K803" i="3"/>
  <c r="J803" i="3"/>
  <c r="G803" i="3"/>
  <c r="F803" i="3"/>
  <c r="E803" i="3"/>
  <c r="D803" i="3"/>
  <c r="C803" i="3"/>
  <c r="B803" i="3"/>
  <c r="A803" i="3"/>
  <c r="V802" i="3"/>
  <c r="U802" i="3"/>
  <c r="T802" i="3"/>
  <c r="S802" i="3"/>
  <c r="Q802" i="3"/>
  <c r="O802" i="3"/>
  <c r="R802" i="3" s="1"/>
  <c r="N802" i="3"/>
  <c r="M802" i="3"/>
  <c r="L802" i="3"/>
  <c r="K802" i="3"/>
  <c r="J802" i="3"/>
  <c r="I802" i="3"/>
  <c r="H802" i="3"/>
  <c r="G802" i="3"/>
  <c r="F802" i="3"/>
  <c r="E802" i="3"/>
  <c r="D802" i="3"/>
  <c r="C802" i="3"/>
  <c r="B802" i="3"/>
  <c r="A802" i="3"/>
  <c r="V801" i="3"/>
  <c r="U801" i="3"/>
  <c r="T801" i="3"/>
  <c r="S801" i="3"/>
  <c r="Q801" i="3"/>
  <c r="O801" i="3"/>
  <c r="N801" i="3"/>
  <c r="M801" i="3"/>
  <c r="L801" i="3"/>
  <c r="K801" i="3"/>
  <c r="J801" i="3"/>
  <c r="I801" i="3"/>
  <c r="G801" i="3"/>
  <c r="H801" i="3" s="1"/>
  <c r="F801" i="3"/>
  <c r="E801" i="3"/>
  <c r="D801" i="3"/>
  <c r="C801" i="3"/>
  <c r="B801" i="3"/>
  <c r="A801" i="3"/>
  <c r="V800" i="3"/>
  <c r="U800" i="3"/>
  <c r="T800" i="3"/>
  <c r="S800" i="3"/>
  <c r="R800" i="3"/>
  <c r="Q800" i="3"/>
  <c r="O800" i="3"/>
  <c r="P800" i="3" s="1"/>
  <c r="N800" i="3"/>
  <c r="M800" i="3"/>
  <c r="L800" i="3"/>
  <c r="K800" i="3"/>
  <c r="J800" i="3"/>
  <c r="G800" i="3"/>
  <c r="I800" i="3" s="1"/>
  <c r="F800" i="3"/>
  <c r="E800" i="3"/>
  <c r="D800" i="3"/>
  <c r="C800" i="3"/>
  <c r="B800" i="3"/>
  <c r="A800" i="3"/>
  <c r="V799" i="3"/>
  <c r="U799" i="3"/>
  <c r="T799" i="3"/>
  <c r="S799" i="3"/>
  <c r="R799" i="3"/>
  <c r="Q799" i="3"/>
  <c r="O799" i="3"/>
  <c r="N799" i="3"/>
  <c r="P799" i="3" s="1"/>
  <c r="M799" i="3"/>
  <c r="L799" i="3"/>
  <c r="K799" i="3"/>
  <c r="J799" i="3"/>
  <c r="I799" i="3"/>
  <c r="H799" i="3"/>
  <c r="G799" i="3"/>
  <c r="F799" i="3"/>
  <c r="E799" i="3"/>
  <c r="D799" i="3"/>
  <c r="C799" i="3"/>
  <c r="B799" i="3"/>
  <c r="A799" i="3"/>
  <c r="V798" i="3"/>
  <c r="U798" i="3"/>
  <c r="T798" i="3"/>
  <c r="S798" i="3"/>
  <c r="R798" i="3"/>
  <c r="Q798" i="3"/>
  <c r="O798" i="3"/>
  <c r="N798" i="3"/>
  <c r="P798" i="3" s="1"/>
  <c r="M798" i="3"/>
  <c r="L798" i="3"/>
  <c r="K798" i="3"/>
  <c r="J798" i="3"/>
  <c r="G798" i="3"/>
  <c r="F798" i="3"/>
  <c r="E798" i="3"/>
  <c r="D798" i="3"/>
  <c r="C798" i="3"/>
  <c r="B798" i="3"/>
  <c r="A798" i="3"/>
  <c r="V797" i="3"/>
  <c r="U797" i="3"/>
  <c r="T797" i="3"/>
  <c r="S797" i="3"/>
  <c r="Q797" i="3"/>
  <c r="O797" i="3"/>
  <c r="N797" i="3"/>
  <c r="P797" i="3" s="1"/>
  <c r="M797" i="3"/>
  <c r="L797" i="3"/>
  <c r="K797" i="3"/>
  <c r="J797" i="3"/>
  <c r="G797" i="3"/>
  <c r="F797" i="3"/>
  <c r="E797" i="3"/>
  <c r="D797" i="3"/>
  <c r="C797" i="3"/>
  <c r="B797" i="3"/>
  <c r="A797" i="3"/>
  <c r="V796" i="3"/>
  <c r="U796" i="3"/>
  <c r="T796" i="3"/>
  <c r="S796" i="3"/>
  <c r="R796" i="3"/>
  <c r="Q796" i="3"/>
  <c r="O796" i="3"/>
  <c r="N796" i="3"/>
  <c r="P796" i="3" s="1"/>
  <c r="M796" i="3"/>
  <c r="L796" i="3"/>
  <c r="K796" i="3"/>
  <c r="J796" i="3"/>
  <c r="I796" i="3"/>
  <c r="H796" i="3"/>
  <c r="G796" i="3"/>
  <c r="F796" i="3"/>
  <c r="E796" i="3"/>
  <c r="D796" i="3"/>
  <c r="C796" i="3"/>
  <c r="B796" i="3"/>
  <c r="A796" i="3"/>
  <c r="V795" i="3"/>
  <c r="U795" i="3"/>
  <c r="T795" i="3"/>
  <c r="S795" i="3"/>
  <c r="R795" i="3"/>
  <c r="Q795" i="3"/>
  <c r="O795" i="3"/>
  <c r="N795" i="3"/>
  <c r="P795" i="3" s="1"/>
  <c r="M795" i="3"/>
  <c r="L795" i="3"/>
  <c r="K795" i="3"/>
  <c r="J795" i="3"/>
  <c r="G795" i="3"/>
  <c r="F795" i="3"/>
  <c r="E795" i="3"/>
  <c r="D795" i="3"/>
  <c r="C795" i="3"/>
  <c r="B795" i="3"/>
  <c r="A795" i="3"/>
  <c r="V794" i="3"/>
  <c r="U794" i="3"/>
  <c r="T794" i="3"/>
  <c r="S794" i="3"/>
  <c r="Q794" i="3"/>
  <c r="O794" i="3"/>
  <c r="R794" i="3" s="1"/>
  <c r="N794" i="3"/>
  <c r="M794" i="3"/>
  <c r="L794" i="3"/>
  <c r="K794" i="3"/>
  <c r="J794" i="3"/>
  <c r="H794" i="3"/>
  <c r="G794" i="3"/>
  <c r="I794" i="3" s="1"/>
  <c r="F794" i="3"/>
  <c r="E794" i="3"/>
  <c r="D794" i="3"/>
  <c r="C794" i="3"/>
  <c r="B794" i="3"/>
  <c r="A794" i="3"/>
  <c r="V793" i="3"/>
  <c r="U793" i="3"/>
  <c r="T793" i="3"/>
  <c r="S793" i="3"/>
  <c r="Q793" i="3"/>
  <c r="P793" i="3"/>
  <c r="O793" i="3"/>
  <c r="N793" i="3"/>
  <c r="R793" i="3" s="1"/>
  <c r="M793" i="3"/>
  <c r="L793" i="3"/>
  <c r="K793" i="3"/>
  <c r="J793" i="3"/>
  <c r="I793" i="3"/>
  <c r="G793" i="3"/>
  <c r="H793" i="3" s="1"/>
  <c r="F793" i="3"/>
  <c r="E793" i="3"/>
  <c r="D793" i="3"/>
  <c r="C793" i="3"/>
  <c r="B793" i="3"/>
  <c r="A793" i="3"/>
  <c r="V792" i="3"/>
  <c r="U792" i="3"/>
  <c r="T792" i="3"/>
  <c r="S792" i="3"/>
  <c r="R792" i="3"/>
  <c r="Q792" i="3"/>
  <c r="O792" i="3"/>
  <c r="P792" i="3" s="1"/>
  <c r="N792" i="3"/>
  <c r="M792" i="3"/>
  <c r="L792" i="3"/>
  <c r="K792" i="3"/>
  <c r="J792" i="3"/>
  <c r="G792" i="3"/>
  <c r="F792" i="3"/>
  <c r="E792" i="3"/>
  <c r="D792" i="3"/>
  <c r="C792" i="3"/>
  <c r="B792" i="3"/>
  <c r="A792" i="3"/>
  <c r="V791" i="3"/>
  <c r="U791" i="3"/>
  <c r="T791" i="3"/>
  <c r="S791" i="3"/>
  <c r="Q791" i="3"/>
  <c r="O791" i="3"/>
  <c r="N791" i="3"/>
  <c r="P791" i="3" s="1"/>
  <c r="M791" i="3"/>
  <c r="L791" i="3"/>
  <c r="K791" i="3"/>
  <c r="J791" i="3"/>
  <c r="I791" i="3"/>
  <c r="H791" i="3"/>
  <c r="G791" i="3"/>
  <c r="F791" i="3"/>
  <c r="E791" i="3"/>
  <c r="D791" i="3"/>
  <c r="C791" i="3"/>
  <c r="B791" i="3"/>
  <c r="A791" i="3"/>
  <c r="V790" i="3"/>
  <c r="U790" i="3"/>
  <c r="T790" i="3"/>
  <c r="S790" i="3"/>
  <c r="Q790" i="3"/>
  <c r="O790" i="3"/>
  <c r="R790" i="3" s="1"/>
  <c r="N790" i="3"/>
  <c r="M790" i="3"/>
  <c r="L790" i="3"/>
  <c r="K790" i="3"/>
  <c r="J790" i="3"/>
  <c r="G790" i="3"/>
  <c r="F790" i="3"/>
  <c r="E790" i="3"/>
  <c r="D790" i="3"/>
  <c r="C790" i="3"/>
  <c r="B790" i="3"/>
  <c r="A790" i="3"/>
  <c r="V789" i="3"/>
  <c r="U789" i="3"/>
  <c r="T789" i="3"/>
  <c r="S789" i="3"/>
  <c r="R789" i="3"/>
  <c r="Q789" i="3"/>
  <c r="O789" i="3"/>
  <c r="N789" i="3"/>
  <c r="M789" i="3"/>
  <c r="L789" i="3"/>
  <c r="K789" i="3"/>
  <c r="J789" i="3"/>
  <c r="G789" i="3"/>
  <c r="I789" i="3" s="1"/>
  <c r="F789" i="3"/>
  <c r="E789" i="3"/>
  <c r="D789" i="3"/>
  <c r="C789" i="3"/>
  <c r="B789" i="3"/>
  <c r="A789" i="3"/>
  <c r="V788" i="3"/>
  <c r="U788" i="3"/>
  <c r="T788" i="3"/>
  <c r="S788" i="3"/>
  <c r="R788" i="3"/>
  <c r="Q788" i="3"/>
  <c r="P788" i="3"/>
  <c r="O788" i="3"/>
  <c r="N788" i="3"/>
  <c r="M788" i="3"/>
  <c r="L788" i="3"/>
  <c r="K788" i="3"/>
  <c r="J788" i="3"/>
  <c r="I788" i="3"/>
  <c r="G788" i="3"/>
  <c r="H788" i="3" s="1"/>
  <c r="F788" i="3"/>
  <c r="E788" i="3"/>
  <c r="D788" i="3"/>
  <c r="C788" i="3"/>
  <c r="B788" i="3"/>
  <c r="A788" i="3"/>
  <c r="V787" i="3"/>
  <c r="U787" i="3"/>
  <c r="T787" i="3"/>
  <c r="S787" i="3"/>
  <c r="Q787" i="3"/>
  <c r="O787" i="3"/>
  <c r="R787" i="3" s="1"/>
  <c r="N787" i="3"/>
  <c r="P787" i="3" s="1"/>
  <c r="M787" i="3"/>
  <c r="L787" i="3"/>
  <c r="K787" i="3"/>
  <c r="J787" i="3"/>
  <c r="G787" i="3"/>
  <c r="F787" i="3"/>
  <c r="E787" i="3"/>
  <c r="D787" i="3"/>
  <c r="C787" i="3"/>
  <c r="B787" i="3"/>
  <c r="A787" i="3"/>
  <c r="V786" i="3"/>
  <c r="U786" i="3"/>
  <c r="T786" i="3"/>
  <c r="S786" i="3"/>
  <c r="Q786" i="3"/>
  <c r="P786" i="3"/>
  <c r="O786" i="3"/>
  <c r="N786" i="3"/>
  <c r="M786" i="3"/>
  <c r="L786" i="3"/>
  <c r="K786" i="3"/>
  <c r="J786" i="3"/>
  <c r="H786" i="3"/>
  <c r="G786" i="3"/>
  <c r="I786" i="3" s="1"/>
  <c r="F786" i="3"/>
  <c r="E786" i="3"/>
  <c r="D786" i="3"/>
  <c r="C786" i="3"/>
  <c r="B786" i="3"/>
  <c r="A786" i="3"/>
  <c r="V785" i="3"/>
  <c r="U785" i="3"/>
  <c r="T785" i="3"/>
  <c r="S785" i="3"/>
  <c r="Q785" i="3"/>
  <c r="O785" i="3"/>
  <c r="N785" i="3"/>
  <c r="R785" i="3" s="1"/>
  <c r="M785" i="3"/>
  <c r="L785" i="3"/>
  <c r="K785" i="3"/>
  <c r="J785" i="3"/>
  <c r="I785" i="3"/>
  <c r="G785" i="3"/>
  <c r="H785" i="3" s="1"/>
  <c r="F785" i="3"/>
  <c r="E785" i="3"/>
  <c r="D785" i="3"/>
  <c r="C785" i="3"/>
  <c r="B785" i="3"/>
  <c r="A785" i="3"/>
  <c r="V784" i="3"/>
  <c r="U784" i="3"/>
  <c r="T784" i="3"/>
  <c r="S784" i="3"/>
  <c r="Q784" i="3"/>
  <c r="O784" i="3"/>
  <c r="N784" i="3"/>
  <c r="M784" i="3"/>
  <c r="L784" i="3"/>
  <c r="K784" i="3"/>
  <c r="J784" i="3"/>
  <c r="G784" i="3"/>
  <c r="I784" i="3" s="1"/>
  <c r="F784" i="3"/>
  <c r="E784" i="3"/>
  <c r="D784" i="3"/>
  <c r="C784" i="3"/>
  <c r="B784" i="3"/>
  <c r="A784" i="3"/>
  <c r="V783" i="3"/>
  <c r="U783" i="3"/>
  <c r="T783" i="3"/>
  <c r="S783" i="3"/>
  <c r="R783" i="3"/>
  <c r="Q783" i="3"/>
  <c r="O783" i="3"/>
  <c r="N783" i="3"/>
  <c r="P783" i="3" s="1"/>
  <c r="M783" i="3"/>
  <c r="L783" i="3"/>
  <c r="K783" i="3"/>
  <c r="J783" i="3"/>
  <c r="G783" i="3"/>
  <c r="F783" i="3"/>
  <c r="E783" i="3"/>
  <c r="D783" i="3"/>
  <c r="C783" i="3"/>
  <c r="B783" i="3"/>
  <c r="A783" i="3"/>
  <c r="V782" i="3"/>
  <c r="U782" i="3"/>
  <c r="T782" i="3"/>
  <c r="S782" i="3"/>
  <c r="Q782" i="3"/>
  <c r="O782" i="3"/>
  <c r="N782" i="3"/>
  <c r="M782" i="3"/>
  <c r="L782" i="3"/>
  <c r="K782" i="3"/>
  <c r="J782" i="3"/>
  <c r="I782" i="3"/>
  <c r="H782" i="3"/>
  <c r="G782" i="3"/>
  <c r="F782" i="3"/>
  <c r="E782" i="3"/>
  <c r="D782" i="3"/>
  <c r="C782" i="3"/>
  <c r="B782" i="3"/>
  <c r="A782" i="3"/>
  <c r="V781" i="3"/>
  <c r="U781" i="3"/>
  <c r="T781" i="3"/>
  <c r="S781" i="3"/>
  <c r="Q781" i="3"/>
  <c r="P781" i="3"/>
  <c r="O781" i="3"/>
  <c r="R781" i="3" s="1"/>
  <c r="N781" i="3"/>
  <c r="M781" i="3"/>
  <c r="L781" i="3"/>
  <c r="K781" i="3"/>
  <c r="J781" i="3"/>
  <c r="G781" i="3"/>
  <c r="F781" i="3"/>
  <c r="E781" i="3"/>
  <c r="D781" i="3"/>
  <c r="C781" i="3"/>
  <c r="B781" i="3"/>
  <c r="A781" i="3"/>
  <c r="V780" i="3"/>
  <c r="U780" i="3"/>
  <c r="T780" i="3"/>
  <c r="S780" i="3"/>
  <c r="Q780" i="3"/>
  <c r="O780" i="3"/>
  <c r="R780" i="3" s="1"/>
  <c r="N780" i="3"/>
  <c r="M780" i="3"/>
  <c r="L780" i="3"/>
  <c r="K780" i="3"/>
  <c r="J780" i="3"/>
  <c r="H780" i="3"/>
  <c r="G780" i="3"/>
  <c r="I780" i="3" s="1"/>
  <c r="F780" i="3"/>
  <c r="E780" i="3"/>
  <c r="D780" i="3"/>
  <c r="C780" i="3"/>
  <c r="B780" i="3"/>
  <c r="A780" i="3"/>
  <c r="V779" i="3"/>
  <c r="U779" i="3"/>
  <c r="T779" i="3"/>
  <c r="S779" i="3"/>
  <c r="Q779" i="3"/>
  <c r="O779" i="3"/>
  <c r="N779" i="3"/>
  <c r="R779" i="3" s="1"/>
  <c r="M779" i="3"/>
  <c r="L779" i="3"/>
  <c r="K779" i="3"/>
  <c r="J779" i="3"/>
  <c r="I779" i="3"/>
  <c r="G779" i="3"/>
  <c r="H779" i="3" s="1"/>
  <c r="F779" i="3"/>
  <c r="E779" i="3"/>
  <c r="D779" i="3"/>
  <c r="C779" i="3"/>
  <c r="B779" i="3"/>
  <c r="A779" i="3"/>
  <c r="V778" i="3"/>
  <c r="U778" i="3"/>
  <c r="T778" i="3"/>
  <c r="S778" i="3"/>
  <c r="R778" i="3"/>
  <c r="Q778" i="3"/>
  <c r="P778" i="3"/>
  <c r="O778" i="3"/>
  <c r="N778" i="3"/>
  <c r="M778" i="3"/>
  <c r="L778" i="3"/>
  <c r="K778" i="3"/>
  <c r="J778" i="3"/>
  <c r="G778" i="3"/>
  <c r="F778" i="3"/>
  <c r="E778" i="3"/>
  <c r="D778" i="3"/>
  <c r="C778" i="3"/>
  <c r="B778" i="3"/>
  <c r="A778" i="3"/>
  <c r="V777" i="3"/>
  <c r="U777" i="3"/>
  <c r="T777" i="3"/>
  <c r="S777" i="3"/>
  <c r="R777" i="3"/>
  <c r="Q777" i="3"/>
  <c r="P777" i="3"/>
  <c r="O777" i="3"/>
  <c r="N777" i="3"/>
  <c r="M777" i="3"/>
  <c r="L777" i="3"/>
  <c r="K777" i="3"/>
  <c r="J777" i="3"/>
  <c r="G777" i="3"/>
  <c r="F777" i="3"/>
  <c r="E777" i="3"/>
  <c r="D777" i="3"/>
  <c r="C777" i="3"/>
  <c r="B777" i="3"/>
  <c r="A777" i="3"/>
  <c r="V776" i="3"/>
  <c r="U776" i="3"/>
  <c r="T776" i="3"/>
  <c r="S776" i="3"/>
  <c r="Q776" i="3"/>
  <c r="O776" i="3"/>
  <c r="R776" i="3" s="1"/>
  <c r="N776" i="3"/>
  <c r="M776" i="3"/>
  <c r="L776" i="3"/>
  <c r="K776" i="3"/>
  <c r="J776" i="3"/>
  <c r="G776" i="3"/>
  <c r="I776" i="3" s="1"/>
  <c r="F776" i="3"/>
  <c r="E776" i="3"/>
  <c r="D776" i="3"/>
  <c r="C776" i="3"/>
  <c r="B776" i="3"/>
  <c r="A776" i="3"/>
  <c r="V775" i="3"/>
  <c r="U775" i="3"/>
  <c r="T775" i="3"/>
  <c r="S775" i="3"/>
  <c r="Q775" i="3"/>
  <c r="O775" i="3"/>
  <c r="N775" i="3"/>
  <c r="M775" i="3"/>
  <c r="L775" i="3"/>
  <c r="K775" i="3"/>
  <c r="J775" i="3"/>
  <c r="G775" i="3"/>
  <c r="F775" i="3"/>
  <c r="E775" i="3"/>
  <c r="D775" i="3"/>
  <c r="C775" i="3"/>
  <c r="B775" i="3"/>
  <c r="A775" i="3"/>
  <c r="V774" i="3"/>
  <c r="U774" i="3"/>
  <c r="T774" i="3"/>
  <c r="S774" i="3"/>
  <c r="R774" i="3"/>
  <c r="Q774" i="3"/>
  <c r="P774" i="3"/>
  <c r="O774" i="3"/>
  <c r="N774" i="3"/>
  <c r="M774" i="3"/>
  <c r="L774" i="3"/>
  <c r="K774" i="3"/>
  <c r="J774" i="3"/>
  <c r="H774" i="3"/>
  <c r="G774" i="3"/>
  <c r="I774" i="3" s="1"/>
  <c r="F774" i="3"/>
  <c r="E774" i="3"/>
  <c r="D774" i="3"/>
  <c r="C774" i="3"/>
  <c r="B774" i="3"/>
  <c r="A774" i="3"/>
  <c r="V773" i="3"/>
  <c r="U773" i="3"/>
  <c r="T773" i="3"/>
  <c r="S773" i="3"/>
  <c r="Q773" i="3"/>
  <c r="O773" i="3"/>
  <c r="R773" i="3" s="1"/>
  <c r="N773" i="3"/>
  <c r="M773" i="3"/>
  <c r="L773" i="3"/>
  <c r="K773" i="3"/>
  <c r="J773" i="3"/>
  <c r="I773" i="3"/>
  <c r="G773" i="3"/>
  <c r="H773" i="3" s="1"/>
  <c r="F773" i="3"/>
  <c r="E773" i="3"/>
  <c r="D773" i="3"/>
  <c r="C773" i="3"/>
  <c r="B773" i="3"/>
  <c r="A773" i="3"/>
  <c r="V772" i="3"/>
  <c r="U772" i="3"/>
  <c r="T772" i="3"/>
  <c r="S772" i="3"/>
  <c r="Q772" i="3"/>
  <c r="O772" i="3"/>
  <c r="N772" i="3"/>
  <c r="P772" i="3" s="1"/>
  <c r="M772" i="3"/>
  <c r="L772" i="3"/>
  <c r="K772" i="3"/>
  <c r="J772" i="3"/>
  <c r="I772" i="3"/>
  <c r="H772" i="3"/>
  <c r="G772" i="3"/>
  <c r="F772" i="3"/>
  <c r="E772" i="3"/>
  <c r="D772" i="3"/>
  <c r="C772" i="3"/>
  <c r="B772" i="3"/>
  <c r="A772" i="3"/>
  <c r="V771" i="3"/>
  <c r="U771" i="3"/>
  <c r="T771" i="3"/>
  <c r="S771" i="3"/>
  <c r="R771" i="3"/>
  <c r="Q771" i="3"/>
  <c r="O771" i="3"/>
  <c r="N771" i="3"/>
  <c r="P771" i="3" s="1"/>
  <c r="M771" i="3"/>
  <c r="L771" i="3"/>
  <c r="K771" i="3"/>
  <c r="J771" i="3"/>
  <c r="I771" i="3"/>
  <c r="G771" i="3"/>
  <c r="H771" i="3" s="1"/>
  <c r="F771" i="3"/>
  <c r="E771" i="3"/>
  <c r="D771" i="3"/>
  <c r="C771" i="3"/>
  <c r="B771" i="3"/>
  <c r="A771" i="3"/>
  <c r="V770" i="3"/>
  <c r="U770" i="3"/>
  <c r="T770" i="3"/>
  <c r="S770" i="3"/>
  <c r="Q770" i="3"/>
  <c r="O770" i="3"/>
  <c r="N770" i="3"/>
  <c r="M770" i="3"/>
  <c r="L770" i="3"/>
  <c r="K770" i="3"/>
  <c r="J770" i="3"/>
  <c r="I770" i="3"/>
  <c r="H770" i="3"/>
  <c r="G770" i="3"/>
  <c r="F770" i="3"/>
  <c r="E770" i="3"/>
  <c r="D770" i="3"/>
  <c r="C770" i="3"/>
  <c r="B770" i="3"/>
  <c r="A770" i="3"/>
  <c r="V769" i="3"/>
  <c r="U769" i="3"/>
  <c r="T769" i="3"/>
  <c r="S769" i="3"/>
  <c r="Q769" i="3"/>
  <c r="O769" i="3"/>
  <c r="R769" i="3" s="1"/>
  <c r="N769" i="3"/>
  <c r="P769" i="3" s="1"/>
  <c r="M769" i="3"/>
  <c r="L769" i="3"/>
  <c r="K769" i="3"/>
  <c r="J769" i="3"/>
  <c r="I769" i="3"/>
  <c r="G769" i="3"/>
  <c r="H769" i="3" s="1"/>
  <c r="F769" i="3"/>
  <c r="E769" i="3"/>
  <c r="D769" i="3"/>
  <c r="C769" i="3"/>
  <c r="B769" i="3"/>
  <c r="A769" i="3"/>
  <c r="V768" i="3"/>
  <c r="U768" i="3"/>
  <c r="T768" i="3"/>
  <c r="S768" i="3"/>
  <c r="Q768" i="3"/>
  <c r="O768" i="3"/>
  <c r="P768" i="3" s="1"/>
  <c r="N768" i="3"/>
  <c r="M768" i="3"/>
  <c r="L768" i="3"/>
  <c r="K768" i="3"/>
  <c r="J768" i="3"/>
  <c r="G768" i="3"/>
  <c r="F768" i="3"/>
  <c r="E768" i="3"/>
  <c r="D768" i="3"/>
  <c r="C768" i="3"/>
  <c r="B768" i="3"/>
  <c r="A768" i="3"/>
  <c r="V767" i="3"/>
  <c r="U767" i="3"/>
  <c r="T767" i="3"/>
  <c r="S767" i="3"/>
  <c r="R767" i="3"/>
  <c r="Q767" i="3"/>
  <c r="O767" i="3"/>
  <c r="N767" i="3"/>
  <c r="P767" i="3" s="1"/>
  <c r="M767" i="3"/>
  <c r="L767" i="3"/>
  <c r="K767" i="3"/>
  <c r="J767" i="3"/>
  <c r="G767" i="3"/>
  <c r="F767" i="3"/>
  <c r="E767" i="3"/>
  <c r="D767" i="3"/>
  <c r="C767" i="3"/>
  <c r="B767" i="3"/>
  <c r="A767" i="3"/>
  <c r="V766" i="3"/>
  <c r="U766" i="3"/>
  <c r="T766" i="3"/>
  <c r="S766" i="3"/>
  <c r="R766" i="3"/>
  <c r="Q766" i="3"/>
  <c r="P766" i="3"/>
  <c r="O766" i="3"/>
  <c r="N766" i="3"/>
  <c r="M766" i="3"/>
  <c r="L766" i="3"/>
  <c r="K766" i="3"/>
  <c r="J766" i="3"/>
  <c r="G766" i="3"/>
  <c r="F766" i="3"/>
  <c r="E766" i="3"/>
  <c r="D766" i="3"/>
  <c r="C766" i="3"/>
  <c r="B766" i="3"/>
  <c r="A766" i="3"/>
  <c r="V765" i="3"/>
  <c r="U765" i="3"/>
  <c r="T765" i="3"/>
  <c r="S765" i="3"/>
  <c r="R765" i="3"/>
  <c r="Q765" i="3"/>
  <c r="O765" i="3"/>
  <c r="P765" i="3" s="1"/>
  <c r="N765" i="3"/>
  <c r="M765" i="3"/>
  <c r="L765" i="3"/>
  <c r="K765" i="3"/>
  <c r="J765" i="3"/>
  <c r="G765" i="3"/>
  <c r="F765" i="3"/>
  <c r="E765" i="3"/>
  <c r="D765" i="3"/>
  <c r="C765" i="3"/>
  <c r="B765" i="3"/>
  <c r="A765" i="3"/>
  <c r="V764" i="3"/>
  <c r="U764" i="3"/>
  <c r="T764" i="3"/>
  <c r="S764" i="3"/>
  <c r="Q764" i="3"/>
  <c r="P764" i="3"/>
  <c r="O764" i="3"/>
  <c r="N764" i="3"/>
  <c r="M764" i="3"/>
  <c r="L764" i="3"/>
  <c r="K764" i="3"/>
  <c r="J764" i="3"/>
  <c r="I764" i="3"/>
  <c r="G764" i="3"/>
  <c r="H764" i="3" s="1"/>
  <c r="F764" i="3"/>
  <c r="E764" i="3"/>
  <c r="D764" i="3"/>
  <c r="C764" i="3"/>
  <c r="B764" i="3"/>
  <c r="A764" i="3"/>
  <c r="V763" i="3"/>
  <c r="U763" i="3"/>
  <c r="T763" i="3"/>
  <c r="S763" i="3"/>
  <c r="R763" i="3"/>
  <c r="Q763" i="3"/>
  <c r="O763" i="3"/>
  <c r="P763" i="3" s="1"/>
  <c r="N763" i="3"/>
  <c r="M763" i="3"/>
  <c r="L763" i="3"/>
  <c r="K763" i="3"/>
  <c r="J763" i="3"/>
  <c r="I763" i="3"/>
  <c r="G763" i="3"/>
  <c r="H763" i="3" s="1"/>
  <c r="F763" i="3"/>
  <c r="E763" i="3"/>
  <c r="D763" i="3"/>
  <c r="C763" i="3"/>
  <c r="B763" i="3"/>
  <c r="A763" i="3"/>
  <c r="V762" i="3"/>
  <c r="U762" i="3"/>
  <c r="T762" i="3"/>
  <c r="S762" i="3"/>
  <c r="Q762" i="3"/>
  <c r="O762" i="3"/>
  <c r="P762" i="3" s="1"/>
  <c r="N762" i="3"/>
  <c r="M762" i="3"/>
  <c r="L762" i="3"/>
  <c r="K762" i="3"/>
  <c r="J762" i="3"/>
  <c r="H762" i="3"/>
  <c r="G762" i="3"/>
  <c r="I762" i="3" s="1"/>
  <c r="F762" i="3"/>
  <c r="E762" i="3"/>
  <c r="D762" i="3"/>
  <c r="C762" i="3"/>
  <c r="B762" i="3"/>
  <c r="A762" i="3"/>
  <c r="V761" i="3"/>
  <c r="U761" i="3"/>
  <c r="T761" i="3"/>
  <c r="S761" i="3"/>
  <c r="Q761" i="3"/>
  <c r="P761" i="3"/>
  <c r="O761" i="3"/>
  <c r="R761" i="3" s="1"/>
  <c r="N761" i="3"/>
  <c r="M761" i="3"/>
  <c r="L761" i="3"/>
  <c r="K761" i="3"/>
  <c r="J761" i="3"/>
  <c r="I761" i="3"/>
  <c r="H761" i="3"/>
  <c r="G761" i="3"/>
  <c r="F761" i="3"/>
  <c r="E761" i="3"/>
  <c r="D761" i="3"/>
  <c r="C761" i="3"/>
  <c r="B761" i="3"/>
  <c r="A761" i="3"/>
  <c r="V760" i="3"/>
  <c r="U760" i="3"/>
  <c r="T760" i="3"/>
  <c r="S760" i="3"/>
  <c r="Q760" i="3"/>
  <c r="O760" i="3"/>
  <c r="N760" i="3"/>
  <c r="P760" i="3" s="1"/>
  <c r="M760" i="3"/>
  <c r="L760" i="3"/>
  <c r="K760" i="3"/>
  <c r="J760" i="3"/>
  <c r="H760" i="3"/>
  <c r="G760" i="3"/>
  <c r="I760" i="3" s="1"/>
  <c r="F760" i="3"/>
  <c r="E760" i="3"/>
  <c r="D760" i="3"/>
  <c r="C760" i="3"/>
  <c r="B760" i="3"/>
  <c r="A760" i="3"/>
  <c r="V759" i="3"/>
  <c r="U759" i="3"/>
  <c r="T759" i="3"/>
  <c r="S759" i="3"/>
  <c r="R759" i="3"/>
  <c r="Q759" i="3"/>
  <c r="O759" i="3"/>
  <c r="N759" i="3"/>
  <c r="P759" i="3" s="1"/>
  <c r="M759" i="3"/>
  <c r="L759" i="3"/>
  <c r="K759" i="3"/>
  <c r="J759" i="3"/>
  <c r="I759" i="3"/>
  <c r="G759" i="3"/>
  <c r="H759" i="3" s="1"/>
  <c r="F759" i="3"/>
  <c r="E759" i="3"/>
  <c r="D759" i="3"/>
  <c r="C759" i="3"/>
  <c r="B759" i="3"/>
  <c r="A759" i="3"/>
  <c r="V758" i="3"/>
  <c r="U758" i="3"/>
  <c r="T758" i="3"/>
  <c r="S758" i="3"/>
  <c r="Q758" i="3"/>
  <c r="O758" i="3"/>
  <c r="N758" i="3"/>
  <c r="P758" i="3" s="1"/>
  <c r="M758" i="3"/>
  <c r="L758" i="3"/>
  <c r="K758" i="3"/>
  <c r="J758" i="3"/>
  <c r="I758" i="3"/>
  <c r="H758" i="3"/>
  <c r="G758" i="3"/>
  <c r="F758" i="3"/>
  <c r="E758" i="3"/>
  <c r="D758" i="3"/>
  <c r="C758" i="3"/>
  <c r="B758" i="3"/>
  <c r="A758" i="3"/>
  <c r="V757" i="3"/>
  <c r="U757" i="3"/>
  <c r="T757" i="3"/>
  <c r="S757" i="3"/>
  <c r="Q757" i="3"/>
  <c r="O757" i="3"/>
  <c r="R757" i="3" s="1"/>
  <c r="N757" i="3"/>
  <c r="M757" i="3"/>
  <c r="L757" i="3"/>
  <c r="K757" i="3"/>
  <c r="J757" i="3"/>
  <c r="I757" i="3"/>
  <c r="G757" i="3"/>
  <c r="H757" i="3" s="1"/>
  <c r="F757" i="3"/>
  <c r="E757" i="3"/>
  <c r="D757" i="3"/>
  <c r="C757" i="3"/>
  <c r="B757" i="3"/>
  <c r="A757" i="3"/>
  <c r="V756" i="3"/>
  <c r="U756" i="3"/>
  <c r="T756" i="3"/>
  <c r="S756" i="3"/>
  <c r="Q756" i="3"/>
  <c r="O756" i="3"/>
  <c r="N756" i="3"/>
  <c r="P756" i="3" s="1"/>
  <c r="M756" i="3"/>
  <c r="L756" i="3"/>
  <c r="K756" i="3"/>
  <c r="J756" i="3"/>
  <c r="I756" i="3"/>
  <c r="H756" i="3"/>
  <c r="G756" i="3"/>
  <c r="F756" i="3"/>
  <c r="E756" i="3"/>
  <c r="D756" i="3"/>
  <c r="C756" i="3"/>
  <c r="B756" i="3"/>
  <c r="A756" i="3"/>
  <c r="V755" i="3"/>
  <c r="U755" i="3"/>
  <c r="T755" i="3"/>
  <c r="S755" i="3"/>
  <c r="Q755" i="3"/>
  <c r="O755" i="3"/>
  <c r="N755" i="3"/>
  <c r="P755" i="3" s="1"/>
  <c r="M755" i="3"/>
  <c r="L755" i="3"/>
  <c r="K755" i="3"/>
  <c r="J755" i="3"/>
  <c r="I755" i="3"/>
  <c r="G755" i="3"/>
  <c r="H755" i="3" s="1"/>
  <c r="F755" i="3"/>
  <c r="E755" i="3"/>
  <c r="D755" i="3"/>
  <c r="C755" i="3"/>
  <c r="B755" i="3"/>
  <c r="A755" i="3"/>
  <c r="V754" i="3"/>
  <c r="U754" i="3"/>
  <c r="T754" i="3"/>
  <c r="S754" i="3"/>
  <c r="Q754" i="3"/>
  <c r="O754" i="3"/>
  <c r="N754" i="3"/>
  <c r="M754" i="3"/>
  <c r="L754" i="3"/>
  <c r="K754" i="3"/>
  <c r="J754" i="3"/>
  <c r="G754" i="3"/>
  <c r="H754" i="3" s="1"/>
  <c r="F754" i="3"/>
  <c r="E754" i="3"/>
  <c r="D754" i="3"/>
  <c r="C754" i="3"/>
  <c r="B754" i="3"/>
  <c r="A754" i="3"/>
  <c r="V753" i="3"/>
  <c r="U753" i="3"/>
  <c r="T753" i="3"/>
  <c r="S753" i="3"/>
  <c r="Q753" i="3"/>
  <c r="O753" i="3"/>
  <c r="N753" i="3"/>
  <c r="M753" i="3"/>
  <c r="L753" i="3"/>
  <c r="K753" i="3"/>
  <c r="J753" i="3"/>
  <c r="G753" i="3"/>
  <c r="H753" i="3" s="1"/>
  <c r="F753" i="3"/>
  <c r="E753" i="3"/>
  <c r="D753" i="3"/>
  <c r="C753" i="3"/>
  <c r="B753" i="3"/>
  <c r="A753" i="3"/>
  <c r="V752" i="3"/>
  <c r="U752" i="3"/>
  <c r="T752" i="3"/>
  <c r="S752" i="3"/>
  <c r="Q752" i="3"/>
  <c r="O752" i="3"/>
  <c r="R752" i="3" s="1"/>
  <c r="N752" i="3"/>
  <c r="P752" i="3" s="1"/>
  <c r="M752" i="3"/>
  <c r="L752" i="3"/>
  <c r="K752" i="3"/>
  <c r="J752" i="3"/>
  <c r="G752" i="3"/>
  <c r="I752" i="3" s="1"/>
  <c r="F752" i="3"/>
  <c r="E752" i="3"/>
  <c r="D752" i="3"/>
  <c r="C752" i="3"/>
  <c r="B752" i="3"/>
  <c r="A752" i="3"/>
  <c r="V751" i="3"/>
  <c r="U751" i="3"/>
  <c r="T751" i="3"/>
  <c r="S751" i="3"/>
  <c r="R751" i="3"/>
  <c r="Q751" i="3"/>
  <c r="O751" i="3"/>
  <c r="N751" i="3"/>
  <c r="P751" i="3" s="1"/>
  <c r="M751" i="3"/>
  <c r="L751" i="3"/>
  <c r="K751" i="3"/>
  <c r="J751" i="3"/>
  <c r="I751" i="3"/>
  <c r="G751" i="3"/>
  <c r="H751" i="3" s="1"/>
  <c r="F751" i="3"/>
  <c r="E751" i="3"/>
  <c r="D751" i="3"/>
  <c r="C751" i="3"/>
  <c r="B751" i="3"/>
  <c r="A751" i="3"/>
  <c r="V750" i="3"/>
  <c r="U750" i="3"/>
  <c r="T750" i="3"/>
  <c r="S750" i="3"/>
  <c r="Q750" i="3"/>
  <c r="O750" i="3"/>
  <c r="N750" i="3"/>
  <c r="M750" i="3"/>
  <c r="L750" i="3"/>
  <c r="K750" i="3"/>
  <c r="J750" i="3"/>
  <c r="G750" i="3"/>
  <c r="F750" i="3"/>
  <c r="E750" i="3"/>
  <c r="D750" i="3"/>
  <c r="C750" i="3"/>
  <c r="B750" i="3"/>
  <c r="A750" i="3"/>
  <c r="V749" i="3"/>
  <c r="U749" i="3"/>
  <c r="T749" i="3"/>
  <c r="S749" i="3"/>
  <c r="Q749" i="3"/>
  <c r="O749" i="3"/>
  <c r="N749" i="3"/>
  <c r="M749" i="3"/>
  <c r="L749" i="3"/>
  <c r="K749" i="3"/>
  <c r="J749" i="3"/>
  <c r="G749" i="3"/>
  <c r="F749" i="3"/>
  <c r="E749" i="3"/>
  <c r="D749" i="3"/>
  <c r="C749" i="3"/>
  <c r="B749" i="3"/>
  <c r="A749" i="3"/>
  <c r="V748" i="3"/>
  <c r="U748" i="3"/>
  <c r="T748" i="3"/>
  <c r="S748" i="3"/>
  <c r="Q748" i="3"/>
  <c r="P748" i="3"/>
  <c r="O748" i="3"/>
  <c r="R748" i="3" s="1"/>
  <c r="N748" i="3"/>
  <c r="M748" i="3"/>
  <c r="L748" i="3"/>
  <c r="K748" i="3"/>
  <c r="J748" i="3"/>
  <c r="H748" i="3"/>
  <c r="G748" i="3"/>
  <c r="I748" i="3" s="1"/>
  <c r="F748" i="3"/>
  <c r="E748" i="3"/>
  <c r="D748" i="3"/>
  <c r="C748" i="3"/>
  <c r="B748" i="3"/>
  <c r="A748" i="3"/>
  <c r="V747" i="3"/>
  <c r="U747" i="3"/>
  <c r="T747" i="3"/>
  <c r="S747" i="3"/>
  <c r="Q747" i="3"/>
  <c r="P747" i="3"/>
  <c r="O747" i="3"/>
  <c r="N747" i="3"/>
  <c r="R747" i="3" s="1"/>
  <c r="M747" i="3"/>
  <c r="L747" i="3"/>
  <c r="K747" i="3"/>
  <c r="J747" i="3"/>
  <c r="I747" i="3"/>
  <c r="G747" i="3"/>
  <c r="H747" i="3" s="1"/>
  <c r="F747" i="3"/>
  <c r="E747" i="3"/>
  <c r="D747" i="3"/>
  <c r="C747" i="3"/>
  <c r="B747" i="3"/>
  <c r="A747" i="3"/>
  <c r="V746" i="3"/>
  <c r="U746" i="3"/>
  <c r="T746" i="3"/>
  <c r="S746" i="3"/>
  <c r="Q746" i="3"/>
  <c r="P746" i="3"/>
  <c r="O746" i="3"/>
  <c r="R746" i="3" s="1"/>
  <c r="N746" i="3"/>
  <c r="M746" i="3"/>
  <c r="L746" i="3"/>
  <c r="K746" i="3"/>
  <c r="J746" i="3"/>
  <c r="G746" i="3"/>
  <c r="F746" i="3"/>
  <c r="E746" i="3"/>
  <c r="D746" i="3"/>
  <c r="C746" i="3"/>
  <c r="B746" i="3"/>
  <c r="A746" i="3"/>
  <c r="V745" i="3"/>
  <c r="U745" i="3"/>
  <c r="T745" i="3"/>
  <c r="S745" i="3"/>
  <c r="R745" i="3"/>
  <c r="Q745" i="3"/>
  <c r="P745" i="3"/>
  <c r="O745" i="3"/>
  <c r="N745" i="3"/>
  <c r="M745" i="3"/>
  <c r="L745" i="3"/>
  <c r="K745" i="3"/>
  <c r="J745" i="3"/>
  <c r="I745" i="3"/>
  <c r="G745" i="3"/>
  <c r="H745" i="3" s="1"/>
  <c r="F745" i="3"/>
  <c r="E745" i="3"/>
  <c r="D745" i="3"/>
  <c r="C745" i="3"/>
  <c r="B745" i="3"/>
  <c r="A745" i="3"/>
  <c r="V744" i="3"/>
  <c r="U744" i="3"/>
  <c r="T744" i="3"/>
  <c r="S744" i="3"/>
  <c r="Q744" i="3"/>
  <c r="O744" i="3"/>
  <c r="N744" i="3"/>
  <c r="P744" i="3" s="1"/>
  <c r="M744" i="3"/>
  <c r="L744" i="3"/>
  <c r="K744" i="3"/>
  <c r="J744" i="3"/>
  <c r="G744" i="3"/>
  <c r="I744" i="3" s="1"/>
  <c r="F744" i="3"/>
  <c r="E744" i="3"/>
  <c r="D744" i="3"/>
  <c r="C744" i="3"/>
  <c r="B744" i="3"/>
  <c r="A744" i="3"/>
  <c r="V743" i="3"/>
  <c r="U743" i="3"/>
  <c r="T743" i="3"/>
  <c r="S743" i="3"/>
  <c r="R743" i="3"/>
  <c r="Q743" i="3"/>
  <c r="O743" i="3"/>
  <c r="N743" i="3"/>
  <c r="P743" i="3" s="1"/>
  <c r="M743" i="3"/>
  <c r="L743" i="3"/>
  <c r="K743" i="3"/>
  <c r="J743" i="3"/>
  <c r="G743" i="3"/>
  <c r="F743" i="3"/>
  <c r="E743" i="3"/>
  <c r="D743" i="3"/>
  <c r="C743" i="3"/>
  <c r="B743" i="3"/>
  <c r="A743" i="3"/>
  <c r="V742" i="3"/>
  <c r="U742" i="3"/>
  <c r="T742" i="3"/>
  <c r="S742" i="3"/>
  <c r="R742" i="3"/>
  <c r="Q742" i="3"/>
  <c r="P742" i="3"/>
  <c r="O742" i="3"/>
  <c r="N742" i="3"/>
  <c r="M742" i="3"/>
  <c r="L742" i="3"/>
  <c r="K742" i="3"/>
  <c r="J742" i="3"/>
  <c r="H742" i="3"/>
  <c r="G742" i="3"/>
  <c r="I742" i="3" s="1"/>
  <c r="F742" i="3"/>
  <c r="E742" i="3"/>
  <c r="D742" i="3"/>
  <c r="C742" i="3"/>
  <c r="B742" i="3"/>
  <c r="A742" i="3"/>
  <c r="V741" i="3"/>
  <c r="U741" i="3"/>
  <c r="T741" i="3"/>
  <c r="S741" i="3"/>
  <c r="Q741" i="3"/>
  <c r="O741" i="3"/>
  <c r="R741" i="3" s="1"/>
  <c r="N741" i="3"/>
  <c r="M741" i="3"/>
  <c r="L741" i="3"/>
  <c r="K741" i="3"/>
  <c r="J741" i="3"/>
  <c r="I741" i="3"/>
  <c r="G741" i="3"/>
  <c r="H741" i="3" s="1"/>
  <c r="F741" i="3"/>
  <c r="E741" i="3"/>
  <c r="D741" i="3"/>
  <c r="C741" i="3"/>
  <c r="B741" i="3"/>
  <c r="A741" i="3"/>
  <c r="V740" i="3"/>
  <c r="U740" i="3"/>
  <c r="T740" i="3"/>
  <c r="S740" i="3"/>
  <c r="Q740" i="3"/>
  <c r="O740" i="3"/>
  <c r="N740" i="3"/>
  <c r="P740" i="3" s="1"/>
  <c r="M740" i="3"/>
  <c r="L740" i="3"/>
  <c r="K740" i="3"/>
  <c r="J740" i="3"/>
  <c r="I740" i="3"/>
  <c r="H740" i="3"/>
  <c r="G740" i="3"/>
  <c r="F740" i="3"/>
  <c r="E740" i="3"/>
  <c r="D740" i="3"/>
  <c r="C740" i="3"/>
  <c r="B740" i="3"/>
  <c r="A740" i="3"/>
  <c r="V739" i="3"/>
  <c r="U739" i="3"/>
  <c r="T739" i="3"/>
  <c r="S739" i="3"/>
  <c r="Q739" i="3"/>
  <c r="O739" i="3"/>
  <c r="N739" i="3"/>
  <c r="M739" i="3"/>
  <c r="L739" i="3"/>
  <c r="K739" i="3"/>
  <c r="J739" i="3"/>
  <c r="I739" i="3"/>
  <c r="G739" i="3"/>
  <c r="H739" i="3" s="1"/>
  <c r="F739" i="3"/>
  <c r="E739" i="3"/>
  <c r="D739" i="3"/>
  <c r="C739" i="3"/>
  <c r="B739" i="3"/>
  <c r="A739" i="3"/>
  <c r="V738" i="3"/>
  <c r="U738" i="3"/>
  <c r="T738" i="3"/>
  <c r="S738" i="3"/>
  <c r="Q738" i="3"/>
  <c r="O738" i="3"/>
  <c r="N738" i="3"/>
  <c r="M738" i="3"/>
  <c r="L738" i="3"/>
  <c r="K738" i="3"/>
  <c r="J738" i="3"/>
  <c r="I738" i="3"/>
  <c r="G738" i="3"/>
  <c r="H738" i="3" s="1"/>
  <c r="F738" i="3"/>
  <c r="E738" i="3"/>
  <c r="D738" i="3"/>
  <c r="C738" i="3"/>
  <c r="B738" i="3"/>
  <c r="A738" i="3"/>
  <c r="V737" i="3"/>
  <c r="U737" i="3"/>
  <c r="T737" i="3"/>
  <c r="S737" i="3"/>
  <c r="R737" i="3"/>
  <c r="Q737" i="3"/>
  <c r="O737" i="3"/>
  <c r="N737" i="3"/>
  <c r="M737" i="3"/>
  <c r="L737" i="3"/>
  <c r="K737" i="3"/>
  <c r="J737" i="3"/>
  <c r="G737" i="3"/>
  <c r="F737" i="3"/>
  <c r="E737" i="3"/>
  <c r="D737" i="3"/>
  <c r="C737" i="3"/>
  <c r="B737" i="3"/>
  <c r="A737" i="3"/>
  <c r="V736" i="3"/>
  <c r="U736" i="3"/>
  <c r="T736" i="3"/>
  <c r="S736" i="3"/>
  <c r="R736" i="3"/>
  <c r="Q736" i="3"/>
  <c r="O736" i="3"/>
  <c r="P736" i="3" s="1"/>
  <c r="N736" i="3"/>
  <c r="M736" i="3"/>
  <c r="L736" i="3"/>
  <c r="K736" i="3"/>
  <c r="J736" i="3"/>
  <c r="H736" i="3"/>
  <c r="G736" i="3"/>
  <c r="I736" i="3" s="1"/>
  <c r="F736" i="3"/>
  <c r="E736" i="3"/>
  <c r="D736" i="3"/>
  <c r="C736" i="3"/>
  <c r="B736" i="3"/>
  <c r="A736" i="3"/>
  <c r="V735" i="3"/>
  <c r="U735" i="3"/>
  <c r="T735" i="3"/>
  <c r="S735" i="3"/>
  <c r="Q735" i="3"/>
  <c r="O735" i="3"/>
  <c r="N735" i="3"/>
  <c r="M735" i="3"/>
  <c r="L735" i="3"/>
  <c r="K735" i="3"/>
  <c r="J735" i="3"/>
  <c r="G735" i="3"/>
  <c r="H735" i="3" s="1"/>
  <c r="F735" i="3"/>
  <c r="E735" i="3"/>
  <c r="D735" i="3"/>
  <c r="C735" i="3"/>
  <c r="B735" i="3"/>
  <c r="A735" i="3"/>
  <c r="V734" i="3"/>
  <c r="U734" i="3"/>
  <c r="T734" i="3"/>
  <c r="S734" i="3"/>
  <c r="Q734" i="3"/>
  <c r="O734" i="3"/>
  <c r="N734" i="3"/>
  <c r="M734" i="3"/>
  <c r="L734" i="3"/>
  <c r="K734" i="3"/>
  <c r="J734" i="3"/>
  <c r="G734" i="3"/>
  <c r="H734" i="3" s="1"/>
  <c r="F734" i="3"/>
  <c r="E734" i="3"/>
  <c r="D734" i="3"/>
  <c r="C734" i="3"/>
  <c r="B734" i="3"/>
  <c r="A734" i="3"/>
  <c r="V733" i="3"/>
  <c r="U733" i="3"/>
  <c r="T733" i="3"/>
  <c r="S733" i="3"/>
  <c r="R733" i="3"/>
  <c r="Q733" i="3"/>
  <c r="O733" i="3"/>
  <c r="P733" i="3" s="1"/>
  <c r="N733" i="3"/>
  <c r="M733" i="3"/>
  <c r="L733" i="3"/>
  <c r="K733" i="3"/>
  <c r="J733" i="3"/>
  <c r="I733" i="3"/>
  <c r="H733" i="3"/>
  <c r="G733" i="3"/>
  <c r="F733" i="3"/>
  <c r="E733" i="3"/>
  <c r="D733" i="3"/>
  <c r="C733" i="3"/>
  <c r="B733" i="3"/>
  <c r="A733" i="3"/>
  <c r="V732" i="3"/>
  <c r="U732" i="3"/>
  <c r="T732" i="3"/>
  <c r="S732" i="3"/>
  <c r="Q732" i="3"/>
  <c r="O732" i="3"/>
  <c r="N732" i="3"/>
  <c r="P732" i="3" s="1"/>
  <c r="M732" i="3"/>
  <c r="L732" i="3"/>
  <c r="K732" i="3"/>
  <c r="J732" i="3"/>
  <c r="I732" i="3"/>
  <c r="H732" i="3"/>
  <c r="G732" i="3"/>
  <c r="F732" i="3"/>
  <c r="E732" i="3"/>
  <c r="D732" i="3"/>
  <c r="C732" i="3"/>
  <c r="B732" i="3"/>
  <c r="A732" i="3"/>
  <c r="V731" i="3"/>
  <c r="U731" i="3"/>
  <c r="T731" i="3"/>
  <c r="S731" i="3"/>
  <c r="Q731" i="3"/>
  <c r="O731" i="3"/>
  <c r="R731" i="3" s="1"/>
  <c r="N731" i="3"/>
  <c r="M731" i="3"/>
  <c r="L731" i="3"/>
  <c r="K731" i="3"/>
  <c r="J731" i="3"/>
  <c r="I731" i="3"/>
  <c r="G731" i="3"/>
  <c r="H731" i="3" s="1"/>
  <c r="F731" i="3"/>
  <c r="E731" i="3"/>
  <c r="D731" i="3"/>
  <c r="C731" i="3"/>
  <c r="B731" i="3"/>
  <c r="A731" i="3"/>
  <c r="V730" i="3"/>
  <c r="U730" i="3"/>
  <c r="T730" i="3"/>
  <c r="S730" i="3"/>
  <c r="Q730" i="3"/>
  <c r="O730" i="3"/>
  <c r="P730" i="3" s="1"/>
  <c r="N730" i="3"/>
  <c r="M730" i="3"/>
  <c r="L730" i="3"/>
  <c r="K730" i="3"/>
  <c r="J730" i="3"/>
  <c r="I730" i="3"/>
  <c r="H730" i="3"/>
  <c r="G730" i="3"/>
  <c r="F730" i="3"/>
  <c r="E730" i="3"/>
  <c r="D730" i="3"/>
  <c r="C730" i="3"/>
  <c r="B730" i="3"/>
  <c r="A730" i="3"/>
  <c r="V729" i="3"/>
  <c r="U729" i="3"/>
  <c r="T729" i="3"/>
  <c r="S729" i="3"/>
  <c r="Q729" i="3"/>
  <c r="O729" i="3"/>
  <c r="N729" i="3"/>
  <c r="P729" i="3" s="1"/>
  <c r="M729" i="3"/>
  <c r="L729" i="3"/>
  <c r="K729" i="3"/>
  <c r="J729" i="3"/>
  <c r="I729" i="3"/>
  <c r="H729" i="3"/>
  <c r="G729" i="3"/>
  <c r="F729" i="3"/>
  <c r="E729" i="3"/>
  <c r="D729" i="3"/>
  <c r="C729" i="3"/>
  <c r="B729" i="3"/>
  <c r="A729" i="3"/>
  <c r="V728" i="3"/>
  <c r="U728" i="3"/>
  <c r="T728" i="3"/>
  <c r="S728" i="3"/>
  <c r="Q728" i="3"/>
  <c r="O728" i="3"/>
  <c r="N728" i="3"/>
  <c r="P728" i="3" s="1"/>
  <c r="M728" i="3"/>
  <c r="L728" i="3"/>
  <c r="K728" i="3"/>
  <c r="J728" i="3"/>
  <c r="H728" i="3"/>
  <c r="G728" i="3"/>
  <c r="I728" i="3" s="1"/>
  <c r="F728" i="3"/>
  <c r="E728" i="3"/>
  <c r="D728" i="3"/>
  <c r="C728" i="3"/>
  <c r="B728" i="3"/>
  <c r="A728" i="3"/>
  <c r="V727" i="3"/>
  <c r="U727" i="3"/>
  <c r="T727" i="3"/>
  <c r="S727" i="3"/>
  <c r="R727" i="3"/>
  <c r="Q727" i="3"/>
  <c r="O727" i="3"/>
  <c r="N727" i="3"/>
  <c r="P727" i="3" s="1"/>
  <c r="M727" i="3"/>
  <c r="L727" i="3"/>
  <c r="K727" i="3"/>
  <c r="J727" i="3"/>
  <c r="H727" i="3"/>
  <c r="G727" i="3"/>
  <c r="I727" i="3" s="1"/>
  <c r="F727" i="3"/>
  <c r="E727" i="3"/>
  <c r="D727" i="3"/>
  <c r="C727" i="3"/>
  <c r="B727" i="3"/>
  <c r="A727" i="3"/>
  <c r="V726" i="3"/>
  <c r="U726" i="3"/>
  <c r="T726" i="3"/>
  <c r="S726" i="3"/>
  <c r="Q726" i="3"/>
  <c r="O726" i="3"/>
  <c r="R726" i="3" s="1"/>
  <c r="N726" i="3"/>
  <c r="P726" i="3" s="1"/>
  <c r="M726" i="3"/>
  <c r="L726" i="3"/>
  <c r="K726" i="3"/>
  <c r="J726" i="3"/>
  <c r="I726" i="3"/>
  <c r="H726" i="3"/>
  <c r="G726" i="3"/>
  <c r="F726" i="3"/>
  <c r="E726" i="3"/>
  <c r="D726" i="3"/>
  <c r="C726" i="3"/>
  <c r="B726" i="3"/>
  <c r="A726" i="3"/>
  <c r="V725" i="3"/>
  <c r="U725" i="3"/>
  <c r="T725" i="3"/>
  <c r="S725" i="3"/>
  <c r="R725" i="3"/>
  <c r="Q725" i="3"/>
  <c r="P725" i="3"/>
  <c r="O725" i="3"/>
  <c r="N725" i="3"/>
  <c r="M725" i="3"/>
  <c r="L725" i="3"/>
  <c r="K725" i="3"/>
  <c r="J725" i="3"/>
  <c r="G725" i="3"/>
  <c r="F725" i="3"/>
  <c r="E725" i="3"/>
  <c r="D725" i="3"/>
  <c r="C725" i="3"/>
  <c r="B725" i="3"/>
  <c r="A725" i="3"/>
  <c r="V724" i="3"/>
  <c r="U724" i="3"/>
  <c r="T724" i="3"/>
  <c r="S724" i="3"/>
  <c r="Q724" i="3"/>
  <c r="O724" i="3"/>
  <c r="N724" i="3"/>
  <c r="P724" i="3" s="1"/>
  <c r="M724" i="3"/>
  <c r="L724" i="3"/>
  <c r="K724" i="3"/>
  <c r="J724" i="3"/>
  <c r="G724" i="3"/>
  <c r="F724" i="3"/>
  <c r="E724" i="3"/>
  <c r="D724" i="3"/>
  <c r="C724" i="3"/>
  <c r="B724" i="3"/>
  <c r="A724" i="3"/>
  <c r="V723" i="3"/>
  <c r="U723" i="3"/>
  <c r="T723" i="3"/>
  <c r="S723" i="3"/>
  <c r="R723" i="3"/>
  <c r="Q723" i="3"/>
  <c r="O723" i="3"/>
  <c r="N723" i="3"/>
  <c r="P723" i="3" s="1"/>
  <c r="M723" i="3"/>
  <c r="L723" i="3"/>
  <c r="K723" i="3"/>
  <c r="J723" i="3"/>
  <c r="I723" i="3"/>
  <c r="G723" i="3"/>
  <c r="H723" i="3" s="1"/>
  <c r="F723" i="3"/>
  <c r="E723" i="3"/>
  <c r="D723" i="3"/>
  <c r="C723" i="3"/>
  <c r="B723" i="3"/>
  <c r="A723" i="3"/>
  <c r="V722" i="3"/>
  <c r="U722" i="3"/>
  <c r="T722" i="3"/>
  <c r="S722" i="3"/>
  <c r="Q722" i="3"/>
  <c r="O722" i="3"/>
  <c r="N722" i="3"/>
  <c r="M722" i="3"/>
  <c r="L722" i="3"/>
  <c r="K722" i="3"/>
  <c r="J722" i="3"/>
  <c r="I722" i="3"/>
  <c r="G722" i="3"/>
  <c r="H722" i="3" s="1"/>
  <c r="F722" i="3"/>
  <c r="E722" i="3"/>
  <c r="D722" i="3"/>
  <c r="C722" i="3"/>
  <c r="B722" i="3"/>
  <c r="A722" i="3"/>
  <c r="V721" i="3"/>
  <c r="U721" i="3"/>
  <c r="T721" i="3"/>
  <c r="S721" i="3"/>
  <c r="Q721" i="3"/>
  <c r="O721" i="3"/>
  <c r="N721" i="3"/>
  <c r="M721" i="3"/>
  <c r="L721" i="3"/>
  <c r="K721" i="3"/>
  <c r="J721" i="3"/>
  <c r="I721" i="3"/>
  <c r="G721" i="3"/>
  <c r="H721" i="3" s="1"/>
  <c r="F721" i="3"/>
  <c r="E721" i="3"/>
  <c r="D721" i="3"/>
  <c r="C721" i="3"/>
  <c r="B721" i="3"/>
  <c r="A721" i="3"/>
  <c r="V720" i="3"/>
  <c r="U720" i="3"/>
  <c r="T720" i="3"/>
  <c r="S720" i="3"/>
  <c r="R720" i="3"/>
  <c r="Q720" i="3"/>
  <c r="O720" i="3"/>
  <c r="P720" i="3" s="1"/>
  <c r="N720" i="3"/>
  <c r="M720" i="3"/>
  <c r="L720" i="3"/>
  <c r="K720" i="3"/>
  <c r="J720" i="3"/>
  <c r="G720" i="3"/>
  <c r="F720" i="3"/>
  <c r="E720" i="3"/>
  <c r="D720" i="3"/>
  <c r="C720" i="3"/>
  <c r="B720" i="3"/>
  <c r="A720" i="3"/>
  <c r="V719" i="3"/>
  <c r="U719" i="3"/>
  <c r="T719" i="3"/>
  <c r="S719" i="3"/>
  <c r="Q719" i="3"/>
  <c r="O719" i="3"/>
  <c r="N719" i="3"/>
  <c r="M719" i="3"/>
  <c r="L719" i="3"/>
  <c r="K719" i="3"/>
  <c r="J719" i="3"/>
  <c r="I719" i="3"/>
  <c r="G719" i="3"/>
  <c r="H719" i="3" s="1"/>
  <c r="F719" i="3"/>
  <c r="E719" i="3"/>
  <c r="D719" i="3"/>
  <c r="C719" i="3"/>
  <c r="B719" i="3"/>
  <c r="A719" i="3"/>
  <c r="V718" i="3"/>
  <c r="U718" i="3"/>
  <c r="T718" i="3"/>
  <c r="S718" i="3"/>
  <c r="Q718" i="3"/>
  <c r="O718" i="3"/>
  <c r="P718" i="3" s="1"/>
  <c r="N718" i="3"/>
  <c r="M718" i="3"/>
  <c r="L718" i="3"/>
  <c r="K718" i="3"/>
  <c r="J718" i="3"/>
  <c r="G718" i="3"/>
  <c r="F718" i="3"/>
  <c r="E718" i="3"/>
  <c r="D718" i="3"/>
  <c r="C718" i="3"/>
  <c r="B718" i="3"/>
  <c r="A718" i="3"/>
  <c r="V717" i="3"/>
  <c r="U717" i="3"/>
  <c r="T717" i="3"/>
  <c r="S717" i="3"/>
  <c r="R717" i="3"/>
  <c r="Q717" i="3"/>
  <c r="O717" i="3"/>
  <c r="N717" i="3"/>
  <c r="P717" i="3" s="1"/>
  <c r="M717" i="3"/>
  <c r="L717" i="3"/>
  <c r="K717" i="3"/>
  <c r="J717" i="3"/>
  <c r="G717" i="3"/>
  <c r="F717" i="3"/>
  <c r="E717" i="3"/>
  <c r="D717" i="3"/>
  <c r="C717" i="3"/>
  <c r="B717" i="3"/>
  <c r="A717" i="3"/>
  <c r="V716" i="3"/>
  <c r="U716" i="3"/>
  <c r="T716" i="3"/>
  <c r="S716" i="3"/>
  <c r="Q716" i="3"/>
  <c r="P716" i="3"/>
  <c r="O716" i="3"/>
  <c r="R716" i="3" s="1"/>
  <c r="N716" i="3"/>
  <c r="M716" i="3"/>
  <c r="L716" i="3"/>
  <c r="K716" i="3"/>
  <c r="J716" i="3"/>
  <c r="H716" i="3"/>
  <c r="G716" i="3"/>
  <c r="I716" i="3" s="1"/>
  <c r="F716" i="3"/>
  <c r="E716" i="3"/>
  <c r="D716" i="3"/>
  <c r="C716" i="3"/>
  <c r="B716" i="3"/>
  <c r="A716" i="3"/>
  <c r="V715" i="3"/>
  <c r="U715" i="3"/>
  <c r="T715" i="3"/>
  <c r="S715" i="3"/>
  <c r="Q715" i="3"/>
  <c r="P715" i="3"/>
  <c r="O715" i="3"/>
  <c r="N715" i="3"/>
  <c r="R715" i="3" s="1"/>
  <c r="M715" i="3"/>
  <c r="L715" i="3"/>
  <c r="K715" i="3"/>
  <c r="J715" i="3"/>
  <c r="I715" i="3"/>
  <c r="G715" i="3"/>
  <c r="H715" i="3" s="1"/>
  <c r="F715" i="3"/>
  <c r="E715" i="3"/>
  <c r="D715" i="3"/>
  <c r="C715" i="3"/>
  <c r="B715" i="3"/>
  <c r="A715" i="3"/>
  <c r="V714" i="3"/>
  <c r="U714" i="3"/>
  <c r="T714" i="3"/>
  <c r="S714" i="3"/>
  <c r="Q714" i="3"/>
  <c r="P714" i="3"/>
  <c r="O714" i="3"/>
  <c r="R714" i="3" s="1"/>
  <c r="N714" i="3"/>
  <c r="M714" i="3"/>
  <c r="L714" i="3"/>
  <c r="K714" i="3"/>
  <c r="J714" i="3"/>
  <c r="G714" i="3"/>
  <c r="I714" i="3" s="1"/>
  <c r="F714" i="3"/>
  <c r="E714" i="3"/>
  <c r="D714" i="3"/>
  <c r="C714" i="3"/>
  <c r="B714" i="3"/>
  <c r="A714" i="3"/>
  <c r="V713" i="3"/>
  <c r="U713" i="3"/>
  <c r="T713" i="3"/>
  <c r="S713" i="3"/>
  <c r="R713" i="3"/>
  <c r="Q713" i="3"/>
  <c r="P713" i="3"/>
  <c r="O713" i="3"/>
  <c r="N713" i="3"/>
  <c r="M713" i="3"/>
  <c r="L713" i="3"/>
  <c r="K713" i="3"/>
  <c r="J713" i="3"/>
  <c r="I713" i="3"/>
  <c r="H713" i="3"/>
  <c r="G713" i="3"/>
  <c r="F713" i="3"/>
  <c r="E713" i="3"/>
  <c r="D713" i="3"/>
  <c r="C713" i="3"/>
  <c r="B713" i="3"/>
  <c r="A713" i="3"/>
  <c r="V712" i="3"/>
  <c r="U712" i="3"/>
  <c r="T712" i="3"/>
  <c r="S712" i="3"/>
  <c r="Q712" i="3"/>
  <c r="O712" i="3"/>
  <c r="R712" i="3" s="1"/>
  <c r="N712" i="3"/>
  <c r="M712" i="3"/>
  <c r="L712" i="3"/>
  <c r="K712" i="3"/>
  <c r="J712" i="3"/>
  <c r="G712" i="3"/>
  <c r="F712" i="3"/>
  <c r="E712" i="3"/>
  <c r="D712" i="3"/>
  <c r="C712" i="3"/>
  <c r="B712" i="3"/>
  <c r="A712" i="3"/>
  <c r="V711" i="3"/>
  <c r="U711" i="3"/>
  <c r="T711" i="3"/>
  <c r="S711" i="3"/>
  <c r="R711" i="3"/>
  <c r="Q711" i="3"/>
  <c r="O711" i="3"/>
  <c r="N711" i="3"/>
  <c r="P711" i="3" s="1"/>
  <c r="M711" i="3"/>
  <c r="L711" i="3"/>
  <c r="K711" i="3"/>
  <c r="J711" i="3"/>
  <c r="G711" i="3"/>
  <c r="F711" i="3"/>
  <c r="E711" i="3"/>
  <c r="D711" i="3"/>
  <c r="C711" i="3"/>
  <c r="B711" i="3"/>
  <c r="A711" i="3"/>
  <c r="V710" i="3"/>
  <c r="U710" i="3"/>
  <c r="T710" i="3"/>
  <c r="S710" i="3"/>
  <c r="R710" i="3"/>
  <c r="Q710" i="3"/>
  <c r="O710" i="3"/>
  <c r="N710" i="3"/>
  <c r="P710" i="3" s="1"/>
  <c r="M710" i="3"/>
  <c r="L710" i="3"/>
  <c r="K710" i="3"/>
  <c r="J710" i="3"/>
  <c r="H710" i="3"/>
  <c r="G710" i="3"/>
  <c r="I710" i="3" s="1"/>
  <c r="F710" i="3"/>
  <c r="E710" i="3"/>
  <c r="D710" i="3"/>
  <c r="C710" i="3"/>
  <c r="B710" i="3"/>
  <c r="A710" i="3"/>
  <c r="V709" i="3"/>
  <c r="U709" i="3"/>
  <c r="T709" i="3"/>
  <c r="S709" i="3"/>
  <c r="Q709" i="3"/>
  <c r="O709" i="3"/>
  <c r="N709" i="3"/>
  <c r="P709" i="3" s="1"/>
  <c r="M709" i="3"/>
  <c r="L709" i="3"/>
  <c r="K709" i="3"/>
  <c r="J709" i="3"/>
  <c r="I709" i="3"/>
  <c r="G709" i="3"/>
  <c r="H709" i="3" s="1"/>
  <c r="F709" i="3"/>
  <c r="E709" i="3"/>
  <c r="D709" i="3"/>
  <c r="C709" i="3"/>
  <c r="B709" i="3"/>
  <c r="A709" i="3"/>
  <c r="V708" i="3"/>
  <c r="U708" i="3"/>
  <c r="T708" i="3"/>
  <c r="S708" i="3"/>
  <c r="Q708" i="3"/>
  <c r="O708" i="3"/>
  <c r="N708" i="3"/>
  <c r="P708" i="3" s="1"/>
  <c r="M708" i="3"/>
  <c r="L708" i="3"/>
  <c r="K708" i="3"/>
  <c r="J708" i="3"/>
  <c r="I708" i="3"/>
  <c r="H708" i="3"/>
  <c r="G708" i="3"/>
  <c r="F708" i="3"/>
  <c r="E708" i="3"/>
  <c r="D708" i="3"/>
  <c r="C708" i="3"/>
  <c r="B708" i="3"/>
  <c r="A708" i="3"/>
  <c r="V707" i="3"/>
  <c r="U707" i="3"/>
  <c r="T707" i="3"/>
  <c r="S707" i="3"/>
  <c r="Q707" i="3"/>
  <c r="O707" i="3"/>
  <c r="R707" i="3" s="1"/>
  <c r="N707" i="3"/>
  <c r="M707" i="3"/>
  <c r="L707" i="3"/>
  <c r="K707" i="3"/>
  <c r="J707" i="3"/>
  <c r="I707" i="3"/>
  <c r="G707" i="3"/>
  <c r="H707" i="3" s="1"/>
  <c r="F707" i="3"/>
  <c r="E707" i="3"/>
  <c r="D707" i="3"/>
  <c r="C707" i="3"/>
  <c r="B707" i="3"/>
  <c r="A707" i="3"/>
  <c r="V706" i="3"/>
  <c r="U706" i="3"/>
  <c r="T706" i="3"/>
  <c r="S706" i="3"/>
  <c r="Q706" i="3"/>
  <c r="O706" i="3"/>
  <c r="N706" i="3"/>
  <c r="M706" i="3"/>
  <c r="L706" i="3"/>
  <c r="K706" i="3"/>
  <c r="J706" i="3"/>
  <c r="I706" i="3"/>
  <c r="H706" i="3"/>
  <c r="G706" i="3"/>
  <c r="F706" i="3"/>
  <c r="E706" i="3"/>
  <c r="D706" i="3"/>
  <c r="C706" i="3"/>
  <c r="B706" i="3"/>
  <c r="A706" i="3"/>
  <c r="V705" i="3"/>
  <c r="U705" i="3"/>
  <c r="T705" i="3"/>
  <c r="S705" i="3"/>
  <c r="Q705" i="3"/>
  <c r="O705" i="3"/>
  <c r="N705" i="3"/>
  <c r="P705" i="3" s="1"/>
  <c r="M705" i="3"/>
  <c r="L705" i="3"/>
  <c r="K705" i="3"/>
  <c r="J705" i="3"/>
  <c r="I705" i="3"/>
  <c r="G705" i="3"/>
  <c r="H705" i="3" s="1"/>
  <c r="F705" i="3"/>
  <c r="E705" i="3"/>
  <c r="D705" i="3"/>
  <c r="C705" i="3"/>
  <c r="B705" i="3"/>
  <c r="A705" i="3"/>
  <c r="V704" i="3"/>
  <c r="U704" i="3"/>
  <c r="T704" i="3"/>
  <c r="S704" i="3"/>
  <c r="R704" i="3"/>
  <c r="Q704" i="3"/>
  <c r="O704" i="3"/>
  <c r="P704" i="3" s="1"/>
  <c r="N704" i="3"/>
  <c r="M704" i="3"/>
  <c r="L704" i="3"/>
  <c r="K704" i="3"/>
  <c r="J704" i="3"/>
  <c r="H704" i="3"/>
  <c r="G704" i="3"/>
  <c r="I704" i="3" s="1"/>
  <c r="F704" i="3"/>
  <c r="E704" i="3"/>
  <c r="D704" i="3"/>
  <c r="C704" i="3"/>
  <c r="B704" i="3"/>
  <c r="A704" i="3"/>
  <c r="V703" i="3"/>
  <c r="U703" i="3"/>
  <c r="T703" i="3"/>
  <c r="S703" i="3"/>
  <c r="R703" i="3"/>
  <c r="Q703" i="3"/>
  <c r="O703" i="3"/>
  <c r="N703" i="3"/>
  <c r="P703" i="3" s="1"/>
  <c r="M703" i="3"/>
  <c r="L703" i="3"/>
  <c r="K703" i="3"/>
  <c r="J703" i="3"/>
  <c r="G703" i="3"/>
  <c r="F703" i="3"/>
  <c r="E703" i="3"/>
  <c r="D703" i="3"/>
  <c r="C703" i="3"/>
  <c r="B703" i="3"/>
  <c r="A703" i="3"/>
  <c r="V702" i="3"/>
  <c r="U702" i="3"/>
  <c r="T702" i="3"/>
  <c r="S702" i="3"/>
  <c r="Q702" i="3"/>
  <c r="O702" i="3"/>
  <c r="N702" i="3"/>
  <c r="M702" i="3"/>
  <c r="L702" i="3"/>
  <c r="K702" i="3"/>
  <c r="J702" i="3"/>
  <c r="G702" i="3"/>
  <c r="H702" i="3" s="1"/>
  <c r="F702" i="3"/>
  <c r="E702" i="3"/>
  <c r="D702" i="3"/>
  <c r="C702" i="3"/>
  <c r="B702" i="3"/>
  <c r="A702" i="3"/>
  <c r="V701" i="3"/>
  <c r="U701" i="3"/>
  <c r="T701" i="3"/>
  <c r="S701" i="3"/>
  <c r="R701" i="3"/>
  <c r="Q701" i="3"/>
  <c r="P701" i="3"/>
  <c r="O701" i="3"/>
  <c r="N701" i="3"/>
  <c r="M701" i="3"/>
  <c r="L701" i="3"/>
  <c r="K701" i="3"/>
  <c r="J701" i="3"/>
  <c r="H701" i="3"/>
  <c r="G701" i="3"/>
  <c r="I701" i="3" s="1"/>
  <c r="F701" i="3"/>
  <c r="E701" i="3"/>
  <c r="D701" i="3"/>
  <c r="C701" i="3"/>
  <c r="B701" i="3"/>
  <c r="A701" i="3"/>
  <c r="V700" i="3"/>
  <c r="U700" i="3"/>
  <c r="T700" i="3"/>
  <c r="S700" i="3"/>
  <c r="Q700" i="3"/>
  <c r="O700" i="3"/>
  <c r="R700" i="3" s="1"/>
  <c r="N700" i="3"/>
  <c r="P700" i="3" s="1"/>
  <c r="M700" i="3"/>
  <c r="L700" i="3"/>
  <c r="K700" i="3"/>
  <c r="J700" i="3"/>
  <c r="H700" i="3"/>
  <c r="G700" i="3"/>
  <c r="I700" i="3" s="1"/>
  <c r="F700" i="3"/>
  <c r="E700" i="3"/>
  <c r="D700" i="3"/>
  <c r="C700" i="3"/>
  <c r="B700" i="3"/>
  <c r="A700" i="3"/>
  <c r="V699" i="3"/>
  <c r="U699" i="3"/>
  <c r="T699" i="3"/>
  <c r="S699" i="3"/>
  <c r="R699" i="3"/>
  <c r="Q699" i="3"/>
  <c r="O699" i="3"/>
  <c r="N699" i="3"/>
  <c r="P699" i="3" s="1"/>
  <c r="M699" i="3"/>
  <c r="L699" i="3"/>
  <c r="K699" i="3"/>
  <c r="J699" i="3"/>
  <c r="I699" i="3"/>
  <c r="G699" i="3"/>
  <c r="H699" i="3" s="1"/>
  <c r="F699" i="3"/>
  <c r="E699" i="3"/>
  <c r="D699" i="3"/>
  <c r="C699" i="3"/>
  <c r="B699" i="3"/>
  <c r="A699" i="3"/>
  <c r="V698" i="3"/>
  <c r="U698" i="3"/>
  <c r="T698" i="3"/>
  <c r="S698" i="3"/>
  <c r="R698" i="3"/>
  <c r="Q698" i="3"/>
  <c r="P698" i="3"/>
  <c r="O698" i="3"/>
  <c r="N698" i="3"/>
  <c r="M698" i="3"/>
  <c r="L698" i="3"/>
  <c r="K698" i="3"/>
  <c r="J698" i="3"/>
  <c r="G698" i="3"/>
  <c r="I698" i="3" s="1"/>
  <c r="F698" i="3"/>
  <c r="E698" i="3"/>
  <c r="D698" i="3"/>
  <c r="C698" i="3"/>
  <c r="B698" i="3"/>
  <c r="A698" i="3"/>
  <c r="V697" i="3"/>
  <c r="U697" i="3"/>
  <c r="T697" i="3"/>
  <c r="S697" i="3"/>
  <c r="Q697" i="3"/>
  <c r="O697" i="3"/>
  <c r="R697" i="3" s="1"/>
  <c r="N697" i="3"/>
  <c r="P697" i="3" s="1"/>
  <c r="M697" i="3"/>
  <c r="L697" i="3"/>
  <c r="K697" i="3"/>
  <c r="J697" i="3"/>
  <c r="I697" i="3"/>
  <c r="H697" i="3"/>
  <c r="G697" i="3"/>
  <c r="F697" i="3"/>
  <c r="E697" i="3"/>
  <c r="D697" i="3"/>
  <c r="C697" i="3"/>
  <c r="B697" i="3"/>
  <c r="A697" i="3"/>
  <c r="V696" i="3"/>
  <c r="U696" i="3"/>
  <c r="T696" i="3"/>
  <c r="S696" i="3"/>
  <c r="R696" i="3"/>
  <c r="Q696" i="3"/>
  <c r="O696" i="3"/>
  <c r="N696" i="3"/>
  <c r="P696" i="3" s="1"/>
  <c r="M696" i="3"/>
  <c r="L696" i="3"/>
  <c r="K696" i="3"/>
  <c r="J696" i="3"/>
  <c r="H696" i="3"/>
  <c r="G696" i="3"/>
  <c r="I696" i="3" s="1"/>
  <c r="F696" i="3"/>
  <c r="E696" i="3"/>
  <c r="D696" i="3"/>
  <c r="C696" i="3"/>
  <c r="B696" i="3"/>
  <c r="A696" i="3"/>
  <c r="V695" i="3"/>
  <c r="U695" i="3"/>
  <c r="T695" i="3"/>
  <c r="S695" i="3"/>
  <c r="R695" i="3"/>
  <c r="Q695" i="3"/>
  <c r="O695" i="3"/>
  <c r="N695" i="3"/>
  <c r="P695" i="3" s="1"/>
  <c r="M695" i="3"/>
  <c r="L695" i="3"/>
  <c r="K695" i="3"/>
  <c r="J695" i="3"/>
  <c r="I695" i="3"/>
  <c r="G695" i="3"/>
  <c r="H695" i="3" s="1"/>
  <c r="F695" i="3"/>
  <c r="E695" i="3"/>
  <c r="D695" i="3"/>
  <c r="C695" i="3"/>
  <c r="B695" i="3"/>
  <c r="A695" i="3"/>
  <c r="V694" i="3"/>
  <c r="U694" i="3"/>
  <c r="T694" i="3"/>
  <c r="S694" i="3"/>
  <c r="Q694" i="3"/>
  <c r="O694" i="3"/>
  <c r="N694" i="3"/>
  <c r="P694" i="3" s="1"/>
  <c r="M694" i="3"/>
  <c r="L694" i="3"/>
  <c r="K694" i="3"/>
  <c r="J694" i="3"/>
  <c r="I694" i="3"/>
  <c r="H694" i="3"/>
  <c r="G694" i="3"/>
  <c r="F694" i="3"/>
  <c r="E694" i="3"/>
  <c r="D694" i="3"/>
  <c r="C694" i="3"/>
  <c r="B694" i="3"/>
  <c r="A694" i="3"/>
  <c r="V693" i="3"/>
  <c r="U693" i="3"/>
  <c r="T693" i="3"/>
  <c r="S693" i="3"/>
  <c r="R693" i="3"/>
  <c r="Q693" i="3"/>
  <c r="O693" i="3"/>
  <c r="N693" i="3"/>
  <c r="P693" i="3" s="1"/>
  <c r="M693" i="3"/>
  <c r="L693" i="3"/>
  <c r="K693" i="3"/>
  <c r="J693" i="3"/>
  <c r="G693" i="3"/>
  <c r="F693" i="3"/>
  <c r="E693" i="3"/>
  <c r="D693" i="3"/>
  <c r="C693" i="3"/>
  <c r="B693" i="3"/>
  <c r="A693" i="3"/>
  <c r="V692" i="3"/>
  <c r="U692" i="3"/>
  <c r="T692" i="3"/>
  <c r="S692" i="3"/>
  <c r="Q692" i="3"/>
  <c r="O692" i="3"/>
  <c r="N692" i="3"/>
  <c r="P692" i="3" s="1"/>
  <c r="M692" i="3"/>
  <c r="L692" i="3"/>
  <c r="K692" i="3"/>
  <c r="J692" i="3"/>
  <c r="H692" i="3"/>
  <c r="G692" i="3"/>
  <c r="I692" i="3" s="1"/>
  <c r="F692" i="3"/>
  <c r="E692" i="3"/>
  <c r="D692" i="3"/>
  <c r="C692" i="3"/>
  <c r="B692" i="3"/>
  <c r="A692" i="3"/>
  <c r="V691" i="3"/>
  <c r="U691" i="3"/>
  <c r="T691" i="3"/>
  <c r="S691" i="3"/>
  <c r="R691" i="3"/>
  <c r="Q691" i="3"/>
  <c r="P691" i="3"/>
  <c r="O691" i="3"/>
  <c r="N691" i="3"/>
  <c r="M691" i="3"/>
  <c r="L691" i="3"/>
  <c r="K691" i="3"/>
  <c r="J691" i="3"/>
  <c r="I691" i="3"/>
  <c r="G691" i="3"/>
  <c r="H691" i="3" s="1"/>
  <c r="F691" i="3"/>
  <c r="E691" i="3"/>
  <c r="D691" i="3"/>
  <c r="C691" i="3"/>
  <c r="B691" i="3"/>
  <c r="A691" i="3"/>
  <c r="V690" i="3"/>
  <c r="U690" i="3"/>
  <c r="T690" i="3"/>
  <c r="S690" i="3"/>
  <c r="R690" i="3"/>
  <c r="Q690" i="3"/>
  <c r="P690" i="3"/>
  <c r="O690" i="3"/>
  <c r="N690" i="3"/>
  <c r="M690" i="3"/>
  <c r="L690" i="3"/>
  <c r="K690" i="3"/>
  <c r="J690" i="3"/>
  <c r="I690" i="3"/>
  <c r="G690" i="3"/>
  <c r="H690" i="3" s="1"/>
  <c r="F690" i="3"/>
  <c r="E690" i="3"/>
  <c r="D690" i="3"/>
  <c r="C690" i="3"/>
  <c r="B690" i="3"/>
  <c r="A690" i="3"/>
  <c r="V689" i="3"/>
  <c r="U689" i="3"/>
  <c r="T689" i="3"/>
  <c r="S689" i="3"/>
  <c r="Q689" i="3"/>
  <c r="O689" i="3"/>
  <c r="N689" i="3"/>
  <c r="M689" i="3"/>
  <c r="L689" i="3"/>
  <c r="K689" i="3"/>
  <c r="J689" i="3"/>
  <c r="G689" i="3"/>
  <c r="H689" i="3" s="1"/>
  <c r="F689" i="3"/>
  <c r="E689" i="3"/>
  <c r="D689" i="3"/>
  <c r="C689" i="3"/>
  <c r="B689" i="3"/>
  <c r="A689" i="3"/>
  <c r="V688" i="3"/>
  <c r="U688" i="3"/>
  <c r="T688" i="3"/>
  <c r="S688" i="3"/>
  <c r="Q688" i="3"/>
  <c r="O688" i="3"/>
  <c r="R688" i="3" s="1"/>
  <c r="N688" i="3"/>
  <c r="M688" i="3"/>
  <c r="L688" i="3"/>
  <c r="K688" i="3"/>
  <c r="J688" i="3"/>
  <c r="G688" i="3"/>
  <c r="F688" i="3"/>
  <c r="E688" i="3"/>
  <c r="D688" i="3"/>
  <c r="C688" i="3"/>
  <c r="B688" i="3"/>
  <c r="A688" i="3"/>
  <c r="V687" i="3"/>
  <c r="U687" i="3"/>
  <c r="T687" i="3"/>
  <c r="S687" i="3"/>
  <c r="Q687" i="3"/>
  <c r="O687" i="3"/>
  <c r="N687" i="3"/>
  <c r="M687" i="3"/>
  <c r="L687" i="3"/>
  <c r="K687" i="3"/>
  <c r="J687" i="3"/>
  <c r="G687" i="3"/>
  <c r="F687" i="3"/>
  <c r="E687" i="3"/>
  <c r="D687" i="3"/>
  <c r="C687" i="3"/>
  <c r="B687" i="3"/>
  <c r="A687" i="3"/>
  <c r="V686" i="3"/>
  <c r="U686" i="3"/>
  <c r="T686" i="3"/>
  <c r="S686" i="3"/>
  <c r="R686" i="3"/>
  <c r="Q686" i="3"/>
  <c r="O686" i="3"/>
  <c r="P686" i="3" s="1"/>
  <c r="N686" i="3"/>
  <c r="M686" i="3"/>
  <c r="L686" i="3"/>
  <c r="K686" i="3"/>
  <c r="J686" i="3"/>
  <c r="G686" i="3"/>
  <c r="I686" i="3" s="1"/>
  <c r="F686" i="3"/>
  <c r="E686" i="3"/>
  <c r="D686" i="3"/>
  <c r="C686" i="3"/>
  <c r="B686" i="3"/>
  <c r="A686" i="3"/>
  <c r="V685" i="3"/>
  <c r="U685" i="3"/>
  <c r="T685" i="3"/>
  <c r="S685" i="3"/>
  <c r="Q685" i="3"/>
  <c r="O685" i="3"/>
  <c r="N685" i="3"/>
  <c r="M685" i="3"/>
  <c r="L685" i="3"/>
  <c r="K685" i="3"/>
  <c r="J685" i="3"/>
  <c r="G685" i="3"/>
  <c r="F685" i="3"/>
  <c r="E685" i="3"/>
  <c r="D685" i="3"/>
  <c r="C685" i="3"/>
  <c r="B685" i="3"/>
  <c r="A685" i="3"/>
  <c r="V684" i="3"/>
  <c r="U684" i="3"/>
  <c r="T684" i="3"/>
  <c r="S684" i="3"/>
  <c r="Q684" i="3"/>
  <c r="P684" i="3"/>
  <c r="O684" i="3"/>
  <c r="R684" i="3" s="1"/>
  <c r="N684" i="3"/>
  <c r="M684" i="3"/>
  <c r="L684" i="3"/>
  <c r="K684" i="3"/>
  <c r="J684" i="3"/>
  <c r="H684" i="3"/>
  <c r="G684" i="3"/>
  <c r="I684" i="3" s="1"/>
  <c r="F684" i="3"/>
  <c r="E684" i="3"/>
  <c r="D684" i="3"/>
  <c r="C684" i="3"/>
  <c r="B684" i="3"/>
  <c r="A684" i="3"/>
  <c r="V683" i="3"/>
  <c r="U683" i="3"/>
  <c r="T683" i="3"/>
  <c r="S683" i="3"/>
  <c r="Q683" i="3"/>
  <c r="P683" i="3"/>
  <c r="O683" i="3"/>
  <c r="N683" i="3"/>
  <c r="R683" i="3" s="1"/>
  <c r="M683" i="3"/>
  <c r="L683" i="3"/>
  <c r="K683" i="3"/>
  <c r="J683" i="3"/>
  <c r="I683" i="3"/>
  <c r="G683" i="3"/>
  <c r="H683" i="3" s="1"/>
  <c r="F683" i="3"/>
  <c r="E683" i="3"/>
  <c r="D683" i="3"/>
  <c r="C683" i="3"/>
  <c r="B683" i="3"/>
  <c r="A683" i="3"/>
  <c r="V682" i="3"/>
  <c r="U682" i="3"/>
  <c r="T682" i="3"/>
  <c r="S682" i="3"/>
  <c r="Q682" i="3"/>
  <c r="P682" i="3"/>
  <c r="O682" i="3"/>
  <c r="R682" i="3" s="1"/>
  <c r="N682" i="3"/>
  <c r="M682" i="3"/>
  <c r="L682" i="3"/>
  <c r="K682" i="3"/>
  <c r="J682" i="3"/>
  <c r="G682" i="3"/>
  <c r="F682" i="3"/>
  <c r="E682" i="3"/>
  <c r="D682" i="3"/>
  <c r="C682" i="3"/>
  <c r="B682" i="3"/>
  <c r="A682" i="3"/>
  <c r="V681" i="3"/>
  <c r="U681" i="3"/>
  <c r="T681" i="3"/>
  <c r="S681" i="3"/>
  <c r="R681" i="3"/>
  <c r="Q681" i="3"/>
  <c r="P681" i="3"/>
  <c r="O681" i="3"/>
  <c r="N681" i="3"/>
  <c r="M681" i="3"/>
  <c r="L681" i="3"/>
  <c r="K681" i="3"/>
  <c r="J681" i="3"/>
  <c r="H681" i="3"/>
  <c r="G681" i="3"/>
  <c r="I681" i="3" s="1"/>
  <c r="F681" i="3"/>
  <c r="E681" i="3"/>
  <c r="D681" i="3"/>
  <c r="C681" i="3"/>
  <c r="B681" i="3"/>
  <c r="A681" i="3"/>
  <c r="V680" i="3"/>
  <c r="U680" i="3"/>
  <c r="T680" i="3"/>
  <c r="S680" i="3"/>
  <c r="Q680" i="3"/>
  <c r="O680" i="3"/>
  <c r="N680" i="3"/>
  <c r="P680" i="3" s="1"/>
  <c r="M680" i="3"/>
  <c r="L680" i="3"/>
  <c r="K680" i="3"/>
  <c r="J680" i="3"/>
  <c r="H680" i="3"/>
  <c r="G680" i="3"/>
  <c r="I680" i="3" s="1"/>
  <c r="F680" i="3"/>
  <c r="E680" i="3"/>
  <c r="D680" i="3"/>
  <c r="C680" i="3"/>
  <c r="B680" i="3"/>
  <c r="A680" i="3"/>
  <c r="V679" i="3"/>
  <c r="U679" i="3"/>
  <c r="T679" i="3"/>
  <c r="S679" i="3"/>
  <c r="Q679" i="3"/>
  <c r="O679" i="3"/>
  <c r="N679" i="3"/>
  <c r="M679" i="3"/>
  <c r="L679" i="3"/>
  <c r="K679" i="3"/>
  <c r="J679" i="3"/>
  <c r="G679" i="3"/>
  <c r="F679" i="3"/>
  <c r="E679" i="3"/>
  <c r="D679" i="3"/>
  <c r="C679" i="3"/>
  <c r="B679" i="3"/>
  <c r="A679" i="3"/>
  <c r="V678" i="3"/>
  <c r="U678" i="3"/>
  <c r="T678" i="3"/>
  <c r="S678" i="3"/>
  <c r="R678" i="3"/>
  <c r="Q678" i="3"/>
  <c r="P678" i="3"/>
  <c r="O678" i="3"/>
  <c r="N678" i="3"/>
  <c r="M678" i="3"/>
  <c r="L678" i="3"/>
  <c r="K678" i="3"/>
  <c r="J678" i="3"/>
  <c r="G678" i="3"/>
  <c r="I678" i="3" s="1"/>
  <c r="F678" i="3"/>
  <c r="E678" i="3"/>
  <c r="D678" i="3"/>
  <c r="C678" i="3"/>
  <c r="B678" i="3"/>
  <c r="A678" i="3"/>
  <c r="V677" i="3"/>
  <c r="U677" i="3"/>
  <c r="T677" i="3"/>
  <c r="S677" i="3"/>
  <c r="Q677" i="3"/>
  <c r="O677" i="3"/>
  <c r="N677" i="3"/>
  <c r="P677" i="3" s="1"/>
  <c r="M677" i="3"/>
  <c r="L677" i="3"/>
  <c r="K677" i="3"/>
  <c r="J677" i="3"/>
  <c r="G677" i="3"/>
  <c r="F677" i="3"/>
  <c r="E677" i="3"/>
  <c r="D677" i="3"/>
  <c r="C677" i="3"/>
  <c r="B677" i="3"/>
  <c r="A677" i="3"/>
  <c r="V676" i="3"/>
  <c r="U676" i="3"/>
  <c r="T676" i="3"/>
  <c r="S676" i="3"/>
  <c r="Q676" i="3"/>
  <c r="P676" i="3"/>
  <c r="O676" i="3"/>
  <c r="N676" i="3"/>
  <c r="M676" i="3"/>
  <c r="L676" i="3"/>
  <c r="K676" i="3"/>
  <c r="J676" i="3"/>
  <c r="I676" i="3"/>
  <c r="H676" i="3"/>
  <c r="G676" i="3"/>
  <c r="F676" i="3"/>
  <c r="E676" i="3"/>
  <c r="D676" i="3"/>
  <c r="C676" i="3"/>
  <c r="B676" i="3"/>
  <c r="A676" i="3"/>
  <c r="V675" i="3"/>
  <c r="U675" i="3"/>
  <c r="T675" i="3"/>
  <c r="S675" i="3"/>
  <c r="Q675" i="3"/>
  <c r="O675" i="3"/>
  <c r="R675" i="3" s="1"/>
  <c r="N675" i="3"/>
  <c r="M675" i="3"/>
  <c r="L675" i="3"/>
  <c r="K675" i="3"/>
  <c r="J675" i="3"/>
  <c r="I675" i="3"/>
  <c r="G675" i="3"/>
  <c r="H675" i="3" s="1"/>
  <c r="F675" i="3"/>
  <c r="E675" i="3"/>
  <c r="D675" i="3"/>
  <c r="C675" i="3"/>
  <c r="B675" i="3"/>
  <c r="A675" i="3"/>
  <c r="V674" i="3"/>
  <c r="U674" i="3"/>
  <c r="T674" i="3"/>
  <c r="S674" i="3"/>
  <c r="Q674" i="3"/>
  <c r="O674" i="3"/>
  <c r="N674" i="3"/>
  <c r="M674" i="3"/>
  <c r="L674" i="3"/>
  <c r="K674" i="3"/>
  <c r="J674" i="3"/>
  <c r="I674" i="3"/>
  <c r="H674" i="3"/>
  <c r="G674" i="3"/>
  <c r="F674" i="3"/>
  <c r="E674" i="3"/>
  <c r="D674" i="3"/>
  <c r="C674" i="3"/>
  <c r="B674" i="3"/>
  <c r="A674" i="3"/>
  <c r="V673" i="3"/>
  <c r="U673" i="3"/>
  <c r="T673" i="3"/>
  <c r="S673" i="3"/>
  <c r="Q673" i="3"/>
  <c r="O673" i="3"/>
  <c r="R673" i="3" s="1"/>
  <c r="N673" i="3"/>
  <c r="M673" i="3"/>
  <c r="L673" i="3"/>
  <c r="K673" i="3"/>
  <c r="J673" i="3"/>
  <c r="I673" i="3"/>
  <c r="G673" i="3"/>
  <c r="H673" i="3" s="1"/>
  <c r="F673" i="3"/>
  <c r="E673" i="3"/>
  <c r="D673" i="3"/>
  <c r="C673" i="3"/>
  <c r="B673" i="3"/>
  <c r="A673" i="3"/>
  <c r="V672" i="3"/>
  <c r="U672" i="3"/>
  <c r="T672" i="3"/>
  <c r="S672" i="3"/>
  <c r="Q672" i="3"/>
  <c r="O672" i="3"/>
  <c r="N672" i="3"/>
  <c r="M672" i="3"/>
  <c r="L672" i="3"/>
  <c r="K672" i="3"/>
  <c r="J672" i="3"/>
  <c r="H672" i="3"/>
  <c r="G672" i="3"/>
  <c r="I672" i="3" s="1"/>
  <c r="F672" i="3"/>
  <c r="E672" i="3"/>
  <c r="D672" i="3"/>
  <c r="C672" i="3"/>
  <c r="B672" i="3"/>
  <c r="A672" i="3"/>
  <c r="V671" i="3"/>
  <c r="U671" i="3"/>
  <c r="T671" i="3"/>
  <c r="S671" i="3"/>
  <c r="R671" i="3"/>
  <c r="Q671" i="3"/>
  <c r="O671" i="3"/>
  <c r="N671" i="3"/>
  <c r="P671" i="3" s="1"/>
  <c r="M671" i="3"/>
  <c r="L671" i="3"/>
  <c r="K671" i="3"/>
  <c r="J671" i="3"/>
  <c r="H671" i="3"/>
  <c r="G671" i="3"/>
  <c r="I671" i="3" s="1"/>
  <c r="F671" i="3"/>
  <c r="E671" i="3"/>
  <c r="D671" i="3"/>
  <c r="C671" i="3"/>
  <c r="B671" i="3"/>
  <c r="A671" i="3"/>
  <c r="V670" i="3"/>
  <c r="U670" i="3"/>
  <c r="T670" i="3"/>
  <c r="S670" i="3"/>
  <c r="R670" i="3"/>
  <c r="Q670" i="3"/>
  <c r="O670" i="3"/>
  <c r="N670" i="3"/>
  <c r="P670" i="3" s="1"/>
  <c r="M670" i="3"/>
  <c r="L670" i="3"/>
  <c r="K670" i="3"/>
  <c r="J670" i="3"/>
  <c r="I670" i="3"/>
  <c r="G670" i="3"/>
  <c r="H670" i="3" s="1"/>
  <c r="F670" i="3"/>
  <c r="E670" i="3"/>
  <c r="D670" i="3"/>
  <c r="C670" i="3"/>
  <c r="B670" i="3"/>
  <c r="A670" i="3"/>
  <c r="V669" i="3"/>
  <c r="U669" i="3"/>
  <c r="T669" i="3"/>
  <c r="S669" i="3"/>
  <c r="R669" i="3"/>
  <c r="Q669" i="3"/>
  <c r="P669" i="3"/>
  <c r="O669" i="3"/>
  <c r="N669" i="3"/>
  <c r="M669" i="3"/>
  <c r="L669" i="3"/>
  <c r="K669" i="3"/>
  <c r="J669" i="3"/>
  <c r="I669" i="3"/>
  <c r="G669" i="3"/>
  <c r="H669" i="3" s="1"/>
  <c r="F669" i="3"/>
  <c r="E669" i="3"/>
  <c r="D669" i="3"/>
  <c r="C669" i="3"/>
  <c r="B669" i="3"/>
  <c r="A669" i="3"/>
  <c r="V668" i="3"/>
  <c r="U668" i="3"/>
  <c r="T668" i="3"/>
  <c r="S668" i="3"/>
  <c r="Q668" i="3"/>
  <c r="P668" i="3"/>
  <c r="O668" i="3"/>
  <c r="N668" i="3"/>
  <c r="M668" i="3"/>
  <c r="L668" i="3"/>
  <c r="K668" i="3"/>
  <c r="J668" i="3"/>
  <c r="H668" i="3"/>
  <c r="G668" i="3"/>
  <c r="I668" i="3" s="1"/>
  <c r="F668" i="3"/>
  <c r="E668" i="3"/>
  <c r="D668" i="3"/>
  <c r="C668" i="3"/>
  <c r="B668" i="3"/>
  <c r="A668" i="3"/>
  <c r="V667" i="3"/>
  <c r="U667" i="3"/>
  <c r="T667" i="3"/>
  <c r="S667" i="3"/>
  <c r="R667" i="3"/>
  <c r="Q667" i="3"/>
  <c r="O667" i="3"/>
  <c r="N667" i="3"/>
  <c r="P667" i="3" s="1"/>
  <c r="M667" i="3"/>
  <c r="L667" i="3"/>
  <c r="K667" i="3"/>
  <c r="J667" i="3"/>
  <c r="G667" i="3"/>
  <c r="F667" i="3"/>
  <c r="E667" i="3"/>
  <c r="D667" i="3"/>
  <c r="C667" i="3"/>
  <c r="B667" i="3"/>
  <c r="A667" i="3"/>
  <c r="V666" i="3"/>
  <c r="U666" i="3"/>
  <c r="T666" i="3"/>
  <c r="S666" i="3"/>
  <c r="R666" i="3"/>
  <c r="Q666" i="3"/>
  <c r="O666" i="3"/>
  <c r="P666" i="3" s="1"/>
  <c r="N666" i="3"/>
  <c r="M666" i="3"/>
  <c r="L666" i="3"/>
  <c r="K666" i="3"/>
  <c r="J666" i="3"/>
  <c r="G666" i="3"/>
  <c r="F666" i="3"/>
  <c r="E666" i="3"/>
  <c r="D666" i="3"/>
  <c r="C666" i="3"/>
  <c r="B666" i="3"/>
  <c r="A666" i="3"/>
  <c r="V665" i="3"/>
  <c r="U665" i="3"/>
  <c r="T665" i="3"/>
  <c r="S665" i="3"/>
  <c r="Q665" i="3"/>
  <c r="O665" i="3"/>
  <c r="N665" i="3"/>
  <c r="M665" i="3"/>
  <c r="L665" i="3"/>
  <c r="K665" i="3"/>
  <c r="J665" i="3"/>
  <c r="I665" i="3"/>
  <c r="H665" i="3"/>
  <c r="G665" i="3"/>
  <c r="F665" i="3"/>
  <c r="E665" i="3"/>
  <c r="D665" i="3"/>
  <c r="C665" i="3"/>
  <c r="B665" i="3"/>
  <c r="A665" i="3"/>
  <c r="V664" i="3"/>
  <c r="U664" i="3"/>
  <c r="T664" i="3"/>
  <c r="S664" i="3"/>
  <c r="Q664" i="3"/>
  <c r="O664" i="3"/>
  <c r="R664" i="3" s="1"/>
  <c r="N664" i="3"/>
  <c r="P664" i="3" s="1"/>
  <c r="M664" i="3"/>
  <c r="L664" i="3"/>
  <c r="K664" i="3"/>
  <c r="J664" i="3"/>
  <c r="G664" i="3"/>
  <c r="F664" i="3"/>
  <c r="E664" i="3"/>
  <c r="D664" i="3"/>
  <c r="C664" i="3"/>
  <c r="B664" i="3"/>
  <c r="A664" i="3"/>
  <c r="V663" i="3"/>
  <c r="U663" i="3"/>
  <c r="T663" i="3"/>
  <c r="S663" i="3"/>
  <c r="R663" i="3"/>
  <c r="Q663" i="3"/>
  <c r="O663" i="3"/>
  <c r="N663" i="3"/>
  <c r="P663" i="3" s="1"/>
  <c r="M663" i="3"/>
  <c r="L663" i="3"/>
  <c r="K663" i="3"/>
  <c r="J663" i="3"/>
  <c r="I663" i="3"/>
  <c r="G663" i="3"/>
  <c r="H663" i="3" s="1"/>
  <c r="F663" i="3"/>
  <c r="E663" i="3"/>
  <c r="D663" i="3"/>
  <c r="C663" i="3"/>
  <c r="B663" i="3"/>
  <c r="A663" i="3"/>
  <c r="V662" i="3"/>
  <c r="U662" i="3"/>
  <c r="T662" i="3"/>
  <c r="S662" i="3"/>
  <c r="R662" i="3"/>
  <c r="Q662" i="3"/>
  <c r="P662" i="3"/>
  <c r="O662" i="3"/>
  <c r="N662" i="3"/>
  <c r="M662" i="3"/>
  <c r="L662" i="3"/>
  <c r="K662" i="3"/>
  <c r="J662" i="3"/>
  <c r="I662" i="3"/>
  <c r="G662" i="3"/>
  <c r="H662" i="3" s="1"/>
  <c r="F662" i="3"/>
  <c r="E662" i="3"/>
  <c r="D662" i="3"/>
  <c r="C662" i="3"/>
  <c r="B662" i="3"/>
  <c r="A662" i="3"/>
  <c r="V661" i="3"/>
  <c r="U661" i="3"/>
  <c r="T661" i="3"/>
  <c r="S661" i="3"/>
  <c r="R661" i="3"/>
  <c r="Q661" i="3"/>
  <c r="P661" i="3"/>
  <c r="O661" i="3"/>
  <c r="N661" i="3"/>
  <c r="M661" i="3"/>
  <c r="L661" i="3"/>
  <c r="K661" i="3"/>
  <c r="J661" i="3"/>
  <c r="H661" i="3"/>
  <c r="G661" i="3"/>
  <c r="I661" i="3" s="1"/>
  <c r="F661" i="3"/>
  <c r="E661" i="3"/>
  <c r="D661" i="3"/>
  <c r="C661" i="3"/>
  <c r="B661" i="3"/>
  <c r="A661" i="3"/>
  <c r="V660" i="3"/>
  <c r="U660" i="3"/>
  <c r="T660" i="3"/>
  <c r="S660" i="3"/>
  <c r="Q660" i="3"/>
  <c r="O660" i="3"/>
  <c r="N660" i="3"/>
  <c r="M660" i="3"/>
  <c r="L660" i="3"/>
  <c r="K660" i="3"/>
  <c r="J660" i="3"/>
  <c r="I660" i="3"/>
  <c r="H660" i="3"/>
  <c r="G660" i="3"/>
  <c r="F660" i="3"/>
  <c r="E660" i="3"/>
  <c r="D660" i="3"/>
  <c r="C660" i="3"/>
  <c r="B660" i="3"/>
  <c r="A660" i="3"/>
  <c r="V659" i="3"/>
  <c r="U659" i="3"/>
  <c r="T659" i="3"/>
  <c r="S659" i="3"/>
  <c r="Q659" i="3"/>
  <c r="O659" i="3"/>
  <c r="R659" i="3" s="1"/>
  <c r="N659" i="3"/>
  <c r="P659" i="3" s="1"/>
  <c r="M659" i="3"/>
  <c r="L659" i="3"/>
  <c r="K659" i="3"/>
  <c r="J659" i="3"/>
  <c r="G659" i="3"/>
  <c r="F659" i="3"/>
  <c r="E659" i="3"/>
  <c r="D659" i="3"/>
  <c r="C659" i="3"/>
  <c r="B659" i="3"/>
  <c r="A659" i="3"/>
  <c r="V658" i="3"/>
  <c r="U658" i="3"/>
  <c r="T658" i="3"/>
  <c r="S658" i="3"/>
  <c r="R658" i="3"/>
  <c r="Q658" i="3"/>
  <c r="O658" i="3"/>
  <c r="P658" i="3" s="1"/>
  <c r="N658" i="3"/>
  <c r="M658" i="3"/>
  <c r="L658" i="3"/>
  <c r="K658" i="3"/>
  <c r="J658" i="3"/>
  <c r="G658" i="3"/>
  <c r="I658" i="3" s="1"/>
  <c r="F658" i="3"/>
  <c r="E658" i="3"/>
  <c r="D658" i="3"/>
  <c r="C658" i="3"/>
  <c r="B658" i="3"/>
  <c r="A658" i="3"/>
  <c r="V657" i="3"/>
  <c r="U657" i="3"/>
  <c r="T657" i="3"/>
  <c r="S657" i="3"/>
  <c r="Q657" i="3"/>
  <c r="O657" i="3"/>
  <c r="N657" i="3"/>
  <c r="M657" i="3"/>
  <c r="L657" i="3"/>
  <c r="K657" i="3"/>
  <c r="J657" i="3"/>
  <c r="G657" i="3"/>
  <c r="H657" i="3" s="1"/>
  <c r="F657" i="3"/>
  <c r="E657" i="3"/>
  <c r="D657" i="3"/>
  <c r="C657" i="3"/>
  <c r="B657" i="3"/>
  <c r="A657" i="3"/>
  <c r="V656" i="3"/>
  <c r="U656" i="3"/>
  <c r="T656" i="3"/>
  <c r="S656" i="3"/>
  <c r="Q656" i="3"/>
  <c r="O656" i="3"/>
  <c r="N656" i="3"/>
  <c r="P656" i="3" s="1"/>
  <c r="M656" i="3"/>
  <c r="L656" i="3"/>
  <c r="K656" i="3"/>
  <c r="J656" i="3"/>
  <c r="I656" i="3"/>
  <c r="H656" i="3"/>
  <c r="G656" i="3"/>
  <c r="F656" i="3"/>
  <c r="E656" i="3"/>
  <c r="D656" i="3"/>
  <c r="C656" i="3"/>
  <c r="B656" i="3"/>
  <c r="A656" i="3"/>
  <c r="V655" i="3"/>
  <c r="U655" i="3"/>
  <c r="T655" i="3"/>
  <c r="S655" i="3"/>
  <c r="R655" i="3"/>
  <c r="Q655" i="3"/>
  <c r="O655" i="3"/>
  <c r="N655" i="3"/>
  <c r="P655" i="3" s="1"/>
  <c r="M655" i="3"/>
  <c r="L655" i="3"/>
  <c r="K655" i="3"/>
  <c r="J655" i="3"/>
  <c r="I655" i="3"/>
  <c r="H655" i="3"/>
  <c r="G655" i="3"/>
  <c r="F655" i="3"/>
  <c r="E655" i="3"/>
  <c r="D655" i="3"/>
  <c r="C655" i="3"/>
  <c r="B655" i="3"/>
  <c r="A655" i="3"/>
  <c r="V654" i="3"/>
  <c r="U654" i="3"/>
  <c r="T654" i="3"/>
  <c r="S654" i="3"/>
  <c r="Q654" i="3"/>
  <c r="O654" i="3"/>
  <c r="R654" i="3" s="1"/>
  <c r="N654" i="3"/>
  <c r="M654" i="3"/>
  <c r="L654" i="3"/>
  <c r="K654" i="3"/>
  <c r="J654" i="3"/>
  <c r="H654" i="3"/>
  <c r="G654" i="3"/>
  <c r="I654" i="3" s="1"/>
  <c r="F654" i="3"/>
  <c r="E654" i="3"/>
  <c r="D654" i="3"/>
  <c r="C654" i="3"/>
  <c r="B654" i="3"/>
  <c r="A654" i="3"/>
  <c r="V653" i="3"/>
  <c r="U653" i="3"/>
  <c r="T653" i="3"/>
  <c r="S653" i="3"/>
  <c r="Q653" i="3"/>
  <c r="O653" i="3"/>
  <c r="N653" i="3"/>
  <c r="M653" i="3"/>
  <c r="L653" i="3"/>
  <c r="K653" i="3"/>
  <c r="J653" i="3"/>
  <c r="G653" i="3"/>
  <c r="H653" i="3" s="1"/>
  <c r="F653" i="3"/>
  <c r="E653" i="3"/>
  <c r="D653" i="3"/>
  <c r="C653" i="3"/>
  <c r="B653" i="3"/>
  <c r="A653" i="3"/>
  <c r="V652" i="3"/>
  <c r="U652" i="3"/>
  <c r="T652" i="3"/>
  <c r="S652" i="3"/>
  <c r="Q652" i="3"/>
  <c r="O652" i="3"/>
  <c r="R652" i="3" s="1"/>
  <c r="N652" i="3"/>
  <c r="M652" i="3"/>
  <c r="L652" i="3"/>
  <c r="K652" i="3"/>
  <c r="J652" i="3"/>
  <c r="H652" i="3"/>
  <c r="G652" i="3"/>
  <c r="I652" i="3" s="1"/>
  <c r="F652" i="3"/>
  <c r="E652" i="3"/>
  <c r="D652" i="3"/>
  <c r="C652" i="3"/>
  <c r="B652" i="3"/>
  <c r="A652" i="3"/>
  <c r="V651" i="3"/>
  <c r="U651" i="3"/>
  <c r="T651" i="3"/>
  <c r="S651" i="3"/>
  <c r="R651" i="3"/>
  <c r="Q651" i="3"/>
  <c r="P651" i="3"/>
  <c r="O651" i="3"/>
  <c r="N651" i="3"/>
  <c r="M651" i="3"/>
  <c r="L651" i="3"/>
  <c r="K651" i="3"/>
  <c r="J651" i="3"/>
  <c r="I651" i="3"/>
  <c r="G651" i="3"/>
  <c r="H651" i="3" s="1"/>
  <c r="F651" i="3"/>
  <c r="E651" i="3"/>
  <c r="D651" i="3"/>
  <c r="C651" i="3"/>
  <c r="B651" i="3"/>
  <c r="A651" i="3"/>
  <c r="V650" i="3"/>
  <c r="U650" i="3"/>
  <c r="T650" i="3"/>
  <c r="S650" i="3"/>
  <c r="R650" i="3"/>
  <c r="Q650" i="3"/>
  <c r="P650" i="3"/>
  <c r="O650" i="3"/>
  <c r="N650" i="3"/>
  <c r="M650" i="3"/>
  <c r="L650" i="3"/>
  <c r="K650" i="3"/>
  <c r="J650" i="3"/>
  <c r="I650" i="3"/>
  <c r="G650" i="3"/>
  <c r="H650" i="3" s="1"/>
  <c r="F650" i="3"/>
  <c r="E650" i="3"/>
  <c r="D650" i="3"/>
  <c r="C650" i="3"/>
  <c r="B650" i="3"/>
  <c r="A650" i="3"/>
  <c r="V649" i="3"/>
  <c r="U649" i="3"/>
  <c r="T649" i="3"/>
  <c r="S649" i="3"/>
  <c r="Q649" i="3"/>
  <c r="O649" i="3"/>
  <c r="R649" i="3" s="1"/>
  <c r="N649" i="3"/>
  <c r="M649" i="3"/>
  <c r="L649" i="3"/>
  <c r="K649" i="3"/>
  <c r="J649" i="3"/>
  <c r="H649" i="3"/>
  <c r="G649" i="3"/>
  <c r="I649" i="3" s="1"/>
  <c r="F649" i="3"/>
  <c r="E649" i="3"/>
  <c r="D649" i="3"/>
  <c r="C649" i="3"/>
  <c r="B649" i="3"/>
  <c r="A649" i="3"/>
  <c r="V648" i="3"/>
  <c r="U648" i="3"/>
  <c r="T648" i="3"/>
  <c r="S648" i="3"/>
  <c r="Q648" i="3"/>
  <c r="P648" i="3"/>
  <c r="O648" i="3"/>
  <c r="R648" i="3" s="1"/>
  <c r="N648" i="3"/>
  <c r="M648" i="3"/>
  <c r="L648" i="3"/>
  <c r="K648" i="3"/>
  <c r="J648" i="3"/>
  <c r="I648" i="3"/>
  <c r="H648" i="3"/>
  <c r="G648" i="3"/>
  <c r="F648" i="3"/>
  <c r="E648" i="3"/>
  <c r="D648" i="3"/>
  <c r="C648" i="3"/>
  <c r="B648" i="3"/>
  <c r="A648" i="3"/>
  <c r="V647" i="3"/>
  <c r="U647" i="3"/>
  <c r="T647" i="3"/>
  <c r="S647" i="3"/>
  <c r="Q647" i="3"/>
  <c r="O647" i="3"/>
  <c r="R647" i="3" s="1"/>
  <c r="N647" i="3"/>
  <c r="M647" i="3"/>
  <c r="L647" i="3"/>
  <c r="K647" i="3"/>
  <c r="J647" i="3"/>
  <c r="I647" i="3"/>
  <c r="H647" i="3"/>
  <c r="G647" i="3"/>
  <c r="F647" i="3"/>
  <c r="E647" i="3"/>
  <c r="D647" i="3"/>
  <c r="C647" i="3"/>
  <c r="B647" i="3"/>
  <c r="A647" i="3"/>
  <c r="V646" i="3"/>
  <c r="U646" i="3"/>
  <c r="T646" i="3"/>
  <c r="S646" i="3"/>
  <c r="Q646" i="3"/>
  <c r="O646" i="3"/>
  <c r="N646" i="3"/>
  <c r="R646" i="3" s="1"/>
  <c r="M646" i="3"/>
  <c r="L646" i="3"/>
  <c r="K646" i="3"/>
  <c r="J646" i="3"/>
  <c r="I646" i="3"/>
  <c r="G646" i="3"/>
  <c r="H646" i="3" s="1"/>
  <c r="F646" i="3"/>
  <c r="E646" i="3"/>
  <c r="D646" i="3"/>
  <c r="C646" i="3"/>
  <c r="B646" i="3"/>
  <c r="A646" i="3"/>
  <c r="V645" i="3"/>
  <c r="U645" i="3"/>
  <c r="T645" i="3"/>
  <c r="S645" i="3"/>
  <c r="Q645" i="3"/>
  <c r="O645" i="3"/>
  <c r="R645" i="3" s="1"/>
  <c r="N645" i="3"/>
  <c r="M645" i="3"/>
  <c r="L645" i="3"/>
  <c r="K645" i="3"/>
  <c r="J645" i="3"/>
  <c r="G645" i="3"/>
  <c r="H645" i="3" s="1"/>
  <c r="F645" i="3"/>
  <c r="E645" i="3"/>
  <c r="D645" i="3"/>
  <c r="C645" i="3"/>
  <c r="B645" i="3"/>
  <c r="A645" i="3"/>
  <c r="V644" i="3"/>
  <c r="U644" i="3"/>
  <c r="T644" i="3"/>
  <c r="S644" i="3"/>
  <c r="Q644" i="3"/>
  <c r="O644" i="3"/>
  <c r="R644" i="3" s="1"/>
  <c r="N644" i="3"/>
  <c r="M644" i="3"/>
  <c r="L644" i="3"/>
  <c r="K644" i="3"/>
  <c r="J644" i="3"/>
  <c r="G644" i="3"/>
  <c r="F644" i="3"/>
  <c r="E644" i="3"/>
  <c r="D644" i="3"/>
  <c r="C644" i="3"/>
  <c r="B644" i="3"/>
  <c r="A644" i="3"/>
  <c r="V643" i="3"/>
  <c r="U643" i="3"/>
  <c r="T643" i="3"/>
  <c r="S643" i="3"/>
  <c r="Q643" i="3"/>
  <c r="O643" i="3"/>
  <c r="P643" i="3" s="1"/>
  <c r="N643" i="3"/>
  <c r="M643" i="3"/>
  <c r="L643" i="3"/>
  <c r="K643" i="3"/>
  <c r="J643" i="3"/>
  <c r="I643" i="3"/>
  <c r="G643" i="3"/>
  <c r="H643" i="3" s="1"/>
  <c r="F643" i="3"/>
  <c r="E643" i="3"/>
  <c r="D643" i="3"/>
  <c r="C643" i="3"/>
  <c r="B643" i="3"/>
  <c r="A643" i="3"/>
  <c r="V642" i="3"/>
  <c r="U642" i="3"/>
  <c r="T642" i="3"/>
  <c r="S642" i="3"/>
  <c r="R642" i="3"/>
  <c r="Q642" i="3"/>
  <c r="P642" i="3"/>
  <c r="O642" i="3"/>
  <c r="N642" i="3"/>
  <c r="M642" i="3"/>
  <c r="L642" i="3"/>
  <c r="K642" i="3"/>
  <c r="J642" i="3"/>
  <c r="G642" i="3"/>
  <c r="F642" i="3"/>
  <c r="E642" i="3"/>
  <c r="D642" i="3"/>
  <c r="C642" i="3"/>
  <c r="B642" i="3"/>
  <c r="A642" i="3"/>
  <c r="V641" i="3"/>
  <c r="U641" i="3"/>
  <c r="T641" i="3"/>
  <c r="S641" i="3"/>
  <c r="Q641" i="3"/>
  <c r="O641" i="3"/>
  <c r="P641" i="3" s="1"/>
  <c r="N641" i="3"/>
  <c r="M641" i="3"/>
  <c r="L641" i="3"/>
  <c r="K641" i="3"/>
  <c r="J641" i="3"/>
  <c r="G641" i="3"/>
  <c r="F641" i="3"/>
  <c r="E641" i="3"/>
  <c r="D641" i="3"/>
  <c r="C641" i="3"/>
  <c r="B641" i="3"/>
  <c r="A641" i="3"/>
  <c r="V640" i="3"/>
  <c r="U640" i="3"/>
  <c r="T640" i="3"/>
  <c r="S640" i="3"/>
  <c r="R640" i="3"/>
  <c r="Q640" i="3"/>
  <c r="O640" i="3"/>
  <c r="N640" i="3"/>
  <c r="P640" i="3" s="1"/>
  <c r="M640" i="3"/>
  <c r="L640" i="3"/>
  <c r="K640" i="3"/>
  <c r="J640" i="3"/>
  <c r="H640" i="3"/>
  <c r="G640" i="3"/>
  <c r="I640" i="3" s="1"/>
  <c r="F640" i="3"/>
  <c r="E640" i="3"/>
  <c r="D640" i="3"/>
  <c r="C640" i="3"/>
  <c r="B640" i="3"/>
  <c r="A640" i="3"/>
  <c r="V639" i="3"/>
  <c r="U639" i="3"/>
  <c r="T639" i="3"/>
  <c r="S639" i="3"/>
  <c r="R639" i="3"/>
  <c r="Q639" i="3"/>
  <c r="O639" i="3"/>
  <c r="N639" i="3"/>
  <c r="M639" i="3"/>
  <c r="L639" i="3"/>
  <c r="K639" i="3"/>
  <c r="J639" i="3"/>
  <c r="H639" i="3"/>
  <c r="G639" i="3"/>
  <c r="I639" i="3" s="1"/>
  <c r="F639" i="3"/>
  <c r="E639" i="3"/>
  <c r="D639" i="3"/>
  <c r="C639" i="3"/>
  <c r="B639" i="3"/>
  <c r="A639" i="3"/>
  <c r="V638" i="3"/>
  <c r="U638" i="3"/>
  <c r="T638" i="3"/>
  <c r="S638" i="3"/>
  <c r="Q638" i="3"/>
  <c r="O638" i="3"/>
  <c r="N638" i="3"/>
  <c r="R638" i="3" s="1"/>
  <c r="M638" i="3"/>
  <c r="L638" i="3"/>
  <c r="K638" i="3"/>
  <c r="J638" i="3"/>
  <c r="I638" i="3"/>
  <c r="G638" i="3"/>
  <c r="H638" i="3" s="1"/>
  <c r="F638" i="3"/>
  <c r="E638" i="3"/>
  <c r="D638" i="3"/>
  <c r="C638" i="3"/>
  <c r="B638" i="3"/>
  <c r="A638" i="3"/>
  <c r="V637" i="3"/>
  <c r="U637" i="3"/>
  <c r="T637" i="3"/>
  <c r="S637" i="3"/>
  <c r="Q637" i="3"/>
  <c r="O637" i="3"/>
  <c r="R637" i="3" s="1"/>
  <c r="N637" i="3"/>
  <c r="M637" i="3"/>
  <c r="L637" i="3"/>
  <c r="K637" i="3"/>
  <c r="J637" i="3"/>
  <c r="I637" i="3"/>
  <c r="H637" i="3"/>
  <c r="G637" i="3"/>
  <c r="F637" i="3"/>
  <c r="E637" i="3"/>
  <c r="D637" i="3"/>
  <c r="C637" i="3"/>
  <c r="B637" i="3"/>
  <c r="A637" i="3"/>
  <c r="V636" i="3"/>
  <c r="U636" i="3"/>
  <c r="T636" i="3"/>
  <c r="S636" i="3"/>
  <c r="Q636" i="3"/>
  <c r="O636" i="3"/>
  <c r="N636" i="3"/>
  <c r="P636" i="3" s="1"/>
  <c r="M636" i="3"/>
  <c r="L636" i="3"/>
  <c r="K636" i="3"/>
  <c r="J636" i="3"/>
  <c r="I636" i="3"/>
  <c r="H636" i="3"/>
  <c r="G636" i="3"/>
  <c r="F636" i="3"/>
  <c r="E636" i="3"/>
  <c r="D636" i="3"/>
  <c r="C636" i="3"/>
  <c r="B636" i="3"/>
  <c r="A636" i="3"/>
  <c r="V635" i="3"/>
  <c r="U635" i="3"/>
  <c r="T635" i="3"/>
  <c r="S635" i="3"/>
  <c r="Q635" i="3"/>
  <c r="O635" i="3"/>
  <c r="R635" i="3" s="1"/>
  <c r="N635" i="3"/>
  <c r="M635" i="3"/>
  <c r="L635" i="3"/>
  <c r="K635" i="3"/>
  <c r="J635" i="3"/>
  <c r="I635" i="3"/>
  <c r="G635" i="3"/>
  <c r="H635" i="3" s="1"/>
  <c r="F635" i="3"/>
  <c r="E635" i="3"/>
  <c r="D635" i="3"/>
  <c r="C635" i="3"/>
  <c r="B635" i="3"/>
  <c r="A635" i="3"/>
  <c r="V634" i="3"/>
  <c r="U634" i="3"/>
  <c r="T634" i="3"/>
  <c r="S634" i="3"/>
  <c r="Q634" i="3"/>
  <c r="O634" i="3"/>
  <c r="N634" i="3"/>
  <c r="M634" i="3"/>
  <c r="L634" i="3"/>
  <c r="K634" i="3"/>
  <c r="J634" i="3"/>
  <c r="G634" i="3"/>
  <c r="I634" i="3" s="1"/>
  <c r="F634" i="3"/>
  <c r="E634" i="3"/>
  <c r="D634" i="3"/>
  <c r="C634" i="3"/>
  <c r="B634" i="3"/>
  <c r="A634" i="3"/>
  <c r="V633" i="3"/>
  <c r="U633" i="3"/>
  <c r="T633" i="3"/>
  <c r="S633" i="3"/>
  <c r="R633" i="3"/>
  <c r="Q633" i="3"/>
  <c r="P633" i="3"/>
  <c r="O633" i="3"/>
  <c r="N633" i="3"/>
  <c r="M633" i="3"/>
  <c r="L633" i="3"/>
  <c r="K633" i="3"/>
  <c r="J633" i="3"/>
  <c r="G633" i="3"/>
  <c r="H633" i="3" s="1"/>
  <c r="F633" i="3"/>
  <c r="E633" i="3"/>
  <c r="D633" i="3"/>
  <c r="C633" i="3"/>
  <c r="B633" i="3"/>
  <c r="A633" i="3"/>
  <c r="V632" i="3"/>
  <c r="U632" i="3"/>
  <c r="T632" i="3"/>
  <c r="S632" i="3"/>
  <c r="R632" i="3"/>
  <c r="Q632" i="3"/>
  <c r="P632" i="3"/>
  <c r="O632" i="3"/>
  <c r="N632" i="3"/>
  <c r="M632" i="3"/>
  <c r="L632" i="3"/>
  <c r="K632" i="3"/>
  <c r="J632" i="3"/>
  <c r="H632" i="3"/>
  <c r="G632" i="3"/>
  <c r="I632" i="3" s="1"/>
  <c r="F632" i="3"/>
  <c r="E632" i="3"/>
  <c r="D632" i="3"/>
  <c r="C632" i="3"/>
  <c r="B632" i="3"/>
  <c r="A632" i="3"/>
  <c r="V631" i="3"/>
  <c r="U631" i="3"/>
  <c r="T631" i="3"/>
  <c r="S631" i="3"/>
  <c r="Q631" i="3"/>
  <c r="O631" i="3"/>
  <c r="N631" i="3"/>
  <c r="P631" i="3" s="1"/>
  <c r="M631" i="3"/>
  <c r="L631" i="3"/>
  <c r="K631" i="3"/>
  <c r="J631" i="3"/>
  <c r="G631" i="3"/>
  <c r="F631" i="3"/>
  <c r="E631" i="3"/>
  <c r="D631" i="3"/>
  <c r="C631" i="3"/>
  <c r="B631" i="3"/>
  <c r="A631" i="3"/>
  <c r="V630" i="3"/>
  <c r="U630" i="3"/>
  <c r="T630" i="3"/>
  <c r="S630" i="3"/>
  <c r="Q630" i="3"/>
  <c r="O630" i="3"/>
  <c r="R630" i="3" s="1"/>
  <c r="N630" i="3"/>
  <c r="P630" i="3" s="1"/>
  <c r="M630" i="3"/>
  <c r="L630" i="3"/>
  <c r="K630" i="3"/>
  <c r="J630" i="3"/>
  <c r="I630" i="3"/>
  <c r="H630" i="3"/>
  <c r="G630" i="3"/>
  <c r="F630" i="3"/>
  <c r="E630" i="3"/>
  <c r="D630" i="3"/>
  <c r="C630" i="3"/>
  <c r="B630" i="3"/>
  <c r="A630" i="3"/>
  <c r="V629" i="3"/>
  <c r="U629" i="3"/>
  <c r="T629" i="3"/>
  <c r="S629" i="3"/>
  <c r="Q629" i="3"/>
  <c r="P629" i="3"/>
  <c r="O629" i="3"/>
  <c r="N629" i="3"/>
  <c r="R629" i="3" s="1"/>
  <c r="M629" i="3"/>
  <c r="L629" i="3"/>
  <c r="K629" i="3"/>
  <c r="J629" i="3"/>
  <c r="I629" i="3"/>
  <c r="G629" i="3"/>
  <c r="H629" i="3" s="1"/>
  <c r="F629" i="3"/>
  <c r="E629" i="3"/>
  <c r="D629" i="3"/>
  <c r="C629" i="3"/>
  <c r="B629" i="3"/>
  <c r="A629" i="3"/>
  <c r="V628" i="3"/>
  <c r="U628" i="3"/>
  <c r="T628" i="3"/>
  <c r="S628" i="3"/>
  <c r="R628" i="3"/>
  <c r="Q628" i="3"/>
  <c r="O628" i="3"/>
  <c r="N628" i="3"/>
  <c r="M628" i="3"/>
  <c r="L628" i="3"/>
  <c r="K628" i="3"/>
  <c r="J628" i="3"/>
  <c r="G628" i="3"/>
  <c r="F628" i="3"/>
  <c r="E628" i="3"/>
  <c r="D628" i="3"/>
  <c r="C628" i="3"/>
  <c r="B628" i="3"/>
  <c r="A628" i="3"/>
  <c r="V627" i="3"/>
  <c r="U627" i="3"/>
  <c r="T627" i="3"/>
  <c r="S627" i="3"/>
  <c r="Q627" i="3"/>
  <c r="O627" i="3"/>
  <c r="P627" i="3" s="1"/>
  <c r="N627" i="3"/>
  <c r="M627" i="3"/>
  <c r="L627" i="3"/>
  <c r="K627" i="3"/>
  <c r="J627" i="3"/>
  <c r="G627" i="3"/>
  <c r="F627" i="3"/>
  <c r="E627" i="3"/>
  <c r="D627" i="3"/>
  <c r="C627" i="3"/>
  <c r="B627" i="3"/>
  <c r="A627" i="3"/>
  <c r="V626" i="3"/>
  <c r="U626" i="3"/>
  <c r="T626" i="3"/>
  <c r="S626" i="3"/>
  <c r="Q626" i="3"/>
  <c r="P626" i="3"/>
  <c r="O626" i="3"/>
  <c r="N626" i="3"/>
  <c r="R626" i="3" s="1"/>
  <c r="M626" i="3"/>
  <c r="L626" i="3"/>
  <c r="K626" i="3"/>
  <c r="J626" i="3"/>
  <c r="G626" i="3"/>
  <c r="H626" i="3" s="1"/>
  <c r="F626" i="3"/>
  <c r="E626" i="3"/>
  <c r="D626" i="3"/>
  <c r="C626" i="3"/>
  <c r="B626" i="3"/>
  <c r="A626" i="3"/>
  <c r="V625" i="3"/>
  <c r="U625" i="3"/>
  <c r="T625" i="3"/>
  <c r="S625" i="3"/>
  <c r="Q625" i="3"/>
  <c r="O625" i="3"/>
  <c r="R625" i="3" s="1"/>
  <c r="N625" i="3"/>
  <c r="P625" i="3" s="1"/>
  <c r="M625" i="3"/>
  <c r="L625" i="3"/>
  <c r="K625" i="3"/>
  <c r="J625" i="3"/>
  <c r="I625" i="3"/>
  <c r="H625" i="3"/>
  <c r="G625" i="3"/>
  <c r="F625" i="3"/>
  <c r="E625" i="3"/>
  <c r="D625" i="3"/>
  <c r="C625" i="3"/>
  <c r="B625" i="3"/>
  <c r="A625" i="3"/>
  <c r="V624" i="3"/>
  <c r="U624" i="3"/>
  <c r="T624" i="3"/>
  <c r="S624" i="3"/>
  <c r="R624" i="3"/>
  <c r="Q624" i="3"/>
  <c r="O624" i="3"/>
  <c r="N624" i="3"/>
  <c r="M624" i="3"/>
  <c r="L624" i="3"/>
  <c r="K624" i="3"/>
  <c r="J624" i="3"/>
  <c r="I624" i="3"/>
  <c r="H624" i="3"/>
  <c r="G624" i="3"/>
  <c r="F624" i="3"/>
  <c r="E624" i="3"/>
  <c r="D624" i="3"/>
  <c r="C624" i="3"/>
  <c r="B624" i="3"/>
  <c r="A624" i="3"/>
  <c r="V623" i="3"/>
  <c r="U623" i="3"/>
  <c r="T623" i="3"/>
  <c r="S623" i="3"/>
  <c r="Q623" i="3"/>
  <c r="O623" i="3"/>
  <c r="N623" i="3"/>
  <c r="P623" i="3" s="1"/>
  <c r="M623" i="3"/>
  <c r="L623" i="3"/>
  <c r="K623" i="3"/>
  <c r="J623" i="3"/>
  <c r="G623" i="3"/>
  <c r="F623" i="3"/>
  <c r="E623" i="3"/>
  <c r="D623" i="3"/>
  <c r="C623" i="3"/>
  <c r="B623" i="3"/>
  <c r="A623" i="3"/>
  <c r="V622" i="3"/>
  <c r="U622" i="3"/>
  <c r="T622" i="3"/>
  <c r="S622" i="3"/>
  <c r="Q622" i="3"/>
  <c r="O622" i="3"/>
  <c r="N622" i="3"/>
  <c r="R622" i="3" s="1"/>
  <c r="M622" i="3"/>
  <c r="L622" i="3"/>
  <c r="K622" i="3"/>
  <c r="J622" i="3"/>
  <c r="I622" i="3"/>
  <c r="H622" i="3"/>
  <c r="G622" i="3"/>
  <c r="F622" i="3"/>
  <c r="E622" i="3"/>
  <c r="D622" i="3"/>
  <c r="C622" i="3"/>
  <c r="B622" i="3"/>
  <c r="A622" i="3"/>
  <c r="V621" i="3"/>
  <c r="U621" i="3"/>
  <c r="T621" i="3"/>
  <c r="S621" i="3"/>
  <c r="Q621" i="3"/>
  <c r="O621" i="3"/>
  <c r="N621" i="3"/>
  <c r="R621" i="3" s="1"/>
  <c r="M621" i="3"/>
  <c r="L621" i="3"/>
  <c r="K621" i="3"/>
  <c r="J621" i="3"/>
  <c r="I621" i="3"/>
  <c r="H621" i="3"/>
  <c r="G621" i="3"/>
  <c r="F621" i="3"/>
  <c r="E621" i="3"/>
  <c r="D621" i="3"/>
  <c r="C621" i="3"/>
  <c r="B621" i="3"/>
  <c r="A621" i="3"/>
  <c r="V620" i="3"/>
  <c r="U620" i="3"/>
  <c r="T620" i="3"/>
  <c r="S620" i="3"/>
  <c r="Q620" i="3"/>
  <c r="O620" i="3"/>
  <c r="R620" i="3" s="1"/>
  <c r="N620" i="3"/>
  <c r="P620" i="3" s="1"/>
  <c r="M620" i="3"/>
  <c r="L620" i="3"/>
  <c r="K620" i="3"/>
  <c r="J620" i="3"/>
  <c r="I620" i="3"/>
  <c r="G620" i="3"/>
  <c r="H620" i="3" s="1"/>
  <c r="F620" i="3"/>
  <c r="E620" i="3"/>
  <c r="D620" i="3"/>
  <c r="C620" i="3"/>
  <c r="B620" i="3"/>
  <c r="A620" i="3"/>
  <c r="V619" i="3"/>
  <c r="U619" i="3"/>
  <c r="T619" i="3"/>
  <c r="S619" i="3"/>
  <c r="R619" i="3"/>
  <c r="Q619" i="3"/>
  <c r="P619" i="3"/>
  <c r="O619" i="3"/>
  <c r="N619" i="3"/>
  <c r="M619" i="3"/>
  <c r="L619" i="3"/>
  <c r="K619" i="3"/>
  <c r="J619" i="3"/>
  <c r="H619" i="3"/>
  <c r="G619" i="3"/>
  <c r="I619" i="3" s="1"/>
  <c r="F619" i="3"/>
  <c r="E619" i="3"/>
  <c r="D619" i="3"/>
  <c r="C619" i="3"/>
  <c r="B619" i="3"/>
  <c r="A619" i="3"/>
  <c r="V618" i="3"/>
  <c r="U618" i="3"/>
  <c r="T618" i="3"/>
  <c r="S618" i="3"/>
  <c r="R618" i="3"/>
  <c r="Q618" i="3"/>
  <c r="O618" i="3"/>
  <c r="N618" i="3"/>
  <c r="P618" i="3" s="1"/>
  <c r="M618" i="3"/>
  <c r="L618" i="3"/>
  <c r="K618" i="3"/>
  <c r="J618" i="3"/>
  <c r="I618" i="3"/>
  <c r="H618" i="3"/>
  <c r="G618" i="3"/>
  <c r="F618" i="3"/>
  <c r="E618" i="3"/>
  <c r="D618" i="3"/>
  <c r="C618" i="3"/>
  <c r="B618" i="3"/>
  <c r="A618" i="3"/>
  <c r="V617" i="3"/>
  <c r="U617" i="3"/>
  <c r="T617" i="3"/>
  <c r="S617" i="3"/>
  <c r="Q617" i="3"/>
  <c r="P617" i="3"/>
  <c r="O617" i="3"/>
  <c r="N617" i="3"/>
  <c r="M617" i="3"/>
  <c r="L617" i="3"/>
  <c r="K617" i="3"/>
  <c r="J617" i="3"/>
  <c r="I617" i="3"/>
  <c r="H617" i="3"/>
  <c r="G617" i="3"/>
  <c r="F617" i="3"/>
  <c r="E617" i="3"/>
  <c r="D617" i="3"/>
  <c r="C617" i="3"/>
  <c r="B617" i="3"/>
  <c r="A617" i="3"/>
  <c r="V616" i="3"/>
  <c r="U616" i="3"/>
  <c r="T616" i="3"/>
  <c r="S616" i="3"/>
  <c r="Q616" i="3"/>
  <c r="O616" i="3"/>
  <c r="N616" i="3"/>
  <c r="P616" i="3" s="1"/>
  <c r="M616" i="3"/>
  <c r="L616" i="3"/>
  <c r="K616" i="3"/>
  <c r="J616" i="3"/>
  <c r="H616" i="3"/>
  <c r="G616" i="3"/>
  <c r="I616" i="3" s="1"/>
  <c r="F616" i="3"/>
  <c r="E616" i="3"/>
  <c r="D616" i="3"/>
  <c r="C616" i="3"/>
  <c r="B616" i="3"/>
  <c r="A616" i="3"/>
  <c r="V615" i="3"/>
  <c r="U615" i="3"/>
  <c r="T615" i="3"/>
  <c r="S615" i="3"/>
  <c r="Q615" i="3"/>
  <c r="O615" i="3"/>
  <c r="R615" i="3" s="1"/>
  <c r="N615" i="3"/>
  <c r="M615" i="3"/>
  <c r="L615" i="3"/>
  <c r="K615" i="3"/>
  <c r="J615" i="3"/>
  <c r="I615" i="3"/>
  <c r="H615" i="3"/>
  <c r="G615" i="3"/>
  <c r="F615" i="3"/>
  <c r="E615" i="3"/>
  <c r="D615" i="3"/>
  <c r="C615" i="3"/>
  <c r="B615" i="3"/>
  <c r="A615" i="3"/>
  <c r="V614" i="3"/>
  <c r="U614" i="3"/>
  <c r="T614" i="3"/>
  <c r="S614" i="3"/>
  <c r="Q614" i="3"/>
  <c r="O614" i="3"/>
  <c r="N614" i="3"/>
  <c r="M614" i="3"/>
  <c r="L614" i="3"/>
  <c r="K614" i="3"/>
  <c r="J614" i="3"/>
  <c r="I614" i="3"/>
  <c r="H614" i="3"/>
  <c r="G614" i="3"/>
  <c r="F614" i="3"/>
  <c r="E614" i="3"/>
  <c r="D614" i="3"/>
  <c r="C614" i="3"/>
  <c r="B614" i="3"/>
  <c r="A614" i="3"/>
  <c r="V613" i="3"/>
  <c r="U613" i="3"/>
  <c r="T613" i="3"/>
  <c r="S613" i="3"/>
  <c r="R613" i="3"/>
  <c r="Q613" i="3"/>
  <c r="P613" i="3"/>
  <c r="O613" i="3"/>
  <c r="N613" i="3"/>
  <c r="M613" i="3"/>
  <c r="L613" i="3"/>
  <c r="K613" i="3"/>
  <c r="J613" i="3"/>
  <c r="H613" i="3"/>
  <c r="G613" i="3"/>
  <c r="I613" i="3" s="1"/>
  <c r="F613" i="3"/>
  <c r="E613" i="3"/>
  <c r="D613" i="3"/>
  <c r="C613" i="3"/>
  <c r="B613" i="3"/>
  <c r="A613" i="3"/>
  <c r="V612" i="3"/>
  <c r="U612" i="3"/>
  <c r="T612" i="3"/>
  <c r="S612" i="3"/>
  <c r="Q612" i="3"/>
  <c r="P612" i="3"/>
  <c r="O612" i="3"/>
  <c r="R612" i="3" s="1"/>
  <c r="N612" i="3"/>
  <c r="M612" i="3"/>
  <c r="L612" i="3"/>
  <c r="K612" i="3"/>
  <c r="J612" i="3"/>
  <c r="H612" i="3"/>
  <c r="G612" i="3"/>
  <c r="I612" i="3" s="1"/>
  <c r="F612" i="3"/>
  <c r="E612" i="3"/>
  <c r="D612" i="3"/>
  <c r="C612" i="3"/>
  <c r="B612" i="3"/>
  <c r="A612" i="3"/>
  <c r="V611" i="3"/>
  <c r="U611" i="3"/>
  <c r="T611" i="3"/>
  <c r="S611" i="3"/>
  <c r="Q611" i="3"/>
  <c r="O611" i="3"/>
  <c r="N611" i="3"/>
  <c r="M611" i="3"/>
  <c r="L611" i="3"/>
  <c r="K611" i="3"/>
  <c r="J611" i="3"/>
  <c r="H611" i="3"/>
  <c r="G611" i="3"/>
  <c r="I611" i="3" s="1"/>
  <c r="F611" i="3"/>
  <c r="E611" i="3"/>
  <c r="D611" i="3"/>
  <c r="C611" i="3"/>
  <c r="B611" i="3"/>
  <c r="A611" i="3"/>
  <c r="V610" i="3"/>
  <c r="U610" i="3"/>
  <c r="T610" i="3"/>
  <c r="S610" i="3"/>
  <c r="Q610" i="3"/>
  <c r="O610" i="3"/>
  <c r="N610" i="3"/>
  <c r="M610" i="3"/>
  <c r="L610" i="3"/>
  <c r="K610" i="3"/>
  <c r="J610" i="3"/>
  <c r="I610" i="3"/>
  <c r="H610" i="3"/>
  <c r="G610" i="3"/>
  <c r="F610" i="3"/>
  <c r="E610" i="3"/>
  <c r="D610" i="3"/>
  <c r="C610" i="3"/>
  <c r="B610" i="3"/>
  <c r="A610" i="3"/>
  <c r="V609" i="3"/>
  <c r="U609" i="3"/>
  <c r="T609" i="3"/>
  <c r="S609" i="3"/>
  <c r="Q609" i="3"/>
  <c r="O609" i="3"/>
  <c r="P609" i="3" s="1"/>
  <c r="N609" i="3"/>
  <c r="M609" i="3"/>
  <c r="L609" i="3"/>
  <c r="K609" i="3"/>
  <c r="J609" i="3"/>
  <c r="I609" i="3"/>
  <c r="H609" i="3"/>
  <c r="G609" i="3"/>
  <c r="F609" i="3"/>
  <c r="E609" i="3"/>
  <c r="D609" i="3"/>
  <c r="C609" i="3"/>
  <c r="B609" i="3"/>
  <c r="A609" i="3"/>
  <c r="V608" i="3"/>
  <c r="U608" i="3"/>
  <c r="T608" i="3"/>
  <c r="S608" i="3"/>
  <c r="R608" i="3"/>
  <c r="Q608" i="3"/>
  <c r="O608" i="3"/>
  <c r="N608" i="3"/>
  <c r="M608" i="3"/>
  <c r="L608" i="3"/>
  <c r="K608" i="3"/>
  <c r="J608" i="3"/>
  <c r="H608" i="3"/>
  <c r="G608" i="3"/>
  <c r="I608" i="3" s="1"/>
  <c r="F608" i="3"/>
  <c r="E608" i="3"/>
  <c r="D608" i="3"/>
  <c r="C608" i="3"/>
  <c r="B608" i="3"/>
  <c r="A608" i="3"/>
  <c r="V607" i="3"/>
  <c r="U607" i="3"/>
  <c r="T607" i="3"/>
  <c r="S607" i="3"/>
  <c r="Q607" i="3"/>
  <c r="O607" i="3"/>
  <c r="N607" i="3"/>
  <c r="M607" i="3"/>
  <c r="L607" i="3"/>
  <c r="K607" i="3"/>
  <c r="J607" i="3"/>
  <c r="I607" i="3"/>
  <c r="H607" i="3"/>
  <c r="G607" i="3"/>
  <c r="F607" i="3"/>
  <c r="E607" i="3"/>
  <c r="D607" i="3"/>
  <c r="C607" i="3"/>
  <c r="B607" i="3"/>
  <c r="A607" i="3"/>
  <c r="V606" i="3"/>
  <c r="U606" i="3"/>
  <c r="T606" i="3"/>
  <c r="S606" i="3"/>
  <c r="Q606" i="3"/>
  <c r="O606" i="3"/>
  <c r="P606" i="3" s="1"/>
  <c r="N606" i="3"/>
  <c r="M606" i="3"/>
  <c r="L606" i="3"/>
  <c r="K606" i="3"/>
  <c r="J606" i="3"/>
  <c r="I606" i="3"/>
  <c r="H606" i="3"/>
  <c r="G606" i="3"/>
  <c r="F606" i="3"/>
  <c r="E606" i="3"/>
  <c r="D606" i="3"/>
  <c r="C606" i="3"/>
  <c r="B606" i="3"/>
  <c r="A606" i="3"/>
  <c r="V605" i="3"/>
  <c r="U605" i="3"/>
  <c r="T605" i="3"/>
  <c r="S605" i="3"/>
  <c r="Q605" i="3"/>
  <c r="O605" i="3"/>
  <c r="N605" i="3"/>
  <c r="M605" i="3"/>
  <c r="L605" i="3"/>
  <c r="K605" i="3"/>
  <c r="J605" i="3"/>
  <c r="H605" i="3"/>
  <c r="G605" i="3"/>
  <c r="I605" i="3" s="1"/>
  <c r="F605" i="3"/>
  <c r="E605" i="3"/>
  <c r="D605" i="3"/>
  <c r="C605" i="3"/>
  <c r="B605" i="3"/>
  <c r="A605" i="3"/>
  <c r="V604" i="3"/>
  <c r="U604" i="3"/>
  <c r="T604" i="3"/>
  <c r="S604" i="3"/>
  <c r="Q604" i="3"/>
  <c r="O604" i="3"/>
  <c r="N604" i="3"/>
  <c r="M604" i="3"/>
  <c r="L604" i="3"/>
  <c r="K604" i="3"/>
  <c r="J604" i="3"/>
  <c r="I604" i="3"/>
  <c r="G604" i="3"/>
  <c r="H604" i="3" s="1"/>
  <c r="F604" i="3"/>
  <c r="E604" i="3"/>
  <c r="D604" i="3"/>
  <c r="C604" i="3"/>
  <c r="B604" i="3"/>
  <c r="A604" i="3"/>
  <c r="V603" i="3"/>
  <c r="U603" i="3"/>
  <c r="T603" i="3"/>
  <c r="S603" i="3"/>
  <c r="R603" i="3"/>
  <c r="Q603" i="3"/>
  <c r="P603" i="3"/>
  <c r="O603" i="3"/>
  <c r="N603" i="3"/>
  <c r="M603" i="3"/>
  <c r="L603" i="3"/>
  <c r="K603" i="3"/>
  <c r="J603" i="3"/>
  <c r="G603" i="3"/>
  <c r="F603" i="3"/>
  <c r="E603" i="3"/>
  <c r="D603" i="3"/>
  <c r="C603" i="3"/>
  <c r="B603" i="3"/>
  <c r="A603" i="3"/>
  <c r="V602" i="3"/>
  <c r="U602" i="3"/>
  <c r="T602" i="3"/>
  <c r="S602" i="3"/>
  <c r="R602" i="3"/>
  <c r="Q602" i="3"/>
  <c r="P602" i="3"/>
  <c r="O602" i="3"/>
  <c r="N602" i="3"/>
  <c r="M602" i="3"/>
  <c r="L602" i="3"/>
  <c r="K602" i="3"/>
  <c r="J602" i="3"/>
  <c r="G602" i="3"/>
  <c r="H602" i="3" s="1"/>
  <c r="F602" i="3"/>
  <c r="E602" i="3"/>
  <c r="D602" i="3"/>
  <c r="C602" i="3"/>
  <c r="B602" i="3"/>
  <c r="A602" i="3"/>
  <c r="V601" i="3"/>
  <c r="U601" i="3"/>
  <c r="T601" i="3"/>
  <c r="S601" i="3"/>
  <c r="Q601" i="3"/>
  <c r="P601" i="3"/>
  <c r="O601" i="3"/>
  <c r="N601" i="3"/>
  <c r="M601" i="3"/>
  <c r="L601" i="3"/>
  <c r="K601" i="3"/>
  <c r="J601" i="3"/>
  <c r="I601" i="3"/>
  <c r="H601" i="3"/>
  <c r="G601" i="3"/>
  <c r="F601" i="3"/>
  <c r="E601" i="3"/>
  <c r="D601" i="3"/>
  <c r="C601" i="3"/>
  <c r="B601" i="3"/>
  <c r="A601" i="3"/>
  <c r="V600" i="3"/>
  <c r="U600" i="3"/>
  <c r="T600" i="3"/>
  <c r="S600" i="3"/>
  <c r="R600" i="3"/>
  <c r="Q600" i="3"/>
  <c r="P600" i="3"/>
  <c r="O600" i="3"/>
  <c r="N600" i="3"/>
  <c r="M600" i="3"/>
  <c r="L600" i="3"/>
  <c r="K600" i="3"/>
  <c r="J600" i="3"/>
  <c r="I600" i="3"/>
  <c r="G600" i="3"/>
  <c r="H600" i="3" s="1"/>
  <c r="F600" i="3"/>
  <c r="E600" i="3"/>
  <c r="D600" i="3"/>
  <c r="C600" i="3"/>
  <c r="B600" i="3"/>
  <c r="A600" i="3"/>
  <c r="V599" i="3"/>
  <c r="U599" i="3"/>
  <c r="T599" i="3"/>
  <c r="S599" i="3"/>
  <c r="R599" i="3"/>
  <c r="Q599" i="3"/>
  <c r="O599" i="3"/>
  <c r="N599" i="3"/>
  <c r="P599" i="3" s="1"/>
  <c r="M599" i="3"/>
  <c r="L599" i="3"/>
  <c r="K599" i="3"/>
  <c r="J599" i="3"/>
  <c r="I599" i="3"/>
  <c r="H599" i="3"/>
  <c r="G599" i="3"/>
  <c r="F599" i="3"/>
  <c r="E599" i="3"/>
  <c r="D599" i="3"/>
  <c r="C599" i="3"/>
  <c r="B599" i="3"/>
  <c r="A599" i="3"/>
  <c r="V598" i="3"/>
  <c r="U598" i="3"/>
  <c r="T598" i="3"/>
  <c r="S598" i="3"/>
  <c r="Q598" i="3"/>
  <c r="P598" i="3"/>
  <c r="O598" i="3"/>
  <c r="R598" i="3" s="1"/>
  <c r="N598" i="3"/>
  <c r="M598" i="3"/>
  <c r="L598" i="3"/>
  <c r="K598" i="3"/>
  <c r="J598" i="3"/>
  <c r="I598" i="3"/>
  <c r="H598" i="3"/>
  <c r="G598" i="3"/>
  <c r="F598" i="3"/>
  <c r="E598" i="3"/>
  <c r="D598" i="3"/>
  <c r="C598" i="3"/>
  <c r="B598" i="3"/>
  <c r="A598" i="3"/>
  <c r="V597" i="3"/>
  <c r="U597" i="3"/>
  <c r="T597" i="3"/>
  <c r="S597" i="3"/>
  <c r="Q597" i="3"/>
  <c r="O597" i="3"/>
  <c r="N597" i="3"/>
  <c r="R597" i="3" s="1"/>
  <c r="M597" i="3"/>
  <c r="L597" i="3"/>
  <c r="K597" i="3"/>
  <c r="J597" i="3"/>
  <c r="I597" i="3"/>
  <c r="H597" i="3"/>
  <c r="G597" i="3"/>
  <c r="F597" i="3"/>
  <c r="E597" i="3"/>
  <c r="D597" i="3"/>
  <c r="C597" i="3"/>
  <c r="B597" i="3"/>
  <c r="A597" i="3"/>
  <c r="V596" i="3"/>
  <c r="U596" i="3"/>
  <c r="T596" i="3"/>
  <c r="S596" i="3"/>
  <c r="Q596" i="3"/>
  <c r="O596" i="3"/>
  <c r="N596" i="3"/>
  <c r="P596" i="3" s="1"/>
  <c r="M596" i="3"/>
  <c r="L596" i="3"/>
  <c r="K596" i="3"/>
  <c r="J596" i="3"/>
  <c r="I596" i="3"/>
  <c r="H596" i="3"/>
  <c r="G596" i="3"/>
  <c r="F596" i="3"/>
  <c r="E596" i="3"/>
  <c r="D596" i="3"/>
  <c r="C596" i="3"/>
  <c r="B596" i="3"/>
  <c r="A596" i="3"/>
  <c r="V595" i="3"/>
  <c r="U595" i="3"/>
  <c r="T595" i="3"/>
  <c r="S595" i="3"/>
  <c r="Q595" i="3"/>
  <c r="O595" i="3"/>
  <c r="N595" i="3"/>
  <c r="P595" i="3" s="1"/>
  <c r="M595" i="3"/>
  <c r="L595" i="3"/>
  <c r="K595" i="3"/>
  <c r="J595" i="3"/>
  <c r="H595" i="3"/>
  <c r="G595" i="3"/>
  <c r="I595" i="3" s="1"/>
  <c r="F595" i="3"/>
  <c r="E595" i="3"/>
  <c r="D595" i="3"/>
  <c r="C595" i="3"/>
  <c r="B595" i="3"/>
  <c r="A595" i="3"/>
  <c r="V594" i="3"/>
  <c r="U594" i="3"/>
  <c r="T594" i="3"/>
  <c r="S594" i="3"/>
  <c r="Q594" i="3"/>
  <c r="O594" i="3"/>
  <c r="N594" i="3"/>
  <c r="M594" i="3"/>
  <c r="L594" i="3"/>
  <c r="K594" i="3"/>
  <c r="J594" i="3"/>
  <c r="G594" i="3"/>
  <c r="H594" i="3" s="1"/>
  <c r="F594" i="3"/>
  <c r="E594" i="3"/>
  <c r="D594" i="3"/>
  <c r="C594" i="3"/>
  <c r="B594" i="3"/>
  <c r="A594" i="3"/>
  <c r="V593" i="3"/>
  <c r="U593" i="3"/>
  <c r="T593" i="3"/>
  <c r="S593" i="3"/>
  <c r="R593" i="3"/>
  <c r="Q593" i="3"/>
  <c r="P593" i="3"/>
  <c r="O593" i="3"/>
  <c r="N593" i="3"/>
  <c r="M593" i="3"/>
  <c r="L593" i="3"/>
  <c r="K593" i="3"/>
  <c r="J593" i="3"/>
  <c r="I593" i="3"/>
  <c r="H593" i="3"/>
  <c r="G593" i="3"/>
  <c r="F593" i="3"/>
  <c r="E593" i="3"/>
  <c r="D593" i="3"/>
  <c r="C593" i="3"/>
  <c r="B593" i="3"/>
  <c r="A593" i="3"/>
  <c r="V592" i="3"/>
  <c r="U592" i="3"/>
  <c r="T592" i="3"/>
  <c r="S592" i="3"/>
  <c r="Q592" i="3"/>
  <c r="O592" i="3"/>
  <c r="N592" i="3"/>
  <c r="M592" i="3"/>
  <c r="L592" i="3"/>
  <c r="K592" i="3"/>
  <c r="J592" i="3"/>
  <c r="H592" i="3"/>
  <c r="G592" i="3"/>
  <c r="I592" i="3" s="1"/>
  <c r="F592" i="3"/>
  <c r="E592" i="3"/>
  <c r="D592" i="3"/>
  <c r="C592" i="3"/>
  <c r="B592" i="3"/>
  <c r="A592" i="3"/>
  <c r="V591" i="3"/>
  <c r="U591" i="3"/>
  <c r="T591" i="3"/>
  <c r="S591" i="3"/>
  <c r="Q591" i="3"/>
  <c r="O591" i="3"/>
  <c r="N591" i="3"/>
  <c r="M591" i="3"/>
  <c r="L591" i="3"/>
  <c r="K591" i="3"/>
  <c r="J591" i="3"/>
  <c r="G591" i="3"/>
  <c r="H591" i="3" s="1"/>
  <c r="F591" i="3"/>
  <c r="E591" i="3"/>
  <c r="D591" i="3"/>
  <c r="C591" i="3"/>
  <c r="B591" i="3"/>
  <c r="A591" i="3"/>
  <c r="V590" i="3"/>
  <c r="U590" i="3"/>
  <c r="T590" i="3"/>
  <c r="S590" i="3"/>
  <c r="R590" i="3"/>
  <c r="Q590" i="3"/>
  <c r="P590" i="3"/>
  <c r="O590" i="3"/>
  <c r="N590" i="3"/>
  <c r="M590" i="3"/>
  <c r="L590" i="3"/>
  <c r="K590" i="3"/>
  <c r="J590" i="3"/>
  <c r="I590" i="3"/>
  <c r="H590" i="3"/>
  <c r="G590" i="3"/>
  <c r="F590" i="3"/>
  <c r="E590" i="3"/>
  <c r="D590" i="3"/>
  <c r="C590" i="3"/>
  <c r="B590" i="3"/>
  <c r="A590" i="3"/>
  <c r="V589" i="3"/>
  <c r="U589" i="3"/>
  <c r="T589" i="3"/>
  <c r="S589" i="3"/>
  <c r="R589" i="3"/>
  <c r="Q589" i="3"/>
  <c r="O589" i="3"/>
  <c r="N589" i="3"/>
  <c r="P589" i="3" s="1"/>
  <c r="M589" i="3"/>
  <c r="L589" i="3"/>
  <c r="K589" i="3"/>
  <c r="J589" i="3"/>
  <c r="H589" i="3"/>
  <c r="G589" i="3"/>
  <c r="I589" i="3" s="1"/>
  <c r="F589" i="3"/>
  <c r="E589" i="3"/>
  <c r="D589" i="3"/>
  <c r="C589" i="3"/>
  <c r="B589" i="3"/>
  <c r="A589" i="3"/>
  <c r="V588" i="3"/>
  <c r="U588" i="3"/>
  <c r="T588" i="3"/>
  <c r="S588" i="3"/>
  <c r="Q588" i="3"/>
  <c r="O588" i="3"/>
  <c r="N588" i="3"/>
  <c r="M588" i="3"/>
  <c r="L588" i="3"/>
  <c r="K588" i="3"/>
  <c r="J588" i="3"/>
  <c r="G588" i="3"/>
  <c r="H588" i="3" s="1"/>
  <c r="F588" i="3"/>
  <c r="E588" i="3"/>
  <c r="D588" i="3"/>
  <c r="C588" i="3"/>
  <c r="B588" i="3"/>
  <c r="A588" i="3"/>
  <c r="V587" i="3"/>
  <c r="U587" i="3"/>
  <c r="T587" i="3"/>
  <c r="S587" i="3"/>
  <c r="R587" i="3"/>
  <c r="Q587" i="3"/>
  <c r="P587" i="3"/>
  <c r="O587" i="3"/>
  <c r="N587" i="3"/>
  <c r="M587" i="3"/>
  <c r="L587" i="3"/>
  <c r="K587" i="3"/>
  <c r="J587" i="3"/>
  <c r="H587" i="3"/>
  <c r="G587" i="3"/>
  <c r="I587" i="3" s="1"/>
  <c r="F587" i="3"/>
  <c r="E587" i="3"/>
  <c r="D587" i="3"/>
  <c r="C587" i="3"/>
  <c r="B587" i="3"/>
  <c r="A587" i="3"/>
  <c r="V586" i="3"/>
  <c r="U586" i="3"/>
  <c r="T586" i="3"/>
  <c r="S586" i="3"/>
  <c r="Q586" i="3"/>
  <c r="O586" i="3"/>
  <c r="N586" i="3"/>
  <c r="M586" i="3"/>
  <c r="L586" i="3"/>
  <c r="K586" i="3"/>
  <c r="J586" i="3"/>
  <c r="I586" i="3"/>
  <c r="H586" i="3"/>
  <c r="G586" i="3"/>
  <c r="F586" i="3"/>
  <c r="E586" i="3"/>
  <c r="D586" i="3"/>
  <c r="C586" i="3"/>
  <c r="B586" i="3"/>
  <c r="A586" i="3"/>
  <c r="V585" i="3"/>
  <c r="U585" i="3"/>
  <c r="T585" i="3"/>
  <c r="S585" i="3"/>
  <c r="Q585" i="3"/>
  <c r="O585" i="3"/>
  <c r="N585" i="3"/>
  <c r="P585" i="3" s="1"/>
  <c r="M585" i="3"/>
  <c r="L585" i="3"/>
  <c r="K585" i="3"/>
  <c r="J585" i="3"/>
  <c r="I585" i="3"/>
  <c r="H585" i="3"/>
  <c r="G585" i="3"/>
  <c r="F585" i="3"/>
  <c r="E585" i="3"/>
  <c r="D585" i="3"/>
  <c r="C585" i="3"/>
  <c r="B585" i="3"/>
  <c r="A585" i="3"/>
  <c r="V584" i="3"/>
  <c r="U584" i="3"/>
  <c r="T584" i="3"/>
  <c r="S584" i="3"/>
  <c r="R584" i="3"/>
  <c r="Q584" i="3"/>
  <c r="O584" i="3"/>
  <c r="P584" i="3" s="1"/>
  <c r="N584" i="3"/>
  <c r="M584" i="3"/>
  <c r="L584" i="3"/>
  <c r="K584" i="3"/>
  <c r="J584" i="3"/>
  <c r="G584" i="3"/>
  <c r="F584" i="3"/>
  <c r="E584" i="3"/>
  <c r="D584" i="3"/>
  <c r="C584" i="3"/>
  <c r="B584" i="3"/>
  <c r="A584" i="3"/>
  <c r="V583" i="3"/>
  <c r="U583" i="3"/>
  <c r="T583" i="3"/>
  <c r="S583" i="3"/>
  <c r="R583" i="3"/>
  <c r="Q583" i="3"/>
  <c r="P583" i="3"/>
  <c r="O583" i="3"/>
  <c r="N583" i="3"/>
  <c r="M583" i="3"/>
  <c r="L583" i="3"/>
  <c r="K583" i="3"/>
  <c r="J583" i="3"/>
  <c r="H583" i="3"/>
  <c r="G583" i="3"/>
  <c r="I583" i="3" s="1"/>
  <c r="F583" i="3"/>
  <c r="E583" i="3"/>
  <c r="D583" i="3"/>
  <c r="C583" i="3"/>
  <c r="B583" i="3"/>
  <c r="A583" i="3"/>
  <c r="V582" i="3"/>
  <c r="U582" i="3"/>
  <c r="T582" i="3"/>
  <c r="S582" i="3"/>
  <c r="Q582" i="3"/>
  <c r="O582" i="3"/>
  <c r="N582" i="3"/>
  <c r="P582" i="3" s="1"/>
  <c r="M582" i="3"/>
  <c r="L582" i="3"/>
  <c r="K582" i="3"/>
  <c r="J582" i="3"/>
  <c r="I582" i="3"/>
  <c r="H582" i="3"/>
  <c r="G582" i="3"/>
  <c r="F582" i="3"/>
  <c r="E582" i="3"/>
  <c r="D582" i="3"/>
  <c r="C582" i="3"/>
  <c r="B582" i="3"/>
  <c r="A582" i="3"/>
  <c r="V581" i="3"/>
  <c r="U581" i="3"/>
  <c r="T581" i="3"/>
  <c r="S581" i="3"/>
  <c r="R581" i="3"/>
  <c r="Q581" i="3"/>
  <c r="P581" i="3"/>
  <c r="O581" i="3"/>
  <c r="N581" i="3"/>
  <c r="M581" i="3"/>
  <c r="L581" i="3"/>
  <c r="K581" i="3"/>
  <c r="J581" i="3"/>
  <c r="G581" i="3"/>
  <c r="F581" i="3"/>
  <c r="E581" i="3"/>
  <c r="D581" i="3"/>
  <c r="C581" i="3"/>
  <c r="B581" i="3"/>
  <c r="A581" i="3"/>
  <c r="V580" i="3"/>
  <c r="U580" i="3"/>
  <c r="T580" i="3"/>
  <c r="S580" i="3"/>
  <c r="Q580" i="3"/>
  <c r="O580" i="3"/>
  <c r="R580" i="3" s="1"/>
  <c r="N580" i="3"/>
  <c r="M580" i="3"/>
  <c r="L580" i="3"/>
  <c r="K580" i="3"/>
  <c r="J580" i="3"/>
  <c r="H580" i="3"/>
  <c r="G580" i="3"/>
  <c r="I580" i="3" s="1"/>
  <c r="F580" i="3"/>
  <c r="E580" i="3"/>
  <c r="D580" i="3"/>
  <c r="C580" i="3"/>
  <c r="B580" i="3"/>
  <c r="A580" i="3"/>
  <c r="V579" i="3"/>
  <c r="U579" i="3"/>
  <c r="T579" i="3"/>
  <c r="S579" i="3"/>
  <c r="Q579" i="3"/>
  <c r="P579" i="3"/>
  <c r="O579" i="3"/>
  <c r="N579" i="3"/>
  <c r="R579" i="3" s="1"/>
  <c r="M579" i="3"/>
  <c r="L579" i="3"/>
  <c r="K579" i="3"/>
  <c r="J579" i="3"/>
  <c r="G579" i="3"/>
  <c r="F579" i="3"/>
  <c r="E579" i="3"/>
  <c r="D579" i="3"/>
  <c r="C579" i="3"/>
  <c r="B579" i="3"/>
  <c r="A579" i="3"/>
  <c r="V578" i="3"/>
  <c r="U578" i="3"/>
  <c r="T578" i="3"/>
  <c r="S578" i="3"/>
  <c r="R578" i="3"/>
  <c r="Q578" i="3"/>
  <c r="O578" i="3"/>
  <c r="N578" i="3"/>
  <c r="P578" i="3" s="1"/>
  <c r="M578" i="3"/>
  <c r="L578" i="3"/>
  <c r="K578" i="3"/>
  <c r="J578" i="3"/>
  <c r="H578" i="3"/>
  <c r="G578" i="3"/>
  <c r="I578" i="3" s="1"/>
  <c r="F578" i="3"/>
  <c r="E578" i="3"/>
  <c r="D578" i="3"/>
  <c r="C578" i="3"/>
  <c r="B578" i="3"/>
  <c r="A578" i="3"/>
  <c r="V577" i="3"/>
  <c r="U577" i="3"/>
  <c r="T577" i="3"/>
  <c r="S577" i="3"/>
  <c r="R577" i="3"/>
  <c r="Q577" i="3"/>
  <c r="O577" i="3"/>
  <c r="N577" i="3"/>
  <c r="P577" i="3" s="1"/>
  <c r="M577" i="3"/>
  <c r="L577" i="3"/>
  <c r="K577" i="3"/>
  <c r="J577" i="3"/>
  <c r="I577" i="3"/>
  <c r="H577" i="3"/>
  <c r="G577" i="3"/>
  <c r="F577" i="3"/>
  <c r="E577" i="3"/>
  <c r="D577" i="3"/>
  <c r="C577" i="3"/>
  <c r="B577" i="3"/>
  <c r="A577" i="3"/>
  <c r="V576" i="3"/>
  <c r="U576" i="3"/>
  <c r="T576" i="3"/>
  <c r="S576" i="3"/>
  <c r="Q576" i="3"/>
  <c r="P576" i="3"/>
  <c r="O576" i="3"/>
  <c r="R576" i="3" s="1"/>
  <c r="N576" i="3"/>
  <c r="M576" i="3"/>
  <c r="L576" i="3"/>
  <c r="K576" i="3"/>
  <c r="J576" i="3"/>
  <c r="I576" i="3"/>
  <c r="H576" i="3"/>
  <c r="G576" i="3"/>
  <c r="F576" i="3"/>
  <c r="E576" i="3"/>
  <c r="D576" i="3"/>
  <c r="C576" i="3"/>
  <c r="B576" i="3"/>
  <c r="A576" i="3"/>
  <c r="V575" i="3"/>
  <c r="U575" i="3"/>
  <c r="T575" i="3"/>
  <c r="S575" i="3"/>
  <c r="Q575" i="3"/>
  <c r="O575" i="3"/>
  <c r="R575" i="3" s="1"/>
  <c r="N575" i="3"/>
  <c r="M575" i="3"/>
  <c r="L575" i="3"/>
  <c r="K575" i="3"/>
  <c r="J575" i="3"/>
  <c r="H575" i="3"/>
  <c r="G575" i="3"/>
  <c r="I575" i="3" s="1"/>
  <c r="F575" i="3"/>
  <c r="E575" i="3"/>
  <c r="D575" i="3"/>
  <c r="C575" i="3"/>
  <c r="B575" i="3"/>
  <c r="A575" i="3"/>
  <c r="V574" i="3"/>
  <c r="U574" i="3"/>
  <c r="T574" i="3"/>
  <c r="S574" i="3"/>
  <c r="R574" i="3"/>
  <c r="Q574" i="3"/>
  <c r="O574" i="3"/>
  <c r="N574" i="3"/>
  <c r="P574" i="3" s="1"/>
  <c r="M574" i="3"/>
  <c r="L574" i="3"/>
  <c r="K574" i="3"/>
  <c r="J574" i="3"/>
  <c r="I574" i="3"/>
  <c r="H574" i="3"/>
  <c r="G574" i="3"/>
  <c r="F574" i="3"/>
  <c r="E574" i="3"/>
  <c r="D574" i="3"/>
  <c r="C574" i="3"/>
  <c r="B574" i="3"/>
  <c r="A574" i="3"/>
  <c r="V573" i="3"/>
  <c r="U573" i="3"/>
  <c r="T573" i="3"/>
  <c r="S573" i="3"/>
  <c r="R573" i="3"/>
  <c r="Q573" i="3"/>
  <c r="P573" i="3"/>
  <c r="O573" i="3"/>
  <c r="N573" i="3"/>
  <c r="M573" i="3"/>
  <c r="L573" i="3"/>
  <c r="K573" i="3"/>
  <c r="J573" i="3"/>
  <c r="H573" i="3"/>
  <c r="G573" i="3"/>
  <c r="I573" i="3" s="1"/>
  <c r="F573" i="3"/>
  <c r="E573" i="3"/>
  <c r="D573" i="3"/>
  <c r="C573" i="3"/>
  <c r="B573" i="3"/>
  <c r="A573" i="3"/>
  <c r="V572" i="3"/>
  <c r="U572" i="3"/>
  <c r="T572" i="3"/>
  <c r="S572" i="3"/>
  <c r="Q572" i="3"/>
  <c r="O572" i="3"/>
  <c r="N572" i="3"/>
  <c r="R572" i="3" s="1"/>
  <c r="M572" i="3"/>
  <c r="L572" i="3"/>
  <c r="K572" i="3"/>
  <c r="J572" i="3"/>
  <c r="H572" i="3"/>
  <c r="G572" i="3"/>
  <c r="I572" i="3" s="1"/>
  <c r="F572" i="3"/>
  <c r="E572" i="3"/>
  <c r="D572" i="3"/>
  <c r="C572" i="3"/>
  <c r="B572" i="3"/>
  <c r="A572" i="3"/>
  <c r="V571" i="3"/>
  <c r="U571" i="3"/>
  <c r="T571" i="3"/>
  <c r="S571" i="3"/>
  <c r="R571" i="3"/>
  <c r="Q571" i="3"/>
  <c r="O571" i="3"/>
  <c r="N571" i="3"/>
  <c r="P571" i="3" s="1"/>
  <c r="M571" i="3"/>
  <c r="L571" i="3"/>
  <c r="K571" i="3"/>
  <c r="J571" i="3"/>
  <c r="H571" i="3"/>
  <c r="G571" i="3"/>
  <c r="I571" i="3" s="1"/>
  <c r="F571" i="3"/>
  <c r="E571" i="3"/>
  <c r="D571" i="3"/>
  <c r="C571" i="3"/>
  <c r="B571" i="3"/>
  <c r="A571" i="3"/>
  <c r="V570" i="3"/>
  <c r="U570" i="3"/>
  <c r="T570" i="3"/>
  <c r="S570" i="3"/>
  <c r="R570" i="3"/>
  <c r="Q570" i="3"/>
  <c r="O570" i="3"/>
  <c r="N570" i="3"/>
  <c r="P570" i="3" s="1"/>
  <c r="M570" i="3"/>
  <c r="L570" i="3"/>
  <c r="K570" i="3"/>
  <c r="J570" i="3"/>
  <c r="I570" i="3"/>
  <c r="G570" i="3"/>
  <c r="H570" i="3" s="1"/>
  <c r="F570" i="3"/>
  <c r="E570" i="3"/>
  <c r="D570" i="3"/>
  <c r="C570" i="3"/>
  <c r="B570" i="3"/>
  <c r="A570" i="3"/>
  <c r="V569" i="3"/>
  <c r="U569" i="3"/>
  <c r="T569" i="3"/>
  <c r="S569" i="3"/>
  <c r="R569" i="3"/>
  <c r="Q569" i="3"/>
  <c r="O569" i="3"/>
  <c r="N569" i="3"/>
  <c r="P569" i="3" s="1"/>
  <c r="M569" i="3"/>
  <c r="L569" i="3"/>
  <c r="K569" i="3"/>
  <c r="J569" i="3"/>
  <c r="I569" i="3"/>
  <c r="H569" i="3"/>
  <c r="G569" i="3"/>
  <c r="F569" i="3"/>
  <c r="E569" i="3"/>
  <c r="D569" i="3"/>
  <c r="C569" i="3"/>
  <c r="B569" i="3"/>
  <c r="A569" i="3"/>
  <c r="V568" i="3"/>
  <c r="U568" i="3"/>
  <c r="T568" i="3"/>
  <c r="S568" i="3"/>
  <c r="R568" i="3"/>
  <c r="Q568" i="3"/>
  <c r="P568" i="3"/>
  <c r="O568" i="3"/>
  <c r="N568" i="3"/>
  <c r="M568" i="3"/>
  <c r="L568" i="3"/>
  <c r="K568" i="3"/>
  <c r="J568" i="3"/>
  <c r="H568" i="3"/>
  <c r="G568" i="3"/>
  <c r="I568" i="3" s="1"/>
  <c r="F568" i="3"/>
  <c r="E568" i="3"/>
  <c r="D568" i="3"/>
  <c r="C568" i="3"/>
  <c r="B568" i="3"/>
  <c r="A568" i="3"/>
  <c r="V567" i="3"/>
  <c r="U567" i="3"/>
  <c r="T567" i="3"/>
  <c r="S567" i="3"/>
  <c r="Q567" i="3"/>
  <c r="O567" i="3"/>
  <c r="N567" i="3"/>
  <c r="M567" i="3"/>
  <c r="L567" i="3"/>
  <c r="K567" i="3"/>
  <c r="J567" i="3"/>
  <c r="G567" i="3"/>
  <c r="I567" i="3" s="1"/>
  <c r="F567" i="3"/>
  <c r="E567" i="3"/>
  <c r="D567" i="3"/>
  <c r="C567" i="3"/>
  <c r="B567" i="3"/>
  <c r="A567" i="3"/>
  <c r="V566" i="3"/>
  <c r="U566" i="3"/>
  <c r="T566" i="3"/>
  <c r="S566" i="3"/>
  <c r="Q566" i="3"/>
  <c r="O566" i="3"/>
  <c r="N566" i="3"/>
  <c r="P566" i="3" s="1"/>
  <c r="M566" i="3"/>
  <c r="L566" i="3"/>
  <c r="K566" i="3"/>
  <c r="J566" i="3"/>
  <c r="I566" i="3"/>
  <c r="H566" i="3"/>
  <c r="G566" i="3"/>
  <c r="F566" i="3"/>
  <c r="E566" i="3"/>
  <c r="D566" i="3"/>
  <c r="C566" i="3"/>
  <c r="B566" i="3"/>
  <c r="A566" i="3"/>
  <c r="V565" i="3"/>
  <c r="U565" i="3"/>
  <c r="T565" i="3"/>
  <c r="S565" i="3"/>
  <c r="R565" i="3"/>
  <c r="Q565" i="3"/>
  <c r="P565" i="3"/>
  <c r="O565" i="3"/>
  <c r="N565" i="3"/>
  <c r="M565" i="3"/>
  <c r="L565" i="3"/>
  <c r="K565" i="3"/>
  <c r="J565" i="3"/>
  <c r="G565" i="3"/>
  <c r="F565" i="3"/>
  <c r="E565" i="3"/>
  <c r="D565" i="3"/>
  <c r="C565" i="3"/>
  <c r="B565" i="3"/>
  <c r="A565" i="3"/>
  <c r="V564" i="3"/>
  <c r="U564" i="3"/>
  <c r="T564" i="3"/>
  <c r="S564" i="3"/>
  <c r="R564" i="3"/>
  <c r="Q564" i="3"/>
  <c r="P564" i="3"/>
  <c r="O564" i="3"/>
  <c r="N564" i="3"/>
  <c r="M564" i="3"/>
  <c r="L564" i="3"/>
  <c r="K564" i="3"/>
  <c r="J564" i="3"/>
  <c r="I564" i="3"/>
  <c r="H564" i="3"/>
  <c r="G564" i="3"/>
  <c r="F564" i="3"/>
  <c r="E564" i="3"/>
  <c r="D564" i="3"/>
  <c r="C564" i="3"/>
  <c r="B564" i="3"/>
  <c r="A564" i="3"/>
  <c r="V563" i="3"/>
  <c r="U563" i="3"/>
  <c r="T563" i="3"/>
  <c r="S563" i="3"/>
  <c r="Q563" i="3"/>
  <c r="O563" i="3"/>
  <c r="N563" i="3"/>
  <c r="P563" i="3" s="1"/>
  <c r="M563" i="3"/>
  <c r="L563" i="3"/>
  <c r="K563" i="3"/>
  <c r="J563" i="3"/>
  <c r="G563" i="3"/>
  <c r="F563" i="3"/>
  <c r="E563" i="3"/>
  <c r="D563" i="3"/>
  <c r="C563" i="3"/>
  <c r="B563" i="3"/>
  <c r="A563" i="3"/>
  <c r="V562" i="3"/>
  <c r="U562" i="3"/>
  <c r="T562" i="3"/>
  <c r="S562" i="3"/>
  <c r="R562" i="3"/>
  <c r="Q562" i="3"/>
  <c r="P562" i="3"/>
  <c r="O562" i="3"/>
  <c r="N562" i="3"/>
  <c r="M562" i="3"/>
  <c r="L562" i="3"/>
  <c r="K562" i="3"/>
  <c r="J562" i="3"/>
  <c r="H562" i="3"/>
  <c r="G562" i="3"/>
  <c r="I562" i="3" s="1"/>
  <c r="F562" i="3"/>
  <c r="E562" i="3"/>
  <c r="D562" i="3"/>
  <c r="C562" i="3"/>
  <c r="B562" i="3"/>
  <c r="A562" i="3"/>
  <c r="V561" i="3"/>
  <c r="U561" i="3"/>
  <c r="T561" i="3"/>
  <c r="S561" i="3"/>
  <c r="Q561" i="3"/>
  <c r="O561" i="3"/>
  <c r="N561" i="3"/>
  <c r="R561" i="3" s="1"/>
  <c r="M561" i="3"/>
  <c r="L561" i="3"/>
  <c r="K561" i="3"/>
  <c r="J561" i="3"/>
  <c r="I561" i="3"/>
  <c r="H561" i="3"/>
  <c r="G561" i="3"/>
  <c r="F561" i="3"/>
  <c r="E561" i="3"/>
  <c r="D561" i="3"/>
  <c r="C561" i="3"/>
  <c r="B561" i="3"/>
  <c r="A561" i="3"/>
  <c r="V560" i="3"/>
  <c r="U560" i="3"/>
  <c r="T560" i="3"/>
  <c r="S560" i="3"/>
  <c r="Q560" i="3"/>
  <c r="O560" i="3"/>
  <c r="N560" i="3"/>
  <c r="P560" i="3" s="1"/>
  <c r="M560" i="3"/>
  <c r="L560" i="3"/>
  <c r="K560" i="3"/>
  <c r="J560" i="3"/>
  <c r="I560" i="3"/>
  <c r="G560" i="3"/>
  <c r="H560" i="3" s="1"/>
  <c r="F560" i="3"/>
  <c r="E560" i="3"/>
  <c r="D560" i="3"/>
  <c r="C560" i="3"/>
  <c r="B560" i="3"/>
  <c r="A560" i="3"/>
  <c r="V559" i="3"/>
  <c r="U559" i="3"/>
  <c r="T559" i="3"/>
  <c r="S559" i="3"/>
  <c r="Q559" i="3"/>
  <c r="O559" i="3"/>
  <c r="R559" i="3" s="1"/>
  <c r="N559" i="3"/>
  <c r="P559" i="3" s="1"/>
  <c r="M559" i="3"/>
  <c r="L559" i="3"/>
  <c r="K559" i="3"/>
  <c r="J559" i="3"/>
  <c r="H559" i="3"/>
  <c r="G559" i="3"/>
  <c r="I559" i="3" s="1"/>
  <c r="F559" i="3"/>
  <c r="E559" i="3"/>
  <c r="D559" i="3"/>
  <c r="C559" i="3"/>
  <c r="B559" i="3"/>
  <c r="A559" i="3"/>
  <c r="V558" i="3"/>
  <c r="U558" i="3"/>
  <c r="T558" i="3"/>
  <c r="S558" i="3"/>
  <c r="R558" i="3"/>
  <c r="Q558" i="3"/>
  <c r="O558" i="3"/>
  <c r="N558" i="3"/>
  <c r="P558" i="3" s="1"/>
  <c r="M558" i="3"/>
  <c r="L558" i="3"/>
  <c r="K558" i="3"/>
  <c r="J558" i="3"/>
  <c r="I558" i="3"/>
  <c r="H558" i="3"/>
  <c r="G558" i="3"/>
  <c r="F558" i="3"/>
  <c r="E558" i="3"/>
  <c r="D558" i="3"/>
  <c r="C558" i="3"/>
  <c r="B558" i="3"/>
  <c r="A558" i="3"/>
  <c r="V557" i="3"/>
  <c r="U557" i="3"/>
  <c r="T557" i="3"/>
  <c r="S557" i="3"/>
  <c r="Q557" i="3"/>
  <c r="O557" i="3"/>
  <c r="N557" i="3"/>
  <c r="P557" i="3" s="1"/>
  <c r="M557" i="3"/>
  <c r="L557" i="3"/>
  <c r="K557" i="3"/>
  <c r="J557" i="3"/>
  <c r="I557" i="3"/>
  <c r="H557" i="3"/>
  <c r="G557" i="3"/>
  <c r="F557" i="3"/>
  <c r="E557" i="3"/>
  <c r="D557" i="3"/>
  <c r="C557" i="3"/>
  <c r="B557" i="3"/>
  <c r="A557" i="3"/>
  <c r="V556" i="3"/>
  <c r="U556" i="3"/>
  <c r="T556" i="3"/>
  <c r="S556" i="3"/>
  <c r="Q556" i="3"/>
  <c r="O556" i="3"/>
  <c r="N556" i="3"/>
  <c r="P556" i="3" s="1"/>
  <c r="M556" i="3"/>
  <c r="L556" i="3"/>
  <c r="K556" i="3"/>
  <c r="J556" i="3"/>
  <c r="H556" i="3"/>
  <c r="G556" i="3"/>
  <c r="I556" i="3" s="1"/>
  <c r="F556" i="3"/>
  <c r="E556" i="3"/>
  <c r="D556" i="3"/>
  <c r="C556" i="3"/>
  <c r="B556" i="3"/>
  <c r="A556" i="3"/>
  <c r="V555" i="3"/>
  <c r="U555" i="3"/>
  <c r="T555" i="3"/>
  <c r="S555" i="3"/>
  <c r="R555" i="3"/>
  <c r="Q555" i="3"/>
  <c r="O555" i="3"/>
  <c r="N555" i="3"/>
  <c r="P555" i="3" s="1"/>
  <c r="M555" i="3"/>
  <c r="L555" i="3"/>
  <c r="K555" i="3"/>
  <c r="J555" i="3"/>
  <c r="H555" i="3"/>
  <c r="G555" i="3"/>
  <c r="I555" i="3" s="1"/>
  <c r="F555" i="3"/>
  <c r="E555" i="3"/>
  <c r="D555" i="3"/>
  <c r="C555" i="3"/>
  <c r="B555" i="3"/>
  <c r="A555" i="3"/>
  <c r="V554" i="3"/>
  <c r="U554" i="3"/>
  <c r="T554" i="3"/>
  <c r="S554" i="3"/>
  <c r="R554" i="3"/>
  <c r="Q554" i="3"/>
  <c r="O554" i="3"/>
  <c r="N554" i="3"/>
  <c r="P554" i="3" s="1"/>
  <c r="M554" i="3"/>
  <c r="L554" i="3"/>
  <c r="K554" i="3"/>
  <c r="J554" i="3"/>
  <c r="I554" i="3"/>
  <c r="G554" i="3"/>
  <c r="H554" i="3" s="1"/>
  <c r="F554" i="3"/>
  <c r="E554" i="3"/>
  <c r="D554" i="3"/>
  <c r="C554" i="3"/>
  <c r="B554" i="3"/>
  <c r="A554" i="3"/>
  <c r="V553" i="3"/>
  <c r="U553" i="3"/>
  <c r="T553" i="3"/>
  <c r="S553" i="3"/>
  <c r="Q553" i="3"/>
  <c r="O553" i="3"/>
  <c r="R553" i="3" s="1"/>
  <c r="N553" i="3"/>
  <c r="M553" i="3"/>
  <c r="L553" i="3"/>
  <c r="K553" i="3"/>
  <c r="J553" i="3"/>
  <c r="H553" i="3"/>
  <c r="G553" i="3"/>
  <c r="I553" i="3" s="1"/>
  <c r="F553" i="3"/>
  <c r="E553" i="3"/>
  <c r="D553" i="3"/>
  <c r="C553" i="3"/>
  <c r="B553" i="3"/>
  <c r="A553" i="3"/>
  <c r="V552" i="3"/>
  <c r="U552" i="3"/>
  <c r="T552" i="3"/>
  <c r="S552" i="3"/>
  <c r="R552" i="3"/>
  <c r="Q552" i="3"/>
  <c r="O552" i="3"/>
  <c r="N552" i="3"/>
  <c r="P552" i="3" s="1"/>
  <c r="M552" i="3"/>
  <c r="L552" i="3"/>
  <c r="K552" i="3"/>
  <c r="J552" i="3"/>
  <c r="H552" i="3"/>
  <c r="G552" i="3"/>
  <c r="I552" i="3" s="1"/>
  <c r="F552" i="3"/>
  <c r="E552" i="3"/>
  <c r="D552" i="3"/>
  <c r="C552" i="3"/>
  <c r="B552" i="3"/>
  <c r="A552" i="3"/>
  <c r="V551" i="3"/>
  <c r="U551" i="3"/>
  <c r="T551" i="3"/>
  <c r="S551" i="3"/>
  <c r="R551" i="3"/>
  <c r="Q551" i="3"/>
  <c r="O551" i="3"/>
  <c r="N551" i="3"/>
  <c r="P551" i="3" s="1"/>
  <c r="M551" i="3"/>
  <c r="L551" i="3"/>
  <c r="K551" i="3"/>
  <c r="J551" i="3"/>
  <c r="G551" i="3"/>
  <c r="H551" i="3" s="1"/>
  <c r="F551" i="3"/>
  <c r="E551" i="3"/>
  <c r="D551" i="3"/>
  <c r="C551" i="3"/>
  <c r="B551" i="3"/>
  <c r="A551" i="3"/>
  <c r="V550" i="3"/>
  <c r="U550" i="3"/>
  <c r="T550" i="3"/>
  <c r="S550" i="3"/>
  <c r="Q550" i="3"/>
  <c r="O550" i="3"/>
  <c r="R550" i="3" s="1"/>
  <c r="N550" i="3"/>
  <c r="M550" i="3"/>
  <c r="L550" i="3"/>
  <c r="K550" i="3"/>
  <c r="J550" i="3"/>
  <c r="I550" i="3"/>
  <c r="H550" i="3"/>
  <c r="G550" i="3"/>
  <c r="F550" i="3"/>
  <c r="E550" i="3"/>
  <c r="D550" i="3"/>
  <c r="C550" i="3"/>
  <c r="B550" i="3"/>
  <c r="A550" i="3"/>
  <c r="V549" i="3"/>
  <c r="U549" i="3"/>
  <c r="T549" i="3"/>
  <c r="S549" i="3"/>
  <c r="R549" i="3"/>
  <c r="Q549" i="3"/>
  <c r="O549" i="3"/>
  <c r="N549" i="3"/>
  <c r="P549" i="3" s="1"/>
  <c r="M549" i="3"/>
  <c r="L549" i="3"/>
  <c r="K549" i="3"/>
  <c r="J549" i="3"/>
  <c r="G549" i="3"/>
  <c r="F549" i="3"/>
  <c r="E549" i="3"/>
  <c r="D549" i="3"/>
  <c r="C549" i="3"/>
  <c r="B549" i="3"/>
  <c r="A549" i="3"/>
  <c r="V548" i="3"/>
  <c r="U548" i="3"/>
  <c r="T548" i="3"/>
  <c r="S548" i="3"/>
  <c r="R548" i="3"/>
  <c r="Q548" i="3"/>
  <c r="O548" i="3"/>
  <c r="N548" i="3"/>
  <c r="P548" i="3" s="1"/>
  <c r="M548" i="3"/>
  <c r="L548" i="3"/>
  <c r="K548" i="3"/>
  <c r="J548" i="3"/>
  <c r="G548" i="3"/>
  <c r="I548" i="3" s="1"/>
  <c r="F548" i="3"/>
  <c r="E548" i="3"/>
  <c r="D548" i="3"/>
  <c r="C548" i="3"/>
  <c r="B548" i="3"/>
  <c r="A548" i="3"/>
  <c r="V547" i="3"/>
  <c r="U547" i="3"/>
  <c r="T547" i="3"/>
  <c r="S547" i="3"/>
  <c r="Q547" i="3"/>
  <c r="P547" i="3"/>
  <c r="O547" i="3"/>
  <c r="R547" i="3" s="1"/>
  <c r="N547" i="3"/>
  <c r="M547" i="3"/>
  <c r="L547" i="3"/>
  <c r="K547" i="3"/>
  <c r="J547" i="3"/>
  <c r="G547" i="3"/>
  <c r="I547" i="3" s="1"/>
  <c r="F547" i="3"/>
  <c r="E547" i="3"/>
  <c r="D547" i="3"/>
  <c r="C547" i="3"/>
  <c r="B547" i="3"/>
  <c r="A547" i="3"/>
  <c r="V546" i="3"/>
  <c r="U546" i="3"/>
  <c r="T546" i="3"/>
  <c r="S546" i="3"/>
  <c r="R546" i="3"/>
  <c r="Q546" i="3"/>
  <c r="P546" i="3"/>
  <c r="O546" i="3"/>
  <c r="N546" i="3"/>
  <c r="M546" i="3"/>
  <c r="L546" i="3"/>
  <c r="K546" i="3"/>
  <c r="J546" i="3"/>
  <c r="I546" i="3"/>
  <c r="H546" i="3"/>
  <c r="G546" i="3"/>
  <c r="F546" i="3"/>
  <c r="E546" i="3"/>
  <c r="D546" i="3"/>
  <c r="C546" i="3"/>
  <c r="B546" i="3"/>
  <c r="A546" i="3"/>
  <c r="V545" i="3"/>
  <c r="U545" i="3"/>
  <c r="T545" i="3"/>
  <c r="S545" i="3"/>
  <c r="Q545" i="3"/>
  <c r="O545" i="3"/>
  <c r="R545" i="3" s="1"/>
  <c r="N545" i="3"/>
  <c r="M545" i="3"/>
  <c r="L545" i="3"/>
  <c r="K545" i="3"/>
  <c r="J545" i="3"/>
  <c r="I545" i="3"/>
  <c r="H545" i="3"/>
  <c r="G545" i="3"/>
  <c r="F545" i="3"/>
  <c r="E545" i="3"/>
  <c r="D545" i="3"/>
  <c r="C545" i="3"/>
  <c r="B545" i="3"/>
  <c r="A545" i="3"/>
  <c r="V544" i="3"/>
  <c r="U544" i="3"/>
  <c r="T544" i="3"/>
  <c r="S544" i="3"/>
  <c r="Q544" i="3"/>
  <c r="O544" i="3"/>
  <c r="N544" i="3"/>
  <c r="P544" i="3" s="1"/>
  <c r="M544" i="3"/>
  <c r="L544" i="3"/>
  <c r="K544" i="3"/>
  <c r="J544" i="3"/>
  <c r="I544" i="3"/>
  <c r="G544" i="3"/>
  <c r="H544" i="3" s="1"/>
  <c r="F544" i="3"/>
  <c r="E544" i="3"/>
  <c r="D544" i="3"/>
  <c r="C544" i="3"/>
  <c r="B544" i="3"/>
  <c r="A544" i="3"/>
  <c r="V543" i="3"/>
  <c r="U543" i="3"/>
  <c r="T543" i="3"/>
  <c r="S543" i="3"/>
  <c r="R543" i="3"/>
  <c r="Q543" i="3"/>
  <c r="P543" i="3"/>
  <c r="O543" i="3"/>
  <c r="N543" i="3"/>
  <c r="M543" i="3"/>
  <c r="L543" i="3"/>
  <c r="K543" i="3"/>
  <c r="J543" i="3"/>
  <c r="G543" i="3"/>
  <c r="F543" i="3"/>
  <c r="E543" i="3"/>
  <c r="D543" i="3"/>
  <c r="C543" i="3"/>
  <c r="B543" i="3"/>
  <c r="A543" i="3"/>
  <c r="V542" i="3"/>
  <c r="U542" i="3"/>
  <c r="T542" i="3"/>
  <c r="S542" i="3"/>
  <c r="Q542" i="3"/>
  <c r="O542" i="3"/>
  <c r="N542" i="3"/>
  <c r="M542" i="3"/>
  <c r="L542" i="3"/>
  <c r="K542" i="3"/>
  <c r="J542" i="3"/>
  <c r="I542" i="3"/>
  <c r="H542" i="3"/>
  <c r="G542" i="3"/>
  <c r="F542" i="3"/>
  <c r="E542" i="3"/>
  <c r="D542" i="3"/>
  <c r="C542" i="3"/>
  <c r="B542" i="3"/>
  <c r="A542" i="3"/>
  <c r="V541" i="3"/>
  <c r="U541" i="3"/>
  <c r="T541" i="3"/>
  <c r="S541" i="3"/>
  <c r="R541" i="3"/>
  <c r="Q541" i="3"/>
  <c r="P541" i="3"/>
  <c r="O541" i="3"/>
  <c r="N541" i="3"/>
  <c r="M541" i="3"/>
  <c r="L541" i="3"/>
  <c r="K541" i="3"/>
  <c r="J541" i="3"/>
  <c r="I541" i="3"/>
  <c r="G541" i="3"/>
  <c r="H541" i="3" s="1"/>
  <c r="F541" i="3"/>
  <c r="E541" i="3"/>
  <c r="D541" i="3"/>
  <c r="C541" i="3"/>
  <c r="B541" i="3"/>
  <c r="A541" i="3"/>
  <c r="V540" i="3"/>
  <c r="U540" i="3"/>
  <c r="T540" i="3"/>
  <c r="S540" i="3"/>
  <c r="Q540" i="3"/>
  <c r="O540" i="3"/>
  <c r="R540" i="3" s="1"/>
  <c r="N540" i="3"/>
  <c r="M540" i="3"/>
  <c r="L540" i="3"/>
  <c r="K540" i="3"/>
  <c r="J540" i="3"/>
  <c r="I540" i="3"/>
  <c r="H540" i="3"/>
  <c r="G540" i="3"/>
  <c r="F540" i="3"/>
  <c r="E540" i="3"/>
  <c r="D540" i="3"/>
  <c r="C540" i="3"/>
  <c r="B540" i="3"/>
  <c r="A540" i="3"/>
  <c r="V539" i="3"/>
  <c r="U539" i="3"/>
  <c r="T539" i="3"/>
  <c r="S539" i="3"/>
  <c r="Q539" i="3"/>
  <c r="O539" i="3"/>
  <c r="N539" i="3"/>
  <c r="M539" i="3"/>
  <c r="L539" i="3"/>
  <c r="K539" i="3"/>
  <c r="J539" i="3"/>
  <c r="G539" i="3"/>
  <c r="F539" i="3"/>
  <c r="E539" i="3"/>
  <c r="D539" i="3"/>
  <c r="C539" i="3"/>
  <c r="B539" i="3"/>
  <c r="A539" i="3"/>
  <c r="V538" i="3"/>
  <c r="U538" i="3"/>
  <c r="T538" i="3"/>
  <c r="S538" i="3"/>
  <c r="Q538" i="3"/>
  <c r="P538" i="3"/>
  <c r="O538" i="3"/>
  <c r="N538" i="3"/>
  <c r="R538" i="3" s="1"/>
  <c r="M538" i="3"/>
  <c r="L538" i="3"/>
  <c r="K538" i="3"/>
  <c r="J538" i="3"/>
  <c r="G538" i="3"/>
  <c r="I538" i="3" s="1"/>
  <c r="F538" i="3"/>
  <c r="E538" i="3"/>
  <c r="D538" i="3"/>
  <c r="C538" i="3"/>
  <c r="B538" i="3"/>
  <c r="A538" i="3"/>
  <c r="V537" i="3"/>
  <c r="U537" i="3"/>
  <c r="T537" i="3"/>
  <c r="S537" i="3"/>
  <c r="R537" i="3"/>
  <c r="Q537" i="3"/>
  <c r="P537" i="3"/>
  <c r="O537" i="3"/>
  <c r="N537" i="3"/>
  <c r="M537" i="3"/>
  <c r="L537" i="3"/>
  <c r="K537" i="3"/>
  <c r="J537" i="3"/>
  <c r="I537" i="3"/>
  <c r="H537" i="3"/>
  <c r="G537" i="3"/>
  <c r="F537" i="3"/>
  <c r="E537" i="3"/>
  <c r="D537" i="3"/>
  <c r="C537" i="3"/>
  <c r="B537" i="3"/>
  <c r="A537" i="3"/>
  <c r="V536" i="3"/>
  <c r="U536" i="3"/>
  <c r="T536" i="3"/>
  <c r="S536" i="3"/>
  <c r="Q536" i="3"/>
  <c r="O536" i="3"/>
  <c r="R536" i="3" s="1"/>
  <c r="N536" i="3"/>
  <c r="P536" i="3" s="1"/>
  <c r="M536" i="3"/>
  <c r="L536" i="3"/>
  <c r="K536" i="3"/>
  <c r="J536" i="3"/>
  <c r="I536" i="3"/>
  <c r="H536" i="3"/>
  <c r="G536" i="3"/>
  <c r="F536" i="3"/>
  <c r="E536" i="3"/>
  <c r="D536" i="3"/>
  <c r="C536" i="3"/>
  <c r="B536" i="3"/>
  <c r="A536" i="3"/>
  <c r="V535" i="3"/>
  <c r="U535" i="3"/>
  <c r="T535" i="3"/>
  <c r="S535" i="3"/>
  <c r="Q535" i="3"/>
  <c r="O535" i="3"/>
  <c r="N535" i="3"/>
  <c r="M535" i="3"/>
  <c r="L535" i="3"/>
  <c r="K535" i="3"/>
  <c r="J535" i="3"/>
  <c r="G535" i="3"/>
  <c r="F535" i="3"/>
  <c r="E535" i="3"/>
  <c r="D535" i="3"/>
  <c r="C535" i="3"/>
  <c r="B535" i="3"/>
  <c r="A535" i="3"/>
  <c r="V534" i="3"/>
  <c r="U534" i="3"/>
  <c r="T534" i="3"/>
  <c r="S534" i="3"/>
  <c r="Q534" i="3"/>
  <c r="O534" i="3"/>
  <c r="R534" i="3" s="1"/>
  <c r="N534" i="3"/>
  <c r="M534" i="3"/>
  <c r="L534" i="3"/>
  <c r="K534" i="3"/>
  <c r="J534" i="3"/>
  <c r="I534" i="3"/>
  <c r="H534" i="3"/>
  <c r="G534" i="3"/>
  <c r="F534" i="3"/>
  <c r="E534" i="3"/>
  <c r="D534" i="3"/>
  <c r="C534" i="3"/>
  <c r="B534" i="3"/>
  <c r="A534" i="3"/>
  <c r="V533" i="3"/>
  <c r="U533" i="3"/>
  <c r="T533" i="3"/>
  <c r="S533" i="3"/>
  <c r="Q533" i="3"/>
  <c r="O533" i="3"/>
  <c r="N533" i="3"/>
  <c r="M533" i="3"/>
  <c r="L533" i="3"/>
  <c r="K533" i="3"/>
  <c r="J533" i="3"/>
  <c r="H533" i="3"/>
  <c r="G533" i="3"/>
  <c r="I533" i="3" s="1"/>
  <c r="F533" i="3"/>
  <c r="E533" i="3"/>
  <c r="D533" i="3"/>
  <c r="C533" i="3"/>
  <c r="B533" i="3"/>
  <c r="A533" i="3"/>
  <c r="V532" i="3"/>
  <c r="U532" i="3"/>
  <c r="T532" i="3"/>
  <c r="S532" i="3"/>
  <c r="Q532" i="3"/>
  <c r="P532" i="3"/>
  <c r="O532" i="3"/>
  <c r="N532" i="3"/>
  <c r="R532" i="3" s="1"/>
  <c r="M532" i="3"/>
  <c r="L532" i="3"/>
  <c r="K532" i="3"/>
  <c r="J532" i="3"/>
  <c r="I532" i="3"/>
  <c r="H532" i="3"/>
  <c r="G532" i="3"/>
  <c r="F532" i="3"/>
  <c r="E532" i="3"/>
  <c r="D532" i="3"/>
  <c r="C532" i="3"/>
  <c r="B532" i="3"/>
  <c r="A532" i="3"/>
  <c r="V531" i="3"/>
  <c r="U531" i="3"/>
  <c r="T531" i="3"/>
  <c r="S531" i="3"/>
  <c r="Q531" i="3"/>
  <c r="O531" i="3"/>
  <c r="R531" i="3" s="1"/>
  <c r="N531" i="3"/>
  <c r="M531" i="3"/>
  <c r="L531" i="3"/>
  <c r="K531" i="3"/>
  <c r="J531" i="3"/>
  <c r="G531" i="3"/>
  <c r="F531" i="3"/>
  <c r="E531" i="3"/>
  <c r="D531" i="3"/>
  <c r="C531" i="3"/>
  <c r="B531" i="3"/>
  <c r="A531" i="3"/>
  <c r="V530" i="3"/>
  <c r="U530" i="3"/>
  <c r="T530" i="3"/>
  <c r="S530" i="3"/>
  <c r="R530" i="3"/>
  <c r="Q530" i="3"/>
  <c r="O530" i="3"/>
  <c r="N530" i="3"/>
  <c r="P530" i="3" s="1"/>
  <c r="M530" i="3"/>
  <c r="L530" i="3"/>
  <c r="K530" i="3"/>
  <c r="J530" i="3"/>
  <c r="I530" i="3"/>
  <c r="G530" i="3"/>
  <c r="H530" i="3" s="1"/>
  <c r="F530" i="3"/>
  <c r="E530" i="3"/>
  <c r="D530" i="3"/>
  <c r="C530" i="3"/>
  <c r="B530" i="3"/>
  <c r="A530" i="3"/>
  <c r="V529" i="3"/>
  <c r="U529" i="3"/>
  <c r="T529" i="3"/>
  <c r="S529" i="3"/>
  <c r="R529" i="3"/>
  <c r="Q529" i="3"/>
  <c r="O529" i="3"/>
  <c r="N529" i="3"/>
  <c r="M529" i="3"/>
  <c r="L529" i="3"/>
  <c r="K529" i="3"/>
  <c r="J529" i="3"/>
  <c r="I529" i="3"/>
  <c r="G529" i="3"/>
  <c r="H529" i="3" s="1"/>
  <c r="F529" i="3"/>
  <c r="E529" i="3"/>
  <c r="D529" i="3"/>
  <c r="C529" i="3"/>
  <c r="B529" i="3"/>
  <c r="A529" i="3"/>
  <c r="V528" i="3"/>
  <c r="U528" i="3"/>
  <c r="T528" i="3"/>
  <c r="S528" i="3"/>
  <c r="Q528" i="3"/>
  <c r="P528" i="3"/>
  <c r="O528" i="3"/>
  <c r="R528" i="3" s="1"/>
  <c r="N528" i="3"/>
  <c r="M528" i="3"/>
  <c r="L528" i="3"/>
  <c r="K528" i="3"/>
  <c r="J528" i="3"/>
  <c r="G528" i="3"/>
  <c r="F528" i="3"/>
  <c r="E528" i="3"/>
  <c r="D528" i="3"/>
  <c r="C528" i="3"/>
  <c r="B528" i="3"/>
  <c r="A528" i="3"/>
  <c r="V527" i="3"/>
  <c r="U527" i="3"/>
  <c r="T527" i="3"/>
  <c r="S527" i="3"/>
  <c r="R527" i="3"/>
  <c r="Q527" i="3"/>
  <c r="O527" i="3"/>
  <c r="N527" i="3"/>
  <c r="P527" i="3" s="1"/>
  <c r="M527" i="3"/>
  <c r="L527" i="3"/>
  <c r="K527" i="3"/>
  <c r="J527" i="3"/>
  <c r="I527" i="3"/>
  <c r="H527" i="3"/>
  <c r="G527" i="3"/>
  <c r="F527" i="3"/>
  <c r="E527" i="3"/>
  <c r="D527" i="3"/>
  <c r="C527" i="3"/>
  <c r="B527" i="3"/>
  <c r="A527" i="3"/>
  <c r="V526" i="3"/>
  <c r="U526" i="3"/>
  <c r="T526" i="3"/>
  <c r="S526" i="3"/>
  <c r="Q526" i="3"/>
  <c r="O526" i="3"/>
  <c r="R526" i="3" s="1"/>
  <c r="N526" i="3"/>
  <c r="M526" i="3"/>
  <c r="L526" i="3"/>
  <c r="K526" i="3"/>
  <c r="J526" i="3"/>
  <c r="I526" i="3"/>
  <c r="H526" i="3"/>
  <c r="G526" i="3"/>
  <c r="F526" i="3"/>
  <c r="E526" i="3"/>
  <c r="D526" i="3"/>
  <c r="C526" i="3"/>
  <c r="B526" i="3"/>
  <c r="A526" i="3"/>
  <c r="V525" i="3"/>
  <c r="U525" i="3"/>
  <c r="T525" i="3"/>
  <c r="S525" i="3"/>
  <c r="Q525" i="3"/>
  <c r="O525" i="3"/>
  <c r="N525" i="3"/>
  <c r="P525" i="3" s="1"/>
  <c r="M525" i="3"/>
  <c r="L525" i="3"/>
  <c r="K525" i="3"/>
  <c r="J525" i="3"/>
  <c r="I525" i="3"/>
  <c r="G525" i="3"/>
  <c r="H525" i="3" s="1"/>
  <c r="F525" i="3"/>
  <c r="E525" i="3"/>
  <c r="D525" i="3"/>
  <c r="C525" i="3"/>
  <c r="B525" i="3"/>
  <c r="A525" i="3"/>
  <c r="V524" i="3"/>
  <c r="U524" i="3"/>
  <c r="T524" i="3"/>
  <c r="S524" i="3"/>
  <c r="R524" i="3"/>
  <c r="Q524" i="3"/>
  <c r="P524" i="3"/>
  <c r="O524" i="3"/>
  <c r="N524" i="3"/>
  <c r="M524" i="3"/>
  <c r="L524" i="3"/>
  <c r="K524" i="3"/>
  <c r="J524" i="3"/>
  <c r="G524" i="3"/>
  <c r="F524" i="3"/>
  <c r="E524" i="3"/>
  <c r="D524" i="3"/>
  <c r="C524" i="3"/>
  <c r="B524" i="3"/>
  <c r="A524" i="3"/>
  <c r="V523" i="3"/>
  <c r="U523" i="3"/>
  <c r="T523" i="3"/>
  <c r="S523" i="3"/>
  <c r="Q523" i="3"/>
  <c r="O523" i="3"/>
  <c r="N523" i="3"/>
  <c r="R523" i="3" s="1"/>
  <c r="M523" i="3"/>
  <c r="L523" i="3"/>
  <c r="K523" i="3"/>
  <c r="J523" i="3"/>
  <c r="H523" i="3"/>
  <c r="G523" i="3"/>
  <c r="I523" i="3" s="1"/>
  <c r="F523" i="3"/>
  <c r="E523" i="3"/>
  <c r="D523" i="3"/>
  <c r="C523" i="3"/>
  <c r="B523" i="3"/>
  <c r="A523" i="3"/>
  <c r="V522" i="3"/>
  <c r="U522" i="3"/>
  <c r="T522" i="3"/>
  <c r="S522" i="3"/>
  <c r="Q522" i="3"/>
  <c r="O522" i="3"/>
  <c r="N522" i="3"/>
  <c r="M522" i="3"/>
  <c r="L522" i="3"/>
  <c r="K522" i="3"/>
  <c r="J522" i="3"/>
  <c r="H522" i="3"/>
  <c r="G522" i="3"/>
  <c r="I522" i="3" s="1"/>
  <c r="F522" i="3"/>
  <c r="E522" i="3"/>
  <c r="D522" i="3"/>
  <c r="C522" i="3"/>
  <c r="B522" i="3"/>
  <c r="A522" i="3"/>
  <c r="V521" i="3"/>
  <c r="U521" i="3"/>
  <c r="T521" i="3"/>
  <c r="S521" i="3"/>
  <c r="R521" i="3"/>
  <c r="Q521" i="3"/>
  <c r="P521" i="3"/>
  <c r="O521" i="3"/>
  <c r="N521" i="3"/>
  <c r="M521" i="3"/>
  <c r="L521" i="3"/>
  <c r="K521" i="3"/>
  <c r="J521" i="3"/>
  <c r="H521" i="3"/>
  <c r="G521" i="3"/>
  <c r="I521" i="3" s="1"/>
  <c r="F521" i="3"/>
  <c r="E521" i="3"/>
  <c r="D521" i="3"/>
  <c r="C521" i="3"/>
  <c r="B521" i="3"/>
  <c r="A521" i="3"/>
  <c r="V520" i="3"/>
  <c r="U520" i="3"/>
  <c r="T520" i="3"/>
  <c r="S520" i="3"/>
  <c r="Q520" i="3"/>
  <c r="O520" i="3"/>
  <c r="R520" i="3" s="1"/>
  <c r="N520" i="3"/>
  <c r="M520" i="3"/>
  <c r="L520" i="3"/>
  <c r="K520" i="3"/>
  <c r="J520" i="3"/>
  <c r="G520" i="3"/>
  <c r="I520" i="3" s="1"/>
  <c r="F520" i="3"/>
  <c r="E520" i="3"/>
  <c r="D520" i="3"/>
  <c r="C520" i="3"/>
  <c r="B520" i="3"/>
  <c r="A520" i="3"/>
  <c r="V519" i="3"/>
  <c r="U519" i="3"/>
  <c r="T519" i="3"/>
  <c r="S519" i="3"/>
  <c r="Q519" i="3"/>
  <c r="O519" i="3"/>
  <c r="N519" i="3"/>
  <c r="P519" i="3" s="1"/>
  <c r="M519" i="3"/>
  <c r="L519" i="3"/>
  <c r="K519" i="3"/>
  <c r="J519" i="3"/>
  <c r="H519" i="3"/>
  <c r="G519" i="3"/>
  <c r="I519" i="3" s="1"/>
  <c r="F519" i="3"/>
  <c r="E519" i="3"/>
  <c r="D519" i="3"/>
  <c r="C519" i="3"/>
  <c r="B519" i="3"/>
  <c r="A519" i="3"/>
  <c r="V518" i="3"/>
  <c r="U518" i="3"/>
  <c r="T518" i="3"/>
  <c r="S518" i="3"/>
  <c r="R518" i="3"/>
  <c r="Q518" i="3"/>
  <c r="P518" i="3"/>
  <c r="O518" i="3"/>
  <c r="N518" i="3"/>
  <c r="M518" i="3"/>
  <c r="L518" i="3"/>
  <c r="K518" i="3"/>
  <c r="J518" i="3"/>
  <c r="I518" i="3"/>
  <c r="H518" i="3"/>
  <c r="G518" i="3"/>
  <c r="F518" i="3"/>
  <c r="E518" i="3"/>
  <c r="D518" i="3"/>
  <c r="C518" i="3"/>
  <c r="B518" i="3"/>
  <c r="A518" i="3"/>
  <c r="V517" i="3"/>
  <c r="U517" i="3"/>
  <c r="T517" i="3"/>
  <c r="S517" i="3"/>
  <c r="Q517" i="3"/>
  <c r="O517" i="3"/>
  <c r="N517" i="3"/>
  <c r="M517" i="3"/>
  <c r="L517" i="3"/>
  <c r="K517" i="3"/>
  <c r="J517" i="3"/>
  <c r="I517" i="3"/>
  <c r="H517" i="3"/>
  <c r="G517" i="3"/>
  <c r="F517" i="3"/>
  <c r="E517" i="3"/>
  <c r="D517" i="3"/>
  <c r="C517" i="3"/>
  <c r="B517" i="3"/>
  <c r="A517" i="3"/>
  <c r="V516" i="3"/>
  <c r="U516" i="3"/>
  <c r="T516" i="3"/>
  <c r="S516" i="3"/>
  <c r="Q516" i="3"/>
  <c r="O516" i="3"/>
  <c r="R516" i="3" s="1"/>
  <c r="N516" i="3"/>
  <c r="M516" i="3"/>
  <c r="L516" i="3"/>
  <c r="K516" i="3"/>
  <c r="J516" i="3"/>
  <c r="I516" i="3"/>
  <c r="G516" i="3"/>
  <c r="H516" i="3" s="1"/>
  <c r="F516" i="3"/>
  <c r="E516" i="3"/>
  <c r="D516" i="3"/>
  <c r="C516" i="3"/>
  <c r="B516" i="3"/>
  <c r="A516" i="3"/>
  <c r="V515" i="3"/>
  <c r="U515" i="3"/>
  <c r="T515" i="3"/>
  <c r="S515" i="3"/>
  <c r="Q515" i="3"/>
  <c r="P515" i="3"/>
  <c r="O515" i="3"/>
  <c r="R515" i="3" s="1"/>
  <c r="N515" i="3"/>
  <c r="M515" i="3"/>
  <c r="L515" i="3"/>
  <c r="K515" i="3"/>
  <c r="J515" i="3"/>
  <c r="G515" i="3"/>
  <c r="F515" i="3"/>
  <c r="E515" i="3"/>
  <c r="D515" i="3"/>
  <c r="C515" i="3"/>
  <c r="B515" i="3"/>
  <c r="A515" i="3"/>
  <c r="V514" i="3"/>
  <c r="U514" i="3"/>
  <c r="T514" i="3"/>
  <c r="S514" i="3"/>
  <c r="R514" i="3"/>
  <c r="Q514" i="3"/>
  <c r="P514" i="3"/>
  <c r="O514" i="3"/>
  <c r="N514" i="3"/>
  <c r="M514" i="3"/>
  <c r="L514" i="3"/>
  <c r="K514" i="3"/>
  <c r="J514" i="3"/>
  <c r="G514" i="3"/>
  <c r="H514" i="3" s="1"/>
  <c r="F514" i="3"/>
  <c r="E514" i="3"/>
  <c r="D514" i="3"/>
  <c r="C514" i="3"/>
  <c r="B514" i="3"/>
  <c r="A514" i="3"/>
  <c r="V513" i="3"/>
  <c r="U513" i="3"/>
  <c r="T513" i="3"/>
  <c r="S513" i="3"/>
  <c r="R513" i="3"/>
  <c r="Q513" i="3"/>
  <c r="P513" i="3"/>
  <c r="O513" i="3"/>
  <c r="N513" i="3"/>
  <c r="M513" i="3"/>
  <c r="L513" i="3"/>
  <c r="K513" i="3"/>
  <c r="J513" i="3"/>
  <c r="H513" i="3"/>
  <c r="G513" i="3"/>
  <c r="I513" i="3" s="1"/>
  <c r="F513" i="3"/>
  <c r="E513" i="3"/>
  <c r="D513" i="3"/>
  <c r="C513" i="3"/>
  <c r="B513" i="3"/>
  <c r="A513" i="3"/>
  <c r="V512" i="3"/>
  <c r="U512" i="3"/>
  <c r="T512" i="3"/>
  <c r="S512" i="3"/>
  <c r="Q512" i="3"/>
  <c r="P512" i="3"/>
  <c r="O512" i="3"/>
  <c r="N512" i="3"/>
  <c r="R512" i="3" s="1"/>
  <c r="M512" i="3"/>
  <c r="L512" i="3"/>
  <c r="K512" i="3"/>
  <c r="J512" i="3"/>
  <c r="I512" i="3"/>
  <c r="H512" i="3"/>
  <c r="G512" i="3"/>
  <c r="F512" i="3"/>
  <c r="E512" i="3"/>
  <c r="D512" i="3"/>
  <c r="C512" i="3"/>
  <c r="B512" i="3"/>
  <c r="A512" i="3"/>
  <c r="V511" i="3"/>
  <c r="U511" i="3"/>
  <c r="T511" i="3"/>
  <c r="S511" i="3"/>
  <c r="Q511" i="3"/>
  <c r="O511" i="3"/>
  <c r="N511" i="3"/>
  <c r="M511" i="3"/>
  <c r="L511" i="3"/>
  <c r="K511" i="3"/>
  <c r="J511" i="3"/>
  <c r="G511" i="3"/>
  <c r="F511" i="3"/>
  <c r="E511" i="3"/>
  <c r="D511" i="3"/>
  <c r="C511" i="3"/>
  <c r="B511" i="3"/>
  <c r="A511" i="3"/>
  <c r="V510" i="3"/>
  <c r="U510" i="3"/>
  <c r="T510" i="3"/>
  <c r="S510" i="3"/>
  <c r="Q510" i="3"/>
  <c r="O510" i="3"/>
  <c r="R510" i="3" s="1"/>
  <c r="N510" i="3"/>
  <c r="P510" i="3" s="1"/>
  <c r="M510" i="3"/>
  <c r="L510" i="3"/>
  <c r="K510" i="3"/>
  <c r="J510" i="3"/>
  <c r="I510" i="3"/>
  <c r="H510" i="3"/>
  <c r="G510" i="3"/>
  <c r="F510" i="3"/>
  <c r="E510" i="3"/>
  <c r="D510" i="3"/>
  <c r="C510" i="3"/>
  <c r="B510" i="3"/>
  <c r="A510" i="3"/>
  <c r="V509" i="3"/>
  <c r="U509" i="3"/>
  <c r="T509" i="3"/>
  <c r="S509" i="3"/>
  <c r="Q509" i="3"/>
  <c r="O509" i="3"/>
  <c r="N509" i="3"/>
  <c r="P509" i="3" s="1"/>
  <c r="M509" i="3"/>
  <c r="L509" i="3"/>
  <c r="K509" i="3"/>
  <c r="J509" i="3"/>
  <c r="I509" i="3"/>
  <c r="H509" i="3"/>
  <c r="G509" i="3"/>
  <c r="F509" i="3"/>
  <c r="E509" i="3"/>
  <c r="D509" i="3"/>
  <c r="C509" i="3"/>
  <c r="B509" i="3"/>
  <c r="A509" i="3"/>
  <c r="V508" i="3"/>
  <c r="U508" i="3"/>
  <c r="T508" i="3"/>
  <c r="S508" i="3"/>
  <c r="Q508" i="3"/>
  <c r="O508" i="3"/>
  <c r="N508" i="3"/>
  <c r="M508" i="3"/>
  <c r="L508" i="3"/>
  <c r="K508" i="3"/>
  <c r="J508" i="3"/>
  <c r="I508" i="3"/>
  <c r="H508" i="3"/>
  <c r="G508" i="3"/>
  <c r="F508" i="3"/>
  <c r="E508" i="3"/>
  <c r="D508" i="3"/>
  <c r="C508" i="3"/>
  <c r="B508" i="3"/>
  <c r="A508" i="3"/>
  <c r="V507" i="3"/>
  <c r="U507" i="3"/>
  <c r="T507" i="3"/>
  <c r="S507" i="3"/>
  <c r="Q507" i="3"/>
  <c r="O507" i="3"/>
  <c r="N507" i="3"/>
  <c r="P507" i="3" s="1"/>
  <c r="M507" i="3"/>
  <c r="L507" i="3"/>
  <c r="K507" i="3"/>
  <c r="J507" i="3"/>
  <c r="G507" i="3"/>
  <c r="I507" i="3" s="1"/>
  <c r="F507" i="3"/>
  <c r="E507" i="3"/>
  <c r="D507" i="3"/>
  <c r="C507" i="3"/>
  <c r="B507" i="3"/>
  <c r="A507" i="3"/>
  <c r="V506" i="3"/>
  <c r="U506" i="3"/>
  <c r="T506" i="3"/>
  <c r="S506" i="3"/>
  <c r="Q506" i="3"/>
  <c r="P506" i="3"/>
  <c r="O506" i="3"/>
  <c r="N506" i="3"/>
  <c r="R506" i="3" s="1"/>
  <c r="M506" i="3"/>
  <c r="L506" i="3"/>
  <c r="K506" i="3"/>
  <c r="J506" i="3"/>
  <c r="I506" i="3"/>
  <c r="H506" i="3"/>
  <c r="G506" i="3"/>
  <c r="F506" i="3"/>
  <c r="E506" i="3"/>
  <c r="D506" i="3"/>
  <c r="C506" i="3"/>
  <c r="B506" i="3"/>
  <c r="A506" i="3"/>
  <c r="V505" i="3"/>
  <c r="U505" i="3"/>
  <c r="T505" i="3"/>
  <c r="S505" i="3"/>
  <c r="R505" i="3"/>
  <c r="Q505" i="3"/>
  <c r="O505" i="3"/>
  <c r="N505" i="3"/>
  <c r="P505" i="3" s="1"/>
  <c r="M505" i="3"/>
  <c r="L505" i="3"/>
  <c r="K505" i="3"/>
  <c r="J505" i="3"/>
  <c r="G505" i="3"/>
  <c r="F505" i="3"/>
  <c r="E505" i="3"/>
  <c r="D505" i="3"/>
  <c r="C505" i="3"/>
  <c r="B505" i="3"/>
  <c r="A505" i="3"/>
  <c r="V504" i="3"/>
  <c r="U504" i="3"/>
  <c r="T504" i="3"/>
  <c r="S504" i="3"/>
  <c r="Q504" i="3"/>
  <c r="O504" i="3"/>
  <c r="N504" i="3"/>
  <c r="M504" i="3"/>
  <c r="L504" i="3"/>
  <c r="K504" i="3"/>
  <c r="J504" i="3"/>
  <c r="G504" i="3"/>
  <c r="F504" i="3"/>
  <c r="E504" i="3"/>
  <c r="D504" i="3"/>
  <c r="C504" i="3"/>
  <c r="B504" i="3"/>
  <c r="A504" i="3"/>
  <c r="V503" i="3"/>
  <c r="U503" i="3"/>
  <c r="T503" i="3"/>
  <c r="S503" i="3"/>
  <c r="Q503" i="3"/>
  <c r="O503" i="3"/>
  <c r="N503" i="3"/>
  <c r="P503" i="3" s="1"/>
  <c r="M503" i="3"/>
  <c r="L503" i="3"/>
  <c r="K503" i="3"/>
  <c r="J503" i="3"/>
  <c r="H503" i="3"/>
  <c r="G503" i="3"/>
  <c r="I503" i="3" s="1"/>
  <c r="F503" i="3"/>
  <c r="E503" i="3"/>
  <c r="D503" i="3"/>
  <c r="C503" i="3"/>
  <c r="B503" i="3"/>
  <c r="A503" i="3"/>
  <c r="V502" i="3"/>
  <c r="U502" i="3"/>
  <c r="T502" i="3"/>
  <c r="S502" i="3"/>
  <c r="R502" i="3"/>
  <c r="Q502" i="3"/>
  <c r="O502" i="3"/>
  <c r="N502" i="3"/>
  <c r="P502" i="3" s="1"/>
  <c r="M502" i="3"/>
  <c r="L502" i="3"/>
  <c r="K502" i="3"/>
  <c r="J502" i="3"/>
  <c r="I502" i="3"/>
  <c r="H502" i="3"/>
  <c r="G502" i="3"/>
  <c r="F502" i="3"/>
  <c r="E502" i="3"/>
  <c r="D502" i="3"/>
  <c r="C502" i="3"/>
  <c r="B502" i="3"/>
  <c r="A502" i="3"/>
  <c r="V501" i="3"/>
  <c r="U501" i="3"/>
  <c r="T501" i="3"/>
  <c r="S501" i="3"/>
  <c r="Q501" i="3"/>
  <c r="O501" i="3"/>
  <c r="R501" i="3" s="1"/>
  <c r="N501" i="3"/>
  <c r="M501" i="3"/>
  <c r="L501" i="3"/>
  <c r="K501" i="3"/>
  <c r="J501" i="3"/>
  <c r="G501" i="3"/>
  <c r="I501" i="3" s="1"/>
  <c r="F501" i="3"/>
  <c r="E501" i="3"/>
  <c r="D501" i="3"/>
  <c r="C501" i="3"/>
  <c r="B501" i="3"/>
  <c r="A501" i="3"/>
  <c r="V500" i="3"/>
  <c r="U500" i="3"/>
  <c r="T500" i="3"/>
  <c r="S500" i="3"/>
  <c r="Q500" i="3"/>
  <c r="O500" i="3"/>
  <c r="R500" i="3" s="1"/>
  <c r="N500" i="3"/>
  <c r="P500" i="3" s="1"/>
  <c r="M500" i="3"/>
  <c r="L500" i="3"/>
  <c r="K500" i="3"/>
  <c r="J500" i="3"/>
  <c r="H500" i="3"/>
  <c r="G500" i="3"/>
  <c r="I500" i="3" s="1"/>
  <c r="F500" i="3"/>
  <c r="E500" i="3"/>
  <c r="D500" i="3"/>
  <c r="C500" i="3"/>
  <c r="B500" i="3"/>
  <c r="A500" i="3"/>
  <c r="V499" i="3"/>
  <c r="U499" i="3"/>
  <c r="T499" i="3"/>
  <c r="S499" i="3"/>
  <c r="R499" i="3"/>
  <c r="Q499" i="3"/>
  <c r="O499" i="3"/>
  <c r="N499" i="3"/>
  <c r="P499" i="3" s="1"/>
  <c r="M499" i="3"/>
  <c r="L499" i="3"/>
  <c r="K499" i="3"/>
  <c r="J499" i="3"/>
  <c r="G499" i="3"/>
  <c r="F499" i="3"/>
  <c r="E499" i="3"/>
  <c r="D499" i="3"/>
  <c r="C499" i="3"/>
  <c r="B499" i="3"/>
  <c r="A499" i="3"/>
  <c r="V498" i="3"/>
  <c r="U498" i="3"/>
  <c r="T498" i="3"/>
  <c r="S498" i="3"/>
  <c r="R498" i="3"/>
  <c r="Q498" i="3"/>
  <c r="O498" i="3"/>
  <c r="N498" i="3"/>
  <c r="P498" i="3" s="1"/>
  <c r="M498" i="3"/>
  <c r="L498" i="3"/>
  <c r="K498" i="3"/>
  <c r="J498" i="3"/>
  <c r="I498" i="3"/>
  <c r="G498" i="3"/>
  <c r="H498" i="3" s="1"/>
  <c r="F498" i="3"/>
  <c r="E498" i="3"/>
  <c r="D498" i="3"/>
  <c r="C498" i="3"/>
  <c r="B498" i="3"/>
  <c r="A498" i="3"/>
  <c r="V497" i="3"/>
  <c r="U497" i="3"/>
  <c r="T497" i="3"/>
  <c r="S497" i="3"/>
  <c r="Q497" i="3"/>
  <c r="P497" i="3"/>
  <c r="O497" i="3"/>
  <c r="R497" i="3" s="1"/>
  <c r="N497" i="3"/>
  <c r="M497" i="3"/>
  <c r="L497" i="3"/>
  <c r="K497" i="3"/>
  <c r="J497" i="3"/>
  <c r="I497" i="3"/>
  <c r="H497" i="3"/>
  <c r="G497" i="3"/>
  <c r="F497" i="3"/>
  <c r="E497" i="3"/>
  <c r="D497" i="3"/>
  <c r="C497" i="3"/>
  <c r="B497" i="3"/>
  <c r="A497" i="3"/>
  <c r="V496" i="3"/>
  <c r="U496" i="3"/>
  <c r="T496" i="3"/>
  <c r="S496" i="3"/>
  <c r="Q496" i="3"/>
  <c r="O496" i="3"/>
  <c r="R496" i="3" s="1"/>
  <c r="N496" i="3"/>
  <c r="M496" i="3"/>
  <c r="L496" i="3"/>
  <c r="K496" i="3"/>
  <c r="J496" i="3"/>
  <c r="I496" i="3"/>
  <c r="G496" i="3"/>
  <c r="H496" i="3" s="1"/>
  <c r="F496" i="3"/>
  <c r="E496" i="3"/>
  <c r="D496" i="3"/>
  <c r="C496" i="3"/>
  <c r="B496" i="3"/>
  <c r="A496" i="3"/>
  <c r="V495" i="3"/>
  <c r="U495" i="3"/>
  <c r="T495" i="3"/>
  <c r="S495" i="3"/>
  <c r="Q495" i="3"/>
  <c r="O495" i="3"/>
  <c r="R495" i="3" s="1"/>
  <c r="N495" i="3"/>
  <c r="P495" i="3" s="1"/>
  <c r="M495" i="3"/>
  <c r="L495" i="3"/>
  <c r="K495" i="3"/>
  <c r="J495" i="3"/>
  <c r="G495" i="3"/>
  <c r="F495" i="3"/>
  <c r="E495" i="3"/>
  <c r="D495" i="3"/>
  <c r="C495" i="3"/>
  <c r="B495" i="3"/>
  <c r="A495" i="3"/>
  <c r="V494" i="3"/>
  <c r="U494" i="3"/>
  <c r="T494" i="3"/>
  <c r="S494" i="3"/>
  <c r="R494" i="3"/>
  <c r="Q494" i="3"/>
  <c r="O494" i="3"/>
  <c r="P494" i="3" s="1"/>
  <c r="N494" i="3"/>
  <c r="M494" i="3"/>
  <c r="L494" i="3"/>
  <c r="K494" i="3"/>
  <c r="J494" i="3"/>
  <c r="I494" i="3"/>
  <c r="H494" i="3"/>
  <c r="G494" i="3"/>
  <c r="F494" i="3"/>
  <c r="E494" i="3"/>
  <c r="D494" i="3"/>
  <c r="C494" i="3"/>
  <c r="B494" i="3"/>
  <c r="A494" i="3"/>
  <c r="V493" i="3"/>
  <c r="U493" i="3"/>
  <c r="T493" i="3"/>
  <c r="S493" i="3"/>
  <c r="Q493" i="3"/>
  <c r="P493" i="3"/>
  <c r="O493" i="3"/>
  <c r="N493" i="3"/>
  <c r="R493" i="3" s="1"/>
  <c r="M493" i="3"/>
  <c r="L493" i="3"/>
  <c r="K493" i="3"/>
  <c r="J493" i="3"/>
  <c r="G493" i="3"/>
  <c r="H493" i="3" s="1"/>
  <c r="F493" i="3"/>
  <c r="E493" i="3"/>
  <c r="D493" i="3"/>
  <c r="C493" i="3"/>
  <c r="B493" i="3"/>
  <c r="A493" i="3"/>
  <c r="V492" i="3"/>
  <c r="U492" i="3"/>
  <c r="T492" i="3"/>
  <c r="S492" i="3"/>
  <c r="Q492" i="3"/>
  <c r="O492" i="3"/>
  <c r="R492" i="3" s="1"/>
  <c r="N492" i="3"/>
  <c r="M492" i="3"/>
  <c r="L492" i="3"/>
  <c r="K492" i="3"/>
  <c r="J492" i="3"/>
  <c r="I492" i="3"/>
  <c r="G492" i="3"/>
  <c r="H492" i="3" s="1"/>
  <c r="F492" i="3"/>
  <c r="E492" i="3"/>
  <c r="D492" i="3"/>
  <c r="C492" i="3"/>
  <c r="B492" i="3"/>
  <c r="A492" i="3"/>
  <c r="V491" i="3"/>
  <c r="U491" i="3"/>
  <c r="T491" i="3"/>
  <c r="S491" i="3"/>
  <c r="Q491" i="3"/>
  <c r="O491" i="3"/>
  <c r="R491" i="3" s="1"/>
  <c r="N491" i="3"/>
  <c r="P491" i="3" s="1"/>
  <c r="M491" i="3"/>
  <c r="L491" i="3"/>
  <c r="K491" i="3"/>
  <c r="J491" i="3"/>
  <c r="H491" i="3"/>
  <c r="G491" i="3"/>
  <c r="I491" i="3" s="1"/>
  <c r="F491" i="3"/>
  <c r="E491" i="3"/>
  <c r="D491" i="3"/>
  <c r="C491" i="3"/>
  <c r="B491" i="3"/>
  <c r="A491" i="3"/>
  <c r="V490" i="3"/>
  <c r="U490" i="3"/>
  <c r="T490" i="3"/>
  <c r="S490" i="3"/>
  <c r="Q490" i="3"/>
  <c r="O490" i="3"/>
  <c r="N490" i="3"/>
  <c r="P490" i="3" s="1"/>
  <c r="M490" i="3"/>
  <c r="L490" i="3"/>
  <c r="K490" i="3"/>
  <c r="J490" i="3"/>
  <c r="G490" i="3"/>
  <c r="H490" i="3" s="1"/>
  <c r="F490" i="3"/>
  <c r="E490" i="3"/>
  <c r="D490" i="3"/>
  <c r="C490" i="3"/>
  <c r="B490" i="3"/>
  <c r="A490" i="3"/>
  <c r="V489" i="3"/>
  <c r="U489" i="3"/>
  <c r="T489" i="3"/>
  <c r="S489" i="3"/>
  <c r="Q489" i="3"/>
  <c r="O489" i="3"/>
  <c r="N489" i="3"/>
  <c r="M489" i="3"/>
  <c r="L489" i="3"/>
  <c r="K489" i="3"/>
  <c r="J489" i="3"/>
  <c r="H489" i="3"/>
  <c r="G489" i="3"/>
  <c r="I489" i="3" s="1"/>
  <c r="F489" i="3"/>
  <c r="E489" i="3"/>
  <c r="D489" i="3"/>
  <c r="C489" i="3"/>
  <c r="B489" i="3"/>
  <c r="A489" i="3"/>
  <c r="V488" i="3"/>
  <c r="U488" i="3"/>
  <c r="T488" i="3"/>
  <c r="S488" i="3"/>
  <c r="R488" i="3"/>
  <c r="Q488" i="3"/>
  <c r="O488" i="3"/>
  <c r="N488" i="3"/>
  <c r="P488" i="3" s="1"/>
  <c r="M488" i="3"/>
  <c r="L488" i="3"/>
  <c r="K488" i="3"/>
  <c r="J488" i="3"/>
  <c r="I488" i="3"/>
  <c r="H488" i="3"/>
  <c r="G488" i="3"/>
  <c r="F488" i="3"/>
  <c r="E488" i="3"/>
  <c r="D488" i="3"/>
  <c r="C488" i="3"/>
  <c r="B488" i="3"/>
  <c r="A488" i="3"/>
  <c r="V487" i="3"/>
  <c r="U487" i="3"/>
  <c r="T487" i="3"/>
  <c r="S487" i="3"/>
  <c r="Q487" i="3"/>
  <c r="O487" i="3"/>
  <c r="N487" i="3"/>
  <c r="M487" i="3"/>
  <c r="L487" i="3"/>
  <c r="K487" i="3"/>
  <c r="J487" i="3"/>
  <c r="I487" i="3"/>
  <c r="H487" i="3"/>
  <c r="G487" i="3"/>
  <c r="F487" i="3"/>
  <c r="E487" i="3"/>
  <c r="D487" i="3"/>
  <c r="C487" i="3"/>
  <c r="B487" i="3"/>
  <c r="A487" i="3"/>
  <c r="V486" i="3"/>
  <c r="U486" i="3"/>
  <c r="T486" i="3"/>
  <c r="S486" i="3"/>
  <c r="Q486" i="3"/>
  <c r="O486" i="3"/>
  <c r="N486" i="3"/>
  <c r="M486" i="3"/>
  <c r="L486" i="3"/>
  <c r="K486" i="3"/>
  <c r="J486" i="3"/>
  <c r="I486" i="3"/>
  <c r="H486" i="3"/>
  <c r="G486" i="3"/>
  <c r="F486" i="3"/>
  <c r="E486" i="3"/>
  <c r="D486" i="3"/>
  <c r="C486" i="3"/>
  <c r="B486" i="3"/>
  <c r="A486" i="3"/>
  <c r="V485" i="3"/>
  <c r="U485" i="3"/>
  <c r="T485" i="3"/>
  <c r="S485" i="3"/>
  <c r="Q485" i="3"/>
  <c r="O485" i="3"/>
  <c r="N485" i="3"/>
  <c r="M485" i="3"/>
  <c r="L485" i="3"/>
  <c r="K485" i="3"/>
  <c r="J485" i="3"/>
  <c r="G485" i="3"/>
  <c r="H485" i="3" s="1"/>
  <c r="F485" i="3"/>
  <c r="E485" i="3"/>
  <c r="D485" i="3"/>
  <c r="C485" i="3"/>
  <c r="B485" i="3"/>
  <c r="A485" i="3"/>
  <c r="V484" i="3"/>
  <c r="U484" i="3"/>
  <c r="T484" i="3"/>
  <c r="S484" i="3"/>
  <c r="R484" i="3"/>
  <c r="Q484" i="3"/>
  <c r="P484" i="3"/>
  <c r="O484" i="3"/>
  <c r="N484" i="3"/>
  <c r="M484" i="3"/>
  <c r="L484" i="3"/>
  <c r="K484" i="3"/>
  <c r="J484" i="3"/>
  <c r="H484" i="3"/>
  <c r="G484" i="3"/>
  <c r="I484" i="3" s="1"/>
  <c r="F484" i="3"/>
  <c r="E484" i="3"/>
  <c r="D484" i="3"/>
  <c r="C484" i="3"/>
  <c r="B484" i="3"/>
  <c r="A484" i="3"/>
  <c r="V483" i="3"/>
  <c r="U483" i="3"/>
  <c r="T483" i="3"/>
  <c r="S483" i="3"/>
  <c r="Q483" i="3"/>
  <c r="P483" i="3"/>
  <c r="O483" i="3"/>
  <c r="N483" i="3"/>
  <c r="R483" i="3" s="1"/>
  <c r="M483" i="3"/>
  <c r="L483" i="3"/>
  <c r="K483" i="3"/>
  <c r="J483" i="3"/>
  <c r="G483" i="3"/>
  <c r="I483" i="3" s="1"/>
  <c r="F483" i="3"/>
  <c r="E483" i="3"/>
  <c r="D483" i="3"/>
  <c r="C483" i="3"/>
  <c r="B483" i="3"/>
  <c r="A483" i="3"/>
  <c r="V482" i="3"/>
  <c r="U482" i="3"/>
  <c r="T482" i="3"/>
  <c r="S482" i="3"/>
  <c r="Q482" i="3"/>
  <c r="O482" i="3"/>
  <c r="N482" i="3"/>
  <c r="M482" i="3"/>
  <c r="L482" i="3"/>
  <c r="K482" i="3"/>
  <c r="J482" i="3"/>
  <c r="I482" i="3"/>
  <c r="H482" i="3"/>
  <c r="G482" i="3"/>
  <c r="F482" i="3"/>
  <c r="E482" i="3"/>
  <c r="D482" i="3"/>
  <c r="C482" i="3"/>
  <c r="B482" i="3"/>
  <c r="A482" i="3"/>
  <c r="V481" i="3"/>
  <c r="U481" i="3"/>
  <c r="T481" i="3"/>
  <c r="S481" i="3"/>
  <c r="R481" i="3"/>
  <c r="Q481" i="3"/>
  <c r="O481" i="3"/>
  <c r="P481" i="3" s="1"/>
  <c r="N481" i="3"/>
  <c r="M481" i="3"/>
  <c r="L481" i="3"/>
  <c r="K481" i="3"/>
  <c r="J481" i="3"/>
  <c r="G481" i="3"/>
  <c r="F481" i="3"/>
  <c r="E481" i="3"/>
  <c r="D481" i="3"/>
  <c r="C481" i="3"/>
  <c r="B481" i="3"/>
  <c r="A481" i="3"/>
  <c r="V480" i="3"/>
  <c r="U480" i="3"/>
  <c r="T480" i="3"/>
  <c r="S480" i="3"/>
  <c r="Q480" i="3"/>
  <c r="O480" i="3"/>
  <c r="R480" i="3" s="1"/>
  <c r="N480" i="3"/>
  <c r="P480" i="3" s="1"/>
  <c r="M480" i="3"/>
  <c r="L480" i="3"/>
  <c r="K480" i="3"/>
  <c r="J480" i="3"/>
  <c r="G480" i="3"/>
  <c r="I480" i="3" s="1"/>
  <c r="F480" i="3"/>
  <c r="E480" i="3"/>
  <c r="D480" i="3"/>
  <c r="C480" i="3"/>
  <c r="B480" i="3"/>
  <c r="A480" i="3"/>
  <c r="V479" i="3"/>
  <c r="U479" i="3"/>
  <c r="T479" i="3"/>
  <c r="S479" i="3"/>
  <c r="R479" i="3"/>
  <c r="Q479" i="3"/>
  <c r="P479" i="3"/>
  <c r="O479" i="3"/>
  <c r="N479" i="3"/>
  <c r="M479" i="3"/>
  <c r="L479" i="3"/>
  <c r="K479" i="3"/>
  <c r="J479" i="3"/>
  <c r="I479" i="3"/>
  <c r="H479" i="3"/>
  <c r="G479" i="3"/>
  <c r="F479" i="3"/>
  <c r="E479" i="3"/>
  <c r="D479" i="3"/>
  <c r="C479" i="3"/>
  <c r="B479" i="3"/>
  <c r="A479" i="3"/>
  <c r="V478" i="3"/>
  <c r="U478" i="3"/>
  <c r="T478" i="3"/>
  <c r="S478" i="3"/>
  <c r="Q478" i="3"/>
  <c r="O478" i="3"/>
  <c r="R478" i="3" s="1"/>
  <c r="N478" i="3"/>
  <c r="M478" i="3"/>
  <c r="L478" i="3"/>
  <c r="K478" i="3"/>
  <c r="J478" i="3"/>
  <c r="I478" i="3"/>
  <c r="H478" i="3"/>
  <c r="G478" i="3"/>
  <c r="F478" i="3"/>
  <c r="E478" i="3"/>
  <c r="D478" i="3"/>
  <c r="C478" i="3"/>
  <c r="B478" i="3"/>
  <c r="A478" i="3"/>
  <c r="V477" i="3"/>
  <c r="U477" i="3"/>
  <c r="T477" i="3"/>
  <c r="S477" i="3"/>
  <c r="Q477" i="3"/>
  <c r="O477" i="3"/>
  <c r="N477" i="3"/>
  <c r="P477" i="3" s="1"/>
  <c r="M477" i="3"/>
  <c r="L477" i="3"/>
  <c r="K477" i="3"/>
  <c r="J477" i="3"/>
  <c r="H477" i="3"/>
  <c r="G477" i="3"/>
  <c r="I477" i="3" s="1"/>
  <c r="F477" i="3"/>
  <c r="E477" i="3"/>
  <c r="D477" i="3"/>
  <c r="C477" i="3"/>
  <c r="B477" i="3"/>
  <c r="A477" i="3"/>
  <c r="V476" i="3"/>
  <c r="U476" i="3"/>
  <c r="T476" i="3"/>
  <c r="S476" i="3"/>
  <c r="Q476" i="3"/>
  <c r="P476" i="3"/>
  <c r="O476" i="3"/>
  <c r="N476" i="3"/>
  <c r="R476" i="3" s="1"/>
  <c r="M476" i="3"/>
  <c r="L476" i="3"/>
  <c r="K476" i="3"/>
  <c r="J476" i="3"/>
  <c r="I476" i="3"/>
  <c r="G476" i="3"/>
  <c r="H476" i="3" s="1"/>
  <c r="F476" i="3"/>
  <c r="E476" i="3"/>
  <c r="D476" i="3"/>
  <c r="C476" i="3"/>
  <c r="B476" i="3"/>
  <c r="A476" i="3"/>
  <c r="V475" i="3"/>
  <c r="U475" i="3"/>
  <c r="T475" i="3"/>
  <c r="S475" i="3"/>
  <c r="Q475" i="3"/>
  <c r="O475" i="3"/>
  <c r="N475" i="3"/>
  <c r="M475" i="3"/>
  <c r="L475" i="3"/>
  <c r="K475" i="3"/>
  <c r="J475" i="3"/>
  <c r="G475" i="3"/>
  <c r="F475" i="3"/>
  <c r="E475" i="3"/>
  <c r="D475" i="3"/>
  <c r="C475" i="3"/>
  <c r="B475" i="3"/>
  <c r="A475" i="3"/>
  <c r="V474" i="3"/>
  <c r="U474" i="3"/>
  <c r="T474" i="3"/>
  <c r="S474" i="3"/>
  <c r="R474" i="3"/>
  <c r="Q474" i="3"/>
  <c r="P474" i="3"/>
  <c r="O474" i="3"/>
  <c r="N474" i="3"/>
  <c r="M474" i="3"/>
  <c r="L474" i="3"/>
  <c r="K474" i="3"/>
  <c r="J474" i="3"/>
  <c r="G474" i="3"/>
  <c r="F474" i="3"/>
  <c r="E474" i="3"/>
  <c r="D474" i="3"/>
  <c r="C474" i="3"/>
  <c r="B474" i="3"/>
  <c r="A474" i="3"/>
  <c r="V473" i="3"/>
  <c r="U473" i="3"/>
  <c r="T473" i="3"/>
  <c r="S473" i="3"/>
  <c r="Q473" i="3"/>
  <c r="O473" i="3"/>
  <c r="N473" i="3"/>
  <c r="M473" i="3"/>
  <c r="L473" i="3"/>
  <c r="K473" i="3"/>
  <c r="J473" i="3"/>
  <c r="G473" i="3"/>
  <c r="I473" i="3" s="1"/>
  <c r="F473" i="3"/>
  <c r="E473" i="3"/>
  <c r="D473" i="3"/>
  <c r="C473" i="3"/>
  <c r="B473" i="3"/>
  <c r="A473" i="3"/>
  <c r="V472" i="3"/>
  <c r="U472" i="3"/>
  <c r="T472" i="3"/>
  <c r="S472" i="3"/>
  <c r="R472" i="3"/>
  <c r="Q472" i="3"/>
  <c r="P472" i="3"/>
  <c r="O472" i="3"/>
  <c r="N472" i="3"/>
  <c r="M472" i="3"/>
  <c r="L472" i="3"/>
  <c r="K472" i="3"/>
  <c r="J472" i="3"/>
  <c r="I472" i="3"/>
  <c r="H472" i="3"/>
  <c r="G472" i="3"/>
  <c r="F472" i="3"/>
  <c r="E472" i="3"/>
  <c r="D472" i="3"/>
  <c r="C472" i="3"/>
  <c r="B472" i="3"/>
  <c r="A472" i="3"/>
  <c r="V471" i="3"/>
  <c r="U471" i="3"/>
  <c r="T471" i="3"/>
  <c r="S471" i="3"/>
  <c r="Q471" i="3"/>
  <c r="O471" i="3"/>
  <c r="R471" i="3" s="1"/>
  <c r="N471" i="3"/>
  <c r="M471" i="3"/>
  <c r="L471" i="3"/>
  <c r="K471" i="3"/>
  <c r="J471" i="3"/>
  <c r="I471" i="3"/>
  <c r="G471" i="3"/>
  <c r="H471" i="3" s="1"/>
  <c r="F471" i="3"/>
  <c r="E471" i="3"/>
  <c r="D471" i="3"/>
  <c r="C471" i="3"/>
  <c r="B471" i="3"/>
  <c r="A471" i="3"/>
  <c r="V470" i="3"/>
  <c r="U470" i="3"/>
  <c r="T470" i="3"/>
  <c r="S470" i="3"/>
  <c r="Q470" i="3"/>
  <c r="O470" i="3"/>
  <c r="N470" i="3"/>
  <c r="M470" i="3"/>
  <c r="L470" i="3"/>
  <c r="K470" i="3"/>
  <c r="J470" i="3"/>
  <c r="I470" i="3"/>
  <c r="H470" i="3"/>
  <c r="G470" i="3"/>
  <c r="F470" i="3"/>
  <c r="E470" i="3"/>
  <c r="D470" i="3"/>
  <c r="C470" i="3"/>
  <c r="B470" i="3"/>
  <c r="A470" i="3"/>
  <c r="V469" i="3"/>
  <c r="U469" i="3"/>
  <c r="T469" i="3"/>
  <c r="S469" i="3"/>
  <c r="Q469" i="3"/>
  <c r="O469" i="3"/>
  <c r="R469" i="3" s="1"/>
  <c r="N469" i="3"/>
  <c r="P469" i="3" s="1"/>
  <c r="M469" i="3"/>
  <c r="L469" i="3"/>
  <c r="K469" i="3"/>
  <c r="J469" i="3"/>
  <c r="G469" i="3"/>
  <c r="F469" i="3"/>
  <c r="E469" i="3"/>
  <c r="D469" i="3"/>
  <c r="C469" i="3"/>
  <c r="B469" i="3"/>
  <c r="A469" i="3"/>
  <c r="V468" i="3"/>
  <c r="U468" i="3"/>
  <c r="T468" i="3"/>
  <c r="S468" i="3"/>
  <c r="Q468" i="3"/>
  <c r="O468" i="3"/>
  <c r="N468" i="3"/>
  <c r="P468" i="3" s="1"/>
  <c r="M468" i="3"/>
  <c r="L468" i="3"/>
  <c r="K468" i="3"/>
  <c r="J468" i="3"/>
  <c r="H468" i="3"/>
  <c r="G468" i="3"/>
  <c r="I468" i="3" s="1"/>
  <c r="F468" i="3"/>
  <c r="E468" i="3"/>
  <c r="D468" i="3"/>
  <c r="C468" i="3"/>
  <c r="B468" i="3"/>
  <c r="A468" i="3"/>
  <c r="V467" i="3"/>
  <c r="U467" i="3"/>
  <c r="T467" i="3"/>
  <c r="S467" i="3"/>
  <c r="Q467" i="3"/>
  <c r="P467" i="3"/>
  <c r="O467" i="3"/>
  <c r="N467" i="3"/>
  <c r="R467" i="3" s="1"/>
  <c r="M467" i="3"/>
  <c r="L467" i="3"/>
  <c r="K467" i="3"/>
  <c r="J467" i="3"/>
  <c r="H467" i="3"/>
  <c r="G467" i="3"/>
  <c r="I467" i="3" s="1"/>
  <c r="F467" i="3"/>
  <c r="E467" i="3"/>
  <c r="D467" i="3"/>
  <c r="C467" i="3"/>
  <c r="B467" i="3"/>
  <c r="A467" i="3"/>
  <c r="V466" i="3"/>
  <c r="U466" i="3"/>
  <c r="T466" i="3"/>
  <c r="S466" i="3"/>
  <c r="R466" i="3"/>
  <c r="Q466" i="3"/>
  <c r="O466" i="3"/>
  <c r="N466" i="3"/>
  <c r="P466" i="3" s="1"/>
  <c r="M466" i="3"/>
  <c r="L466" i="3"/>
  <c r="K466" i="3"/>
  <c r="J466" i="3"/>
  <c r="I466" i="3"/>
  <c r="G466" i="3"/>
  <c r="H466" i="3" s="1"/>
  <c r="F466" i="3"/>
  <c r="E466" i="3"/>
  <c r="D466" i="3"/>
  <c r="C466" i="3"/>
  <c r="B466" i="3"/>
  <c r="A466" i="3"/>
  <c r="V465" i="3"/>
  <c r="U465" i="3"/>
  <c r="T465" i="3"/>
  <c r="S465" i="3"/>
  <c r="Q465" i="3"/>
  <c r="O465" i="3"/>
  <c r="N465" i="3"/>
  <c r="M465" i="3"/>
  <c r="L465" i="3"/>
  <c r="K465" i="3"/>
  <c r="J465" i="3"/>
  <c r="G465" i="3"/>
  <c r="I465" i="3" s="1"/>
  <c r="F465" i="3"/>
  <c r="E465" i="3"/>
  <c r="D465" i="3"/>
  <c r="C465" i="3"/>
  <c r="B465" i="3"/>
  <c r="A465" i="3"/>
  <c r="V464" i="3"/>
  <c r="U464" i="3"/>
  <c r="T464" i="3"/>
  <c r="S464" i="3"/>
  <c r="Q464" i="3"/>
  <c r="O464" i="3"/>
  <c r="N464" i="3"/>
  <c r="P464" i="3" s="1"/>
  <c r="M464" i="3"/>
  <c r="L464" i="3"/>
  <c r="K464" i="3"/>
  <c r="J464" i="3"/>
  <c r="H464" i="3"/>
  <c r="G464" i="3"/>
  <c r="I464" i="3" s="1"/>
  <c r="F464" i="3"/>
  <c r="E464" i="3"/>
  <c r="D464" i="3"/>
  <c r="C464" i="3"/>
  <c r="B464" i="3"/>
  <c r="A464" i="3"/>
  <c r="V463" i="3"/>
  <c r="U463" i="3"/>
  <c r="T463" i="3"/>
  <c r="S463" i="3"/>
  <c r="R463" i="3"/>
  <c r="Q463" i="3"/>
  <c r="P463" i="3"/>
  <c r="O463" i="3"/>
  <c r="N463" i="3"/>
  <c r="M463" i="3"/>
  <c r="L463" i="3"/>
  <c r="K463" i="3"/>
  <c r="J463" i="3"/>
  <c r="H463" i="3"/>
  <c r="G463" i="3"/>
  <c r="I463" i="3" s="1"/>
  <c r="F463" i="3"/>
  <c r="E463" i="3"/>
  <c r="D463" i="3"/>
  <c r="C463" i="3"/>
  <c r="B463" i="3"/>
  <c r="A463" i="3"/>
  <c r="V462" i="3"/>
  <c r="U462" i="3"/>
  <c r="T462" i="3"/>
  <c r="S462" i="3"/>
  <c r="Q462" i="3"/>
  <c r="O462" i="3"/>
  <c r="N462" i="3"/>
  <c r="R462" i="3" s="1"/>
  <c r="M462" i="3"/>
  <c r="L462" i="3"/>
  <c r="K462" i="3"/>
  <c r="J462" i="3"/>
  <c r="I462" i="3"/>
  <c r="H462" i="3"/>
  <c r="G462" i="3"/>
  <c r="F462" i="3"/>
  <c r="E462" i="3"/>
  <c r="D462" i="3"/>
  <c r="C462" i="3"/>
  <c r="B462" i="3"/>
  <c r="A462" i="3"/>
  <c r="V461" i="3"/>
  <c r="U461" i="3"/>
  <c r="T461" i="3"/>
  <c r="S461" i="3"/>
  <c r="R461" i="3"/>
  <c r="Q461" i="3"/>
  <c r="P461" i="3"/>
  <c r="O461" i="3"/>
  <c r="N461" i="3"/>
  <c r="M461" i="3"/>
  <c r="L461" i="3"/>
  <c r="K461" i="3"/>
  <c r="J461" i="3"/>
  <c r="H461" i="3"/>
  <c r="G461" i="3"/>
  <c r="I461" i="3" s="1"/>
  <c r="F461" i="3"/>
  <c r="E461" i="3"/>
  <c r="D461" i="3"/>
  <c r="C461" i="3"/>
  <c r="B461" i="3"/>
  <c r="A461" i="3"/>
  <c r="V460" i="3"/>
  <c r="U460" i="3"/>
  <c r="T460" i="3"/>
  <c r="S460" i="3"/>
  <c r="R460" i="3"/>
  <c r="Q460" i="3"/>
  <c r="O460" i="3"/>
  <c r="N460" i="3"/>
  <c r="P460" i="3" s="1"/>
  <c r="M460" i="3"/>
  <c r="L460" i="3"/>
  <c r="K460" i="3"/>
  <c r="J460" i="3"/>
  <c r="I460" i="3"/>
  <c r="H460" i="3"/>
  <c r="G460" i="3"/>
  <c r="F460" i="3"/>
  <c r="E460" i="3"/>
  <c r="D460" i="3"/>
  <c r="C460" i="3"/>
  <c r="B460" i="3"/>
  <c r="A460" i="3"/>
  <c r="V459" i="3"/>
  <c r="U459" i="3"/>
  <c r="T459" i="3"/>
  <c r="S459" i="3"/>
  <c r="R459" i="3"/>
  <c r="Q459" i="3"/>
  <c r="O459" i="3"/>
  <c r="N459" i="3"/>
  <c r="P459" i="3" s="1"/>
  <c r="M459" i="3"/>
  <c r="L459" i="3"/>
  <c r="K459" i="3"/>
  <c r="J459" i="3"/>
  <c r="H459" i="3"/>
  <c r="G459" i="3"/>
  <c r="I459" i="3" s="1"/>
  <c r="F459" i="3"/>
  <c r="E459" i="3"/>
  <c r="D459" i="3"/>
  <c r="C459" i="3"/>
  <c r="B459" i="3"/>
  <c r="A459" i="3"/>
  <c r="V458" i="3"/>
  <c r="U458" i="3"/>
  <c r="T458" i="3"/>
  <c r="S458" i="3"/>
  <c r="Q458" i="3"/>
  <c r="O458" i="3"/>
  <c r="N458" i="3"/>
  <c r="M458" i="3"/>
  <c r="L458" i="3"/>
  <c r="K458" i="3"/>
  <c r="J458" i="3"/>
  <c r="G458" i="3"/>
  <c r="F458" i="3"/>
  <c r="E458" i="3"/>
  <c r="D458" i="3"/>
  <c r="C458" i="3"/>
  <c r="B458" i="3"/>
  <c r="A458" i="3"/>
  <c r="V457" i="3"/>
  <c r="U457" i="3"/>
  <c r="T457" i="3"/>
  <c r="S457" i="3"/>
  <c r="Q457" i="3"/>
  <c r="O457" i="3"/>
  <c r="N457" i="3"/>
  <c r="P457" i="3" s="1"/>
  <c r="M457" i="3"/>
  <c r="L457" i="3"/>
  <c r="K457" i="3"/>
  <c r="J457" i="3"/>
  <c r="I457" i="3"/>
  <c r="H457" i="3"/>
  <c r="G457" i="3"/>
  <c r="F457" i="3"/>
  <c r="E457" i="3"/>
  <c r="D457" i="3"/>
  <c r="C457" i="3"/>
  <c r="B457" i="3"/>
  <c r="A457" i="3"/>
  <c r="V456" i="3"/>
  <c r="U456" i="3"/>
  <c r="T456" i="3"/>
  <c r="S456" i="3"/>
  <c r="R456" i="3"/>
  <c r="Q456" i="3"/>
  <c r="P456" i="3"/>
  <c r="O456" i="3"/>
  <c r="N456" i="3"/>
  <c r="M456" i="3"/>
  <c r="L456" i="3"/>
  <c r="K456" i="3"/>
  <c r="J456" i="3"/>
  <c r="G456" i="3"/>
  <c r="H456" i="3" s="1"/>
  <c r="F456" i="3"/>
  <c r="E456" i="3"/>
  <c r="D456" i="3"/>
  <c r="C456" i="3"/>
  <c r="B456" i="3"/>
  <c r="A456" i="3"/>
  <c r="V455" i="3"/>
  <c r="U455" i="3"/>
  <c r="T455" i="3"/>
  <c r="S455" i="3"/>
  <c r="Q455" i="3"/>
  <c r="O455" i="3"/>
  <c r="R455" i="3" s="1"/>
  <c r="N455" i="3"/>
  <c r="M455" i="3"/>
  <c r="L455" i="3"/>
  <c r="K455" i="3"/>
  <c r="J455" i="3"/>
  <c r="G455" i="3"/>
  <c r="F455" i="3"/>
  <c r="E455" i="3"/>
  <c r="D455" i="3"/>
  <c r="C455" i="3"/>
  <c r="B455" i="3"/>
  <c r="A455" i="3"/>
  <c r="V454" i="3"/>
  <c r="U454" i="3"/>
  <c r="T454" i="3"/>
  <c r="S454" i="3"/>
  <c r="R454" i="3"/>
  <c r="Q454" i="3"/>
  <c r="O454" i="3"/>
  <c r="N454" i="3"/>
  <c r="P454" i="3" s="1"/>
  <c r="M454" i="3"/>
  <c r="L454" i="3"/>
  <c r="K454" i="3"/>
  <c r="J454" i="3"/>
  <c r="I454" i="3"/>
  <c r="H454" i="3"/>
  <c r="G454" i="3"/>
  <c r="F454" i="3"/>
  <c r="E454" i="3"/>
  <c r="D454" i="3"/>
  <c r="C454" i="3"/>
  <c r="B454" i="3"/>
  <c r="A454" i="3"/>
  <c r="V453" i="3"/>
  <c r="U453" i="3"/>
  <c r="T453" i="3"/>
  <c r="S453" i="3"/>
  <c r="Q453" i="3"/>
  <c r="O453" i="3"/>
  <c r="N453" i="3"/>
  <c r="M453" i="3"/>
  <c r="L453" i="3"/>
  <c r="K453" i="3"/>
  <c r="J453" i="3"/>
  <c r="I453" i="3"/>
  <c r="H453" i="3"/>
  <c r="G453" i="3"/>
  <c r="F453" i="3"/>
  <c r="E453" i="3"/>
  <c r="D453" i="3"/>
  <c r="C453" i="3"/>
  <c r="B453" i="3"/>
  <c r="A453" i="3"/>
  <c r="V452" i="3"/>
  <c r="U452" i="3"/>
  <c r="T452" i="3"/>
  <c r="S452" i="3"/>
  <c r="R452" i="3"/>
  <c r="Q452" i="3"/>
  <c r="O452" i="3"/>
  <c r="N452" i="3"/>
  <c r="M452" i="3"/>
  <c r="L452" i="3"/>
  <c r="K452" i="3"/>
  <c r="J452" i="3"/>
  <c r="I452" i="3"/>
  <c r="H452" i="3"/>
  <c r="G452" i="3"/>
  <c r="F452" i="3"/>
  <c r="E452" i="3"/>
  <c r="D452" i="3"/>
  <c r="C452" i="3"/>
  <c r="B452" i="3"/>
  <c r="A452" i="3"/>
  <c r="V451" i="3"/>
  <c r="U451" i="3"/>
  <c r="T451" i="3"/>
  <c r="S451" i="3"/>
  <c r="Q451" i="3"/>
  <c r="O451" i="3"/>
  <c r="N451" i="3"/>
  <c r="M451" i="3"/>
  <c r="L451" i="3"/>
  <c r="K451" i="3"/>
  <c r="J451" i="3"/>
  <c r="G451" i="3"/>
  <c r="F451" i="3"/>
  <c r="E451" i="3"/>
  <c r="D451" i="3"/>
  <c r="C451" i="3"/>
  <c r="B451" i="3"/>
  <c r="A451" i="3"/>
  <c r="V450" i="3"/>
  <c r="U450" i="3"/>
  <c r="T450" i="3"/>
  <c r="S450" i="3"/>
  <c r="Q450" i="3"/>
  <c r="P450" i="3"/>
  <c r="O450" i="3"/>
  <c r="N450" i="3"/>
  <c r="R450" i="3" s="1"/>
  <c r="M450" i="3"/>
  <c r="L450" i="3"/>
  <c r="K450" i="3"/>
  <c r="J450" i="3"/>
  <c r="I450" i="3"/>
  <c r="H450" i="3"/>
  <c r="G450" i="3"/>
  <c r="F450" i="3"/>
  <c r="E450" i="3"/>
  <c r="D450" i="3"/>
  <c r="C450" i="3"/>
  <c r="B450" i="3"/>
  <c r="A450" i="3"/>
  <c r="V449" i="3"/>
  <c r="U449" i="3"/>
  <c r="T449" i="3"/>
  <c r="S449" i="3"/>
  <c r="Q449" i="3"/>
  <c r="O449" i="3"/>
  <c r="R449" i="3" s="1"/>
  <c r="N449" i="3"/>
  <c r="P449" i="3" s="1"/>
  <c r="M449" i="3"/>
  <c r="L449" i="3"/>
  <c r="K449" i="3"/>
  <c r="J449" i="3"/>
  <c r="G449" i="3"/>
  <c r="H449" i="3" s="1"/>
  <c r="F449" i="3"/>
  <c r="E449" i="3"/>
  <c r="D449" i="3"/>
  <c r="C449" i="3"/>
  <c r="B449" i="3"/>
  <c r="A449" i="3"/>
  <c r="V448" i="3"/>
  <c r="U448" i="3"/>
  <c r="T448" i="3"/>
  <c r="S448" i="3"/>
  <c r="Q448" i="3"/>
  <c r="O448" i="3"/>
  <c r="N448" i="3"/>
  <c r="M448" i="3"/>
  <c r="L448" i="3"/>
  <c r="K448" i="3"/>
  <c r="J448" i="3"/>
  <c r="I448" i="3"/>
  <c r="H448" i="3"/>
  <c r="G448" i="3"/>
  <c r="F448" i="3"/>
  <c r="E448" i="3"/>
  <c r="D448" i="3"/>
  <c r="C448" i="3"/>
  <c r="B448" i="3"/>
  <c r="A448" i="3"/>
  <c r="V447" i="3"/>
  <c r="U447" i="3"/>
  <c r="T447" i="3"/>
  <c r="S447" i="3"/>
  <c r="Q447" i="3"/>
  <c r="O447" i="3"/>
  <c r="R447" i="3" s="1"/>
  <c r="N447" i="3"/>
  <c r="M447" i="3"/>
  <c r="L447" i="3"/>
  <c r="K447" i="3"/>
  <c r="J447" i="3"/>
  <c r="G447" i="3"/>
  <c r="H447" i="3" s="1"/>
  <c r="F447" i="3"/>
  <c r="E447" i="3"/>
  <c r="D447" i="3"/>
  <c r="C447" i="3"/>
  <c r="B447" i="3"/>
  <c r="A447" i="3"/>
  <c r="V446" i="3"/>
  <c r="U446" i="3"/>
  <c r="T446" i="3"/>
  <c r="S446" i="3"/>
  <c r="R446" i="3"/>
  <c r="Q446" i="3"/>
  <c r="P446" i="3"/>
  <c r="O446" i="3"/>
  <c r="N446" i="3"/>
  <c r="M446" i="3"/>
  <c r="L446" i="3"/>
  <c r="K446" i="3"/>
  <c r="J446" i="3"/>
  <c r="I446" i="3"/>
  <c r="H446" i="3"/>
  <c r="G446" i="3"/>
  <c r="F446" i="3"/>
  <c r="E446" i="3"/>
  <c r="D446" i="3"/>
  <c r="C446" i="3"/>
  <c r="B446" i="3"/>
  <c r="A446" i="3"/>
  <c r="V445" i="3"/>
  <c r="U445" i="3"/>
  <c r="T445" i="3"/>
  <c r="S445" i="3"/>
  <c r="Q445" i="3"/>
  <c r="O445" i="3"/>
  <c r="R445" i="3" s="1"/>
  <c r="N445" i="3"/>
  <c r="P445" i="3" s="1"/>
  <c r="M445" i="3"/>
  <c r="L445" i="3"/>
  <c r="K445" i="3"/>
  <c r="J445" i="3"/>
  <c r="G445" i="3"/>
  <c r="I445" i="3" s="1"/>
  <c r="F445" i="3"/>
  <c r="E445" i="3"/>
  <c r="D445" i="3"/>
  <c r="C445" i="3"/>
  <c r="B445" i="3"/>
  <c r="A445" i="3"/>
  <c r="V444" i="3"/>
  <c r="U444" i="3"/>
  <c r="T444" i="3"/>
  <c r="S444" i="3"/>
  <c r="R444" i="3"/>
  <c r="Q444" i="3"/>
  <c r="P444" i="3"/>
  <c r="O444" i="3"/>
  <c r="N444" i="3"/>
  <c r="M444" i="3"/>
  <c r="L444" i="3"/>
  <c r="K444" i="3"/>
  <c r="J444" i="3"/>
  <c r="H444" i="3"/>
  <c r="G444" i="3"/>
  <c r="I444" i="3" s="1"/>
  <c r="F444" i="3"/>
  <c r="E444" i="3"/>
  <c r="D444" i="3"/>
  <c r="C444" i="3"/>
  <c r="B444" i="3"/>
  <c r="A444" i="3"/>
  <c r="V443" i="3"/>
  <c r="U443" i="3"/>
  <c r="T443" i="3"/>
  <c r="S443" i="3"/>
  <c r="R443" i="3"/>
  <c r="Q443" i="3"/>
  <c r="O443" i="3"/>
  <c r="N443" i="3"/>
  <c r="P443" i="3" s="1"/>
  <c r="M443" i="3"/>
  <c r="L443" i="3"/>
  <c r="K443" i="3"/>
  <c r="J443" i="3"/>
  <c r="G443" i="3"/>
  <c r="F443" i="3"/>
  <c r="E443" i="3"/>
  <c r="D443" i="3"/>
  <c r="C443" i="3"/>
  <c r="B443" i="3"/>
  <c r="A443" i="3"/>
  <c r="V442" i="3"/>
  <c r="U442" i="3"/>
  <c r="T442" i="3"/>
  <c r="S442" i="3"/>
  <c r="R442" i="3"/>
  <c r="Q442" i="3"/>
  <c r="O442" i="3"/>
  <c r="N442" i="3"/>
  <c r="P442" i="3" s="1"/>
  <c r="M442" i="3"/>
  <c r="L442" i="3"/>
  <c r="K442" i="3"/>
  <c r="J442" i="3"/>
  <c r="I442" i="3"/>
  <c r="H442" i="3"/>
  <c r="G442" i="3"/>
  <c r="F442" i="3"/>
  <c r="E442" i="3"/>
  <c r="D442" i="3"/>
  <c r="C442" i="3"/>
  <c r="B442" i="3"/>
  <c r="A442" i="3"/>
  <c r="V441" i="3"/>
  <c r="U441" i="3"/>
  <c r="T441" i="3"/>
  <c r="S441" i="3"/>
  <c r="Q441" i="3"/>
  <c r="O441" i="3"/>
  <c r="N441" i="3"/>
  <c r="P441" i="3" s="1"/>
  <c r="M441" i="3"/>
  <c r="L441" i="3"/>
  <c r="K441" i="3"/>
  <c r="J441" i="3"/>
  <c r="H441" i="3"/>
  <c r="G441" i="3"/>
  <c r="I441" i="3" s="1"/>
  <c r="F441" i="3"/>
  <c r="E441" i="3"/>
  <c r="D441" i="3"/>
  <c r="C441" i="3"/>
  <c r="B441" i="3"/>
  <c r="A441" i="3"/>
  <c r="V440" i="3"/>
  <c r="U440" i="3"/>
  <c r="T440" i="3"/>
  <c r="S440" i="3"/>
  <c r="R440" i="3"/>
  <c r="Q440" i="3"/>
  <c r="O440" i="3"/>
  <c r="N440" i="3"/>
  <c r="P440" i="3" s="1"/>
  <c r="M440" i="3"/>
  <c r="L440" i="3"/>
  <c r="K440" i="3"/>
  <c r="J440" i="3"/>
  <c r="H440" i="3"/>
  <c r="G440" i="3"/>
  <c r="I440" i="3" s="1"/>
  <c r="F440" i="3"/>
  <c r="E440" i="3"/>
  <c r="D440" i="3"/>
  <c r="C440" i="3"/>
  <c r="B440" i="3"/>
  <c r="A440" i="3"/>
  <c r="V439" i="3"/>
  <c r="U439" i="3"/>
  <c r="T439" i="3"/>
  <c r="S439" i="3"/>
  <c r="R439" i="3"/>
  <c r="Q439" i="3"/>
  <c r="P439" i="3"/>
  <c r="O439" i="3"/>
  <c r="N439" i="3"/>
  <c r="M439" i="3"/>
  <c r="L439" i="3"/>
  <c r="K439" i="3"/>
  <c r="J439" i="3"/>
  <c r="G439" i="3"/>
  <c r="I439" i="3" s="1"/>
  <c r="F439" i="3"/>
  <c r="E439" i="3"/>
  <c r="D439" i="3"/>
  <c r="C439" i="3"/>
  <c r="B439" i="3"/>
  <c r="A439" i="3"/>
  <c r="V438" i="3"/>
  <c r="U438" i="3"/>
  <c r="T438" i="3"/>
  <c r="S438" i="3"/>
  <c r="Q438" i="3"/>
  <c r="P438" i="3"/>
  <c r="O438" i="3"/>
  <c r="R438" i="3" s="1"/>
  <c r="N438" i="3"/>
  <c r="M438" i="3"/>
  <c r="L438" i="3"/>
  <c r="K438" i="3"/>
  <c r="J438" i="3"/>
  <c r="I438" i="3"/>
  <c r="H438" i="3"/>
  <c r="G438" i="3"/>
  <c r="F438" i="3"/>
  <c r="E438" i="3"/>
  <c r="D438" i="3"/>
  <c r="C438" i="3"/>
  <c r="B438" i="3"/>
  <c r="A438" i="3"/>
  <c r="V437" i="3"/>
  <c r="U437" i="3"/>
  <c r="T437" i="3"/>
  <c r="S437" i="3"/>
  <c r="R437" i="3"/>
  <c r="Q437" i="3"/>
  <c r="O437" i="3"/>
  <c r="N437" i="3"/>
  <c r="P437" i="3" s="1"/>
  <c r="M437" i="3"/>
  <c r="L437" i="3"/>
  <c r="K437" i="3"/>
  <c r="J437" i="3"/>
  <c r="I437" i="3"/>
  <c r="G437" i="3"/>
  <c r="H437" i="3" s="1"/>
  <c r="F437" i="3"/>
  <c r="E437" i="3"/>
  <c r="D437" i="3"/>
  <c r="C437" i="3"/>
  <c r="B437" i="3"/>
  <c r="A437" i="3"/>
  <c r="V436" i="3"/>
  <c r="U436" i="3"/>
  <c r="T436" i="3"/>
  <c r="S436" i="3"/>
  <c r="R436" i="3"/>
  <c r="Q436" i="3"/>
  <c r="P436" i="3"/>
  <c r="O436" i="3"/>
  <c r="N436" i="3"/>
  <c r="M436" i="3"/>
  <c r="L436" i="3"/>
  <c r="K436" i="3"/>
  <c r="J436" i="3"/>
  <c r="G436" i="3"/>
  <c r="I436" i="3" s="1"/>
  <c r="F436" i="3"/>
  <c r="E436" i="3"/>
  <c r="D436" i="3"/>
  <c r="C436" i="3"/>
  <c r="B436" i="3"/>
  <c r="A436" i="3"/>
  <c r="V435" i="3"/>
  <c r="U435" i="3"/>
  <c r="T435" i="3"/>
  <c r="S435" i="3"/>
  <c r="R435" i="3"/>
  <c r="Q435" i="3"/>
  <c r="P435" i="3"/>
  <c r="O435" i="3"/>
  <c r="N435" i="3"/>
  <c r="M435" i="3"/>
  <c r="L435" i="3"/>
  <c r="K435" i="3"/>
  <c r="J435" i="3"/>
  <c r="G435" i="3"/>
  <c r="F435" i="3"/>
  <c r="E435" i="3"/>
  <c r="D435" i="3"/>
  <c r="C435" i="3"/>
  <c r="B435" i="3"/>
  <c r="A435" i="3"/>
  <c r="V434" i="3"/>
  <c r="U434" i="3"/>
  <c r="T434" i="3"/>
  <c r="S434" i="3"/>
  <c r="R434" i="3"/>
  <c r="Q434" i="3"/>
  <c r="O434" i="3"/>
  <c r="N434" i="3"/>
  <c r="P434" i="3" s="1"/>
  <c r="M434" i="3"/>
  <c r="L434" i="3"/>
  <c r="K434" i="3"/>
  <c r="J434" i="3"/>
  <c r="H434" i="3"/>
  <c r="G434" i="3"/>
  <c r="I434" i="3" s="1"/>
  <c r="F434" i="3"/>
  <c r="E434" i="3"/>
  <c r="D434" i="3"/>
  <c r="C434" i="3"/>
  <c r="B434" i="3"/>
  <c r="A434" i="3"/>
  <c r="V433" i="3"/>
  <c r="U433" i="3"/>
  <c r="T433" i="3"/>
  <c r="S433" i="3"/>
  <c r="R433" i="3"/>
  <c r="Q433" i="3"/>
  <c r="P433" i="3"/>
  <c r="O433" i="3"/>
  <c r="N433" i="3"/>
  <c r="M433" i="3"/>
  <c r="L433" i="3"/>
  <c r="K433" i="3"/>
  <c r="J433" i="3"/>
  <c r="I433" i="3"/>
  <c r="H433" i="3"/>
  <c r="G433" i="3"/>
  <c r="F433" i="3"/>
  <c r="E433" i="3"/>
  <c r="D433" i="3"/>
  <c r="C433" i="3"/>
  <c r="B433" i="3"/>
  <c r="A433" i="3"/>
  <c r="V432" i="3"/>
  <c r="U432" i="3"/>
  <c r="T432" i="3"/>
  <c r="S432" i="3"/>
  <c r="Q432" i="3"/>
  <c r="O432" i="3"/>
  <c r="R432" i="3" s="1"/>
  <c r="N432" i="3"/>
  <c r="P432" i="3" s="1"/>
  <c r="M432" i="3"/>
  <c r="L432" i="3"/>
  <c r="K432" i="3"/>
  <c r="J432" i="3"/>
  <c r="I432" i="3"/>
  <c r="H432" i="3"/>
  <c r="G432" i="3"/>
  <c r="F432" i="3"/>
  <c r="E432" i="3"/>
  <c r="D432" i="3"/>
  <c r="C432" i="3"/>
  <c r="B432" i="3"/>
  <c r="A432" i="3"/>
  <c r="V431" i="3"/>
  <c r="U431" i="3"/>
  <c r="T431" i="3"/>
  <c r="S431" i="3"/>
  <c r="Q431" i="3"/>
  <c r="O431" i="3"/>
  <c r="N431" i="3"/>
  <c r="M431" i="3"/>
  <c r="L431" i="3"/>
  <c r="K431" i="3"/>
  <c r="J431" i="3"/>
  <c r="G431" i="3"/>
  <c r="I431" i="3" s="1"/>
  <c r="F431" i="3"/>
  <c r="E431" i="3"/>
  <c r="D431" i="3"/>
  <c r="C431" i="3"/>
  <c r="B431" i="3"/>
  <c r="A431" i="3"/>
  <c r="V430" i="3"/>
  <c r="U430" i="3"/>
  <c r="T430" i="3"/>
  <c r="S430" i="3"/>
  <c r="R430" i="3"/>
  <c r="Q430" i="3"/>
  <c r="P430" i="3"/>
  <c r="O430" i="3"/>
  <c r="N430" i="3"/>
  <c r="M430" i="3"/>
  <c r="L430" i="3"/>
  <c r="K430" i="3"/>
  <c r="J430" i="3"/>
  <c r="I430" i="3"/>
  <c r="H430" i="3"/>
  <c r="G430" i="3"/>
  <c r="F430" i="3"/>
  <c r="E430" i="3"/>
  <c r="D430" i="3"/>
  <c r="C430" i="3"/>
  <c r="B430" i="3"/>
  <c r="A430" i="3"/>
  <c r="V429" i="3"/>
  <c r="U429" i="3"/>
  <c r="T429" i="3"/>
  <c r="S429" i="3"/>
  <c r="Q429" i="3"/>
  <c r="O429" i="3"/>
  <c r="R429" i="3" s="1"/>
  <c r="N429" i="3"/>
  <c r="M429" i="3"/>
  <c r="L429" i="3"/>
  <c r="K429" i="3"/>
  <c r="J429" i="3"/>
  <c r="I429" i="3"/>
  <c r="H429" i="3"/>
  <c r="G429" i="3"/>
  <c r="F429" i="3"/>
  <c r="E429" i="3"/>
  <c r="D429" i="3"/>
  <c r="C429" i="3"/>
  <c r="B429" i="3"/>
  <c r="A429" i="3"/>
  <c r="V428" i="3"/>
  <c r="U428" i="3"/>
  <c r="T428" i="3"/>
  <c r="S428" i="3"/>
  <c r="Q428" i="3"/>
  <c r="O428" i="3"/>
  <c r="N428" i="3"/>
  <c r="R428" i="3" s="1"/>
  <c r="M428" i="3"/>
  <c r="L428" i="3"/>
  <c r="K428" i="3"/>
  <c r="J428" i="3"/>
  <c r="G428" i="3"/>
  <c r="I428" i="3" s="1"/>
  <c r="F428" i="3"/>
  <c r="E428" i="3"/>
  <c r="D428" i="3"/>
  <c r="C428" i="3"/>
  <c r="B428" i="3"/>
  <c r="A428" i="3"/>
  <c r="V427" i="3"/>
  <c r="U427" i="3"/>
  <c r="T427" i="3"/>
  <c r="S427" i="3"/>
  <c r="R427" i="3"/>
  <c r="Q427" i="3"/>
  <c r="P427" i="3"/>
  <c r="O427" i="3"/>
  <c r="N427" i="3"/>
  <c r="M427" i="3"/>
  <c r="L427" i="3"/>
  <c r="K427" i="3"/>
  <c r="J427" i="3"/>
  <c r="G427" i="3"/>
  <c r="I427" i="3" s="1"/>
  <c r="F427" i="3"/>
  <c r="E427" i="3"/>
  <c r="D427" i="3"/>
  <c r="C427" i="3"/>
  <c r="B427" i="3"/>
  <c r="A427" i="3"/>
  <c r="V426" i="3"/>
  <c r="U426" i="3"/>
  <c r="T426" i="3"/>
  <c r="S426" i="3"/>
  <c r="R426" i="3"/>
  <c r="Q426" i="3"/>
  <c r="P426" i="3"/>
  <c r="O426" i="3"/>
  <c r="N426" i="3"/>
  <c r="M426" i="3"/>
  <c r="L426" i="3"/>
  <c r="K426" i="3"/>
  <c r="J426" i="3"/>
  <c r="I426" i="3"/>
  <c r="G426" i="3"/>
  <c r="H426" i="3" s="1"/>
  <c r="F426" i="3"/>
  <c r="E426" i="3"/>
  <c r="D426" i="3"/>
  <c r="C426" i="3"/>
  <c r="B426" i="3"/>
  <c r="A426" i="3"/>
  <c r="V425" i="3"/>
  <c r="U425" i="3"/>
  <c r="T425" i="3"/>
  <c r="S425" i="3"/>
  <c r="R425" i="3"/>
  <c r="Q425" i="3"/>
  <c r="P425" i="3"/>
  <c r="O425" i="3"/>
  <c r="N425" i="3"/>
  <c r="M425" i="3"/>
  <c r="L425" i="3"/>
  <c r="K425" i="3"/>
  <c r="J425" i="3"/>
  <c r="I425" i="3"/>
  <c r="G425" i="3"/>
  <c r="H425" i="3" s="1"/>
  <c r="F425" i="3"/>
  <c r="E425" i="3"/>
  <c r="D425" i="3"/>
  <c r="C425" i="3"/>
  <c r="B425" i="3"/>
  <c r="A425" i="3"/>
  <c r="V424" i="3"/>
  <c r="U424" i="3"/>
  <c r="T424" i="3"/>
  <c r="S424" i="3"/>
  <c r="R424" i="3"/>
  <c r="Q424" i="3"/>
  <c r="P424" i="3"/>
  <c r="O424" i="3"/>
  <c r="N424" i="3"/>
  <c r="M424" i="3"/>
  <c r="L424" i="3"/>
  <c r="K424" i="3"/>
  <c r="J424" i="3"/>
  <c r="H424" i="3"/>
  <c r="G424" i="3"/>
  <c r="I424" i="3" s="1"/>
  <c r="F424" i="3"/>
  <c r="E424" i="3"/>
  <c r="D424" i="3"/>
  <c r="C424" i="3"/>
  <c r="B424" i="3"/>
  <c r="A424" i="3"/>
  <c r="V423" i="3"/>
  <c r="U423" i="3"/>
  <c r="T423" i="3"/>
  <c r="S423" i="3"/>
  <c r="R423" i="3"/>
  <c r="Q423" i="3"/>
  <c r="O423" i="3"/>
  <c r="N423" i="3"/>
  <c r="P423" i="3" s="1"/>
  <c r="M423" i="3"/>
  <c r="L423" i="3"/>
  <c r="K423" i="3"/>
  <c r="J423" i="3"/>
  <c r="H423" i="3"/>
  <c r="G423" i="3"/>
  <c r="I423" i="3" s="1"/>
  <c r="F423" i="3"/>
  <c r="E423" i="3"/>
  <c r="D423" i="3"/>
  <c r="C423" i="3"/>
  <c r="B423" i="3"/>
  <c r="A423" i="3"/>
  <c r="V422" i="3"/>
  <c r="U422" i="3"/>
  <c r="T422" i="3"/>
  <c r="S422" i="3"/>
  <c r="Q422" i="3"/>
  <c r="O422" i="3"/>
  <c r="R422" i="3" s="1"/>
  <c r="N422" i="3"/>
  <c r="M422" i="3"/>
  <c r="L422" i="3"/>
  <c r="K422" i="3"/>
  <c r="J422" i="3"/>
  <c r="I422" i="3"/>
  <c r="H422" i="3"/>
  <c r="G422" i="3"/>
  <c r="F422" i="3"/>
  <c r="E422" i="3"/>
  <c r="D422" i="3"/>
  <c r="C422" i="3"/>
  <c r="B422" i="3"/>
  <c r="A422" i="3"/>
  <c r="V421" i="3"/>
  <c r="U421" i="3"/>
  <c r="T421" i="3"/>
  <c r="S421" i="3"/>
  <c r="Q421" i="3"/>
  <c r="O421" i="3"/>
  <c r="R421" i="3" s="1"/>
  <c r="N421" i="3"/>
  <c r="M421" i="3"/>
  <c r="L421" i="3"/>
  <c r="K421" i="3"/>
  <c r="J421" i="3"/>
  <c r="G421" i="3"/>
  <c r="F421" i="3"/>
  <c r="E421" i="3"/>
  <c r="D421" i="3"/>
  <c r="C421" i="3"/>
  <c r="B421" i="3"/>
  <c r="A421" i="3"/>
  <c r="V420" i="3"/>
  <c r="U420" i="3"/>
  <c r="T420" i="3"/>
  <c r="S420" i="3"/>
  <c r="R420" i="3"/>
  <c r="Q420" i="3"/>
  <c r="O420" i="3"/>
  <c r="N420" i="3"/>
  <c r="P420" i="3" s="1"/>
  <c r="M420" i="3"/>
  <c r="L420" i="3"/>
  <c r="K420" i="3"/>
  <c r="J420" i="3"/>
  <c r="G420" i="3"/>
  <c r="H420" i="3" s="1"/>
  <c r="F420" i="3"/>
  <c r="E420" i="3"/>
  <c r="D420" i="3"/>
  <c r="C420" i="3"/>
  <c r="B420" i="3"/>
  <c r="A420" i="3"/>
  <c r="V419" i="3"/>
  <c r="U419" i="3"/>
  <c r="T419" i="3"/>
  <c r="S419" i="3"/>
  <c r="Q419" i="3"/>
  <c r="P419" i="3"/>
  <c r="O419" i="3"/>
  <c r="N419" i="3"/>
  <c r="M419" i="3"/>
  <c r="L419" i="3"/>
  <c r="K419" i="3"/>
  <c r="J419" i="3"/>
  <c r="G419" i="3"/>
  <c r="I419" i="3" s="1"/>
  <c r="F419" i="3"/>
  <c r="E419" i="3"/>
  <c r="D419" i="3"/>
  <c r="C419" i="3"/>
  <c r="B419" i="3"/>
  <c r="A419" i="3"/>
  <c r="V418" i="3"/>
  <c r="U418" i="3"/>
  <c r="T418" i="3"/>
  <c r="S418" i="3"/>
  <c r="Q418" i="3"/>
  <c r="P418" i="3"/>
  <c r="O418" i="3"/>
  <c r="N418" i="3"/>
  <c r="R418" i="3" s="1"/>
  <c r="M418" i="3"/>
  <c r="L418" i="3"/>
  <c r="K418" i="3"/>
  <c r="J418" i="3"/>
  <c r="I418" i="3"/>
  <c r="H418" i="3"/>
  <c r="G418" i="3"/>
  <c r="F418" i="3"/>
  <c r="E418" i="3"/>
  <c r="D418" i="3"/>
  <c r="C418" i="3"/>
  <c r="B418" i="3"/>
  <c r="A418" i="3"/>
  <c r="V417" i="3"/>
  <c r="U417" i="3"/>
  <c r="T417" i="3"/>
  <c r="S417" i="3"/>
  <c r="R417" i="3"/>
  <c r="Q417" i="3"/>
  <c r="O417" i="3"/>
  <c r="N417" i="3"/>
  <c r="P417" i="3" s="1"/>
  <c r="M417" i="3"/>
  <c r="L417" i="3"/>
  <c r="K417" i="3"/>
  <c r="J417" i="3"/>
  <c r="I417" i="3"/>
  <c r="G417" i="3"/>
  <c r="H417" i="3" s="1"/>
  <c r="F417" i="3"/>
  <c r="E417" i="3"/>
  <c r="D417" i="3"/>
  <c r="C417" i="3"/>
  <c r="B417" i="3"/>
  <c r="A417" i="3"/>
  <c r="V416" i="3"/>
  <c r="U416" i="3"/>
  <c r="T416" i="3"/>
  <c r="S416" i="3"/>
  <c r="Q416" i="3"/>
  <c r="O416" i="3"/>
  <c r="R416" i="3" s="1"/>
  <c r="N416" i="3"/>
  <c r="M416" i="3"/>
  <c r="L416" i="3"/>
  <c r="K416" i="3"/>
  <c r="J416" i="3"/>
  <c r="I416" i="3"/>
  <c r="H416" i="3"/>
  <c r="G416" i="3"/>
  <c r="F416" i="3"/>
  <c r="E416" i="3"/>
  <c r="D416" i="3"/>
  <c r="C416" i="3"/>
  <c r="B416" i="3"/>
  <c r="A416" i="3"/>
  <c r="V415" i="3"/>
  <c r="U415" i="3"/>
  <c r="T415" i="3"/>
  <c r="S415" i="3"/>
  <c r="Q415" i="3"/>
  <c r="O415" i="3"/>
  <c r="R415" i="3" s="1"/>
  <c r="N415" i="3"/>
  <c r="P415" i="3" s="1"/>
  <c r="M415" i="3"/>
  <c r="L415" i="3"/>
  <c r="K415" i="3"/>
  <c r="J415" i="3"/>
  <c r="H415" i="3"/>
  <c r="G415" i="3"/>
  <c r="I415" i="3" s="1"/>
  <c r="F415" i="3"/>
  <c r="E415" i="3"/>
  <c r="D415" i="3"/>
  <c r="C415" i="3"/>
  <c r="B415" i="3"/>
  <c r="A415" i="3"/>
  <c r="V414" i="3"/>
  <c r="U414" i="3"/>
  <c r="T414" i="3"/>
  <c r="S414" i="3"/>
  <c r="Q414" i="3"/>
  <c r="O414" i="3"/>
  <c r="N414" i="3"/>
  <c r="M414" i="3"/>
  <c r="L414" i="3"/>
  <c r="K414" i="3"/>
  <c r="J414" i="3"/>
  <c r="I414" i="3"/>
  <c r="H414" i="3"/>
  <c r="G414" i="3"/>
  <c r="F414" i="3"/>
  <c r="E414" i="3"/>
  <c r="D414" i="3"/>
  <c r="C414" i="3"/>
  <c r="B414" i="3"/>
  <c r="A414" i="3"/>
  <c r="V413" i="3"/>
  <c r="U413" i="3"/>
  <c r="T413" i="3"/>
  <c r="S413" i="3"/>
  <c r="R413" i="3"/>
  <c r="Q413" i="3"/>
  <c r="P413" i="3"/>
  <c r="O413" i="3"/>
  <c r="N413" i="3"/>
  <c r="M413" i="3"/>
  <c r="L413" i="3"/>
  <c r="K413" i="3"/>
  <c r="J413" i="3"/>
  <c r="I413" i="3"/>
  <c r="H413" i="3"/>
  <c r="G413" i="3"/>
  <c r="F413" i="3"/>
  <c r="E413" i="3"/>
  <c r="D413" i="3"/>
  <c r="C413" i="3"/>
  <c r="B413" i="3"/>
  <c r="A413" i="3"/>
  <c r="V412" i="3"/>
  <c r="U412" i="3"/>
  <c r="T412" i="3"/>
  <c r="S412" i="3"/>
  <c r="R412" i="3"/>
  <c r="Q412" i="3"/>
  <c r="P412" i="3"/>
  <c r="O412" i="3"/>
  <c r="N412" i="3"/>
  <c r="M412" i="3"/>
  <c r="L412" i="3"/>
  <c r="K412" i="3"/>
  <c r="J412" i="3"/>
  <c r="H412" i="3"/>
  <c r="G412" i="3"/>
  <c r="I412" i="3" s="1"/>
  <c r="F412" i="3"/>
  <c r="E412" i="3"/>
  <c r="D412" i="3"/>
  <c r="C412" i="3"/>
  <c r="B412" i="3"/>
  <c r="A412" i="3"/>
  <c r="V411" i="3"/>
  <c r="U411" i="3"/>
  <c r="T411" i="3"/>
  <c r="S411" i="3"/>
  <c r="Q411" i="3"/>
  <c r="P411" i="3"/>
  <c r="O411" i="3"/>
  <c r="N411" i="3"/>
  <c r="R411" i="3" s="1"/>
  <c r="M411" i="3"/>
  <c r="L411" i="3"/>
  <c r="K411" i="3"/>
  <c r="J411" i="3"/>
  <c r="H411" i="3"/>
  <c r="G411" i="3"/>
  <c r="I411" i="3" s="1"/>
  <c r="F411" i="3"/>
  <c r="E411" i="3"/>
  <c r="D411" i="3"/>
  <c r="C411" i="3"/>
  <c r="B411" i="3"/>
  <c r="A411" i="3"/>
  <c r="V410" i="3"/>
  <c r="U410" i="3"/>
  <c r="T410" i="3"/>
  <c r="S410" i="3"/>
  <c r="Q410" i="3"/>
  <c r="O410" i="3"/>
  <c r="N410" i="3"/>
  <c r="M410" i="3"/>
  <c r="L410" i="3"/>
  <c r="K410" i="3"/>
  <c r="J410" i="3"/>
  <c r="G410" i="3"/>
  <c r="H410" i="3" s="1"/>
  <c r="F410" i="3"/>
  <c r="E410" i="3"/>
  <c r="D410" i="3"/>
  <c r="C410" i="3"/>
  <c r="B410" i="3"/>
  <c r="A410" i="3"/>
  <c r="V409" i="3"/>
  <c r="U409" i="3"/>
  <c r="T409" i="3"/>
  <c r="S409" i="3"/>
  <c r="R409" i="3"/>
  <c r="Q409" i="3"/>
  <c r="P409" i="3"/>
  <c r="O409" i="3"/>
  <c r="N409" i="3"/>
  <c r="M409" i="3"/>
  <c r="L409" i="3"/>
  <c r="K409" i="3"/>
  <c r="J409" i="3"/>
  <c r="G409" i="3"/>
  <c r="H409" i="3" s="1"/>
  <c r="F409" i="3"/>
  <c r="E409" i="3"/>
  <c r="D409" i="3"/>
  <c r="C409" i="3"/>
  <c r="B409" i="3"/>
  <c r="A409" i="3"/>
  <c r="V408" i="3"/>
  <c r="U408" i="3"/>
  <c r="T408" i="3"/>
  <c r="S408" i="3"/>
  <c r="Q408" i="3"/>
  <c r="P408" i="3"/>
  <c r="O408" i="3"/>
  <c r="N408" i="3"/>
  <c r="M408" i="3"/>
  <c r="L408" i="3"/>
  <c r="K408" i="3"/>
  <c r="J408" i="3"/>
  <c r="G408" i="3"/>
  <c r="F408" i="3"/>
  <c r="E408" i="3"/>
  <c r="D408" i="3"/>
  <c r="C408" i="3"/>
  <c r="B408" i="3"/>
  <c r="A408" i="3"/>
  <c r="V407" i="3"/>
  <c r="U407" i="3"/>
  <c r="T407" i="3"/>
  <c r="S407" i="3"/>
  <c r="R407" i="3"/>
  <c r="Q407" i="3"/>
  <c r="O407" i="3"/>
  <c r="N407" i="3"/>
  <c r="P407" i="3" s="1"/>
  <c r="M407" i="3"/>
  <c r="L407" i="3"/>
  <c r="K407" i="3"/>
  <c r="J407" i="3"/>
  <c r="G407" i="3"/>
  <c r="H407" i="3" s="1"/>
  <c r="F407" i="3"/>
  <c r="E407" i="3"/>
  <c r="D407" i="3"/>
  <c r="C407" i="3"/>
  <c r="B407" i="3"/>
  <c r="A407" i="3"/>
  <c r="V406" i="3"/>
  <c r="U406" i="3"/>
  <c r="T406" i="3"/>
  <c r="S406" i="3"/>
  <c r="R406" i="3"/>
  <c r="Q406" i="3"/>
  <c r="P406" i="3"/>
  <c r="O406" i="3"/>
  <c r="N406" i="3"/>
  <c r="M406" i="3"/>
  <c r="L406" i="3"/>
  <c r="K406" i="3"/>
  <c r="J406" i="3"/>
  <c r="I406" i="3"/>
  <c r="H406" i="3"/>
  <c r="G406" i="3"/>
  <c r="F406" i="3"/>
  <c r="E406" i="3"/>
  <c r="D406" i="3"/>
  <c r="C406" i="3"/>
  <c r="B406" i="3"/>
  <c r="A406" i="3"/>
  <c r="V405" i="3"/>
  <c r="U405" i="3"/>
  <c r="T405" i="3"/>
  <c r="S405" i="3"/>
  <c r="Q405" i="3"/>
  <c r="O405" i="3"/>
  <c r="R405" i="3" s="1"/>
  <c r="N405" i="3"/>
  <c r="P405" i="3" s="1"/>
  <c r="M405" i="3"/>
  <c r="L405" i="3"/>
  <c r="K405" i="3"/>
  <c r="J405" i="3"/>
  <c r="I405" i="3"/>
  <c r="H405" i="3"/>
  <c r="G405" i="3"/>
  <c r="F405" i="3"/>
  <c r="E405" i="3"/>
  <c r="D405" i="3"/>
  <c r="C405" i="3"/>
  <c r="B405" i="3"/>
  <c r="A405" i="3"/>
  <c r="V404" i="3"/>
  <c r="U404" i="3"/>
  <c r="T404" i="3"/>
  <c r="S404" i="3"/>
  <c r="Q404" i="3"/>
  <c r="O404" i="3"/>
  <c r="N404" i="3"/>
  <c r="P404" i="3" s="1"/>
  <c r="M404" i="3"/>
  <c r="L404" i="3"/>
  <c r="K404" i="3"/>
  <c r="J404" i="3"/>
  <c r="G404" i="3"/>
  <c r="F404" i="3"/>
  <c r="E404" i="3"/>
  <c r="D404" i="3"/>
  <c r="C404" i="3"/>
  <c r="B404" i="3"/>
  <c r="A404" i="3"/>
  <c r="V403" i="3"/>
  <c r="U403" i="3"/>
  <c r="T403" i="3"/>
  <c r="S403" i="3"/>
  <c r="R403" i="3"/>
  <c r="Q403" i="3"/>
  <c r="O403" i="3"/>
  <c r="N403" i="3"/>
  <c r="P403" i="3" s="1"/>
  <c r="M403" i="3"/>
  <c r="L403" i="3"/>
  <c r="K403" i="3"/>
  <c r="J403" i="3"/>
  <c r="G403" i="3"/>
  <c r="F403" i="3"/>
  <c r="E403" i="3"/>
  <c r="D403" i="3"/>
  <c r="C403" i="3"/>
  <c r="B403" i="3"/>
  <c r="A403" i="3"/>
  <c r="V402" i="3"/>
  <c r="U402" i="3"/>
  <c r="T402" i="3"/>
  <c r="S402" i="3"/>
  <c r="R402" i="3"/>
  <c r="Q402" i="3"/>
  <c r="O402" i="3"/>
  <c r="N402" i="3"/>
  <c r="P402" i="3" s="1"/>
  <c r="M402" i="3"/>
  <c r="L402" i="3"/>
  <c r="K402" i="3"/>
  <c r="J402" i="3"/>
  <c r="I402" i="3"/>
  <c r="H402" i="3"/>
  <c r="G402" i="3"/>
  <c r="F402" i="3"/>
  <c r="E402" i="3"/>
  <c r="D402" i="3"/>
  <c r="C402" i="3"/>
  <c r="B402" i="3"/>
  <c r="A402" i="3"/>
  <c r="V401" i="3"/>
  <c r="U401" i="3"/>
  <c r="T401" i="3"/>
  <c r="S401" i="3"/>
  <c r="Q401" i="3"/>
  <c r="O401" i="3"/>
  <c r="N401" i="3"/>
  <c r="P401" i="3" s="1"/>
  <c r="M401" i="3"/>
  <c r="L401" i="3"/>
  <c r="K401" i="3"/>
  <c r="J401" i="3"/>
  <c r="G401" i="3"/>
  <c r="F401" i="3"/>
  <c r="E401" i="3"/>
  <c r="D401" i="3"/>
  <c r="C401" i="3"/>
  <c r="B401" i="3"/>
  <c r="A401" i="3"/>
  <c r="V400" i="3"/>
  <c r="U400" i="3"/>
  <c r="T400" i="3"/>
  <c r="S400" i="3"/>
  <c r="R400" i="3"/>
  <c r="Q400" i="3"/>
  <c r="O400" i="3"/>
  <c r="N400" i="3"/>
  <c r="P400" i="3" s="1"/>
  <c r="M400" i="3"/>
  <c r="L400" i="3"/>
  <c r="K400" i="3"/>
  <c r="J400" i="3"/>
  <c r="G400" i="3"/>
  <c r="F400" i="3"/>
  <c r="E400" i="3"/>
  <c r="D400" i="3"/>
  <c r="C400" i="3"/>
  <c r="B400" i="3"/>
  <c r="A400" i="3"/>
  <c r="V399" i="3"/>
  <c r="U399" i="3"/>
  <c r="T399" i="3"/>
  <c r="S399" i="3"/>
  <c r="Q399" i="3"/>
  <c r="O399" i="3"/>
  <c r="R399" i="3" s="1"/>
  <c r="N399" i="3"/>
  <c r="M399" i="3"/>
  <c r="L399" i="3"/>
  <c r="K399" i="3"/>
  <c r="J399" i="3"/>
  <c r="I399" i="3"/>
  <c r="H399" i="3"/>
  <c r="G399" i="3"/>
  <c r="F399" i="3"/>
  <c r="E399" i="3"/>
  <c r="D399" i="3"/>
  <c r="C399" i="3"/>
  <c r="B399" i="3"/>
  <c r="A399" i="3"/>
  <c r="V398" i="3"/>
  <c r="U398" i="3"/>
  <c r="T398" i="3"/>
  <c r="S398" i="3"/>
  <c r="Q398" i="3"/>
  <c r="O398" i="3"/>
  <c r="R398" i="3" s="1"/>
  <c r="N398" i="3"/>
  <c r="P398" i="3" s="1"/>
  <c r="M398" i="3"/>
  <c r="L398" i="3"/>
  <c r="K398" i="3"/>
  <c r="J398" i="3"/>
  <c r="I398" i="3"/>
  <c r="H398" i="3"/>
  <c r="G398" i="3"/>
  <c r="F398" i="3"/>
  <c r="E398" i="3"/>
  <c r="D398" i="3"/>
  <c r="C398" i="3"/>
  <c r="B398" i="3"/>
  <c r="A398" i="3"/>
  <c r="V397" i="3"/>
  <c r="U397" i="3"/>
  <c r="T397" i="3"/>
  <c r="S397" i="3"/>
  <c r="Q397" i="3"/>
  <c r="O397" i="3"/>
  <c r="N397" i="3"/>
  <c r="M397" i="3"/>
  <c r="L397" i="3"/>
  <c r="K397" i="3"/>
  <c r="J397" i="3"/>
  <c r="I397" i="3"/>
  <c r="H397" i="3"/>
  <c r="G397" i="3"/>
  <c r="F397" i="3"/>
  <c r="E397" i="3"/>
  <c r="D397" i="3"/>
  <c r="C397" i="3"/>
  <c r="B397" i="3"/>
  <c r="A397" i="3"/>
  <c r="V396" i="3"/>
  <c r="U396" i="3"/>
  <c r="T396" i="3"/>
  <c r="S396" i="3"/>
  <c r="Q396" i="3"/>
  <c r="O396" i="3"/>
  <c r="N396" i="3"/>
  <c r="P396" i="3" s="1"/>
  <c r="M396" i="3"/>
  <c r="L396" i="3"/>
  <c r="K396" i="3"/>
  <c r="J396" i="3"/>
  <c r="H396" i="3"/>
  <c r="G396" i="3"/>
  <c r="I396" i="3" s="1"/>
  <c r="F396" i="3"/>
  <c r="E396" i="3"/>
  <c r="D396" i="3"/>
  <c r="C396" i="3"/>
  <c r="B396" i="3"/>
  <c r="A396" i="3"/>
  <c r="V395" i="3"/>
  <c r="U395" i="3"/>
  <c r="T395" i="3"/>
  <c r="S395" i="3"/>
  <c r="R395" i="3"/>
  <c r="Q395" i="3"/>
  <c r="P395" i="3"/>
  <c r="O395" i="3"/>
  <c r="N395" i="3"/>
  <c r="M395" i="3"/>
  <c r="L395" i="3"/>
  <c r="K395" i="3"/>
  <c r="J395" i="3"/>
  <c r="G395" i="3"/>
  <c r="F395" i="3"/>
  <c r="E395" i="3"/>
  <c r="D395" i="3"/>
  <c r="C395" i="3"/>
  <c r="B395" i="3"/>
  <c r="A395" i="3"/>
  <c r="V394" i="3"/>
  <c r="U394" i="3"/>
  <c r="T394" i="3"/>
  <c r="S394" i="3"/>
  <c r="R394" i="3"/>
  <c r="Q394" i="3"/>
  <c r="P394" i="3"/>
  <c r="O394" i="3"/>
  <c r="N394" i="3"/>
  <c r="M394" i="3"/>
  <c r="L394" i="3"/>
  <c r="K394" i="3"/>
  <c r="J394" i="3"/>
  <c r="G394" i="3"/>
  <c r="H394" i="3" s="1"/>
  <c r="F394" i="3"/>
  <c r="E394" i="3"/>
  <c r="D394" i="3"/>
  <c r="C394" i="3"/>
  <c r="B394" i="3"/>
  <c r="A394" i="3"/>
  <c r="V393" i="3"/>
  <c r="U393" i="3"/>
  <c r="T393" i="3"/>
  <c r="S393" i="3"/>
  <c r="Q393" i="3"/>
  <c r="O393" i="3"/>
  <c r="R393" i="3" s="1"/>
  <c r="N393" i="3"/>
  <c r="M393" i="3"/>
  <c r="L393" i="3"/>
  <c r="K393" i="3"/>
  <c r="J393" i="3"/>
  <c r="G393" i="3"/>
  <c r="F393" i="3"/>
  <c r="E393" i="3"/>
  <c r="D393" i="3"/>
  <c r="C393" i="3"/>
  <c r="B393" i="3"/>
  <c r="A393" i="3"/>
  <c r="V392" i="3"/>
  <c r="U392" i="3"/>
  <c r="T392" i="3"/>
  <c r="S392" i="3"/>
  <c r="Q392" i="3"/>
  <c r="O392" i="3"/>
  <c r="R392" i="3" s="1"/>
  <c r="N392" i="3"/>
  <c r="M392" i="3"/>
  <c r="L392" i="3"/>
  <c r="K392" i="3"/>
  <c r="J392" i="3"/>
  <c r="H392" i="3"/>
  <c r="G392" i="3"/>
  <c r="I392" i="3" s="1"/>
  <c r="F392" i="3"/>
  <c r="E392" i="3"/>
  <c r="D392" i="3"/>
  <c r="C392" i="3"/>
  <c r="B392" i="3"/>
  <c r="A392" i="3"/>
  <c r="V391" i="3"/>
  <c r="U391" i="3"/>
  <c r="T391" i="3"/>
  <c r="S391" i="3"/>
  <c r="Q391" i="3"/>
  <c r="O391" i="3"/>
  <c r="N391" i="3"/>
  <c r="P391" i="3" s="1"/>
  <c r="M391" i="3"/>
  <c r="L391" i="3"/>
  <c r="K391" i="3"/>
  <c r="J391" i="3"/>
  <c r="G391" i="3"/>
  <c r="I391" i="3" s="1"/>
  <c r="F391" i="3"/>
  <c r="E391" i="3"/>
  <c r="D391" i="3"/>
  <c r="C391" i="3"/>
  <c r="B391" i="3"/>
  <c r="A391" i="3"/>
  <c r="V390" i="3"/>
  <c r="U390" i="3"/>
  <c r="T390" i="3"/>
  <c r="S390" i="3"/>
  <c r="R390" i="3"/>
  <c r="Q390" i="3"/>
  <c r="P390" i="3"/>
  <c r="O390" i="3"/>
  <c r="N390" i="3"/>
  <c r="M390" i="3"/>
  <c r="L390" i="3"/>
  <c r="K390" i="3"/>
  <c r="J390" i="3"/>
  <c r="I390" i="3"/>
  <c r="H390" i="3"/>
  <c r="G390" i="3"/>
  <c r="F390" i="3"/>
  <c r="E390" i="3"/>
  <c r="D390" i="3"/>
  <c r="C390" i="3"/>
  <c r="B390" i="3"/>
  <c r="A390" i="3"/>
  <c r="V389" i="3"/>
  <c r="U389" i="3"/>
  <c r="T389" i="3"/>
  <c r="S389" i="3"/>
  <c r="Q389" i="3"/>
  <c r="O389" i="3"/>
  <c r="N389" i="3"/>
  <c r="P389" i="3" s="1"/>
  <c r="M389" i="3"/>
  <c r="L389" i="3"/>
  <c r="K389" i="3"/>
  <c r="J389" i="3"/>
  <c r="H389" i="3"/>
  <c r="G389" i="3"/>
  <c r="I389" i="3" s="1"/>
  <c r="F389" i="3"/>
  <c r="E389" i="3"/>
  <c r="D389" i="3"/>
  <c r="C389" i="3"/>
  <c r="B389" i="3"/>
  <c r="A389" i="3"/>
  <c r="V388" i="3"/>
  <c r="U388" i="3"/>
  <c r="T388" i="3"/>
  <c r="S388" i="3"/>
  <c r="R388" i="3"/>
  <c r="Q388" i="3"/>
  <c r="O388" i="3"/>
  <c r="N388" i="3"/>
  <c r="P388" i="3" s="1"/>
  <c r="M388" i="3"/>
  <c r="L388" i="3"/>
  <c r="K388" i="3"/>
  <c r="J388" i="3"/>
  <c r="G388" i="3"/>
  <c r="I388" i="3" s="1"/>
  <c r="F388" i="3"/>
  <c r="E388" i="3"/>
  <c r="D388" i="3"/>
  <c r="C388" i="3"/>
  <c r="B388" i="3"/>
  <c r="A388" i="3"/>
  <c r="V387" i="3"/>
  <c r="U387" i="3"/>
  <c r="T387" i="3"/>
  <c r="S387" i="3"/>
  <c r="R387" i="3"/>
  <c r="Q387" i="3"/>
  <c r="P387" i="3"/>
  <c r="O387" i="3"/>
  <c r="N387" i="3"/>
  <c r="M387" i="3"/>
  <c r="L387" i="3"/>
  <c r="K387" i="3"/>
  <c r="J387" i="3"/>
  <c r="G387" i="3"/>
  <c r="F387" i="3"/>
  <c r="E387" i="3"/>
  <c r="D387" i="3"/>
  <c r="C387" i="3"/>
  <c r="B387" i="3"/>
  <c r="A387" i="3"/>
  <c r="V386" i="3"/>
  <c r="U386" i="3"/>
  <c r="T386" i="3"/>
  <c r="S386" i="3"/>
  <c r="R386" i="3"/>
  <c r="Q386" i="3"/>
  <c r="O386" i="3"/>
  <c r="N386" i="3"/>
  <c r="P386" i="3" s="1"/>
  <c r="M386" i="3"/>
  <c r="L386" i="3"/>
  <c r="K386" i="3"/>
  <c r="J386" i="3"/>
  <c r="G386" i="3"/>
  <c r="H386" i="3" s="1"/>
  <c r="F386" i="3"/>
  <c r="E386" i="3"/>
  <c r="D386" i="3"/>
  <c r="C386" i="3"/>
  <c r="B386" i="3"/>
  <c r="A386" i="3"/>
  <c r="V385" i="3"/>
  <c r="U385" i="3"/>
  <c r="T385" i="3"/>
  <c r="S385" i="3"/>
  <c r="Q385" i="3"/>
  <c r="O385" i="3"/>
  <c r="R385" i="3" s="1"/>
  <c r="N385" i="3"/>
  <c r="P385" i="3" s="1"/>
  <c r="M385" i="3"/>
  <c r="L385" i="3"/>
  <c r="K385" i="3"/>
  <c r="J385" i="3"/>
  <c r="I385" i="3"/>
  <c r="H385" i="3"/>
  <c r="G385" i="3"/>
  <c r="F385" i="3"/>
  <c r="E385" i="3"/>
  <c r="D385" i="3"/>
  <c r="C385" i="3"/>
  <c r="B385" i="3"/>
  <c r="A385" i="3"/>
  <c r="V384" i="3"/>
  <c r="U384" i="3"/>
  <c r="T384" i="3"/>
  <c r="S384" i="3"/>
  <c r="Q384" i="3"/>
  <c r="O384" i="3"/>
  <c r="N384" i="3"/>
  <c r="P384" i="3" s="1"/>
  <c r="M384" i="3"/>
  <c r="L384" i="3"/>
  <c r="K384" i="3"/>
  <c r="J384" i="3"/>
  <c r="I384" i="3"/>
  <c r="G384" i="3"/>
  <c r="H384" i="3" s="1"/>
  <c r="F384" i="3"/>
  <c r="E384" i="3"/>
  <c r="D384" i="3"/>
  <c r="C384" i="3"/>
  <c r="B384" i="3"/>
  <c r="A384" i="3"/>
  <c r="V383" i="3"/>
  <c r="U383" i="3"/>
  <c r="T383" i="3"/>
  <c r="S383" i="3"/>
  <c r="Q383" i="3"/>
  <c r="O383" i="3"/>
  <c r="N383" i="3"/>
  <c r="M383" i="3"/>
  <c r="L383" i="3"/>
  <c r="K383" i="3"/>
  <c r="J383" i="3"/>
  <c r="G383" i="3"/>
  <c r="F383" i="3"/>
  <c r="E383" i="3"/>
  <c r="D383" i="3"/>
  <c r="C383" i="3"/>
  <c r="B383" i="3"/>
  <c r="A383" i="3"/>
  <c r="V382" i="3"/>
  <c r="U382" i="3"/>
  <c r="T382" i="3"/>
  <c r="S382" i="3"/>
  <c r="Q382" i="3"/>
  <c r="O382" i="3"/>
  <c r="R382" i="3" s="1"/>
  <c r="N382" i="3"/>
  <c r="M382" i="3"/>
  <c r="L382" i="3"/>
  <c r="K382" i="3"/>
  <c r="J382" i="3"/>
  <c r="I382" i="3"/>
  <c r="H382" i="3"/>
  <c r="G382" i="3"/>
  <c r="F382" i="3"/>
  <c r="E382" i="3"/>
  <c r="D382" i="3"/>
  <c r="C382" i="3"/>
  <c r="B382" i="3"/>
  <c r="A382" i="3"/>
  <c r="V381" i="3"/>
  <c r="U381" i="3"/>
  <c r="T381" i="3"/>
  <c r="S381" i="3"/>
  <c r="R381" i="3"/>
  <c r="Q381" i="3"/>
  <c r="P381" i="3"/>
  <c r="O381" i="3"/>
  <c r="N381" i="3"/>
  <c r="M381" i="3"/>
  <c r="L381" i="3"/>
  <c r="K381" i="3"/>
  <c r="J381" i="3"/>
  <c r="I381" i="3"/>
  <c r="G381" i="3"/>
  <c r="H381" i="3" s="1"/>
  <c r="F381" i="3"/>
  <c r="E381" i="3"/>
  <c r="D381" i="3"/>
  <c r="C381" i="3"/>
  <c r="B381" i="3"/>
  <c r="A381" i="3"/>
  <c r="V380" i="3"/>
  <c r="U380" i="3"/>
  <c r="T380" i="3"/>
  <c r="S380" i="3"/>
  <c r="Q380" i="3"/>
  <c r="O380" i="3"/>
  <c r="R380" i="3" s="1"/>
  <c r="N380" i="3"/>
  <c r="P380" i="3" s="1"/>
  <c r="M380" i="3"/>
  <c r="L380" i="3"/>
  <c r="K380" i="3"/>
  <c r="J380" i="3"/>
  <c r="I380" i="3"/>
  <c r="H380" i="3"/>
  <c r="G380" i="3"/>
  <c r="F380" i="3"/>
  <c r="E380" i="3"/>
  <c r="D380" i="3"/>
  <c r="C380" i="3"/>
  <c r="B380" i="3"/>
  <c r="A380" i="3"/>
  <c r="V379" i="3"/>
  <c r="U379" i="3"/>
  <c r="T379" i="3"/>
  <c r="S379" i="3"/>
  <c r="Q379" i="3"/>
  <c r="O379" i="3"/>
  <c r="N379" i="3"/>
  <c r="P379" i="3" s="1"/>
  <c r="M379" i="3"/>
  <c r="L379" i="3"/>
  <c r="K379" i="3"/>
  <c r="J379" i="3"/>
  <c r="H379" i="3"/>
  <c r="G379" i="3"/>
  <c r="I379" i="3" s="1"/>
  <c r="F379" i="3"/>
  <c r="E379" i="3"/>
  <c r="D379" i="3"/>
  <c r="C379" i="3"/>
  <c r="B379" i="3"/>
  <c r="A379" i="3"/>
  <c r="V378" i="3"/>
  <c r="U378" i="3"/>
  <c r="T378" i="3"/>
  <c r="S378" i="3"/>
  <c r="Q378" i="3"/>
  <c r="O378" i="3"/>
  <c r="N378" i="3"/>
  <c r="P378" i="3" s="1"/>
  <c r="M378" i="3"/>
  <c r="L378" i="3"/>
  <c r="K378" i="3"/>
  <c r="J378" i="3"/>
  <c r="H378" i="3"/>
  <c r="G378" i="3"/>
  <c r="I378" i="3" s="1"/>
  <c r="F378" i="3"/>
  <c r="E378" i="3"/>
  <c r="D378" i="3"/>
  <c r="C378" i="3"/>
  <c r="B378" i="3"/>
  <c r="A378" i="3"/>
  <c r="V377" i="3"/>
  <c r="U377" i="3"/>
  <c r="T377" i="3"/>
  <c r="S377" i="3"/>
  <c r="R377" i="3"/>
  <c r="Q377" i="3"/>
  <c r="O377" i="3"/>
  <c r="N377" i="3"/>
  <c r="P377" i="3" s="1"/>
  <c r="M377" i="3"/>
  <c r="L377" i="3"/>
  <c r="K377" i="3"/>
  <c r="J377" i="3"/>
  <c r="G377" i="3"/>
  <c r="I377" i="3" s="1"/>
  <c r="F377" i="3"/>
  <c r="E377" i="3"/>
  <c r="D377" i="3"/>
  <c r="C377" i="3"/>
  <c r="B377" i="3"/>
  <c r="A377" i="3"/>
  <c r="V376" i="3"/>
  <c r="U376" i="3"/>
  <c r="T376" i="3"/>
  <c r="S376" i="3"/>
  <c r="R376" i="3"/>
  <c r="Q376" i="3"/>
  <c r="P376" i="3"/>
  <c r="O376" i="3"/>
  <c r="N376" i="3"/>
  <c r="M376" i="3"/>
  <c r="L376" i="3"/>
  <c r="K376" i="3"/>
  <c r="J376" i="3"/>
  <c r="I376" i="3"/>
  <c r="H376" i="3"/>
  <c r="G376" i="3"/>
  <c r="F376" i="3"/>
  <c r="E376" i="3"/>
  <c r="D376" i="3"/>
  <c r="C376" i="3"/>
  <c r="B376" i="3"/>
  <c r="A376" i="3"/>
  <c r="V375" i="3"/>
  <c r="U375" i="3"/>
  <c r="T375" i="3"/>
  <c r="S375" i="3"/>
  <c r="Q375" i="3"/>
  <c r="O375" i="3"/>
  <c r="N375" i="3"/>
  <c r="R375" i="3" s="1"/>
  <c r="M375" i="3"/>
  <c r="L375" i="3"/>
  <c r="K375" i="3"/>
  <c r="J375" i="3"/>
  <c r="G375" i="3"/>
  <c r="I375" i="3" s="1"/>
  <c r="F375" i="3"/>
  <c r="E375" i="3"/>
  <c r="D375" i="3"/>
  <c r="C375" i="3"/>
  <c r="B375" i="3"/>
  <c r="A375" i="3"/>
  <c r="V374" i="3"/>
  <c r="U374" i="3"/>
  <c r="T374" i="3"/>
  <c r="S374" i="3"/>
  <c r="Q374" i="3"/>
  <c r="O374" i="3"/>
  <c r="N374" i="3"/>
  <c r="P374" i="3" s="1"/>
  <c r="M374" i="3"/>
  <c r="L374" i="3"/>
  <c r="K374" i="3"/>
  <c r="J374" i="3"/>
  <c r="I374" i="3"/>
  <c r="H374" i="3"/>
  <c r="G374" i="3"/>
  <c r="F374" i="3"/>
  <c r="E374" i="3"/>
  <c r="D374" i="3"/>
  <c r="C374" i="3"/>
  <c r="B374" i="3"/>
  <c r="A374" i="3"/>
  <c r="V373" i="3"/>
  <c r="U373" i="3"/>
  <c r="T373" i="3"/>
  <c r="S373" i="3"/>
  <c r="R373" i="3"/>
  <c r="Q373" i="3"/>
  <c r="P373" i="3"/>
  <c r="O373" i="3"/>
  <c r="N373" i="3"/>
  <c r="M373" i="3"/>
  <c r="L373" i="3"/>
  <c r="K373" i="3"/>
  <c r="J373" i="3"/>
  <c r="H373" i="3"/>
  <c r="G373" i="3"/>
  <c r="I373" i="3" s="1"/>
  <c r="F373" i="3"/>
  <c r="E373" i="3"/>
  <c r="D373" i="3"/>
  <c r="C373" i="3"/>
  <c r="B373" i="3"/>
  <c r="A373" i="3"/>
  <c r="V372" i="3"/>
  <c r="U372" i="3"/>
  <c r="T372" i="3"/>
  <c r="S372" i="3"/>
  <c r="Q372" i="3"/>
  <c r="O372" i="3"/>
  <c r="N372" i="3"/>
  <c r="R372" i="3" s="1"/>
  <c r="M372" i="3"/>
  <c r="L372" i="3"/>
  <c r="K372" i="3"/>
  <c r="J372" i="3"/>
  <c r="G372" i="3"/>
  <c r="I372" i="3" s="1"/>
  <c r="F372" i="3"/>
  <c r="E372" i="3"/>
  <c r="D372" i="3"/>
  <c r="C372" i="3"/>
  <c r="B372" i="3"/>
  <c r="A372" i="3"/>
  <c r="V371" i="3"/>
  <c r="U371" i="3"/>
  <c r="T371" i="3"/>
  <c r="S371" i="3"/>
  <c r="Q371" i="3"/>
  <c r="O371" i="3"/>
  <c r="R371" i="3" s="1"/>
  <c r="N371" i="3"/>
  <c r="M371" i="3"/>
  <c r="L371" i="3"/>
  <c r="K371" i="3"/>
  <c r="J371" i="3"/>
  <c r="G371" i="3"/>
  <c r="F371" i="3"/>
  <c r="E371" i="3"/>
  <c r="D371" i="3"/>
  <c r="C371" i="3"/>
  <c r="B371" i="3"/>
  <c r="A371" i="3"/>
  <c r="V370" i="3"/>
  <c r="U370" i="3"/>
  <c r="T370" i="3"/>
  <c r="S370" i="3"/>
  <c r="R370" i="3"/>
  <c r="Q370" i="3"/>
  <c r="P370" i="3"/>
  <c r="O370" i="3"/>
  <c r="N370" i="3"/>
  <c r="M370" i="3"/>
  <c r="L370" i="3"/>
  <c r="K370" i="3"/>
  <c r="J370" i="3"/>
  <c r="G370" i="3"/>
  <c r="H370" i="3" s="1"/>
  <c r="F370" i="3"/>
  <c r="E370" i="3"/>
  <c r="D370" i="3"/>
  <c r="C370" i="3"/>
  <c r="B370" i="3"/>
  <c r="A370" i="3"/>
  <c r="V369" i="3"/>
  <c r="U369" i="3"/>
  <c r="T369" i="3"/>
  <c r="S369" i="3"/>
  <c r="Q369" i="3"/>
  <c r="O369" i="3"/>
  <c r="R369" i="3" s="1"/>
  <c r="N369" i="3"/>
  <c r="M369" i="3"/>
  <c r="L369" i="3"/>
  <c r="K369" i="3"/>
  <c r="J369" i="3"/>
  <c r="G369" i="3"/>
  <c r="I369" i="3" s="1"/>
  <c r="F369" i="3"/>
  <c r="E369" i="3"/>
  <c r="D369" i="3"/>
  <c r="C369" i="3"/>
  <c r="B369" i="3"/>
  <c r="A369" i="3"/>
  <c r="V368" i="3"/>
  <c r="U368" i="3"/>
  <c r="T368" i="3"/>
  <c r="S368" i="3"/>
  <c r="Q368" i="3"/>
  <c r="O368" i="3"/>
  <c r="N368" i="3"/>
  <c r="M368" i="3"/>
  <c r="L368" i="3"/>
  <c r="K368" i="3"/>
  <c r="J368" i="3"/>
  <c r="G368" i="3"/>
  <c r="H368" i="3" s="1"/>
  <c r="F368" i="3"/>
  <c r="E368" i="3"/>
  <c r="D368" i="3"/>
  <c r="C368" i="3"/>
  <c r="B368" i="3"/>
  <c r="A368" i="3"/>
  <c r="V367" i="3"/>
  <c r="U367" i="3"/>
  <c r="T367" i="3"/>
  <c r="S367" i="3"/>
  <c r="Q367" i="3"/>
  <c r="O367" i="3"/>
  <c r="R367" i="3" s="1"/>
  <c r="N367" i="3"/>
  <c r="M367" i="3"/>
  <c r="L367" i="3"/>
  <c r="K367" i="3"/>
  <c r="J367" i="3"/>
  <c r="G367" i="3"/>
  <c r="H367" i="3" s="1"/>
  <c r="F367" i="3"/>
  <c r="E367" i="3"/>
  <c r="D367" i="3"/>
  <c r="C367" i="3"/>
  <c r="B367" i="3"/>
  <c r="A367" i="3"/>
  <c r="V366" i="3"/>
  <c r="U366" i="3"/>
  <c r="T366" i="3"/>
  <c r="S366" i="3"/>
  <c r="Q366" i="3"/>
  <c r="O366" i="3"/>
  <c r="R366" i="3" s="1"/>
  <c r="N366" i="3"/>
  <c r="M366" i="3"/>
  <c r="L366" i="3"/>
  <c r="K366" i="3"/>
  <c r="J366" i="3"/>
  <c r="I366" i="3"/>
  <c r="H366" i="3"/>
  <c r="G366" i="3"/>
  <c r="F366" i="3"/>
  <c r="E366" i="3"/>
  <c r="D366" i="3"/>
  <c r="C366" i="3"/>
  <c r="B366" i="3"/>
  <c r="A366" i="3"/>
  <c r="V365" i="3"/>
  <c r="U365" i="3"/>
  <c r="T365" i="3"/>
  <c r="S365" i="3"/>
  <c r="Q365" i="3"/>
  <c r="O365" i="3"/>
  <c r="N365" i="3"/>
  <c r="R365" i="3" s="1"/>
  <c r="M365" i="3"/>
  <c r="L365" i="3"/>
  <c r="K365" i="3"/>
  <c r="J365" i="3"/>
  <c r="G365" i="3"/>
  <c r="F365" i="3"/>
  <c r="E365" i="3"/>
  <c r="D365" i="3"/>
  <c r="C365" i="3"/>
  <c r="B365" i="3"/>
  <c r="A365" i="3"/>
  <c r="V364" i="3"/>
  <c r="U364" i="3"/>
  <c r="T364" i="3"/>
  <c r="S364" i="3"/>
  <c r="Q364" i="3"/>
  <c r="O364" i="3"/>
  <c r="N364" i="3"/>
  <c r="M364" i="3"/>
  <c r="L364" i="3"/>
  <c r="K364" i="3"/>
  <c r="J364" i="3"/>
  <c r="I364" i="3"/>
  <c r="H364" i="3"/>
  <c r="G364" i="3"/>
  <c r="F364" i="3"/>
  <c r="E364" i="3"/>
  <c r="D364" i="3"/>
  <c r="C364" i="3"/>
  <c r="B364" i="3"/>
  <c r="A364" i="3"/>
  <c r="V363" i="3"/>
  <c r="U363" i="3"/>
  <c r="T363" i="3"/>
  <c r="S363" i="3"/>
  <c r="Q363" i="3"/>
  <c r="O363" i="3"/>
  <c r="R363" i="3" s="1"/>
  <c r="N363" i="3"/>
  <c r="M363" i="3"/>
  <c r="L363" i="3"/>
  <c r="K363" i="3"/>
  <c r="J363" i="3"/>
  <c r="H363" i="3"/>
  <c r="G363" i="3"/>
  <c r="I363" i="3" s="1"/>
  <c r="F363" i="3"/>
  <c r="E363" i="3"/>
  <c r="D363" i="3"/>
  <c r="C363" i="3"/>
  <c r="B363" i="3"/>
  <c r="A363" i="3"/>
  <c r="V362" i="3"/>
  <c r="U362" i="3"/>
  <c r="T362" i="3"/>
  <c r="S362" i="3"/>
  <c r="R362" i="3"/>
  <c r="Q362" i="3"/>
  <c r="P362" i="3"/>
  <c r="O362" i="3"/>
  <c r="N362" i="3"/>
  <c r="M362" i="3"/>
  <c r="L362" i="3"/>
  <c r="K362" i="3"/>
  <c r="J362" i="3"/>
  <c r="H362" i="3"/>
  <c r="G362" i="3"/>
  <c r="I362" i="3" s="1"/>
  <c r="F362" i="3"/>
  <c r="E362" i="3"/>
  <c r="D362" i="3"/>
  <c r="C362" i="3"/>
  <c r="B362" i="3"/>
  <c r="A362" i="3"/>
  <c r="V361" i="3"/>
  <c r="U361" i="3"/>
  <c r="T361" i="3"/>
  <c r="S361" i="3"/>
  <c r="Q361" i="3"/>
  <c r="O361" i="3"/>
  <c r="N361" i="3"/>
  <c r="R361" i="3" s="1"/>
  <c r="M361" i="3"/>
  <c r="L361" i="3"/>
  <c r="K361" i="3"/>
  <c r="J361" i="3"/>
  <c r="I361" i="3"/>
  <c r="H361" i="3"/>
  <c r="G361" i="3"/>
  <c r="F361" i="3"/>
  <c r="E361" i="3"/>
  <c r="D361" i="3"/>
  <c r="C361" i="3"/>
  <c r="B361" i="3"/>
  <c r="A361" i="3"/>
  <c r="V360" i="3"/>
  <c r="U360" i="3"/>
  <c r="T360" i="3"/>
  <c r="S360" i="3"/>
  <c r="Q360" i="3"/>
  <c r="O360" i="3"/>
  <c r="N360" i="3"/>
  <c r="P360" i="3" s="1"/>
  <c r="M360" i="3"/>
  <c r="L360" i="3"/>
  <c r="K360" i="3"/>
  <c r="J360" i="3"/>
  <c r="H360" i="3"/>
  <c r="G360" i="3"/>
  <c r="I360" i="3" s="1"/>
  <c r="F360" i="3"/>
  <c r="E360" i="3"/>
  <c r="D360" i="3"/>
  <c r="C360" i="3"/>
  <c r="B360" i="3"/>
  <c r="A360" i="3"/>
  <c r="V359" i="3"/>
  <c r="U359" i="3"/>
  <c r="T359" i="3"/>
  <c r="S359" i="3"/>
  <c r="R359" i="3"/>
  <c r="Q359" i="3"/>
  <c r="O359" i="3"/>
  <c r="N359" i="3"/>
  <c r="P359" i="3" s="1"/>
  <c r="M359" i="3"/>
  <c r="L359" i="3"/>
  <c r="K359" i="3"/>
  <c r="J359" i="3"/>
  <c r="H359" i="3"/>
  <c r="G359" i="3"/>
  <c r="I359" i="3" s="1"/>
  <c r="F359" i="3"/>
  <c r="E359" i="3"/>
  <c r="D359" i="3"/>
  <c r="C359" i="3"/>
  <c r="B359" i="3"/>
  <c r="A359" i="3"/>
  <c r="V358" i="3"/>
  <c r="U358" i="3"/>
  <c r="T358" i="3"/>
  <c r="S358" i="3"/>
  <c r="Q358" i="3"/>
  <c r="O358" i="3"/>
  <c r="N358" i="3"/>
  <c r="R358" i="3" s="1"/>
  <c r="M358" i="3"/>
  <c r="L358" i="3"/>
  <c r="K358" i="3"/>
  <c r="J358" i="3"/>
  <c r="I358" i="3"/>
  <c r="H358" i="3"/>
  <c r="G358" i="3"/>
  <c r="F358" i="3"/>
  <c r="E358" i="3"/>
  <c r="D358" i="3"/>
  <c r="C358" i="3"/>
  <c r="B358" i="3"/>
  <c r="A358" i="3"/>
  <c r="V357" i="3"/>
  <c r="U357" i="3"/>
  <c r="T357" i="3"/>
  <c r="S357" i="3"/>
  <c r="Q357" i="3"/>
  <c r="O357" i="3"/>
  <c r="N357" i="3"/>
  <c r="P357" i="3" s="1"/>
  <c r="M357" i="3"/>
  <c r="L357" i="3"/>
  <c r="K357" i="3"/>
  <c r="J357" i="3"/>
  <c r="I357" i="3"/>
  <c r="H357" i="3"/>
  <c r="G357" i="3"/>
  <c r="F357" i="3"/>
  <c r="E357" i="3"/>
  <c r="D357" i="3"/>
  <c r="C357" i="3"/>
  <c r="B357" i="3"/>
  <c r="A357" i="3"/>
  <c r="V356" i="3"/>
  <c r="U356" i="3"/>
  <c r="T356" i="3"/>
  <c r="S356" i="3"/>
  <c r="R356" i="3"/>
  <c r="Q356" i="3"/>
  <c r="P356" i="3"/>
  <c r="O356" i="3"/>
  <c r="N356" i="3"/>
  <c r="M356" i="3"/>
  <c r="L356" i="3"/>
  <c r="K356" i="3"/>
  <c r="J356" i="3"/>
  <c r="G356" i="3"/>
  <c r="F356" i="3"/>
  <c r="E356" i="3"/>
  <c r="D356" i="3"/>
  <c r="C356" i="3"/>
  <c r="B356" i="3"/>
  <c r="A356" i="3"/>
  <c r="V355" i="3"/>
  <c r="U355" i="3"/>
  <c r="T355" i="3"/>
  <c r="S355" i="3"/>
  <c r="Q355" i="3"/>
  <c r="O355" i="3"/>
  <c r="N355" i="3"/>
  <c r="R355" i="3" s="1"/>
  <c r="M355" i="3"/>
  <c r="L355" i="3"/>
  <c r="K355" i="3"/>
  <c r="J355" i="3"/>
  <c r="G355" i="3"/>
  <c r="I355" i="3" s="1"/>
  <c r="F355" i="3"/>
  <c r="E355" i="3"/>
  <c r="D355" i="3"/>
  <c r="C355" i="3"/>
  <c r="B355" i="3"/>
  <c r="A355" i="3"/>
  <c r="V354" i="3"/>
  <c r="U354" i="3"/>
  <c r="T354" i="3"/>
  <c r="S354" i="3"/>
  <c r="R354" i="3"/>
  <c r="Q354" i="3"/>
  <c r="O354" i="3"/>
  <c r="N354" i="3"/>
  <c r="P354" i="3" s="1"/>
  <c r="M354" i="3"/>
  <c r="L354" i="3"/>
  <c r="K354" i="3"/>
  <c r="J354" i="3"/>
  <c r="G354" i="3"/>
  <c r="H354" i="3" s="1"/>
  <c r="F354" i="3"/>
  <c r="E354" i="3"/>
  <c r="D354" i="3"/>
  <c r="C354" i="3"/>
  <c r="B354" i="3"/>
  <c r="A354" i="3"/>
  <c r="V353" i="3"/>
  <c r="U353" i="3"/>
  <c r="T353" i="3"/>
  <c r="S353" i="3"/>
  <c r="Q353" i="3"/>
  <c r="O353" i="3"/>
  <c r="N353" i="3"/>
  <c r="M353" i="3"/>
  <c r="L353" i="3"/>
  <c r="K353" i="3"/>
  <c r="J353" i="3"/>
  <c r="G353" i="3"/>
  <c r="I353" i="3" s="1"/>
  <c r="F353" i="3"/>
  <c r="E353" i="3"/>
  <c r="D353" i="3"/>
  <c r="C353" i="3"/>
  <c r="B353" i="3"/>
  <c r="A353" i="3"/>
  <c r="V352" i="3"/>
  <c r="U352" i="3"/>
  <c r="T352" i="3"/>
  <c r="S352" i="3"/>
  <c r="Q352" i="3"/>
  <c r="O352" i="3"/>
  <c r="N352" i="3"/>
  <c r="P352" i="3" s="1"/>
  <c r="M352" i="3"/>
  <c r="L352" i="3"/>
  <c r="K352" i="3"/>
  <c r="J352" i="3"/>
  <c r="I352" i="3"/>
  <c r="G352" i="3"/>
  <c r="H352" i="3" s="1"/>
  <c r="F352" i="3"/>
  <c r="E352" i="3"/>
  <c r="D352" i="3"/>
  <c r="C352" i="3"/>
  <c r="B352" i="3"/>
  <c r="A352" i="3"/>
  <c r="V351" i="3"/>
  <c r="U351" i="3"/>
  <c r="T351" i="3"/>
  <c r="S351" i="3"/>
  <c r="Q351" i="3"/>
  <c r="O351" i="3"/>
  <c r="P351" i="3" s="1"/>
  <c r="N351" i="3"/>
  <c r="M351" i="3"/>
  <c r="L351" i="3"/>
  <c r="K351" i="3"/>
  <c r="J351" i="3"/>
  <c r="G351" i="3"/>
  <c r="H351" i="3" s="1"/>
  <c r="F351" i="3"/>
  <c r="E351" i="3"/>
  <c r="D351" i="3"/>
  <c r="C351" i="3"/>
  <c r="B351" i="3"/>
  <c r="A351" i="3"/>
  <c r="V350" i="3"/>
  <c r="U350" i="3"/>
  <c r="T350" i="3"/>
  <c r="S350" i="3"/>
  <c r="Q350" i="3"/>
  <c r="O350" i="3"/>
  <c r="R350" i="3" s="1"/>
  <c r="N350" i="3"/>
  <c r="P350" i="3" s="1"/>
  <c r="M350" i="3"/>
  <c r="L350" i="3"/>
  <c r="K350" i="3"/>
  <c r="J350" i="3"/>
  <c r="I350" i="3"/>
  <c r="H350" i="3"/>
  <c r="G350" i="3"/>
  <c r="F350" i="3"/>
  <c r="E350" i="3"/>
  <c r="D350" i="3"/>
  <c r="C350" i="3"/>
  <c r="B350" i="3"/>
  <c r="A350" i="3"/>
  <c r="V349" i="3"/>
  <c r="U349" i="3"/>
  <c r="T349" i="3"/>
  <c r="S349" i="3"/>
  <c r="Q349" i="3"/>
  <c r="P349" i="3"/>
  <c r="O349" i="3"/>
  <c r="R349" i="3" s="1"/>
  <c r="N349" i="3"/>
  <c r="M349" i="3"/>
  <c r="L349" i="3"/>
  <c r="K349" i="3"/>
  <c r="J349" i="3"/>
  <c r="G349" i="3"/>
  <c r="H349" i="3" s="1"/>
  <c r="F349" i="3"/>
  <c r="E349" i="3"/>
  <c r="D349" i="3"/>
  <c r="C349" i="3"/>
  <c r="B349" i="3"/>
  <c r="A349" i="3"/>
  <c r="V348" i="3"/>
  <c r="U348" i="3"/>
  <c r="T348" i="3"/>
  <c r="S348" i="3"/>
  <c r="Q348" i="3"/>
  <c r="O348" i="3"/>
  <c r="R348" i="3" s="1"/>
  <c r="N348" i="3"/>
  <c r="M348" i="3"/>
  <c r="L348" i="3"/>
  <c r="K348" i="3"/>
  <c r="J348" i="3"/>
  <c r="I348" i="3"/>
  <c r="G348" i="3"/>
  <c r="H348" i="3" s="1"/>
  <c r="F348" i="3"/>
  <c r="E348" i="3"/>
  <c r="D348" i="3"/>
  <c r="C348" i="3"/>
  <c r="B348" i="3"/>
  <c r="A348" i="3"/>
  <c r="V347" i="3"/>
  <c r="U347" i="3"/>
  <c r="T347" i="3"/>
  <c r="S347" i="3"/>
  <c r="Q347" i="3"/>
  <c r="O347" i="3"/>
  <c r="R347" i="3" s="1"/>
  <c r="N347" i="3"/>
  <c r="P347" i="3" s="1"/>
  <c r="M347" i="3"/>
  <c r="L347" i="3"/>
  <c r="K347" i="3"/>
  <c r="J347" i="3"/>
  <c r="G347" i="3"/>
  <c r="I347" i="3" s="1"/>
  <c r="F347" i="3"/>
  <c r="E347" i="3"/>
  <c r="D347" i="3"/>
  <c r="C347" i="3"/>
  <c r="B347" i="3"/>
  <c r="A347" i="3"/>
  <c r="V346" i="3"/>
  <c r="U346" i="3"/>
  <c r="T346" i="3"/>
  <c r="S346" i="3"/>
  <c r="Q346" i="3"/>
  <c r="O346" i="3"/>
  <c r="N346" i="3"/>
  <c r="P346" i="3" s="1"/>
  <c r="M346" i="3"/>
  <c r="L346" i="3"/>
  <c r="K346" i="3"/>
  <c r="J346" i="3"/>
  <c r="I346" i="3"/>
  <c r="H346" i="3"/>
  <c r="G346" i="3"/>
  <c r="F346" i="3"/>
  <c r="E346" i="3"/>
  <c r="D346" i="3"/>
  <c r="C346" i="3"/>
  <c r="B346" i="3"/>
  <c r="A346" i="3"/>
  <c r="V345" i="3"/>
  <c r="U345" i="3"/>
  <c r="T345" i="3"/>
  <c r="S345" i="3"/>
  <c r="R345" i="3"/>
  <c r="Q345" i="3"/>
  <c r="P345" i="3"/>
  <c r="O345" i="3"/>
  <c r="N345" i="3"/>
  <c r="M345" i="3"/>
  <c r="L345" i="3"/>
  <c r="K345" i="3"/>
  <c r="J345" i="3"/>
  <c r="G345" i="3"/>
  <c r="F345" i="3"/>
  <c r="E345" i="3"/>
  <c r="D345" i="3"/>
  <c r="C345" i="3"/>
  <c r="B345" i="3"/>
  <c r="A345" i="3"/>
  <c r="V344" i="3"/>
  <c r="U344" i="3"/>
  <c r="T344" i="3"/>
  <c r="S344" i="3"/>
  <c r="Q344" i="3"/>
  <c r="O344" i="3"/>
  <c r="N344" i="3"/>
  <c r="R344" i="3" s="1"/>
  <c r="M344" i="3"/>
  <c r="L344" i="3"/>
  <c r="K344" i="3"/>
  <c r="J344" i="3"/>
  <c r="I344" i="3"/>
  <c r="H344" i="3"/>
  <c r="G344" i="3"/>
  <c r="F344" i="3"/>
  <c r="E344" i="3"/>
  <c r="D344" i="3"/>
  <c r="C344" i="3"/>
  <c r="B344" i="3"/>
  <c r="A344" i="3"/>
  <c r="V343" i="3"/>
  <c r="U343" i="3"/>
  <c r="T343" i="3"/>
  <c r="S343" i="3"/>
  <c r="Q343" i="3"/>
  <c r="O343" i="3"/>
  <c r="N343" i="3"/>
  <c r="P343" i="3" s="1"/>
  <c r="M343" i="3"/>
  <c r="L343" i="3"/>
  <c r="K343" i="3"/>
  <c r="J343" i="3"/>
  <c r="H343" i="3"/>
  <c r="G343" i="3"/>
  <c r="I343" i="3" s="1"/>
  <c r="F343" i="3"/>
  <c r="E343" i="3"/>
  <c r="D343" i="3"/>
  <c r="C343" i="3"/>
  <c r="B343" i="3"/>
  <c r="A343" i="3"/>
  <c r="V342" i="3"/>
  <c r="U342" i="3"/>
  <c r="T342" i="3"/>
  <c r="S342" i="3"/>
  <c r="R342" i="3"/>
  <c r="Q342" i="3"/>
  <c r="P342" i="3"/>
  <c r="O342" i="3"/>
  <c r="N342" i="3"/>
  <c r="M342" i="3"/>
  <c r="L342" i="3"/>
  <c r="K342" i="3"/>
  <c r="J342" i="3"/>
  <c r="I342" i="3"/>
  <c r="H342" i="3"/>
  <c r="G342" i="3"/>
  <c r="F342" i="3"/>
  <c r="E342" i="3"/>
  <c r="D342" i="3"/>
  <c r="C342" i="3"/>
  <c r="B342" i="3"/>
  <c r="A342" i="3"/>
  <c r="V341" i="3"/>
  <c r="U341" i="3"/>
  <c r="T341" i="3"/>
  <c r="S341" i="3"/>
  <c r="Q341" i="3"/>
  <c r="O341" i="3"/>
  <c r="N341" i="3"/>
  <c r="P341" i="3" s="1"/>
  <c r="M341" i="3"/>
  <c r="L341" i="3"/>
  <c r="K341" i="3"/>
  <c r="J341" i="3"/>
  <c r="G341" i="3"/>
  <c r="I341" i="3" s="1"/>
  <c r="F341" i="3"/>
  <c r="E341" i="3"/>
  <c r="D341" i="3"/>
  <c r="C341" i="3"/>
  <c r="B341" i="3"/>
  <c r="A341" i="3"/>
  <c r="V340" i="3"/>
  <c r="U340" i="3"/>
  <c r="T340" i="3"/>
  <c r="S340" i="3"/>
  <c r="Q340" i="3"/>
  <c r="O340" i="3"/>
  <c r="N340" i="3"/>
  <c r="M340" i="3"/>
  <c r="L340" i="3"/>
  <c r="K340" i="3"/>
  <c r="J340" i="3"/>
  <c r="H340" i="3"/>
  <c r="G340" i="3"/>
  <c r="I340" i="3" s="1"/>
  <c r="F340" i="3"/>
  <c r="E340" i="3"/>
  <c r="D340" i="3"/>
  <c r="C340" i="3"/>
  <c r="B340" i="3"/>
  <c r="A340" i="3"/>
  <c r="V339" i="3"/>
  <c r="U339" i="3"/>
  <c r="T339" i="3"/>
  <c r="S339" i="3"/>
  <c r="R339" i="3"/>
  <c r="Q339" i="3"/>
  <c r="P339" i="3"/>
  <c r="O339" i="3"/>
  <c r="N339" i="3"/>
  <c r="M339" i="3"/>
  <c r="L339" i="3"/>
  <c r="K339" i="3"/>
  <c r="J339" i="3"/>
  <c r="G339" i="3"/>
  <c r="F339" i="3"/>
  <c r="E339" i="3"/>
  <c r="D339" i="3"/>
  <c r="C339" i="3"/>
  <c r="B339" i="3"/>
  <c r="A339" i="3"/>
  <c r="V338" i="3"/>
  <c r="U338" i="3"/>
  <c r="T338" i="3"/>
  <c r="S338" i="3"/>
  <c r="Q338" i="3"/>
  <c r="O338" i="3"/>
  <c r="N338" i="3"/>
  <c r="R338" i="3" s="1"/>
  <c r="M338" i="3"/>
  <c r="L338" i="3"/>
  <c r="K338" i="3"/>
  <c r="J338" i="3"/>
  <c r="G338" i="3"/>
  <c r="I338" i="3" s="1"/>
  <c r="F338" i="3"/>
  <c r="E338" i="3"/>
  <c r="D338" i="3"/>
  <c r="C338" i="3"/>
  <c r="B338" i="3"/>
  <c r="A338" i="3"/>
  <c r="V337" i="3"/>
  <c r="U337" i="3"/>
  <c r="T337" i="3"/>
  <c r="S337" i="3"/>
  <c r="R337" i="3"/>
  <c r="Q337" i="3"/>
  <c r="O337" i="3"/>
  <c r="N337" i="3"/>
  <c r="P337" i="3" s="1"/>
  <c r="M337" i="3"/>
  <c r="L337" i="3"/>
  <c r="K337" i="3"/>
  <c r="J337" i="3"/>
  <c r="I337" i="3"/>
  <c r="G337" i="3"/>
  <c r="H337" i="3" s="1"/>
  <c r="F337" i="3"/>
  <c r="E337" i="3"/>
  <c r="D337" i="3"/>
  <c r="C337" i="3"/>
  <c r="B337" i="3"/>
  <c r="A337" i="3"/>
  <c r="V336" i="3"/>
  <c r="U336" i="3"/>
  <c r="T336" i="3"/>
  <c r="S336" i="3"/>
  <c r="Q336" i="3"/>
  <c r="O336" i="3"/>
  <c r="R336" i="3" s="1"/>
  <c r="N336" i="3"/>
  <c r="M336" i="3"/>
  <c r="L336" i="3"/>
  <c r="K336" i="3"/>
  <c r="J336" i="3"/>
  <c r="I336" i="3"/>
  <c r="H336" i="3"/>
  <c r="G336" i="3"/>
  <c r="F336" i="3"/>
  <c r="E336" i="3"/>
  <c r="D336" i="3"/>
  <c r="C336" i="3"/>
  <c r="B336" i="3"/>
  <c r="A336" i="3"/>
  <c r="V335" i="3"/>
  <c r="U335" i="3"/>
  <c r="T335" i="3"/>
  <c r="S335" i="3"/>
  <c r="Q335" i="3"/>
  <c r="O335" i="3"/>
  <c r="R335" i="3" s="1"/>
  <c r="N335" i="3"/>
  <c r="P335" i="3" s="1"/>
  <c r="M335" i="3"/>
  <c r="L335" i="3"/>
  <c r="K335" i="3"/>
  <c r="J335" i="3"/>
  <c r="I335" i="3"/>
  <c r="G335" i="3"/>
  <c r="H335" i="3" s="1"/>
  <c r="F335" i="3"/>
  <c r="E335" i="3"/>
  <c r="D335" i="3"/>
  <c r="C335" i="3"/>
  <c r="B335" i="3"/>
  <c r="A335" i="3"/>
  <c r="V334" i="3"/>
  <c r="U334" i="3"/>
  <c r="T334" i="3"/>
  <c r="S334" i="3"/>
  <c r="Q334" i="3"/>
  <c r="O334" i="3"/>
  <c r="R334" i="3" s="1"/>
  <c r="N334" i="3"/>
  <c r="M334" i="3"/>
  <c r="L334" i="3"/>
  <c r="K334" i="3"/>
  <c r="J334" i="3"/>
  <c r="I334" i="3"/>
  <c r="H334" i="3"/>
  <c r="G334" i="3"/>
  <c r="F334" i="3"/>
  <c r="E334" i="3"/>
  <c r="D334" i="3"/>
  <c r="C334" i="3"/>
  <c r="B334" i="3"/>
  <c r="A334" i="3"/>
  <c r="V333" i="3"/>
  <c r="U333" i="3"/>
  <c r="T333" i="3"/>
  <c r="S333" i="3"/>
  <c r="Q333" i="3"/>
  <c r="O333" i="3"/>
  <c r="N333" i="3"/>
  <c r="P333" i="3" s="1"/>
  <c r="M333" i="3"/>
  <c r="L333" i="3"/>
  <c r="K333" i="3"/>
  <c r="J333" i="3"/>
  <c r="G333" i="3"/>
  <c r="H333" i="3" s="1"/>
  <c r="F333" i="3"/>
  <c r="E333" i="3"/>
  <c r="D333" i="3"/>
  <c r="C333" i="3"/>
  <c r="B333" i="3"/>
  <c r="A333" i="3"/>
  <c r="V332" i="3"/>
  <c r="U332" i="3"/>
  <c r="T332" i="3"/>
  <c r="S332" i="3"/>
  <c r="R332" i="3"/>
  <c r="Q332" i="3"/>
  <c r="P332" i="3"/>
  <c r="O332" i="3"/>
  <c r="N332" i="3"/>
  <c r="M332" i="3"/>
  <c r="L332" i="3"/>
  <c r="K332" i="3"/>
  <c r="J332" i="3"/>
  <c r="G332" i="3"/>
  <c r="H332" i="3" s="1"/>
  <c r="F332" i="3"/>
  <c r="E332" i="3"/>
  <c r="D332" i="3"/>
  <c r="C332" i="3"/>
  <c r="B332" i="3"/>
  <c r="A332" i="3"/>
  <c r="V331" i="3"/>
  <c r="U331" i="3"/>
  <c r="T331" i="3"/>
  <c r="S331" i="3"/>
  <c r="Q331" i="3"/>
  <c r="O331" i="3"/>
  <c r="R331" i="3" s="1"/>
  <c r="N331" i="3"/>
  <c r="M331" i="3"/>
  <c r="L331" i="3"/>
  <c r="K331" i="3"/>
  <c r="J331" i="3"/>
  <c r="G331" i="3"/>
  <c r="I331" i="3" s="1"/>
  <c r="F331" i="3"/>
  <c r="E331" i="3"/>
  <c r="D331" i="3"/>
  <c r="C331" i="3"/>
  <c r="B331" i="3"/>
  <c r="A331" i="3"/>
  <c r="V330" i="3"/>
  <c r="U330" i="3"/>
  <c r="T330" i="3"/>
  <c r="S330" i="3"/>
  <c r="R330" i="3"/>
  <c r="Q330" i="3"/>
  <c r="P330" i="3"/>
  <c r="O330" i="3"/>
  <c r="N330" i="3"/>
  <c r="M330" i="3"/>
  <c r="L330" i="3"/>
  <c r="K330" i="3"/>
  <c r="J330" i="3"/>
  <c r="H330" i="3"/>
  <c r="G330" i="3"/>
  <c r="I330" i="3" s="1"/>
  <c r="F330" i="3"/>
  <c r="E330" i="3"/>
  <c r="D330" i="3"/>
  <c r="C330" i="3"/>
  <c r="B330" i="3"/>
  <c r="A330" i="3"/>
  <c r="V329" i="3"/>
  <c r="U329" i="3"/>
  <c r="T329" i="3"/>
  <c r="S329" i="3"/>
  <c r="Q329" i="3"/>
  <c r="P329" i="3"/>
  <c r="O329" i="3"/>
  <c r="N329" i="3"/>
  <c r="R329" i="3" s="1"/>
  <c r="M329" i="3"/>
  <c r="L329" i="3"/>
  <c r="K329" i="3"/>
  <c r="J329" i="3"/>
  <c r="H329" i="3"/>
  <c r="G329" i="3"/>
  <c r="I329" i="3" s="1"/>
  <c r="F329" i="3"/>
  <c r="E329" i="3"/>
  <c r="D329" i="3"/>
  <c r="C329" i="3"/>
  <c r="B329" i="3"/>
  <c r="A329" i="3"/>
  <c r="V328" i="3"/>
  <c r="U328" i="3"/>
  <c r="T328" i="3"/>
  <c r="S328" i="3"/>
  <c r="R328" i="3"/>
  <c r="Q328" i="3"/>
  <c r="O328" i="3"/>
  <c r="N328" i="3"/>
  <c r="P328" i="3" s="1"/>
  <c r="M328" i="3"/>
  <c r="L328" i="3"/>
  <c r="K328" i="3"/>
  <c r="J328" i="3"/>
  <c r="G328" i="3"/>
  <c r="I328" i="3" s="1"/>
  <c r="F328" i="3"/>
  <c r="E328" i="3"/>
  <c r="D328" i="3"/>
  <c r="C328" i="3"/>
  <c r="B328" i="3"/>
  <c r="A328" i="3"/>
  <c r="V327" i="3"/>
  <c r="U327" i="3"/>
  <c r="T327" i="3"/>
  <c r="S327" i="3"/>
  <c r="R327" i="3"/>
  <c r="Q327" i="3"/>
  <c r="P327" i="3"/>
  <c r="O327" i="3"/>
  <c r="N327" i="3"/>
  <c r="M327" i="3"/>
  <c r="L327" i="3"/>
  <c r="K327" i="3"/>
  <c r="J327" i="3"/>
  <c r="I327" i="3"/>
  <c r="H327" i="3"/>
  <c r="G327" i="3"/>
  <c r="F327" i="3"/>
  <c r="E327" i="3"/>
  <c r="D327" i="3"/>
  <c r="C327" i="3"/>
  <c r="B327" i="3"/>
  <c r="A327" i="3"/>
  <c r="V326" i="3"/>
  <c r="U326" i="3"/>
  <c r="T326" i="3"/>
  <c r="S326" i="3"/>
  <c r="Q326" i="3"/>
  <c r="O326" i="3"/>
  <c r="P326" i="3" s="1"/>
  <c r="N326" i="3"/>
  <c r="M326" i="3"/>
  <c r="L326" i="3"/>
  <c r="K326" i="3"/>
  <c r="J326" i="3"/>
  <c r="I326" i="3"/>
  <c r="H326" i="3"/>
  <c r="G326" i="3"/>
  <c r="F326" i="3"/>
  <c r="E326" i="3"/>
  <c r="D326" i="3"/>
  <c r="C326" i="3"/>
  <c r="B326" i="3"/>
  <c r="A326" i="3"/>
  <c r="V325" i="3"/>
  <c r="U325" i="3"/>
  <c r="T325" i="3"/>
  <c r="S325" i="3"/>
  <c r="Q325" i="3"/>
  <c r="O325" i="3"/>
  <c r="N325" i="3"/>
  <c r="R325" i="3" s="1"/>
  <c r="M325" i="3"/>
  <c r="L325" i="3"/>
  <c r="K325" i="3"/>
  <c r="J325" i="3"/>
  <c r="I325" i="3"/>
  <c r="H325" i="3"/>
  <c r="G325" i="3"/>
  <c r="F325" i="3"/>
  <c r="E325" i="3"/>
  <c r="D325" i="3"/>
  <c r="C325" i="3"/>
  <c r="B325" i="3"/>
  <c r="A325" i="3"/>
  <c r="V324" i="3"/>
  <c r="U324" i="3"/>
  <c r="T324" i="3"/>
  <c r="S324" i="3"/>
  <c r="Q324" i="3"/>
  <c r="O324" i="3"/>
  <c r="N324" i="3"/>
  <c r="P324" i="3" s="1"/>
  <c r="M324" i="3"/>
  <c r="L324" i="3"/>
  <c r="K324" i="3"/>
  <c r="J324" i="3"/>
  <c r="H324" i="3"/>
  <c r="G324" i="3"/>
  <c r="I324" i="3" s="1"/>
  <c r="F324" i="3"/>
  <c r="E324" i="3"/>
  <c r="D324" i="3"/>
  <c r="C324" i="3"/>
  <c r="B324" i="3"/>
  <c r="A324" i="3"/>
  <c r="V323" i="3"/>
  <c r="U323" i="3"/>
  <c r="T323" i="3"/>
  <c r="S323" i="3"/>
  <c r="R323" i="3"/>
  <c r="Q323" i="3"/>
  <c r="P323" i="3"/>
  <c r="O323" i="3"/>
  <c r="N323" i="3"/>
  <c r="M323" i="3"/>
  <c r="L323" i="3"/>
  <c r="K323" i="3"/>
  <c r="J323" i="3"/>
  <c r="G323" i="3"/>
  <c r="F323" i="3"/>
  <c r="E323" i="3"/>
  <c r="D323" i="3"/>
  <c r="C323" i="3"/>
  <c r="B323" i="3"/>
  <c r="A323" i="3"/>
  <c r="V322" i="3"/>
  <c r="U322" i="3"/>
  <c r="T322" i="3"/>
  <c r="S322" i="3"/>
  <c r="Q322" i="3"/>
  <c r="O322" i="3"/>
  <c r="N322" i="3"/>
  <c r="M322" i="3"/>
  <c r="L322" i="3"/>
  <c r="K322" i="3"/>
  <c r="J322" i="3"/>
  <c r="I322" i="3"/>
  <c r="G322" i="3"/>
  <c r="H322" i="3" s="1"/>
  <c r="F322" i="3"/>
  <c r="E322" i="3"/>
  <c r="D322" i="3"/>
  <c r="C322" i="3"/>
  <c r="B322" i="3"/>
  <c r="A322" i="3"/>
  <c r="V321" i="3"/>
  <c r="U321" i="3"/>
  <c r="T321" i="3"/>
  <c r="S321" i="3"/>
  <c r="Q321" i="3"/>
  <c r="O321" i="3"/>
  <c r="R321" i="3" s="1"/>
  <c r="N321" i="3"/>
  <c r="M321" i="3"/>
  <c r="L321" i="3"/>
  <c r="K321" i="3"/>
  <c r="J321" i="3"/>
  <c r="G321" i="3"/>
  <c r="H321" i="3" s="1"/>
  <c r="F321" i="3"/>
  <c r="E321" i="3"/>
  <c r="D321" i="3"/>
  <c r="C321" i="3"/>
  <c r="B321" i="3"/>
  <c r="A321" i="3"/>
  <c r="V320" i="3"/>
  <c r="U320" i="3"/>
  <c r="T320" i="3"/>
  <c r="S320" i="3"/>
  <c r="Q320" i="3"/>
  <c r="O320" i="3"/>
  <c r="R320" i="3" s="1"/>
  <c r="N320" i="3"/>
  <c r="M320" i="3"/>
  <c r="L320" i="3"/>
  <c r="K320" i="3"/>
  <c r="J320" i="3"/>
  <c r="H320" i="3"/>
  <c r="G320" i="3"/>
  <c r="I320" i="3" s="1"/>
  <c r="F320" i="3"/>
  <c r="E320" i="3"/>
  <c r="D320" i="3"/>
  <c r="C320" i="3"/>
  <c r="B320" i="3"/>
  <c r="A320" i="3"/>
  <c r="V319" i="3"/>
  <c r="U319" i="3"/>
  <c r="T319" i="3"/>
  <c r="S319" i="3"/>
  <c r="Q319" i="3"/>
  <c r="P319" i="3"/>
  <c r="O319" i="3"/>
  <c r="N319" i="3"/>
  <c r="M319" i="3"/>
  <c r="L319" i="3"/>
  <c r="K319" i="3"/>
  <c r="J319" i="3"/>
  <c r="I319" i="3"/>
  <c r="H319" i="3"/>
  <c r="G319" i="3"/>
  <c r="F319" i="3"/>
  <c r="E319" i="3"/>
  <c r="D319" i="3"/>
  <c r="C319" i="3"/>
  <c r="B319" i="3"/>
  <c r="A319" i="3"/>
  <c r="V318" i="3"/>
  <c r="U318" i="3"/>
  <c r="T318" i="3"/>
  <c r="S318" i="3"/>
  <c r="Q318" i="3"/>
  <c r="O318" i="3"/>
  <c r="N318" i="3"/>
  <c r="P318" i="3" s="1"/>
  <c r="M318" i="3"/>
  <c r="L318" i="3"/>
  <c r="K318" i="3"/>
  <c r="J318" i="3"/>
  <c r="I318" i="3"/>
  <c r="H318" i="3"/>
  <c r="G318" i="3"/>
  <c r="F318" i="3"/>
  <c r="E318" i="3"/>
  <c r="D318" i="3"/>
  <c r="C318" i="3"/>
  <c r="B318" i="3"/>
  <c r="A318" i="3"/>
  <c r="V317" i="3"/>
  <c r="U317" i="3"/>
  <c r="T317" i="3"/>
  <c r="S317" i="3"/>
  <c r="Q317" i="3"/>
  <c r="O317" i="3"/>
  <c r="R317" i="3" s="1"/>
  <c r="N317" i="3"/>
  <c r="P317" i="3" s="1"/>
  <c r="M317" i="3"/>
  <c r="L317" i="3"/>
  <c r="K317" i="3"/>
  <c r="J317" i="3"/>
  <c r="I317" i="3"/>
  <c r="G317" i="3"/>
  <c r="H317" i="3" s="1"/>
  <c r="F317" i="3"/>
  <c r="E317" i="3"/>
  <c r="D317" i="3"/>
  <c r="C317" i="3"/>
  <c r="B317" i="3"/>
  <c r="A317" i="3"/>
  <c r="V316" i="3"/>
  <c r="U316" i="3"/>
  <c r="T316" i="3"/>
  <c r="S316" i="3"/>
  <c r="R316" i="3"/>
  <c r="Q316" i="3"/>
  <c r="P316" i="3"/>
  <c r="O316" i="3"/>
  <c r="N316" i="3"/>
  <c r="M316" i="3"/>
  <c r="L316" i="3"/>
  <c r="K316" i="3"/>
  <c r="J316" i="3"/>
  <c r="G316" i="3"/>
  <c r="F316" i="3"/>
  <c r="E316" i="3"/>
  <c r="D316" i="3"/>
  <c r="C316" i="3"/>
  <c r="B316" i="3"/>
  <c r="A316" i="3"/>
  <c r="V315" i="3"/>
  <c r="U315" i="3"/>
  <c r="T315" i="3"/>
  <c r="S315" i="3"/>
  <c r="Q315" i="3"/>
  <c r="P315" i="3"/>
  <c r="O315" i="3"/>
  <c r="R315" i="3" s="1"/>
  <c r="N315" i="3"/>
  <c r="M315" i="3"/>
  <c r="L315" i="3"/>
  <c r="K315" i="3"/>
  <c r="J315" i="3"/>
  <c r="G315" i="3"/>
  <c r="I315" i="3" s="1"/>
  <c r="F315" i="3"/>
  <c r="E315" i="3"/>
  <c r="D315" i="3"/>
  <c r="C315" i="3"/>
  <c r="B315" i="3"/>
  <c r="A315" i="3"/>
  <c r="V314" i="3"/>
  <c r="U314" i="3"/>
  <c r="T314" i="3"/>
  <c r="S314" i="3"/>
  <c r="R314" i="3"/>
  <c r="Q314" i="3"/>
  <c r="P314" i="3"/>
  <c r="O314" i="3"/>
  <c r="N314" i="3"/>
  <c r="M314" i="3"/>
  <c r="L314" i="3"/>
  <c r="K314" i="3"/>
  <c r="J314" i="3"/>
  <c r="I314" i="3"/>
  <c r="H314" i="3"/>
  <c r="G314" i="3"/>
  <c r="F314" i="3"/>
  <c r="E314" i="3"/>
  <c r="D314" i="3"/>
  <c r="C314" i="3"/>
  <c r="B314" i="3"/>
  <c r="A314" i="3"/>
  <c r="V313" i="3"/>
  <c r="U313" i="3"/>
  <c r="T313" i="3"/>
  <c r="S313" i="3"/>
  <c r="Q313" i="3"/>
  <c r="O313" i="3"/>
  <c r="R313" i="3" s="1"/>
  <c r="N313" i="3"/>
  <c r="M313" i="3"/>
  <c r="L313" i="3"/>
  <c r="K313" i="3"/>
  <c r="J313" i="3"/>
  <c r="H313" i="3"/>
  <c r="G313" i="3"/>
  <c r="I313" i="3" s="1"/>
  <c r="F313" i="3"/>
  <c r="E313" i="3"/>
  <c r="D313" i="3"/>
  <c r="C313" i="3"/>
  <c r="B313" i="3"/>
  <c r="A313" i="3"/>
  <c r="V312" i="3"/>
  <c r="U312" i="3"/>
  <c r="T312" i="3"/>
  <c r="S312" i="3"/>
  <c r="R312" i="3"/>
  <c r="Q312" i="3"/>
  <c r="P312" i="3"/>
  <c r="O312" i="3"/>
  <c r="N312" i="3"/>
  <c r="M312" i="3"/>
  <c r="L312" i="3"/>
  <c r="K312" i="3"/>
  <c r="J312" i="3"/>
  <c r="G312" i="3"/>
  <c r="F312" i="3"/>
  <c r="E312" i="3"/>
  <c r="D312" i="3"/>
  <c r="C312" i="3"/>
  <c r="B312" i="3"/>
  <c r="A312" i="3"/>
  <c r="V311" i="3"/>
  <c r="U311" i="3"/>
  <c r="T311" i="3"/>
  <c r="S311" i="3"/>
  <c r="R311" i="3"/>
  <c r="Q311" i="3"/>
  <c r="O311" i="3"/>
  <c r="N311" i="3"/>
  <c r="P311" i="3" s="1"/>
  <c r="M311" i="3"/>
  <c r="L311" i="3"/>
  <c r="K311" i="3"/>
  <c r="J311" i="3"/>
  <c r="H311" i="3"/>
  <c r="G311" i="3"/>
  <c r="I311" i="3" s="1"/>
  <c r="F311" i="3"/>
  <c r="E311" i="3"/>
  <c r="D311" i="3"/>
  <c r="C311" i="3"/>
  <c r="B311" i="3"/>
  <c r="A311" i="3"/>
  <c r="V310" i="3"/>
  <c r="U310" i="3"/>
  <c r="T310" i="3"/>
  <c r="S310" i="3"/>
  <c r="R310" i="3"/>
  <c r="Q310" i="3"/>
  <c r="P310" i="3"/>
  <c r="O310" i="3"/>
  <c r="N310" i="3"/>
  <c r="M310" i="3"/>
  <c r="L310" i="3"/>
  <c r="K310" i="3"/>
  <c r="J310" i="3"/>
  <c r="I310" i="3"/>
  <c r="H310" i="3"/>
  <c r="G310" i="3"/>
  <c r="F310" i="3"/>
  <c r="E310" i="3"/>
  <c r="D310" i="3"/>
  <c r="C310" i="3"/>
  <c r="B310" i="3"/>
  <c r="A310" i="3"/>
  <c r="V309" i="3"/>
  <c r="U309" i="3"/>
  <c r="T309" i="3"/>
  <c r="S309" i="3"/>
  <c r="Q309" i="3"/>
  <c r="O309" i="3"/>
  <c r="N309" i="3"/>
  <c r="R309" i="3" s="1"/>
  <c r="M309" i="3"/>
  <c r="L309" i="3"/>
  <c r="K309" i="3"/>
  <c r="J309" i="3"/>
  <c r="G309" i="3"/>
  <c r="I309" i="3" s="1"/>
  <c r="F309" i="3"/>
  <c r="E309" i="3"/>
  <c r="D309" i="3"/>
  <c r="C309" i="3"/>
  <c r="B309" i="3"/>
  <c r="A309" i="3"/>
  <c r="V308" i="3"/>
  <c r="U308" i="3"/>
  <c r="T308" i="3"/>
  <c r="S308" i="3"/>
  <c r="Q308" i="3"/>
  <c r="O308" i="3"/>
  <c r="N308" i="3"/>
  <c r="P308" i="3" s="1"/>
  <c r="M308" i="3"/>
  <c r="L308" i="3"/>
  <c r="K308" i="3"/>
  <c r="J308" i="3"/>
  <c r="I308" i="3"/>
  <c r="H308" i="3"/>
  <c r="G308" i="3"/>
  <c r="F308" i="3"/>
  <c r="E308" i="3"/>
  <c r="D308" i="3"/>
  <c r="C308" i="3"/>
  <c r="B308" i="3"/>
  <c r="A308" i="3"/>
  <c r="V307" i="3"/>
  <c r="U307" i="3"/>
  <c r="T307" i="3"/>
  <c r="S307" i="3"/>
  <c r="R307" i="3"/>
  <c r="Q307" i="3"/>
  <c r="P307" i="3"/>
  <c r="O307" i="3"/>
  <c r="N307" i="3"/>
  <c r="M307" i="3"/>
  <c r="L307" i="3"/>
  <c r="K307" i="3"/>
  <c r="J307" i="3"/>
  <c r="G307" i="3"/>
  <c r="F307" i="3"/>
  <c r="E307" i="3"/>
  <c r="D307" i="3"/>
  <c r="C307" i="3"/>
  <c r="B307" i="3"/>
  <c r="A307" i="3"/>
  <c r="V306" i="3"/>
  <c r="U306" i="3"/>
  <c r="T306" i="3"/>
  <c r="S306" i="3"/>
  <c r="Q306" i="3"/>
  <c r="O306" i="3"/>
  <c r="N306" i="3"/>
  <c r="R306" i="3" s="1"/>
  <c r="M306" i="3"/>
  <c r="L306" i="3"/>
  <c r="K306" i="3"/>
  <c r="J306" i="3"/>
  <c r="G306" i="3"/>
  <c r="I306" i="3" s="1"/>
  <c r="F306" i="3"/>
  <c r="E306" i="3"/>
  <c r="D306" i="3"/>
  <c r="C306" i="3"/>
  <c r="B306" i="3"/>
  <c r="A306" i="3"/>
  <c r="V305" i="3"/>
  <c r="U305" i="3"/>
  <c r="T305" i="3"/>
  <c r="S305" i="3"/>
  <c r="R305" i="3"/>
  <c r="Q305" i="3"/>
  <c r="P305" i="3"/>
  <c r="O305" i="3"/>
  <c r="N305" i="3"/>
  <c r="M305" i="3"/>
  <c r="L305" i="3"/>
  <c r="K305" i="3"/>
  <c r="J305" i="3"/>
  <c r="I305" i="3"/>
  <c r="G305" i="3"/>
  <c r="H305" i="3" s="1"/>
  <c r="F305" i="3"/>
  <c r="E305" i="3"/>
  <c r="D305" i="3"/>
  <c r="C305" i="3"/>
  <c r="B305" i="3"/>
  <c r="A305" i="3"/>
  <c r="V304" i="3"/>
  <c r="U304" i="3"/>
  <c r="T304" i="3"/>
  <c r="S304" i="3"/>
  <c r="Q304" i="3"/>
  <c r="P304" i="3"/>
  <c r="O304" i="3"/>
  <c r="R304" i="3" s="1"/>
  <c r="N304" i="3"/>
  <c r="M304" i="3"/>
  <c r="L304" i="3"/>
  <c r="K304" i="3"/>
  <c r="J304" i="3"/>
  <c r="I304" i="3"/>
  <c r="H304" i="3"/>
  <c r="G304" i="3"/>
  <c r="F304" i="3"/>
  <c r="E304" i="3"/>
  <c r="D304" i="3"/>
  <c r="C304" i="3"/>
  <c r="B304" i="3"/>
  <c r="A304" i="3"/>
  <c r="V303" i="3"/>
  <c r="U303" i="3"/>
  <c r="T303" i="3"/>
  <c r="S303" i="3"/>
  <c r="Q303" i="3"/>
  <c r="O303" i="3"/>
  <c r="N303" i="3"/>
  <c r="P303" i="3" s="1"/>
  <c r="M303" i="3"/>
  <c r="L303" i="3"/>
  <c r="K303" i="3"/>
  <c r="J303" i="3"/>
  <c r="G303" i="3"/>
  <c r="H303" i="3" s="1"/>
  <c r="F303" i="3"/>
  <c r="E303" i="3"/>
  <c r="D303" i="3"/>
  <c r="C303" i="3"/>
  <c r="B303" i="3"/>
  <c r="A303" i="3"/>
  <c r="V302" i="3"/>
  <c r="U302" i="3"/>
  <c r="T302" i="3"/>
  <c r="S302" i="3"/>
  <c r="Q302" i="3"/>
  <c r="O302" i="3"/>
  <c r="R302" i="3" s="1"/>
  <c r="N302" i="3"/>
  <c r="M302" i="3"/>
  <c r="L302" i="3"/>
  <c r="K302" i="3"/>
  <c r="J302" i="3"/>
  <c r="I302" i="3"/>
  <c r="H302" i="3"/>
  <c r="G302" i="3"/>
  <c r="F302" i="3"/>
  <c r="E302" i="3"/>
  <c r="D302" i="3"/>
  <c r="C302" i="3"/>
  <c r="B302" i="3"/>
  <c r="A302" i="3"/>
  <c r="V301" i="3"/>
  <c r="U301" i="3"/>
  <c r="T301" i="3"/>
  <c r="S301" i="3"/>
  <c r="Q301" i="3"/>
  <c r="O301" i="3"/>
  <c r="R301" i="3" s="1"/>
  <c r="N301" i="3"/>
  <c r="P301" i="3" s="1"/>
  <c r="M301" i="3"/>
  <c r="L301" i="3"/>
  <c r="K301" i="3"/>
  <c r="J301" i="3"/>
  <c r="G301" i="3"/>
  <c r="I301" i="3" s="1"/>
  <c r="F301" i="3"/>
  <c r="E301" i="3"/>
  <c r="D301" i="3"/>
  <c r="C301" i="3"/>
  <c r="B301" i="3"/>
  <c r="A301" i="3"/>
  <c r="V300" i="3"/>
  <c r="U300" i="3"/>
  <c r="T300" i="3"/>
  <c r="S300" i="3"/>
  <c r="Q300" i="3"/>
  <c r="P300" i="3"/>
  <c r="O300" i="3"/>
  <c r="R300" i="3" s="1"/>
  <c r="N300" i="3"/>
  <c r="M300" i="3"/>
  <c r="L300" i="3"/>
  <c r="K300" i="3"/>
  <c r="J300" i="3"/>
  <c r="G300" i="3"/>
  <c r="I300" i="3" s="1"/>
  <c r="F300" i="3"/>
  <c r="E300" i="3"/>
  <c r="D300" i="3"/>
  <c r="C300" i="3"/>
  <c r="B300" i="3"/>
  <c r="A300" i="3"/>
  <c r="V299" i="3"/>
  <c r="U299" i="3"/>
  <c r="T299" i="3"/>
  <c r="S299" i="3"/>
  <c r="Q299" i="3"/>
  <c r="O299" i="3"/>
  <c r="N299" i="3"/>
  <c r="P299" i="3" s="1"/>
  <c r="M299" i="3"/>
  <c r="L299" i="3"/>
  <c r="K299" i="3"/>
  <c r="J299" i="3"/>
  <c r="G299" i="3"/>
  <c r="F299" i="3"/>
  <c r="E299" i="3"/>
  <c r="D299" i="3"/>
  <c r="C299" i="3"/>
  <c r="B299" i="3"/>
  <c r="A299" i="3"/>
  <c r="V298" i="3"/>
  <c r="U298" i="3"/>
  <c r="T298" i="3"/>
  <c r="S298" i="3"/>
  <c r="R298" i="3"/>
  <c r="Q298" i="3"/>
  <c r="O298" i="3"/>
  <c r="N298" i="3"/>
  <c r="P298" i="3" s="1"/>
  <c r="M298" i="3"/>
  <c r="L298" i="3"/>
  <c r="K298" i="3"/>
  <c r="J298" i="3"/>
  <c r="I298" i="3"/>
  <c r="G298" i="3"/>
  <c r="H298" i="3" s="1"/>
  <c r="F298" i="3"/>
  <c r="E298" i="3"/>
  <c r="D298" i="3"/>
  <c r="C298" i="3"/>
  <c r="B298" i="3"/>
  <c r="A298" i="3"/>
  <c r="V297" i="3"/>
  <c r="U297" i="3"/>
  <c r="T297" i="3"/>
  <c r="S297" i="3"/>
  <c r="R297" i="3"/>
  <c r="Q297" i="3"/>
  <c r="P297" i="3"/>
  <c r="O297" i="3"/>
  <c r="N297" i="3"/>
  <c r="M297" i="3"/>
  <c r="L297" i="3"/>
  <c r="K297" i="3"/>
  <c r="J297" i="3"/>
  <c r="I297" i="3"/>
  <c r="H297" i="3"/>
  <c r="G297" i="3"/>
  <c r="F297" i="3"/>
  <c r="E297" i="3"/>
  <c r="D297" i="3"/>
  <c r="C297" i="3"/>
  <c r="B297" i="3"/>
  <c r="A297" i="3"/>
  <c r="V296" i="3"/>
  <c r="U296" i="3"/>
  <c r="T296" i="3"/>
  <c r="S296" i="3"/>
  <c r="Q296" i="3"/>
  <c r="O296" i="3"/>
  <c r="R296" i="3" s="1"/>
  <c r="N296" i="3"/>
  <c r="P296" i="3" s="1"/>
  <c r="M296" i="3"/>
  <c r="L296" i="3"/>
  <c r="K296" i="3"/>
  <c r="J296" i="3"/>
  <c r="G296" i="3"/>
  <c r="I296" i="3" s="1"/>
  <c r="F296" i="3"/>
  <c r="E296" i="3"/>
  <c r="D296" i="3"/>
  <c r="C296" i="3"/>
  <c r="B296" i="3"/>
  <c r="A296" i="3"/>
  <c r="V295" i="3"/>
  <c r="U295" i="3"/>
  <c r="T295" i="3"/>
  <c r="S295" i="3"/>
  <c r="Q295" i="3"/>
  <c r="O295" i="3"/>
  <c r="R295" i="3" s="1"/>
  <c r="N295" i="3"/>
  <c r="M295" i="3"/>
  <c r="L295" i="3"/>
  <c r="K295" i="3"/>
  <c r="J295" i="3"/>
  <c r="I295" i="3"/>
  <c r="H295" i="3"/>
  <c r="G295" i="3"/>
  <c r="F295" i="3"/>
  <c r="E295" i="3"/>
  <c r="D295" i="3"/>
  <c r="C295" i="3"/>
  <c r="B295" i="3"/>
  <c r="A295" i="3"/>
  <c r="V294" i="3"/>
  <c r="U294" i="3"/>
  <c r="T294" i="3"/>
  <c r="S294" i="3"/>
  <c r="R294" i="3"/>
  <c r="Q294" i="3"/>
  <c r="O294" i="3"/>
  <c r="N294" i="3"/>
  <c r="P294" i="3" s="1"/>
  <c r="M294" i="3"/>
  <c r="L294" i="3"/>
  <c r="K294" i="3"/>
  <c r="J294" i="3"/>
  <c r="I294" i="3"/>
  <c r="H294" i="3"/>
  <c r="G294" i="3"/>
  <c r="F294" i="3"/>
  <c r="E294" i="3"/>
  <c r="D294" i="3"/>
  <c r="C294" i="3"/>
  <c r="B294" i="3"/>
  <c r="A294" i="3"/>
  <c r="V293" i="3"/>
  <c r="U293" i="3"/>
  <c r="T293" i="3"/>
  <c r="S293" i="3"/>
  <c r="Q293" i="3"/>
  <c r="P293" i="3"/>
  <c r="O293" i="3"/>
  <c r="N293" i="3"/>
  <c r="R293" i="3" s="1"/>
  <c r="M293" i="3"/>
  <c r="L293" i="3"/>
  <c r="K293" i="3"/>
  <c r="J293" i="3"/>
  <c r="I293" i="3"/>
  <c r="H293" i="3"/>
  <c r="G293" i="3"/>
  <c r="F293" i="3"/>
  <c r="E293" i="3"/>
  <c r="D293" i="3"/>
  <c r="C293" i="3"/>
  <c r="B293" i="3"/>
  <c r="A293" i="3"/>
  <c r="V292" i="3"/>
  <c r="U292" i="3"/>
  <c r="T292" i="3"/>
  <c r="S292" i="3"/>
  <c r="Q292" i="3"/>
  <c r="P292" i="3"/>
  <c r="O292" i="3"/>
  <c r="N292" i="3"/>
  <c r="M292" i="3"/>
  <c r="L292" i="3"/>
  <c r="K292" i="3"/>
  <c r="J292" i="3"/>
  <c r="H292" i="3"/>
  <c r="G292" i="3"/>
  <c r="I292" i="3" s="1"/>
  <c r="F292" i="3"/>
  <c r="E292" i="3"/>
  <c r="D292" i="3"/>
  <c r="C292" i="3"/>
  <c r="B292" i="3"/>
  <c r="A292" i="3"/>
  <c r="V291" i="3"/>
  <c r="U291" i="3"/>
  <c r="T291" i="3"/>
  <c r="S291" i="3"/>
  <c r="R291" i="3"/>
  <c r="Q291" i="3"/>
  <c r="O291" i="3"/>
  <c r="N291" i="3"/>
  <c r="P291" i="3" s="1"/>
  <c r="M291" i="3"/>
  <c r="L291" i="3"/>
  <c r="K291" i="3"/>
  <c r="J291" i="3"/>
  <c r="G291" i="3"/>
  <c r="F291" i="3"/>
  <c r="E291" i="3"/>
  <c r="D291" i="3"/>
  <c r="C291" i="3"/>
  <c r="B291" i="3"/>
  <c r="A291" i="3"/>
  <c r="V290" i="3"/>
  <c r="U290" i="3"/>
  <c r="T290" i="3"/>
  <c r="S290" i="3"/>
  <c r="R290" i="3"/>
  <c r="Q290" i="3"/>
  <c r="O290" i="3"/>
  <c r="N290" i="3"/>
  <c r="P290" i="3" s="1"/>
  <c r="M290" i="3"/>
  <c r="L290" i="3"/>
  <c r="K290" i="3"/>
  <c r="J290" i="3"/>
  <c r="G290" i="3"/>
  <c r="I290" i="3" s="1"/>
  <c r="F290" i="3"/>
  <c r="E290" i="3"/>
  <c r="D290" i="3"/>
  <c r="C290" i="3"/>
  <c r="B290" i="3"/>
  <c r="A290" i="3"/>
  <c r="V289" i="3"/>
  <c r="U289" i="3"/>
  <c r="T289" i="3"/>
  <c r="S289" i="3"/>
  <c r="Q289" i="3"/>
  <c r="O289" i="3"/>
  <c r="N289" i="3"/>
  <c r="P289" i="3" s="1"/>
  <c r="M289" i="3"/>
  <c r="L289" i="3"/>
  <c r="K289" i="3"/>
  <c r="J289" i="3"/>
  <c r="H289" i="3"/>
  <c r="G289" i="3"/>
  <c r="I289" i="3" s="1"/>
  <c r="F289" i="3"/>
  <c r="E289" i="3"/>
  <c r="D289" i="3"/>
  <c r="C289" i="3"/>
  <c r="B289" i="3"/>
  <c r="A289" i="3"/>
  <c r="V288" i="3"/>
  <c r="U288" i="3"/>
  <c r="T288" i="3"/>
  <c r="S288" i="3"/>
  <c r="R288" i="3"/>
  <c r="Q288" i="3"/>
  <c r="O288" i="3"/>
  <c r="N288" i="3"/>
  <c r="P288" i="3" s="1"/>
  <c r="M288" i="3"/>
  <c r="L288" i="3"/>
  <c r="K288" i="3"/>
  <c r="J288" i="3"/>
  <c r="I288" i="3"/>
  <c r="H288" i="3"/>
  <c r="G288" i="3"/>
  <c r="F288" i="3"/>
  <c r="E288" i="3"/>
  <c r="D288" i="3"/>
  <c r="C288" i="3"/>
  <c r="B288" i="3"/>
  <c r="A288" i="3"/>
  <c r="V287" i="3"/>
  <c r="U287" i="3"/>
  <c r="T287" i="3"/>
  <c r="S287" i="3"/>
  <c r="Q287" i="3"/>
  <c r="O287" i="3"/>
  <c r="N287" i="3"/>
  <c r="P287" i="3" s="1"/>
  <c r="M287" i="3"/>
  <c r="L287" i="3"/>
  <c r="K287" i="3"/>
  <c r="J287" i="3"/>
  <c r="G287" i="3"/>
  <c r="I287" i="3" s="1"/>
  <c r="F287" i="3"/>
  <c r="E287" i="3"/>
  <c r="D287" i="3"/>
  <c r="C287" i="3"/>
  <c r="B287" i="3"/>
  <c r="A287" i="3"/>
  <c r="V286" i="3"/>
  <c r="U286" i="3"/>
  <c r="T286" i="3"/>
  <c r="S286" i="3"/>
  <c r="R286" i="3"/>
  <c r="Q286" i="3"/>
  <c r="O286" i="3"/>
  <c r="N286" i="3"/>
  <c r="P286" i="3" s="1"/>
  <c r="M286" i="3"/>
  <c r="L286" i="3"/>
  <c r="K286" i="3"/>
  <c r="J286" i="3"/>
  <c r="I286" i="3"/>
  <c r="H286" i="3"/>
  <c r="G286" i="3"/>
  <c r="F286" i="3"/>
  <c r="E286" i="3"/>
  <c r="D286" i="3"/>
  <c r="C286" i="3"/>
  <c r="B286" i="3"/>
  <c r="A286" i="3"/>
  <c r="V285" i="3"/>
  <c r="U285" i="3"/>
  <c r="T285" i="3"/>
  <c r="S285" i="3"/>
  <c r="Q285" i="3"/>
  <c r="P285" i="3"/>
  <c r="O285" i="3"/>
  <c r="R285" i="3" s="1"/>
  <c r="N285" i="3"/>
  <c r="M285" i="3"/>
  <c r="L285" i="3"/>
  <c r="K285" i="3"/>
  <c r="J285" i="3"/>
  <c r="G285" i="3"/>
  <c r="I285" i="3" s="1"/>
  <c r="F285" i="3"/>
  <c r="E285" i="3"/>
  <c r="D285" i="3"/>
  <c r="C285" i="3"/>
  <c r="B285" i="3"/>
  <c r="A285" i="3"/>
  <c r="V284" i="3"/>
  <c r="U284" i="3"/>
  <c r="T284" i="3"/>
  <c r="S284" i="3"/>
  <c r="Q284" i="3"/>
  <c r="O284" i="3"/>
  <c r="R284" i="3" s="1"/>
  <c r="N284" i="3"/>
  <c r="P284" i="3" s="1"/>
  <c r="M284" i="3"/>
  <c r="L284" i="3"/>
  <c r="K284" i="3"/>
  <c r="J284" i="3"/>
  <c r="G284" i="3"/>
  <c r="H284" i="3" s="1"/>
  <c r="F284" i="3"/>
  <c r="E284" i="3"/>
  <c r="D284" i="3"/>
  <c r="C284" i="3"/>
  <c r="B284" i="3"/>
  <c r="A284" i="3"/>
  <c r="V283" i="3"/>
  <c r="U283" i="3"/>
  <c r="T283" i="3"/>
  <c r="S283" i="3"/>
  <c r="R283" i="3"/>
  <c r="Q283" i="3"/>
  <c r="O283" i="3"/>
  <c r="P283" i="3" s="1"/>
  <c r="N283" i="3"/>
  <c r="M283" i="3"/>
  <c r="L283" i="3"/>
  <c r="K283" i="3"/>
  <c r="J283" i="3"/>
  <c r="G283" i="3"/>
  <c r="I283" i="3" s="1"/>
  <c r="F283" i="3"/>
  <c r="E283" i="3"/>
  <c r="D283" i="3"/>
  <c r="C283" i="3"/>
  <c r="B283" i="3"/>
  <c r="A283" i="3"/>
  <c r="V282" i="3"/>
  <c r="U282" i="3"/>
  <c r="T282" i="3"/>
  <c r="S282" i="3"/>
  <c r="R282" i="3"/>
  <c r="Q282" i="3"/>
  <c r="P282" i="3"/>
  <c r="O282" i="3"/>
  <c r="N282" i="3"/>
  <c r="M282" i="3"/>
  <c r="L282" i="3"/>
  <c r="K282" i="3"/>
  <c r="J282" i="3"/>
  <c r="H282" i="3"/>
  <c r="G282" i="3"/>
  <c r="I282" i="3" s="1"/>
  <c r="F282" i="3"/>
  <c r="E282" i="3"/>
  <c r="D282" i="3"/>
  <c r="C282" i="3"/>
  <c r="B282" i="3"/>
  <c r="A282" i="3"/>
  <c r="V281" i="3"/>
  <c r="U281" i="3"/>
  <c r="T281" i="3"/>
  <c r="S281" i="3"/>
  <c r="Q281" i="3"/>
  <c r="O281" i="3"/>
  <c r="N281" i="3"/>
  <c r="P281" i="3" s="1"/>
  <c r="M281" i="3"/>
  <c r="L281" i="3"/>
  <c r="K281" i="3"/>
  <c r="J281" i="3"/>
  <c r="G281" i="3"/>
  <c r="I281" i="3" s="1"/>
  <c r="F281" i="3"/>
  <c r="E281" i="3"/>
  <c r="D281" i="3"/>
  <c r="C281" i="3"/>
  <c r="B281" i="3"/>
  <c r="A281" i="3"/>
  <c r="V280" i="3"/>
  <c r="U280" i="3"/>
  <c r="T280" i="3"/>
  <c r="S280" i="3"/>
  <c r="R280" i="3"/>
  <c r="Q280" i="3"/>
  <c r="O280" i="3"/>
  <c r="N280" i="3"/>
  <c r="P280" i="3" s="1"/>
  <c r="M280" i="3"/>
  <c r="L280" i="3"/>
  <c r="K280" i="3"/>
  <c r="J280" i="3"/>
  <c r="G280" i="3"/>
  <c r="I280" i="3" s="1"/>
  <c r="F280" i="3"/>
  <c r="E280" i="3"/>
  <c r="D280" i="3"/>
  <c r="C280" i="3"/>
  <c r="B280" i="3"/>
  <c r="A280" i="3"/>
  <c r="V279" i="3"/>
  <c r="U279" i="3"/>
  <c r="T279" i="3"/>
  <c r="S279" i="3"/>
  <c r="R279" i="3"/>
  <c r="Q279" i="3"/>
  <c r="P279" i="3"/>
  <c r="O279" i="3"/>
  <c r="N279" i="3"/>
  <c r="M279" i="3"/>
  <c r="L279" i="3"/>
  <c r="K279" i="3"/>
  <c r="J279" i="3"/>
  <c r="I279" i="3"/>
  <c r="H279" i="3"/>
  <c r="G279" i="3"/>
  <c r="F279" i="3"/>
  <c r="E279" i="3"/>
  <c r="D279" i="3"/>
  <c r="C279" i="3"/>
  <c r="B279" i="3"/>
  <c r="A279" i="3"/>
  <c r="V278" i="3"/>
  <c r="U278" i="3"/>
  <c r="T278" i="3"/>
  <c r="S278" i="3"/>
  <c r="Q278" i="3"/>
  <c r="O278" i="3"/>
  <c r="R278" i="3" s="1"/>
  <c r="N278" i="3"/>
  <c r="M278" i="3"/>
  <c r="L278" i="3"/>
  <c r="K278" i="3"/>
  <c r="J278" i="3"/>
  <c r="I278" i="3"/>
  <c r="H278" i="3"/>
  <c r="G278" i="3"/>
  <c r="F278" i="3"/>
  <c r="E278" i="3"/>
  <c r="D278" i="3"/>
  <c r="C278" i="3"/>
  <c r="B278" i="3"/>
  <c r="A278" i="3"/>
  <c r="V277" i="3"/>
  <c r="U277" i="3"/>
  <c r="T277" i="3"/>
  <c r="S277" i="3"/>
  <c r="Q277" i="3"/>
  <c r="O277" i="3"/>
  <c r="N277" i="3"/>
  <c r="P277" i="3" s="1"/>
  <c r="M277" i="3"/>
  <c r="L277" i="3"/>
  <c r="K277" i="3"/>
  <c r="J277" i="3"/>
  <c r="I277" i="3"/>
  <c r="H277" i="3"/>
  <c r="G277" i="3"/>
  <c r="F277" i="3"/>
  <c r="E277" i="3"/>
  <c r="D277" i="3"/>
  <c r="C277" i="3"/>
  <c r="B277" i="3"/>
  <c r="A277" i="3"/>
  <c r="V276" i="3"/>
  <c r="U276" i="3"/>
  <c r="T276" i="3"/>
  <c r="S276" i="3"/>
  <c r="Q276" i="3"/>
  <c r="O276" i="3"/>
  <c r="R276" i="3" s="1"/>
  <c r="N276" i="3"/>
  <c r="P276" i="3" s="1"/>
  <c r="M276" i="3"/>
  <c r="L276" i="3"/>
  <c r="K276" i="3"/>
  <c r="J276" i="3"/>
  <c r="I276" i="3"/>
  <c r="H276" i="3"/>
  <c r="G276" i="3"/>
  <c r="F276" i="3"/>
  <c r="E276" i="3"/>
  <c r="D276" i="3"/>
  <c r="C276" i="3"/>
  <c r="B276" i="3"/>
  <c r="A276" i="3"/>
  <c r="V275" i="3"/>
  <c r="U275" i="3"/>
  <c r="T275" i="3"/>
  <c r="S275" i="3"/>
  <c r="R275" i="3"/>
  <c r="Q275" i="3"/>
  <c r="P275" i="3"/>
  <c r="O275" i="3"/>
  <c r="N275" i="3"/>
  <c r="M275" i="3"/>
  <c r="L275" i="3"/>
  <c r="K275" i="3"/>
  <c r="J275" i="3"/>
  <c r="G275" i="3"/>
  <c r="F275" i="3"/>
  <c r="E275" i="3"/>
  <c r="D275" i="3"/>
  <c r="C275" i="3"/>
  <c r="B275" i="3"/>
  <c r="A275" i="3"/>
  <c r="V274" i="3"/>
  <c r="U274" i="3"/>
  <c r="T274" i="3"/>
  <c r="S274" i="3"/>
  <c r="R274" i="3"/>
  <c r="Q274" i="3"/>
  <c r="P274" i="3"/>
  <c r="O274" i="3"/>
  <c r="N274" i="3"/>
  <c r="M274" i="3"/>
  <c r="L274" i="3"/>
  <c r="K274" i="3"/>
  <c r="J274" i="3"/>
  <c r="I274" i="3"/>
  <c r="H274" i="3"/>
  <c r="G274" i="3"/>
  <c r="F274" i="3"/>
  <c r="E274" i="3"/>
  <c r="D274" i="3"/>
  <c r="C274" i="3"/>
  <c r="B274" i="3"/>
  <c r="A274" i="3"/>
  <c r="V273" i="3"/>
  <c r="U273" i="3"/>
  <c r="T273" i="3"/>
  <c r="S273" i="3"/>
  <c r="Q273" i="3"/>
  <c r="O273" i="3"/>
  <c r="R273" i="3" s="1"/>
  <c r="N273" i="3"/>
  <c r="P273" i="3" s="1"/>
  <c r="M273" i="3"/>
  <c r="L273" i="3"/>
  <c r="K273" i="3"/>
  <c r="J273" i="3"/>
  <c r="I273" i="3"/>
  <c r="G273" i="3"/>
  <c r="H273" i="3" s="1"/>
  <c r="F273" i="3"/>
  <c r="E273" i="3"/>
  <c r="D273" i="3"/>
  <c r="C273" i="3"/>
  <c r="B273" i="3"/>
  <c r="A273" i="3"/>
  <c r="V272" i="3"/>
  <c r="U272" i="3"/>
  <c r="T272" i="3"/>
  <c r="S272" i="3"/>
  <c r="Q272" i="3"/>
  <c r="O272" i="3"/>
  <c r="R272" i="3" s="1"/>
  <c r="N272" i="3"/>
  <c r="M272" i="3"/>
  <c r="L272" i="3"/>
  <c r="K272" i="3"/>
  <c r="J272" i="3"/>
  <c r="I272" i="3"/>
  <c r="H272" i="3"/>
  <c r="G272" i="3"/>
  <c r="F272" i="3"/>
  <c r="E272" i="3"/>
  <c r="D272" i="3"/>
  <c r="C272" i="3"/>
  <c r="B272" i="3"/>
  <c r="A272" i="3"/>
  <c r="V271" i="3"/>
  <c r="U271" i="3"/>
  <c r="T271" i="3"/>
  <c r="S271" i="3"/>
  <c r="Q271" i="3"/>
  <c r="O271" i="3"/>
  <c r="N271" i="3"/>
  <c r="P271" i="3" s="1"/>
  <c r="M271" i="3"/>
  <c r="L271" i="3"/>
  <c r="K271" i="3"/>
  <c r="J271" i="3"/>
  <c r="I271" i="3"/>
  <c r="H271" i="3"/>
  <c r="G271" i="3"/>
  <c r="F271" i="3"/>
  <c r="E271" i="3"/>
  <c r="D271" i="3"/>
  <c r="C271" i="3"/>
  <c r="B271" i="3"/>
  <c r="A271" i="3"/>
  <c r="V270" i="3"/>
  <c r="U270" i="3"/>
  <c r="T270" i="3"/>
  <c r="S270" i="3"/>
  <c r="Q270" i="3"/>
  <c r="O270" i="3"/>
  <c r="R270" i="3" s="1"/>
  <c r="N270" i="3"/>
  <c r="P270" i="3" s="1"/>
  <c r="M270" i="3"/>
  <c r="L270" i="3"/>
  <c r="K270" i="3"/>
  <c r="J270" i="3"/>
  <c r="I270" i="3"/>
  <c r="H270" i="3"/>
  <c r="G270" i="3"/>
  <c r="F270" i="3"/>
  <c r="E270" i="3"/>
  <c r="D270" i="3"/>
  <c r="C270" i="3"/>
  <c r="B270" i="3"/>
  <c r="A270" i="3"/>
  <c r="V269" i="3"/>
  <c r="U269" i="3"/>
  <c r="T269" i="3"/>
  <c r="S269" i="3"/>
  <c r="Q269" i="3"/>
  <c r="O269" i="3"/>
  <c r="R269" i="3" s="1"/>
  <c r="N269" i="3"/>
  <c r="M269" i="3"/>
  <c r="L269" i="3"/>
  <c r="K269" i="3"/>
  <c r="J269" i="3"/>
  <c r="I269" i="3"/>
  <c r="H269" i="3"/>
  <c r="G269" i="3"/>
  <c r="F269" i="3"/>
  <c r="E269" i="3"/>
  <c r="D269" i="3"/>
  <c r="C269" i="3"/>
  <c r="B269" i="3"/>
  <c r="A269" i="3"/>
  <c r="V268" i="3"/>
  <c r="U268" i="3"/>
  <c r="T268" i="3"/>
  <c r="S268" i="3"/>
  <c r="Q268" i="3"/>
  <c r="O268" i="3"/>
  <c r="N268" i="3"/>
  <c r="P268" i="3" s="1"/>
  <c r="M268" i="3"/>
  <c r="L268" i="3"/>
  <c r="K268" i="3"/>
  <c r="J268" i="3"/>
  <c r="I268" i="3"/>
  <c r="H268" i="3"/>
  <c r="G268" i="3"/>
  <c r="F268" i="3"/>
  <c r="E268" i="3"/>
  <c r="D268" i="3"/>
  <c r="C268" i="3"/>
  <c r="B268" i="3"/>
  <c r="A268" i="3"/>
  <c r="V267" i="3"/>
  <c r="U267" i="3"/>
  <c r="T267" i="3"/>
  <c r="S267" i="3"/>
  <c r="Q267" i="3"/>
  <c r="O267" i="3"/>
  <c r="R267" i="3" s="1"/>
  <c r="N267" i="3"/>
  <c r="P267" i="3" s="1"/>
  <c r="M267" i="3"/>
  <c r="L267" i="3"/>
  <c r="K267" i="3"/>
  <c r="J267" i="3"/>
  <c r="H267" i="3"/>
  <c r="G267" i="3"/>
  <c r="I267" i="3" s="1"/>
  <c r="F267" i="3"/>
  <c r="E267" i="3"/>
  <c r="D267" i="3"/>
  <c r="C267" i="3"/>
  <c r="B267" i="3"/>
  <c r="A267" i="3"/>
  <c r="V266" i="3"/>
  <c r="U266" i="3"/>
  <c r="T266" i="3"/>
  <c r="S266" i="3"/>
  <c r="Q266" i="3"/>
  <c r="P266" i="3"/>
  <c r="O266" i="3"/>
  <c r="N266" i="3"/>
  <c r="R266" i="3" s="1"/>
  <c r="M266" i="3"/>
  <c r="L266" i="3"/>
  <c r="K266" i="3"/>
  <c r="J266" i="3"/>
  <c r="I266" i="3"/>
  <c r="H266" i="3"/>
  <c r="G266" i="3"/>
  <c r="F266" i="3"/>
  <c r="E266" i="3"/>
  <c r="D266" i="3"/>
  <c r="C266" i="3"/>
  <c r="B266" i="3"/>
  <c r="A266" i="3"/>
  <c r="V265" i="3"/>
  <c r="U265" i="3"/>
  <c r="T265" i="3"/>
  <c r="S265" i="3"/>
  <c r="Q265" i="3"/>
  <c r="O265" i="3"/>
  <c r="R265" i="3" s="1"/>
  <c r="N265" i="3"/>
  <c r="P265" i="3" s="1"/>
  <c r="M265" i="3"/>
  <c r="L265" i="3"/>
  <c r="K265" i="3"/>
  <c r="J265" i="3"/>
  <c r="I265" i="3"/>
  <c r="H265" i="3"/>
  <c r="G265" i="3"/>
  <c r="F265" i="3"/>
  <c r="E265" i="3"/>
  <c r="D265" i="3"/>
  <c r="C265" i="3"/>
  <c r="B265" i="3"/>
  <c r="A265" i="3"/>
  <c r="V264" i="3"/>
  <c r="U264" i="3"/>
  <c r="T264" i="3"/>
  <c r="S264" i="3"/>
  <c r="Q264" i="3"/>
  <c r="P264" i="3"/>
  <c r="O264" i="3"/>
  <c r="R264" i="3" s="1"/>
  <c r="N264" i="3"/>
  <c r="M264" i="3"/>
  <c r="L264" i="3"/>
  <c r="K264" i="3"/>
  <c r="J264" i="3"/>
  <c r="G264" i="3"/>
  <c r="I264" i="3" s="1"/>
  <c r="F264" i="3"/>
  <c r="E264" i="3"/>
  <c r="D264" i="3"/>
  <c r="C264" i="3"/>
  <c r="B264" i="3"/>
  <c r="A264" i="3"/>
  <c r="V263" i="3"/>
  <c r="U263" i="3"/>
  <c r="T263" i="3"/>
  <c r="S263" i="3"/>
  <c r="R263" i="3"/>
  <c r="Q263" i="3"/>
  <c r="P263" i="3"/>
  <c r="O263" i="3"/>
  <c r="N263" i="3"/>
  <c r="M263" i="3"/>
  <c r="L263" i="3"/>
  <c r="K263" i="3"/>
  <c r="J263" i="3"/>
  <c r="I263" i="3"/>
  <c r="H263" i="3"/>
  <c r="G263" i="3"/>
  <c r="F263" i="3"/>
  <c r="E263" i="3"/>
  <c r="D263" i="3"/>
  <c r="C263" i="3"/>
  <c r="B263" i="3"/>
  <c r="A263" i="3"/>
  <c r="V262" i="3"/>
  <c r="U262" i="3"/>
  <c r="T262" i="3"/>
  <c r="S262" i="3"/>
  <c r="R262" i="3"/>
  <c r="Q262" i="3"/>
  <c r="P262" i="3"/>
  <c r="O262" i="3"/>
  <c r="N262" i="3"/>
  <c r="M262" i="3"/>
  <c r="L262" i="3"/>
  <c r="K262" i="3"/>
  <c r="J262" i="3"/>
  <c r="I262" i="3"/>
  <c r="H262" i="3"/>
  <c r="G262" i="3"/>
  <c r="F262" i="3"/>
  <c r="E262" i="3"/>
  <c r="D262" i="3"/>
  <c r="C262" i="3"/>
  <c r="B262" i="3"/>
  <c r="A262" i="3"/>
  <c r="V261" i="3"/>
  <c r="U261" i="3"/>
  <c r="T261" i="3"/>
  <c r="S261" i="3"/>
  <c r="Q261" i="3"/>
  <c r="O261" i="3"/>
  <c r="N261" i="3"/>
  <c r="R261" i="3" s="1"/>
  <c r="M261" i="3"/>
  <c r="L261" i="3"/>
  <c r="K261" i="3"/>
  <c r="J261" i="3"/>
  <c r="H261" i="3"/>
  <c r="G261" i="3"/>
  <c r="I261" i="3" s="1"/>
  <c r="F261" i="3"/>
  <c r="E261" i="3"/>
  <c r="D261" i="3"/>
  <c r="C261" i="3"/>
  <c r="B261" i="3"/>
  <c r="A261" i="3"/>
  <c r="V260" i="3"/>
  <c r="U260" i="3"/>
  <c r="T260" i="3"/>
  <c r="S260" i="3"/>
  <c r="R260" i="3"/>
  <c r="Q260" i="3"/>
  <c r="O260" i="3"/>
  <c r="N260" i="3"/>
  <c r="P260" i="3" s="1"/>
  <c r="M260" i="3"/>
  <c r="L260" i="3"/>
  <c r="K260" i="3"/>
  <c r="J260" i="3"/>
  <c r="G260" i="3"/>
  <c r="I260" i="3" s="1"/>
  <c r="F260" i="3"/>
  <c r="E260" i="3"/>
  <c r="D260" i="3"/>
  <c r="C260" i="3"/>
  <c r="B260" i="3"/>
  <c r="A260" i="3"/>
  <c r="V259" i="3"/>
  <c r="U259" i="3"/>
  <c r="T259" i="3"/>
  <c r="S259" i="3"/>
  <c r="R259" i="3"/>
  <c r="Q259" i="3"/>
  <c r="P259" i="3"/>
  <c r="O259" i="3"/>
  <c r="N259" i="3"/>
  <c r="M259" i="3"/>
  <c r="L259" i="3"/>
  <c r="K259" i="3"/>
  <c r="J259" i="3"/>
  <c r="G259" i="3"/>
  <c r="I259" i="3" s="1"/>
  <c r="F259" i="3"/>
  <c r="E259" i="3"/>
  <c r="D259" i="3"/>
  <c r="C259" i="3"/>
  <c r="B259" i="3"/>
  <c r="A259" i="3"/>
  <c r="V258" i="3"/>
  <c r="U258" i="3"/>
  <c r="T258" i="3"/>
  <c r="S258" i="3"/>
  <c r="Q258" i="3"/>
  <c r="O258" i="3"/>
  <c r="N258" i="3"/>
  <c r="P258" i="3" s="1"/>
  <c r="M258" i="3"/>
  <c r="L258" i="3"/>
  <c r="K258" i="3"/>
  <c r="J258" i="3"/>
  <c r="G258" i="3"/>
  <c r="I258" i="3" s="1"/>
  <c r="F258" i="3"/>
  <c r="E258" i="3"/>
  <c r="D258" i="3"/>
  <c r="C258" i="3"/>
  <c r="B258" i="3"/>
  <c r="A258" i="3"/>
  <c r="V257" i="3"/>
  <c r="U257" i="3"/>
  <c r="T257" i="3"/>
  <c r="S257" i="3"/>
  <c r="Q257" i="3"/>
  <c r="O257" i="3"/>
  <c r="N257" i="3"/>
  <c r="P257" i="3" s="1"/>
  <c r="M257" i="3"/>
  <c r="L257" i="3"/>
  <c r="K257" i="3"/>
  <c r="J257" i="3"/>
  <c r="I257" i="3"/>
  <c r="G257" i="3"/>
  <c r="H257" i="3" s="1"/>
  <c r="F257" i="3"/>
  <c r="E257" i="3"/>
  <c r="D257" i="3"/>
  <c r="C257" i="3"/>
  <c r="B257" i="3"/>
  <c r="A257" i="3"/>
  <c r="V256" i="3"/>
  <c r="U256" i="3"/>
  <c r="T256" i="3"/>
  <c r="S256" i="3"/>
  <c r="R256" i="3"/>
  <c r="Q256" i="3"/>
  <c r="P256" i="3"/>
  <c r="O256" i="3"/>
  <c r="N256" i="3"/>
  <c r="M256" i="3"/>
  <c r="L256" i="3"/>
  <c r="K256" i="3"/>
  <c r="J256" i="3"/>
  <c r="G256" i="3"/>
  <c r="F256" i="3"/>
  <c r="E256" i="3"/>
  <c r="D256" i="3"/>
  <c r="C256" i="3"/>
  <c r="B256" i="3"/>
  <c r="A256" i="3"/>
  <c r="V255" i="3"/>
  <c r="U255" i="3"/>
  <c r="T255" i="3"/>
  <c r="S255" i="3"/>
  <c r="Q255" i="3"/>
  <c r="P255" i="3"/>
  <c r="O255" i="3"/>
  <c r="R255" i="3" s="1"/>
  <c r="N255" i="3"/>
  <c r="M255" i="3"/>
  <c r="L255" i="3"/>
  <c r="K255" i="3"/>
  <c r="J255" i="3"/>
  <c r="G255" i="3"/>
  <c r="F255" i="3"/>
  <c r="E255" i="3"/>
  <c r="D255" i="3"/>
  <c r="C255" i="3"/>
  <c r="B255" i="3"/>
  <c r="A255" i="3"/>
  <c r="V254" i="3"/>
  <c r="U254" i="3"/>
  <c r="T254" i="3"/>
  <c r="S254" i="3"/>
  <c r="R254" i="3"/>
  <c r="Q254" i="3"/>
  <c r="O254" i="3"/>
  <c r="N254" i="3"/>
  <c r="P254" i="3" s="1"/>
  <c r="M254" i="3"/>
  <c r="L254" i="3"/>
  <c r="K254" i="3"/>
  <c r="J254" i="3"/>
  <c r="I254" i="3"/>
  <c r="H254" i="3"/>
  <c r="G254" i="3"/>
  <c r="F254" i="3"/>
  <c r="E254" i="3"/>
  <c r="D254" i="3"/>
  <c r="C254" i="3"/>
  <c r="B254" i="3"/>
  <c r="A254" i="3"/>
  <c r="V253" i="3"/>
  <c r="U253" i="3"/>
  <c r="T253" i="3"/>
  <c r="S253" i="3"/>
  <c r="R253" i="3"/>
  <c r="Q253" i="3"/>
  <c r="P253" i="3"/>
  <c r="O253" i="3"/>
  <c r="N253" i="3"/>
  <c r="M253" i="3"/>
  <c r="L253" i="3"/>
  <c r="K253" i="3"/>
  <c r="J253" i="3"/>
  <c r="G253" i="3"/>
  <c r="I253" i="3" s="1"/>
  <c r="F253" i="3"/>
  <c r="E253" i="3"/>
  <c r="D253" i="3"/>
  <c r="C253" i="3"/>
  <c r="B253" i="3"/>
  <c r="A253" i="3"/>
  <c r="V252" i="3"/>
  <c r="U252" i="3"/>
  <c r="T252" i="3"/>
  <c r="S252" i="3"/>
  <c r="Q252" i="3"/>
  <c r="O252" i="3"/>
  <c r="N252" i="3"/>
  <c r="P252" i="3" s="1"/>
  <c r="M252" i="3"/>
  <c r="L252" i="3"/>
  <c r="K252" i="3"/>
  <c r="J252" i="3"/>
  <c r="G252" i="3"/>
  <c r="I252" i="3" s="1"/>
  <c r="F252" i="3"/>
  <c r="E252" i="3"/>
  <c r="D252" i="3"/>
  <c r="C252" i="3"/>
  <c r="B252" i="3"/>
  <c r="A252" i="3"/>
  <c r="V251" i="3"/>
  <c r="U251" i="3"/>
  <c r="T251" i="3"/>
  <c r="S251" i="3"/>
  <c r="R251" i="3"/>
  <c r="Q251" i="3"/>
  <c r="O251" i="3"/>
  <c r="N251" i="3"/>
  <c r="P251" i="3" s="1"/>
  <c r="M251" i="3"/>
  <c r="L251" i="3"/>
  <c r="K251" i="3"/>
  <c r="J251" i="3"/>
  <c r="G251" i="3"/>
  <c r="I251" i="3" s="1"/>
  <c r="F251" i="3"/>
  <c r="E251" i="3"/>
  <c r="D251" i="3"/>
  <c r="C251" i="3"/>
  <c r="B251" i="3"/>
  <c r="A251" i="3"/>
  <c r="V250" i="3"/>
  <c r="U250" i="3"/>
  <c r="T250" i="3"/>
  <c r="S250" i="3"/>
  <c r="R250" i="3"/>
  <c r="Q250" i="3"/>
  <c r="P250" i="3"/>
  <c r="O250" i="3"/>
  <c r="N250" i="3"/>
  <c r="M250" i="3"/>
  <c r="L250" i="3"/>
  <c r="K250" i="3"/>
  <c r="J250" i="3"/>
  <c r="G250" i="3"/>
  <c r="I250" i="3" s="1"/>
  <c r="F250" i="3"/>
  <c r="E250" i="3"/>
  <c r="D250" i="3"/>
  <c r="C250" i="3"/>
  <c r="B250" i="3"/>
  <c r="A250" i="3"/>
  <c r="V249" i="3"/>
  <c r="U249" i="3"/>
  <c r="T249" i="3"/>
  <c r="S249" i="3"/>
  <c r="Q249" i="3"/>
  <c r="O249" i="3"/>
  <c r="R249" i="3" s="1"/>
  <c r="N249" i="3"/>
  <c r="P249" i="3" s="1"/>
  <c r="M249" i="3"/>
  <c r="L249" i="3"/>
  <c r="K249" i="3"/>
  <c r="J249" i="3"/>
  <c r="I249" i="3"/>
  <c r="H249" i="3"/>
  <c r="G249" i="3"/>
  <c r="F249" i="3"/>
  <c r="E249" i="3"/>
  <c r="D249" i="3"/>
  <c r="C249" i="3"/>
  <c r="B249" i="3"/>
  <c r="A249" i="3"/>
  <c r="V248" i="3"/>
  <c r="U248" i="3"/>
  <c r="T248" i="3"/>
  <c r="S248" i="3"/>
  <c r="Q248" i="3"/>
  <c r="O248" i="3"/>
  <c r="N248" i="3"/>
  <c r="P248" i="3" s="1"/>
  <c r="M248" i="3"/>
  <c r="L248" i="3"/>
  <c r="K248" i="3"/>
  <c r="J248" i="3"/>
  <c r="I248" i="3"/>
  <c r="H248" i="3"/>
  <c r="G248" i="3"/>
  <c r="F248" i="3"/>
  <c r="E248" i="3"/>
  <c r="D248" i="3"/>
  <c r="C248" i="3"/>
  <c r="B248" i="3"/>
  <c r="A248" i="3"/>
  <c r="V247" i="3"/>
  <c r="U247" i="3"/>
  <c r="T247" i="3"/>
  <c r="S247" i="3"/>
  <c r="R247" i="3"/>
  <c r="Q247" i="3"/>
  <c r="O247" i="3"/>
  <c r="N247" i="3"/>
  <c r="P247" i="3" s="1"/>
  <c r="M247" i="3"/>
  <c r="L247" i="3"/>
  <c r="K247" i="3"/>
  <c r="J247" i="3"/>
  <c r="I247" i="3"/>
  <c r="H247" i="3"/>
  <c r="G247" i="3"/>
  <c r="F247" i="3"/>
  <c r="E247" i="3"/>
  <c r="D247" i="3"/>
  <c r="C247" i="3"/>
  <c r="B247" i="3"/>
  <c r="A247" i="3"/>
  <c r="V246" i="3"/>
  <c r="U246" i="3"/>
  <c r="T246" i="3"/>
  <c r="S246" i="3"/>
  <c r="Q246" i="3"/>
  <c r="P246" i="3"/>
  <c r="O246" i="3"/>
  <c r="R246" i="3" s="1"/>
  <c r="N246" i="3"/>
  <c r="M246" i="3"/>
  <c r="L246" i="3"/>
  <c r="K246" i="3"/>
  <c r="J246" i="3"/>
  <c r="I246" i="3"/>
  <c r="H246" i="3"/>
  <c r="G246" i="3"/>
  <c r="F246" i="3"/>
  <c r="E246" i="3"/>
  <c r="D246" i="3"/>
  <c r="C246" i="3"/>
  <c r="B246" i="3"/>
  <c r="A246" i="3"/>
  <c r="V245" i="3"/>
  <c r="U245" i="3"/>
  <c r="T245" i="3"/>
  <c r="S245" i="3"/>
  <c r="Q245" i="3"/>
  <c r="O245" i="3"/>
  <c r="N245" i="3"/>
  <c r="P245" i="3" s="1"/>
  <c r="M245" i="3"/>
  <c r="L245" i="3"/>
  <c r="K245" i="3"/>
  <c r="J245" i="3"/>
  <c r="H245" i="3"/>
  <c r="G245" i="3"/>
  <c r="I245" i="3" s="1"/>
  <c r="F245" i="3"/>
  <c r="E245" i="3"/>
  <c r="D245" i="3"/>
  <c r="C245" i="3"/>
  <c r="B245" i="3"/>
  <c r="A245" i="3"/>
  <c r="V244" i="3"/>
  <c r="U244" i="3"/>
  <c r="T244" i="3"/>
  <c r="S244" i="3"/>
  <c r="R244" i="3"/>
  <c r="Q244" i="3"/>
  <c r="O244" i="3"/>
  <c r="N244" i="3"/>
  <c r="P244" i="3" s="1"/>
  <c r="M244" i="3"/>
  <c r="L244" i="3"/>
  <c r="K244" i="3"/>
  <c r="J244" i="3"/>
  <c r="G244" i="3"/>
  <c r="I244" i="3" s="1"/>
  <c r="F244" i="3"/>
  <c r="E244" i="3"/>
  <c r="D244" i="3"/>
  <c r="C244" i="3"/>
  <c r="B244" i="3"/>
  <c r="A244" i="3"/>
  <c r="V243" i="3"/>
  <c r="U243" i="3"/>
  <c r="T243" i="3"/>
  <c r="S243" i="3"/>
  <c r="R243" i="3"/>
  <c r="Q243" i="3"/>
  <c r="P243" i="3"/>
  <c r="O243" i="3"/>
  <c r="N243" i="3"/>
  <c r="M243" i="3"/>
  <c r="L243" i="3"/>
  <c r="K243" i="3"/>
  <c r="J243" i="3"/>
  <c r="G243" i="3"/>
  <c r="F243" i="3"/>
  <c r="E243" i="3"/>
  <c r="D243" i="3"/>
  <c r="C243" i="3"/>
  <c r="B243" i="3"/>
  <c r="A243" i="3"/>
  <c r="V242" i="3"/>
  <c r="U242" i="3"/>
  <c r="T242" i="3"/>
  <c r="S242" i="3"/>
  <c r="R242" i="3"/>
  <c r="Q242" i="3"/>
  <c r="P242" i="3"/>
  <c r="O242" i="3"/>
  <c r="N242" i="3"/>
  <c r="M242" i="3"/>
  <c r="L242" i="3"/>
  <c r="K242" i="3"/>
  <c r="J242" i="3"/>
  <c r="I242" i="3"/>
  <c r="H242" i="3"/>
  <c r="G242" i="3"/>
  <c r="F242" i="3"/>
  <c r="E242" i="3"/>
  <c r="D242" i="3"/>
  <c r="C242" i="3"/>
  <c r="B242" i="3"/>
  <c r="A242" i="3"/>
  <c r="V241" i="3"/>
  <c r="U241" i="3"/>
  <c r="T241" i="3"/>
  <c r="S241" i="3"/>
  <c r="Q241" i="3"/>
  <c r="O241" i="3"/>
  <c r="N241" i="3"/>
  <c r="P241" i="3" s="1"/>
  <c r="M241" i="3"/>
  <c r="L241" i="3"/>
  <c r="K241" i="3"/>
  <c r="J241" i="3"/>
  <c r="I241" i="3"/>
  <c r="H241" i="3"/>
  <c r="G241" i="3"/>
  <c r="F241" i="3"/>
  <c r="E241" i="3"/>
  <c r="D241" i="3"/>
  <c r="C241" i="3"/>
  <c r="B241" i="3"/>
  <c r="A241" i="3"/>
  <c r="V240" i="3"/>
  <c r="U240" i="3"/>
  <c r="T240" i="3"/>
  <c r="S240" i="3"/>
  <c r="Q240" i="3"/>
  <c r="P240" i="3"/>
  <c r="O240" i="3"/>
  <c r="R240" i="3" s="1"/>
  <c r="N240" i="3"/>
  <c r="M240" i="3"/>
  <c r="L240" i="3"/>
  <c r="K240" i="3"/>
  <c r="J240" i="3"/>
  <c r="I240" i="3"/>
  <c r="H240" i="3"/>
  <c r="G240" i="3"/>
  <c r="F240" i="3"/>
  <c r="E240" i="3"/>
  <c r="D240" i="3"/>
  <c r="C240" i="3"/>
  <c r="B240" i="3"/>
  <c r="A240" i="3"/>
  <c r="V239" i="3"/>
  <c r="U239" i="3"/>
  <c r="T239" i="3"/>
  <c r="S239" i="3"/>
  <c r="Q239" i="3"/>
  <c r="O239" i="3"/>
  <c r="N239" i="3"/>
  <c r="P239" i="3" s="1"/>
  <c r="M239" i="3"/>
  <c r="L239" i="3"/>
  <c r="K239" i="3"/>
  <c r="J239" i="3"/>
  <c r="I239" i="3"/>
  <c r="H239" i="3"/>
  <c r="G239" i="3"/>
  <c r="F239" i="3"/>
  <c r="E239" i="3"/>
  <c r="D239" i="3"/>
  <c r="C239" i="3"/>
  <c r="B239" i="3"/>
  <c r="A239" i="3"/>
  <c r="V238" i="3"/>
  <c r="U238" i="3"/>
  <c r="T238" i="3"/>
  <c r="S238" i="3"/>
  <c r="Q238" i="3"/>
  <c r="O238" i="3"/>
  <c r="N238" i="3"/>
  <c r="P238" i="3" s="1"/>
  <c r="M238" i="3"/>
  <c r="L238" i="3"/>
  <c r="K238" i="3"/>
  <c r="J238" i="3"/>
  <c r="I238" i="3"/>
  <c r="H238" i="3"/>
  <c r="G238" i="3"/>
  <c r="F238" i="3"/>
  <c r="E238" i="3"/>
  <c r="D238" i="3"/>
  <c r="C238" i="3"/>
  <c r="B238" i="3"/>
  <c r="A238" i="3"/>
  <c r="V237" i="3"/>
  <c r="U237" i="3"/>
  <c r="T237" i="3"/>
  <c r="S237" i="3"/>
  <c r="Q237" i="3"/>
  <c r="O237" i="3"/>
  <c r="R237" i="3" s="1"/>
  <c r="N237" i="3"/>
  <c r="M237" i="3"/>
  <c r="L237" i="3"/>
  <c r="K237" i="3"/>
  <c r="J237" i="3"/>
  <c r="G237" i="3"/>
  <c r="H237" i="3" s="1"/>
  <c r="F237" i="3"/>
  <c r="E237" i="3"/>
  <c r="D237" i="3"/>
  <c r="C237" i="3"/>
  <c r="B237" i="3"/>
  <c r="A237" i="3"/>
  <c r="V236" i="3"/>
  <c r="U236" i="3"/>
  <c r="T236" i="3"/>
  <c r="S236" i="3"/>
  <c r="Q236" i="3"/>
  <c r="O236" i="3"/>
  <c r="N236" i="3"/>
  <c r="M236" i="3"/>
  <c r="L236" i="3"/>
  <c r="K236" i="3"/>
  <c r="J236" i="3"/>
  <c r="H236" i="3"/>
  <c r="G236" i="3"/>
  <c r="I236" i="3" s="1"/>
  <c r="F236" i="3"/>
  <c r="E236" i="3"/>
  <c r="D236" i="3"/>
  <c r="C236" i="3"/>
  <c r="B236" i="3"/>
  <c r="A236" i="3"/>
  <c r="V235" i="3"/>
  <c r="U235" i="3"/>
  <c r="T235" i="3"/>
  <c r="S235" i="3"/>
  <c r="R235" i="3"/>
  <c r="Q235" i="3"/>
  <c r="O235" i="3"/>
  <c r="N235" i="3"/>
  <c r="P235" i="3" s="1"/>
  <c r="M235" i="3"/>
  <c r="L235" i="3"/>
  <c r="K235" i="3"/>
  <c r="J235" i="3"/>
  <c r="H235" i="3"/>
  <c r="G235" i="3"/>
  <c r="I235" i="3" s="1"/>
  <c r="F235" i="3"/>
  <c r="E235" i="3"/>
  <c r="D235" i="3"/>
  <c r="C235" i="3"/>
  <c r="B235" i="3"/>
  <c r="A235" i="3"/>
  <c r="V234" i="3"/>
  <c r="U234" i="3"/>
  <c r="T234" i="3"/>
  <c r="S234" i="3"/>
  <c r="Q234" i="3"/>
  <c r="O234" i="3"/>
  <c r="N234" i="3"/>
  <c r="M234" i="3"/>
  <c r="L234" i="3"/>
  <c r="K234" i="3"/>
  <c r="J234" i="3"/>
  <c r="G234" i="3"/>
  <c r="I234" i="3" s="1"/>
  <c r="F234" i="3"/>
  <c r="E234" i="3"/>
  <c r="D234" i="3"/>
  <c r="C234" i="3"/>
  <c r="B234" i="3"/>
  <c r="A234" i="3"/>
  <c r="V233" i="3"/>
  <c r="U233" i="3"/>
  <c r="T233" i="3"/>
  <c r="S233" i="3"/>
  <c r="Q233" i="3"/>
  <c r="O233" i="3"/>
  <c r="N233" i="3"/>
  <c r="M233" i="3"/>
  <c r="L233" i="3"/>
  <c r="K233" i="3"/>
  <c r="J233" i="3"/>
  <c r="H233" i="3"/>
  <c r="G233" i="3"/>
  <c r="I233" i="3" s="1"/>
  <c r="F233" i="3"/>
  <c r="E233" i="3"/>
  <c r="D233" i="3"/>
  <c r="C233" i="3"/>
  <c r="B233" i="3"/>
  <c r="A233" i="3"/>
  <c r="V232" i="3"/>
  <c r="U232" i="3"/>
  <c r="T232" i="3"/>
  <c r="S232" i="3"/>
  <c r="R232" i="3"/>
  <c r="Q232" i="3"/>
  <c r="O232" i="3"/>
  <c r="N232" i="3"/>
  <c r="P232" i="3" s="1"/>
  <c r="M232" i="3"/>
  <c r="L232" i="3"/>
  <c r="K232" i="3"/>
  <c r="J232" i="3"/>
  <c r="H232" i="3"/>
  <c r="G232" i="3"/>
  <c r="I232" i="3" s="1"/>
  <c r="F232" i="3"/>
  <c r="E232" i="3"/>
  <c r="D232" i="3"/>
  <c r="C232" i="3"/>
  <c r="B232" i="3"/>
  <c r="A232" i="3"/>
  <c r="V231" i="3"/>
  <c r="U231" i="3"/>
  <c r="T231" i="3"/>
  <c r="S231" i="3"/>
  <c r="Q231" i="3"/>
  <c r="O231" i="3"/>
  <c r="N231" i="3"/>
  <c r="M231" i="3"/>
  <c r="L231" i="3"/>
  <c r="K231" i="3"/>
  <c r="J231" i="3"/>
  <c r="H231" i="3"/>
  <c r="G231" i="3"/>
  <c r="I231" i="3" s="1"/>
  <c r="F231" i="3"/>
  <c r="E231" i="3"/>
  <c r="D231" i="3"/>
  <c r="C231" i="3"/>
  <c r="B231" i="3"/>
  <c r="A231" i="3"/>
  <c r="V230" i="3"/>
  <c r="U230" i="3"/>
  <c r="T230" i="3"/>
  <c r="S230" i="3"/>
  <c r="Q230" i="3"/>
  <c r="P230" i="3"/>
  <c r="O230" i="3"/>
  <c r="R230" i="3" s="1"/>
  <c r="N230" i="3"/>
  <c r="M230" i="3"/>
  <c r="L230" i="3"/>
  <c r="K230" i="3"/>
  <c r="J230" i="3"/>
  <c r="I230" i="3"/>
  <c r="H230" i="3"/>
  <c r="G230" i="3"/>
  <c r="F230" i="3"/>
  <c r="E230" i="3"/>
  <c r="D230" i="3"/>
  <c r="C230" i="3"/>
  <c r="B230" i="3"/>
  <c r="A230" i="3"/>
  <c r="V229" i="3"/>
  <c r="U229" i="3"/>
  <c r="T229" i="3"/>
  <c r="S229" i="3"/>
  <c r="Q229" i="3"/>
  <c r="O229" i="3"/>
  <c r="R229" i="3" s="1"/>
  <c r="N229" i="3"/>
  <c r="P229" i="3" s="1"/>
  <c r="M229" i="3"/>
  <c r="L229" i="3"/>
  <c r="K229" i="3"/>
  <c r="J229" i="3"/>
  <c r="I229" i="3"/>
  <c r="H229" i="3"/>
  <c r="G229" i="3"/>
  <c r="F229" i="3"/>
  <c r="E229" i="3"/>
  <c r="D229" i="3"/>
  <c r="C229" i="3"/>
  <c r="B229" i="3"/>
  <c r="A229" i="3"/>
  <c r="V228" i="3"/>
  <c r="U228" i="3"/>
  <c r="T228" i="3"/>
  <c r="S228" i="3"/>
  <c r="R228" i="3"/>
  <c r="Q228" i="3"/>
  <c r="P228" i="3"/>
  <c r="O228" i="3"/>
  <c r="N228" i="3"/>
  <c r="M228" i="3"/>
  <c r="L228" i="3"/>
  <c r="K228" i="3"/>
  <c r="J228" i="3"/>
  <c r="I228" i="3"/>
  <c r="H228" i="3"/>
  <c r="G228" i="3"/>
  <c r="F228" i="3"/>
  <c r="E228" i="3"/>
  <c r="D228" i="3"/>
  <c r="C228" i="3"/>
  <c r="B228" i="3"/>
  <c r="A228" i="3"/>
  <c r="V227" i="3"/>
  <c r="U227" i="3"/>
  <c r="T227" i="3"/>
  <c r="S227" i="3"/>
  <c r="R227" i="3"/>
  <c r="Q227" i="3"/>
  <c r="P227" i="3"/>
  <c r="O227" i="3"/>
  <c r="N227" i="3"/>
  <c r="M227" i="3"/>
  <c r="L227" i="3"/>
  <c r="K227" i="3"/>
  <c r="J227" i="3"/>
  <c r="G227" i="3"/>
  <c r="I227" i="3" s="1"/>
  <c r="F227" i="3"/>
  <c r="E227" i="3"/>
  <c r="D227" i="3"/>
  <c r="C227" i="3"/>
  <c r="B227" i="3"/>
  <c r="A227" i="3"/>
  <c r="V226" i="3"/>
  <c r="U226" i="3"/>
  <c r="T226" i="3"/>
  <c r="S226" i="3"/>
  <c r="R226" i="3"/>
  <c r="Q226" i="3"/>
  <c r="P226" i="3"/>
  <c r="O226" i="3"/>
  <c r="N226" i="3"/>
  <c r="M226" i="3"/>
  <c r="L226" i="3"/>
  <c r="K226" i="3"/>
  <c r="J226" i="3"/>
  <c r="G226" i="3"/>
  <c r="H226" i="3" s="1"/>
  <c r="F226" i="3"/>
  <c r="E226" i="3"/>
  <c r="D226" i="3"/>
  <c r="C226" i="3"/>
  <c r="B226" i="3"/>
  <c r="A226" i="3"/>
  <c r="V225" i="3"/>
  <c r="U225" i="3"/>
  <c r="T225" i="3"/>
  <c r="S225" i="3"/>
  <c r="Q225" i="3"/>
  <c r="O225" i="3"/>
  <c r="R225" i="3" s="1"/>
  <c r="N225" i="3"/>
  <c r="M225" i="3"/>
  <c r="L225" i="3"/>
  <c r="K225" i="3"/>
  <c r="J225" i="3"/>
  <c r="I225" i="3"/>
  <c r="H225" i="3"/>
  <c r="G225" i="3"/>
  <c r="F225" i="3"/>
  <c r="E225" i="3"/>
  <c r="D225" i="3"/>
  <c r="C225" i="3"/>
  <c r="B225" i="3"/>
  <c r="A225" i="3"/>
  <c r="V224" i="3"/>
  <c r="U224" i="3"/>
  <c r="T224" i="3"/>
  <c r="S224" i="3"/>
  <c r="Q224" i="3"/>
  <c r="O224" i="3"/>
  <c r="N224" i="3"/>
  <c r="P224" i="3" s="1"/>
  <c r="M224" i="3"/>
  <c r="L224" i="3"/>
  <c r="K224" i="3"/>
  <c r="J224" i="3"/>
  <c r="I224" i="3"/>
  <c r="G224" i="3"/>
  <c r="H224" i="3" s="1"/>
  <c r="F224" i="3"/>
  <c r="E224" i="3"/>
  <c r="D224" i="3"/>
  <c r="C224" i="3"/>
  <c r="B224" i="3"/>
  <c r="A224" i="3"/>
  <c r="V223" i="3"/>
  <c r="U223" i="3"/>
  <c r="T223" i="3"/>
  <c r="S223" i="3"/>
  <c r="Q223" i="3"/>
  <c r="O223" i="3"/>
  <c r="P223" i="3" s="1"/>
  <c r="N223" i="3"/>
  <c r="M223" i="3"/>
  <c r="L223" i="3"/>
  <c r="K223" i="3"/>
  <c r="J223" i="3"/>
  <c r="G223" i="3"/>
  <c r="I223" i="3" s="1"/>
  <c r="F223" i="3"/>
  <c r="E223" i="3"/>
  <c r="D223" i="3"/>
  <c r="C223" i="3"/>
  <c r="B223" i="3"/>
  <c r="A223" i="3"/>
  <c r="V222" i="3"/>
  <c r="U222" i="3"/>
  <c r="T222" i="3"/>
  <c r="S222" i="3"/>
  <c r="Q222" i="3"/>
  <c r="O222" i="3"/>
  <c r="R222" i="3" s="1"/>
  <c r="N222" i="3"/>
  <c r="M222" i="3"/>
  <c r="L222" i="3"/>
  <c r="K222" i="3"/>
  <c r="J222" i="3"/>
  <c r="I222" i="3"/>
  <c r="H222" i="3"/>
  <c r="G222" i="3"/>
  <c r="F222" i="3"/>
  <c r="E222" i="3"/>
  <c r="D222" i="3"/>
  <c r="C222" i="3"/>
  <c r="B222" i="3"/>
  <c r="A222" i="3"/>
  <c r="V221" i="3"/>
  <c r="U221" i="3"/>
  <c r="T221" i="3"/>
  <c r="S221" i="3"/>
  <c r="Q221" i="3"/>
  <c r="O221" i="3"/>
  <c r="N221" i="3"/>
  <c r="P221" i="3" s="1"/>
  <c r="M221" i="3"/>
  <c r="L221" i="3"/>
  <c r="K221" i="3"/>
  <c r="J221" i="3"/>
  <c r="G221" i="3"/>
  <c r="I221" i="3" s="1"/>
  <c r="F221" i="3"/>
  <c r="E221" i="3"/>
  <c r="D221" i="3"/>
  <c r="C221" i="3"/>
  <c r="B221" i="3"/>
  <c r="A221" i="3"/>
  <c r="V220" i="3"/>
  <c r="U220" i="3"/>
  <c r="T220" i="3"/>
  <c r="S220" i="3"/>
  <c r="Q220" i="3"/>
  <c r="O220" i="3"/>
  <c r="R220" i="3" s="1"/>
  <c r="N220" i="3"/>
  <c r="M220" i="3"/>
  <c r="L220" i="3"/>
  <c r="K220" i="3"/>
  <c r="J220" i="3"/>
  <c r="G220" i="3"/>
  <c r="I220" i="3" s="1"/>
  <c r="F220" i="3"/>
  <c r="E220" i="3"/>
  <c r="D220" i="3"/>
  <c r="C220" i="3"/>
  <c r="B220" i="3"/>
  <c r="A220" i="3"/>
  <c r="V219" i="3"/>
  <c r="U219" i="3"/>
  <c r="T219" i="3"/>
  <c r="S219" i="3"/>
  <c r="Q219" i="3"/>
  <c r="O219" i="3"/>
  <c r="R219" i="3" s="1"/>
  <c r="N219" i="3"/>
  <c r="M219" i="3"/>
  <c r="L219" i="3"/>
  <c r="K219" i="3"/>
  <c r="J219" i="3"/>
  <c r="G219" i="3"/>
  <c r="I219" i="3" s="1"/>
  <c r="F219" i="3"/>
  <c r="E219" i="3"/>
  <c r="D219" i="3"/>
  <c r="C219" i="3"/>
  <c r="B219" i="3"/>
  <c r="A219" i="3"/>
  <c r="V218" i="3"/>
  <c r="U218" i="3"/>
  <c r="T218" i="3"/>
  <c r="S218" i="3"/>
  <c r="Q218" i="3"/>
  <c r="P218" i="3"/>
  <c r="O218" i="3"/>
  <c r="N218" i="3"/>
  <c r="R218" i="3" s="1"/>
  <c r="M218" i="3"/>
  <c r="L218" i="3"/>
  <c r="K218" i="3"/>
  <c r="J218" i="3"/>
  <c r="I218" i="3"/>
  <c r="H218" i="3"/>
  <c r="G218" i="3"/>
  <c r="F218" i="3"/>
  <c r="E218" i="3"/>
  <c r="D218" i="3"/>
  <c r="C218" i="3"/>
  <c r="B218" i="3"/>
  <c r="A218" i="3"/>
  <c r="V217" i="3"/>
  <c r="U217" i="3"/>
  <c r="T217" i="3"/>
  <c r="S217" i="3"/>
  <c r="Q217" i="3"/>
  <c r="O217" i="3"/>
  <c r="R217" i="3" s="1"/>
  <c r="N217" i="3"/>
  <c r="P217" i="3" s="1"/>
  <c r="M217" i="3"/>
  <c r="L217" i="3"/>
  <c r="K217" i="3"/>
  <c r="J217" i="3"/>
  <c r="G217" i="3"/>
  <c r="I217" i="3" s="1"/>
  <c r="F217" i="3"/>
  <c r="E217" i="3"/>
  <c r="D217" i="3"/>
  <c r="C217" i="3"/>
  <c r="B217" i="3"/>
  <c r="A217" i="3"/>
  <c r="V216" i="3"/>
  <c r="U216" i="3"/>
  <c r="T216" i="3"/>
  <c r="S216" i="3"/>
  <c r="R216" i="3"/>
  <c r="Q216" i="3"/>
  <c r="P216" i="3"/>
  <c r="O216" i="3"/>
  <c r="N216" i="3"/>
  <c r="M216" i="3"/>
  <c r="L216" i="3"/>
  <c r="K216" i="3"/>
  <c r="J216" i="3"/>
  <c r="I216" i="3"/>
  <c r="H216" i="3"/>
  <c r="G216" i="3"/>
  <c r="F216" i="3"/>
  <c r="E216" i="3"/>
  <c r="D216" i="3"/>
  <c r="C216" i="3"/>
  <c r="B216" i="3"/>
  <c r="A216" i="3"/>
  <c r="V215" i="3"/>
  <c r="U215" i="3"/>
  <c r="T215" i="3"/>
  <c r="S215" i="3"/>
  <c r="Q215" i="3"/>
  <c r="O215" i="3"/>
  <c r="R215" i="3" s="1"/>
  <c r="N215" i="3"/>
  <c r="M215" i="3"/>
  <c r="L215" i="3"/>
  <c r="K215" i="3"/>
  <c r="J215" i="3"/>
  <c r="G215" i="3"/>
  <c r="I215" i="3" s="1"/>
  <c r="F215" i="3"/>
  <c r="E215" i="3"/>
  <c r="D215" i="3"/>
  <c r="C215" i="3"/>
  <c r="B215" i="3"/>
  <c r="A215" i="3"/>
  <c r="V214" i="3"/>
  <c r="U214" i="3"/>
  <c r="T214" i="3"/>
  <c r="S214" i="3"/>
  <c r="R214" i="3"/>
  <c r="Q214" i="3"/>
  <c r="P214" i="3"/>
  <c r="O214" i="3"/>
  <c r="N214" i="3"/>
  <c r="M214" i="3"/>
  <c r="L214" i="3"/>
  <c r="K214" i="3"/>
  <c r="J214" i="3"/>
  <c r="I214" i="3"/>
  <c r="H214" i="3"/>
  <c r="G214" i="3"/>
  <c r="F214" i="3"/>
  <c r="E214" i="3"/>
  <c r="D214" i="3"/>
  <c r="C214" i="3"/>
  <c r="B214" i="3"/>
  <c r="A214" i="3"/>
  <c r="V213" i="3"/>
  <c r="U213" i="3"/>
  <c r="T213" i="3"/>
  <c r="S213" i="3"/>
  <c r="R213" i="3"/>
  <c r="Q213" i="3"/>
  <c r="O213" i="3"/>
  <c r="N213" i="3"/>
  <c r="P213" i="3" s="1"/>
  <c r="M213" i="3"/>
  <c r="L213" i="3"/>
  <c r="K213" i="3"/>
  <c r="J213" i="3"/>
  <c r="H213" i="3"/>
  <c r="G213" i="3"/>
  <c r="I213" i="3" s="1"/>
  <c r="F213" i="3"/>
  <c r="E213" i="3"/>
  <c r="D213" i="3"/>
  <c r="C213" i="3"/>
  <c r="B213" i="3"/>
  <c r="A213" i="3"/>
  <c r="V212" i="3"/>
  <c r="U212" i="3"/>
  <c r="T212" i="3"/>
  <c r="S212" i="3"/>
  <c r="R212" i="3"/>
  <c r="Q212" i="3"/>
  <c r="P212" i="3"/>
  <c r="O212" i="3"/>
  <c r="N212" i="3"/>
  <c r="M212" i="3"/>
  <c r="L212" i="3"/>
  <c r="K212" i="3"/>
  <c r="J212" i="3"/>
  <c r="G212" i="3"/>
  <c r="F212" i="3"/>
  <c r="E212" i="3"/>
  <c r="D212" i="3"/>
  <c r="C212" i="3"/>
  <c r="B212" i="3"/>
  <c r="A212" i="3"/>
  <c r="V211" i="3"/>
  <c r="U211" i="3"/>
  <c r="T211" i="3"/>
  <c r="S211" i="3"/>
  <c r="Q211" i="3"/>
  <c r="O211" i="3"/>
  <c r="N211" i="3"/>
  <c r="R211" i="3" s="1"/>
  <c r="M211" i="3"/>
  <c r="L211" i="3"/>
  <c r="K211" i="3"/>
  <c r="J211" i="3"/>
  <c r="G211" i="3"/>
  <c r="F211" i="3"/>
  <c r="E211" i="3"/>
  <c r="D211" i="3"/>
  <c r="C211" i="3"/>
  <c r="B211" i="3"/>
  <c r="A211" i="3"/>
  <c r="V210" i="3"/>
  <c r="U210" i="3"/>
  <c r="T210" i="3"/>
  <c r="S210" i="3"/>
  <c r="R210" i="3"/>
  <c r="Q210" i="3"/>
  <c r="O210" i="3"/>
  <c r="N210" i="3"/>
  <c r="P210" i="3" s="1"/>
  <c r="M210" i="3"/>
  <c r="L210" i="3"/>
  <c r="K210" i="3"/>
  <c r="J210" i="3"/>
  <c r="I210" i="3"/>
  <c r="G210" i="3"/>
  <c r="H210" i="3" s="1"/>
  <c r="F210" i="3"/>
  <c r="E210" i="3"/>
  <c r="D210" i="3"/>
  <c r="C210" i="3"/>
  <c r="B210" i="3"/>
  <c r="A210" i="3"/>
  <c r="V209" i="3"/>
  <c r="U209" i="3"/>
  <c r="T209" i="3"/>
  <c r="S209" i="3"/>
  <c r="R209" i="3"/>
  <c r="Q209" i="3"/>
  <c r="O209" i="3"/>
  <c r="N209" i="3"/>
  <c r="M209" i="3"/>
  <c r="L209" i="3"/>
  <c r="K209" i="3"/>
  <c r="J209" i="3"/>
  <c r="G209" i="3"/>
  <c r="F209" i="3"/>
  <c r="E209" i="3"/>
  <c r="D209" i="3"/>
  <c r="C209" i="3"/>
  <c r="B209" i="3"/>
  <c r="A209" i="3"/>
  <c r="V208" i="3"/>
  <c r="U208" i="3"/>
  <c r="T208" i="3"/>
  <c r="S208" i="3"/>
  <c r="Q208" i="3"/>
  <c r="P208" i="3"/>
  <c r="O208" i="3"/>
  <c r="R208" i="3" s="1"/>
  <c r="N208" i="3"/>
  <c r="M208" i="3"/>
  <c r="L208" i="3"/>
  <c r="K208" i="3"/>
  <c r="J208" i="3"/>
  <c r="G208" i="3"/>
  <c r="F208" i="3"/>
  <c r="E208" i="3"/>
  <c r="D208" i="3"/>
  <c r="C208" i="3"/>
  <c r="B208" i="3"/>
  <c r="A208" i="3"/>
  <c r="V207" i="3"/>
  <c r="U207" i="3"/>
  <c r="T207" i="3"/>
  <c r="S207" i="3"/>
  <c r="R207" i="3"/>
  <c r="Q207" i="3"/>
  <c r="O207" i="3"/>
  <c r="N207" i="3"/>
  <c r="P207" i="3" s="1"/>
  <c r="M207" i="3"/>
  <c r="L207" i="3"/>
  <c r="K207" i="3"/>
  <c r="J207" i="3"/>
  <c r="I207" i="3"/>
  <c r="G207" i="3"/>
  <c r="H207" i="3" s="1"/>
  <c r="F207" i="3"/>
  <c r="E207" i="3"/>
  <c r="D207" i="3"/>
  <c r="C207" i="3"/>
  <c r="B207" i="3"/>
  <c r="A207" i="3"/>
  <c r="V206" i="3"/>
  <c r="U206" i="3"/>
  <c r="T206" i="3"/>
  <c r="S206" i="3"/>
  <c r="Q206" i="3"/>
  <c r="O206" i="3"/>
  <c r="R206" i="3" s="1"/>
  <c r="N206" i="3"/>
  <c r="M206" i="3"/>
  <c r="L206" i="3"/>
  <c r="K206" i="3"/>
  <c r="J206" i="3"/>
  <c r="I206" i="3"/>
  <c r="H206" i="3"/>
  <c r="G206" i="3"/>
  <c r="F206" i="3"/>
  <c r="E206" i="3"/>
  <c r="D206" i="3"/>
  <c r="C206" i="3"/>
  <c r="B206" i="3"/>
  <c r="A206" i="3"/>
  <c r="V205" i="3"/>
  <c r="U205" i="3"/>
  <c r="T205" i="3"/>
  <c r="S205" i="3"/>
  <c r="Q205" i="3"/>
  <c r="P205" i="3"/>
  <c r="O205" i="3"/>
  <c r="R205" i="3" s="1"/>
  <c r="N205" i="3"/>
  <c r="M205" i="3"/>
  <c r="L205" i="3"/>
  <c r="K205" i="3"/>
  <c r="J205" i="3"/>
  <c r="G205" i="3"/>
  <c r="H205" i="3" s="1"/>
  <c r="F205" i="3"/>
  <c r="E205" i="3"/>
  <c r="D205" i="3"/>
  <c r="C205" i="3"/>
  <c r="B205" i="3"/>
  <c r="A205" i="3"/>
  <c r="V204" i="3"/>
  <c r="U204" i="3"/>
  <c r="T204" i="3"/>
  <c r="S204" i="3"/>
  <c r="R204" i="3"/>
  <c r="Q204" i="3"/>
  <c r="P204" i="3"/>
  <c r="O204" i="3"/>
  <c r="N204" i="3"/>
  <c r="M204" i="3"/>
  <c r="L204" i="3"/>
  <c r="K204" i="3"/>
  <c r="J204" i="3"/>
  <c r="I204" i="3"/>
  <c r="H204" i="3"/>
  <c r="G204" i="3"/>
  <c r="F204" i="3"/>
  <c r="E204" i="3"/>
  <c r="D204" i="3"/>
  <c r="C204" i="3"/>
  <c r="B204" i="3"/>
  <c r="A204" i="3"/>
  <c r="V203" i="3"/>
  <c r="U203" i="3"/>
  <c r="T203" i="3"/>
  <c r="S203" i="3"/>
  <c r="Q203" i="3"/>
  <c r="O203" i="3"/>
  <c r="N203" i="3"/>
  <c r="P203" i="3" s="1"/>
  <c r="M203" i="3"/>
  <c r="L203" i="3"/>
  <c r="K203" i="3"/>
  <c r="J203" i="3"/>
  <c r="H203" i="3"/>
  <c r="G203" i="3"/>
  <c r="I203" i="3" s="1"/>
  <c r="F203" i="3"/>
  <c r="E203" i="3"/>
  <c r="D203" i="3"/>
  <c r="C203" i="3"/>
  <c r="B203" i="3"/>
  <c r="A203" i="3"/>
  <c r="V202" i="3"/>
  <c r="U202" i="3"/>
  <c r="T202" i="3"/>
  <c r="S202" i="3"/>
  <c r="R202" i="3"/>
  <c r="Q202" i="3"/>
  <c r="O202" i="3"/>
  <c r="N202" i="3"/>
  <c r="P202" i="3" s="1"/>
  <c r="M202" i="3"/>
  <c r="L202" i="3"/>
  <c r="K202" i="3"/>
  <c r="J202" i="3"/>
  <c r="H202" i="3"/>
  <c r="G202" i="3"/>
  <c r="I202" i="3" s="1"/>
  <c r="F202" i="3"/>
  <c r="E202" i="3"/>
  <c r="D202" i="3"/>
  <c r="C202" i="3"/>
  <c r="B202" i="3"/>
  <c r="A202" i="3"/>
  <c r="V201" i="3"/>
  <c r="U201" i="3"/>
  <c r="T201" i="3"/>
  <c r="S201" i="3"/>
  <c r="Q201" i="3"/>
  <c r="P201" i="3"/>
  <c r="O201" i="3"/>
  <c r="N201" i="3"/>
  <c r="R201" i="3" s="1"/>
  <c r="M201" i="3"/>
  <c r="L201" i="3"/>
  <c r="K201" i="3"/>
  <c r="J201" i="3"/>
  <c r="I201" i="3"/>
  <c r="H201" i="3"/>
  <c r="G201" i="3"/>
  <c r="F201" i="3"/>
  <c r="E201" i="3"/>
  <c r="D201" i="3"/>
  <c r="C201" i="3"/>
  <c r="B201" i="3"/>
  <c r="A201" i="3"/>
  <c r="V200" i="3"/>
  <c r="U200" i="3"/>
  <c r="T200" i="3"/>
  <c r="S200" i="3"/>
  <c r="Q200" i="3"/>
  <c r="O200" i="3"/>
  <c r="R200" i="3" s="1"/>
  <c r="N200" i="3"/>
  <c r="M200" i="3"/>
  <c r="L200" i="3"/>
  <c r="K200" i="3"/>
  <c r="J200" i="3"/>
  <c r="G200" i="3"/>
  <c r="I200" i="3" s="1"/>
  <c r="F200" i="3"/>
  <c r="E200" i="3"/>
  <c r="D200" i="3"/>
  <c r="C200" i="3"/>
  <c r="B200" i="3"/>
  <c r="A200" i="3"/>
  <c r="V199" i="3"/>
  <c r="U199" i="3"/>
  <c r="T199" i="3"/>
  <c r="S199" i="3"/>
  <c r="Q199" i="3"/>
  <c r="P199" i="3"/>
  <c r="O199" i="3"/>
  <c r="R199" i="3" s="1"/>
  <c r="N199" i="3"/>
  <c r="M199" i="3"/>
  <c r="L199" i="3"/>
  <c r="K199" i="3"/>
  <c r="J199" i="3"/>
  <c r="I199" i="3"/>
  <c r="H199" i="3"/>
  <c r="G199" i="3"/>
  <c r="F199" i="3"/>
  <c r="E199" i="3"/>
  <c r="D199" i="3"/>
  <c r="C199" i="3"/>
  <c r="B199" i="3"/>
  <c r="A199" i="3"/>
  <c r="V198" i="3"/>
  <c r="U198" i="3"/>
  <c r="T198" i="3"/>
  <c r="S198" i="3"/>
  <c r="R198" i="3"/>
  <c r="Q198" i="3"/>
  <c r="O198" i="3"/>
  <c r="N198" i="3"/>
  <c r="P198" i="3" s="1"/>
  <c r="M198" i="3"/>
  <c r="L198" i="3"/>
  <c r="K198" i="3"/>
  <c r="J198" i="3"/>
  <c r="I198" i="3"/>
  <c r="H198" i="3"/>
  <c r="G198" i="3"/>
  <c r="F198" i="3"/>
  <c r="E198" i="3"/>
  <c r="D198" i="3"/>
  <c r="C198" i="3"/>
  <c r="B198" i="3"/>
  <c r="A198" i="3"/>
  <c r="V197" i="3"/>
  <c r="U197" i="3"/>
  <c r="T197" i="3"/>
  <c r="S197" i="3"/>
  <c r="R197" i="3"/>
  <c r="Q197" i="3"/>
  <c r="P197" i="3"/>
  <c r="O197" i="3"/>
  <c r="N197" i="3"/>
  <c r="M197" i="3"/>
  <c r="L197" i="3"/>
  <c r="K197" i="3"/>
  <c r="J197" i="3"/>
  <c r="I197" i="3"/>
  <c r="H197" i="3"/>
  <c r="G197" i="3"/>
  <c r="F197" i="3"/>
  <c r="E197" i="3"/>
  <c r="D197" i="3"/>
  <c r="C197" i="3"/>
  <c r="B197" i="3"/>
  <c r="A197" i="3"/>
  <c r="V196" i="3"/>
  <c r="U196" i="3"/>
  <c r="T196" i="3"/>
  <c r="S196" i="3"/>
  <c r="Q196" i="3"/>
  <c r="O196" i="3"/>
  <c r="R196" i="3" s="1"/>
  <c r="N196" i="3"/>
  <c r="P196" i="3" s="1"/>
  <c r="M196" i="3"/>
  <c r="L196" i="3"/>
  <c r="K196" i="3"/>
  <c r="J196" i="3"/>
  <c r="G196" i="3"/>
  <c r="I196" i="3" s="1"/>
  <c r="F196" i="3"/>
  <c r="E196" i="3"/>
  <c r="D196" i="3"/>
  <c r="C196" i="3"/>
  <c r="B196" i="3"/>
  <c r="A196" i="3"/>
  <c r="V195" i="3"/>
  <c r="U195" i="3"/>
  <c r="T195" i="3"/>
  <c r="S195" i="3"/>
  <c r="R195" i="3"/>
  <c r="Q195" i="3"/>
  <c r="O195" i="3"/>
  <c r="N195" i="3"/>
  <c r="P195" i="3" s="1"/>
  <c r="M195" i="3"/>
  <c r="L195" i="3"/>
  <c r="K195" i="3"/>
  <c r="J195" i="3"/>
  <c r="G195" i="3"/>
  <c r="I195" i="3" s="1"/>
  <c r="F195" i="3"/>
  <c r="E195" i="3"/>
  <c r="D195" i="3"/>
  <c r="C195" i="3"/>
  <c r="B195" i="3"/>
  <c r="A195" i="3"/>
  <c r="V194" i="3"/>
  <c r="U194" i="3"/>
  <c r="T194" i="3"/>
  <c r="S194" i="3"/>
  <c r="R194" i="3"/>
  <c r="Q194" i="3"/>
  <c r="P194" i="3"/>
  <c r="O194" i="3"/>
  <c r="N194" i="3"/>
  <c r="M194" i="3"/>
  <c r="L194" i="3"/>
  <c r="K194" i="3"/>
  <c r="J194" i="3"/>
  <c r="G194" i="3"/>
  <c r="F194" i="3"/>
  <c r="E194" i="3"/>
  <c r="D194" i="3"/>
  <c r="C194" i="3"/>
  <c r="B194" i="3"/>
  <c r="A194" i="3"/>
  <c r="V193" i="3"/>
  <c r="U193" i="3"/>
  <c r="T193" i="3"/>
  <c r="S193" i="3"/>
  <c r="R193" i="3"/>
  <c r="Q193" i="3"/>
  <c r="P193" i="3"/>
  <c r="O193" i="3"/>
  <c r="N193" i="3"/>
  <c r="M193" i="3"/>
  <c r="L193" i="3"/>
  <c r="K193" i="3"/>
  <c r="J193" i="3"/>
  <c r="G193" i="3"/>
  <c r="I193" i="3" s="1"/>
  <c r="F193" i="3"/>
  <c r="E193" i="3"/>
  <c r="D193" i="3"/>
  <c r="C193" i="3"/>
  <c r="B193" i="3"/>
  <c r="A193" i="3"/>
  <c r="V192" i="3"/>
  <c r="U192" i="3"/>
  <c r="T192" i="3"/>
  <c r="S192" i="3"/>
  <c r="R192" i="3"/>
  <c r="Q192" i="3"/>
  <c r="O192" i="3"/>
  <c r="N192" i="3"/>
  <c r="P192" i="3" s="1"/>
  <c r="M192" i="3"/>
  <c r="L192" i="3"/>
  <c r="K192" i="3"/>
  <c r="J192" i="3"/>
  <c r="I192" i="3"/>
  <c r="G192" i="3"/>
  <c r="H192" i="3" s="1"/>
  <c r="F192" i="3"/>
  <c r="E192" i="3"/>
  <c r="D192" i="3"/>
  <c r="C192" i="3"/>
  <c r="B192" i="3"/>
  <c r="A192" i="3"/>
  <c r="V191" i="3"/>
  <c r="U191" i="3"/>
  <c r="T191" i="3"/>
  <c r="S191" i="3"/>
  <c r="R191" i="3"/>
  <c r="Q191" i="3"/>
  <c r="P191" i="3"/>
  <c r="O191" i="3"/>
  <c r="N191" i="3"/>
  <c r="M191" i="3"/>
  <c r="L191" i="3"/>
  <c r="K191" i="3"/>
  <c r="J191" i="3"/>
  <c r="G191" i="3"/>
  <c r="I191" i="3" s="1"/>
  <c r="F191" i="3"/>
  <c r="E191" i="3"/>
  <c r="D191" i="3"/>
  <c r="C191" i="3"/>
  <c r="B191" i="3"/>
  <c r="A191" i="3"/>
  <c r="V190" i="3"/>
  <c r="U190" i="3"/>
  <c r="T190" i="3"/>
  <c r="S190" i="3"/>
  <c r="Q190" i="3"/>
  <c r="O190" i="3"/>
  <c r="N190" i="3"/>
  <c r="P190" i="3" s="1"/>
  <c r="M190" i="3"/>
  <c r="L190" i="3"/>
  <c r="K190" i="3"/>
  <c r="J190" i="3"/>
  <c r="I190" i="3"/>
  <c r="H190" i="3"/>
  <c r="G190" i="3"/>
  <c r="F190" i="3"/>
  <c r="E190" i="3"/>
  <c r="D190" i="3"/>
  <c r="C190" i="3"/>
  <c r="B190" i="3"/>
  <c r="A190" i="3"/>
  <c r="V189" i="3"/>
  <c r="U189" i="3"/>
  <c r="T189" i="3"/>
  <c r="S189" i="3"/>
  <c r="Q189" i="3"/>
  <c r="O189" i="3"/>
  <c r="N189" i="3"/>
  <c r="P189" i="3" s="1"/>
  <c r="M189" i="3"/>
  <c r="L189" i="3"/>
  <c r="K189" i="3"/>
  <c r="J189" i="3"/>
  <c r="I189" i="3"/>
  <c r="G189" i="3"/>
  <c r="H189" i="3" s="1"/>
  <c r="F189" i="3"/>
  <c r="E189" i="3"/>
  <c r="D189" i="3"/>
  <c r="C189" i="3"/>
  <c r="B189" i="3"/>
  <c r="A189" i="3"/>
  <c r="V188" i="3"/>
  <c r="U188" i="3"/>
  <c r="T188" i="3"/>
  <c r="S188" i="3"/>
  <c r="R188" i="3"/>
  <c r="Q188" i="3"/>
  <c r="P188" i="3"/>
  <c r="O188" i="3"/>
  <c r="N188" i="3"/>
  <c r="M188" i="3"/>
  <c r="L188" i="3"/>
  <c r="K188" i="3"/>
  <c r="J188" i="3"/>
  <c r="G188" i="3"/>
  <c r="F188" i="3"/>
  <c r="E188" i="3"/>
  <c r="D188" i="3"/>
  <c r="C188" i="3"/>
  <c r="B188" i="3"/>
  <c r="A188" i="3"/>
  <c r="V187" i="3"/>
  <c r="U187" i="3"/>
  <c r="T187" i="3"/>
  <c r="S187" i="3"/>
  <c r="Q187" i="3"/>
  <c r="P187" i="3"/>
  <c r="O187" i="3"/>
  <c r="R187" i="3" s="1"/>
  <c r="N187" i="3"/>
  <c r="M187" i="3"/>
  <c r="L187" i="3"/>
  <c r="K187" i="3"/>
  <c r="J187" i="3"/>
  <c r="G187" i="3"/>
  <c r="I187" i="3" s="1"/>
  <c r="F187" i="3"/>
  <c r="E187" i="3"/>
  <c r="D187" i="3"/>
  <c r="C187" i="3"/>
  <c r="B187" i="3"/>
  <c r="A187" i="3"/>
  <c r="V186" i="3"/>
  <c r="U186" i="3"/>
  <c r="T186" i="3"/>
  <c r="S186" i="3"/>
  <c r="R186" i="3"/>
  <c r="Q186" i="3"/>
  <c r="P186" i="3"/>
  <c r="O186" i="3"/>
  <c r="N186" i="3"/>
  <c r="M186" i="3"/>
  <c r="L186" i="3"/>
  <c r="K186" i="3"/>
  <c r="J186" i="3"/>
  <c r="I186" i="3"/>
  <c r="H186" i="3"/>
  <c r="G186" i="3"/>
  <c r="F186" i="3"/>
  <c r="E186" i="3"/>
  <c r="D186" i="3"/>
  <c r="C186" i="3"/>
  <c r="B186" i="3"/>
  <c r="A186" i="3"/>
  <c r="V185" i="3"/>
  <c r="U185" i="3"/>
  <c r="T185" i="3"/>
  <c r="S185" i="3"/>
  <c r="Q185" i="3"/>
  <c r="O185" i="3"/>
  <c r="P185" i="3" s="1"/>
  <c r="N185" i="3"/>
  <c r="M185" i="3"/>
  <c r="L185" i="3"/>
  <c r="K185" i="3"/>
  <c r="J185" i="3"/>
  <c r="G185" i="3"/>
  <c r="I185" i="3" s="1"/>
  <c r="F185" i="3"/>
  <c r="E185" i="3"/>
  <c r="D185" i="3"/>
  <c r="C185" i="3"/>
  <c r="B185" i="3"/>
  <c r="A185" i="3"/>
  <c r="V184" i="3"/>
  <c r="U184" i="3"/>
  <c r="T184" i="3"/>
  <c r="S184" i="3"/>
  <c r="R184" i="3"/>
  <c r="Q184" i="3"/>
  <c r="P184" i="3"/>
  <c r="O184" i="3"/>
  <c r="N184" i="3"/>
  <c r="M184" i="3"/>
  <c r="L184" i="3"/>
  <c r="K184" i="3"/>
  <c r="J184" i="3"/>
  <c r="G184" i="3"/>
  <c r="F184" i="3"/>
  <c r="E184" i="3"/>
  <c r="D184" i="3"/>
  <c r="C184" i="3"/>
  <c r="B184" i="3"/>
  <c r="A184" i="3"/>
  <c r="V183" i="3"/>
  <c r="U183" i="3"/>
  <c r="T183" i="3"/>
  <c r="S183" i="3"/>
  <c r="R183" i="3"/>
  <c r="Q183" i="3"/>
  <c r="O183" i="3"/>
  <c r="N183" i="3"/>
  <c r="P183" i="3" s="1"/>
  <c r="M183" i="3"/>
  <c r="L183" i="3"/>
  <c r="K183" i="3"/>
  <c r="J183" i="3"/>
  <c r="H183" i="3"/>
  <c r="G183" i="3"/>
  <c r="I183" i="3" s="1"/>
  <c r="F183" i="3"/>
  <c r="E183" i="3"/>
  <c r="D183" i="3"/>
  <c r="C183" i="3"/>
  <c r="B183" i="3"/>
  <c r="A183" i="3"/>
  <c r="V182" i="3"/>
  <c r="U182" i="3"/>
  <c r="T182" i="3"/>
  <c r="S182" i="3"/>
  <c r="R182" i="3"/>
  <c r="Q182" i="3"/>
  <c r="P182" i="3"/>
  <c r="O182" i="3"/>
  <c r="N182" i="3"/>
  <c r="M182" i="3"/>
  <c r="L182" i="3"/>
  <c r="K182" i="3"/>
  <c r="J182" i="3"/>
  <c r="I182" i="3"/>
  <c r="H182" i="3"/>
  <c r="G182" i="3"/>
  <c r="F182" i="3"/>
  <c r="E182" i="3"/>
  <c r="D182" i="3"/>
  <c r="C182" i="3"/>
  <c r="B182" i="3"/>
  <c r="A182" i="3"/>
  <c r="V181" i="3"/>
  <c r="U181" i="3"/>
  <c r="T181" i="3"/>
  <c r="S181" i="3"/>
  <c r="Q181" i="3"/>
  <c r="O181" i="3"/>
  <c r="N181" i="3"/>
  <c r="R181" i="3" s="1"/>
  <c r="M181" i="3"/>
  <c r="L181" i="3"/>
  <c r="K181" i="3"/>
  <c r="J181" i="3"/>
  <c r="H181" i="3"/>
  <c r="G181" i="3"/>
  <c r="I181" i="3" s="1"/>
  <c r="F181" i="3"/>
  <c r="E181" i="3"/>
  <c r="D181" i="3"/>
  <c r="C181" i="3"/>
  <c r="B181" i="3"/>
  <c r="A181" i="3"/>
  <c r="V180" i="3"/>
  <c r="U180" i="3"/>
  <c r="T180" i="3"/>
  <c r="S180" i="3"/>
  <c r="Q180" i="3"/>
  <c r="O180" i="3"/>
  <c r="N180" i="3"/>
  <c r="P180" i="3" s="1"/>
  <c r="M180" i="3"/>
  <c r="L180" i="3"/>
  <c r="K180" i="3"/>
  <c r="J180" i="3"/>
  <c r="I180" i="3"/>
  <c r="H180" i="3"/>
  <c r="G180" i="3"/>
  <c r="F180" i="3"/>
  <c r="E180" i="3"/>
  <c r="D180" i="3"/>
  <c r="C180" i="3"/>
  <c r="B180" i="3"/>
  <c r="A180" i="3"/>
  <c r="V179" i="3"/>
  <c r="U179" i="3"/>
  <c r="T179" i="3"/>
  <c r="S179" i="3"/>
  <c r="R179" i="3"/>
  <c r="Q179" i="3"/>
  <c r="P179" i="3"/>
  <c r="O179" i="3"/>
  <c r="N179" i="3"/>
  <c r="M179" i="3"/>
  <c r="L179" i="3"/>
  <c r="K179" i="3"/>
  <c r="J179" i="3"/>
  <c r="H179" i="3"/>
  <c r="G179" i="3"/>
  <c r="I179" i="3" s="1"/>
  <c r="F179" i="3"/>
  <c r="E179" i="3"/>
  <c r="D179" i="3"/>
  <c r="C179" i="3"/>
  <c r="B179" i="3"/>
  <c r="A179" i="3"/>
  <c r="V178" i="3"/>
  <c r="U178" i="3"/>
  <c r="T178" i="3"/>
  <c r="S178" i="3"/>
  <c r="Q178" i="3"/>
  <c r="O178" i="3"/>
  <c r="N178" i="3"/>
  <c r="R178" i="3" s="1"/>
  <c r="M178" i="3"/>
  <c r="L178" i="3"/>
  <c r="K178" i="3"/>
  <c r="J178" i="3"/>
  <c r="G178" i="3"/>
  <c r="I178" i="3" s="1"/>
  <c r="F178" i="3"/>
  <c r="E178" i="3"/>
  <c r="D178" i="3"/>
  <c r="C178" i="3"/>
  <c r="B178" i="3"/>
  <c r="A178" i="3"/>
  <c r="V177" i="3"/>
  <c r="U177" i="3"/>
  <c r="T177" i="3"/>
  <c r="S177" i="3"/>
  <c r="R177" i="3"/>
  <c r="Q177" i="3"/>
  <c r="O177" i="3"/>
  <c r="N177" i="3"/>
  <c r="P177" i="3" s="1"/>
  <c r="M177" i="3"/>
  <c r="L177" i="3"/>
  <c r="K177" i="3"/>
  <c r="J177" i="3"/>
  <c r="G177" i="3"/>
  <c r="H177" i="3" s="1"/>
  <c r="F177" i="3"/>
  <c r="E177" i="3"/>
  <c r="D177" i="3"/>
  <c r="C177" i="3"/>
  <c r="B177" i="3"/>
  <c r="A177" i="3"/>
  <c r="V176" i="3"/>
  <c r="U176" i="3"/>
  <c r="T176" i="3"/>
  <c r="S176" i="3"/>
  <c r="Q176" i="3"/>
  <c r="O176" i="3"/>
  <c r="R176" i="3" s="1"/>
  <c r="N176" i="3"/>
  <c r="M176" i="3"/>
  <c r="L176" i="3"/>
  <c r="K176" i="3"/>
  <c r="J176" i="3"/>
  <c r="G176" i="3"/>
  <c r="F176" i="3"/>
  <c r="E176" i="3"/>
  <c r="D176" i="3"/>
  <c r="C176" i="3"/>
  <c r="B176" i="3"/>
  <c r="A176" i="3"/>
  <c r="V175" i="3"/>
  <c r="U175" i="3"/>
  <c r="T175" i="3"/>
  <c r="S175" i="3"/>
  <c r="Q175" i="3"/>
  <c r="O175" i="3"/>
  <c r="N175" i="3"/>
  <c r="R175" i="3" s="1"/>
  <c r="M175" i="3"/>
  <c r="L175" i="3"/>
  <c r="K175" i="3"/>
  <c r="J175" i="3"/>
  <c r="G175" i="3"/>
  <c r="F175" i="3"/>
  <c r="E175" i="3"/>
  <c r="D175" i="3"/>
  <c r="C175" i="3"/>
  <c r="B175" i="3"/>
  <c r="A175" i="3"/>
  <c r="V174" i="3"/>
  <c r="U174" i="3"/>
  <c r="T174" i="3"/>
  <c r="S174" i="3"/>
  <c r="R174" i="3"/>
  <c r="Q174" i="3"/>
  <c r="P174" i="3"/>
  <c r="O174" i="3"/>
  <c r="N174" i="3"/>
  <c r="M174" i="3"/>
  <c r="L174" i="3"/>
  <c r="K174" i="3"/>
  <c r="J174" i="3"/>
  <c r="I174" i="3"/>
  <c r="H174" i="3"/>
  <c r="G174" i="3"/>
  <c r="F174" i="3"/>
  <c r="E174" i="3"/>
  <c r="D174" i="3"/>
  <c r="C174" i="3"/>
  <c r="B174" i="3"/>
  <c r="A174" i="3"/>
  <c r="V173" i="3"/>
  <c r="U173" i="3"/>
  <c r="T173" i="3"/>
  <c r="S173" i="3"/>
  <c r="Q173" i="3"/>
  <c r="O173" i="3"/>
  <c r="R173" i="3" s="1"/>
  <c r="N173" i="3"/>
  <c r="M173" i="3"/>
  <c r="L173" i="3"/>
  <c r="K173" i="3"/>
  <c r="J173" i="3"/>
  <c r="G173" i="3"/>
  <c r="F173" i="3"/>
  <c r="E173" i="3"/>
  <c r="D173" i="3"/>
  <c r="C173" i="3"/>
  <c r="B173" i="3"/>
  <c r="A173" i="3"/>
  <c r="V172" i="3"/>
  <c r="U172" i="3"/>
  <c r="T172" i="3"/>
  <c r="S172" i="3"/>
  <c r="Q172" i="3"/>
  <c r="O172" i="3"/>
  <c r="N172" i="3"/>
  <c r="R172" i="3" s="1"/>
  <c r="M172" i="3"/>
  <c r="L172" i="3"/>
  <c r="K172" i="3"/>
  <c r="J172" i="3"/>
  <c r="H172" i="3"/>
  <c r="G172" i="3"/>
  <c r="I172" i="3" s="1"/>
  <c r="F172" i="3"/>
  <c r="E172" i="3"/>
  <c r="D172" i="3"/>
  <c r="C172" i="3"/>
  <c r="B172" i="3"/>
  <c r="A172" i="3"/>
  <c r="V171" i="3"/>
  <c r="U171" i="3"/>
  <c r="T171" i="3"/>
  <c r="S171" i="3"/>
  <c r="R171" i="3"/>
  <c r="Q171" i="3"/>
  <c r="O171" i="3"/>
  <c r="N171" i="3"/>
  <c r="P171" i="3" s="1"/>
  <c r="M171" i="3"/>
  <c r="L171" i="3"/>
  <c r="K171" i="3"/>
  <c r="J171" i="3"/>
  <c r="H171" i="3"/>
  <c r="G171" i="3"/>
  <c r="I171" i="3" s="1"/>
  <c r="F171" i="3"/>
  <c r="E171" i="3"/>
  <c r="D171" i="3"/>
  <c r="C171" i="3"/>
  <c r="B171" i="3"/>
  <c r="A171" i="3"/>
  <c r="V170" i="3"/>
  <c r="U170" i="3"/>
  <c r="T170" i="3"/>
  <c r="S170" i="3"/>
  <c r="R170" i="3"/>
  <c r="Q170" i="3"/>
  <c r="P170" i="3"/>
  <c r="O170" i="3"/>
  <c r="N170" i="3"/>
  <c r="M170" i="3"/>
  <c r="L170" i="3"/>
  <c r="K170" i="3"/>
  <c r="J170" i="3"/>
  <c r="G170" i="3"/>
  <c r="F170" i="3"/>
  <c r="E170" i="3"/>
  <c r="D170" i="3"/>
  <c r="C170" i="3"/>
  <c r="B170" i="3"/>
  <c r="A170" i="3"/>
  <c r="V169" i="3"/>
  <c r="U169" i="3"/>
  <c r="T169" i="3"/>
  <c r="S169" i="3"/>
  <c r="Q169" i="3"/>
  <c r="O169" i="3"/>
  <c r="N169" i="3"/>
  <c r="R169" i="3" s="1"/>
  <c r="M169" i="3"/>
  <c r="L169" i="3"/>
  <c r="K169" i="3"/>
  <c r="J169" i="3"/>
  <c r="I169" i="3"/>
  <c r="H169" i="3"/>
  <c r="G169" i="3"/>
  <c r="F169" i="3"/>
  <c r="E169" i="3"/>
  <c r="D169" i="3"/>
  <c r="C169" i="3"/>
  <c r="B169" i="3"/>
  <c r="A169" i="3"/>
  <c r="V168" i="3"/>
  <c r="U168" i="3"/>
  <c r="T168" i="3"/>
  <c r="S168" i="3"/>
  <c r="R168" i="3"/>
  <c r="Q168" i="3"/>
  <c r="O168" i="3"/>
  <c r="N168" i="3"/>
  <c r="P168" i="3" s="1"/>
  <c r="M168" i="3"/>
  <c r="L168" i="3"/>
  <c r="K168" i="3"/>
  <c r="J168" i="3"/>
  <c r="G168" i="3"/>
  <c r="I168" i="3" s="1"/>
  <c r="F168" i="3"/>
  <c r="E168" i="3"/>
  <c r="D168" i="3"/>
  <c r="C168" i="3"/>
  <c r="B168" i="3"/>
  <c r="A168" i="3"/>
  <c r="V167" i="3"/>
  <c r="U167" i="3"/>
  <c r="T167" i="3"/>
  <c r="S167" i="3"/>
  <c r="R167" i="3"/>
  <c r="Q167" i="3"/>
  <c r="P167" i="3"/>
  <c r="O167" i="3"/>
  <c r="N167" i="3"/>
  <c r="M167" i="3"/>
  <c r="L167" i="3"/>
  <c r="K167" i="3"/>
  <c r="J167" i="3"/>
  <c r="I167" i="3"/>
  <c r="H167" i="3"/>
  <c r="G167" i="3"/>
  <c r="F167" i="3"/>
  <c r="E167" i="3"/>
  <c r="D167" i="3"/>
  <c r="C167" i="3"/>
  <c r="B167" i="3"/>
  <c r="A167" i="3"/>
  <c r="V166" i="3"/>
  <c r="U166" i="3"/>
  <c r="T166" i="3"/>
  <c r="S166" i="3"/>
  <c r="Q166" i="3"/>
  <c r="O166" i="3"/>
  <c r="R166" i="3" s="1"/>
  <c r="N166" i="3"/>
  <c r="M166" i="3"/>
  <c r="L166" i="3"/>
  <c r="K166" i="3"/>
  <c r="J166" i="3"/>
  <c r="I166" i="3"/>
  <c r="H166" i="3"/>
  <c r="G166" i="3"/>
  <c r="F166" i="3"/>
  <c r="E166" i="3"/>
  <c r="D166" i="3"/>
  <c r="C166" i="3"/>
  <c r="B166" i="3"/>
  <c r="A166" i="3"/>
  <c r="V165" i="3"/>
  <c r="U165" i="3"/>
  <c r="T165" i="3"/>
  <c r="S165" i="3"/>
  <c r="Q165" i="3"/>
  <c r="O165" i="3"/>
  <c r="N165" i="3"/>
  <c r="R165" i="3" s="1"/>
  <c r="M165" i="3"/>
  <c r="L165" i="3"/>
  <c r="K165" i="3"/>
  <c r="J165" i="3"/>
  <c r="I165" i="3"/>
  <c r="H165" i="3"/>
  <c r="G165" i="3"/>
  <c r="F165" i="3"/>
  <c r="E165" i="3"/>
  <c r="D165" i="3"/>
  <c r="C165" i="3"/>
  <c r="B165" i="3"/>
  <c r="A165" i="3"/>
  <c r="V164" i="3"/>
  <c r="U164" i="3"/>
  <c r="T164" i="3"/>
  <c r="S164" i="3"/>
  <c r="R164" i="3"/>
  <c r="Q164" i="3"/>
  <c r="O164" i="3"/>
  <c r="P164" i="3" s="1"/>
  <c r="N164" i="3"/>
  <c r="M164" i="3"/>
  <c r="L164" i="3"/>
  <c r="K164" i="3"/>
  <c r="J164" i="3"/>
  <c r="H164" i="3"/>
  <c r="G164" i="3"/>
  <c r="I164" i="3" s="1"/>
  <c r="F164" i="3"/>
  <c r="E164" i="3"/>
  <c r="D164" i="3"/>
  <c r="C164" i="3"/>
  <c r="B164" i="3"/>
  <c r="A164" i="3"/>
  <c r="V163" i="3"/>
  <c r="U163" i="3"/>
  <c r="T163" i="3"/>
  <c r="S163" i="3"/>
  <c r="Q163" i="3"/>
  <c r="P163" i="3"/>
  <c r="O163" i="3"/>
  <c r="N163" i="3"/>
  <c r="R163" i="3" s="1"/>
  <c r="M163" i="3"/>
  <c r="L163" i="3"/>
  <c r="K163" i="3"/>
  <c r="J163" i="3"/>
  <c r="G163" i="3"/>
  <c r="I163" i="3" s="1"/>
  <c r="F163" i="3"/>
  <c r="E163" i="3"/>
  <c r="D163" i="3"/>
  <c r="C163" i="3"/>
  <c r="B163" i="3"/>
  <c r="A163" i="3"/>
  <c r="V162" i="3"/>
  <c r="U162" i="3"/>
  <c r="T162" i="3"/>
  <c r="S162" i="3"/>
  <c r="Q162" i="3"/>
  <c r="O162" i="3"/>
  <c r="N162" i="3"/>
  <c r="M162" i="3"/>
  <c r="L162" i="3"/>
  <c r="K162" i="3"/>
  <c r="J162" i="3"/>
  <c r="I162" i="3"/>
  <c r="H162" i="3"/>
  <c r="G162" i="3"/>
  <c r="F162" i="3"/>
  <c r="E162" i="3"/>
  <c r="D162" i="3"/>
  <c r="C162" i="3"/>
  <c r="B162" i="3"/>
  <c r="A162" i="3"/>
  <c r="V161" i="3"/>
  <c r="U161" i="3"/>
  <c r="T161" i="3"/>
  <c r="S161" i="3"/>
  <c r="R161" i="3"/>
  <c r="Q161" i="3"/>
  <c r="O161" i="3"/>
  <c r="N161" i="3"/>
  <c r="P161" i="3" s="1"/>
  <c r="M161" i="3"/>
  <c r="L161" i="3"/>
  <c r="K161" i="3"/>
  <c r="J161" i="3"/>
  <c r="I161" i="3"/>
  <c r="H161" i="3"/>
  <c r="G161" i="3"/>
  <c r="F161" i="3"/>
  <c r="E161" i="3"/>
  <c r="D161" i="3"/>
  <c r="C161" i="3"/>
  <c r="B161" i="3"/>
  <c r="A161" i="3"/>
  <c r="V160" i="3"/>
  <c r="U160" i="3"/>
  <c r="T160" i="3"/>
  <c r="S160" i="3"/>
  <c r="Q160" i="3"/>
  <c r="O160" i="3"/>
  <c r="N160" i="3"/>
  <c r="P160" i="3" s="1"/>
  <c r="M160" i="3"/>
  <c r="L160" i="3"/>
  <c r="K160" i="3"/>
  <c r="J160" i="3"/>
  <c r="I160" i="3"/>
  <c r="G160" i="3"/>
  <c r="H160" i="3" s="1"/>
  <c r="F160" i="3"/>
  <c r="E160" i="3"/>
  <c r="D160" i="3"/>
  <c r="C160" i="3"/>
  <c r="B160" i="3"/>
  <c r="A160" i="3"/>
  <c r="V159" i="3"/>
  <c r="U159" i="3"/>
  <c r="T159" i="3"/>
  <c r="S159" i="3"/>
  <c r="Q159" i="3"/>
  <c r="O159" i="3"/>
  <c r="R159" i="3" s="1"/>
  <c r="N159" i="3"/>
  <c r="M159" i="3"/>
  <c r="L159" i="3"/>
  <c r="K159" i="3"/>
  <c r="J159" i="3"/>
  <c r="I159" i="3"/>
  <c r="H159" i="3"/>
  <c r="G159" i="3"/>
  <c r="F159" i="3"/>
  <c r="E159" i="3"/>
  <c r="D159" i="3"/>
  <c r="C159" i="3"/>
  <c r="B159" i="3"/>
  <c r="A159" i="3"/>
  <c r="V158" i="3"/>
  <c r="U158" i="3"/>
  <c r="T158" i="3"/>
  <c r="S158" i="3"/>
  <c r="R158" i="3"/>
  <c r="Q158" i="3"/>
  <c r="O158" i="3"/>
  <c r="N158" i="3"/>
  <c r="P158" i="3" s="1"/>
  <c r="M158" i="3"/>
  <c r="L158" i="3"/>
  <c r="K158" i="3"/>
  <c r="J158" i="3"/>
  <c r="I158" i="3"/>
  <c r="H158" i="3"/>
  <c r="G158" i="3"/>
  <c r="F158" i="3"/>
  <c r="E158" i="3"/>
  <c r="D158" i="3"/>
  <c r="C158" i="3"/>
  <c r="B158" i="3"/>
  <c r="A158" i="3"/>
  <c r="V157" i="3"/>
  <c r="U157" i="3"/>
  <c r="T157" i="3"/>
  <c r="S157" i="3"/>
  <c r="Q157" i="3"/>
  <c r="O157" i="3"/>
  <c r="N157" i="3"/>
  <c r="M157" i="3"/>
  <c r="L157" i="3"/>
  <c r="K157" i="3"/>
  <c r="J157" i="3"/>
  <c r="I157" i="3"/>
  <c r="H157" i="3"/>
  <c r="G157" i="3"/>
  <c r="F157" i="3"/>
  <c r="E157" i="3"/>
  <c r="D157" i="3"/>
  <c r="C157" i="3"/>
  <c r="B157" i="3"/>
  <c r="A157" i="3"/>
  <c r="V156" i="3"/>
  <c r="U156" i="3"/>
  <c r="T156" i="3"/>
  <c r="S156" i="3"/>
  <c r="Q156" i="3"/>
  <c r="O156" i="3"/>
  <c r="N156" i="3"/>
  <c r="P156" i="3" s="1"/>
  <c r="M156" i="3"/>
  <c r="L156" i="3"/>
  <c r="K156" i="3"/>
  <c r="J156" i="3"/>
  <c r="I156" i="3"/>
  <c r="G156" i="3"/>
  <c r="H156" i="3" s="1"/>
  <c r="F156" i="3"/>
  <c r="E156" i="3"/>
  <c r="D156" i="3"/>
  <c r="C156" i="3"/>
  <c r="B156" i="3"/>
  <c r="A156" i="3"/>
  <c r="V155" i="3"/>
  <c r="U155" i="3"/>
  <c r="T155" i="3"/>
  <c r="S155" i="3"/>
  <c r="R155" i="3"/>
  <c r="Q155" i="3"/>
  <c r="O155" i="3"/>
  <c r="P155" i="3" s="1"/>
  <c r="N155" i="3"/>
  <c r="M155" i="3"/>
  <c r="L155" i="3"/>
  <c r="K155" i="3"/>
  <c r="J155" i="3"/>
  <c r="H155" i="3"/>
  <c r="G155" i="3"/>
  <c r="I155" i="3" s="1"/>
  <c r="F155" i="3"/>
  <c r="E155" i="3"/>
  <c r="D155" i="3"/>
  <c r="C155" i="3"/>
  <c r="B155" i="3"/>
  <c r="A155" i="3"/>
  <c r="V154" i="3"/>
  <c r="U154" i="3"/>
  <c r="T154" i="3"/>
  <c r="S154" i="3"/>
  <c r="Q154" i="3"/>
  <c r="O154" i="3"/>
  <c r="N154" i="3"/>
  <c r="M154" i="3"/>
  <c r="L154" i="3"/>
  <c r="K154" i="3"/>
  <c r="J154" i="3"/>
  <c r="G154" i="3"/>
  <c r="I154" i="3" s="1"/>
  <c r="F154" i="3"/>
  <c r="E154" i="3"/>
  <c r="D154" i="3"/>
  <c r="C154" i="3"/>
  <c r="B154" i="3"/>
  <c r="A154" i="3"/>
  <c r="V153" i="3"/>
  <c r="U153" i="3"/>
  <c r="T153" i="3"/>
  <c r="S153" i="3"/>
  <c r="Q153" i="3"/>
  <c r="P153" i="3"/>
  <c r="O153" i="3"/>
  <c r="N153" i="3"/>
  <c r="M153" i="3"/>
  <c r="L153" i="3"/>
  <c r="K153" i="3"/>
  <c r="J153" i="3"/>
  <c r="H153" i="3"/>
  <c r="G153" i="3"/>
  <c r="I153" i="3" s="1"/>
  <c r="F153" i="3"/>
  <c r="E153" i="3"/>
  <c r="D153" i="3"/>
  <c r="C153" i="3"/>
  <c r="B153" i="3"/>
  <c r="A153" i="3"/>
  <c r="V152" i="3"/>
  <c r="U152" i="3"/>
  <c r="T152" i="3"/>
  <c r="S152" i="3"/>
  <c r="R152" i="3"/>
  <c r="Q152" i="3"/>
  <c r="O152" i="3"/>
  <c r="N152" i="3"/>
  <c r="P152" i="3" s="1"/>
  <c r="M152" i="3"/>
  <c r="L152" i="3"/>
  <c r="K152" i="3"/>
  <c r="J152" i="3"/>
  <c r="I152" i="3"/>
  <c r="H152" i="3"/>
  <c r="G152" i="3"/>
  <c r="F152" i="3"/>
  <c r="E152" i="3"/>
  <c r="D152" i="3"/>
  <c r="C152" i="3"/>
  <c r="B152" i="3"/>
  <c r="A152" i="3"/>
  <c r="V151" i="3"/>
  <c r="U151" i="3"/>
  <c r="T151" i="3"/>
  <c r="S151" i="3"/>
  <c r="Q151" i="3"/>
  <c r="P151" i="3"/>
  <c r="O151" i="3"/>
  <c r="R151" i="3" s="1"/>
  <c r="N151" i="3"/>
  <c r="M151" i="3"/>
  <c r="L151" i="3"/>
  <c r="K151" i="3"/>
  <c r="J151" i="3"/>
  <c r="I151" i="3"/>
  <c r="H151" i="3"/>
  <c r="G151" i="3"/>
  <c r="F151" i="3"/>
  <c r="E151" i="3"/>
  <c r="D151" i="3"/>
  <c r="C151" i="3"/>
  <c r="B151" i="3"/>
  <c r="A151" i="3"/>
  <c r="V150" i="3"/>
  <c r="U150" i="3"/>
  <c r="T150" i="3"/>
  <c r="S150" i="3"/>
  <c r="Q150" i="3"/>
  <c r="O150" i="3"/>
  <c r="N150" i="3"/>
  <c r="P150" i="3" s="1"/>
  <c r="M150" i="3"/>
  <c r="L150" i="3"/>
  <c r="K150" i="3"/>
  <c r="J150" i="3"/>
  <c r="I150" i="3"/>
  <c r="H150" i="3"/>
  <c r="G150" i="3"/>
  <c r="F150" i="3"/>
  <c r="E150" i="3"/>
  <c r="D150" i="3"/>
  <c r="C150" i="3"/>
  <c r="B150" i="3"/>
  <c r="A150" i="3"/>
  <c r="V149" i="3"/>
  <c r="U149" i="3"/>
  <c r="T149" i="3"/>
  <c r="S149" i="3"/>
  <c r="Q149" i="3"/>
  <c r="P149" i="3"/>
  <c r="O149" i="3"/>
  <c r="R149" i="3" s="1"/>
  <c r="N149" i="3"/>
  <c r="M149" i="3"/>
  <c r="L149" i="3"/>
  <c r="K149" i="3"/>
  <c r="J149" i="3"/>
  <c r="G149" i="3"/>
  <c r="F149" i="3"/>
  <c r="E149" i="3"/>
  <c r="D149" i="3"/>
  <c r="C149" i="3"/>
  <c r="B149" i="3"/>
  <c r="A149" i="3"/>
  <c r="V148" i="3"/>
  <c r="U148" i="3"/>
  <c r="T148" i="3"/>
  <c r="S148" i="3"/>
  <c r="R148" i="3"/>
  <c r="Q148" i="3"/>
  <c r="O148" i="3"/>
  <c r="N148" i="3"/>
  <c r="P148" i="3" s="1"/>
  <c r="M148" i="3"/>
  <c r="L148" i="3"/>
  <c r="K148" i="3"/>
  <c r="J148" i="3"/>
  <c r="I148" i="3"/>
  <c r="H148" i="3"/>
  <c r="G148" i="3"/>
  <c r="F148" i="3"/>
  <c r="E148" i="3"/>
  <c r="D148" i="3"/>
  <c r="C148" i="3"/>
  <c r="B148" i="3"/>
  <c r="A148" i="3"/>
  <c r="V147" i="3"/>
  <c r="U147" i="3"/>
  <c r="T147" i="3"/>
  <c r="S147" i="3"/>
  <c r="R147" i="3"/>
  <c r="Q147" i="3"/>
  <c r="P147" i="3"/>
  <c r="O147" i="3"/>
  <c r="N147" i="3"/>
  <c r="M147" i="3"/>
  <c r="L147" i="3"/>
  <c r="K147" i="3"/>
  <c r="J147" i="3"/>
  <c r="G147" i="3"/>
  <c r="F147" i="3"/>
  <c r="E147" i="3"/>
  <c r="D147" i="3"/>
  <c r="C147" i="3"/>
  <c r="B147" i="3"/>
  <c r="A147" i="3"/>
  <c r="V146" i="3"/>
  <c r="U146" i="3"/>
  <c r="T146" i="3"/>
  <c r="S146" i="3"/>
  <c r="R146" i="3"/>
  <c r="Q146" i="3"/>
  <c r="P146" i="3"/>
  <c r="O146" i="3"/>
  <c r="N146" i="3"/>
  <c r="M146" i="3"/>
  <c r="L146" i="3"/>
  <c r="K146" i="3"/>
  <c r="J146" i="3"/>
  <c r="G146" i="3"/>
  <c r="F146" i="3"/>
  <c r="E146" i="3"/>
  <c r="D146" i="3"/>
  <c r="C146" i="3"/>
  <c r="B146" i="3"/>
  <c r="A146" i="3"/>
  <c r="V145" i="3"/>
  <c r="U145" i="3"/>
  <c r="T145" i="3"/>
  <c r="S145" i="3"/>
  <c r="R145" i="3"/>
  <c r="Q145" i="3"/>
  <c r="O145" i="3"/>
  <c r="N145" i="3"/>
  <c r="P145" i="3" s="1"/>
  <c r="M145" i="3"/>
  <c r="L145" i="3"/>
  <c r="K145" i="3"/>
  <c r="J145" i="3"/>
  <c r="I145" i="3"/>
  <c r="G145" i="3"/>
  <c r="H145" i="3" s="1"/>
  <c r="F145" i="3"/>
  <c r="E145" i="3"/>
  <c r="D145" i="3"/>
  <c r="C145" i="3"/>
  <c r="B145" i="3"/>
  <c r="A145" i="3"/>
  <c r="V144" i="3"/>
  <c r="U144" i="3"/>
  <c r="T144" i="3"/>
  <c r="S144" i="3"/>
  <c r="R144" i="3"/>
  <c r="Q144" i="3"/>
  <c r="O144" i="3"/>
  <c r="P144" i="3" s="1"/>
  <c r="N144" i="3"/>
  <c r="M144" i="3"/>
  <c r="L144" i="3"/>
  <c r="K144" i="3"/>
  <c r="J144" i="3"/>
  <c r="G144" i="3"/>
  <c r="F144" i="3"/>
  <c r="E144" i="3"/>
  <c r="D144" i="3"/>
  <c r="C144" i="3"/>
  <c r="B144" i="3"/>
  <c r="A144" i="3"/>
  <c r="V143" i="3"/>
  <c r="U143" i="3"/>
  <c r="T143" i="3"/>
  <c r="S143" i="3"/>
  <c r="R143" i="3"/>
  <c r="Q143" i="3"/>
  <c r="O143" i="3"/>
  <c r="N143" i="3"/>
  <c r="M143" i="3"/>
  <c r="L143" i="3"/>
  <c r="K143" i="3"/>
  <c r="J143" i="3"/>
  <c r="G143" i="3"/>
  <c r="F143" i="3"/>
  <c r="E143" i="3"/>
  <c r="D143" i="3"/>
  <c r="C143" i="3"/>
  <c r="B143" i="3"/>
  <c r="A143" i="3"/>
  <c r="V142" i="3"/>
  <c r="U142" i="3"/>
  <c r="T142" i="3"/>
  <c r="S142" i="3"/>
  <c r="R142" i="3"/>
  <c r="Q142" i="3"/>
  <c r="O142" i="3"/>
  <c r="N142" i="3"/>
  <c r="P142" i="3" s="1"/>
  <c r="M142" i="3"/>
  <c r="L142" i="3"/>
  <c r="K142" i="3"/>
  <c r="J142" i="3"/>
  <c r="I142" i="3"/>
  <c r="H142" i="3"/>
  <c r="G142" i="3"/>
  <c r="F142" i="3"/>
  <c r="E142" i="3"/>
  <c r="D142" i="3"/>
  <c r="C142" i="3"/>
  <c r="B142" i="3"/>
  <c r="A142" i="3"/>
  <c r="V141" i="3"/>
  <c r="U141" i="3"/>
  <c r="T141" i="3"/>
  <c r="S141" i="3"/>
  <c r="Q141" i="3"/>
  <c r="O141" i="3"/>
  <c r="R141" i="3" s="1"/>
  <c r="N141" i="3"/>
  <c r="M141" i="3"/>
  <c r="L141" i="3"/>
  <c r="K141" i="3"/>
  <c r="J141" i="3"/>
  <c r="G141" i="3"/>
  <c r="F141" i="3"/>
  <c r="E141" i="3"/>
  <c r="D141" i="3"/>
  <c r="C141" i="3"/>
  <c r="B141" i="3"/>
  <c r="A141" i="3"/>
  <c r="V140" i="3"/>
  <c r="U140" i="3"/>
  <c r="T140" i="3"/>
  <c r="S140" i="3"/>
  <c r="Q140" i="3"/>
  <c r="P140" i="3"/>
  <c r="O140" i="3"/>
  <c r="R140" i="3" s="1"/>
  <c r="N140" i="3"/>
  <c r="M140" i="3"/>
  <c r="L140" i="3"/>
  <c r="K140" i="3"/>
  <c r="J140" i="3"/>
  <c r="G140" i="3"/>
  <c r="F140" i="3"/>
  <c r="E140" i="3"/>
  <c r="D140" i="3"/>
  <c r="C140" i="3"/>
  <c r="B140" i="3"/>
  <c r="A140" i="3"/>
  <c r="V139" i="3"/>
  <c r="U139" i="3"/>
  <c r="T139" i="3"/>
  <c r="S139" i="3"/>
  <c r="R139" i="3"/>
  <c r="Q139" i="3"/>
  <c r="O139" i="3"/>
  <c r="N139" i="3"/>
  <c r="P139" i="3" s="1"/>
  <c r="M139" i="3"/>
  <c r="L139" i="3"/>
  <c r="K139" i="3"/>
  <c r="J139" i="3"/>
  <c r="H139" i="3"/>
  <c r="G139" i="3"/>
  <c r="I139" i="3" s="1"/>
  <c r="F139" i="3"/>
  <c r="E139" i="3"/>
  <c r="D139" i="3"/>
  <c r="C139" i="3"/>
  <c r="B139" i="3"/>
  <c r="A139" i="3"/>
  <c r="V138" i="3"/>
  <c r="U138" i="3"/>
  <c r="T138" i="3"/>
  <c r="S138" i="3"/>
  <c r="R138" i="3"/>
  <c r="Q138" i="3"/>
  <c r="P138" i="3"/>
  <c r="O138" i="3"/>
  <c r="N138" i="3"/>
  <c r="M138" i="3"/>
  <c r="L138" i="3"/>
  <c r="K138" i="3"/>
  <c r="J138" i="3"/>
  <c r="G138" i="3"/>
  <c r="F138" i="3"/>
  <c r="E138" i="3"/>
  <c r="D138" i="3"/>
  <c r="C138" i="3"/>
  <c r="B138" i="3"/>
  <c r="A138" i="3"/>
  <c r="V137" i="3"/>
  <c r="U137" i="3"/>
  <c r="T137" i="3"/>
  <c r="S137" i="3"/>
  <c r="Q137" i="3"/>
  <c r="O137" i="3"/>
  <c r="N137" i="3"/>
  <c r="R137" i="3" s="1"/>
  <c r="M137" i="3"/>
  <c r="L137" i="3"/>
  <c r="K137" i="3"/>
  <c r="J137" i="3"/>
  <c r="I137" i="3"/>
  <c r="H137" i="3"/>
  <c r="G137" i="3"/>
  <c r="F137" i="3"/>
  <c r="E137" i="3"/>
  <c r="D137" i="3"/>
  <c r="C137" i="3"/>
  <c r="B137" i="3"/>
  <c r="A137" i="3"/>
  <c r="V136" i="3"/>
  <c r="U136" i="3"/>
  <c r="T136" i="3"/>
  <c r="S136" i="3"/>
  <c r="R136" i="3"/>
  <c r="Q136" i="3"/>
  <c r="O136" i="3"/>
  <c r="N136" i="3"/>
  <c r="P136" i="3" s="1"/>
  <c r="M136" i="3"/>
  <c r="L136" i="3"/>
  <c r="K136" i="3"/>
  <c r="J136" i="3"/>
  <c r="G136" i="3"/>
  <c r="I136" i="3" s="1"/>
  <c r="F136" i="3"/>
  <c r="E136" i="3"/>
  <c r="D136" i="3"/>
  <c r="C136" i="3"/>
  <c r="B136" i="3"/>
  <c r="A136" i="3"/>
  <c r="V135" i="3"/>
  <c r="U135" i="3"/>
  <c r="T135" i="3"/>
  <c r="S135" i="3"/>
  <c r="R135" i="3"/>
  <c r="Q135" i="3"/>
  <c r="P135" i="3"/>
  <c r="O135" i="3"/>
  <c r="N135" i="3"/>
  <c r="M135" i="3"/>
  <c r="L135" i="3"/>
  <c r="K135" i="3"/>
  <c r="J135" i="3"/>
  <c r="H135" i="3"/>
  <c r="G135" i="3"/>
  <c r="I135" i="3" s="1"/>
  <c r="F135" i="3"/>
  <c r="E135" i="3"/>
  <c r="D135" i="3"/>
  <c r="C135" i="3"/>
  <c r="B135" i="3"/>
  <c r="A135" i="3"/>
  <c r="V134" i="3"/>
  <c r="U134" i="3"/>
  <c r="T134" i="3"/>
  <c r="S134" i="3"/>
  <c r="Q134" i="3"/>
  <c r="O134" i="3"/>
  <c r="N134" i="3"/>
  <c r="P134" i="3" s="1"/>
  <c r="M134" i="3"/>
  <c r="L134" i="3"/>
  <c r="K134" i="3"/>
  <c r="J134" i="3"/>
  <c r="I134" i="3"/>
  <c r="H134" i="3"/>
  <c r="G134" i="3"/>
  <c r="F134" i="3"/>
  <c r="E134" i="3"/>
  <c r="D134" i="3"/>
  <c r="C134" i="3"/>
  <c r="B134" i="3"/>
  <c r="A134" i="3"/>
  <c r="V133" i="3"/>
  <c r="U133" i="3"/>
  <c r="T133" i="3"/>
  <c r="S133" i="3"/>
  <c r="Q133" i="3"/>
  <c r="O133" i="3"/>
  <c r="N133" i="3"/>
  <c r="M133" i="3"/>
  <c r="L133" i="3"/>
  <c r="K133" i="3"/>
  <c r="J133" i="3"/>
  <c r="I133" i="3"/>
  <c r="H133" i="3"/>
  <c r="G133" i="3"/>
  <c r="F133" i="3"/>
  <c r="E133" i="3"/>
  <c r="D133" i="3"/>
  <c r="C133" i="3"/>
  <c r="B133" i="3"/>
  <c r="A133" i="3"/>
  <c r="V132" i="3"/>
  <c r="U132" i="3"/>
  <c r="T132" i="3"/>
  <c r="S132" i="3"/>
  <c r="R132" i="3"/>
  <c r="Q132" i="3"/>
  <c r="O132" i="3"/>
  <c r="N132" i="3"/>
  <c r="P132" i="3" s="1"/>
  <c r="M132" i="3"/>
  <c r="L132" i="3"/>
  <c r="K132" i="3"/>
  <c r="J132" i="3"/>
  <c r="I132" i="3"/>
  <c r="H132" i="3"/>
  <c r="G132" i="3"/>
  <c r="F132" i="3"/>
  <c r="E132" i="3"/>
  <c r="D132" i="3"/>
  <c r="C132" i="3"/>
  <c r="B132" i="3"/>
  <c r="A132" i="3"/>
  <c r="V131" i="3"/>
  <c r="U131" i="3"/>
  <c r="T131" i="3"/>
  <c r="S131" i="3"/>
  <c r="Q131" i="3"/>
  <c r="O131" i="3"/>
  <c r="R131" i="3" s="1"/>
  <c r="N131" i="3"/>
  <c r="M131" i="3"/>
  <c r="L131" i="3"/>
  <c r="K131" i="3"/>
  <c r="J131" i="3"/>
  <c r="G131" i="3"/>
  <c r="I131" i="3" s="1"/>
  <c r="F131" i="3"/>
  <c r="E131" i="3"/>
  <c r="D131" i="3"/>
  <c r="C131" i="3"/>
  <c r="B131" i="3"/>
  <c r="A131" i="3"/>
  <c r="V130" i="3"/>
  <c r="U130" i="3"/>
  <c r="T130" i="3"/>
  <c r="S130" i="3"/>
  <c r="Q130" i="3"/>
  <c r="O130" i="3"/>
  <c r="N130" i="3"/>
  <c r="M130" i="3"/>
  <c r="L130" i="3"/>
  <c r="K130" i="3"/>
  <c r="J130" i="3"/>
  <c r="I130" i="3"/>
  <c r="H130" i="3"/>
  <c r="G130" i="3"/>
  <c r="F130" i="3"/>
  <c r="E130" i="3"/>
  <c r="D130" i="3"/>
  <c r="C130" i="3"/>
  <c r="B130" i="3"/>
  <c r="A130" i="3"/>
  <c r="V129" i="3"/>
  <c r="U129" i="3"/>
  <c r="T129" i="3"/>
  <c r="S129" i="3"/>
  <c r="Q129" i="3"/>
  <c r="P129" i="3"/>
  <c r="O129" i="3"/>
  <c r="N129" i="3"/>
  <c r="M129" i="3"/>
  <c r="L129" i="3"/>
  <c r="K129" i="3"/>
  <c r="J129" i="3"/>
  <c r="I129" i="3"/>
  <c r="H129" i="3"/>
  <c r="G129" i="3"/>
  <c r="F129" i="3"/>
  <c r="E129" i="3"/>
  <c r="D129" i="3"/>
  <c r="C129" i="3"/>
  <c r="B129" i="3"/>
  <c r="A129" i="3"/>
  <c r="V128" i="3"/>
  <c r="U128" i="3"/>
  <c r="T128" i="3"/>
  <c r="S128" i="3"/>
  <c r="Q128" i="3"/>
  <c r="O128" i="3"/>
  <c r="R128" i="3" s="1"/>
  <c r="N128" i="3"/>
  <c r="M128" i="3"/>
  <c r="L128" i="3"/>
  <c r="K128" i="3"/>
  <c r="J128" i="3"/>
  <c r="G128" i="3"/>
  <c r="H128" i="3" s="1"/>
  <c r="F128" i="3"/>
  <c r="E128" i="3"/>
  <c r="D128" i="3"/>
  <c r="C128" i="3"/>
  <c r="B128" i="3"/>
  <c r="A128" i="3"/>
  <c r="V127" i="3"/>
  <c r="U127" i="3"/>
  <c r="T127" i="3"/>
  <c r="S127" i="3"/>
  <c r="Q127" i="3"/>
  <c r="O127" i="3"/>
  <c r="R127" i="3" s="1"/>
  <c r="N127" i="3"/>
  <c r="M127" i="3"/>
  <c r="L127" i="3"/>
  <c r="K127" i="3"/>
  <c r="J127" i="3"/>
  <c r="G127" i="3"/>
  <c r="I127" i="3" s="1"/>
  <c r="F127" i="3"/>
  <c r="E127" i="3"/>
  <c r="D127" i="3"/>
  <c r="C127" i="3"/>
  <c r="B127" i="3"/>
  <c r="A127" i="3"/>
  <c r="V126" i="3"/>
  <c r="U126" i="3"/>
  <c r="T126" i="3"/>
  <c r="S126" i="3"/>
  <c r="R126" i="3"/>
  <c r="Q126" i="3"/>
  <c r="P126" i="3"/>
  <c r="O126" i="3"/>
  <c r="N126" i="3"/>
  <c r="M126" i="3"/>
  <c r="L126" i="3"/>
  <c r="K126" i="3"/>
  <c r="J126" i="3"/>
  <c r="I126" i="3"/>
  <c r="H126" i="3"/>
  <c r="G126" i="3"/>
  <c r="F126" i="3"/>
  <c r="E126" i="3"/>
  <c r="D126" i="3"/>
  <c r="C126" i="3"/>
  <c r="B126" i="3"/>
  <c r="A126" i="3"/>
  <c r="V125" i="3"/>
  <c r="U125" i="3"/>
  <c r="T125" i="3"/>
  <c r="S125" i="3"/>
  <c r="Q125" i="3"/>
  <c r="O125" i="3"/>
  <c r="N125" i="3"/>
  <c r="M125" i="3"/>
  <c r="L125" i="3"/>
  <c r="K125" i="3"/>
  <c r="J125" i="3"/>
  <c r="H125" i="3"/>
  <c r="G125" i="3"/>
  <c r="I125" i="3" s="1"/>
  <c r="F125" i="3"/>
  <c r="E125" i="3"/>
  <c r="D125" i="3"/>
  <c r="C125" i="3"/>
  <c r="B125" i="3"/>
  <c r="A125" i="3"/>
  <c r="V124" i="3"/>
  <c r="U124" i="3"/>
  <c r="T124" i="3"/>
  <c r="S124" i="3"/>
  <c r="Q124" i="3"/>
  <c r="O124" i="3"/>
  <c r="R124" i="3" s="1"/>
  <c r="N124" i="3"/>
  <c r="M124" i="3"/>
  <c r="L124" i="3"/>
  <c r="K124" i="3"/>
  <c r="J124" i="3"/>
  <c r="I124" i="3"/>
  <c r="H124" i="3"/>
  <c r="G124" i="3"/>
  <c r="F124" i="3"/>
  <c r="E124" i="3"/>
  <c r="D124" i="3"/>
  <c r="C124" i="3"/>
  <c r="B124" i="3"/>
  <c r="A124" i="3"/>
  <c r="V123" i="3"/>
  <c r="U123" i="3"/>
  <c r="T123" i="3"/>
  <c r="S123" i="3"/>
  <c r="R123" i="3"/>
  <c r="Q123" i="3"/>
  <c r="O123" i="3"/>
  <c r="N123" i="3"/>
  <c r="P123" i="3" s="1"/>
  <c r="M123" i="3"/>
  <c r="L123" i="3"/>
  <c r="K123" i="3"/>
  <c r="J123" i="3"/>
  <c r="H123" i="3"/>
  <c r="G123" i="3"/>
  <c r="I123" i="3" s="1"/>
  <c r="F123" i="3"/>
  <c r="E123" i="3"/>
  <c r="D123" i="3"/>
  <c r="C123" i="3"/>
  <c r="B123" i="3"/>
  <c r="A123" i="3"/>
  <c r="V122" i="3"/>
  <c r="U122" i="3"/>
  <c r="T122" i="3"/>
  <c r="S122" i="3"/>
  <c r="Q122" i="3"/>
  <c r="O122" i="3"/>
  <c r="N122" i="3"/>
  <c r="M122" i="3"/>
  <c r="L122" i="3"/>
  <c r="K122" i="3"/>
  <c r="J122" i="3"/>
  <c r="G122" i="3"/>
  <c r="I122" i="3" s="1"/>
  <c r="F122" i="3"/>
  <c r="E122" i="3"/>
  <c r="D122" i="3"/>
  <c r="C122" i="3"/>
  <c r="B122" i="3"/>
  <c r="A122" i="3"/>
  <c r="V121" i="3"/>
  <c r="U121" i="3"/>
  <c r="T121" i="3"/>
  <c r="S121" i="3"/>
  <c r="Q121" i="3"/>
  <c r="O121" i="3"/>
  <c r="N121" i="3"/>
  <c r="P121" i="3" s="1"/>
  <c r="M121" i="3"/>
  <c r="L121" i="3"/>
  <c r="K121" i="3"/>
  <c r="J121" i="3"/>
  <c r="I121" i="3"/>
  <c r="H121" i="3"/>
  <c r="G121" i="3"/>
  <c r="F121" i="3"/>
  <c r="E121" i="3"/>
  <c r="D121" i="3"/>
  <c r="C121" i="3"/>
  <c r="B121" i="3"/>
  <c r="A121" i="3"/>
  <c r="V120" i="3"/>
  <c r="U120" i="3"/>
  <c r="T120" i="3"/>
  <c r="S120" i="3"/>
  <c r="Q120" i="3"/>
  <c r="O120" i="3"/>
  <c r="P120" i="3" s="1"/>
  <c r="N120" i="3"/>
  <c r="M120" i="3"/>
  <c r="L120" i="3"/>
  <c r="K120" i="3"/>
  <c r="J120" i="3"/>
  <c r="I120" i="3"/>
  <c r="H120" i="3"/>
  <c r="G120" i="3"/>
  <c r="F120" i="3"/>
  <c r="E120" i="3"/>
  <c r="D120" i="3"/>
  <c r="C120" i="3"/>
  <c r="B120" i="3"/>
  <c r="A120" i="3"/>
  <c r="V119" i="3"/>
  <c r="U119" i="3"/>
  <c r="T119" i="3"/>
  <c r="S119" i="3"/>
  <c r="R119" i="3"/>
  <c r="Q119" i="3"/>
  <c r="P119" i="3"/>
  <c r="O119" i="3"/>
  <c r="N119" i="3"/>
  <c r="M119" i="3"/>
  <c r="L119" i="3"/>
  <c r="K119" i="3"/>
  <c r="J119" i="3"/>
  <c r="I119" i="3"/>
  <c r="H119" i="3"/>
  <c r="G119" i="3"/>
  <c r="F119" i="3"/>
  <c r="E119" i="3"/>
  <c r="D119" i="3"/>
  <c r="C119" i="3"/>
  <c r="B119" i="3"/>
  <c r="A119" i="3"/>
  <c r="V118" i="3"/>
  <c r="U118" i="3"/>
  <c r="T118" i="3"/>
  <c r="S118" i="3"/>
  <c r="R118" i="3"/>
  <c r="Q118" i="3"/>
  <c r="P118" i="3"/>
  <c r="O118" i="3"/>
  <c r="N118" i="3"/>
  <c r="M118" i="3"/>
  <c r="L118" i="3"/>
  <c r="K118" i="3"/>
  <c r="J118" i="3"/>
  <c r="I118" i="3"/>
  <c r="H118" i="3"/>
  <c r="G118" i="3"/>
  <c r="F118" i="3"/>
  <c r="E118" i="3"/>
  <c r="D118" i="3"/>
  <c r="C118" i="3"/>
  <c r="B118" i="3"/>
  <c r="A118" i="3"/>
  <c r="V117" i="3"/>
  <c r="U117" i="3"/>
  <c r="T117" i="3"/>
  <c r="S117" i="3"/>
  <c r="Q117" i="3"/>
  <c r="O117" i="3"/>
  <c r="N117" i="3"/>
  <c r="R117" i="3" s="1"/>
  <c r="M117" i="3"/>
  <c r="L117" i="3"/>
  <c r="K117" i="3"/>
  <c r="J117" i="3"/>
  <c r="G117" i="3"/>
  <c r="F117" i="3"/>
  <c r="E117" i="3"/>
  <c r="D117" i="3"/>
  <c r="C117" i="3"/>
  <c r="B117" i="3"/>
  <c r="A117" i="3"/>
  <c r="V116" i="3"/>
  <c r="U116" i="3"/>
  <c r="T116" i="3"/>
  <c r="S116" i="3"/>
  <c r="R116" i="3"/>
  <c r="Q116" i="3"/>
  <c r="O116" i="3"/>
  <c r="N116" i="3"/>
  <c r="P116" i="3" s="1"/>
  <c r="M116" i="3"/>
  <c r="L116" i="3"/>
  <c r="K116" i="3"/>
  <c r="J116" i="3"/>
  <c r="I116" i="3"/>
  <c r="G116" i="3"/>
  <c r="H116" i="3" s="1"/>
  <c r="F116" i="3"/>
  <c r="E116" i="3"/>
  <c r="D116" i="3"/>
  <c r="C116" i="3"/>
  <c r="B116" i="3"/>
  <c r="A116" i="3"/>
  <c r="V115" i="3"/>
  <c r="U115" i="3"/>
  <c r="T115" i="3"/>
  <c r="S115" i="3"/>
  <c r="R115" i="3"/>
  <c r="Q115" i="3"/>
  <c r="P115" i="3"/>
  <c r="O115" i="3"/>
  <c r="N115" i="3"/>
  <c r="M115" i="3"/>
  <c r="L115" i="3"/>
  <c r="K115" i="3"/>
  <c r="J115" i="3"/>
  <c r="G115" i="3"/>
  <c r="F115" i="3"/>
  <c r="E115" i="3"/>
  <c r="D115" i="3"/>
  <c r="C115" i="3"/>
  <c r="B115" i="3"/>
  <c r="A115" i="3"/>
  <c r="V114" i="3"/>
  <c r="U114" i="3"/>
  <c r="T114" i="3"/>
  <c r="S114" i="3"/>
  <c r="R114" i="3"/>
  <c r="Q114" i="3"/>
  <c r="P114" i="3"/>
  <c r="O114" i="3"/>
  <c r="N114" i="3"/>
  <c r="M114" i="3"/>
  <c r="L114" i="3"/>
  <c r="K114" i="3"/>
  <c r="J114" i="3"/>
  <c r="G114" i="3"/>
  <c r="F114" i="3"/>
  <c r="E114" i="3"/>
  <c r="D114" i="3"/>
  <c r="C114" i="3"/>
  <c r="B114" i="3"/>
  <c r="A114" i="3"/>
  <c r="V113" i="3"/>
  <c r="U113" i="3"/>
  <c r="T113" i="3"/>
  <c r="S113" i="3"/>
  <c r="R113" i="3"/>
  <c r="Q113" i="3"/>
  <c r="O113" i="3"/>
  <c r="N113" i="3"/>
  <c r="M113" i="3"/>
  <c r="L113" i="3"/>
  <c r="K113" i="3"/>
  <c r="J113" i="3"/>
  <c r="I113" i="3"/>
  <c r="H113" i="3"/>
  <c r="G113" i="3"/>
  <c r="F113" i="3"/>
  <c r="E113" i="3"/>
  <c r="D113" i="3"/>
  <c r="C113" i="3"/>
  <c r="B113" i="3"/>
  <c r="A113" i="3"/>
  <c r="V112" i="3"/>
  <c r="U112" i="3"/>
  <c r="T112" i="3"/>
  <c r="S112" i="3"/>
  <c r="R112" i="3"/>
  <c r="Q112" i="3"/>
  <c r="P112" i="3"/>
  <c r="O112" i="3"/>
  <c r="N112" i="3"/>
  <c r="M112" i="3"/>
  <c r="L112" i="3"/>
  <c r="K112" i="3"/>
  <c r="J112" i="3"/>
  <c r="G112" i="3"/>
  <c r="F112" i="3"/>
  <c r="E112" i="3"/>
  <c r="D112" i="3"/>
  <c r="C112" i="3"/>
  <c r="B112" i="3"/>
  <c r="A112" i="3"/>
  <c r="V111" i="3"/>
  <c r="U111" i="3"/>
  <c r="T111" i="3"/>
  <c r="S111" i="3"/>
  <c r="R111" i="3"/>
  <c r="Q111" i="3"/>
  <c r="O111" i="3"/>
  <c r="N111" i="3"/>
  <c r="M111" i="3"/>
  <c r="L111" i="3"/>
  <c r="K111" i="3"/>
  <c r="J111" i="3"/>
  <c r="G111" i="3"/>
  <c r="F111" i="3"/>
  <c r="E111" i="3"/>
  <c r="D111" i="3"/>
  <c r="C111" i="3"/>
  <c r="B111" i="3"/>
  <c r="A111" i="3"/>
  <c r="V110" i="3"/>
  <c r="U110" i="3"/>
  <c r="T110" i="3"/>
  <c r="S110" i="3"/>
  <c r="Q110" i="3"/>
  <c r="P110" i="3"/>
  <c r="O110" i="3"/>
  <c r="R110" i="3" s="1"/>
  <c r="N110" i="3"/>
  <c r="M110" i="3"/>
  <c r="L110" i="3"/>
  <c r="K110" i="3"/>
  <c r="J110" i="3"/>
  <c r="I110" i="3"/>
  <c r="H110" i="3"/>
  <c r="G110" i="3"/>
  <c r="F110" i="3"/>
  <c r="E110" i="3"/>
  <c r="D110" i="3"/>
  <c r="C110" i="3"/>
  <c r="B110" i="3"/>
  <c r="A110" i="3"/>
  <c r="V109" i="3"/>
  <c r="U109" i="3"/>
  <c r="T109" i="3"/>
  <c r="S109" i="3"/>
  <c r="R109" i="3"/>
  <c r="Q109" i="3"/>
  <c r="P109" i="3"/>
  <c r="O109" i="3"/>
  <c r="N109" i="3"/>
  <c r="M109" i="3"/>
  <c r="L109" i="3"/>
  <c r="K109" i="3"/>
  <c r="J109" i="3"/>
  <c r="G109" i="3"/>
  <c r="H109" i="3" s="1"/>
  <c r="F109" i="3"/>
  <c r="E109" i="3"/>
  <c r="D109" i="3"/>
  <c r="C109" i="3"/>
  <c r="B109" i="3"/>
  <c r="A109" i="3"/>
  <c r="V108" i="3"/>
  <c r="U108" i="3"/>
  <c r="T108" i="3"/>
  <c r="S108" i="3"/>
  <c r="Q108" i="3"/>
  <c r="O108" i="3"/>
  <c r="R108" i="3" s="1"/>
  <c r="N108" i="3"/>
  <c r="M108" i="3"/>
  <c r="L108" i="3"/>
  <c r="K108" i="3"/>
  <c r="J108" i="3"/>
  <c r="G108" i="3"/>
  <c r="I108" i="3" s="1"/>
  <c r="F108" i="3"/>
  <c r="E108" i="3"/>
  <c r="D108" i="3"/>
  <c r="C108" i="3"/>
  <c r="B108" i="3"/>
  <c r="A108" i="3"/>
  <c r="V107" i="3"/>
  <c r="U107" i="3"/>
  <c r="T107" i="3"/>
  <c r="S107" i="3"/>
  <c r="R107" i="3"/>
  <c r="Q107" i="3"/>
  <c r="P107" i="3"/>
  <c r="O107" i="3"/>
  <c r="N107" i="3"/>
  <c r="M107" i="3"/>
  <c r="L107" i="3"/>
  <c r="K107" i="3"/>
  <c r="J107" i="3"/>
  <c r="H107" i="3"/>
  <c r="G107" i="3"/>
  <c r="I107" i="3" s="1"/>
  <c r="F107" i="3"/>
  <c r="E107" i="3"/>
  <c r="D107" i="3"/>
  <c r="C107" i="3"/>
  <c r="B107" i="3"/>
  <c r="A107" i="3"/>
  <c r="V106" i="3"/>
  <c r="U106" i="3"/>
  <c r="T106" i="3"/>
  <c r="S106" i="3"/>
  <c r="Q106" i="3"/>
  <c r="P106" i="3"/>
  <c r="O106" i="3"/>
  <c r="N106" i="3"/>
  <c r="R106" i="3" s="1"/>
  <c r="M106" i="3"/>
  <c r="L106" i="3"/>
  <c r="K106" i="3"/>
  <c r="J106" i="3"/>
  <c r="H106" i="3"/>
  <c r="G106" i="3"/>
  <c r="I106" i="3" s="1"/>
  <c r="F106" i="3"/>
  <c r="E106" i="3"/>
  <c r="D106" i="3"/>
  <c r="C106" i="3"/>
  <c r="B106" i="3"/>
  <c r="A106" i="3"/>
  <c r="V105" i="3"/>
  <c r="U105" i="3"/>
  <c r="T105" i="3"/>
  <c r="S105" i="3"/>
  <c r="R105" i="3"/>
  <c r="Q105" i="3"/>
  <c r="P105" i="3"/>
  <c r="O105" i="3"/>
  <c r="N105" i="3"/>
  <c r="M105" i="3"/>
  <c r="L105" i="3"/>
  <c r="K105" i="3"/>
  <c r="J105" i="3"/>
  <c r="G105" i="3"/>
  <c r="I105" i="3" s="1"/>
  <c r="F105" i="3"/>
  <c r="E105" i="3"/>
  <c r="D105" i="3"/>
  <c r="C105" i="3"/>
  <c r="B105" i="3"/>
  <c r="A105" i="3"/>
  <c r="V104" i="3"/>
  <c r="U104" i="3"/>
  <c r="T104" i="3"/>
  <c r="S104" i="3"/>
  <c r="R104" i="3"/>
  <c r="Q104" i="3"/>
  <c r="P104" i="3"/>
  <c r="O104" i="3"/>
  <c r="N104" i="3"/>
  <c r="M104" i="3"/>
  <c r="L104" i="3"/>
  <c r="K104" i="3"/>
  <c r="J104" i="3"/>
  <c r="H104" i="3"/>
  <c r="G104" i="3"/>
  <c r="I104" i="3" s="1"/>
  <c r="F104" i="3"/>
  <c r="E104" i="3"/>
  <c r="D104" i="3"/>
  <c r="C104" i="3"/>
  <c r="B104" i="3"/>
  <c r="A104" i="3"/>
  <c r="V103" i="3"/>
  <c r="U103" i="3"/>
  <c r="T103" i="3"/>
  <c r="S103" i="3"/>
  <c r="Q103" i="3"/>
  <c r="O103" i="3"/>
  <c r="N103" i="3"/>
  <c r="R103" i="3" s="1"/>
  <c r="M103" i="3"/>
  <c r="L103" i="3"/>
  <c r="K103" i="3"/>
  <c r="J103" i="3"/>
  <c r="G103" i="3"/>
  <c r="I103" i="3" s="1"/>
  <c r="F103" i="3"/>
  <c r="E103" i="3"/>
  <c r="D103" i="3"/>
  <c r="C103" i="3"/>
  <c r="B103" i="3"/>
  <c r="A103" i="3"/>
  <c r="V102" i="3"/>
  <c r="U102" i="3"/>
  <c r="T102" i="3"/>
  <c r="S102" i="3"/>
  <c r="Q102" i="3"/>
  <c r="P102" i="3"/>
  <c r="O102" i="3"/>
  <c r="R102" i="3" s="1"/>
  <c r="N102" i="3"/>
  <c r="M102" i="3"/>
  <c r="L102" i="3"/>
  <c r="K102" i="3"/>
  <c r="J102" i="3"/>
  <c r="I102" i="3"/>
  <c r="H102" i="3"/>
  <c r="G102" i="3"/>
  <c r="F102" i="3"/>
  <c r="E102" i="3"/>
  <c r="D102" i="3"/>
  <c r="C102" i="3"/>
  <c r="B102" i="3"/>
  <c r="A102" i="3"/>
  <c r="V101" i="3"/>
  <c r="U101" i="3"/>
  <c r="T101" i="3"/>
  <c r="S101" i="3"/>
  <c r="R101" i="3"/>
  <c r="Q101" i="3"/>
  <c r="O101" i="3"/>
  <c r="N101" i="3"/>
  <c r="P101" i="3" s="1"/>
  <c r="M101" i="3"/>
  <c r="L101" i="3"/>
  <c r="K101" i="3"/>
  <c r="J101" i="3"/>
  <c r="I101" i="3"/>
  <c r="H101" i="3"/>
  <c r="G101" i="3"/>
  <c r="F101" i="3"/>
  <c r="E101" i="3"/>
  <c r="D101" i="3"/>
  <c r="C101" i="3"/>
  <c r="B101" i="3"/>
  <c r="A101" i="3"/>
  <c r="V100" i="3"/>
  <c r="U100" i="3"/>
  <c r="T100" i="3"/>
  <c r="S100" i="3"/>
  <c r="R100" i="3"/>
  <c r="Q100" i="3"/>
  <c r="P100" i="3"/>
  <c r="O100" i="3"/>
  <c r="N100" i="3"/>
  <c r="M100" i="3"/>
  <c r="L100" i="3"/>
  <c r="K100" i="3"/>
  <c r="J100" i="3"/>
  <c r="G100" i="3"/>
  <c r="I100" i="3" s="1"/>
  <c r="F100" i="3"/>
  <c r="E100" i="3"/>
  <c r="D100" i="3"/>
  <c r="C100" i="3"/>
  <c r="B100" i="3"/>
  <c r="A100" i="3"/>
  <c r="V99" i="3"/>
  <c r="U99" i="3"/>
  <c r="T99" i="3"/>
  <c r="S99" i="3"/>
  <c r="Q99" i="3"/>
  <c r="O99" i="3"/>
  <c r="R99" i="3" s="1"/>
  <c r="N99" i="3"/>
  <c r="P99" i="3" s="1"/>
  <c r="M99" i="3"/>
  <c r="L99" i="3"/>
  <c r="K99" i="3"/>
  <c r="J99" i="3"/>
  <c r="H99" i="3"/>
  <c r="G99" i="3"/>
  <c r="I99" i="3" s="1"/>
  <c r="F99" i="3"/>
  <c r="E99" i="3"/>
  <c r="D99" i="3"/>
  <c r="C99" i="3"/>
  <c r="B99" i="3"/>
  <c r="A99" i="3"/>
  <c r="V98" i="3"/>
  <c r="U98" i="3"/>
  <c r="T98" i="3"/>
  <c r="S98" i="3"/>
  <c r="Q98" i="3"/>
  <c r="O98" i="3"/>
  <c r="N98" i="3"/>
  <c r="P98" i="3" s="1"/>
  <c r="M98" i="3"/>
  <c r="L98" i="3"/>
  <c r="K98" i="3"/>
  <c r="J98" i="3"/>
  <c r="G98" i="3"/>
  <c r="H98" i="3" s="1"/>
  <c r="F98" i="3"/>
  <c r="E98" i="3"/>
  <c r="D98" i="3"/>
  <c r="C98" i="3"/>
  <c r="B98" i="3"/>
  <c r="A98" i="3"/>
  <c r="V97" i="3"/>
  <c r="U97" i="3"/>
  <c r="T97" i="3"/>
  <c r="S97" i="3"/>
  <c r="Q97" i="3"/>
  <c r="P97" i="3"/>
  <c r="O97" i="3"/>
  <c r="R97" i="3" s="1"/>
  <c r="N97" i="3"/>
  <c r="M97" i="3"/>
  <c r="L97" i="3"/>
  <c r="K97" i="3"/>
  <c r="J97" i="3"/>
  <c r="G97" i="3"/>
  <c r="F97" i="3"/>
  <c r="E97" i="3"/>
  <c r="D97" i="3"/>
  <c r="C97" i="3"/>
  <c r="B97" i="3"/>
  <c r="A97" i="3"/>
  <c r="V96" i="3"/>
  <c r="U96" i="3"/>
  <c r="T96" i="3"/>
  <c r="S96" i="3"/>
  <c r="Q96" i="3"/>
  <c r="O96" i="3"/>
  <c r="N96" i="3"/>
  <c r="R96" i="3" s="1"/>
  <c r="M96" i="3"/>
  <c r="L96" i="3"/>
  <c r="K96" i="3"/>
  <c r="J96" i="3"/>
  <c r="G96" i="3"/>
  <c r="F96" i="3"/>
  <c r="E96" i="3"/>
  <c r="D96" i="3"/>
  <c r="C96" i="3"/>
  <c r="B96" i="3"/>
  <c r="A96" i="3"/>
  <c r="V95" i="3"/>
  <c r="U95" i="3"/>
  <c r="T95" i="3"/>
  <c r="S95" i="3"/>
  <c r="R95" i="3"/>
  <c r="Q95" i="3"/>
  <c r="P95" i="3"/>
  <c r="O95" i="3"/>
  <c r="N95" i="3"/>
  <c r="M95" i="3"/>
  <c r="L95" i="3"/>
  <c r="K95" i="3"/>
  <c r="J95" i="3"/>
  <c r="I95" i="3"/>
  <c r="G95" i="3"/>
  <c r="H95" i="3" s="1"/>
  <c r="F95" i="3"/>
  <c r="E95" i="3"/>
  <c r="D95" i="3"/>
  <c r="C95" i="3"/>
  <c r="B95" i="3"/>
  <c r="A95" i="3"/>
  <c r="V94" i="3"/>
  <c r="U94" i="3"/>
  <c r="T94" i="3"/>
  <c r="S94" i="3"/>
  <c r="R94" i="3"/>
  <c r="Q94" i="3"/>
  <c r="O94" i="3"/>
  <c r="N94" i="3"/>
  <c r="M94" i="3"/>
  <c r="L94" i="3"/>
  <c r="K94" i="3"/>
  <c r="J94" i="3"/>
  <c r="G94" i="3"/>
  <c r="F94" i="3"/>
  <c r="E94" i="3"/>
  <c r="D94" i="3"/>
  <c r="C94" i="3"/>
  <c r="B94" i="3"/>
  <c r="A94" i="3"/>
  <c r="V93" i="3"/>
  <c r="U93" i="3"/>
  <c r="T93" i="3"/>
  <c r="S93" i="3"/>
  <c r="Q93" i="3"/>
  <c r="O93" i="3"/>
  <c r="N93" i="3"/>
  <c r="R93" i="3" s="1"/>
  <c r="M93" i="3"/>
  <c r="L93" i="3"/>
  <c r="K93" i="3"/>
  <c r="J93" i="3"/>
  <c r="H93" i="3"/>
  <c r="G93" i="3"/>
  <c r="I93" i="3" s="1"/>
  <c r="F93" i="3"/>
  <c r="E93" i="3"/>
  <c r="D93" i="3"/>
  <c r="C93" i="3"/>
  <c r="B93" i="3"/>
  <c r="A93" i="3"/>
  <c r="V92" i="3"/>
  <c r="U92" i="3"/>
  <c r="T92" i="3"/>
  <c r="S92" i="3"/>
  <c r="R92" i="3"/>
  <c r="Q92" i="3"/>
  <c r="O92" i="3"/>
  <c r="N92" i="3"/>
  <c r="P92" i="3" s="1"/>
  <c r="M92" i="3"/>
  <c r="L92" i="3"/>
  <c r="K92" i="3"/>
  <c r="J92" i="3"/>
  <c r="I92" i="3"/>
  <c r="G92" i="3"/>
  <c r="H92" i="3" s="1"/>
  <c r="F92" i="3"/>
  <c r="E92" i="3"/>
  <c r="D92" i="3"/>
  <c r="C92" i="3"/>
  <c r="B92" i="3"/>
  <c r="A92" i="3"/>
  <c r="V91" i="3"/>
  <c r="U91" i="3"/>
  <c r="T91" i="3"/>
  <c r="S91" i="3"/>
  <c r="Q91" i="3"/>
  <c r="O91" i="3"/>
  <c r="R91" i="3" s="1"/>
  <c r="N91" i="3"/>
  <c r="M91" i="3"/>
  <c r="L91" i="3"/>
  <c r="K91" i="3"/>
  <c r="J91" i="3"/>
  <c r="G91" i="3"/>
  <c r="F91" i="3"/>
  <c r="E91" i="3"/>
  <c r="D91" i="3"/>
  <c r="C91" i="3"/>
  <c r="B91" i="3"/>
  <c r="A91" i="3"/>
  <c r="V90" i="3"/>
  <c r="U90" i="3"/>
  <c r="T90" i="3"/>
  <c r="S90" i="3"/>
  <c r="Q90" i="3"/>
  <c r="O90" i="3"/>
  <c r="N90" i="3"/>
  <c r="R90" i="3" s="1"/>
  <c r="M90" i="3"/>
  <c r="L90" i="3"/>
  <c r="K90" i="3"/>
  <c r="J90" i="3"/>
  <c r="G90" i="3"/>
  <c r="F90" i="3"/>
  <c r="E90" i="3"/>
  <c r="D90" i="3"/>
  <c r="C90" i="3"/>
  <c r="B90" i="3"/>
  <c r="A90" i="3"/>
  <c r="V89" i="3"/>
  <c r="U89" i="3"/>
  <c r="T89" i="3"/>
  <c r="S89" i="3"/>
  <c r="Q89" i="3"/>
  <c r="P89" i="3"/>
  <c r="O89" i="3"/>
  <c r="R89" i="3" s="1"/>
  <c r="N89" i="3"/>
  <c r="M89" i="3"/>
  <c r="L89" i="3"/>
  <c r="K89" i="3"/>
  <c r="J89" i="3"/>
  <c r="I89" i="3"/>
  <c r="H89" i="3"/>
  <c r="G89" i="3"/>
  <c r="F89" i="3"/>
  <c r="E89" i="3"/>
  <c r="D89" i="3"/>
  <c r="C89" i="3"/>
  <c r="B89" i="3"/>
  <c r="A89" i="3"/>
  <c r="V88" i="3"/>
  <c r="U88" i="3"/>
  <c r="T88" i="3"/>
  <c r="S88" i="3"/>
  <c r="Q88" i="3"/>
  <c r="O88" i="3"/>
  <c r="R88" i="3" s="1"/>
  <c r="N88" i="3"/>
  <c r="M88" i="3"/>
  <c r="L88" i="3"/>
  <c r="K88" i="3"/>
  <c r="J88" i="3"/>
  <c r="G88" i="3"/>
  <c r="H88" i="3" s="1"/>
  <c r="F88" i="3"/>
  <c r="E88" i="3"/>
  <c r="D88" i="3"/>
  <c r="C88" i="3"/>
  <c r="B88" i="3"/>
  <c r="A88" i="3"/>
  <c r="V87" i="3"/>
  <c r="U87" i="3"/>
  <c r="T87" i="3"/>
  <c r="S87" i="3"/>
  <c r="Q87" i="3"/>
  <c r="P87" i="3"/>
  <c r="O87" i="3"/>
  <c r="R87" i="3" s="1"/>
  <c r="N87" i="3"/>
  <c r="M87" i="3"/>
  <c r="L87" i="3"/>
  <c r="K87" i="3"/>
  <c r="J87" i="3"/>
  <c r="G87" i="3"/>
  <c r="F87" i="3"/>
  <c r="E87" i="3"/>
  <c r="D87" i="3"/>
  <c r="C87" i="3"/>
  <c r="B87" i="3"/>
  <c r="A87" i="3"/>
  <c r="V86" i="3"/>
  <c r="U86" i="3"/>
  <c r="T86" i="3"/>
  <c r="S86" i="3"/>
  <c r="R86" i="3"/>
  <c r="Q86" i="3"/>
  <c r="O86" i="3"/>
  <c r="N86" i="3"/>
  <c r="M86" i="3"/>
  <c r="L86" i="3"/>
  <c r="K86" i="3"/>
  <c r="J86" i="3"/>
  <c r="I86" i="3"/>
  <c r="H86" i="3"/>
  <c r="G86" i="3"/>
  <c r="F86" i="3"/>
  <c r="E86" i="3"/>
  <c r="D86" i="3"/>
  <c r="C86" i="3"/>
  <c r="B86" i="3"/>
  <c r="A86" i="3"/>
  <c r="V85" i="3"/>
  <c r="U85" i="3"/>
  <c r="T85" i="3"/>
  <c r="S85" i="3"/>
  <c r="R85" i="3"/>
  <c r="Q85" i="3"/>
  <c r="O85" i="3"/>
  <c r="P85" i="3" s="1"/>
  <c r="N85" i="3"/>
  <c r="M85" i="3"/>
  <c r="L85" i="3"/>
  <c r="K85" i="3"/>
  <c r="J85" i="3"/>
  <c r="G85" i="3"/>
  <c r="F85" i="3"/>
  <c r="E85" i="3"/>
  <c r="D85" i="3"/>
  <c r="C85" i="3"/>
  <c r="B85" i="3"/>
  <c r="A85" i="3"/>
  <c r="V84" i="3"/>
  <c r="U84" i="3"/>
  <c r="T84" i="3"/>
  <c r="S84" i="3"/>
  <c r="R84" i="3"/>
  <c r="Q84" i="3"/>
  <c r="O84" i="3"/>
  <c r="N84" i="3"/>
  <c r="M84" i="3"/>
  <c r="L84" i="3"/>
  <c r="K84" i="3"/>
  <c r="J84" i="3"/>
  <c r="G84" i="3"/>
  <c r="F84" i="3"/>
  <c r="E84" i="3"/>
  <c r="D84" i="3"/>
  <c r="C84" i="3"/>
  <c r="B84" i="3"/>
  <c r="A84" i="3"/>
  <c r="V83" i="3"/>
  <c r="U83" i="3"/>
  <c r="T83" i="3"/>
  <c r="S83" i="3"/>
  <c r="Q83" i="3"/>
  <c r="P83" i="3"/>
  <c r="O83" i="3"/>
  <c r="R83" i="3" s="1"/>
  <c r="N83" i="3"/>
  <c r="M83" i="3"/>
  <c r="L83" i="3"/>
  <c r="K83" i="3"/>
  <c r="J83" i="3"/>
  <c r="I83" i="3"/>
  <c r="H83" i="3"/>
  <c r="G83" i="3"/>
  <c r="F83" i="3"/>
  <c r="E83" i="3"/>
  <c r="D83" i="3"/>
  <c r="C83" i="3"/>
  <c r="B83" i="3"/>
  <c r="A83" i="3"/>
  <c r="V82" i="3"/>
  <c r="U82" i="3"/>
  <c r="T82" i="3"/>
  <c r="S82" i="3"/>
  <c r="Q82" i="3"/>
  <c r="O82" i="3"/>
  <c r="R82" i="3" s="1"/>
  <c r="N82" i="3"/>
  <c r="M82" i="3"/>
  <c r="L82" i="3"/>
  <c r="K82" i="3"/>
  <c r="J82" i="3"/>
  <c r="G82" i="3"/>
  <c r="H82" i="3" s="1"/>
  <c r="F82" i="3"/>
  <c r="E82" i="3"/>
  <c r="D82" i="3"/>
  <c r="C82" i="3"/>
  <c r="B82" i="3"/>
  <c r="A82" i="3"/>
  <c r="V81" i="3"/>
  <c r="U81" i="3"/>
  <c r="T81" i="3"/>
  <c r="S81" i="3"/>
  <c r="Q81" i="3"/>
  <c r="O81" i="3"/>
  <c r="R81" i="3" s="1"/>
  <c r="N81" i="3"/>
  <c r="M81" i="3"/>
  <c r="L81" i="3"/>
  <c r="K81" i="3"/>
  <c r="J81" i="3"/>
  <c r="G81" i="3"/>
  <c r="I81" i="3" s="1"/>
  <c r="F81" i="3"/>
  <c r="E81" i="3"/>
  <c r="D81" i="3"/>
  <c r="C81" i="3"/>
  <c r="B81" i="3"/>
  <c r="A81" i="3"/>
  <c r="V80" i="3"/>
  <c r="U80" i="3"/>
  <c r="T80" i="3"/>
  <c r="S80" i="3"/>
  <c r="R80" i="3"/>
  <c r="Q80" i="3"/>
  <c r="P80" i="3"/>
  <c r="O80" i="3"/>
  <c r="N80" i="3"/>
  <c r="M80" i="3"/>
  <c r="L80" i="3"/>
  <c r="K80" i="3"/>
  <c r="J80" i="3"/>
  <c r="I80" i="3"/>
  <c r="G80" i="3"/>
  <c r="H80" i="3" s="1"/>
  <c r="F80" i="3"/>
  <c r="E80" i="3"/>
  <c r="D80" i="3"/>
  <c r="C80" i="3"/>
  <c r="B80" i="3"/>
  <c r="A80" i="3"/>
  <c r="V79" i="3"/>
  <c r="U79" i="3"/>
  <c r="T79" i="3"/>
  <c r="S79" i="3"/>
  <c r="Q79" i="3"/>
  <c r="P79" i="3"/>
  <c r="O79" i="3"/>
  <c r="R79" i="3" s="1"/>
  <c r="N79" i="3"/>
  <c r="M79" i="3"/>
  <c r="L79" i="3"/>
  <c r="K79" i="3"/>
  <c r="J79" i="3"/>
  <c r="G79" i="3"/>
  <c r="I79" i="3" s="1"/>
  <c r="F79" i="3"/>
  <c r="E79" i="3"/>
  <c r="D79" i="3"/>
  <c r="C79" i="3"/>
  <c r="B79" i="3"/>
  <c r="A79" i="3"/>
  <c r="V78" i="3"/>
  <c r="U78" i="3"/>
  <c r="T78" i="3"/>
  <c r="S78" i="3"/>
  <c r="Q78" i="3"/>
  <c r="O78" i="3"/>
  <c r="R78" i="3" s="1"/>
  <c r="N78" i="3"/>
  <c r="M78" i="3"/>
  <c r="L78" i="3"/>
  <c r="K78" i="3"/>
  <c r="J78" i="3"/>
  <c r="G78" i="3"/>
  <c r="I78" i="3" s="1"/>
  <c r="F78" i="3"/>
  <c r="E78" i="3"/>
  <c r="D78" i="3"/>
  <c r="C78" i="3"/>
  <c r="B78" i="3"/>
  <c r="A78" i="3"/>
  <c r="V77" i="3"/>
  <c r="U77" i="3"/>
  <c r="T77" i="3"/>
  <c r="S77" i="3"/>
  <c r="R77" i="3"/>
  <c r="Q77" i="3"/>
  <c r="P77" i="3"/>
  <c r="O77" i="3"/>
  <c r="N77" i="3"/>
  <c r="M77" i="3"/>
  <c r="L77" i="3"/>
  <c r="K77" i="3"/>
  <c r="J77" i="3"/>
  <c r="I77" i="3"/>
  <c r="H77" i="3"/>
  <c r="G77" i="3"/>
  <c r="F77" i="3"/>
  <c r="E77" i="3"/>
  <c r="D77" i="3"/>
  <c r="C77" i="3"/>
  <c r="B77" i="3"/>
  <c r="A77" i="3"/>
  <c r="V76" i="3"/>
  <c r="U76" i="3"/>
  <c r="T76" i="3"/>
  <c r="S76" i="3"/>
  <c r="Q76" i="3"/>
  <c r="O76" i="3"/>
  <c r="N76" i="3"/>
  <c r="P76" i="3" s="1"/>
  <c r="M76" i="3"/>
  <c r="L76" i="3"/>
  <c r="K76" i="3"/>
  <c r="J76" i="3"/>
  <c r="G76" i="3"/>
  <c r="I76" i="3" s="1"/>
  <c r="F76" i="3"/>
  <c r="E76" i="3"/>
  <c r="D76" i="3"/>
  <c r="C76" i="3"/>
  <c r="B76" i="3"/>
  <c r="A76" i="3"/>
  <c r="V75" i="3"/>
  <c r="U75" i="3"/>
  <c r="T75" i="3"/>
  <c r="S75" i="3"/>
  <c r="Q75" i="3"/>
  <c r="O75" i="3"/>
  <c r="R75" i="3" s="1"/>
  <c r="N75" i="3"/>
  <c r="M75" i="3"/>
  <c r="L75" i="3"/>
  <c r="K75" i="3"/>
  <c r="J75" i="3"/>
  <c r="G75" i="3"/>
  <c r="I75" i="3" s="1"/>
  <c r="F75" i="3"/>
  <c r="E75" i="3"/>
  <c r="D75" i="3"/>
  <c r="C75" i="3"/>
  <c r="B75" i="3"/>
  <c r="A75" i="3"/>
  <c r="V74" i="3"/>
  <c r="U74" i="3"/>
  <c r="T74" i="3"/>
  <c r="S74" i="3"/>
  <c r="R74" i="3"/>
  <c r="Q74" i="3"/>
  <c r="P74" i="3"/>
  <c r="O74" i="3"/>
  <c r="N74" i="3"/>
  <c r="M74" i="3"/>
  <c r="L74" i="3"/>
  <c r="K74" i="3"/>
  <c r="J74" i="3"/>
  <c r="I74" i="3"/>
  <c r="G74" i="3"/>
  <c r="H74" i="3" s="1"/>
  <c r="F74" i="3"/>
  <c r="E74" i="3"/>
  <c r="D74" i="3"/>
  <c r="C74" i="3"/>
  <c r="B74" i="3"/>
  <c r="A74" i="3"/>
  <c r="V73" i="3"/>
  <c r="U73" i="3"/>
  <c r="T73" i="3"/>
  <c r="S73" i="3"/>
  <c r="Q73" i="3"/>
  <c r="O73" i="3"/>
  <c r="R73" i="3" s="1"/>
  <c r="N73" i="3"/>
  <c r="M73" i="3"/>
  <c r="L73" i="3"/>
  <c r="K73" i="3"/>
  <c r="J73" i="3"/>
  <c r="I73" i="3"/>
  <c r="H73" i="3"/>
  <c r="G73" i="3"/>
  <c r="F73" i="3"/>
  <c r="E73" i="3"/>
  <c r="D73" i="3"/>
  <c r="C73" i="3"/>
  <c r="B73" i="3"/>
  <c r="A73" i="3"/>
  <c r="V72" i="3"/>
  <c r="U72" i="3"/>
  <c r="T72" i="3"/>
  <c r="S72" i="3"/>
  <c r="R72" i="3"/>
  <c r="Q72" i="3"/>
  <c r="O72" i="3"/>
  <c r="P72" i="3" s="1"/>
  <c r="N72" i="3"/>
  <c r="M72" i="3"/>
  <c r="L72" i="3"/>
  <c r="K72" i="3"/>
  <c r="J72" i="3"/>
  <c r="I72" i="3"/>
  <c r="G72" i="3"/>
  <c r="H72" i="3" s="1"/>
  <c r="F72" i="3"/>
  <c r="E72" i="3"/>
  <c r="D72" i="3"/>
  <c r="C72" i="3"/>
  <c r="B72" i="3"/>
  <c r="A72" i="3"/>
  <c r="V71" i="3"/>
  <c r="U71" i="3"/>
  <c r="T71" i="3"/>
  <c r="S71" i="3"/>
  <c r="Q71" i="3"/>
  <c r="O71" i="3"/>
  <c r="R71" i="3" s="1"/>
  <c r="N71" i="3"/>
  <c r="M71" i="3"/>
  <c r="L71" i="3"/>
  <c r="K71" i="3"/>
  <c r="J71" i="3"/>
  <c r="I71" i="3"/>
  <c r="H71" i="3"/>
  <c r="G71" i="3"/>
  <c r="F71" i="3"/>
  <c r="E71" i="3"/>
  <c r="D71" i="3"/>
  <c r="C71" i="3"/>
  <c r="B71" i="3"/>
  <c r="A71" i="3"/>
  <c r="V70" i="3"/>
  <c r="U70" i="3"/>
  <c r="T70" i="3"/>
  <c r="S70" i="3"/>
  <c r="Q70" i="3"/>
  <c r="O70" i="3"/>
  <c r="N70" i="3"/>
  <c r="P70" i="3" s="1"/>
  <c r="M70" i="3"/>
  <c r="L70" i="3"/>
  <c r="K70" i="3"/>
  <c r="J70" i="3"/>
  <c r="I70" i="3"/>
  <c r="H70" i="3"/>
  <c r="G70" i="3"/>
  <c r="F70" i="3"/>
  <c r="E70" i="3"/>
  <c r="D70" i="3"/>
  <c r="C70" i="3"/>
  <c r="B70" i="3"/>
  <c r="A70" i="3"/>
  <c r="V69" i="3"/>
  <c r="U69" i="3"/>
  <c r="T69" i="3"/>
  <c r="S69" i="3"/>
  <c r="R69" i="3"/>
  <c r="Q69" i="3"/>
  <c r="O69" i="3"/>
  <c r="P69" i="3" s="1"/>
  <c r="N69" i="3"/>
  <c r="M69" i="3"/>
  <c r="L69" i="3"/>
  <c r="K69" i="3"/>
  <c r="J69" i="3"/>
  <c r="G69" i="3"/>
  <c r="I69" i="3" s="1"/>
  <c r="F69" i="3"/>
  <c r="E69" i="3"/>
  <c r="D69" i="3"/>
  <c r="C69" i="3"/>
  <c r="B69" i="3"/>
  <c r="A69" i="3"/>
  <c r="V68" i="3"/>
  <c r="U68" i="3"/>
  <c r="T68" i="3"/>
  <c r="S68" i="3"/>
  <c r="Q68" i="3"/>
  <c r="O68" i="3"/>
  <c r="R68" i="3" s="1"/>
  <c r="N68" i="3"/>
  <c r="M68" i="3"/>
  <c r="L68" i="3"/>
  <c r="K68" i="3"/>
  <c r="J68" i="3"/>
  <c r="I68" i="3"/>
  <c r="H68" i="3"/>
  <c r="G68" i="3"/>
  <c r="F68" i="3"/>
  <c r="E68" i="3"/>
  <c r="D68" i="3"/>
  <c r="C68" i="3"/>
  <c r="B68" i="3"/>
  <c r="A68" i="3"/>
  <c r="V67" i="3"/>
  <c r="U67" i="3"/>
  <c r="T67" i="3"/>
  <c r="S67" i="3"/>
  <c r="Q67" i="3"/>
  <c r="O67" i="3"/>
  <c r="R67" i="3" s="1"/>
  <c r="N67" i="3"/>
  <c r="M67" i="3"/>
  <c r="L67" i="3"/>
  <c r="K67" i="3"/>
  <c r="J67" i="3"/>
  <c r="I67" i="3"/>
  <c r="H67" i="3"/>
  <c r="G67" i="3"/>
  <c r="F67" i="3"/>
  <c r="E67" i="3"/>
  <c r="D67" i="3"/>
  <c r="C67" i="3"/>
  <c r="B67" i="3"/>
  <c r="A67" i="3"/>
  <c r="V66" i="3"/>
  <c r="U66" i="3"/>
  <c r="T66" i="3"/>
  <c r="S66" i="3"/>
  <c r="R66" i="3"/>
  <c r="Q66" i="3"/>
  <c r="O66" i="3"/>
  <c r="P66" i="3" s="1"/>
  <c r="N66" i="3"/>
  <c r="M66" i="3"/>
  <c r="L66" i="3"/>
  <c r="K66" i="3"/>
  <c r="J66" i="3"/>
  <c r="I66" i="3"/>
  <c r="G66" i="3"/>
  <c r="H66" i="3" s="1"/>
  <c r="F66" i="3"/>
  <c r="E66" i="3"/>
  <c r="D66" i="3"/>
  <c r="C66" i="3"/>
  <c r="B66" i="3"/>
  <c r="A66" i="3"/>
  <c r="V65" i="3"/>
  <c r="U65" i="3"/>
  <c r="T65" i="3"/>
  <c r="S65" i="3"/>
  <c r="Q65" i="3"/>
  <c r="O65" i="3"/>
  <c r="N65" i="3"/>
  <c r="M65" i="3"/>
  <c r="L65" i="3"/>
  <c r="K65" i="3"/>
  <c r="J65" i="3"/>
  <c r="G65" i="3"/>
  <c r="I65" i="3" s="1"/>
  <c r="F65" i="3"/>
  <c r="E65" i="3"/>
  <c r="D65" i="3"/>
  <c r="C65" i="3"/>
  <c r="B65" i="3"/>
  <c r="A65" i="3"/>
  <c r="V64" i="3"/>
  <c r="U64" i="3"/>
  <c r="T64" i="3"/>
  <c r="S64" i="3"/>
  <c r="Q64" i="3"/>
  <c r="O64" i="3"/>
  <c r="N64" i="3"/>
  <c r="P64" i="3" s="1"/>
  <c r="M64" i="3"/>
  <c r="L64" i="3"/>
  <c r="K64" i="3"/>
  <c r="J64" i="3"/>
  <c r="I64" i="3"/>
  <c r="G64" i="3"/>
  <c r="H64" i="3" s="1"/>
  <c r="F64" i="3"/>
  <c r="E64" i="3"/>
  <c r="D64" i="3"/>
  <c r="C64" i="3"/>
  <c r="B64" i="3"/>
  <c r="A64" i="3"/>
  <c r="V63" i="3"/>
  <c r="U63" i="3"/>
  <c r="T63" i="3"/>
  <c r="S63" i="3"/>
  <c r="R63" i="3"/>
  <c r="Q63" i="3"/>
  <c r="O63" i="3"/>
  <c r="P63" i="3" s="1"/>
  <c r="N63" i="3"/>
  <c r="M63" i="3"/>
  <c r="L63" i="3"/>
  <c r="K63" i="3"/>
  <c r="J63" i="3"/>
  <c r="I63" i="3"/>
  <c r="H63" i="3"/>
  <c r="G63" i="3"/>
  <c r="F63" i="3"/>
  <c r="E63" i="3"/>
  <c r="D63" i="3"/>
  <c r="C63" i="3"/>
  <c r="B63" i="3"/>
  <c r="A63" i="3"/>
  <c r="V62" i="3"/>
  <c r="U62" i="3"/>
  <c r="T62" i="3"/>
  <c r="S62" i="3"/>
  <c r="Q62" i="3"/>
  <c r="O62" i="3"/>
  <c r="R62" i="3" s="1"/>
  <c r="N62" i="3"/>
  <c r="M62" i="3"/>
  <c r="L62" i="3"/>
  <c r="K62" i="3"/>
  <c r="J62" i="3"/>
  <c r="I62" i="3"/>
  <c r="H62" i="3"/>
  <c r="G62" i="3"/>
  <c r="F62" i="3"/>
  <c r="E62" i="3"/>
  <c r="D62" i="3"/>
  <c r="C62" i="3"/>
  <c r="B62" i="3"/>
  <c r="A62" i="3"/>
  <c r="V61" i="3"/>
  <c r="U61" i="3"/>
  <c r="T61" i="3"/>
  <c r="S61" i="3"/>
  <c r="Q61" i="3"/>
  <c r="O61" i="3"/>
  <c r="R61" i="3" s="1"/>
  <c r="N61" i="3"/>
  <c r="M61" i="3"/>
  <c r="L61" i="3"/>
  <c r="K61" i="3"/>
  <c r="J61" i="3"/>
  <c r="I61" i="3"/>
  <c r="H61" i="3"/>
  <c r="G61" i="3"/>
  <c r="F61" i="3"/>
  <c r="E61" i="3"/>
  <c r="D61" i="3"/>
  <c r="C61" i="3"/>
  <c r="B61" i="3"/>
  <c r="A61" i="3"/>
  <c r="V60" i="3"/>
  <c r="U60" i="3"/>
  <c r="T60" i="3"/>
  <c r="S60" i="3"/>
  <c r="R60" i="3"/>
  <c r="Q60" i="3"/>
  <c r="O60" i="3"/>
  <c r="N60" i="3"/>
  <c r="P60" i="3" s="1"/>
  <c r="M60" i="3"/>
  <c r="L60" i="3"/>
  <c r="K60" i="3"/>
  <c r="J60" i="3"/>
  <c r="I60" i="3"/>
  <c r="H60" i="3"/>
  <c r="G60" i="3"/>
  <c r="F60" i="3"/>
  <c r="E60" i="3"/>
  <c r="D60" i="3"/>
  <c r="C60" i="3"/>
  <c r="B60" i="3"/>
  <c r="A60" i="3"/>
  <c r="V59" i="3"/>
  <c r="U59" i="3"/>
  <c r="T59" i="3"/>
  <c r="S59" i="3"/>
  <c r="Q59" i="3"/>
  <c r="O59" i="3"/>
  <c r="R59" i="3" s="1"/>
  <c r="N59" i="3"/>
  <c r="M59" i="3"/>
  <c r="L59" i="3"/>
  <c r="K59" i="3"/>
  <c r="J59" i="3"/>
  <c r="I59" i="3"/>
  <c r="H59" i="3"/>
  <c r="G59" i="3"/>
  <c r="F59" i="3"/>
  <c r="E59" i="3"/>
  <c r="D59" i="3"/>
  <c r="C59" i="3"/>
  <c r="B59" i="3"/>
  <c r="A59" i="3"/>
  <c r="V58" i="3"/>
  <c r="U58" i="3"/>
  <c r="T58" i="3"/>
  <c r="S58" i="3"/>
  <c r="Q58" i="3"/>
  <c r="O58" i="3"/>
  <c r="N58" i="3"/>
  <c r="P58" i="3" s="1"/>
  <c r="M58" i="3"/>
  <c r="L58" i="3"/>
  <c r="K58" i="3"/>
  <c r="J58" i="3"/>
  <c r="I58" i="3"/>
  <c r="G58" i="3"/>
  <c r="H58" i="3" s="1"/>
  <c r="F58" i="3"/>
  <c r="E58" i="3"/>
  <c r="D58" i="3"/>
  <c r="C58" i="3"/>
  <c r="B58" i="3"/>
  <c r="A58" i="3"/>
  <c r="V57" i="3"/>
  <c r="U57" i="3"/>
  <c r="T57" i="3"/>
  <c r="S57" i="3"/>
  <c r="Q57" i="3"/>
  <c r="P57" i="3"/>
  <c r="O57" i="3"/>
  <c r="R57" i="3" s="1"/>
  <c r="N57" i="3"/>
  <c r="M57" i="3"/>
  <c r="L57" i="3"/>
  <c r="K57" i="3"/>
  <c r="J57" i="3"/>
  <c r="I57" i="3"/>
  <c r="H57" i="3"/>
  <c r="G57" i="3"/>
  <c r="F57" i="3"/>
  <c r="E57" i="3"/>
  <c r="D57" i="3"/>
  <c r="C57" i="3"/>
  <c r="B57" i="3"/>
  <c r="A57" i="3"/>
  <c r="V56" i="3"/>
  <c r="U56" i="3"/>
  <c r="T56" i="3"/>
  <c r="S56" i="3"/>
  <c r="Q56" i="3"/>
  <c r="O56" i="3"/>
  <c r="R56" i="3" s="1"/>
  <c r="N56" i="3"/>
  <c r="M56" i="3"/>
  <c r="L56" i="3"/>
  <c r="K56" i="3"/>
  <c r="J56" i="3"/>
  <c r="G56" i="3"/>
  <c r="H56" i="3" s="1"/>
  <c r="F56" i="3"/>
  <c r="E56" i="3"/>
  <c r="D56" i="3"/>
  <c r="C56" i="3"/>
  <c r="B56" i="3"/>
  <c r="A56" i="3"/>
  <c r="V55" i="3"/>
  <c r="U55" i="3"/>
  <c r="T55" i="3"/>
  <c r="S55" i="3"/>
  <c r="Q55" i="3"/>
  <c r="O55" i="3"/>
  <c r="N55" i="3"/>
  <c r="M55" i="3"/>
  <c r="L55" i="3"/>
  <c r="K55" i="3"/>
  <c r="J55" i="3"/>
  <c r="I55" i="3"/>
  <c r="H55" i="3"/>
  <c r="G55" i="3"/>
  <c r="F55" i="3"/>
  <c r="E55" i="3"/>
  <c r="D55" i="3"/>
  <c r="C55" i="3"/>
  <c r="B55" i="3"/>
  <c r="A55" i="3"/>
  <c r="V54" i="3"/>
  <c r="U54" i="3"/>
  <c r="T54" i="3"/>
  <c r="S54" i="3"/>
  <c r="R54" i="3"/>
  <c r="Q54" i="3"/>
  <c r="O54" i="3"/>
  <c r="N54" i="3"/>
  <c r="P54" i="3" s="1"/>
  <c r="M54" i="3"/>
  <c r="L54" i="3"/>
  <c r="K54" i="3"/>
  <c r="J54" i="3"/>
  <c r="I54" i="3"/>
  <c r="H54" i="3"/>
  <c r="G54" i="3"/>
  <c r="F54" i="3"/>
  <c r="E54" i="3"/>
  <c r="D54" i="3"/>
  <c r="C54" i="3"/>
  <c r="B54" i="3"/>
  <c r="A54" i="3"/>
  <c r="V53" i="3"/>
  <c r="U53" i="3"/>
  <c r="T53" i="3"/>
  <c r="S53" i="3"/>
  <c r="Q53" i="3"/>
  <c r="O53" i="3"/>
  <c r="R53" i="3" s="1"/>
  <c r="N53" i="3"/>
  <c r="M53" i="3"/>
  <c r="L53" i="3"/>
  <c r="K53" i="3"/>
  <c r="J53" i="3"/>
  <c r="H53" i="3"/>
  <c r="G53" i="3"/>
  <c r="I53" i="3" s="1"/>
  <c r="F53" i="3"/>
  <c r="E53" i="3"/>
  <c r="D53" i="3"/>
  <c r="C53" i="3"/>
  <c r="B53" i="3"/>
  <c r="A53" i="3"/>
  <c r="V52" i="3"/>
  <c r="U52" i="3"/>
  <c r="T52" i="3"/>
  <c r="S52" i="3"/>
  <c r="Q52" i="3"/>
  <c r="O52" i="3"/>
  <c r="R52" i="3" s="1"/>
  <c r="N52" i="3"/>
  <c r="M52" i="3"/>
  <c r="L52" i="3"/>
  <c r="K52" i="3"/>
  <c r="J52" i="3"/>
  <c r="I52" i="3"/>
  <c r="H52" i="3"/>
  <c r="G52" i="3"/>
  <c r="F52" i="3"/>
  <c r="E52" i="3"/>
  <c r="D52" i="3"/>
  <c r="C52" i="3"/>
  <c r="B52" i="3"/>
  <c r="A52" i="3"/>
  <c r="V51" i="3"/>
  <c r="U51" i="3"/>
  <c r="T51" i="3"/>
  <c r="S51" i="3"/>
  <c r="Q51" i="3"/>
  <c r="P51" i="3"/>
  <c r="O51" i="3"/>
  <c r="N51" i="3"/>
  <c r="M51" i="3"/>
  <c r="L51" i="3"/>
  <c r="K51" i="3"/>
  <c r="J51" i="3"/>
  <c r="I51" i="3"/>
  <c r="H51" i="3"/>
  <c r="G51" i="3"/>
  <c r="F51" i="3"/>
  <c r="E51" i="3"/>
  <c r="D51" i="3"/>
  <c r="C51" i="3"/>
  <c r="B51" i="3"/>
  <c r="A51" i="3"/>
  <c r="V50" i="3"/>
  <c r="U50" i="3"/>
  <c r="T50" i="3"/>
  <c r="S50" i="3"/>
  <c r="Q50" i="3"/>
  <c r="O50" i="3"/>
  <c r="N50" i="3"/>
  <c r="P50" i="3" s="1"/>
  <c r="M50" i="3"/>
  <c r="L50" i="3"/>
  <c r="K50" i="3"/>
  <c r="J50" i="3"/>
  <c r="G50" i="3"/>
  <c r="H50" i="3" s="1"/>
  <c r="F50" i="3"/>
  <c r="E50" i="3"/>
  <c r="D50" i="3"/>
  <c r="C50" i="3"/>
  <c r="B50" i="3"/>
  <c r="A50" i="3"/>
  <c r="V49" i="3"/>
  <c r="U49" i="3"/>
  <c r="T49" i="3"/>
  <c r="S49" i="3"/>
  <c r="Q49" i="3"/>
  <c r="O49" i="3"/>
  <c r="R49" i="3" s="1"/>
  <c r="N49" i="3"/>
  <c r="M49" i="3"/>
  <c r="L49" i="3"/>
  <c r="K49" i="3"/>
  <c r="J49" i="3"/>
  <c r="G49" i="3"/>
  <c r="I49" i="3" s="1"/>
  <c r="F49" i="3"/>
  <c r="E49" i="3"/>
  <c r="D49" i="3"/>
  <c r="C49" i="3"/>
  <c r="B49" i="3"/>
  <c r="A49" i="3"/>
  <c r="V48" i="3"/>
  <c r="U48" i="3"/>
  <c r="T48" i="3"/>
  <c r="S48" i="3"/>
  <c r="R48" i="3"/>
  <c r="Q48" i="3"/>
  <c r="P48" i="3"/>
  <c r="O48" i="3"/>
  <c r="N48" i="3"/>
  <c r="M48" i="3"/>
  <c r="L48" i="3"/>
  <c r="K48" i="3"/>
  <c r="J48" i="3"/>
  <c r="G48" i="3"/>
  <c r="H48" i="3" s="1"/>
  <c r="F48" i="3"/>
  <c r="E48" i="3"/>
  <c r="D48" i="3"/>
  <c r="C48" i="3"/>
  <c r="B48" i="3"/>
  <c r="A48" i="3"/>
  <c r="V47" i="3"/>
  <c r="U47" i="3"/>
  <c r="T47" i="3"/>
  <c r="S47" i="3"/>
  <c r="Q47" i="3"/>
  <c r="O47" i="3"/>
  <c r="R47" i="3" s="1"/>
  <c r="N47" i="3"/>
  <c r="M47" i="3"/>
  <c r="L47" i="3"/>
  <c r="K47" i="3"/>
  <c r="J47" i="3"/>
  <c r="I47" i="3"/>
  <c r="H47" i="3"/>
  <c r="G47" i="3"/>
  <c r="F47" i="3"/>
  <c r="E47" i="3"/>
  <c r="D47" i="3"/>
  <c r="C47" i="3"/>
  <c r="B47" i="3"/>
  <c r="A47" i="3"/>
  <c r="V46" i="3"/>
  <c r="U46" i="3"/>
  <c r="T46" i="3"/>
  <c r="S46" i="3"/>
  <c r="Q46" i="3"/>
  <c r="O46" i="3"/>
  <c r="N46" i="3"/>
  <c r="P46" i="3" s="1"/>
  <c r="M46" i="3"/>
  <c r="L46" i="3"/>
  <c r="K46" i="3"/>
  <c r="J46" i="3"/>
  <c r="G46" i="3"/>
  <c r="I46" i="3" s="1"/>
  <c r="F46" i="3"/>
  <c r="E46" i="3"/>
  <c r="D46" i="3"/>
  <c r="C46" i="3"/>
  <c r="B46" i="3"/>
  <c r="A46" i="3"/>
  <c r="V45" i="3"/>
  <c r="U45" i="3"/>
  <c r="T45" i="3"/>
  <c r="S45" i="3"/>
  <c r="R45" i="3"/>
  <c r="Q45" i="3"/>
  <c r="P45" i="3"/>
  <c r="O45" i="3"/>
  <c r="N45" i="3"/>
  <c r="M45" i="3"/>
  <c r="L45" i="3"/>
  <c r="K45" i="3"/>
  <c r="J45" i="3"/>
  <c r="I45" i="3"/>
  <c r="H45" i="3"/>
  <c r="G45" i="3"/>
  <c r="F45" i="3"/>
  <c r="E45" i="3"/>
  <c r="D45" i="3"/>
  <c r="C45" i="3"/>
  <c r="B45" i="3"/>
  <c r="A45" i="3"/>
  <c r="V44" i="3"/>
  <c r="U44" i="3"/>
  <c r="T44" i="3"/>
  <c r="S44" i="3"/>
  <c r="Q44" i="3"/>
  <c r="O44" i="3"/>
  <c r="N44" i="3"/>
  <c r="P44" i="3" s="1"/>
  <c r="M44" i="3"/>
  <c r="L44" i="3"/>
  <c r="K44" i="3"/>
  <c r="J44" i="3"/>
  <c r="G44" i="3"/>
  <c r="I44" i="3" s="1"/>
  <c r="F44" i="3"/>
  <c r="E44" i="3"/>
  <c r="D44" i="3"/>
  <c r="C44" i="3"/>
  <c r="B44" i="3"/>
  <c r="A44" i="3"/>
  <c r="V43" i="3"/>
  <c r="U43" i="3"/>
  <c r="T43" i="3"/>
  <c r="S43" i="3"/>
  <c r="Q43" i="3"/>
  <c r="O43" i="3"/>
  <c r="N43" i="3"/>
  <c r="P43" i="3" s="1"/>
  <c r="M43" i="3"/>
  <c r="L43" i="3"/>
  <c r="K43" i="3"/>
  <c r="J43" i="3"/>
  <c r="G43" i="3"/>
  <c r="I43" i="3" s="1"/>
  <c r="F43" i="3"/>
  <c r="E43" i="3"/>
  <c r="D43" i="3"/>
  <c r="C43" i="3"/>
  <c r="B43" i="3"/>
  <c r="A43" i="3"/>
  <c r="V42" i="3"/>
  <c r="U42" i="3"/>
  <c r="T42" i="3"/>
  <c r="S42" i="3"/>
  <c r="R42" i="3"/>
  <c r="Q42" i="3"/>
  <c r="P42" i="3"/>
  <c r="O42" i="3"/>
  <c r="N42" i="3"/>
  <c r="M42" i="3"/>
  <c r="L42" i="3"/>
  <c r="K42" i="3"/>
  <c r="J42" i="3"/>
  <c r="G42" i="3"/>
  <c r="H42" i="3" s="1"/>
  <c r="F42" i="3"/>
  <c r="E42" i="3"/>
  <c r="D42" i="3"/>
  <c r="C42" i="3"/>
  <c r="B42" i="3"/>
  <c r="A42" i="3"/>
  <c r="V41" i="3"/>
  <c r="U41" i="3"/>
  <c r="T41" i="3"/>
  <c r="S41" i="3"/>
  <c r="Q41" i="3"/>
  <c r="O41" i="3"/>
  <c r="R41" i="3" s="1"/>
  <c r="N41" i="3"/>
  <c r="M41" i="3"/>
  <c r="L41" i="3"/>
  <c r="K41" i="3"/>
  <c r="J41" i="3"/>
  <c r="I41" i="3"/>
  <c r="H41" i="3"/>
  <c r="G41" i="3"/>
  <c r="F41" i="3"/>
  <c r="E41" i="3"/>
  <c r="D41" i="3"/>
  <c r="C41" i="3"/>
  <c r="B41" i="3"/>
  <c r="A41" i="3"/>
  <c r="V40" i="3"/>
  <c r="U40" i="3"/>
  <c r="T40" i="3"/>
  <c r="S40" i="3"/>
  <c r="Q40" i="3"/>
  <c r="O40" i="3"/>
  <c r="N40" i="3"/>
  <c r="P40" i="3" s="1"/>
  <c r="M40" i="3"/>
  <c r="L40" i="3"/>
  <c r="K40" i="3"/>
  <c r="J40" i="3"/>
  <c r="I40" i="3"/>
  <c r="H40" i="3"/>
  <c r="G40" i="3"/>
  <c r="F40" i="3"/>
  <c r="E40" i="3"/>
  <c r="D40" i="3"/>
  <c r="C40" i="3"/>
  <c r="B40" i="3"/>
  <c r="A40" i="3"/>
  <c r="V39" i="3"/>
  <c r="U39" i="3"/>
  <c r="T39" i="3"/>
  <c r="S39" i="3"/>
  <c r="R39" i="3"/>
  <c r="Q39" i="3"/>
  <c r="O39" i="3"/>
  <c r="N39" i="3"/>
  <c r="P39" i="3" s="1"/>
  <c r="M39" i="3"/>
  <c r="L39" i="3"/>
  <c r="K39" i="3"/>
  <c r="J39" i="3"/>
  <c r="I39" i="3"/>
  <c r="H39" i="3"/>
  <c r="G39" i="3"/>
  <c r="F39" i="3"/>
  <c r="E39" i="3"/>
  <c r="D39" i="3"/>
  <c r="C39" i="3"/>
  <c r="B39" i="3"/>
  <c r="A39" i="3"/>
  <c r="V38" i="3"/>
  <c r="U38" i="3"/>
  <c r="T38" i="3"/>
  <c r="S38" i="3"/>
  <c r="Q38" i="3"/>
  <c r="O38" i="3"/>
  <c r="N38" i="3"/>
  <c r="P38" i="3" s="1"/>
  <c r="M38" i="3"/>
  <c r="L38" i="3"/>
  <c r="K38" i="3"/>
  <c r="J38" i="3"/>
  <c r="G38" i="3"/>
  <c r="H38" i="3" s="1"/>
  <c r="F38" i="3"/>
  <c r="E38" i="3"/>
  <c r="D38" i="3"/>
  <c r="C38" i="3"/>
  <c r="B38" i="3"/>
  <c r="A38" i="3"/>
  <c r="V37" i="3"/>
  <c r="U37" i="3"/>
  <c r="T37" i="3"/>
  <c r="S37" i="3"/>
  <c r="Q37" i="3"/>
  <c r="O37" i="3"/>
  <c r="R37" i="3" s="1"/>
  <c r="N37" i="3"/>
  <c r="M37" i="3"/>
  <c r="L37" i="3"/>
  <c r="K37" i="3"/>
  <c r="J37" i="3"/>
  <c r="I37" i="3"/>
  <c r="H37" i="3"/>
  <c r="G37" i="3"/>
  <c r="F37" i="3"/>
  <c r="E37" i="3"/>
  <c r="D37" i="3"/>
  <c r="C37" i="3"/>
  <c r="B37" i="3"/>
  <c r="A37" i="3"/>
  <c r="V36" i="3"/>
  <c r="U36" i="3"/>
  <c r="T36" i="3"/>
  <c r="S36" i="3"/>
  <c r="R36" i="3"/>
  <c r="Q36" i="3"/>
  <c r="O36" i="3"/>
  <c r="P36" i="3" s="1"/>
  <c r="N36" i="3"/>
  <c r="M36" i="3"/>
  <c r="L36" i="3"/>
  <c r="K36" i="3"/>
  <c r="J36" i="3"/>
  <c r="G36" i="3"/>
  <c r="I36" i="3" s="1"/>
  <c r="F36" i="3"/>
  <c r="E36" i="3"/>
  <c r="D36" i="3"/>
  <c r="C36" i="3"/>
  <c r="B36" i="3"/>
  <c r="A36" i="3"/>
  <c r="V35" i="3"/>
  <c r="U35" i="3"/>
  <c r="T35" i="3"/>
  <c r="S35" i="3"/>
  <c r="Q35" i="3"/>
  <c r="P35" i="3"/>
  <c r="O35" i="3"/>
  <c r="R35" i="3" s="1"/>
  <c r="N35" i="3"/>
  <c r="M35" i="3"/>
  <c r="L35" i="3"/>
  <c r="K35" i="3"/>
  <c r="J35" i="3"/>
  <c r="I35" i="3"/>
  <c r="H35" i="3"/>
  <c r="G35" i="3"/>
  <c r="F35" i="3"/>
  <c r="E35" i="3"/>
  <c r="D35" i="3"/>
  <c r="C35" i="3"/>
  <c r="B35" i="3"/>
  <c r="A35" i="3"/>
  <c r="V34" i="3"/>
  <c r="U34" i="3"/>
  <c r="T34" i="3"/>
  <c r="S34" i="3"/>
  <c r="Q34" i="3"/>
  <c r="O34" i="3"/>
  <c r="N34" i="3"/>
  <c r="P34" i="3" s="1"/>
  <c r="M34" i="3"/>
  <c r="L34" i="3"/>
  <c r="K34" i="3"/>
  <c r="J34" i="3"/>
  <c r="I34" i="3"/>
  <c r="G34" i="3"/>
  <c r="H34" i="3" s="1"/>
  <c r="F34" i="3"/>
  <c r="E34" i="3"/>
  <c r="D34" i="3"/>
  <c r="C34" i="3"/>
  <c r="B34" i="3"/>
  <c r="A34" i="3"/>
  <c r="V33" i="3"/>
  <c r="U33" i="3"/>
  <c r="T33" i="3"/>
  <c r="S33" i="3"/>
  <c r="R33" i="3"/>
  <c r="Q33" i="3"/>
  <c r="O33" i="3"/>
  <c r="P33" i="3" s="1"/>
  <c r="N33" i="3"/>
  <c r="M33" i="3"/>
  <c r="L33" i="3"/>
  <c r="K33" i="3"/>
  <c r="J33" i="3"/>
  <c r="G33" i="3"/>
  <c r="I33" i="3" s="1"/>
  <c r="F33" i="3"/>
  <c r="E33" i="3"/>
  <c r="D33" i="3"/>
  <c r="C33" i="3"/>
  <c r="B33" i="3"/>
  <c r="A33" i="3"/>
  <c r="V32" i="3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G32" i="3"/>
  <c r="F32" i="3"/>
  <c r="E32" i="3"/>
  <c r="D32" i="3"/>
  <c r="C32" i="3"/>
  <c r="B32" i="3"/>
  <c r="A32" i="3"/>
  <c r="V31" i="3"/>
  <c r="U31" i="3"/>
  <c r="T31" i="3"/>
  <c r="S31" i="3"/>
  <c r="Q31" i="3"/>
  <c r="O31" i="3"/>
  <c r="R31" i="3" s="1"/>
  <c r="N31" i="3"/>
  <c r="M31" i="3"/>
  <c r="L31" i="3"/>
  <c r="K31" i="3"/>
  <c r="J31" i="3"/>
  <c r="G31" i="3"/>
  <c r="F31" i="3"/>
  <c r="E31" i="3"/>
  <c r="D31" i="3"/>
  <c r="C31" i="3"/>
  <c r="B31" i="3"/>
  <c r="A31" i="3"/>
  <c r="V30" i="3"/>
  <c r="U30" i="3"/>
  <c r="T30" i="3"/>
  <c r="S30" i="3"/>
  <c r="R30" i="3"/>
  <c r="Q30" i="3"/>
  <c r="O30" i="3"/>
  <c r="N30" i="3"/>
  <c r="M30" i="3"/>
  <c r="L30" i="3"/>
  <c r="K30" i="3"/>
  <c r="J30" i="3"/>
  <c r="G30" i="3"/>
  <c r="F30" i="3"/>
  <c r="E30" i="3"/>
  <c r="D30" i="3"/>
  <c r="C30" i="3"/>
  <c r="B30" i="3"/>
  <c r="A30" i="3"/>
  <c r="V29" i="3"/>
  <c r="U29" i="3"/>
  <c r="T29" i="3"/>
  <c r="S29" i="3"/>
  <c r="R29" i="3"/>
  <c r="Q29" i="3"/>
  <c r="O29" i="3"/>
  <c r="N29" i="3"/>
  <c r="P29" i="3" s="1"/>
  <c r="M29" i="3"/>
  <c r="L29" i="3"/>
  <c r="K29" i="3"/>
  <c r="J29" i="3"/>
  <c r="I29" i="3"/>
  <c r="G29" i="3"/>
  <c r="H29" i="3" s="1"/>
  <c r="F29" i="3"/>
  <c r="E29" i="3"/>
  <c r="D29" i="3"/>
  <c r="C29" i="3"/>
  <c r="B29" i="3"/>
  <c r="A29" i="3"/>
  <c r="V28" i="3"/>
  <c r="U28" i="3"/>
  <c r="T28" i="3"/>
  <c r="S28" i="3"/>
  <c r="R28" i="3"/>
  <c r="Q28" i="3"/>
  <c r="P28" i="3"/>
  <c r="O28" i="3"/>
  <c r="N28" i="3"/>
  <c r="M28" i="3"/>
  <c r="L28" i="3"/>
  <c r="K28" i="3"/>
  <c r="J28" i="3"/>
  <c r="G28" i="3"/>
  <c r="I28" i="3" s="1"/>
  <c r="F28" i="3"/>
  <c r="E28" i="3"/>
  <c r="D28" i="3"/>
  <c r="C28" i="3"/>
  <c r="B28" i="3"/>
  <c r="A28" i="3"/>
  <c r="V27" i="3"/>
  <c r="U27" i="3"/>
  <c r="T27" i="3"/>
  <c r="S27" i="3"/>
  <c r="Q27" i="3"/>
  <c r="O27" i="3"/>
  <c r="N27" i="3"/>
  <c r="P27" i="3" s="1"/>
  <c r="M27" i="3"/>
  <c r="L27" i="3"/>
  <c r="K27" i="3"/>
  <c r="J27" i="3"/>
  <c r="G27" i="3"/>
  <c r="I27" i="3" s="1"/>
  <c r="F27" i="3"/>
  <c r="E27" i="3"/>
  <c r="D27" i="3"/>
  <c r="C27" i="3"/>
  <c r="B27" i="3"/>
  <c r="A27" i="3"/>
  <c r="V26" i="3"/>
  <c r="U26" i="3"/>
  <c r="T26" i="3"/>
  <c r="S26" i="3"/>
  <c r="Q26" i="3"/>
  <c r="O26" i="3"/>
  <c r="N26" i="3"/>
  <c r="P26" i="3" s="1"/>
  <c r="M26" i="3"/>
  <c r="L26" i="3"/>
  <c r="K26" i="3"/>
  <c r="J26" i="3"/>
  <c r="G26" i="3"/>
  <c r="H26" i="3" s="1"/>
  <c r="F26" i="3"/>
  <c r="E26" i="3"/>
  <c r="D26" i="3"/>
  <c r="C26" i="3"/>
  <c r="B26" i="3"/>
  <c r="A26" i="3"/>
  <c r="V25" i="3"/>
  <c r="U25" i="3"/>
  <c r="T25" i="3"/>
  <c r="S25" i="3"/>
  <c r="R25" i="3"/>
  <c r="Q25" i="3"/>
  <c r="P25" i="3"/>
  <c r="O25" i="3"/>
  <c r="N25" i="3"/>
  <c r="M25" i="3"/>
  <c r="L25" i="3"/>
  <c r="K25" i="3"/>
  <c r="J25" i="3"/>
  <c r="H25" i="3"/>
  <c r="G25" i="3"/>
  <c r="I25" i="3" s="1"/>
  <c r="F25" i="3"/>
  <c r="E25" i="3"/>
  <c r="D25" i="3"/>
  <c r="C25" i="3"/>
  <c r="B25" i="3"/>
  <c r="A25" i="3"/>
  <c r="V24" i="3"/>
  <c r="U24" i="3"/>
  <c r="T24" i="3"/>
  <c r="S24" i="3"/>
  <c r="Q24" i="3"/>
  <c r="O24" i="3"/>
  <c r="R24" i="3" s="1"/>
  <c r="N24" i="3"/>
  <c r="P24" i="3" s="1"/>
  <c r="M24" i="3"/>
  <c r="L24" i="3"/>
  <c r="K24" i="3"/>
  <c r="J24" i="3"/>
  <c r="G24" i="3"/>
  <c r="I24" i="3" s="1"/>
  <c r="F24" i="3"/>
  <c r="E24" i="3"/>
  <c r="D24" i="3"/>
  <c r="C24" i="3"/>
  <c r="B24" i="3"/>
  <c r="A24" i="3"/>
  <c r="V23" i="3"/>
  <c r="U23" i="3"/>
  <c r="T23" i="3"/>
  <c r="S23" i="3"/>
  <c r="Q23" i="3"/>
  <c r="O23" i="3"/>
  <c r="N23" i="3"/>
  <c r="P23" i="3" s="1"/>
  <c r="M23" i="3"/>
  <c r="L23" i="3"/>
  <c r="K23" i="3"/>
  <c r="J23" i="3"/>
  <c r="I23" i="3"/>
  <c r="H23" i="3"/>
  <c r="G23" i="3"/>
  <c r="F23" i="3"/>
  <c r="E23" i="3"/>
  <c r="D23" i="3"/>
  <c r="C23" i="3"/>
  <c r="B23" i="3"/>
  <c r="A23" i="3"/>
  <c r="V22" i="3"/>
  <c r="U22" i="3"/>
  <c r="T22" i="3"/>
  <c r="S22" i="3"/>
  <c r="R22" i="3"/>
  <c r="Q22" i="3"/>
  <c r="O22" i="3"/>
  <c r="N22" i="3"/>
  <c r="P22" i="3" s="1"/>
  <c r="M22" i="3"/>
  <c r="L22" i="3"/>
  <c r="K22" i="3"/>
  <c r="J22" i="3"/>
  <c r="I22" i="3"/>
  <c r="H22" i="3"/>
  <c r="G22" i="3"/>
  <c r="F22" i="3"/>
  <c r="E22" i="3"/>
  <c r="D22" i="3"/>
  <c r="C22" i="3"/>
  <c r="B22" i="3"/>
  <c r="A22" i="3"/>
  <c r="V21" i="3"/>
  <c r="U21" i="3"/>
  <c r="T21" i="3"/>
  <c r="S21" i="3"/>
  <c r="Q21" i="3"/>
  <c r="O21" i="3"/>
  <c r="N21" i="3"/>
  <c r="P21" i="3" s="1"/>
  <c r="M21" i="3"/>
  <c r="L21" i="3"/>
  <c r="K21" i="3"/>
  <c r="J21" i="3"/>
  <c r="I21" i="3"/>
  <c r="G21" i="3"/>
  <c r="H21" i="3" s="1"/>
  <c r="F21" i="3"/>
  <c r="E21" i="3"/>
  <c r="D21" i="3"/>
  <c r="C21" i="3"/>
  <c r="B21" i="3"/>
  <c r="A21" i="3"/>
  <c r="V20" i="3"/>
  <c r="U20" i="3"/>
  <c r="T20" i="3"/>
  <c r="S20" i="3"/>
  <c r="Q20" i="3"/>
  <c r="O20" i="3"/>
  <c r="N20" i="3"/>
  <c r="P20" i="3" s="1"/>
  <c r="M20" i="3"/>
  <c r="L20" i="3"/>
  <c r="K20" i="3"/>
  <c r="J20" i="3"/>
  <c r="I20" i="3"/>
  <c r="H20" i="3"/>
  <c r="G20" i="3"/>
  <c r="F20" i="3"/>
  <c r="E20" i="3"/>
  <c r="D20" i="3"/>
  <c r="C20" i="3"/>
  <c r="B20" i="3"/>
  <c r="A20" i="3"/>
  <c r="V19" i="3"/>
  <c r="U19" i="3"/>
  <c r="T19" i="3"/>
  <c r="S19" i="3"/>
  <c r="Q19" i="3"/>
  <c r="O19" i="3"/>
  <c r="N19" i="3"/>
  <c r="P19" i="3" s="1"/>
  <c r="M19" i="3"/>
  <c r="L19" i="3"/>
  <c r="K19" i="3"/>
  <c r="J19" i="3"/>
  <c r="I19" i="3"/>
  <c r="H19" i="3"/>
  <c r="G19" i="3"/>
  <c r="F19" i="3"/>
  <c r="E19" i="3"/>
  <c r="D19" i="3"/>
  <c r="C19" i="3"/>
  <c r="B19" i="3"/>
  <c r="A19" i="3"/>
  <c r="V18" i="3"/>
  <c r="U18" i="3"/>
  <c r="T18" i="3"/>
  <c r="S18" i="3"/>
  <c r="Q18" i="3"/>
  <c r="P18" i="3"/>
  <c r="O18" i="3"/>
  <c r="R18" i="3" s="1"/>
  <c r="N18" i="3"/>
  <c r="M18" i="3"/>
  <c r="L18" i="3"/>
  <c r="K18" i="3"/>
  <c r="J18" i="3"/>
  <c r="I18" i="3"/>
  <c r="G18" i="3"/>
  <c r="H18" i="3" s="1"/>
  <c r="F18" i="3"/>
  <c r="E18" i="3"/>
  <c r="D18" i="3"/>
  <c r="C18" i="3"/>
  <c r="B18" i="3"/>
  <c r="A18" i="3"/>
  <c r="V17" i="3"/>
  <c r="U17" i="3"/>
  <c r="T17" i="3"/>
  <c r="S17" i="3"/>
  <c r="Q17" i="3"/>
  <c r="O17" i="3"/>
  <c r="R17" i="3" s="1"/>
  <c r="N17" i="3"/>
  <c r="M17" i="3"/>
  <c r="L17" i="3"/>
  <c r="K17" i="3"/>
  <c r="J17" i="3"/>
  <c r="I17" i="3"/>
  <c r="H17" i="3"/>
  <c r="G17" i="3"/>
  <c r="F17" i="3"/>
  <c r="E17" i="3"/>
  <c r="D17" i="3"/>
  <c r="C17" i="3"/>
  <c r="B17" i="3"/>
  <c r="A17" i="3"/>
  <c r="V16" i="3"/>
  <c r="U16" i="3"/>
  <c r="T16" i="3"/>
  <c r="S16" i="3"/>
  <c r="R16" i="3"/>
  <c r="Q16" i="3"/>
  <c r="O16" i="3"/>
  <c r="P16" i="3" s="1"/>
  <c r="N16" i="3"/>
  <c r="M16" i="3"/>
  <c r="L16" i="3"/>
  <c r="K16" i="3"/>
  <c r="J16" i="3"/>
  <c r="G16" i="3"/>
  <c r="I16" i="3" s="1"/>
  <c r="F16" i="3"/>
  <c r="E16" i="3"/>
  <c r="D16" i="3"/>
  <c r="C16" i="3"/>
  <c r="B16" i="3"/>
  <c r="A16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D15" i="3"/>
  <c r="C15" i="3"/>
  <c r="B15" i="3"/>
  <c r="A15" i="3"/>
  <c r="V14" i="3"/>
  <c r="U14" i="3"/>
  <c r="T14" i="3"/>
  <c r="S14" i="3"/>
  <c r="Q14" i="3"/>
  <c r="O14" i="3"/>
  <c r="N14" i="3"/>
  <c r="P14" i="3" s="1"/>
  <c r="M14" i="3"/>
  <c r="L14" i="3"/>
  <c r="K14" i="3"/>
  <c r="J14" i="3"/>
  <c r="G14" i="3"/>
  <c r="I14" i="3" s="1"/>
  <c r="F14" i="3"/>
  <c r="E14" i="3"/>
  <c r="D14" i="3"/>
  <c r="C14" i="3"/>
  <c r="B14" i="3"/>
  <c r="A14" i="3"/>
  <c r="V13" i="3"/>
  <c r="U13" i="3"/>
  <c r="T13" i="3"/>
  <c r="S13" i="3"/>
  <c r="Q13" i="3"/>
  <c r="P13" i="3"/>
  <c r="O13" i="3"/>
  <c r="R13" i="3" s="1"/>
  <c r="N13" i="3"/>
  <c r="M13" i="3"/>
  <c r="L13" i="3"/>
  <c r="K13" i="3"/>
  <c r="J13" i="3"/>
  <c r="G13" i="3"/>
  <c r="F13" i="3"/>
  <c r="E13" i="3"/>
  <c r="D13" i="3"/>
  <c r="C13" i="3"/>
  <c r="B13" i="3"/>
  <c r="A13" i="3"/>
  <c r="V12" i="3"/>
  <c r="U12" i="3"/>
  <c r="T12" i="3"/>
  <c r="S12" i="3"/>
  <c r="R12" i="3"/>
  <c r="Q12" i="3"/>
  <c r="O12" i="3"/>
  <c r="N12" i="3"/>
  <c r="P12" i="3" s="1"/>
  <c r="M12" i="3"/>
  <c r="L12" i="3"/>
  <c r="K12" i="3"/>
  <c r="J12" i="3"/>
  <c r="I12" i="3"/>
  <c r="G12" i="3"/>
  <c r="H12" i="3" s="1"/>
  <c r="F12" i="3"/>
  <c r="E12" i="3"/>
  <c r="D12" i="3"/>
  <c r="C12" i="3"/>
  <c r="B12" i="3"/>
  <c r="A12" i="3"/>
  <c r="V11" i="3"/>
  <c r="U11" i="3"/>
  <c r="T11" i="3"/>
  <c r="S11" i="3"/>
  <c r="Q11" i="3"/>
  <c r="O11" i="3"/>
  <c r="R11" i="3" s="1"/>
  <c r="N11" i="3"/>
  <c r="M11" i="3"/>
  <c r="L11" i="3"/>
  <c r="K11" i="3"/>
  <c r="J11" i="3"/>
  <c r="G11" i="3"/>
  <c r="F11" i="3"/>
  <c r="E11" i="3"/>
  <c r="D11" i="3"/>
  <c r="C11" i="3"/>
  <c r="B11" i="3"/>
  <c r="A11" i="3"/>
  <c r="V10" i="3"/>
  <c r="U10" i="3"/>
  <c r="T10" i="3"/>
  <c r="S10" i="3"/>
  <c r="Q10" i="3"/>
  <c r="O10" i="3"/>
  <c r="N10" i="3"/>
  <c r="R10" i="3" s="1"/>
  <c r="M10" i="3"/>
  <c r="L10" i="3"/>
  <c r="K10" i="3"/>
  <c r="J10" i="3"/>
  <c r="G10" i="3"/>
  <c r="F10" i="3"/>
  <c r="E10" i="3"/>
  <c r="D10" i="3"/>
  <c r="C10" i="3"/>
  <c r="B10" i="3"/>
  <c r="A10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G9" i="3"/>
  <c r="H9" i="3" s="1"/>
  <c r="F9" i="3"/>
  <c r="E9" i="3"/>
  <c r="D9" i="3"/>
  <c r="C9" i="3"/>
  <c r="B9" i="3"/>
  <c r="A9" i="3"/>
  <c r="V8" i="3"/>
  <c r="U8" i="3"/>
  <c r="T8" i="3"/>
  <c r="S8" i="3"/>
  <c r="R8" i="3"/>
  <c r="Q8" i="3"/>
  <c r="P8" i="3"/>
  <c r="O8" i="3"/>
  <c r="N8" i="3"/>
  <c r="M8" i="3"/>
  <c r="L8" i="3"/>
  <c r="K8" i="3"/>
  <c r="J8" i="3"/>
  <c r="G8" i="3"/>
  <c r="I8" i="3" s="1"/>
  <c r="F8" i="3"/>
  <c r="E8" i="3"/>
  <c r="D8" i="3"/>
  <c r="C8" i="3"/>
  <c r="B8" i="3"/>
  <c r="A8" i="3"/>
  <c r="V7" i="3"/>
  <c r="U7" i="3"/>
  <c r="T7" i="3"/>
  <c r="S7" i="3"/>
  <c r="Q7" i="3"/>
  <c r="O7" i="3"/>
  <c r="R7" i="3" s="1"/>
  <c r="N7" i="3"/>
  <c r="P7" i="3" s="1"/>
  <c r="M7" i="3"/>
  <c r="L7" i="3"/>
  <c r="K7" i="3"/>
  <c r="J7" i="3"/>
  <c r="I7" i="3"/>
  <c r="H7" i="3"/>
  <c r="G7" i="3"/>
  <c r="F7" i="3"/>
  <c r="E7" i="3"/>
  <c r="D7" i="3"/>
  <c r="C7" i="3"/>
  <c r="B7" i="3"/>
  <c r="A7" i="3"/>
  <c r="V6" i="3"/>
  <c r="U6" i="3"/>
  <c r="T6" i="3"/>
  <c r="S6" i="3"/>
  <c r="Q6" i="3"/>
  <c r="O6" i="3"/>
  <c r="N6" i="3"/>
  <c r="P6" i="3" s="1"/>
  <c r="M6" i="3"/>
  <c r="L6" i="3"/>
  <c r="K6" i="3"/>
  <c r="J6" i="3"/>
  <c r="G6" i="3"/>
  <c r="I6" i="3" s="1"/>
  <c r="F6" i="3"/>
  <c r="E6" i="3"/>
  <c r="D6" i="3"/>
  <c r="C6" i="3"/>
  <c r="B6" i="3"/>
  <c r="A6" i="3"/>
  <c r="V5" i="3"/>
  <c r="U5" i="3"/>
  <c r="T5" i="3"/>
  <c r="S5" i="3"/>
  <c r="R5" i="3"/>
  <c r="Q5" i="3"/>
  <c r="P5" i="3"/>
  <c r="O5" i="3"/>
  <c r="N5" i="3"/>
  <c r="M5" i="3"/>
  <c r="L5" i="3"/>
  <c r="K5" i="3"/>
  <c r="J5" i="3"/>
  <c r="I5" i="3"/>
  <c r="H5" i="3"/>
  <c r="G5" i="3"/>
  <c r="F5" i="3"/>
  <c r="E5" i="3"/>
  <c r="D5" i="3"/>
  <c r="C5" i="3"/>
  <c r="B5" i="3"/>
  <c r="A5" i="3"/>
  <c r="V4" i="3"/>
  <c r="U4" i="3"/>
  <c r="T4" i="3"/>
  <c r="S4" i="3"/>
  <c r="Q4" i="3"/>
  <c r="O4" i="3"/>
  <c r="R4" i="3" s="1"/>
  <c r="N4" i="3"/>
  <c r="M4" i="3"/>
  <c r="L4" i="3"/>
  <c r="K4" i="3"/>
  <c r="J4" i="3"/>
  <c r="G4" i="3"/>
  <c r="I4" i="3" s="1"/>
  <c r="F4" i="3"/>
  <c r="E4" i="3"/>
  <c r="D4" i="3"/>
  <c r="C4" i="3"/>
  <c r="B4" i="3"/>
  <c r="A4" i="3"/>
  <c r="V3" i="3"/>
  <c r="U3" i="3"/>
  <c r="T3" i="3"/>
  <c r="S3" i="3"/>
  <c r="Q3" i="3"/>
  <c r="O3" i="3"/>
  <c r="R3" i="3" s="1"/>
  <c r="N3" i="3"/>
  <c r="M3" i="3"/>
  <c r="L3" i="3"/>
  <c r="K3" i="3"/>
  <c r="J3" i="3"/>
  <c r="I3" i="3"/>
  <c r="H3" i="3"/>
  <c r="G3" i="3"/>
  <c r="F3" i="3"/>
  <c r="E3" i="3"/>
  <c r="D3" i="3"/>
  <c r="C3" i="3"/>
  <c r="B3" i="3"/>
  <c r="A3" i="3"/>
  <c r="V2" i="3"/>
  <c r="U2" i="3"/>
  <c r="T2" i="3"/>
  <c r="S2" i="3"/>
  <c r="R2" i="3"/>
  <c r="Q2" i="3"/>
  <c r="O2" i="3"/>
  <c r="N2" i="3"/>
  <c r="P2" i="3" s="1"/>
  <c r="M2" i="3"/>
  <c r="L2" i="3"/>
  <c r="K2" i="3"/>
  <c r="J2" i="3"/>
  <c r="I2" i="3"/>
  <c r="G2" i="3"/>
  <c r="H2" i="3" s="1"/>
  <c r="F2" i="3"/>
  <c r="E2" i="3"/>
  <c r="D2" i="3"/>
  <c r="C2" i="3"/>
  <c r="B2" i="3"/>
  <c r="A2" i="3"/>
  <c r="H37" i="2"/>
  <c r="G37" i="2"/>
  <c r="F37" i="2"/>
  <c r="E37" i="2"/>
  <c r="D37" i="2"/>
  <c r="C37" i="2"/>
  <c r="B37" i="2"/>
  <c r="A37" i="2"/>
  <c r="H36" i="2"/>
  <c r="G36" i="2"/>
  <c r="F36" i="2"/>
  <c r="E36" i="2"/>
  <c r="D36" i="2"/>
  <c r="C36" i="2"/>
  <c r="B36" i="2"/>
  <c r="A36" i="2"/>
  <c r="H35" i="2"/>
  <c r="G35" i="2"/>
  <c r="F35" i="2"/>
  <c r="E35" i="2"/>
  <c r="D35" i="2"/>
  <c r="C35" i="2"/>
  <c r="B35" i="2"/>
  <c r="A35" i="2"/>
  <c r="H34" i="2"/>
  <c r="G34" i="2"/>
  <c r="F34" i="2"/>
  <c r="E34" i="2"/>
  <c r="D34" i="2"/>
  <c r="C34" i="2"/>
  <c r="B34" i="2"/>
  <c r="A34" i="2"/>
  <c r="H33" i="2"/>
  <c r="G33" i="2"/>
  <c r="F33" i="2"/>
  <c r="E33" i="2"/>
  <c r="D33" i="2"/>
  <c r="C33" i="2"/>
  <c r="B33" i="2"/>
  <c r="A33" i="2"/>
  <c r="H32" i="2"/>
  <c r="G32" i="2"/>
  <c r="F32" i="2"/>
  <c r="E32" i="2"/>
  <c r="D32" i="2"/>
  <c r="C32" i="2"/>
  <c r="B32" i="2"/>
  <c r="A32" i="2"/>
  <c r="H31" i="2"/>
  <c r="G31" i="2"/>
  <c r="F31" i="2"/>
  <c r="E31" i="2"/>
  <c r="D31" i="2"/>
  <c r="C31" i="2"/>
  <c r="B31" i="2"/>
  <c r="A31" i="2"/>
  <c r="H30" i="2"/>
  <c r="G30" i="2"/>
  <c r="F30" i="2"/>
  <c r="E30" i="2"/>
  <c r="D30" i="2"/>
  <c r="C30" i="2"/>
  <c r="B30" i="2"/>
  <c r="A30" i="2"/>
  <c r="H17" i="2"/>
  <c r="G17" i="2"/>
  <c r="G16" i="2"/>
  <c r="H16" i="2" s="1"/>
  <c r="G15" i="2"/>
  <c r="H15" i="2" s="1"/>
  <c r="G14" i="2"/>
  <c r="H14" i="2" s="1"/>
  <c r="G13" i="2"/>
  <c r="H13" i="2" s="1"/>
  <c r="G12" i="2"/>
  <c r="H12" i="2" s="1"/>
  <c r="G11" i="2"/>
  <c r="H11" i="2" s="1"/>
  <c r="G10" i="2"/>
  <c r="H10" i="2" s="1"/>
  <c r="G9" i="2"/>
  <c r="H9" i="2" s="1"/>
  <c r="G8" i="2"/>
  <c r="H8" i="2" s="1"/>
  <c r="H7" i="2"/>
  <c r="G7" i="2"/>
  <c r="G6" i="2"/>
  <c r="H6" i="2" s="1"/>
  <c r="R157" i="3" l="1"/>
  <c r="P157" i="3"/>
  <c r="H474" i="3"/>
  <c r="I474" i="3"/>
  <c r="R734" i="3"/>
  <c r="P734" i="3"/>
  <c r="R6" i="3"/>
  <c r="G6" i="5" s="1"/>
  <c r="P61" i="3"/>
  <c r="R122" i="3"/>
  <c r="P122" i="3"/>
  <c r="I144" i="3"/>
  <c r="H144" i="3"/>
  <c r="R150" i="3"/>
  <c r="P200" i="3"/>
  <c r="I345" i="3"/>
  <c r="H345" i="3"/>
  <c r="I549" i="3"/>
  <c r="H549" i="3"/>
  <c r="I2015" i="3"/>
  <c r="H2015" i="3"/>
  <c r="H234" i="3"/>
  <c r="H296" i="3"/>
  <c r="H300" i="3"/>
  <c r="H316" i="3"/>
  <c r="I316" i="3"/>
  <c r="H341" i="3"/>
  <c r="I368" i="3"/>
  <c r="R384" i="3"/>
  <c r="I408" i="3"/>
  <c r="H408" i="3"/>
  <c r="H465" i="3"/>
  <c r="H483" i="3"/>
  <c r="R509" i="3"/>
  <c r="R604" i="3"/>
  <c r="P604" i="3"/>
  <c r="H659" i="3"/>
  <c r="I659" i="3"/>
  <c r="I1123" i="3"/>
  <c r="H1123" i="3"/>
  <c r="R1291" i="3"/>
  <c r="P1291" i="3"/>
  <c r="R1959" i="3"/>
  <c r="P1959" i="3"/>
  <c r="H8" i="3"/>
  <c r="P103" i="3"/>
  <c r="H24" i="3"/>
  <c r="R26" i="3"/>
  <c r="R38" i="3"/>
  <c r="H97" i="3"/>
  <c r="I97" i="3"/>
  <c r="I128" i="3"/>
  <c r="R134" i="3"/>
  <c r="I140" i="3"/>
  <c r="H140" i="3"/>
  <c r="P154" i="3"/>
  <c r="R154" i="3"/>
  <c r="H163" i="3"/>
  <c r="P165" i="3"/>
  <c r="R185" i="3"/>
  <c r="H191" i="3"/>
  <c r="R221" i="3"/>
  <c r="P225" i="3"/>
  <c r="P237" i="3"/>
  <c r="R248" i="3"/>
  <c r="H258" i="3"/>
  <c r="R326" i="3"/>
  <c r="R353" i="3"/>
  <c r="P353" i="3"/>
  <c r="H355" i="3"/>
  <c r="R357" i="3"/>
  <c r="I404" i="3"/>
  <c r="H404" i="3"/>
  <c r="I626" i="3"/>
  <c r="H631" i="3"/>
  <c r="I631" i="3"/>
  <c r="H718" i="3"/>
  <c r="I718" i="3"/>
  <c r="H1033" i="3"/>
  <c r="I1033" i="3"/>
  <c r="P1036" i="3"/>
  <c r="R1036" i="3"/>
  <c r="R1121" i="3"/>
  <c r="P1121" i="3"/>
  <c r="I1447" i="3"/>
  <c r="H1447" i="3"/>
  <c r="R34" i="3"/>
  <c r="R50" i="3"/>
  <c r="P130" i="3"/>
  <c r="R130" i="3"/>
  <c r="R271" i="3"/>
  <c r="I284" i="3"/>
  <c r="R318" i="3"/>
  <c r="I1238" i="3"/>
  <c r="H1238" i="3"/>
  <c r="I2519" i="3"/>
  <c r="H2519" i="3"/>
  <c r="H4" i="3"/>
  <c r="R65" i="3"/>
  <c r="P65" i="3"/>
  <c r="F66" i="4"/>
  <c r="F62" i="4"/>
  <c r="F58" i="4"/>
  <c r="F54" i="4"/>
  <c r="F50" i="4"/>
  <c r="E66" i="4"/>
  <c r="E62" i="4"/>
  <c r="E58" i="4"/>
  <c r="E54" i="4"/>
  <c r="E50" i="4"/>
  <c r="F65" i="4"/>
  <c r="F61" i="4"/>
  <c r="F57" i="4"/>
  <c r="F53" i="4"/>
  <c r="F49" i="4"/>
  <c r="D6" i="5"/>
  <c r="E65" i="4"/>
  <c r="E61" i="4"/>
  <c r="E57" i="4"/>
  <c r="E53" i="4"/>
  <c r="E49" i="4"/>
  <c r="A6" i="5"/>
  <c r="F64" i="4"/>
  <c r="F60" i="4"/>
  <c r="F56" i="4"/>
  <c r="F52" i="4"/>
  <c r="F48" i="4"/>
  <c r="E64" i="4"/>
  <c r="E60" i="4"/>
  <c r="E56" i="4"/>
  <c r="E52" i="4"/>
  <c r="E48" i="4"/>
  <c r="F63" i="4"/>
  <c r="F59" i="4"/>
  <c r="F55" i="4"/>
  <c r="F51" i="4"/>
  <c r="F47" i="4"/>
  <c r="E63" i="4"/>
  <c r="E59" i="4"/>
  <c r="E55" i="4"/>
  <c r="E51" i="4"/>
  <c r="E47" i="4"/>
  <c r="R46" i="3"/>
  <c r="P82" i="3"/>
  <c r="I117" i="3"/>
  <c r="H117" i="3"/>
  <c r="J10" i="5"/>
  <c r="P3" i="3"/>
  <c r="P11" i="3"/>
  <c r="I13" i="3"/>
  <c r="H13" i="3"/>
  <c r="P31" i="3"/>
  <c r="H44" i="3"/>
  <c r="B24" i="4" s="1"/>
  <c r="I48" i="3"/>
  <c r="I56" i="3"/>
  <c r="P62" i="3"/>
  <c r="P73" i="3"/>
  <c r="H175" i="3"/>
  <c r="I175" i="3"/>
  <c r="R233" i="3"/>
  <c r="P233" i="3"/>
  <c r="R245" i="3"/>
  <c r="H250" i="3"/>
  <c r="R268" i="3"/>
  <c r="D53" i="4" s="1"/>
  <c r="G53" i="4" s="1"/>
  <c r="H285" i="3"/>
  <c r="P295" i="3"/>
  <c r="H309" i="3"/>
  <c r="R340" i="3"/>
  <c r="P340" i="3"/>
  <c r="P367" i="3"/>
  <c r="R482" i="3"/>
  <c r="P482" i="3"/>
  <c r="P540" i="3"/>
  <c r="P597" i="3"/>
  <c r="H96" i="3"/>
  <c r="I96" i="3"/>
  <c r="R343" i="3"/>
  <c r="R58" i="3"/>
  <c r="D63" i="4" s="1"/>
  <c r="G63" i="4" s="1"/>
  <c r="I84" i="3"/>
  <c r="H84" i="3"/>
  <c r="P162" i="3"/>
  <c r="R162" i="3"/>
  <c r="D47" i="4" s="1"/>
  <c r="G47" i="4" s="1"/>
  <c r="I356" i="3"/>
  <c r="H356" i="3"/>
  <c r="I458" i="3"/>
  <c r="H458" i="3"/>
  <c r="H990" i="3"/>
  <c r="I990" i="3"/>
  <c r="H170" i="3"/>
  <c r="I170" i="3"/>
  <c r="H194" i="3"/>
  <c r="I194" i="3"/>
  <c r="I312" i="3"/>
  <c r="H312" i="3"/>
  <c r="R489" i="3"/>
  <c r="P489" i="3"/>
  <c r="I87" i="3"/>
  <c r="H87" i="3"/>
  <c r="H28" i="3"/>
  <c r="C8" i="4"/>
  <c r="B8" i="4"/>
  <c r="F8" i="4" s="1"/>
  <c r="E7" i="4"/>
  <c r="E10" i="4"/>
  <c r="C7" i="4"/>
  <c r="C10" i="4"/>
  <c r="B7" i="4"/>
  <c r="F7" i="4" s="1"/>
  <c r="B10" i="4"/>
  <c r="F10" i="4" s="1"/>
  <c r="E6" i="4"/>
  <c r="E9" i="4"/>
  <c r="C6" i="4"/>
  <c r="C9" i="4"/>
  <c r="B6" i="4"/>
  <c r="F6" i="4" s="1"/>
  <c r="B9" i="4"/>
  <c r="F9" i="4" s="1"/>
  <c r="E8" i="4"/>
  <c r="C88" i="4"/>
  <c r="B88" i="4"/>
  <c r="E87" i="4"/>
  <c r="D87" i="4"/>
  <c r="C87" i="4"/>
  <c r="B87" i="4"/>
  <c r="F87" i="4" s="1"/>
  <c r="E86" i="4"/>
  <c r="E89" i="4"/>
  <c r="D86" i="4"/>
  <c r="D89" i="4"/>
  <c r="C86" i="4"/>
  <c r="C89" i="4"/>
  <c r="B86" i="4"/>
  <c r="B89" i="4"/>
  <c r="F89" i="4" s="1"/>
  <c r="E88" i="4"/>
  <c r="D88" i="4"/>
  <c r="B43" i="4"/>
  <c r="B42" i="4"/>
  <c r="B41" i="4"/>
  <c r="B40" i="4"/>
  <c r="B39" i="4"/>
  <c r="B38" i="4"/>
  <c r="B37" i="4"/>
  <c r="B36" i="4"/>
  <c r="R23" i="3"/>
  <c r="D48" i="4" s="1"/>
  <c r="G48" i="4" s="1"/>
  <c r="P59" i="3"/>
  <c r="R70" i="3"/>
  <c r="D55" i="4" s="1"/>
  <c r="G55" i="4" s="1"/>
  <c r="P91" i="3"/>
  <c r="P131" i="3"/>
  <c r="I141" i="3"/>
  <c r="H141" i="3"/>
  <c r="I149" i="3"/>
  <c r="H149" i="3"/>
  <c r="P166" i="3"/>
  <c r="I176" i="3"/>
  <c r="H176" i="3"/>
  <c r="H184" i="3"/>
  <c r="I184" i="3"/>
  <c r="I211" i="3"/>
  <c r="H211" i="3"/>
  <c r="I243" i="3"/>
  <c r="H243" i="3"/>
  <c r="H259" i="3"/>
  <c r="P272" i="3"/>
  <c r="H281" i="3"/>
  <c r="R292" i="3"/>
  <c r="I321" i="3"/>
  <c r="P336" i="3"/>
  <c r="H400" i="3"/>
  <c r="I400" i="3"/>
  <c r="P478" i="3"/>
  <c r="H687" i="3"/>
  <c r="I687" i="3"/>
  <c r="R55" i="3"/>
  <c r="D60" i="4" s="1"/>
  <c r="G60" i="4" s="1"/>
  <c r="P55" i="3"/>
  <c r="I623" i="3"/>
  <c r="H623" i="3"/>
  <c r="I114" i="3"/>
  <c r="H114" i="3"/>
  <c r="H188" i="3"/>
  <c r="I188" i="3"/>
  <c r="R234" i="3"/>
  <c r="P234" i="3"/>
  <c r="P4" i="3"/>
  <c r="D10" i="5" s="1"/>
  <c r="R20" i="3"/>
  <c r="C41" i="4" s="1"/>
  <c r="H85" i="3"/>
  <c r="I85" i="3"/>
  <c r="P128" i="3"/>
  <c r="P159" i="3"/>
  <c r="H196" i="3"/>
  <c r="H212" i="3"/>
  <c r="I212" i="3"/>
  <c r="H219" i="3"/>
  <c r="I255" i="3"/>
  <c r="H255" i="3"/>
  <c r="H290" i="3"/>
  <c r="R308" i="3"/>
  <c r="P320" i="3"/>
  <c r="H338" i="3"/>
  <c r="R341" i="3"/>
  <c r="I351" i="3"/>
  <c r="P363" i="3"/>
  <c r="R368" i="3"/>
  <c r="P368" i="3"/>
  <c r="R448" i="3"/>
  <c r="P448" i="3"/>
  <c r="R487" i="3"/>
  <c r="P487" i="3"/>
  <c r="I579" i="3"/>
  <c r="H579" i="3"/>
  <c r="H678" i="3"/>
  <c r="P52" i="3"/>
  <c r="P56" i="3"/>
  <c r="I94" i="3"/>
  <c r="H94" i="3"/>
  <c r="P124" i="3"/>
  <c r="I146" i="3"/>
  <c r="H146" i="3"/>
  <c r="R324" i="3"/>
  <c r="H365" i="3"/>
  <c r="I365" i="3"/>
  <c r="I383" i="3"/>
  <c r="H383" i="3"/>
  <c r="I401" i="3"/>
  <c r="H401" i="3"/>
  <c r="P421" i="3"/>
  <c r="R610" i="3"/>
  <c r="P610" i="3"/>
  <c r="R614" i="3"/>
  <c r="P614" i="3"/>
  <c r="I797" i="3"/>
  <c r="H797" i="3"/>
  <c r="I807" i="3"/>
  <c r="H807" i="3"/>
  <c r="I307" i="3"/>
  <c r="H307" i="3"/>
  <c r="I339" i="3"/>
  <c r="H339" i="3"/>
  <c r="R458" i="3"/>
  <c r="P458" i="3"/>
  <c r="P475" i="3"/>
  <c r="R475" i="3"/>
  <c r="H481" i="3"/>
  <c r="I481" i="3"/>
  <c r="I499" i="3"/>
  <c r="H499" i="3"/>
  <c r="I504" i="3"/>
  <c r="H504" i="3"/>
  <c r="I899" i="3"/>
  <c r="H899" i="3"/>
  <c r="I971" i="3"/>
  <c r="H971" i="3"/>
  <c r="B15" i="4"/>
  <c r="C15" i="4" s="1"/>
  <c r="B14" i="4"/>
  <c r="C14" i="4" s="1"/>
  <c r="J6" i="5"/>
  <c r="B18" i="4"/>
  <c r="C18" i="4" s="1"/>
  <c r="B17" i="4"/>
  <c r="C17" i="4" s="1"/>
  <c r="B16" i="4"/>
  <c r="C16" i="4" s="1"/>
  <c r="I138" i="3"/>
  <c r="H138" i="3"/>
  <c r="R156" i="3"/>
  <c r="H173" i="3"/>
  <c r="I173" i="3"/>
  <c r="R239" i="3"/>
  <c r="H256" i="3"/>
  <c r="I256" i="3"/>
  <c r="I275" i="3"/>
  <c r="H275" i="3"/>
  <c r="R277" i="3"/>
  <c r="R289" i="3"/>
  <c r="H347" i="3"/>
  <c r="H375" i="3"/>
  <c r="H584" i="3"/>
  <c r="I584" i="3"/>
  <c r="H783" i="3"/>
  <c r="I783" i="3"/>
  <c r="I798" i="3"/>
  <c r="H798" i="3"/>
  <c r="I844" i="3"/>
  <c r="H844" i="3"/>
  <c r="I30" i="3"/>
  <c r="H30" i="3"/>
  <c r="R44" i="3"/>
  <c r="D49" i="4" s="1"/>
  <c r="G49" i="4" s="1"/>
  <c r="P71" i="3"/>
  <c r="P88" i="3"/>
  <c r="H122" i="3"/>
  <c r="I237" i="3"/>
  <c r="R281" i="3"/>
  <c r="I303" i="3"/>
  <c r="I323" i="3"/>
  <c r="H323" i="3"/>
  <c r="H495" i="3"/>
  <c r="I495" i="3"/>
  <c r="H535" i="3"/>
  <c r="I535" i="3"/>
  <c r="R660" i="3"/>
  <c r="P660" i="3"/>
  <c r="I666" i="3"/>
  <c r="H666" i="3"/>
  <c r="I11" i="3"/>
  <c r="H11" i="3"/>
  <c r="R21" i="3"/>
  <c r="D66" i="4" s="1"/>
  <c r="G66" i="4" s="1"/>
  <c r="H31" i="3"/>
  <c r="I31" i="3"/>
  <c r="I38" i="3"/>
  <c r="I42" i="3"/>
  <c r="P53" i="3"/>
  <c r="R64" i="3"/>
  <c r="H90" i="3"/>
  <c r="I90" i="3"/>
  <c r="H100" i="3"/>
  <c r="R121" i="3"/>
  <c r="H154" i="3"/>
  <c r="R160" i="3"/>
  <c r="P176" i="3"/>
  <c r="H178" i="3"/>
  <c r="P215" i="3"/>
  <c r="R224" i="3"/>
  <c r="R231" i="3"/>
  <c r="P231" i="3"/>
  <c r="H287" i="3"/>
  <c r="P321" i="3"/>
  <c r="R360" i="3"/>
  <c r="R364" i="3"/>
  <c r="P364" i="3"/>
  <c r="H372" i="3"/>
  <c r="I435" i="3"/>
  <c r="H435" i="3"/>
  <c r="R607" i="3"/>
  <c r="P607" i="3"/>
  <c r="H10" i="3"/>
  <c r="I10" i="3"/>
  <c r="I50" i="3"/>
  <c r="H65" i="3"/>
  <c r="P67" i="3"/>
  <c r="I111" i="3"/>
  <c r="H111" i="3"/>
  <c r="P17" i="3"/>
  <c r="R40" i="3"/>
  <c r="H193" i="3"/>
  <c r="P206" i="3"/>
  <c r="H208" i="3"/>
  <c r="I208" i="3"/>
  <c r="H252" i="3"/>
  <c r="P313" i="3"/>
  <c r="R98" i="3"/>
  <c r="H112" i="3"/>
  <c r="I112" i="3"/>
  <c r="R125" i="3"/>
  <c r="D50" i="4" s="1"/>
  <c r="G50" i="4" s="1"/>
  <c r="P125" i="3"/>
  <c r="R133" i="3"/>
  <c r="D58" i="4" s="1"/>
  <c r="G58" i="4" s="1"/>
  <c r="P133" i="3"/>
  <c r="I143" i="3"/>
  <c r="H143" i="3"/>
  <c r="R180" i="3"/>
  <c r="R391" i="3"/>
  <c r="R410" i="3"/>
  <c r="P410" i="3"/>
  <c r="P739" i="3"/>
  <c r="R739" i="3"/>
  <c r="I750" i="3"/>
  <c r="H750" i="3"/>
  <c r="R14" i="3"/>
  <c r="D10" i="4" s="1"/>
  <c r="H27" i="3"/>
  <c r="P37" i="3"/>
  <c r="R76" i="3"/>
  <c r="D61" i="4" s="1"/>
  <c r="G61" i="4" s="1"/>
  <c r="H91" i="3"/>
  <c r="I91" i="3"/>
  <c r="H131" i="3"/>
  <c r="R153" i="3"/>
  <c r="R203" i="3"/>
  <c r="H209" i="3"/>
  <c r="I209" i="3"/>
  <c r="P219" i="3"/>
  <c r="R236" i="3"/>
  <c r="P236" i="3"/>
  <c r="H253" i="3"/>
  <c r="P278" i="3"/>
  <c r="I299" i="3"/>
  <c r="H299" i="3"/>
  <c r="R346" i="3"/>
  <c r="D51" i="4" s="1"/>
  <c r="G51" i="4" s="1"/>
  <c r="P371" i="3"/>
  <c r="R374" i="3"/>
  <c r="D59" i="4" s="1"/>
  <c r="G59" i="4" s="1"/>
  <c r="H469" i="3"/>
  <c r="I469" i="3"/>
  <c r="I514" i="3"/>
  <c r="H644" i="3"/>
  <c r="I644" i="3"/>
  <c r="P94" i="3"/>
  <c r="R120" i="3"/>
  <c r="P141" i="3"/>
  <c r="P173" i="3"/>
  <c r="P209" i="3"/>
  <c r="R223" i="3"/>
  <c r="R241" i="3"/>
  <c r="P366" i="3"/>
  <c r="R383" i="3"/>
  <c r="P383" i="3"/>
  <c r="I403" i="3"/>
  <c r="H403" i="3"/>
  <c r="P452" i="3"/>
  <c r="R470" i="3"/>
  <c r="P470" i="3"/>
  <c r="R485" i="3"/>
  <c r="P485" i="3"/>
  <c r="R504" i="3"/>
  <c r="P504" i="3"/>
  <c r="P516" i="3"/>
  <c r="R606" i="3"/>
  <c r="R609" i="3"/>
  <c r="I682" i="3"/>
  <c r="H682" i="3"/>
  <c r="R685" i="3"/>
  <c r="P685" i="3"/>
  <c r="P702" i="3"/>
  <c r="R702" i="3"/>
  <c r="I749" i="3"/>
  <c r="H749" i="3"/>
  <c r="I768" i="3"/>
  <c r="H768" i="3"/>
  <c r="P431" i="3"/>
  <c r="R431" i="3"/>
  <c r="R486" i="3"/>
  <c r="P486" i="3"/>
  <c r="R544" i="3"/>
  <c r="R567" i="3"/>
  <c r="P567" i="3"/>
  <c r="R634" i="3"/>
  <c r="P634" i="3"/>
  <c r="R721" i="3"/>
  <c r="P721" i="3"/>
  <c r="I869" i="3"/>
  <c r="H869" i="3"/>
  <c r="R908" i="3"/>
  <c r="R1087" i="3"/>
  <c r="P1087" i="3"/>
  <c r="R1096" i="3"/>
  <c r="P1096" i="3"/>
  <c r="P2492" i="3"/>
  <c r="R2492" i="3"/>
  <c r="E32" i="4"/>
  <c r="D32" i="4"/>
  <c r="B32" i="4"/>
  <c r="E31" i="4"/>
  <c r="D31" i="4"/>
  <c r="C31" i="4"/>
  <c r="B31" i="4"/>
  <c r="R43" i="3"/>
  <c r="D6" i="4" s="1"/>
  <c r="R333" i="3"/>
  <c r="H439" i="3"/>
  <c r="R441" i="3"/>
  <c r="H507" i="3"/>
  <c r="H511" i="3"/>
  <c r="I511" i="3"/>
  <c r="R517" i="3"/>
  <c r="P517" i="3"/>
  <c r="R525" i="3"/>
  <c r="P533" i="3"/>
  <c r="R533" i="3"/>
  <c r="H565" i="3"/>
  <c r="I565" i="3"/>
  <c r="R594" i="3"/>
  <c r="P594" i="3"/>
  <c r="I602" i="3"/>
  <c r="I627" i="3"/>
  <c r="H627" i="3"/>
  <c r="H658" i="3"/>
  <c r="H737" i="3"/>
  <c r="I737" i="3"/>
  <c r="P749" i="3"/>
  <c r="R749" i="3"/>
  <c r="P801" i="3"/>
  <c r="R801" i="3"/>
  <c r="I986" i="3"/>
  <c r="H986" i="3"/>
  <c r="I1016" i="3"/>
  <c r="I1222" i="3"/>
  <c r="H1222" i="3"/>
  <c r="H16" i="3"/>
  <c r="H33" i="3"/>
  <c r="H36" i="3"/>
  <c r="P49" i="3"/>
  <c r="H69" i="3"/>
  <c r="H75" i="3"/>
  <c r="H78" i="3"/>
  <c r="H81" i="3"/>
  <c r="P86" i="3"/>
  <c r="H105" i="3"/>
  <c r="H108" i="3"/>
  <c r="P113" i="3"/>
  <c r="P127" i="3"/>
  <c r="H187" i="3"/>
  <c r="R189" i="3"/>
  <c r="I205" i="3"/>
  <c r="H217" i="3"/>
  <c r="H220" i="3"/>
  <c r="H223" i="3"/>
  <c r="I226" i="3"/>
  <c r="H244" i="3"/>
  <c r="R257" i="3"/>
  <c r="D62" i="4" s="1"/>
  <c r="G62" i="4" s="1"/>
  <c r="H264" i="3"/>
  <c r="H306" i="3"/>
  <c r="H315" i="3"/>
  <c r="H328" i="3"/>
  <c r="H331" i="3"/>
  <c r="H369" i="3"/>
  <c r="I386" i="3"/>
  <c r="P414" i="3"/>
  <c r="R414" i="3"/>
  <c r="H419" i="3"/>
  <c r="P428" i="3"/>
  <c r="H436" i="3"/>
  <c r="I443" i="3"/>
  <c r="H443" i="3"/>
  <c r="R453" i="3"/>
  <c r="P453" i="3"/>
  <c r="R464" i="3"/>
  <c r="H473" i="3"/>
  <c r="H480" i="3"/>
  <c r="I515" i="3"/>
  <c r="H515" i="3"/>
  <c r="H538" i="3"/>
  <c r="R556" i="3"/>
  <c r="R560" i="3"/>
  <c r="R611" i="3"/>
  <c r="P611" i="3"/>
  <c r="R656" i="3"/>
  <c r="I679" i="3"/>
  <c r="H679" i="3"/>
  <c r="R708" i="3"/>
  <c r="I803" i="3"/>
  <c r="H803" i="3"/>
  <c r="R859" i="3"/>
  <c r="R872" i="3"/>
  <c r="P872" i="3"/>
  <c r="I894" i="3"/>
  <c r="H894" i="3"/>
  <c r="P959" i="3"/>
  <c r="P1010" i="3"/>
  <c r="H1198" i="3"/>
  <c r="I1198" i="3"/>
  <c r="R993" i="3"/>
  <c r="P993" i="3"/>
  <c r="I1255" i="3"/>
  <c r="H1255" i="3"/>
  <c r="B27" i="4"/>
  <c r="P68" i="3"/>
  <c r="P222" i="3"/>
  <c r="P269" i="3"/>
  <c r="I291" i="3"/>
  <c r="H291" i="3"/>
  <c r="H393" i="3"/>
  <c r="I393" i="3"/>
  <c r="P399" i="3"/>
  <c r="I451" i="3"/>
  <c r="H451" i="3"/>
  <c r="I455" i="3"/>
  <c r="H455" i="3"/>
  <c r="R490" i="3"/>
  <c r="I531" i="3"/>
  <c r="H531" i="3"/>
  <c r="P575" i="3"/>
  <c r="R586" i="3"/>
  <c r="P586" i="3"/>
  <c r="P622" i="3"/>
  <c r="H628" i="3"/>
  <c r="I628" i="3"/>
  <c r="P652" i="3"/>
  <c r="R657" i="3"/>
  <c r="P657" i="3"/>
  <c r="R665" i="3"/>
  <c r="P665" i="3"/>
  <c r="R722" i="3"/>
  <c r="P722" i="3"/>
  <c r="I724" i="3"/>
  <c r="H724" i="3"/>
  <c r="R782" i="3"/>
  <c r="P782" i="3"/>
  <c r="I829" i="3"/>
  <c r="H829" i="3"/>
  <c r="H882" i="3"/>
  <c r="I882" i="3"/>
  <c r="I949" i="3"/>
  <c r="H949" i="3"/>
  <c r="I1000" i="3"/>
  <c r="H1000" i="3"/>
  <c r="H1284" i="3"/>
  <c r="I1284" i="3"/>
  <c r="I1365" i="3"/>
  <c r="H1365" i="3"/>
  <c r="I387" i="3"/>
  <c r="H387" i="3"/>
  <c r="R404" i="3"/>
  <c r="R522" i="3"/>
  <c r="P522" i="3"/>
  <c r="I539" i="3"/>
  <c r="H539" i="3"/>
  <c r="I543" i="3"/>
  <c r="H543" i="3"/>
  <c r="H581" i="3"/>
  <c r="I581" i="3"/>
  <c r="R595" i="3"/>
  <c r="P653" i="3"/>
  <c r="R653" i="3"/>
  <c r="R760" i="3"/>
  <c r="H766" i="3"/>
  <c r="I766" i="3"/>
  <c r="I790" i="3"/>
  <c r="H790" i="3"/>
  <c r="H795" i="3"/>
  <c r="I795" i="3"/>
  <c r="I1146" i="3"/>
  <c r="H1146" i="3"/>
  <c r="H14" i="3"/>
  <c r="R27" i="3"/>
  <c r="D52" i="4" s="1"/>
  <c r="G52" i="4" s="1"/>
  <c r="P30" i="3"/>
  <c r="P41" i="3"/>
  <c r="P47" i="3"/>
  <c r="H76" i="3"/>
  <c r="H79" i="3"/>
  <c r="I82" i="3"/>
  <c r="P84" i="3"/>
  <c r="I88" i="3"/>
  <c r="H103" i="3"/>
  <c r="I109" i="3"/>
  <c r="P111" i="3"/>
  <c r="P143" i="3"/>
  <c r="H185" i="3"/>
  <c r="H200" i="3"/>
  <c r="H215" i="3"/>
  <c r="H221" i="3"/>
  <c r="H227" i="3"/>
  <c r="R287" i="3"/>
  <c r="P302" i="3"/>
  <c r="P331" i="3"/>
  <c r="P344" i="3"/>
  <c r="I349" i="3"/>
  <c r="H353" i="3"/>
  <c r="P355" i="3"/>
  <c r="P361" i="3"/>
  <c r="P372" i="3"/>
  <c r="P375" i="3"/>
  <c r="P382" i="3"/>
  <c r="I394" i="3"/>
  <c r="P429" i="3"/>
  <c r="I456" i="3"/>
  <c r="H501" i="3"/>
  <c r="R503" i="3"/>
  <c r="H520" i="3"/>
  <c r="I528" i="3"/>
  <c r="H528" i="3"/>
  <c r="P534" i="3"/>
  <c r="I551" i="3"/>
  <c r="P572" i="3"/>
  <c r="R616" i="3"/>
  <c r="R636" i="3"/>
  <c r="P649" i="3"/>
  <c r="I702" i="3"/>
  <c r="I753" i="3"/>
  <c r="P803" i="3"/>
  <c r="R803" i="3"/>
  <c r="P828" i="3"/>
  <c r="P839" i="3"/>
  <c r="R839" i="3"/>
  <c r="R848" i="3"/>
  <c r="P848" i="3"/>
  <c r="I147" i="3"/>
  <c r="H147" i="3"/>
  <c r="I332" i="3"/>
  <c r="R396" i="3"/>
  <c r="I409" i="3"/>
  <c r="I420" i="3"/>
  <c r="R465" i="3"/>
  <c r="P465" i="3"/>
  <c r="I493" i="3"/>
  <c r="P511" i="3"/>
  <c r="R511" i="3"/>
  <c r="I524" i="3"/>
  <c r="H524" i="3"/>
  <c r="P553" i="3"/>
  <c r="R557" i="3"/>
  <c r="R591" i="3"/>
  <c r="P591" i="3"/>
  <c r="R623" i="3"/>
  <c r="H642" i="3"/>
  <c r="I642" i="3"/>
  <c r="P645" i="3"/>
  <c r="P688" i="3"/>
  <c r="H698" i="3"/>
  <c r="I720" i="3"/>
  <c r="H720" i="3"/>
  <c r="I775" i="3"/>
  <c r="H775" i="3"/>
  <c r="I845" i="3"/>
  <c r="H845" i="3"/>
  <c r="H1264" i="3"/>
  <c r="I1264" i="3"/>
  <c r="G10" i="5"/>
  <c r="P10" i="3"/>
  <c r="P78" i="3"/>
  <c r="P90" i="3"/>
  <c r="P93" i="3"/>
  <c r="P96" i="3"/>
  <c r="P117" i="3"/>
  <c r="P137" i="3"/>
  <c r="P169" i="3"/>
  <c r="P172" i="3"/>
  <c r="P175" i="3"/>
  <c r="P178" i="3"/>
  <c r="P181" i="3"/>
  <c r="P211" i="3"/>
  <c r="P220" i="3"/>
  <c r="P261" i="3"/>
  <c r="P309" i="3"/>
  <c r="R322" i="3"/>
  <c r="C36" i="4" s="1"/>
  <c r="P322" i="3"/>
  <c r="P325" i="3"/>
  <c r="P338" i="3"/>
  <c r="P348" i="3"/>
  <c r="R351" i="3"/>
  <c r="P358" i="3"/>
  <c r="P365" i="3"/>
  <c r="P369" i="3"/>
  <c r="R378" i="3"/>
  <c r="R389" i="3"/>
  <c r="P393" i="3"/>
  <c r="P447" i="3"/>
  <c r="P451" i="3"/>
  <c r="R451" i="3"/>
  <c r="R473" i="3"/>
  <c r="P473" i="3"/>
  <c r="P492" i="3"/>
  <c r="H505" i="3"/>
  <c r="I505" i="3"/>
  <c r="P531" i="3"/>
  <c r="R542" i="3"/>
  <c r="P542" i="3"/>
  <c r="P550" i="3"/>
  <c r="I563" i="3"/>
  <c r="H563" i="3"/>
  <c r="P689" i="3"/>
  <c r="R689" i="3"/>
  <c r="R718" i="3"/>
  <c r="P784" i="3"/>
  <c r="R784" i="3"/>
  <c r="R819" i="3"/>
  <c r="P819" i="3"/>
  <c r="P824" i="3"/>
  <c r="R824" i="3"/>
  <c r="I926" i="3"/>
  <c r="H926" i="3"/>
  <c r="I988" i="3"/>
  <c r="H988" i="3"/>
  <c r="P1021" i="3"/>
  <c r="R1021" i="3"/>
  <c r="R1099" i="3"/>
  <c r="P1099" i="3"/>
  <c r="H1117" i="3"/>
  <c r="I1117" i="3"/>
  <c r="R190" i="3"/>
  <c r="R252" i="3"/>
  <c r="D57" i="4" s="1"/>
  <c r="G57" i="4" s="1"/>
  <c r="R258" i="3"/>
  <c r="R299" i="3"/>
  <c r="I421" i="3"/>
  <c r="H421" i="3"/>
  <c r="I475" i="3"/>
  <c r="H475" i="3"/>
  <c r="I703" i="3"/>
  <c r="H703" i="3"/>
  <c r="I712" i="3"/>
  <c r="H712" i="3"/>
  <c r="P757" i="3"/>
  <c r="I826" i="3"/>
  <c r="R878" i="3"/>
  <c r="P878" i="3"/>
  <c r="P108" i="3"/>
  <c r="H127" i="3"/>
  <c r="H168" i="3"/>
  <c r="R238" i="3"/>
  <c r="H260" i="3"/>
  <c r="H280" i="3"/>
  <c r="H301" i="3"/>
  <c r="R352" i="3"/>
  <c r="I367" i="3"/>
  <c r="I371" i="3"/>
  <c r="H371" i="3"/>
  <c r="H377" i="3"/>
  <c r="R379" i="3"/>
  <c r="H388" i="3"/>
  <c r="H391" i="3"/>
  <c r="R397" i="3"/>
  <c r="P397" i="3"/>
  <c r="R401" i="3"/>
  <c r="H428" i="3"/>
  <c r="I449" i="3"/>
  <c r="P455" i="3"/>
  <c r="P462" i="3"/>
  <c r="P508" i="3"/>
  <c r="R508" i="3"/>
  <c r="R519" i="3"/>
  <c r="P523" i="3"/>
  <c r="P539" i="3"/>
  <c r="R539" i="3"/>
  <c r="H548" i="3"/>
  <c r="H567" i="3"/>
  <c r="R588" i="3"/>
  <c r="P588" i="3"/>
  <c r="R592" i="3"/>
  <c r="P592" i="3"/>
  <c r="H634" i="3"/>
  <c r="P646" i="3"/>
  <c r="H686" i="3"/>
  <c r="H744" i="3"/>
  <c r="I754" i="3"/>
  <c r="H777" i="3"/>
  <c r="I777" i="3"/>
  <c r="I806" i="3"/>
  <c r="H806" i="3"/>
  <c r="H841" i="3"/>
  <c r="I841" i="3"/>
  <c r="I115" i="3"/>
  <c r="H115" i="3"/>
  <c r="P334" i="3"/>
  <c r="I370" i="3"/>
  <c r="A10" i="5"/>
  <c r="H6" i="3"/>
  <c r="B26" i="4" s="1"/>
  <c r="R19" i="3"/>
  <c r="D7" i="4" s="1"/>
  <c r="H43" i="3"/>
  <c r="H46" i="3"/>
  <c r="D22" i="4" s="1"/>
  <c r="H49" i="3"/>
  <c r="P75" i="3"/>
  <c r="P81" i="3"/>
  <c r="I26" i="3"/>
  <c r="R51" i="3"/>
  <c r="D56" i="4" s="1"/>
  <c r="G56" i="4" s="1"/>
  <c r="I98" i="3"/>
  <c r="R129" i="3"/>
  <c r="D54" i="4" s="1"/>
  <c r="G54" i="4" s="1"/>
  <c r="H136" i="3"/>
  <c r="I177" i="3"/>
  <c r="H195" i="3"/>
  <c r="H251" i="3"/>
  <c r="H283" i="3"/>
  <c r="R303" i="3"/>
  <c r="R319" i="3"/>
  <c r="I333" i="3"/>
  <c r="I354" i="3"/>
  <c r="I395" i="3"/>
  <c r="H395" i="3"/>
  <c r="P416" i="3"/>
  <c r="H431" i="3"/>
  <c r="H445" i="3"/>
  <c r="I490" i="3"/>
  <c r="R535" i="3"/>
  <c r="P535" i="3"/>
  <c r="R617" i="3"/>
  <c r="R641" i="3"/>
  <c r="I677" i="3"/>
  <c r="H677" i="3"/>
  <c r="R680" i="3"/>
  <c r="I735" i="3"/>
  <c r="R738" i="3"/>
  <c r="P738" i="3"/>
  <c r="P775" i="3"/>
  <c r="R775" i="3"/>
  <c r="I811" i="3"/>
  <c r="H811" i="3"/>
  <c r="H816" i="3"/>
  <c r="P392" i="3"/>
  <c r="I410" i="3"/>
  <c r="I447" i="3"/>
  <c r="I485" i="3"/>
  <c r="P561" i="3"/>
  <c r="I588" i="3"/>
  <c r="I591" i="3"/>
  <c r="I594" i="3"/>
  <c r="P615" i="3"/>
  <c r="P621" i="3"/>
  <c r="I641" i="3"/>
  <c r="H641" i="3"/>
  <c r="P644" i="3"/>
  <c r="I657" i="3"/>
  <c r="P675" i="3"/>
  <c r="P679" i="3"/>
  <c r="R679" i="3"/>
  <c r="I685" i="3"/>
  <c r="H685" i="3"/>
  <c r="P712" i="3"/>
  <c r="R728" i="3"/>
  <c r="I765" i="3"/>
  <c r="H765" i="3"/>
  <c r="H792" i="3"/>
  <c r="I792" i="3"/>
  <c r="R832" i="3"/>
  <c r="P832" i="3"/>
  <c r="R841" i="3"/>
  <c r="P841" i="3"/>
  <c r="R972" i="3"/>
  <c r="R1001" i="3"/>
  <c r="I1380" i="3"/>
  <c r="H1380" i="3"/>
  <c r="I1712" i="3"/>
  <c r="H1712" i="3"/>
  <c r="I1717" i="3"/>
  <c r="H1717" i="3"/>
  <c r="R2295" i="3"/>
  <c r="P2295" i="3"/>
  <c r="H2305" i="3"/>
  <c r="I2305" i="3"/>
  <c r="I2394" i="3"/>
  <c r="H2394" i="3"/>
  <c r="R563" i="3"/>
  <c r="R566" i="3"/>
  <c r="R582" i="3"/>
  <c r="R585" i="3"/>
  <c r="R672" i="3"/>
  <c r="P672" i="3"/>
  <c r="R705" i="3"/>
  <c r="I711" i="3"/>
  <c r="H711" i="3"/>
  <c r="I767" i="3"/>
  <c r="H767" i="3"/>
  <c r="P815" i="3"/>
  <c r="R815" i="3"/>
  <c r="I822" i="3"/>
  <c r="H822" i="3"/>
  <c r="I866" i="3"/>
  <c r="H866" i="3"/>
  <c r="I883" i="3"/>
  <c r="H883" i="3"/>
  <c r="I916" i="3"/>
  <c r="H916" i="3"/>
  <c r="R932" i="3"/>
  <c r="P932" i="3"/>
  <c r="P943" i="3"/>
  <c r="R943" i="3"/>
  <c r="R990" i="3"/>
  <c r="P990" i="3"/>
  <c r="R1041" i="3"/>
  <c r="P1041" i="3"/>
  <c r="H1104" i="3"/>
  <c r="I1104" i="3"/>
  <c r="R1287" i="3"/>
  <c r="P1287" i="3"/>
  <c r="P306" i="3"/>
  <c r="R419" i="3"/>
  <c r="P422" i="3"/>
  <c r="P501" i="3"/>
  <c r="R507" i="3"/>
  <c r="P526" i="3"/>
  <c r="P529" i="3"/>
  <c r="R601" i="3"/>
  <c r="H667" i="3"/>
  <c r="I667" i="3"/>
  <c r="P673" i="3"/>
  <c r="P731" i="3"/>
  <c r="P735" i="3"/>
  <c r="R735" i="3"/>
  <c r="R753" i="3"/>
  <c r="P753" i="3"/>
  <c r="R770" i="3"/>
  <c r="P770" i="3"/>
  <c r="R810" i="3"/>
  <c r="P810" i="3"/>
  <c r="R825" i="3"/>
  <c r="R844" i="3"/>
  <c r="P844" i="3"/>
  <c r="R856" i="3"/>
  <c r="P856" i="3"/>
  <c r="I858" i="3"/>
  <c r="H858" i="3"/>
  <c r="H962" i="3"/>
  <c r="I962" i="3"/>
  <c r="R1051" i="3"/>
  <c r="P1051" i="3"/>
  <c r="I1341" i="3"/>
  <c r="H1341" i="3"/>
  <c r="R408" i="3"/>
  <c r="P520" i="3"/>
  <c r="P545" i="3"/>
  <c r="P608" i="3"/>
  <c r="P638" i="3"/>
  <c r="P719" i="3"/>
  <c r="R719" i="3"/>
  <c r="H725" i="3"/>
  <c r="I725" i="3"/>
  <c r="R740" i="3"/>
  <c r="R758" i="3"/>
  <c r="P779" i="3"/>
  <c r="R830" i="3"/>
  <c r="P830" i="3"/>
  <c r="R924" i="3"/>
  <c r="R944" i="3"/>
  <c r="P944" i="3"/>
  <c r="I1130" i="3"/>
  <c r="H1130" i="3"/>
  <c r="P1327" i="3"/>
  <c r="R1327" i="3"/>
  <c r="P580" i="3"/>
  <c r="I603" i="3"/>
  <c r="H603" i="3"/>
  <c r="R605" i="3"/>
  <c r="P605" i="3"/>
  <c r="P635" i="3"/>
  <c r="R754" i="3"/>
  <c r="P754" i="3"/>
  <c r="P812" i="3"/>
  <c r="H993" i="3"/>
  <c r="I993" i="3"/>
  <c r="R1073" i="3"/>
  <c r="P1073" i="3"/>
  <c r="R1311" i="3"/>
  <c r="P1311" i="3"/>
  <c r="I1848" i="3"/>
  <c r="H1848" i="3"/>
  <c r="I1873" i="3"/>
  <c r="H1873" i="3"/>
  <c r="R468" i="3"/>
  <c r="C40" i="4" s="1"/>
  <c r="P471" i="3"/>
  <c r="R477" i="3"/>
  <c r="H664" i="3"/>
  <c r="I664" i="3"/>
  <c r="P741" i="3"/>
  <c r="P802" i="3"/>
  <c r="R807" i="3"/>
  <c r="P807" i="3"/>
  <c r="P941" i="3"/>
  <c r="R941" i="3"/>
  <c r="P1061" i="3"/>
  <c r="R1061" i="3"/>
  <c r="P1190" i="3"/>
  <c r="R1190" i="3"/>
  <c r="R1426" i="3"/>
  <c r="P1426" i="3"/>
  <c r="I1462" i="3"/>
  <c r="H1462" i="3"/>
  <c r="R674" i="3"/>
  <c r="P674" i="3"/>
  <c r="P687" i="3"/>
  <c r="R687" i="3"/>
  <c r="I717" i="3"/>
  <c r="H717" i="3"/>
  <c r="R831" i="3"/>
  <c r="P831" i="3"/>
  <c r="I838" i="3"/>
  <c r="H838" i="3"/>
  <c r="I888" i="3"/>
  <c r="H888" i="3"/>
  <c r="R911" i="3"/>
  <c r="P911" i="3"/>
  <c r="R983" i="3"/>
  <c r="P983" i="3"/>
  <c r="P1173" i="3"/>
  <c r="R1173" i="3"/>
  <c r="I1175" i="3"/>
  <c r="H1175" i="3"/>
  <c r="I407" i="3"/>
  <c r="H427" i="3"/>
  <c r="R457" i="3"/>
  <c r="P496" i="3"/>
  <c r="H547" i="3"/>
  <c r="R596" i="3"/>
  <c r="R627" i="3"/>
  <c r="P628" i="3"/>
  <c r="I633" i="3"/>
  <c r="I653" i="3"/>
  <c r="I689" i="3"/>
  <c r="H693" i="3"/>
  <c r="I693" i="3"/>
  <c r="R732" i="3"/>
  <c r="P737" i="3"/>
  <c r="R755" i="3"/>
  <c r="P785" i="3"/>
  <c r="P790" i="3"/>
  <c r="H800" i="3"/>
  <c r="R858" i="3"/>
  <c r="P858" i="3"/>
  <c r="R875" i="3"/>
  <c r="P875" i="3"/>
  <c r="R1404" i="3"/>
  <c r="P1404" i="3"/>
  <c r="I832" i="3"/>
  <c r="P919" i="3"/>
  <c r="P927" i="3"/>
  <c r="R961" i="3"/>
  <c r="P961" i="3"/>
  <c r="R966" i="3"/>
  <c r="P966" i="3"/>
  <c r="P998" i="3"/>
  <c r="R1009" i="3"/>
  <c r="P1009" i="3"/>
  <c r="R1038" i="3"/>
  <c r="P1038" i="3"/>
  <c r="R1131" i="3"/>
  <c r="P1131" i="3"/>
  <c r="I1168" i="3"/>
  <c r="H1168" i="3"/>
  <c r="I1188" i="3"/>
  <c r="H1188" i="3"/>
  <c r="P1343" i="3"/>
  <c r="R1392" i="3"/>
  <c r="P1392" i="3"/>
  <c r="R762" i="3"/>
  <c r="I778" i="3"/>
  <c r="H778" i="3"/>
  <c r="R791" i="3"/>
  <c r="R804" i="3"/>
  <c r="H833" i="3"/>
  <c r="I833" i="3"/>
  <c r="R935" i="3"/>
  <c r="P935" i="3"/>
  <c r="R958" i="3"/>
  <c r="P958" i="3"/>
  <c r="R978" i="3"/>
  <c r="I1189" i="3"/>
  <c r="H1189" i="3"/>
  <c r="I1502" i="3"/>
  <c r="H1502" i="3"/>
  <c r="P639" i="3"/>
  <c r="R668" i="3"/>
  <c r="I743" i="3"/>
  <c r="H743" i="3"/>
  <c r="P773" i="3"/>
  <c r="P780" i="3"/>
  <c r="H789" i="3"/>
  <c r="P805" i="3"/>
  <c r="P808" i="3"/>
  <c r="R816" i="3"/>
  <c r="P816" i="3"/>
  <c r="P821" i="3"/>
  <c r="R866" i="3"/>
  <c r="P866" i="3"/>
  <c r="I902" i="3"/>
  <c r="H902" i="3"/>
  <c r="I913" i="3"/>
  <c r="I952" i="3"/>
  <c r="H952" i="3"/>
  <c r="R975" i="3"/>
  <c r="R995" i="3"/>
  <c r="R1064" i="3"/>
  <c r="P1064" i="3"/>
  <c r="P1077" i="3"/>
  <c r="R1077" i="3"/>
  <c r="H1254" i="3"/>
  <c r="I1254" i="3"/>
  <c r="P1273" i="3"/>
  <c r="R1273" i="3"/>
  <c r="H1333" i="3"/>
  <c r="P1715" i="3"/>
  <c r="R1007" i="3"/>
  <c r="I1162" i="3"/>
  <c r="H1162" i="3"/>
  <c r="P1233" i="3"/>
  <c r="R1233" i="3"/>
  <c r="H1288" i="3"/>
  <c r="I1288" i="3"/>
  <c r="R1300" i="3"/>
  <c r="P1300" i="3"/>
  <c r="H1302" i="3"/>
  <c r="I1302" i="3"/>
  <c r="I1670" i="3"/>
  <c r="H1670" i="3"/>
  <c r="P624" i="3"/>
  <c r="R729" i="3"/>
  <c r="R750" i="3"/>
  <c r="P750" i="3"/>
  <c r="I787" i="3"/>
  <c r="H787" i="3"/>
  <c r="R818" i="3"/>
  <c r="P822" i="3"/>
  <c r="I827" i="3"/>
  <c r="H827" i="3"/>
  <c r="P829" i="3"/>
  <c r="R829" i="3"/>
  <c r="I861" i="3"/>
  <c r="H861" i="3"/>
  <c r="R905" i="3"/>
  <c r="P933" i="3"/>
  <c r="I989" i="3"/>
  <c r="H989" i="3"/>
  <c r="R1015" i="3"/>
  <c r="P1015" i="3"/>
  <c r="P1024" i="3"/>
  <c r="H1050" i="3"/>
  <c r="H1195" i="3"/>
  <c r="R1229" i="3"/>
  <c r="P1229" i="3"/>
  <c r="P1324" i="3"/>
  <c r="R1324" i="3"/>
  <c r="R1564" i="3"/>
  <c r="I1566" i="3"/>
  <c r="H1566" i="3"/>
  <c r="R1580" i="3"/>
  <c r="I1582" i="3"/>
  <c r="H1582" i="3"/>
  <c r="I1059" i="3"/>
  <c r="H1059" i="3"/>
  <c r="I1139" i="3"/>
  <c r="H1139" i="3"/>
  <c r="R1197" i="3"/>
  <c r="P1197" i="3"/>
  <c r="I1864" i="3"/>
  <c r="H1864" i="3"/>
  <c r="P637" i="3"/>
  <c r="R643" i="3"/>
  <c r="I645" i="3"/>
  <c r="P647" i="3"/>
  <c r="R676" i="3"/>
  <c r="I688" i="3"/>
  <c r="H688" i="3"/>
  <c r="R709" i="3"/>
  <c r="H714" i="3"/>
  <c r="I734" i="3"/>
  <c r="R764" i="3"/>
  <c r="H776" i="3"/>
  <c r="H804" i="3"/>
  <c r="P913" i="3"/>
  <c r="I923" i="3"/>
  <c r="H923" i="3"/>
  <c r="R956" i="3"/>
  <c r="P964" i="3"/>
  <c r="I970" i="3"/>
  <c r="I1013" i="3"/>
  <c r="P1045" i="3"/>
  <c r="R1125" i="3"/>
  <c r="R1320" i="3"/>
  <c r="P1320" i="3"/>
  <c r="H1424" i="3"/>
  <c r="R1464" i="3"/>
  <c r="R1467" i="3"/>
  <c r="P1839" i="3"/>
  <c r="R1839" i="3"/>
  <c r="R1267" i="3"/>
  <c r="R1456" i="3"/>
  <c r="I1559" i="3"/>
  <c r="H1559" i="3"/>
  <c r="P654" i="3"/>
  <c r="R706" i="3"/>
  <c r="P706" i="3"/>
  <c r="R744" i="3"/>
  <c r="R834" i="3"/>
  <c r="R910" i="3"/>
  <c r="P910" i="3"/>
  <c r="I920" i="3"/>
  <c r="H920" i="3"/>
  <c r="P922" i="3"/>
  <c r="P930" i="3"/>
  <c r="P953" i="3"/>
  <c r="R969" i="3"/>
  <c r="P969" i="3"/>
  <c r="R1012" i="3"/>
  <c r="P1012" i="3"/>
  <c r="I1031" i="3"/>
  <c r="H1031" i="3"/>
  <c r="I1043" i="3"/>
  <c r="H1043" i="3"/>
  <c r="I1543" i="3"/>
  <c r="H1543" i="3"/>
  <c r="I1628" i="3"/>
  <c r="H1628" i="3"/>
  <c r="P853" i="3"/>
  <c r="R853" i="3"/>
  <c r="P869" i="3"/>
  <c r="R869" i="3"/>
  <c r="I1006" i="3"/>
  <c r="H1006" i="3"/>
  <c r="I1019" i="3"/>
  <c r="H1019" i="3"/>
  <c r="I1212" i="3"/>
  <c r="H1212" i="3"/>
  <c r="H1265" i="3"/>
  <c r="I1265" i="3"/>
  <c r="I1285" i="3"/>
  <c r="H1285" i="3"/>
  <c r="R631" i="3"/>
  <c r="R677" i="3"/>
  <c r="R694" i="3"/>
  <c r="P707" i="3"/>
  <c r="R730" i="3"/>
  <c r="I746" i="3"/>
  <c r="H746" i="3"/>
  <c r="R768" i="3"/>
  <c r="R772" i="3"/>
  <c r="P776" i="3"/>
  <c r="I781" i="3"/>
  <c r="H781" i="3"/>
  <c r="P794" i="3"/>
  <c r="P811" i="3"/>
  <c r="H817" i="3"/>
  <c r="I817" i="3"/>
  <c r="H836" i="3"/>
  <c r="R838" i="3"/>
  <c r="P838" i="3"/>
  <c r="R842" i="3"/>
  <c r="I855" i="3"/>
  <c r="H855" i="3"/>
  <c r="P865" i="3"/>
  <c r="H878" i="3"/>
  <c r="I897" i="3"/>
  <c r="I908" i="3"/>
  <c r="H908" i="3"/>
  <c r="P915" i="3"/>
  <c r="I936" i="3"/>
  <c r="H951" i="3"/>
  <c r="P970" i="3"/>
  <c r="R985" i="3"/>
  <c r="P985" i="3"/>
  <c r="R1026" i="3"/>
  <c r="P1026" i="3"/>
  <c r="R1071" i="3"/>
  <c r="P1071" i="3"/>
  <c r="P1093" i="3"/>
  <c r="R1093" i="3"/>
  <c r="R1106" i="3"/>
  <c r="I1152" i="3"/>
  <c r="R1210" i="3"/>
  <c r="P1210" i="3"/>
  <c r="P1375" i="3"/>
  <c r="P861" i="3"/>
  <c r="P962" i="3"/>
  <c r="P981" i="3"/>
  <c r="R987" i="3"/>
  <c r="R1006" i="3"/>
  <c r="P1013" i="3"/>
  <c r="P1052" i="3"/>
  <c r="P1132" i="3"/>
  <c r="R1135" i="3"/>
  <c r="P1135" i="3"/>
  <c r="P1200" i="3"/>
  <c r="I1340" i="3"/>
  <c r="H1340" i="3"/>
  <c r="R1482" i="3"/>
  <c r="R1584" i="3"/>
  <c r="P1584" i="3"/>
  <c r="R1602" i="3"/>
  <c r="R1723" i="3"/>
  <c r="P1723" i="3"/>
  <c r="R868" i="3"/>
  <c r="R871" i="3"/>
  <c r="P893" i="3"/>
  <c r="I935" i="3"/>
  <c r="H935" i="3"/>
  <c r="P982" i="3"/>
  <c r="R1068" i="3"/>
  <c r="P1148" i="3"/>
  <c r="R1151" i="3"/>
  <c r="P1151" i="3"/>
  <c r="P1170" i="3"/>
  <c r="I1176" i="3"/>
  <c r="H1176" i="3"/>
  <c r="P1194" i="3"/>
  <c r="P1213" i="3"/>
  <c r="R1259" i="3"/>
  <c r="P1297" i="3"/>
  <c r="P1328" i="3"/>
  <c r="P2488" i="3"/>
  <c r="R2488" i="3"/>
  <c r="R890" i="3"/>
  <c r="I955" i="3"/>
  <c r="H955" i="3"/>
  <c r="R963" i="3"/>
  <c r="P973" i="3"/>
  <c r="R979" i="3"/>
  <c r="R1042" i="3"/>
  <c r="P1046" i="3"/>
  <c r="R1084" i="3"/>
  <c r="R1122" i="3"/>
  <c r="R1237" i="3"/>
  <c r="R1372" i="3"/>
  <c r="R1405" i="3"/>
  <c r="R1554" i="3"/>
  <c r="R1668" i="3"/>
  <c r="R1695" i="3"/>
  <c r="I898" i="3"/>
  <c r="H898" i="3"/>
  <c r="R931" i="3"/>
  <c r="P931" i="3"/>
  <c r="I1023" i="3"/>
  <c r="H1023" i="3"/>
  <c r="P1029" i="3"/>
  <c r="P1100" i="3"/>
  <c r="R1103" i="3"/>
  <c r="P1103" i="3"/>
  <c r="P1191" i="3"/>
  <c r="I1326" i="3"/>
  <c r="H1326" i="3"/>
  <c r="R1520" i="3"/>
  <c r="P1520" i="3"/>
  <c r="R1850" i="3"/>
  <c r="P1850" i="3"/>
  <c r="P1867" i="3"/>
  <c r="R797" i="3"/>
  <c r="P813" i="3"/>
  <c r="R850" i="3"/>
  <c r="R925" i="3"/>
  <c r="R938" i="3"/>
  <c r="R996" i="3"/>
  <c r="R999" i="3"/>
  <c r="R1043" i="3"/>
  <c r="P1043" i="3"/>
  <c r="R1141" i="3"/>
  <c r="P1164" i="3"/>
  <c r="I1169" i="3"/>
  <c r="H1169" i="3"/>
  <c r="R1171" i="3"/>
  <c r="P1214" i="3"/>
  <c r="R1214" i="3"/>
  <c r="P1357" i="3"/>
  <c r="P1435" i="3"/>
  <c r="R1516" i="3"/>
  <c r="I1518" i="3"/>
  <c r="H1518" i="3"/>
  <c r="R1652" i="3"/>
  <c r="P1652" i="3"/>
  <c r="R692" i="3"/>
  <c r="R724" i="3"/>
  <c r="R756" i="3"/>
  <c r="R891" i="3"/>
  <c r="R948" i="3"/>
  <c r="P948" i="3"/>
  <c r="I972" i="3"/>
  <c r="H972" i="3"/>
  <c r="R1058" i="3"/>
  <c r="I1060" i="3"/>
  <c r="H1060" i="3"/>
  <c r="R1062" i="3"/>
  <c r="P1116" i="3"/>
  <c r="R1119" i="3"/>
  <c r="P1119" i="3"/>
  <c r="R1138" i="3"/>
  <c r="R1230" i="3"/>
  <c r="P1230" i="3"/>
  <c r="I1247" i="3"/>
  <c r="H1247" i="3"/>
  <c r="R1294" i="3"/>
  <c r="P1294" i="3"/>
  <c r="R1509" i="3"/>
  <c r="P1509" i="3"/>
  <c r="R1613" i="3"/>
  <c r="P1613" i="3"/>
  <c r="R1859" i="3"/>
  <c r="P1859" i="3"/>
  <c r="I824" i="3"/>
  <c r="H824" i="3"/>
  <c r="I918" i="3"/>
  <c r="H918" i="3"/>
  <c r="I1271" i="3"/>
  <c r="H1271" i="3"/>
  <c r="R1349" i="3"/>
  <c r="P1349" i="3"/>
  <c r="R1432" i="3"/>
  <c r="P1432" i="3"/>
  <c r="H812" i="3"/>
  <c r="H815" i="3"/>
  <c r="H818" i="3"/>
  <c r="H821" i="3"/>
  <c r="H846" i="3"/>
  <c r="I849" i="3"/>
  <c r="H868" i="3"/>
  <c r="H871" i="3"/>
  <c r="R882" i="3"/>
  <c r="R885" i="3"/>
  <c r="R888" i="3"/>
  <c r="P888" i="3"/>
  <c r="H896" i="3"/>
  <c r="R898" i="3"/>
  <c r="H915" i="3"/>
  <c r="R945" i="3"/>
  <c r="H963" i="3"/>
  <c r="H969" i="3"/>
  <c r="I969" i="3"/>
  <c r="H1014" i="3"/>
  <c r="I1017" i="3"/>
  <c r="R1019" i="3"/>
  <c r="R1030" i="3"/>
  <c r="P1033" i="3"/>
  <c r="H1053" i="3"/>
  <c r="I1056" i="3"/>
  <c r="P1089" i="3"/>
  <c r="H1114" i="3"/>
  <c r="H1133" i="3"/>
  <c r="P1180" i="3"/>
  <c r="H1225" i="3"/>
  <c r="I1228" i="3"/>
  <c r="P1274" i="3"/>
  <c r="R1274" i="3"/>
  <c r="I1607" i="3"/>
  <c r="H1607" i="3"/>
  <c r="H1620" i="3"/>
  <c r="I1760" i="3"/>
  <c r="H1760" i="3"/>
  <c r="I1825" i="3"/>
  <c r="H1825" i="3"/>
  <c r="P1828" i="3"/>
  <c r="R1828" i="3"/>
  <c r="H752" i="3"/>
  <c r="H784" i="3"/>
  <c r="P817" i="3"/>
  <c r="P826" i="3"/>
  <c r="P845" i="3"/>
  <c r="R851" i="3"/>
  <c r="R854" i="3"/>
  <c r="H912" i="3"/>
  <c r="I937" i="3"/>
  <c r="R939" i="3"/>
  <c r="R942" i="3"/>
  <c r="P965" i="3"/>
  <c r="R965" i="3"/>
  <c r="I985" i="3"/>
  <c r="R1027" i="3"/>
  <c r="I1049" i="3"/>
  <c r="R1074" i="3"/>
  <c r="H1091" i="3"/>
  <c r="I1129" i="3"/>
  <c r="H1155" i="3"/>
  <c r="H1182" i="3"/>
  <c r="I1248" i="3"/>
  <c r="H1248" i="3"/>
  <c r="I1272" i="3"/>
  <c r="H1272" i="3"/>
  <c r="H1292" i="3"/>
  <c r="I1312" i="3"/>
  <c r="H1379" i="3"/>
  <c r="I1423" i="3"/>
  <c r="H1423" i="3"/>
  <c r="R1627" i="3"/>
  <c r="P1627" i="3"/>
  <c r="I1237" i="3"/>
  <c r="H1237" i="3"/>
  <c r="P1323" i="3"/>
  <c r="P1363" i="3"/>
  <c r="I1415" i="3"/>
  <c r="H1415" i="3"/>
  <c r="I1471" i="3"/>
  <c r="H1471" i="3"/>
  <c r="R1568" i="3"/>
  <c r="P1568" i="3"/>
  <c r="I1673" i="3"/>
  <c r="H1673" i="3"/>
  <c r="P1738" i="3"/>
  <c r="R1762" i="3"/>
  <c r="P1762" i="3"/>
  <c r="P1972" i="3"/>
  <c r="R1972" i="3"/>
  <c r="P2023" i="3"/>
  <c r="I2052" i="3"/>
  <c r="H2052" i="3"/>
  <c r="P2073" i="3"/>
  <c r="R2073" i="3"/>
  <c r="P1250" i="3"/>
  <c r="P1280" i="3"/>
  <c r="R1290" i="3"/>
  <c r="R1304" i="3"/>
  <c r="P1304" i="3"/>
  <c r="P1331" i="3"/>
  <c r="R1335" i="3"/>
  <c r="R1346" i="3"/>
  <c r="R1360" i="3"/>
  <c r="P1378" i="3"/>
  <c r="P1453" i="3"/>
  <c r="R1479" i="3"/>
  <c r="R1631" i="3"/>
  <c r="R1672" i="3"/>
  <c r="P1672" i="3"/>
  <c r="R1719" i="3"/>
  <c r="P1719" i="3"/>
  <c r="R1735" i="3"/>
  <c r="R1843" i="3"/>
  <c r="P1843" i="3"/>
  <c r="R1956" i="3"/>
  <c r="R2374" i="3"/>
  <c r="P2374" i="3"/>
  <c r="P1201" i="3"/>
  <c r="R1260" i="3"/>
  <c r="R1308" i="3"/>
  <c r="I1345" i="3"/>
  <c r="H1345" i="3"/>
  <c r="P1361" i="3"/>
  <c r="I1391" i="3"/>
  <c r="H1391" i="3"/>
  <c r="R1423" i="3"/>
  <c r="R1450" i="3"/>
  <c r="I1499" i="3"/>
  <c r="H1499" i="3"/>
  <c r="R1619" i="3"/>
  <c r="R1623" i="3"/>
  <c r="P1623" i="3"/>
  <c r="I1654" i="3"/>
  <c r="H1654" i="3"/>
  <c r="I1667" i="3"/>
  <c r="H1667" i="3"/>
  <c r="P1691" i="3"/>
  <c r="R1691" i="3"/>
  <c r="I1849" i="3"/>
  <c r="H1849" i="3"/>
  <c r="I1853" i="3"/>
  <c r="H1853" i="3"/>
  <c r="I1857" i="3"/>
  <c r="H1857" i="3"/>
  <c r="P2277" i="3"/>
  <c r="R2312" i="3"/>
  <c r="P2312" i="3"/>
  <c r="R1049" i="3"/>
  <c r="R1065" i="3"/>
  <c r="H1076" i="3"/>
  <c r="R1081" i="3"/>
  <c r="H1092" i="3"/>
  <c r="R1284" i="3"/>
  <c r="R1298" i="3"/>
  <c r="I1313" i="3"/>
  <c r="R1332" i="3"/>
  <c r="H1355" i="3"/>
  <c r="R1419" i="3"/>
  <c r="I1448" i="3"/>
  <c r="R1461" i="3"/>
  <c r="R1476" i="3"/>
  <c r="I1495" i="3"/>
  <c r="H1495" i="3"/>
  <c r="R1536" i="3"/>
  <c r="P1536" i="3"/>
  <c r="H1556" i="3"/>
  <c r="P1573" i="3"/>
  <c r="R1600" i="3"/>
  <c r="P1600" i="3"/>
  <c r="H1621" i="3"/>
  <c r="I1621" i="3"/>
  <c r="R1628" i="3"/>
  <c r="H1646" i="3"/>
  <c r="P1657" i="3"/>
  <c r="I1697" i="3"/>
  <c r="H1697" i="3"/>
  <c r="R1699" i="3"/>
  <c r="R1804" i="3"/>
  <c r="P1804" i="3"/>
  <c r="I1826" i="3"/>
  <c r="I1921" i="3"/>
  <c r="H1921" i="3"/>
  <c r="I1947" i="3"/>
  <c r="H1947" i="3"/>
  <c r="I2279" i="3"/>
  <c r="H2279" i="3"/>
  <c r="I2288" i="3"/>
  <c r="H2288" i="3"/>
  <c r="R1184" i="3"/>
  <c r="H1193" i="3"/>
  <c r="R1211" i="3"/>
  <c r="I1235" i="3"/>
  <c r="R1241" i="3"/>
  <c r="H1249" i="3"/>
  <c r="P1254" i="3"/>
  <c r="P1264" i="3"/>
  <c r="R1271" i="3"/>
  <c r="I1286" i="3"/>
  <c r="H1286" i="3"/>
  <c r="H1296" i="3"/>
  <c r="R1301" i="3"/>
  <c r="R1325" i="3"/>
  <c r="I1334" i="3"/>
  <c r="H1334" i="3"/>
  <c r="I1359" i="3"/>
  <c r="H1359" i="3"/>
  <c r="H1388" i="3"/>
  <c r="H1403" i="3"/>
  <c r="H1421" i="3"/>
  <c r="R1443" i="3"/>
  <c r="H1459" i="3"/>
  <c r="R1468" i="3"/>
  <c r="I1478" i="3"/>
  <c r="H1478" i="3"/>
  <c r="I1511" i="3"/>
  <c r="H1511" i="3"/>
  <c r="H1553" i="3"/>
  <c r="I1625" i="3"/>
  <c r="H1625" i="3"/>
  <c r="I1693" i="3"/>
  <c r="H1693" i="3"/>
  <c r="I1789" i="3"/>
  <c r="H1789" i="3"/>
  <c r="P1905" i="3"/>
  <c r="P1913" i="3"/>
  <c r="R1913" i="3"/>
  <c r="P1933" i="3"/>
  <c r="R1933" i="3"/>
  <c r="P2147" i="3"/>
  <c r="R2147" i="3"/>
  <c r="R2200" i="3"/>
  <c r="P2200" i="3"/>
  <c r="R874" i="3"/>
  <c r="R1002" i="3"/>
  <c r="P1016" i="3"/>
  <c r="H1026" i="3"/>
  <c r="H1035" i="3"/>
  <c r="I1041" i="3"/>
  <c r="I1057" i="3"/>
  <c r="P1059" i="3"/>
  <c r="I1073" i="3"/>
  <c r="P1075" i="3"/>
  <c r="I1089" i="3"/>
  <c r="P1091" i="3"/>
  <c r="P1101" i="3"/>
  <c r="I1105" i="3"/>
  <c r="P1107" i="3"/>
  <c r="P1117" i="3"/>
  <c r="I1121" i="3"/>
  <c r="P1123" i="3"/>
  <c r="P1133" i="3"/>
  <c r="P1139" i="3"/>
  <c r="P1155" i="3"/>
  <c r="H1173" i="3"/>
  <c r="P1178" i="3"/>
  <c r="H1206" i="3"/>
  <c r="P1208" i="3"/>
  <c r="I1216" i="3"/>
  <c r="R1244" i="3"/>
  <c r="H1262" i="3"/>
  <c r="P1268" i="3"/>
  <c r="H1279" i="3"/>
  <c r="P1288" i="3"/>
  <c r="H1293" i="3"/>
  <c r="H1310" i="3"/>
  <c r="H1323" i="3"/>
  <c r="I1367" i="3"/>
  <c r="H1367" i="3"/>
  <c r="I1374" i="3"/>
  <c r="H1374" i="3"/>
  <c r="H1385" i="3"/>
  <c r="H1438" i="3"/>
  <c r="R1440" i="3"/>
  <c r="R1532" i="3"/>
  <c r="I1534" i="3"/>
  <c r="H1534" i="3"/>
  <c r="I1575" i="3"/>
  <c r="H1575" i="3"/>
  <c r="R1596" i="3"/>
  <c r="I1598" i="3"/>
  <c r="H1598" i="3"/>
  <c r="I1617" i="3"/>
  <c r="R1645" i="3"/>
  <c r="I1802" i="3"/>
  <c r="P1808" i="3"/>
  <c r="R2142" i="3"/>
  <c r="R786" i="3"/>
  <c r="P789" i="3"/>
  <c r="I881" i="3"/>
  <c r="R914" i="3"/>
  <c r="P917" i="3"/>
  <c r="I1009" i="3"/>
  <c r="P1022" i="3"/>
  <c r="H1051" i="3"/>
  <c r="H1067" i="3"/>
  <c r="H1083" i="3"/>
  <c r="H1099" i="3"/>
  <c r="R1192" i="3"/>
  <c r="R1238" i="3"/>
  <c r="P1238" i="3"/>
  <c r="P1292" i="3"/>
  <c r="R1295" i="3"/>
  <c r="P1299" i="3"/>
  <c r="R1329" i="3"/>
  <c r="I1392" i="3"/>
  <c r="H1392" i="3"/>
  <c r="R1402" i="3"/>
  <c r="I1404" i="3"/>
  <c r="H1404" i="3"/>
  <c r="R1416" i="3"/>
  <c r="R1420" i="3"/>
  <c r="P1447" i="3"/>
  <c r="R1458" i="3"/>
  <c r="I1463" i="3"/>
  <c r="H1463" i="3"/>
  <c r="H1508" i="3"/>
  <c r="I1647" i="3"/>
  <c r="H1647" i="3"/>
  <c r="R1796" i="3"/>
  <c r="R1800" i="3"/>
  <c r="P1805" i="3"/>
  <c r="R1825" i="3"/>
  <c r="P1825" i="3"/>
  <c r="R1897" i="3"/>
  <c r="I1903" i="3"/>
  <c r="H1903" i="3"/>
  <c r="H1907" i="3"/>
  <c r="P1909" i="3"/>
  <c r="P957" i="3"/>
  <c r="R1195" i="3"/>
  <c r="I1223" i="3"/>
  <c r="H1223" i="3"/>
  <c r="R1231" i="3"/>
  <c r="I1297" i="3"/>
  <c r="H1297" i="3"/>
  <c r="I1327" i="3"/>
  <c r="H1327" i="3"/>
  <c r="I1371" i="3"/>
  <c r="H1371" i="3"/>
  <c r="P1384" i="3"/>
  <c r="R1552" i="3"/>
  <c r="P1552" i="3"/>
  <c r="P1641" i="3"/>
  <c r="R1641" i="3"/>
  <c r="I1694" i="3"/>
  <c r="H1694" i="3"/>
  <c r="P2045" i="3"/>
  <c r="P997" i="3"/>
  <c r="P1044" i="3"/>
  <c r="P1060" i="3"/>
  <c r="P1076" i="3"/>
  <c r="P1092" i="3"/>
  <c r="P1108" i="3"/>
  <c r="P1124" i="3"/>
  <c r="P1140" i="3"/>
  <c r="P1156" i="3"/>
  <c r="P1189" i="3"/>
  <c r="I1207" i="3"/>
  <c r="H1207" i="3"/>
  <c r="I1335" i="3"/>
  <c r="H1335" i="3"/>
  <c r="P1395" i="3"/>
  <c r="P1399" i="3"/>
  <c r="P1548" i="3"/>
  <c r="R1616" i="3"/>
  <c r="P1616" i="3"/>
  <c r="P1681" i="3"/>
  <c r="R1681" i="3"/>
  <c r="R1925" i="3"/>
  <c r="P1925" i="3"/>
  <c r="I1311" i="3"/>
  <c r="H1311" i="3"/>
  <c r="I1389" i="3"/>
  <c r="H1389" i="3"/>
  <c r="I1527" i="3"/>
  <c r="H1527" i="3"/>
  <c r="I1550" i="3"/>
  <c r="H1550" i="3"/>
  <c r="I1591" i="3"/>
  <c r="H1591" i="3"/>
  <c r="P1821" i="3"/>
  <c r="R1821" i="3"/>
  <c r="I2091" i="3"/>
  <c r="H2091" i="3"/>
  <c r="R946" i="3"/>
  <c r="P949" i="3"/>
  <c r="I1174" i="3"/>
  <c r="H1187" i="3"/>
  <c r="R1219" i="3"/>
  <c r="R1235" i="3"/>
  <c r="P1249" i="3"/>
  <c r="I1267" i="3"/>
  <c r="H1267" i="3"/>
  <c r="P1279" i="3"/>
  <c r="I1324" i="3"/>
  <c r="I1339" i="3"/>
  <c r="H1339" i="3"/>
  <c r="R1355" i="3"/>
  <c r="P1381" i="3"/>
  <c r="P1396" i="3"/>
  <c r="I1401" i="3"/>
  <c r="H1401" i="3"/>
  <c r="H1436" i="3"/>
  <c r="I1457" i="3"/>
  <c r="I1475" i="3"/>
  <c r="H1475" i="3"/>
  <c r="R1491" i="3"/>
  <c r="R1504" i="3"/>
  <c r="P1504" i="3"/>
  <c r="P1634" i="3"/>
  <c r="R1642" i="3"/>
  <c r="R1675" i="3"/>
  <c r="R1678" i="3"/>
  <c r="I1751" i="3"/>
  <c r="H1751" i="3"/>
  <c r="H1896" i="3"/>
  <c r="I1896" i="3"/>
  <c r="P1622" i="3"/>
  <c r="R1749" i="3"/>
  <c r="P1749" i="3"/>
  <c r="I1863" i="3"/>
  <c r="H1863" i="3"/>
  <c r="I1883" i="3"/>
  <c r="H1883" i="3"/>
  <c r="P1885" i="3"/>
  <c r="R1885" i="3"/>
  <c r="I1985" i="3"/>
  <c r="H1985" i="3"/>
  <c r="R2132" i="3"/>
  <c r="P2132" i="3"/>
  <c r="I1986" i="3"/>
  <c r="H1986" i="3"/>
  <c r="I1993" i="3"/>
  <c r="H1993" i="3"/>
  <c r="R2027" i="3"/>
  <c r="I2216" i="3"/>
  <c r="H2216" i="3"/>
  <c r="I2367" i="3"/>
  <c r="H2367" i="3"/>
  <c r="R1387" i="3"/>
  <c r="R1408" i="3"/>
  <c r="P1411" i="3"/>
  <c r="I1439" i="3"/>
  <c r="H1439" i="3"/>
  <c r="I1659" i="3"/>
  <c r="H1659" i="3"/>
  <c r="I1713" i="3"/>
  <c r="H1713" i="3"/>
  <c r="I1737" i="3"/>
  <c r="H1737" i="3"/>
  <c r="R1739" i="3"/>
  <c r="P1789" i="3"/>
  <c r="I1794" i="3"/>
  <c r="H1794" i="3"/>
  <c r="P1836" i="3"/>
  <c r="R1898" i="3"/>
  <c r="P1898" i="3"/>
  <c r="R1945" i="3"/>
  <c r="R1953" i="3"/>
  <c r="R1981" i="3"/>
  <c r="R2068" i="3"/>
  <c r="P2068" i="3"/>
  <c r="R2191" i="3"/>
  <c r="R2195" i="3"/>
  <c r="H2197" i="3"/>
  <c r="I2197" i="3"/>
  <c r="I2126" i="3"/>
  <c r="H2126" i="3"/>
  <c r="I1487" i="3"/>
  <c r="H1487" i="3"/>
  <c r="R1507" i="3"/>
  <c r="R1523" i="3"/>
  <c r="R1539" i="3"/>
  <c r="R1555" i="3"/>
  <c r="R1571" i="3"/>
  <c r="R1587" i="3"/>
  <c r="R1603" i="3"/>
  <c r="P1646" i="3"/>
  <c r="R1646" i="3"/>
  <c r="H1718" i="3"/>
  <c r="I1718" i="3"/>
  <c r="R1732" i="3"/>
  <c r="P1732" i="3"/>
  <c r="I1795" i="3"/>
  <c r="H1795" i="3"/>
  <c r="R1868" i="3"/>
  <c r="P1868" i="3"/>
  <c r="I1889" i="3"/>
  <c r="H1889" i="3"/>
  <c r="H1971" i="3"/>
  <c r="R2001" i="3"/>
  <c r="P2001" i="3"/>
  <c r="I2021" i="3"/>
  <c r="I2062" i="3"/>
  <c r="H2062" i="3"/>
  <c r="P2099" i="3"/>
  <c r="P2124" i="3"/>
  <c r="R2124" i="3"/>
  <c r="H2140" i="3"/>
  <c r="R2287" i="3"/>
  <c r="P2287" i="3"/>
  <c r="I1383" i="3"/>
  <c r="H1383" i="3"/>
  <c r="R1459" i="3"/>
  <c r="R1480" i="3"/>
  <c r="P1483" i="3"/>
  <c r="I1512" i="3"/>
  <c r="H1515" i="3"/>
  <c r="I1528" i="3"/>
  <c r="H1531" i="3"/>
  <c r="I1544" i="3"/>
  <c r="H1547" i="3"/>
  <c r="I1560" i="3"/>
  <c r="H1563" i="3"/>
  <c r="I1576" i="3"/>
  <c r="H1579" i="3"/>
  <c r="I1592" i="3"/>
  <c r="H1595" i="3"/>
  <c r="I1611" i="3"/>
  <c r="H1618" i="3"/>
  <c r="I1618" i="3"/>
  <c r="H1644" i="3"/>
  <c r="P1654" i="3"/>
  <c r="R1654" i="3"/>
  <c r="I1660" i="3"/>
  <c r="H1660" i="3"/>
  <c r="H1706" i="3"/>
  <c r="H1730" i="3"/>
  <c r="I1765" i="3"/>
  <c r="H1765" i="3"/>
  <c r="H1787" i="3"/>
  <c r="H1823" i="3"/>
  <c r="R1829" i="3"/>
  <c r="P1829" i="3"/>
  <c r="I1834" i="3"/>
  <c r="H1834" i="3"/>
  <c r="H1893" i="3"/>
  <c r="P1934" i="3"/>
  <c r="I1951" i="3"/>
  <c r="P1961" i="3"/>
  <c r="R1961" i="3"/>
  <c r="P2135" i="3"/>
  <c r="P1379" i="3"/>
  <c r="I1407" i="3"/>
  <c r="H1407" i="3"/>
  <c r="H1608" i="3"/>
  <c r="H1615" i="3"/>
  <c r="P1639" i="3"/>
  <c r="P1666" i="3"/>
  <c r="R1669" i="3"/>
  <c r="R1693" i="3"/>
  <c r="R1768" i="3"/>
  <c r="P1768" i="3"/>
  <c r="I1827" i="3"/>
  <c r="H1827" i="3"/>
  <c r="I1858" i="3"/>
  <c r="H1858" i="3"/>
  <c r="P1892" i="3"/>
  <c r="I1999" i="3"/>
  <c r="H1999" i="3"/>
  <c r="P2116" i="3"/>
  <c r="I2122" i="3"/>
  <c r="H2122" i="3"/>
  <c r="I1319" i="3"/>
  <c r="H1319" i="3"/>
  <c r="I1351" i="3"/>
  <c r="H1351" i="3"/>
  <c r="I1431" i="3"/>
  <c r="H1431" i="3"/>
  <c r="P1647" i="3"/>
  <c r="R1647" i="3"/>
  <c r="R1650" i="3"/>
  <c r="R1689" i="3"/>
  <c r="R1756" i="3"/>
  <c r="P1756" i="3"/>
  <c r="R1779" i="3"/>
  <c r="P1779" i="3"/>
  <c r="R1942" i="3"/>
  <c r="R2020" i="3"/>
  <c r="P2020" i="3"/>
  <c r="H1199" i="3"/>
  <c r="R1403" i="3"/>
  <c r="R1424" i="3"/>
  <c r="P1427" i="3"/>
  <c r="I1455" i="3"/>
  <c r="H1455" i="3"/>
  <c r="I1503" i="3"/>
  <c r="H1503" i="3"/>
  <c r="I1519" i="3"/>
  <c r="H1519" i="3"/>
  <c r="I1535" i="3"/>
  <c r="H1535" i="3"/>
  <c r="I1551" i="3"/>
  <c r="H1551" i="3"/>
  <c r="I1567" i="3"/>
  <c r="H1567" i="3"/>
  <c r="I1583" i="3"/>
  <c r="H1583" i="3"/>
  <c r="I1599" i="3"/>
  <c r="H1599" i="3"/>
  <c r="R1655" i="3"/>
  <c r="P1655" i="3"/>
  <c r="H1691" i="3"/>
  <c r="R1705" i="3"/>
  <c r="R1709" i="3"/>
  <c r="P1709" i="3"/>
  <c r="P1713" i="3"/>
  <c r="R1713" i="3"/>
  <c r="I1723" i="3"/>
  <c r="H1723" i="3"/>
  <c r="R1744" i="3"/>
  <c r="R1822" i="3"/>
  <c r="H1890" i="3"/>
  <c r="P1931" i="3"/>
  <c r="R1962" i="3"/>
  <c r="P1962" i="3"/>
  <c r="H1968" i="3"/>
  <c r="R2011" i="3"/>
  <c r="I2080" i="3"/>
  <c r="I1479" i="3"/>
  <c r="H1479" i="3"/>
  <c r="R1617" i="3"/>
  <c r="P1617" i="3"/>
  <c r="I1777" i="3"/>
  <c r="H1777" i="3"/>
  <c r="I1824" i="3"/>
  <c r="H1824" i="3"/>
  <c r="I1937" i="3"/>
  <c r="H1937" i="3"/>
  <c r="R1971" i="3"/>
  <c r="P1971" i="3"/>
  <c r="I2018" i="3"/>
  <c r="H2018" i="3"/>
  <c r="I2098" i="3"/>
  <c r="H2098" i="3"/>
  <c r="H1366" i="3"/>
  <c r="I1375" i="3"/>
  <c r="H1375" i="3"/>
  <c r="H1381" i="3"/>
  <c r="H1384" i="3"/>
  <c r="H1393" i="3"/>
  <c r="H1396" i="3"/>
  <c r="P1448" i="3"/>
  <c r="R1451" i="3"/>
  <c r="R1472" i="3"/>
  <c r="H1491" i="3"/>
  <c r="H1494" i="3"/>
  <c r="R1496" i="3"/>
  <c r="P1611" i="3"/>
  <c r="R1651" i="3"/>
  <c r="I1657" i="3"/>
  <c r="H1657" i="3"/>
  <c r="H1688" i="3"/>
  <c r="R1690" i="3"/>
  <c r="R1694" i="3"/>
  <c r="P1694" i="3"/>
  <c r="R1745" i="3"/>
  <c r="R1753" i="3"/>
  <c r="P1753" i="3"/>
  <c r="P1795" i="3"/>
  <c r="R1795" i="3"/>
  <c r="R1811" i="3"/>
  <c r="R1819" i="3"/>
  <c r="R1889" i="3"/>
  <c r="R2007" i="3"/>
  <c r="P2058" i="3"/>
  <c r="R2096" i="3"/>
  <c r="P2096" i="3"/>
  <c r="H1303" i="3"/>
  <c r="R1336" i="3"/>
  <c r="P1339" i="3"/>
  <c r="I1343" i="3"/>
  <c r="H1343" i="3"/>
  <c r="R1368" i="3"/>
  <c r="P1371" i="3"/>
  <c r="I1399" i="3"/>
  <c r="H1399" i="3"/>
  <c r="R1475" i="3"/>
  <c r="R1499" i="3"/>
  <c r="R1512" i="3"/>
  <c r="P1515" i="3"/>
  <c r="R1528" i="3"/>
  <c r="P1531" i="3"/>
  <c r="R1544" i="3"/>
  <c r="P1547" i="3"/>
  <c r="R1560" i="3"/>
  <c r="P1563" i="3"/>
  <c r="R1576" i="3"/>
  <c r="P1579" i="3"/>
  <c r="R1592" i="3"/>
  <c r="P1595" i="3"/>
  <c r="I1627" i="3"/>
  <c r="H1627" i="3"/>
  <c r="P1644" i="3"/>
  <c r="R1644" i="3"/>
  <c r="P1702" i="3"/>
  <c r="R1706" i="3"/>
  <c r="P1706" i="3"/>
  <c r="R1726" i="3"/>
  <c r="P1726" i="3"/>
  <c r="P1780" i="3"/>
  <c r="R1815" i="3"/>
  <c r="P1815" i="3"/>
  <c r="R2026" i="3"/>
  <c r="P2026" i="3"/>
  <c r="H2077" i="3"/>
  <c r="I2077" i="3"/>
  <c r="I2094" i="3"/>
  <c r="H2094" i="3"/>
  <c r="I1702" i="3"/>
  <c r="I1819" i="3"/>
  <c r="H1819" i="3"/>
  <c r="I1832" i="3"/>
  <c r="I1839" i="3"/>
  <c r="H1839" i="3"/>
  <c r="R1862" i="3"/>
  <c r="H1927" i="3"/>
  <c r="R1998" i="3"/>
  <c r="R2061" i="3"/>
  <c r="I2071" i="3"/>
  <c r="H2071" i="3"/>
  <c r="H2205" i="3"/>
  <c r="I2205" i="3"/>
  <c r="H2215" i="3"/>
  <c r="I2215" i="3"/>
  <c r="R2218" i="3"/>
  <c r="P1729" i="3"/>
  <c r="I1767" i="3"/>
  <c r="H1767" i="3"/>
  <c r="R1783" i="3"/>
  <c r="R1790" i="3"/>
  <c r="P1790" i="3"/>
  <c r="R1797" i="3"/>
  <c r="P1801" i="3"/>
  <c r="R1875" i="3"/>
  <c r="R1939" i="3"/>
  <c r="P1967" i="3"/>
  <c r="P1996" i="3"/>
  <c r="P2033" i="3"/>
  <c r="R2139" i="3"/>
  <c r="R2282" i="3"/>
  <c r="P2282" i="3"/>
  <c r="H2293" i="3"/>
  <c r="I2293" i="3"/>
  <c r="P1696" i="3"/>
  <c r="P1712" i="3"/>
  <c r="R1759" i="3"/>
  <c r="R1773" i="3"/>
  <c r="I1778" i="3"/>
  <c r="H1778" i="3"/>
  <c r="P1794" i="3"/>
  <c r="R1846" i="3"/>
  <c r="R1860" i="3"/>
  <c r="R1871" i="3"/>
  <c r="R1899" i="3"/>
  <c r="I1922" i="3"/>
  <c r="H1922" i="3"/>
  <c r="R1932" i="3"/>
  <c r="P1932" i="3"/>
  <c r="R1950" i="3"/>
  <c r="I1955" i="3"/>
  <c r="H1955" i="3"/>
  <c r="R1957" i="3"/>
  <c r="P1957" i="3"/>
  <c r="I2035" i="3"/>
  <c r="H2035" i="3"/>
  <c r="R2171" i="3"/>
  <c r="R2269" i="3"/>
  <c r="I1610" i="3"/>
  <c r="H1613" i="3"/>
  <c r="H1630" i="3"/>
  <c r="H1633" i="3"/>
  <c r="H1636" i="3"/>
  <c r="H1662" i="3"/>
  <c r="H1665" i="3"/>
  <c r="I1674" i="3"/>
  <c r="H1674" i="3"/>
  <c r="H1683" i="3"/>
  <c r="H1741" i="3"/>
  <c r="R1743" i="3"/>
  <c r="I1761" i="3"/>
  <c r="H1761" i="3"/>
  <c r="R1770" i="3"/>
  <c r="H1785" i="3"/>
  <c r="R1787" i="3"/>
  <c r="H1799" i="3"/>
  <c r="P1809" i="3"/>
  <c r="R1840" i="3"/>
  <c r="P1840" i="3"/>
  <c r="R1864" i="3"/>
  <c r="I1866" i="3"/>
  <c r="H1877" i="3"/>
  <c r="R1879" i="3"/>
  <c r="P1879" i="3"/>
  <c r="R1886" i="3"/>
  <c r="I1891" i="3"/>
  <c r="H1891" i="3"/>
  <c r="R1893" i="3"/>
  <c r="P1893" i="3"/>
  <c r="H1901" i="3"/>
  <c r="R1907" i="3"/>
  <c r="P1907" i="3"/>
  <c r="H1941" i="3"/>
  <c r="R1943" i="3"/>
  <c r="P1943" i="3"/>
  <c r="R1964" i="3"/>
  <c r="H1976" i="3"/>
  <c r="R2004" i="3"/>
  <c r="H2031" i="3"/>
  <c r="I2069" i="3"/>
  <c r="R2167" i="3"/>
  <c r="R2176" i="3"/>
  <c r="P2180" i="3"/>
  <c r="R1854" i="3"/>
  <c r="P1854" i="3"/>
  <c r="P1865" i="3"/>
  <c r="P1910" i="3"/>
  <c r="R1910" i="3"/>
  <c r="P1978" i="3"/>
  <c r="R1982" i="3"/>
  <c r="P1982" i="3"/>
  <c r="P1993" i="3"/>
  <c r="P2017" i="3"/>
  <c r="R2029" i="3"/>
  <c r="P2051" i="3"/>
  <c r="I2115" i="3"/>
  <c r="H2115" i="3"/>
  <c r="I2164" i="3"/>
  <c r="H2164" i="3"/>
  <c r="I2240" i="3"/>
  <c r="H2240" i="3"/>
  <c r="R2256" i="3"/>
  <c r="P2256" i="3"/>
  <c r="R1700" i="3"/>
  <c r="P1700" i="3"/>
  <c r="R1730" i="3"/>
  <c r="P1730" i="3"/>
  <c r="P1767" i="3"/>
  <c r="R1968" i="3"/>
  <c r="P1968" i="3"/>
  <c r="P2030" i="3"/>
  <c r="R2154" i="3"/>
  <c r="P2154" i="3"/>
  <c r="I2160" i="3"/>
  <c r="H2160" i="3"/>
  <c r="P2234" i="3"/>
  <c r="I1742" i="3"/>
  <c r="H1742" i="3"/>
  <c r="P1754" i="3"/>
  <c r="P1757" i="3"/>
  <c r="P1778" i="3"/>
  <c r="I1800" i="3"/>
  <c r="H1800" i="3"/>
  <c r="R1851" i="3"/>
  <c r="P1873" i="3"/>
  <c r="R1904" i="3"/>
  <c r="P1904" i="3"/>
  <c r="R1911" i="3"/>
  <c r="R1918" i="3"/>
  <c r="P1918" i="3"/>
  <c r="P1937" i="3"/>
  <c r="R1951" i="3"/>
  <c r="R1979" i="3"/>
  <c r="P1990" i="3"/>
  <c r="P2048" i="3"/>
  <c r="I2232" i="3"/>
  <c r="H2232" i="3"/>
  <c r="P2243" i="3"/>
  <c r="H1631" i="3"/>
  <c r="H1663" i="3"/>
  <c r="H1705" i="3"/>
  <c r="R1710" i="3"/>
  <c r="H1722" i="3"/>
  <c r="R1724" i="3"/>
  <c r="R1734" i="3"/>
  <c r="I1752" i="3"/>
  <c r="I1793" i="3"/>
  <c r="H1793" i="3"/>
  <c r="R1834" i="3"/>
  <c r="P1834" i="3"/>
  <c r="R2128" i="3"/>
  <c r="P2128" i="3"/>
  <c r="H2224" i="3"/>
  <c r="I2224" i="3"/>
  <c r="R1924" i="3"/>
  <c r="R1935" i="3"/>
  <c r="R1949" i="3"/>
  <c r="R1963" i="3"/>
  <c r="R1974" i="3"/>
  <c r="R1988" i="3"/>
  <c r="R1997" i="3"/>
  <c r="R2003" i="3"/>
  <c r="P2013" i="3"/>
  <c r="R2035" i="3"/>
  <c r="I2041" i="3"/>
  <c r="H2041" i="3"/>
  <c r="R2053" i="3"/>
  <c r="P2088" i="3"/>
  <c r="R2112" i="3"/>
  <c r="R2199" i="3"/>
  <c r="P2199" i="3"/>
  <c r="P2246" i="3"/>
  <c r="I2248" i="3"/>
  <c r="H2248" i="3"/>
  <c r="R2014" i="3"/>
  <c r="R2037" i="3"/>
  <c r="P2037" i="3"/>
  <c r="R2065" i="3"/>
  <c r="P2107" i="3"/>
  <c r="R2136" i="3"/>
  <c r="R2151" i="3"/>
  <c r="R2192" i="3"/>
  <c r="R2205" i="3"/>
  <c r="P2205" i="3"/>
  <c r="P2261" i="3"/>
  <c r="P2274" i="3"/>
  <c r="I2280" i="3"/>
  <c r="H2280" i="3"/>
  <c r="R2339" i="3"/>
  <c r="P2339" i="3"/>
  <c r="R2356" i="3"/>
  <c r="I2009" i="3"/>
  <c r="H2009" i="3"/>
  <c r="I2025" i="3"/>
  <c r="H2025" i="3"/>
  <c r="P2034" i="3"/>
  <c r="P2090" i="3"/>
  <c r="P2121" i="3"/>
  <c r="I2161" i="3"/>
  <c r="H2161" i="3"/>
  <c r="P2177" i="3"/>
  <c r="H2202" i="3"/>
  <c r="I2202" i="3"/>
  <c r="R2223" i="3"/>
  <c r="P2223" i="3"/>
  <c r="I2263" i="3"/>
  <c r="H2263" i="3"/>
  <c r="I2318" i="3"/>
  <c r="H2318" i="3"/>
  <c r="I2712" i="3"/>
  <c r="H2712" i="3"/>
  <c r="H2157" i="3"/>
  <c r="I2157" i="3"/>
  <c r="I2170" i="3"/>
  <c r="H2170" i="3"/>
  <c r="R2215" i="3"/>
  <c r="P2215" i="3"/>
  <c r="R2335" i="3"/>
  <c r="P2335" i="3"/>
  <c r="R2062" i="3"/>
  <c r="I2078" i="3"/>
  <c r="H2078" i="3"/>
  <c r="R2111" i="3"/>
  <c r="P2111" i="3"/>
  <c r="R2118" i="3"/>
  <c r="R2125" i="3"/>
  <c r="I2149" i="3"/>
  <c r="R2164" i="3"/>
  <c r="P2164" i="3"/>
  <c r="P2173" i="3"/>
  <c r="P2197" i="3"/>
  <c r="I2208" i="3"/>
  <c r="R2211" i="3"/>
  <c r="R2224" i="3"/>
  <c r="H2250" i="3"/>
  <c r="I2250" i="3"/>
  <c r="P2253" i="3"/>
  <c r="P2266" i="3"/>
  <c r="I2272" i="3"/>
  <c r="H2272" i="3"/>
  <c r="R2362" i="3"/>
  <c r="P2362" i="3"/>
  <c r="I2387" i="3"/>
  <c r="H2387" i="3"/>
  <c r="I2594" i="3"/>
  <c r="H2594" i="3"/>
  <c r="H2010" i="3"/>
  <c r="I2013" i="3"/>
  <c r="P2018" i="3"/>
  <c r="H2026" i="3"/>
  <c r="I2029" i="3"/>
  <c r="P2052" i="3"/>
  <c r="H2057" i="3"/>
  <c r="H2075" i="3"/>
  <c r="I2085" i="3"/>
  <c r="H2131" i="3"/>
  <c r="P2133" i="3"/>
  <c r="I2135" i="3"/>
  <c r="H2135" i="3"/>
  <c r="H2142" i="3"/>
  <c r="H2146" i="3"/>
  <c r="H2158" i="3"/>
  <c r="P2182" i="3"/>
  <c r="H2246" i="3"/>
  <c r="P2258" i="3"/>
  <c r="H2264" i="3"/>
  <c r="I2333" i="3"/>
  <c r="H2379" i="3"/>
  <c r="I2379" i="3"/>
  <c r="R2422" i="3"/>
  <c r="P2422" i="3"/>
  <c r="H1753" i="3"/>
  <c r="H1833" i="3"/>
  <c r="H1897" i="3"/>
  <c r="H1961" i="3"/>
  <c r="H1995" i="3"/>
  <c r="P2009" i="3"/>
  <c r="P2015" i="3"/>
  <c r="P2025" i="3"/>
  <c r="R2070" i="3"/>
  <c r="P2081" i="3"/>
  <c r="P2087" i="3"/>
  <c r="R2091" i="3"/>
  <c r="P2091" i="3"/>
  <c r="P2098" i="3"/>
  <c r="P2115" i="3"/>
  <c r="R2122" i="3"/>
  <c r="P2141" i="3"/>
  <c r="R2144" i="3"/>
  <c r="R2202" i="3"/>
  <c r="P2202" i="3"/>
  <c r="P2237" i="3"/>
  <c r="I2320" i="3"/>
  <c r="H2320" i="3"/>
  <c r="H2342" i="3"/>
  <c r="I2342" i="3"/>
  <c r="I2410" i="3"/>
  <c r="H2410" i="3"/>
  <c r="I2001" i="3"/>
  <c r="H2001" i="3"/>
  <c r="I2033" i="3"/>
  <c r="H2033" i="3"/>
  <c r="R2074" i="3"/>
  <c r="P2074" i="3"/>
  <c r="R2157" i="3"/>
  <c r="P2157" i="3"/>
  <c r="I2167" i="3"/>
  <c r="H2167" i="3"/>
  <c r="P2354" i="3"/>
  <c r="H1917" i="3"/>
  <c r="H1928" i="3"/>
  <c r="H1953" i="3"/>
  <c r="H1967" i="3"/>
  <c r="H1981" i="3"/>
  <c r="R2006" i="3"/>
  <c r="R2022" i="3"/>
  <c r="H2048" i="3"/>
  <c r="H2051" i="3"/>
  <c r="H2068" i="3"/>
  <c r="H2089" i="3"/>
  <c r="R2119" i="3"/>
  <c r="H2128" i="3"/>
  <c r="R2145" i="3"/>
  <c r="R2170" i="3"/>
  <c r="R2174" i="3"/>
  <c r="I2176" i="3"/>
  <c r="H2176" i="3"/>
  <c r="R2186" i="3"/>
  <c r="R2194" i="3"/>
  <c r="I2196" i="3"/>
  <c r="H2196" i="3"/>
  <c r="H2200" i="3"/>
  <c r="R2250" i="3"/>
  <c r="P2250" i="3"/>
  <c r="I2415" i="3"/>
  <c r="H2415" i="3"/>
  <c r="H1803" i="3"/>
  <c r="H1867" i="3"/>
  <c r="H1931" i="3"/>
  <c r="P1994" i="3"/>
  <c r="I2017" i="3"/>
  <c r="H2017" i="3"/>
  <c r="H2058" i="3"/>
  <c r="P2071" i="3"/>
  <c r="R2078" i="3"/>
  <c r="R2102" i="3"/>
  <c r="R2105" i="3"/>
  <c r="P2127" i="3"/>
  <c r="I2132" i="3"/>
  <c r="H2132" i="3"/>
  <c r="R2138" i="3"/>
  <c r="I2163" i="3"/>
  <c r="H2163" i="3"/>
  <c r="P2179" i="3"/>
  <c r="R2208" i="3"/>
  <c r="R2221" i="3"/>
  <c r="I2231" i="3"/>
  <c r="H2231" i="3"/>
  <c r="H2256" i="3"/>
  <c r="R2272" i="3"/>
  <c r="R2285" i="3"/>
  <c r="P2285" i="3"/>
  <c r="R2328" i="3"/>
  <c r="R2351" i="3"/>
  <c r="P2129" i="3"/>
  <c r="P2155" i="3"/>
  <c r="P2206" i="3"/>
  <c r="P2381" i="3"/>
  <c r="R2381" i="3"/>
  <c r="P2437" i="3"/>
  <c r="P2496" i="3"/>
  <c r="R2496" i="3"/>
  <c r="R2554" i="3"/>
  <c r="P2554" i="3"/>
  <c r="R2417" i="3"/>
  <c r="H2460" i="3"/>
  <c r="I2460" i="3"/>
  <c r="P2480" i="3"/>
  <c r="R2480" i="3"/>
  <c r="I2490" i="3"/>
  <c r="H2490" i="3"/>
  <c r="H2793" i="3"/>
  <c r="I2793" i="3"/>
  <c r="I2860" i="3"/>
  <c r="H2860" i="3"/>
  <c r="R2868" i="3"/>
  <c r="R2213" i="3"/>
  <c r="P2321" i="3"/>
  <c r="R2343" i="3"/>
  <c r="P2370" i="3"/>
  <c r="P2425" i="3"/>
  <c r="R2429" i="3"/>
  <c r="P2484" i="3"/>
  <c r="P2517" i="3"/>
  <c r="P2614" i="3"/>
  <c r="R2858" i="3"/>
  <c r="P2858" i="3"/>
  <c r="I2861" i="3"/>
  <c r="H2861" i="3"/>
  <c r="R2864" i="3"/>
  <c r="R2150" i="3"/>
  <c r="R2207" i="3"/>
  <c r="P2239" i="3"/>
  <c r="P2271" i="3"/>
  <c r="I2330" i="3"/>
  <c r="H2330" i="3"/>
  <c r="P2366" i="3"/>
  <c r="I2431" i="3"/>
  <c r="H2431" i="3"/>
  <c r="R2455" i="3"/>
  <c r="R2489" i="3"/>
  <c r="P2489" i="3"/>
  <c r="P2854" i="3"/>
  <c r="R2854" i="3"/>
  <c r="R2110" i="3"/>
  <c r="P2113" i="3"/>
  <c r="H2247" i="3"/>
  <c r="H2260" i="3"/>
  <c r="H2276" i="3"/>
  <c r="H2289" i="3"/>
  <c r="R2294" i="3"/>
  <c r="P2304" i="3"/>
  <c r="R2325" i="3"/>
  <c r="R2348" i="3"/>
  <c r="H2360" i="3"/>
  <c r="H2368" i="3"/>
  <c r="I2368" i="3"/>
  <c r="H2388" i="3"/>
  <c r="I2388" i="3"/>
  <c r="H2407" i="3"/>
  <c r="H2427" i="3"/>
  <c r="P2446" i="3"/>
  <c r="R2514" i="3"/>
  <c r="R2844" i="3"/>
  <c r="I2846" i="3"/>
  <c r="P2848" i="3"/>
  <c r="I2862" i="3"/>
  <c r="H2862" i="3"/>
  <c r="R2198" i="3"/>
  <c r="P2214" i="3"/>
  <c r="P2230" i="3"/>
  <c r="P2262" i="3"/>
  <c r="P2278" i="3"/>
  <c r="P2288" i="3"/>
  <c r="R2291" i="3"/>
  <c r="R2318" i="3"/>
  <c r="I2327" i="3"/>
  <c r="H2327" i="3"/>
  <c r="H2346" i="3"/>
  <c r="R2363" i="3"/>
  <c r="R2371" i="3"/>
  <c r="P2390" i="3"/>
  <c r="R2402" i="3"/>
  <c r="H2483" i="3"/>
  <c r="H2512" i="3"/>
  <c r="R2518" i="3"/>
  <c r="P2518" i="3"/>
  <c r="P2527" i="3"/>
  <c r="R2588" i="3"/>
  <c r="H2590" i="3"/>
  <c r="R2593" i="3"/>
  <c r="R2606" i="3"/>
  <c r="H2694" i="3"/>
  <c r="I2694" i="3"/>
  <c r="R2837" i="3"/>
  <c r="P2837" i="3"/>
  <c r="P2305" i="3"/>
  <c r="R2336" i="3"/>
  <c r="P2359" i="3"/>
  <c r="P2406" i="3"/>
  <c r="I2448" i="3"/>
  <c r="H2448" i="3"/>
  <c r="R2481" i="3"/>
  <c r="H2525" i="3"/>
  <c r="I2525" i="3"/>
  <c r="P2597" i="3"/>
  <c r="R2597" i="3"/>
  <c r="R2638" i="3"/>
  <c r="P2638" i="3"/>
  <c r="I2453" i="3"/>
  <c r="H2453" i="3"/>
  <c r="R2315" i="3"/>
  <c r="R2337" i="3"/>
  <c r="R2345" i="3"/>
  <c r="I2361" i="3"/>
  <c r="P2367" i="3"/>
  <c r="H2381" i="3"/>
  <c r="P2387" i="3"/>
  <c r="H2400" i="3"/>
  <c r="H2421" i="3"/>
  <c r="H2441" i="3"/>
  <c r="P2443" i="3"/>
  <c r="H2445" i="3"/>
  <c r="P2469" i="3"/>
  <c r="R2519" i="3"/>
  <c r="P2519" i="3"/>
  <c r="R2634" i="3"/>
  <c r="P2634" i="3"/>
  <c r="H2682" i="3"/>
  <c r="I2682" i="3"/>
  <c r="R2054" i="3"/>
  <c r="I2290" i="3"/>
  <c r="H2310" i="3"/>
  <c r="H2335" i="3"/>
  <c r="I2377" i="3"/>
  <c r="P2423" i="3"/>
  <c r="P2461" i="3"/>
  <c r="I2471" i="3"/>
  <c r="H2471" i="3"/>
  <c r="P2478" i="3"/>
  <c r="R2507" i="3"/>
  <c r="R2569" i="3"/>
  <c r="P2569" i="3"/>
  <c r="I2600" i="3"/>
  <c r="H2600" i="3"/>
  <c r="I2061" i="3"/>
  <c r="R2094" i="3"/>
  <c r="P2097" i="3"/>
  <c r="I2173" i="3"/>
  <c r="P2175" i="3"/>
  <c r="H2179" i="3"/>
  <c r="I2258" i="3"/>
  <c r="I2261" i="3"/>
  <c r="P2289" i="3"/>
  <c r="R2302" i="3"/>
  <c r="P2319" i="3"/>
  <c r="H2328" i="3"/>
  <c r="P2330" i="3"/>
  <c r="I2351" i="3"/>
  <c r="P2364" i="3"/>
  <c r="R2383" i="3"/>
  <c r="H2385" i="3"/>
  <c r="I2385" i="3"/>
  <c r="R2399" i="3"/>
  <c r="R2407" i="3"/>
  <c r="P2407" i="3"/>
  <c r="P2444" i="3"/>
  <c r="R2457" i="3"/>
  <c r="P2457" i="3"/>
  <c r="H2463" i="3"/>
  <c r="R2465" i="3"/>
  <c r="P2466" i="3"/>
  <c r="R2495" i="3"/>
  <c r="P2548" i="3"/>
  <c r="I2559" i="3"/>
  <c r="H2587" i="3"/>
  <c r="I2587" i="3"/>
  <c r="I2618" i="3"/>
  <c r="H2618" i="3"/>
  <c r="R2360" i="3"/>
  <c r="P2360" i="3"/>
  <c r="H2393" i="3"/>
  <c r="I2393" i="3"/>
  <c r="H2401" i="3"/>
  <c r="I2401" i="3"/>
  <c r="R2403" i="3"/>
  <c r="I2546" i="3"/>
  <c r="H2546" i="3"/>
  <c r="I2592" i="3"/>
  <c r="H2592" i="3"/>
  <c r="R2665" i="3"/>
  <c r="P2665" i="3"/>
  <c r="R2669" i="3"/>
  <c r="P2669" i="3"/>
  <c r="R2046" i="3"/>
  <c r="H2070" i="3"/>
  <c r="H2090" i="3"/>
  <c r="H2107" i="3"/>
  <c r="H2124" i="3"/>
  <c r="H2127" i="3"/>
  <c r="P2134" i="3"/>
  <c r="I2141" i="3"/>
  <c r="H2144" i="3"/>
  <c r="H2147" i="3"/>
  <c r="H2150" i="3"/>
  <c r="P2166" i="3"/>
  <c r="R2169" i="3"/>
  <c r="R2190" i="3"/>
  <c r="H2207" i="3"/>
  <c r="I2210" i="3"/>
  <c r="H2220" i="3"/>
  <c r="H2236" i="3"/>
  <c r="H2268" i="3"/>
  <c r="H2284" i="3"/>
  <c r="H2297" i="3"/>
  <c r="R2299" i="3"/>
  <c r="I2314" i="3"/>
  <c r="H2321" i="3"/>
  <c r="R2432" i="3"/>
  <c r="P2432" i="3"/>
  <c r="P2504" i="3"/>
  <c r="R2504" i="3"/>
  <c r="I2506" i="3"/>
  <c r="H2506" i="3"/>
  <c r="R2626" i="3"/>
  <c r="P2626" i="3"/>
  <c r="I2053" i="3"/>
  <c r="R2086" i="3"/>
  <c r="P2089" i="3"/>
  <c r="P2209" i="3"/>
  <c r="P2222" i="3"/>
  <c r="I2252" i="3"/>
  <c r="P2254" i="3"/>
  <c r="P2270" i="3"/>
  <c r="R2286" i="3"/>
  <c r="H2304" i="3"/>
  <c r="R2342" i="3"/>
  <c r="P2342" i="3"/>
  <c r="P2357" i="3"/>
  <c r="P2361" i="3"/>
  <c r="R2361" i="3"/>
  <c r="P2369" i="3"/>
  <c r="I2378" i="3"/>
  <c r="H2418" i="3"/>
  <c r="P2458" i="3"/>
  <c r="I2493" i="3"/>
  <c r="P2574" i="3"/>
  <c r="I2642" i="3"/>
  <c r="H2642" i="3"/>
  <c r="P2405" i="3"/>
  <c r="P2415" i="3"/>
  <c r="P2453" i="3"/>
  <c r="R2460" i="3"/>
  <c r="P2460" i="3"/>
  <c r="H2466" i="3"/>
  <c r="R2494" i="3"/>
  <c r="R2502" i="3"/>
  <c r="R2521" i="3"/>
  <c r="P2521" i="3"/>
  <c r="R2528" i="3"/>
  <c r="I2562" i="3"/>
  <c r="R2718" i="3"/>
  <c r="I2758" i="3"/>
  <c r="H2758" i="3"/>
  <c r="R2380" i="3"/>
  <c r="R2426" i="3"/>
  <c r="R2511" i="3"/>
  <c r="R2534" i="3"/>
  <c r="P2585" i="3"/>
  <c r="H2611" i="3"/>
  <c r="I2611" i="3"/>
  <c r="H2690" i="3"/>
  <c r="I2690" i="3"/>
  <c r="R2400" i="3"/>
  <c r="P2400" i="3"/>
  <c r="R2427" i="3"/>
  <c r="P2427" i="3"/>
  <c r="R2434" i="3"/>
  <c r="R2463" i="3"/>
  <c r="R2485" i="3"/>
  <c r="R2619" i="3"/>
  <c r="P2619" i="3"/>
  <c r="I2621" i="3"/>
  <c r="H2621" i="3"/>
  <c r="P2685" i="3"/>
  <c r="R2685" i="3"/>
  <c r="H2835" i="3"/>
  <c r="I2835" i="3"/>
  <c r="R2158" i="3"/>
  <c r="P2161" i="3"/>
  <c r="R2235" i="3"/>
  <c r="R2238" i="3"/>
  <c r="P2257" i="3"/>
  <c r="P2310" i="3"/>
  <c r="H2395" i="3"/>
  <c r="R2397" i="3"/>
  <c r="P2404" i="3"/>
  <c r="H2412" i="3"/>
  <c r="H2425" i="3"/>
  <c r="I2425" i="3"/>
  <c r="H2432" i="3"/>
  <c r="H2439" i="3"/>
  <c r="R2441" i="3"/>
  <c r="R2482" i="3"/>
  <c r="I2487" i="3"/>
  <c r="H2487" i="3"/>
  <c r="R2501" i="3"/>
  <c r="R2508" i="3"/>
  <c r="I2529" i="3"/>
  <c r="H2529" i="3"/>
  <c r="H2608" i="3"/>
  <c r="P2610" i="3"/>
  <c r="R2652" i="3"/>
  <c r="P2652" i="3"/>
  <c r="R2833" i="3"/>
  <c r="P2833" i="3"/>
  <c r="I2852" i="3"/>
  <c r="H2852" i="3"/>
  <c r="P2401" i="3"/>
  <c r="P2414" i="3"/>
  <c r="I2419" i="3"/>
  <c r="H2419" i="3"/>
  <c r="P2452" i="3"/>
  <c r="P2505" i="3"/>
  <c r="I2517" i="3"/>
  <c r="H2517" i="3"/>
  <c r="I2553" i="3"/>
  <c r="H2553" i="3"/>
  <c r="P2567" i="3"/>
  <c r="P2599" i="3"/>
  <c r="P2603" i="3"/>
  <c r="I2675" i="3"/>
  <c r="H2675" i="3"/>
  <c r="R2760" i="3"/>
  <c r="P2760" i="3"/>
  <c r="R2850" i="3"/>
  <c r="P2850" i="3"/>
  <c r="P2742" i="3"/>
  <c r="R2742" i="3"/>
  <c r="I2757" i="3"/>
  <c r="H2757" i="3"/>
  <c r="R2765" i="3"/>
  <c r="R2323" i="3"/>
  <c r="R2326" i="3"/>
  <c r="H2344" i="3"/>
  <c r="H2347" i="3"/>
  <c r="H2350" i="3"/>
  <c r="H2363" i="3"/>
  <c r="R2378" i="3"/>
  <c r="H2386" i="3"/>
  <c r="R2391" i="3"/>
  <c r="I2399" i="3"/>
  <c r="I2409" i="3"/>
  <c r="R2438" i="3"/>
  <c r="H2454" i="3"/>
  <c r="H2473" i="3"/>
  <c r="H2477" i="3"/>
  <c r="R2479" i="3"/>
  <c r="H2503" i="3"/>
  <c r="I2514" i="3"/>
  <c r="H2514" i="3"/>
  <c r="H2522" i="3"/>
  <c r="P2543" i="3"/>
  <c r="I2549" i="3"/>
  <c r="H2549" i="3"/>
  <c r="H2630" i="3"/>
  <c r="R2633" i="3"/>
  <c r="P2633" i="3"/>
  <c r="I2715" i="3"/>
  <c r="H2312" i="3"/>
  <c r="H2331" i="3"/>
  <c r="I2416" i="3"/>
  <c r="R2421" i="3"/>
  <c r="I2433" i="3"/>
  <c r="R2456" i="3"/>
  <c r="R2520" i="3"/>
  <c r="R2564" i="3"/>
  <c r="P2583" i="3"/>
  <c r="R2583" i="3"/>
  <c r="I2605" i="3"/>
  <c r="H2605" i="3"/>
  <c r="P2637" i="3"/>
  <c r="H2639" i="3"/>
  <c r="I2766" i="3"/>
  <c r="P2541" i="3"/>
  <c r="R2561" i="3"/>
  <c r="I2573" i="3"/>
  <c r="H2573" i="3"/>
  <c r="R2596" i="3"/>
  <c r="R2630" i="3"/>
  <c r="P2630" i="3"/>
  <c r="P2684" i="3"/>
  <c r="P2752" i="3"/>
  <c r="R2450" i="3"/>
  <c r="R2476" i="3"/>
  <c r="I2533" i="3"/>
  <c r="H2533" i="3"/>
  <c r="R2558" i="3"/>
  <c r="P2600" i="3"/>
  <c r="R2600" i="3"/>
  <c r="I2651" i="3"/>
  <c r="H2651" i="3"/>
  <c r="I2667" i="3"/>
  <c r="H2667" i="3"/>
  <c r="R2829" i="3"/>
  <c r="P2829" i="3"/>
  <c r="R2346" i="3"/>
  <c r="P2349" i="3"/>
  <c r="I2461" i="3"/>
  <c r="H2497" i="3"/>
  <c r="P2509" i="3"/>
  <c r="R2525" i="3"/>
  <c r="P2538" i="3"/>
  <c r="P2579" i="3"/>
  <c r="H2598" i="3"/>
  <c r="R2627" i="3"/>
  <c r="P2627" i="3"/>
  <c r="P2631" i="3"/>
  <c r="R2631" i="3"/>
  <c r="P2698" i="3"/>
  <c r="I2750" i="3"/>
  <c r="H2750" i="3"/>
  <c r="H2805" i="3"/>
  <c r="H2809" i="3"/>
  <c r="I2873" i="3"/>
  <c r="H2873" i="3"/>
  <c r="P2876" i="3"/>
  <c r="R2876" i="3"/>
  <c r="R2418" i="3"/>
  <c r="P2454" i="3"/>
  <c r="I2501" i="3"/>
  <c r="H2501" i="3"/>
  <c r="P2576" i="3"/>
  <c r="R2620" i="3"/>
  <c r="I2683" i="3"/>
  <c r="H2683" i="3"/>
  <c r="R2753" i="3"/>
  <c r="P2753" i="3"/>
  <c r="R2787" i="3"/>
  <c r="P2830" i="3"/>
  <c r="R2830" i="3"/>
  <c r="P2477" i="3"/>
  <c r="P2566" i="3"/>
  <c r="I2614" i="3"/>
  <c r="H2614" i="3"/>
  <c r="P2695" i="3"/>
  <c r="R2695" i="3"/>
  <c r="I2777" i="3"/>
  <c r="H2777" i="3"/>
  <c r="I2781" i="3"/>
  <c r="H2781" i="3"/>
  <c r="P2784" i="3"/>
  <c r="I2789" i="3"/>
  <c r="H2789" i="3"/>
  <c r="R2552" i="3"/>
  <c r="P2552" i="3"/>
  <c r="I2589" i="3"/>
  <c r="H2589" i="3"/>
  <c r="P2413" i="3"/>
  <c r="I2469" i="3"/>
  <c r="H2469" i="3"/>
  <c r="R2533" i="3"/>
  <c r="P2549" i="3"/>
  <c r="P2563" i="3"/>
  <c r="P2580" i="3"/>
  <c r="H2599" i="3"/>
  <c r="R2617" i="3"/>
  <c r="R2651" i="3"/>
  <c r="P2750" i="3"/>
  <c r="R2750" i="3"/>
  <c r="P2817" i="3"/>
  <c r="H2819" i="3"/>
  <c r="I2819" i="3"/>
  <c r="R2707" i="3"/>
  <c r="I2721" i="3"/>
  <c r="H2721" i="3"/>
  <c r="R2841" i="3"/>
  <c r="P2841" i="3"/>
  <c r="R2657" i="3"/>
  <c r="I2692" i="3"/>
  <c r="H2692" i="3"/>
  <c r="R2866" i="3"/>
  <c r="P2866" i="3"/>
  <c r="R2445" i="3"/>
  <c r="P2448" i="3"/>
  <c r="P2591" i="3"/>
  <c r="H2602" i="3"/>
  <c r="R2671" i="3"/>
  <c r="R2675" i="3"/>
  <c r="I2688" i="3"/>
  <c r="H2697" i="3"/>
  <c r="I2697" i="3"/>
  <c r="P2704" i="3"/>
  <c r="R2736" i="3"/>
  <c r="H2803" i="3"/>
  <c r="I2803" i="3"/>
  <c r="R2831" i="3"/>
  <c r="P2872" i="3"/>
  <c r="I2869" i="3"/>
  <c r="H2869" i="3"/>
  <c r="H2616" i="3"/>
  <c r="I2619" i="3"/>
  <c r="H2640" i="3"/>
  <c r="H2655" i="3"/>
  <c r="P2758" i="3"/>
  <c r="R2758" i="3"/>
  <c r="H2796" i="3"/>
  <c r="H2828" i="3"/>
  <c r="P2440" i="3"/>
  <c r="R2582" i="3"/>
  <c r="H2606" i="3"/>
  <c r="R2624" i="3"/>
  <c r="R2628" i="3"/>
  <c r="R2653" i="3"/>
  <c r="R2668" i="3"/>
  <c r="R2672" i="3"/>
  <c r="P2672" i="3"/>
  <c r="H2693" i="3"/>
  <c r="P2733" i="3"/>
  <c r="P2791" i="3"/>
  <c r="R2798" i="3"/>
  <c r="R2814" i="3"/>
  <c r="P2857" i="3"/>
  <c r="I2870" i="3"/>
  <c r="H2870" i="3"/>
  <c r="R2644" i="3"/>
  <c r="R2681" i="3"/>
  <c r="R2749" i="3"/>
  <c r="I2836" i="3"/>
  <c r="H2836" i="3"/>
  <c r="R2875" i="3"/>
  <c r="P2696" i="3"/>
  <c r="P2719" i="3"/>
  <c r="H2731" i="3"/>
  <c r="I2731" i="3"/>
  <c r="I2763" i="3"/>
  <c r="P2792" i="3"/>
  <c r="H2812" i="3"/>
  <c r="R2834" i="3"/>
  <c r="P2834" i="3"/>
  <c r="H2877" i="3"/>
  <c r="I2643" i="3"/>
  <c r="H2643" i="3"/>
  <c r="R2660" i="3"/>
  <c r="R2712" i="3"/>
  <c r="P2712" i="3"/>
  <c r="R2811" i="3"/>
  <c r="R2612" i="3"/>
  <c r="H2677" i="3"/>
  <c r="I2680" i="3"/>
  <c r="H2702" i="3"/>
  <c r="R2716" i="3"/>
  <c r="R2723" i="3"/>
  <c r="I2725" i="3"/>
  <c r="H2725" i="3"/>
  <c r="P2738" i="3"/>
  <c r="I2779" i="3"/>
  <c r="R2804" i="3"/>
  <c r="I2817" i="3"/>
  <c r="H2817" i="3"/>
  <c r="R2827" i="3"/>
  <c r="R2636" i="3"/>
  <c r="P2645" i="3"/>
  <c r="P2648" i="3"/>
  <c r="P2679" i="3"/>
  <c r="R2689" i="3"/>
  <c r="H2706" i="3"/>
  <c r="I2706" i="3"/>
  <c r="P2720" i="3"/>
  <c r="P2735" i="3"/>
  <c r="I2748" i="3"/>
  <c r="H2748" i="3"/>
  <c r="R2789" i="3"/>
  <c r="R2808" i="3"/>
  <c r="R2820" i="3"/>
  <c r="H2829" i="3"/>
  <c r="I2853" i="3"/>
  <c r="H2853" i="3"/>
  <c r="R2856" i="3"/>
  <c r="P2856" i="3"/>
  <c r="P2861" i="3"/>
  <c r="P2877" i="3"/>
  <c r="R2877" i="3"/>
  <c r="I2695" i="3"/>
  <c r="H2695" i="3"/>
  <c r="R2774" i="3"/>
  <c r="P2832" i="3"/>
  <c r="P2869" i="3"/>
  <c r="H2653" i="3"/>
  <c r="H2656" i="3"/>
  <c r="I2659" i="3"/>
  <c r="H2659" i="3"/>
  <c r="R2676" i="3"/>
  <c r="R2709" i="3"/>
  <c r="P2709" i="3"/>
  <c r="P2724" i="3"/>
  <c r="H2756" i="3"/>
  <c r="P2775" i="3"/>
  <c r="P2607" i="3"/>
  <c r="P2655" i="3"/>
  <c r="H2707" i="3"/>
  <c r="I2707" i="3"/>
  <c r="P2717" i="3"/>
  <c r="I2741" i="3"/>
  <c r="H2741" i="3"/>
  <c r="I2854" i="3"/>
  <c r="H2854" i="3"/>
  <c r="P2702" i="3"/>
  <c r="R2708" i="3"/>
  <c r="R2739" i="3"/>
  <c r="R2772" i="3"/>
  <c r="P2815" i="3"/>
  <c r="P2727" i="3"/>
  <c r="R2756" i="3"/>
  <c r="P2799" i="3"/>
  <c r="R2782" i="3"/>
  <c r="P2703" i="3"/>
  <c r="R2715" i="3"/>
  <c r="R2763" i="3"/>
  <c r="R2766" i="3"/>
  <c r="R2796" i="3"/>
  <c r="P2839" i="3"/>
  <c r="R2822" i="3"/>
  <c r="R2691" i="3"/>
  <c r="R2747" i="3"/>
  <c r="H2765" i="3"/>
  <c r="R2780" i="3"/>
  <c r="P2823" i="3"/>
  <c r="I2827" i="3"/>
  <c r="P2849" i="3"/>
  <c r="H2868" i="3"/>
  <c r="P2751" i="3"/>
  <c r="H2881" i="3"/>
  <c r="P2881" i="3"/>
  <c r="H2880" i="3"/>
  <c r="C82" i="4" l="1"/>
  <c r="C71" i="4"/>
  <c r="B82" i="4"/>
  <c r="C26" i="4"/>
  <c r="D26" i="4"/>
  <c r="C43" i="4"/>
  <c r="D65" i="4"/>
  <c r="G65" i="4" s="1"/>
  <c r="D64" i="4"/>
  <c r="G64" i="4" s="1"/>
  <c r="C80" i="4" s="1"/>
  <c r="B22" i="4"/>
  <c r="C22" i="4"/>
  <c r="F86" i="4"/>
  <c r="D8" i="4"/>
  <c r="C37" i="4"/>
  <c r="D27" i="4"/>
  <c r="C32" i="4"/>
  <c r="C38" i="4"/>
  <c r="D9" i="4"/>
  <c r="B23" i="4"/>
  <c r="C27" i="4"/>
  <c r="C23" i="4"/>
  <c r="C39" i="4"/>
  <c r="D23" i="4"/>
  <c r="C25" i="4"/>
  <c r="D24" i="4"/>
  <c r="C24" i="4"/>
  <c r="D25" i="4"/>
  <c r="B25" i="4"/>
  <c r="C42" i="4"/>
  <c r="F88" i="4"/>
  <c r="C72" i="4" l="1"/>
  <c r="B71" i="4"/>
  <c r="B72" i="4"/>
  <c r="B73" i="4"/>
  <c r="C73" i="4"/>
  <c r="B74" i="4"/>
  <c r="B78" i="4"/>
  <c r="C78" i="4"/>
  <c r="C74" i="4"/>
  <c r="B70" i="4"/>
  <c r="B79" i="4"/>
  <c r="B81" i="4"/>
  <c r="C79" i="4"/>
  <c r="C70" i="4"/>
  <c r="B80" i="4"/>
  <c r="C81" i="4"/>
</calcChain>
</file>

<file path=xl/sharedStrings.xml><?xml version="1.0" encoding="utf-8"?>
<sst xmlns="http://schemas.openxmlformats.org/spreadsheetml/2006/main" count="34651" uniqueCount="705">
  <si>
    <t>Employee ID</t>
  </si>
  <si>
    <t>Employee Name</t>
  </si>
  <si>
    <t>Department</t>
  </si>
  <si>
    <t>Designation</t>
  </si>
  <si>
    <t>Location</t>
  </si>
  <si>
    <t>Reporting Manager</t>
  </si>
  <si>
    <t>Date</t>
  </si>
  <si>
    <t>Attendance Status</t>
  </si>
  <si>
    <t>Login Time</t>
  </si>
  <si>
    <t>Logout Time</t>
  </si>
  <si>
    <t>Working Hours</t>
  </si>
  <si>
    <t>Tasks Assigned</t>
  </si>
  <si>
    <t>Tasks Completed</t>
  </si>
  <si>
    <t>Pending Tasks</t>
  </si>
  <si>
    <t>Daily Target</t>
  </si>
  <si>
    <t>Achievement %</t>
  </si>
  <si>
    <t>Productivity %</t>
  </si>
  <si>
    <t>Overtime Hours</t>
  </si>
  <si>
    <t>Priority</t>
  </si>
  <si>
    <t>Case Status</t>
  </si>
  <si>
    <t>EMP001</t>
  </si>
  <si>
    <t>Aarav Sharma</t>
  </si>
  <si>
    <t>Operations</t>
  </si>
  <si>
    <t>MIS Executive</t>
  </si>
  <si>
    <t>Kolkata</t>
  </si>
  <si>
    <t>Amit Roy</t>
  </si>
  <si>
    <t>01-04-2026</t>
  </si>
  <si>
    <t>Present</t>
  </si>
  <si>
    <t>09:08</t>
  </si>
  <si>
    <t>16:55</t>
  </si>
  <si>
    <t>Medium</t>
  </si>
  <si>
    <t>In Progress</t>
  </si>
  <si>
    <t>EMP002</t>
  </si>
  <si>
    <t>Priya Singh</t>
  </si>
  <si>
    <t>Process Executive</t>
  </si>
  <si>
    <t>09:00</t>
  </si>
  <si>
    <t>16:25</t>
  </si>
  <si>
    <t>Pending</t>
  </si>
  <si>
    <t>EMP003</t>
  </si>
  <si>
    <t>Rahul Verma</t>
  </si>
  <si>
    <t>10:07</t>
  </si>
  <si>
    <t>18:23</t>
  </si>
  <si>
    <t>Low</t>
  </si>
  <si>
    <t>EMP004</t>
  </si>
  <si>
    <t>Sneha Das</t>
  </si>
  <si>
    <t>Senior Executive</t>
  </si>
  <si>
    <t>09:04</t>
  </si>
  <si>
    <t>16:47</t>
  </si>
  <si>
    <t>EMP005</t>
  </si>
  <si>
    <t>Vikram Patel</t>
  </si>
  <si>
    <t>09:11</t>
  </si>
  <si>
    <t>17:50</t>
  </si>
  <si>
    <t>Critical</t>
  </si>
  <si>
    <t>EMP006</t>
  </si>
  <si>
    <t>Ananya Gupta</t>
  </si>
  <si>
    <t>Finance</t>
  </si>
  <si>
    <t>Finance Executive</t>
  </si>
  <si>
    <t>Neha Sen</t>
  </si>
  <si>
    <t>09:20</t>
  </si>
  <si>
    <t>18:00</t>
  </si>
  <si>
    <t>Closed</t>
  </si>
  <si>
    <t>EMP007</t>
  </si>
  <si>
    <t>Rohan Mehta</t>
  </si>
  <si>
    <t>Accounts Executive</t>
  </si>
  <si>
    <t>09:01</t>
  </si>
  <si>
    <t>17:48</t>
  </si>
  <si>
    <t>EMP008</t>
  </si>
  <si>
    <t>Ishita Roy</t>
  </si>
  <si>
    <t>10:08</t>
  </si>
  <si>
    <t>18:25</t>
  </si>
  <si>
    <t>EMP009</t>
  </si>
  <si>
    <t>Arjun Nair</t>
  </si>
  <si>
    <t>Sales</t>
  </si>
  <si>
    <t>Sales Executive</t>
  </si>
  <si>
    <t>Sourav Das</t>
  </si>
  <si>
    <t>09:06</t>
  </si>
  <si>
    <t>17:54</t>
  </si>
  <si>
    <t>EMP010</t>
  </si>
  <si>
    <t>Meera Kapoor</t>
  </si>
  <si>
    <t>09:05</t>
  </si>
  <si>
    <t>17:23</t>
  </si>
  <si>
    <t>High</t>
  </si>
  <si>
    <t>EMP011</t>
  </si>
  <si>
    <t>Karan Malhotra</t>
  </si>
  <si>
    <t>09:10</t>
  </si>
  <si>
    <t>EMP012</t>
  </si>
  <si>
    <t>Tanya Bose</t>
  </si>
  <si>
    <t>HR</t>
  </si>
  <si>
    <t>HR Executive</t>
  </si>
  <si>
    <t>Ritu Ghosh</t>
  </si>
  <si>
    <t>09:18</t>
  </si>
  <si>
    <t>18:36</t>
  </si>
  <si>
    <t>EMP013</t>
  </si>
  <si>
    <t>Aditya Jain</t>
  </si>
  <si>
    <t>Customer Support</t>
  </si>
  <si>
    <t>Support Executive</t>
  </si>
  <si>
    <t>10:04</t>
  </si>
  <si>
    <t>EMP014</t>
  </si>
  <si>
    <t>Neha Agarwal</t>
  </si>
  <si>
    <t>10:11</t>
  </si>
  <si>
    <t>EMP015</t>
  </si>
  <si>
    <t>Siddharth Roy</t>
  </si>
  <si>
    <t>18:17</t>
  </si>
  <si>
    <t>EMP016</t>
  </si>
  <si>
    <t>Pooja Saha</t>
  </si>
  <si>
    <t>Durgapur</t>
  </si>
  <si>
    <t>10:16</t>
  </si>
  <si>
    <t>18:04</t>
  </si>
  <si>
    <t>EMP017</t>
  </si>
  <si>
    <t>Abhishek Paul</t>
  </si>
  <si>
    <t>09:17</t>
  </si>
  <si>
    <t>EMP018</t>
  </si>
  <si>
    <t>Nandini Ghosh</t>
  </si>
  <si>
    <t>09:16</t>
  </si>
  <si>
    <t>EMP019</t>
  </si>
  <si>
    <t>Manish Kumar</t>
  </si>
  <si>
    <t>17:10</t>
  </si>
  <si>
    <t>EMP020</t>
  </si>
  <si>
    <t>Riya Chatterjee</t>
  </si>
  <si>
    <t>Late</t>
  </si>
  <si>
    <t>11:10</t>
  </si>
  <si>
    <t>19:32</t>
  </si>
  <si>
    <t>Backlog</t>
  </si>
  <si>
    <t>02-04-2026</t>
  </si>
  <si>
    <t>Half Day</t>
  </si>
  <si>
    <t>09:07</t>
  </si>
  <si>
    <t>12:42</t>
  </si>
  <si>
    <t>18:19</t>
  </si>
  <si>
    <t>10:06</t>
  </si>
  <si>
    <t>19:31</t>
  </si>
  <si>
    <t>10:20</t>
  </si>
  <si>
    <t>18:26</t>
  </si>
  <si>
    <t>17:01</t>
  </si>
  <si>
    <t>16:32</t>
  </si>
  <si>
    <t>11:18</t>
  </si>
  <si>
    <t>19:37</t>
  </si>
  <si>
    <t>09:13</t>
  </si>
  <si>
    <t>17:16</t>
  </si>
  <si>
    <t>09:12</t>
  </si>
  <si>
    <t>18:09</t>
  </si>
  <si>
    <t>17:35</t>
  </si>
  <si>
    <t>17:47</t>
  </si>
  <si>
    <t>17:15</t>
  </si>
  <si>
    <t>17:02</t>
  </si>
  <si>
    <t>17:43</t>
  </si>
  <si>
    <t>17:38</t>
  </si>
  <si>
    <t>16:39</t>
  </si>
  <si>
    <t>17:55</t>
  </si>
  <si>
    <t>16:49</t>
  </si>
  <si>
    <t>09:02</t>
  </si>
  <si>
    <t>16:15</t>
  </si>
  <si>
    <t>17:06</t>
  </si>
  <si>
    <t>03-04-2026</t>
  </si>
  <si>
    <t>09:14</t>
  </si>
  <si>
    <t>13:46</t>
  </si>
  <si>
    <t>17:36</t>
  </si>
  <si>
    <t>18:35</t>
  </si>
  <si>
    <t>17:45</t>
  </si>
  <si>
    <t>Leave</t>
  </si>
  <si>
    <t>10:17</t>
  </si>
  <si>
    <t>19:10</t>
  </si>
  <si>
    <t>11:28</t>
  </si>
  <si>
    <t>19:01</t>
  </si>
  <si>
    <t>18:22</t>
  </si>
  <si>
    <t>10:19</t>
  </si>
  <si>
    <t>19:19</t>
  </si>
  <si>
    <t>10:00</t>
  </si>
  <si>
    <t>17:37</t>
  </si>
  <si>
    <t>17:57</t>
  </si>
  <si>
    <t>18:15</t>
  </si>
  <si>
    <t>16:22</t>
  </si>
  <si>
    <t>18:16</t>
  </si>
  <si>
    <t>16:28</t>
  </si>
  <si>
    <t>10:18</t>
  </si>
  <si>
    <t>17:25</t>
  </si>
  <si>
    <t>17:12</t>
  </si>
  <si>
    <t>04-04-2026</t>
  </si>
  <si>
    <t>17:18</t>
  </si>
  <si>
    <t>17:29</t>
  </si>
  <si>
    <t>09:09</t>
  </si>
  <si>
    <t>16:53</t>
  </si>
  <si>
    <t>10:12</t>
  </si>
  <si>
    <t>17:59</t>
  </si>
  <si>
    <t>17:44</t>
  </si>
  <si>
    <t>17:05</t>
  </si>
  <si>
    <t>10:05</t>
  </si>
  <si>
    <t>19:03</t>
  </si>
  <si>
    <t>18:06</t>
  </si>
  <si>
    <t>18:30</t>
  </si>
  <si>
    <t>10:13</t>
  </si>
  <si>
    <t>18:12</t>
  </si>
  <si>
    <t>19:46</t>
  </si>
  <si>
    <t>10:24</t>
  </si>
  <si>
    <t>18:32</t>
  </si>
  <si>
    <t>09:15</t>
  </si>
  <si>
    <t>16:58</t>
  </si>
  <si>
    <t>18:38</t>
  </si>
  <si>
    <t>18:51</t>
  </si>
  <si>
    <t>06-04-2026</t>
  </si>
  <si>
    <t>10:10</t>
  </si>
  <si>
    <t>17:52</t>
  </si>
  <si>
    <t>19:20</t>
  </si>
  <si>
    <t>16:38</t>
  </si>
  <si>
    <t>16:37</t>
  </si>
  <si>
    <t>09:19</t>
  </si>
  <si>
    <t>17:58</t>
  </si>
  <si>
    <t>09:03</t>
  </si>
  <si>
    <t>17:39</t>
  </si>
  <si>
    <t>18:01</t>
  </si>
  <si>
    <t>18:54</t>
  </si>
  <si>
    <t>10:14</t>
  </si>
  <si>
    <t>18:29</t>
  </si>
  <si>
    <t>18:27</t>
  </si>
  <si>
    <t>17:27</t>
  </si>
  <si>
    <t>16:30</t>
  </si>
  <si>
    <t>19:14</t>
  </si>
  <si>
    <t>18:02</t>
  </si>
  <si>
    <t>07-04-2026</t>
  </si>
  <si>
    <t>16:26</t>
  </si>
  <si>
    <t>10:03</t>
  </si>
  <si>
    <t>13:56</t>
  </si>
  <si>
    <t>19:36</t>
  </si>
  <si>
    <t>16:17</t>
  </si>
  <si>
    <t>10:02</t>
  </si>
  <si>
    <t>18:53</t>
  </si>
  <si>
    <t>16:41</t>
  </si>
  <si>
    <t>18:39</t>
  </si>
  <si>
    <t>17:07</t>
  </si>
  <si>
    <t>17:42</t>
  </si>
  <si>
    <t>19:29</t>
  </si>
  <si>
    <t>18:08</t>
  </si>
  <si>
    <t>17:34</t>
  </si>
  <si>
    <t>19:26</t>
  </si>
  <si>
    <t>08-04-2026</t>
  </si>
  <si>
    <t>18:42</t>
  </si>
  <si>
    <t>16:51</t>
  </si>
  <si>
    <t>17:53</t>
  </si>
  <si>
    <t>19:40</t>
  </si>
  <si>
    <t>13:22</t>
  </si>
  <si>
    <t>18:21</t>
  </si>
  <si>
    <t>16:50</t>
  </si>
  <si>
    <t>17:51</t>
  </si>
  <si>
    <t>17:41</t>
  </si>
  <si>
    <t>17:17</t>
  </si>
  <si>
    <t>09-04-2026</t>
  </si>
  <si>
    <t>18:34</t>
  </si>
  <si>
    <t>11:15</t>
  </si>
  <si>
    <t>20:27</t>
  </si>
  <si>
    <t>16:45</t>
  </si>
  <si>
    <t>18:24</t>
  </si>
  <si>
    <t>17:40</t>
  </si>
  <si>
    <t>10:23</t>
  </si>
  <si>
    <t>17:24</t>
  </si>
  <si>
    <t>17:30</t>
  </si>
  <si>
    <t>19:16</t>
  </si>
  <si>
    <t>18:41</t>
  </si>
  <si>
    <t>10-04-2026</t>
  </si>
  <si>
    <t>19:50</t>
  </si>
  <si>
    <t>19:23</t>
  </si>
  <si>
    <t>18:47</t>
  </si>
  <si>
    <t>10:01</t>
  </si>
  <si>
    <t>18:44</t>
  </si>
  <si>
    <t>16:23</t>
  </si>
  <si>
    <t>16:35</t>
  </si>
  <si>
    <t>11-04-2026</t>
  </si>
  <si>
    <t>18:28</t>
  </si>
  <si>
    <t>18:31</t>
  </si>
  <si>
    <t>16:34</t>
  </si>
  <si>
    <t>11:20</t>
  </si>
  <si>
    <t>20:03</t>
  </si>
  <si>
    <t>18:49</t>
  </si>
  <si>
    <t>17:26</t>
  </si>
  <si>
    <t>18:43</t>
  </si>
  <si>
    <t>13-04-2026</t>
  </si>
  <si>
    <t>18:05</t>
  </si>
  <si>
    <t>11:29</t>
  </si>
  <si>
    <t>19:56</t>
  </si>
  <si>
    <t>16:46</t>
  </si>
  <si>
    <t>19:17</t>
  </si>
  <si>
    <t>18:13</t>
  </si>
  <si>
    <t>18:10</t>
  </si>
  <si>
    <t>16:57</t>
  </si>
  <si>
    <t>19:05</t>
  </si>
  <si>
    <t>14-04-2026</t>
  </si>
  <si>
    <t>18:48</t>
  </si>
  <si>
    <t>10:15</t>
  </si>
  <si>
    <t>17:33</t>
  </si>
  <si>
    <t>17:03</t>
  </si>
  <si>
    <t>18:58</t>
  </si>
  <si>
    <t>19:42</t>
  </si>
  <si>
    <t>16:36</t>
  </si>
  <si>
    <t>18:11</t>
  </si>
  <si>
    <t>19:11</t>
  </si>
  <si>
    <t>15-04-2026</t>
  </si>
  <si>
    <t>Absent</t>
  </si>
  <si>
    <t>16:48</t>
  </si>
  <si>
    <t>18:07</t>
  </si>
  <si>
    <t>16-04-2026</t>
  </si>
  <si>
    <t>13:59</t>
  </si>
  <si>
    <t>16:44</t>
  </si>
  <si>
    <t>17:13</t>
  </si>
  <si>
    <t>16:27</t>
  </si>
  <si>
    <t>17-04-2026</t>
  </si>
  <si>
    <t>10:26</t>
  </si>
  <si>
    <t>18:50</t>
  </si>
  <si>
    <t>14:04</t>
  </si>
  <si>
    <t>10:09</t>
  </si>
  <si>
    <t>17:46</t>
  </si>
  <si>
    <t>17:56</t>
  </si>
  <si>
    <t>17:04</t>
  </si>
  <si>
    <t>18-04-2026</t>
  </si>
  <si>
    <t>18:18</t>
  </si>
  <si>
    <t>17:32</t>
  </si>
  <si>
    <t>12:56</t>
  </si>
  <si>
    <t>19:45</t>
  </si>
  <si>
    <t>11:24</t>
  </si>
  <si>
    <t>18:52</t>
  </si>
  <si>
    <t>18:45</t>
  </si>
  <si>
    <t>20-04-2026</t>
  </si>
  <si>
    <t>17:11</t>
  </si>
  <si>
    <t>19:30</t>
  </si>
  <si>
    <t>18:46</t>
  </si>
  <si>
    <t>16:43</t>
  </si>
  <si>
    <t>19:27</t>
  </si>
  <si>
    <t>13:40</t>
  </si>
  <si>
    <t>19:24</t>
  </si>
  <si>
    <t>21-04-2026</t>
  </si>
  <si>
    <t>18:14</t>
  </si>
  <si>
    <t>13:34</t>
  </si>
  <si>
    <t>18:20</t>
  </si>
  <si>
    <t>22-04-2026</t>
  </si>
  <si>
    <t>18:40</t>
  </si>
  <si>
    <t>11:13</t>
  </si>
  <si>
    <t>19:43</t>
  </si>
  <si>
    <t>16:52</t>
  </si>
  <si>
    <t>17:20</t>
  </si>
  <si>
    <t>18:37</t>
  </si>
  <si>
    <t>17:31</t>
  </si>
  <si>
    <t>19:47</t>
  </si>
  <si>
    <t>11:02</t>
  </si>
  <si>
    <t>23-04-2026</t>
  </si>
  <si>
    <t>17:28</t>
  </si>
  <si>
    <t>18:33</t>
  </si>
  <si>
    <t>19:34</t>
  </si>
  <si>
    <t>24-04-2026</t>
  </si>
  <si>
    <t>18:59</t>
  </si>
  <si>
    <t>19:41</t>
  </si>
  <si>
    <t>13:08</t>
  </si>
  <si>
    <t>25-04-2026</t>
  </si>
  <si>
    <t>19:12</t>
  </si>
  <si>
    <t>16:20</t>
  </si>
  <si>
    <t>27-04-2026</t>
  </si>
  <si>
    <t>16:16</t>
  </si>
  <si>
    <t>16:21</t>
  </si>
  <si>
    <t>28-04-2026</t>
  </si>
  <si>
    <t>17:00</t>
  </si>
  <si>
    <t>17:21</t>
  </si>
  <si>
    <t>29-04-2026</t>
  </si>
  <si>
    <t>19:33</t>
  </si>
  <si>
    <t>16:59</t>
  </si>
  <si>
    <t>19:04</t>
  </si>
  <si>
    <t>17:19</t>
  </si>
  <si>
    <t>30-04-2026</t>
  </si>
  <si>
    <t>19:35</t>
  </si>
  <si>
    <t>16:54</t>
  </si>
  <si>
    <t>01-05-2026</t>
  </si>
  <si>
    <t>17:49</t>
  </si>
  <si>
    <t>16:56</t>
  </si>
  <si>
    <t>02-05-2026</t>
  </si>
  <si>
    <t>19:22</t>
  </si>
  <si>
    <t>19:21</t>
  </si>
  <si>
    <t>19:06</t>
  </si>
  <si>
    <t>04-05-2026</t>
  </si>
  <si>
    <t>05-05-2026</t>
  </si>
  <si>
    <t>17:09</t>
  </si>
  <si>
    <t>06-05-2026</t>
  </si>
  <si>
    <t>16:31</t>
  </si>
  <si>
    <t>07-05-2026</t>
  </si>
  <si>
    <t>16:29</t>
  </si>
  <si>
    <t>08-05-2026</t>
  </si>
  <si>
    <t>09-05-2026</t>
  </si>
  <si>
    <t>17:14</t>
  </si>
  <si>
    <t>16:24</t>
  </si>
  <si>
    <t>11:14</t>
  </si>
  <si>
    <t>19:00</t>
  </si>
  <si>
    <t>11-05-2026</t>
  </si>
  <si>
    <t>17:22</t>
  </si>
  <si>
    <t>16:33</t>
  </si>
  <si>
    <t>16:40</t>
  </si>
  <si>
    <t>12-05-2026</t>
  </si>
  <si>
    <t>13-05-2026</t>
  </si>
  <si>
    <t>18:03</t>
  </si>
  <si>
    <t>14-05-2026</t>
  </si>
  <si>
    <t>15-05-2026</t>
  </si>
  <si>
    <t>16-05-2026</t>
  </si>
  <si>
    <t>19:13</t>
  </si>
  <si>
    <t>19:38</t>
  </si>
  <si>
    <t>16:42</t>
  </si>
  <si>
    <t>18-05-2026</t>
  </si>
  <si>
    <t>11:27</t>
  </si>
  <si>
    <t>20:04</t>
  </si>
  <si>
    <t>19-05-2026</t>
  </si>
  <si>
    <t>13:30</t>
  </si>
  <si>
    <t>20-05-2026</t>
  </si>
  <si>
    <t>11:04</t>
  </si>
  <si>
    <t>19:02</t>
  </si>
  <si>
    <t>20:40</t>
  </si>
  <si>
    <t>20:38</t>
  </si>
  <si>
    <t>21-05-2026</t>
  </si>
  <si>
    <t>19:25</t>
  </si>
  <si>
    <t>19:48</t>
  </si>
  <si>
    <t>22-05-2026</t>
  </si>
  <si>
    <t>23-05-2026</t>
  </si>
  <si>
    <t>25-05-2026</t>
  </si>
  <si>
    <t>11:21</t>
  </si>
  <si>
    <t>26-05-2026</t>
  </si>
  <si>
    <t>27-05-2026</t>
  </si>
  <si>
    <t>13:53</t>
  </si>
  <si>
    <t>28-05-2026</t>
  </si>
  <si>
    <t>19:08</t>
  </si>
  <si>
    <t>11:06</t>
  </si>
  <si>
    <t>20:19</t>
  </si>
  <si>
    <t>19:51</t>
  </si>
  <si>
    <t>29-05-2026</t>
  </si>
  <si>
    <t>11:08</t>
  </si>
  <si>
    <t>17:08</t>
  </si>
  <si>
    <t>30-05-2026</t>
  </si>
  <si>
    <t>11:07</t>
  </si>
  <si>
    <t>01-06-2026</t>
  </si>
  <si>
    <t>02-06-2026</t>
  </si>
  <si>
    <t>19:09</t>
  </si>
  <si>
    <t>03-06-2026</t>
  </si>
  <si>
    <t>19:07</t>
  </si>
  <si>
    <t>10:28</t>
  </si>
  <si>
    <t>15:13</t>
  </si>
  <si>
    <t>04-06-2026</t>
  </si>
  <si>
    <t>19:28</t>
  </si>
  <si>
    <t>05-06-2026</t>
  </si>
  <si>
    <t>06-06-2026</t>
  </si>
  <si>
    <t>08-06-2026</t>
  </si>
  <si>
    <t>09-06-2026</t>
  </si>
  <si>
    <t>19:44</t>
  </si>
  <si>
    <t>18:57</t>
  </si>
  <si>
    <t>20:10</t>
  </si>
  <si>
    <t>10-06-2026</t>
  </si>
  <si>
    <t>11-06-2026</t>
  </si>
  <si>
    <t>13:37</t>
  </si>
  <si>
    <t>12-06-2026</t>
  </si>
  <si>
    <t>16:13</t>
  </si>
  <si>
    <t>10:22</t>
  </si>
  <si>
    <t>13-06-2026</t>
  </si>
  <si>
    <t>18:56</t>
  </si>
  <si>
    <t>10:21</t>
  </si>
  <si>
    <t>13:55</t>
  </si>
  <si>
    <t>15-06-2026</t>
  </si>
  <si>
    <t>11:30</t>
  </si>
  <si>
    <t>16-06-2026</t>
  </si>
  <si>
    <t>17-06-2026</t>
  </si>
  <si>
    <t>11:19</t>
  </si>
  <si>
    <t>18-06-2026</t>
  </si>
  <si>
    <t>19:49</t>
  </si>
  <si>
    <t>19-06-2026</t>
  </si>
  <si>
    <t>11:26</t>
  </si>
  <si>
    <t>20-06-2026</t>
  </si>
  <si>
    <t>22-06-2026</t>
  </si>
  <si>
    <t>13:27</t>
  </si>
  <si>
    <t>23-06-2026</t>
  </si>
  <si>
    <t>24-06-2026</t>
  </si>
  <si>
    <t>25-06-2026</t>
  </si>
  <si>
    <t>26-06-2026</t>
  </si>
  <si>
    <t>13:54</t>
  </si>
  <si>
    <t>27-06-2026</t>
  </si>
  <si>
    <t>29-06-2026</t>
  </si>
  <si>
    <t>30-06-2026</t>
  </si>
  <si>
    <t>19:15</t>
  </si>
  <si>
    <t>01-07-2026</t>
  </si>
  <si>
    <t>19:18</t>
  </si>
  <si>
    <t>20:47</t>
  </si>
  <si>
    <t>02-07-2026</t>
  </si>
  <si>
    <t>10:29</t>
  </si>
  <si>
    <t>03-07-2026</t>
  </si>
  <si>
    <t>16:19</t>
  </si>
  <si>
    <t>04-07-2026</t>
  </si>
  <si>
    <t>14:42</t>
  </si>
  <si>
    <t>06-07-2026</t>
  </si>
  <si>
    <t>07-07-2026</t>
  </si>
  <si>
    <t>08-07-2026</t>
  </si>
  <si>
    <t>20:52</t>
  </si>
  <si>
    <t>09-07-2026</t>
  </si>
  <si>
    <t>10-07-2026</t>
  </si>
  <si>
    <t>10:30</t>
  </si>
  <si>
    <t>20:01</t>
  </si>
  <si>
    <t>11-07-2026</t>
  </si>
  <si>
    <t>10:25</t>
  </si>
  <si>
    <t>13-07-2026</t>
  </si>
  <si>
    <t>14-07-2026</t>
  </si>
  <si>
    <t>18:55</t>
  </si>
  <si>
    <t>15-07-2026</t>
  </si>
  <si>
    <t>11:12</t>
  </si>
  <si>
    <t>16-07-2026</t>
  </si>
  <si>
    <t>17-07-2026</t>
  </si>
  <si>
    <t>18-07-2026</t>
  </si>
  <si>
    <t>20-07-2026</t>
  </si>
  <si>
    <t>12:48</t>
  </si>
  <si>
    <t>21-07-2026</t>
  </si>
  <si>
    <t>13:16</t>
  </si>
  <si>
    <t>14:33</t>
  </si>
  <si>
    <t>13:11</t>
  </si>
  <si>
    <t>22-07-2026</t>
  </si>
  <si>
    <t>23-07-2026</t>
  </si>
  <si>
    <t>14:03</t>
  </si>
  <si>
    <t>24-07-2026</t>
  </si>
  <si>
    <t>14:57</t>
  </si>
  <si>
    <t>25-07-2026</t>
  </si>
  <si>
    <t>11:11</t>
  </si>
  <si>
    <t>20:30</t>
  </si>
  <si>
    <t>27-07-2026</t>
  </si>
  <si>
    <t>16:14</t>
  </si>
  <si>
    <t>28-07-2026</t>
  </si>
  <si>
    <t>14:05</t>
  </si>
  <si>
    <t>29-07-2026</t>
  </si>
  <si>
    <t>30-07-2026</t>
  </si>
  <si>
    <t>31-07-2026</t>
  </si>
  <si>
    <t>14:17</t>
  </si>
  <si>
    <t>11:23</t>
  </si>
  <si>
    <t>01-08-2026</t>
  </si>
  <si>
    <t>11:00</t>
  </si>
  <si>
    <t>16:18</t>
  </si>
  <si>
    <t>03-08-2026</t>
  </si>
  <si>
    <t>04-08-2026</t>
  </si>
  <si>
    <t>05-08-2026</t>
  </si>
  <si>
    <t>06-08-2026</t>
  </si>
  <si>
    <t>13:41</t>
  </si>
  <si>
    <t>07-08-2026</t>
  </si>
  <si>
    <t>08-08-2026</t>
  </si>
  <si>
    <t>13:43</t>
  </si>
  <si>
    <t>10-08-2026</t>
  </si>
  <si>
    <t>11-08-2026</t>
  </si>
  <si>
    <t>12-08-2026</t>
  </si>
  <si>
    <t>11:03</t>
  </si>
  <si>
    <t>20:09</t>
  </si>
  <si>
    <t>13-08-2026</t>
  </si>
  <si>
    <t>13:42</t>
  </si>
  <si>
    <t>14-08-2026</t>
  </si>
  <si>
    <t>15-08-2026</t>
  </si>
  <si>
    <t>14:11</t>
  </si>
  <si>
    <t>17-08-2026</t>
  </si>
  <si>
    <t>18-08-2026</t>
  </si>
  <si>
    <t>19-08-2026</t>
  </si>
  <si>
    <t>13:31</t>
  </si>
  <si>
    <t>20-08-2026</t>
  </si>
  <si>
    <t>21-08-2026</t>
  </si>
  <si>
    <t>22-08-2026</t>
  </si>
  <si>
    <t>19:58</t>
  </si>
  <si>
    <t>24-08-2026</t>
  </si>
  <si>
    <t>25-08-2026</t>
  </si>
  <si>
    <t>26-08-2026</t>
  </si>
  <si>
    <t>27-08-2026</t>
  </si>
  <si>
    <t>28-08-2026</t>
  </si>
  <si>
    <t>29-08-2026</t>
  </si>
  <si>
    <t>19:54</t>
  </si>
  <si>
    <t>31-08-2026</t>
  </si>
  <si>
    <t>01-09-2026</t>
  </si>
  <si>
    <t>02-09-2026</t>
  </si>
  <si>
    <t>16:12</t>
  </si>
  <si>
    <t>03-09-2026</t>
  </si>
  <si>
    <t>11:01</t>
  </si>
  <si>
    <t>20:00</t>
  </si>
  <si>
    <t>04-09-2026</t>
  </si>
  <si>
    <t>12:30</t>
  </si>
  <si>
    <t>12:50</t>
  </si>
  <si>
    <t>05-09-2026</t>
  </si>
  <si>
    <t>13:44</t>
  </si>
  <si>
    <t>07-09-2026</t>
  </si>
  <si>
    <t>08-09-2026</t>
  </si>
  <si>
    <t>13:09</t>
  </si>
  <si>
    <t>09-09-2026</t>
  </si>
  <si>
    <t>13:51</t>
  </si>
  <si>
    <t>10-09-2026</t>
  </si>
  <si>
    <t>13:13</t>
  </si>
  <si>
    <t>19:55</t>
  </si>
  <si>
    <t>11-09-2026</t>
  </si>
  <si>
    <t>12-09-2026</t>
  </si>
  <si>
    <t>14-09-2026</t>
  </si>
  <si>
    <t>20:11</t>
  </si>
  <si>
    <t>15-09-2026</t>
  </si>
  <si>
    <t>MIS Data Validation &amp; Manipulation Log</t>
  </si>
  <si>
    <t>Employee Productivity Dataset  |  Source: Raw_Data sheet (2,880 records, 20 employees, Apr–Sep 2026)</t>
  </si>
  <si>
    <t>A. STRUCTURAL DATA QUALITY CHECKS</t>
  </si>
  <si>
    <t>Check</t>
  </si>
  <si>
    <t>Formula Used</t>
  </si>
  <si>
    <t>Result</t>
  </si>
  <si>
    <t>Status</t>
  </si>
  <si>
    <t>Blank Employee IDs</t>
  </si>
  <si>
    <t>=COUNTBLANK(Raw_Data!A2:A2881)</t>
  </si>
  <si>
    <t>Blank Employee Names</t>
  </si>
  <si>
    <t>=COUNTBLANK(Raw_Data!B2:B2881)</t>
  </si>
  <si>
    <t>Blank Departments</t>
  </si>
  <si>
    <t>=COUNTBLANK(Raw_Data!C2:C2881)</t>
  </si>
  <si>
    <t>Blank Dates</t>
  </si>
  <si>
    <t>=COUNTBLANK(Raw_Data!G2:G2881)</t>
  </si>
  <si>
    <t>Duplicate Employee ID + Date combinations</t>
  </si>
  <si>
    <t>=SUMPRODUCT((COUNTIFS(Raw_Data!A2:A2881,Raw_Data!A2:A2881,Raw_Data!G2:G2881,Raw_Data!G2:G2881)&gt;1)*1)</t>
  </si>
  <si>
    <t>Negative Working Hours</t>
  </si>
  <si>
    <t>=COUNTIF(Raw_Data!K2:K2881,"&lt;0")</t>
  </si>
  <si>
    <t>Negative Pending Tasks</t>
  </si>
  <si>
    <t>=COUNTIF(Raw_Data!N2:N2881,"&lt;0")</t>
  </si>
  <si>
    <t>Tasks Completed &gt; Tasks Assigned (impossible)</t>
  </si>
  <si>
    <t>=SUMPRODUCT((Raw_Data!M2:M2881&gt;Raw_Data!L2:L2881)*1)</t>
  </si>
  <si>
    <t>Achievement % outside 0–100 range</t>
  </si>
  <si>
    <t>=SUMPRODUCT(((Raw_Data!P2:P2881&lt;0)+(Raw_Data!P2:P2881&gt;100))*1)</t>
  </si>
  <si>
    <t>Working Hours outside 0–12 range</t>
  </si>
  <si>
    <t>=SUMPRODUCT(((Raw_Data!K2:K2881&lt;0)+(Raw_Data!K2:K2881&gt;12))*1)</t>
  </si>
  <si>
    <t>Date column stored as TEXT, not numeric Date</t>
  </si>
  <si>
    <t>=SUMPRODUCT((ISNUMBER(Raw_Data!G2:G2881))*1)</t>
  </si>
  <si>
    <t>Login/Logout Time blanks (expected only for Absent/Leave)</t>
  </si>
  <si>
    <t>=COUNTBLANK(Raw_Data!I2:I2881)</t>
  </si>
  <si>
    <t>B. MANIPULATIONS APPLIED (Raw_Data → Cleaned_Data)</t>
  </si>
  <si>
    <t>#</t>
  </si>
  <si>
    <t>Column</t>
  </si>
  <si>
    <t>Issue Found</t>
  </si>
  <si>
    <t>Transformation Formula (used in Cleaned_Data)</t>
  </si>
  <si>
    <t>Why</t>
  </si>
  <si>
    <t>1</t>
  </si>
  <si>
    <t>Stored as text (DD-MM-YYYY); unusable for PivotTables/time filters</t>
  </si>
  <si>
    <t>DATE(VALUE(RIGHT(txt,4)), VALUE(MID(txt,4,2)), VALUE(LEFT(txt,2)))</t>
  </si>
  <si>
    <t>Locale-safe date rebuild; enables trend charts, month grouping</t>
  </si>
  <si>
    <t>2</t>
  </si>
  <si>
    <t>Login Time / Logout Time</t>
  </si>
  <si>
    <t>Stored as text; blank for Absent/Leave (92 rows — expected, not an error)</t>
  </si>
  <si>
    <t>IF(txt="","",TIMEVALUE(txt))</t>
  </si>
  <si>
    <t>Real time type allows shift/lateness analysis; blanks preserved intentionally</t>
  </si>
  <si>
    <t>3</t>
  </si>
  <si>
    <t>Recomputed independently to verify against source (0 mismatches found)</t>
  </si>
  <si>
    <t>Tasks_Assigned minus Tasks_Completed</t>
  </si>
  <si>
    <t>Cross-check formula guarantees consistency, not just copied</t>
  </si>
  <si>
    <t>4</t>
  </si>
  <si>
    <t>Recomputed independently from source Tasks (0 mismatches found)</t>
  </si>
  <si>
    <t>IFERROR(Tasks_Completed / Tasks_Assigned * 100, 0)</t>
  </si>
  <si>
    <t>Formula-driven, not hardcoded — recalculates if source changes</t>
  </si>
  <si>
    <t>5</t>
  </si>
  <si>
    <t>Achievement % vs Productivity %</t>
  </si>
  <si>
    <t>Found to be 100% identical duplicate columns in source data</t>
  </si>
  <si>
    <t>Both retained in Cleaned_Data; flagged here for transparency</t>
  </si>
  <si>
    <t>MIS best practice: never silently drop a source column</t>
  </si>
  <si>
    <t>6</t>
  </si>
  <si>
    <t>Helper columns added</t>
  </si>
  <si>
    <t>None in source</t>
  </si>
  <si>
    <t>Month, Day of Week (for pivoting)</t>
  </si>
  <si>
    <t>Needed for the monthly trend charts on Tables_and_Charts</t>
  </si>
  <si>
    <t>C. BEFORE / AFTER SAMPLE (first 8 records)</t>
  </si>
  <si>
    <t>Date (Raw - TEXT)</t>
  </si>
  <si>
    <t>Date (Cleaned - DATE)</t>
  </si>
  <si>
    <t>Login (Raw - TEXT)</t>
  </si>
  <si>
    <t>Login (Cleaned - TIME)</t>
  </si>
  <si>
    <t>Logout (Raw - TEXT)</t>
  </si>
  <si>
    <t>Logout (Cleaned - TIME)</t>
  </si>
  <si>
    <t>Attendance</t>
  </si>
  <si>
    <t>Month</t>
  </si>
  <si>
    <t>Day of Week</t>
  </si>
  <si>
    <t>MIS Summary Tables &amp; Charts</t>
  </si>
  <si>
    <t>All figures are formula-driven (SUMIFS / AVERAGEIFS / COUNTIFS) from Cleaned_Data</t>
  </si>
  <si>
    <t>TABLE 1: DEPARTMENT-WISE SUMMARY</t>
  </si>
  <si>
    <t>Records</t>
  </si>
  <si>
    <t>Avg Working Hrs</t>
  </si>
  <si>
    <t>Avg Achievement %</t>
  </si>
  <si>
    <t>Total Tasks Completed</t>
  </si>
  <si>
    <t>Attendance Rate %</t>
  </si>
  <si>
    <t>TABLE 2: ATTENDANCE STATUS DISTRIBUTION</t>
  </si>
  <si>
    <t>Count</t>
  </si>
  <si>
    <t>% of Total</t>
  </si>
  <si>
    <t>TABLE 3: MONTHLY TREND (APR–SEP 2026)</t>
  </si>
  <si>
    <t>Apr-2026</t>
  </si>
  <si>
    <t>May-2026</t>
  </si>
  <si>
    <t>Jun-2026</t>
  </si>
  <si>
    <t>Jul-2026</t>
  </si>
  <si>
    <t>Aug-2026</t>
  </si>
  <si>
    <t>Sep-2026</t>
  </si>
  <si>
    <t>TABLE 4: LOCATION-WISE SUMMARY</t>
  </si>
  <si>
    <t>Total Overtime Hrs</t>
  </si>
  <si>
    <t>TABLE 5: DESIGNATION-WISE AVERAGE ACHIEVEMENT %</t>
  </si>
  <si>
    <t>TABLE 6: EMPLOYEE-WISE PERFORMANCE SUMMARY (all 20 employees)</t>
  </si>
  <si>
    <t>TOP 5 EMPLOYEES BY ACHIEVEMENT %</t>
  </si>
  <si>
    <t>Rank</t>
  </si>
  <si>
    <t>Employee</t>
  </si>
  <si>
    <t>BOTTOM 5 EMPLOYEES BY ACHIEVEMENT % (Coaching Focus)</t>
  </si>
  <si>
    <t>TABLE 7: PRIORITY × CASE STATUS MATRIX (record counts)</t>
  </si>
  <si>
    <t>Total</t>
  </si>
  <si>
    <t>EMPLOYEE PRODUCTIVITY — MIS DASHBOARD</t>
  </si>
  <si>
    <t>Period: Apr–Sep 2026   |   20 Employees   |   5 Departments   |   2 Locations (Kolkata, Durgapur)   |   Source: Cleaned_Data (2,880 records)</t>
  </si>
  <si>
    <t>TOTAL EMPLOYEES</t>
  </si>
  <si>
    <t>TOTAL RECORDS</t>
  </si>
  <si>
    <t>AVG ACHIEVEMENT %</t>
  </si>
  <si>
    <t>ATTENDANCE RATE %</t>
  </si>
  <si>
    <t>TOTAL TASKS COMPLETED</t>
  </si>
  <si>
    <t>TOTAL PENDING TASKS</t>
  </si>
  <si>
    <t>AVG WORKING HRS/DAY</t>
  </si>
  <si>
    <t>TOTAL OVERTIME HRS</t>
  </si>
  <si>
    <t>KEY VISUALS</t>
  </si>
  <si>
    <t>MIS INSIGHTS SUMMARY</t>
  </si>
  <si>
    <t>• Overall attendance rate is strong (~97%); HR department shows the lowest average achievement (78.1%) among all departments — worth a closer review.</t>
  </si>
  <si>
    <t>• Customer Support and Operations lead on average achievement %, both above the company-wide average.</t>
  </si>
  <si>
    <t>• Only Low-priority cases are ever marked “Closed” in this period — Critical/High/Medium priority cases stay in Progress/Pending/Backlog, a potential process bottleneck.</t>
  </si>
  <si>
    <t>• Durgapur location tracks close to Kolkata on achievement %, showing consistent performance across sites.</t>
  </si>
  <si>
    <t>• Achievement % and Productivity % columns were found to be identical in the source data — flagged during cleaning as a redundant field.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</si>
</sst>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\-mmm\-yyyy"/>
    <numFmt numFmtId="165" formatCode="hh:mm\ AM/PM"/>
    <numFmt numFmtId="166" formatCode="0.0"/>
    <numFmt numFmtId="167" formatCode="0.0\%"/>
    <numFmt numFmtId="168" formatCode="#,##0.0"/>
  </numFmts>
  <fonts count="11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b/>
      <sz val="18"/>
      <color rgb="FF1F3864"/>
      <name val="Arial"/>
      <charset val="1"/>
    </font>
    <font>
      <i/>
      <sz val="10"/>
      <color rgb="FF595959"/>
      <name val="Arial"/>
      <charset val="1"/>
    </font>
    <font>
      <b/>
      <sz val="12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9"/>
      <color rgb="FF1F4E78"/>
      <name val="Consolas"/>
      <charset val="1"/>
    </font>
    <font>
      <b/>
      <sz val="22"/>
      <color rgb="FFFFFFFF"/>
      <name val="Arial"/>
      <charset val="1"/>
    </font>
    <font>
      <b/>
      <sz val="9"/>
      <color rgb="FFFFFFFF"/>
      <name val="Arial"/>
      <charset val="1"/>
    </font>
    <font>
      <b/>
      <sz val="20"/>
      <color rgb="FFFFFFFF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1F4E78"/>
      </patternFill>
    </fill>
    <fill>
      <patternFill patternType="solid">
        <fgColor rgb="FF2E75B6"/>
        <bgColor rgb="FF4A7EBB"/>
      </patternFill>
    </fill>
    <fill>
      <patternFill patternType="solid">
        <fgColor rgb="FFF2F2F2"/>
        <bgColor rgb="FFF9F9F9"/>
      </patternFill>
    </fill>
    <fill>
      <patternFill patternType="solid">
        <fgColor rgb="FF375623"/>
        <bgColor rgb="FF595959"/>
      </patternFill>
    </fill>
    <fill>
      <patternFill patternType="solid">
        <fgColor rgb="FFBF8F00"/>
        <bgColor rgb="FFFF6600"/>
      </patternFill>
    </fill>
    <fill>
      <patternFill patternType="solid">
        <fgColor rgb="FFC00000"/>
        <bgColor rgb="FF800000"/>
      </patternFill>
    </fill>
    <fill>
      <patternFill patternType="solid">
        <fgColor rgb="FF7030A0"/>
        <bgColor rgb="FF80008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1" xfId="0" applyBorder="1" applyAlignment="1">
      <alignment vertical="center" wrapText="1"/>
    </xf>
    <xf numFmtId="0" fontId="6" fillId="0" borderId="1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/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4" borderId="0" xfId="0" applyFont="1" applyFill="1"/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165" fontId="6" fillId="0" borderId="1" xfId="0" applyNumberFormat="1" applyFont="1" applyBorder="1" applyAlignment="1">
      <alignment horizontal="center"/>
    </xf>
    <xf numFmtId="0" fontId="6" fillId="0" borderId="0" xfId="0" applyFont="1"/>
    <xf numFmtId="164" fontId="6" fillId="0" borderId="0" xfId="0" applyNumberFormat="1" applyFont="1"/>
    <xf numFmtId="165" fontId="6" fillId="0" borderId="0" xfId="0" applyNumberFormat="1" applyFont="1"/>
    <xf numFmtId="166" fontId="6" fillId="0" borderId="0" xfId="0" applyNumberFormat="1" applyFont="1"/>
    <xf numFmtId="2" fontId="6" fillId="0" borderId="0" xfId="0" applyNumberFormat="1" applyFont="1"/>
    <xf numFmtId="2" fontId="0" fillId="0" borderId="1" xfId="0" applyNumberFormat="1" applyBorder="1" applyAlignment="1">
      <alignment vertical="center" wrapText="1"/>
    </xf>
    <xf numFmtId="0" fontId="4" fillId="3" borderId="0" xfId="0" applyFont="1" applyFill="1" applyAlignment="1">
      <alignment horizontal="left" vertical="center" indent="1"/>
    </xf>
    <xf numFmtId="0" fontId="0" fillId="0" borderId="1" xfId="0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6" fillId="0" borderId="1" xfId="0" applyFont="1" applyBorder="1"/>
    <xf numFmtId="0" fontId="7" fillId="0" borderId="1" xfId="0" applyFont="1" applyBorder="1"/>
    <xf numFmtId="0" fontId="2" fillId="0" borderId="0" xfId="0" applyFont="1" applyAlignment="1">
      <alignment horizontal="left" vertical="center"/>
    </xf>
    <xf numFmtId="0" fontId="3" fillId="0" borderId="0" xfId="0" applyFont="1"/>
    <xf numFmtId="0" fontId="6" fillId="0" borderId="0" xfId="0" applyFont="1" applyAlignment="1">
      <alignment horizontal="left" vertical="center" wrapText="1"/>
    </xf>
    <xf numFmtId="3" fontId="10" fillId="6" borderId="0" xfId="0" applyNumberFormat="1" applyFont="1" applyFill="1" applyAlignment="1">
      <alignment horizontal="center" vertical="center"/>
    </xf>
    <xf numFmtId="3" fontId="10" fillId="7" borderId="0" xfId="0" applyNumberFormat="1" applyFont="1" applyFill="1" applyAlignment="1">
      <alignment horizontal="center" vertical="center"/>
    </xf>
    <xf numFmtId="2" fontId="10" fillId="8" borderId="0" xfId="0" applyNumberFormat="1" applyFont="1" applyFill="1" applyAlignment="1">
      <alignment horizontal="center" vertical="center"/>
    </xf>
    <xf numFmtId="168" fontId="10" fillId="8" borderId="0" xfId="0" applyNumberFormat="1" applyFont="1" applyFill="1" applyAlignment="1">
      <alignment horizontal="center" vertical="center"/>
    </xf>
    <xf numFmtId="1" fontId="10" fillId="3" borderId="0" xfId="0" applyNumberFormat="1" applyFont="1" applyFill="1" applyAlignment="1">
      <alignment horizontal="center" vertical="center"/>
    </xf>
    <xf numFmtId="3" fontId="10" fillId="3" borderId="0" xfId="0" applyNumberFormat="1" applyFont="1" applyFill="1" applyAlignment="1">
      <alignment horizontal="center" vertical="center"/>
    </xf>
    <xf numFmtId="167" fontId="10" fillId="5" borderId="0" xfId="0" applyNumberFormat="1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 indent="1"/>
    </xf>
    <xf numFmtId="0" fontId="9" fillId="3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</cellXfs>
  <cellStyles count="1">
    <cellStyle name="Normal" xfId="0" builtinId="0"/>
  </cellStyles>
  <dxfs count="4">
    <dxf>
      <font>
        <b/>
        <sz val="10"/>
        <color rgb="FFBF8F00"/>
        <name val="Arial"/>
        <charset val="1"/>
      </font>
      <fill>
        <patternFill>
          <bgColor rgb="FFFFF2CC"/>
        </patternFill>
      </fill>
    </dxf>
    <dxf>
      <font>
        <b/>
        <sz val="10"/>
        <color rgb="FF375623"/>
        <name val="Arial"/>
        <charset val="1"/>
      </font>
      <fill>
        <patternFill>
          <bgColor rgb="FFE2EFDA"/>
        </patternFill>
      </fill>
    </dxf>
    <dxf>
      <font>
        <b/>
        <sz val="10"/>
        <color rgb="FFC00000"/>
        <name val="Arial"/>
        <charset val="1"/>
      </font>
      <fill>
        <patternFill>
          <bgColor rgb="FFFCE4E4"/>
        </patternFill>
      </fill>
    </dxf>
    <dxf>
      <font>
        <b/>
        <sz val="10"/>
        <color rgb="FF375623"/>
        <name val="Arial"/>
        <charset val="1"/>
      </font>
      <fill>
        <patternFill>
          <bgColor rgb="FFE2EFDA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0AD47"/>
      <rgbColor rgb="FF800080"/>
      <rgbColor rgb="FF4F81BD"/>
      <rgbColor rgb="FFBFBFBF"/>
      <rgbColor rgb="FF878787"/>
      <rgbColor rgb="FF9999FF"/>
      <rgbColor rgb="FF7030A0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E2EFDA"/>
      <rgbColor rgb="FFFFFF99"/>
      <rgbColor rgb="FF99CCFF"/>
      <rgbColor rgb="FFFF99CC"/>
      <rgbColor rgb="FFCC99FF"/>
      <rgbColor rgb="FFFCE4E4"/>
      <rgbColor rgb="FF2E75B6"/>
      <rgbColor rgb="FF4BACC6"/>
      <rgbColor rgb="FF9BBB59"/>
      <rgbColor rgb="FFFFC000"/>
      <rgbColor rgb="FFBF8F00"/>
      <rgbColor rgb="FFFF6600"/>
      <rgbColor rgb="FF8064A2"/>
      <rgbColor rgb="FFA6A6A6"/>
      <rgbColor rgb="FF1F3864"/>
      <rgbColor rgb="FF4A7EBB"/>
      <rgbColor rgb="FF003300"/>
      <rgbColor rgb="FF595959"/>
      <rgbColor rgb="FF993300"/>
      <rgbColor rgb="FFC0504D"/>
      <rgbColor rgb="FF1F4E78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Avg Achievement % by Department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Tables_and_Charts!$D$5</c:f>
              <c:strCache>
                <c:ptCount val="1"/>
                <c:pt idx="0">
                  <c:v>Avg Achievement %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Tables_and_Charts!$A$6:$A$10</c:f>
              <c:strCache>
                <c:ptCount val="5"/>
                <c:pt idx="0">
                  <c:v>Operations</c:v>
                </c:pt>
                <c:pt idx="1">
                  <c:v>Finance</c:v>
                </c:pt>
                <c:pt idx="2">
                  <c:v>Sales</c:v>
                </c:pt>
                <c:pt idx="3">
                  <c:v>HR</c:v>
                </c:pt>
                <c:pt idx="4">
                  <c:v>Customer Support</c:v>
                </c:pt>
              </c:strCache>
            </c:strRef>
          </c:cat>
          <c:val>
            <c:numRef>
              <c:f>Tables_and_Charts!$D$6:$D$10</c:f>
              <c:numCache>
                <c:formatCode>General</c:formatCode>
                <c:ptCount val="5"/>
                <c:pt idx="0">
                  <c:v>83.8</c:v>
                </c:pt>
                <c:pt idx="1">
                  <c:v>82.6</c:v>
                </c:pt>
                <c:pt idx="2">
                  <c:v>82.3</c:v>
                </c:pt>
                <c:pt idx="3">
                  <c:v>78.099999999999994</c:v>
                </c:pt>
                <c:pt idx="4">
                  <c:v>83.5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61-4FEB-A9A1-65497BF09A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1967507"/>
        <c:axId val="44198169"/>
      </c:barChart>
      <c:catAx>
        <c:axId val="619675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4198169"/>
        <c:crosses val="autoZero"/>
        <c:auto val="1"/>
        <c:lblAlgn val="ctr"/>
        <c:lblOffset val="100"/>
        <c:noMultiLvlLbl val="0"/>
      </c:catAx>
      <c:valAx>
        <c:axId val="44198169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Achievement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196750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Attendance Status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Tables_and_Charts!$B$13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E7CB-4679-87C8-E437F5279AD5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E7CB-4679-87C8-E437F5279AD5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E7CB-4679-87C8-E437F5279AD5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E7CB-4679-87C8-E437F5279AD5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E7CB-4679-87C8-E437F5279AD5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7CB-4679-87C8-E437F5279AD5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7CB-4679-87C8-E437F5279AD5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7CB-4679-87C8-E437F5279AD5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7CB-4679-87C8-E437F5279AD5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7CB-4679-87C8-E437F5279AD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Tables_and_Charts!$A$14:$A$18</c:f>
              <c:strCache>
                <c:ptCount val="5"/>
                <c:pt idx="0">
                  <c:v>Present</c:v>
                </c:pt>
                <c:pt idx="1">
                  <c:v>Late</c:v>
                </c:pt>
                <c:pt idx="2">
                  <c:v>Half Day</c:v>
                </c:pt>
                <c:pt idx="3">
                  <c:v>Leave</c:v>
                </c:pt>
                <c:pt idx="4">
                  <c:v>Absent</c:v>
                </c:pt>
              </c:strCache>
            </c:strRef>
          </c:cat>
          <c:val>
            <c:numRef>
              <c:f>Tables_and_Charts!$B$14:$B$18</c:f>
              <c:numCache>
                <c:formatCode>General</c:formatCode>
                <c:ptCount val="5"/>
                <c:pt idx="0">
                  <c:v>2627</c:v>
                </c:pt>
                <c:pt idx="1">
                  <c:v>120</c:v>
                </c:pt>
                <c:pt idx="2">
                  <c:v>41</c:v>
                </c:pt>
                <c:pt idx="3">
                  <c:v>79</c:v>
                </c:pt>
                <c:pt idx="4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7CB-4679-87C8-E437F5279A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Monthly Avg Achievement %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Tables_and_Charts!$B$21</c:f>
              <c:strCache>
                <c:ptCount val="1"/>
                <c:pt idx="0">
                  <c:v>Avg Achievement %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circle"/>
            <c:size val="5"/>
            <c:spPr>
              <a:solidFill>
                <a:srgbClr val="4A7EB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Tables_and_Charts!$A$22:$A$27</c:f>
              <c:strCache>
                <c:ptCount val="6"/>
                <c:pt idx="0">
                  <c:v>Apr-2026</c:v>
                </c:pt>
                <c:pt idx="1">
                  <c:v>May-2026</c:v>
                </c:pt>
                <c:pt idx="2">
                  <c:v>Jun-2026</c:v>
                </c:pt>
                <c:pt idx="3">
                  <c:v>Jul-2026</c:v>
                </c:pt>
                <c:pt idx="4">
                  <c:v>Aug-2026</c:v>
                </c:pt>
                <c:pt idx="5">
                  <c:v>Sep-2026</c:v>
                </c:pt>
              </c:strCache>
            </c:strRef>
          </c:cat>
          <c:val>
            <c:numRef>
              <c:f>Tables_and_Charts!$B$22:$B$27</c:f>
              <c:numCache>
                <c:formatCode>General</c:formatCode>
                <c:ptCount val="6"/>
                <c:pt idx="0">
                  <c:v>83.7</c:v>
                </c:pt>
                <c:pt idx="1">
                  <c:v>83</c:v>
                </c:pt>
                <c:pt idx="2">
                  <c:v>82.4</c:v>
                </c:pt>
                <c:pt idx="3">
                  <c:v>82.6</c:v>
                </c:pt>
                <c:pt idx="4">
                  <c:v>82.7</c:v>
                </c:pt>
                <c:pt idx="5">
                  <c:v>83.1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C0-4EFB-AD13-F1DE48923B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71511177"/>
        <c:axId val="177215"/>
      </c:lineChart>
      <c:catAx>
        <c:axId val="7151117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77215"/>
        <c:crosses val="autoZero"/>
        <c:auto val="1"/>
        <c:lblAlgn val="ctr"/>
        <c:lblOffset val="100"/>
        <c:noMultiLvlLbl val="0"/>
      </c:catAx>
      <c:valAx>
        <c:axId val="177215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Achievement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151117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Kolkata vs Durgapur: Achievement % &amp; Working Hrs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Tables_and_Charts!$C$30</c:f>
              <c:strCache>
                <c:ptCount val="1"/>
                <c:pt idx="0">
                  <c:v>Avg Achievement %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Tables_and_Charts!$A$31:$A$32</c:f>
              <c:strCache>
                <c:ptCount val="2"/>
                <c:pt idx="0">
                  <c:v>Kolkata</c:v>
                </c:pt>
                <c:pt idx="1">
                  <c:v>Durgapur</c:v>
                </c:pt>
              </c:strCache>
            </c:strRef>
          </c:cat>
          <c:val>
            <c:numRef>
              <c:f>Tables_and_Charts!$C$31:$C$32</c:f>
              <c:numCache>
                <c:formatCode>General</c:formatCode>
                <c:ptCount val="2"/>
                <c:pt idx="0">
                  <c:v>82.7</c:v>
                </c:pt>
                <c:pt idx="1">
                  <c:v>83.4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D9-4B10-9C2B-584B4EC34D64}"/>
            </c:ext>
          </c:extLst>
        </c:ser>
        <c:ser>
          <c:idx val="1"/>
          <c:order val="1"/>
          <c:tx>
            <c:strRef>
              <c:f>Tables_and_Charts!$D$30</c:f>
              <c:strCache>
                <c:ptCount val="1"/>
                <c:pt idx="0">
                  <c:v>Avg Working Hrs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Tables_and_Charts!$A$31:$A$32</c:f>
              <c:strCache>
                <c:ptCount val="2"/>
                <c:pt idx="0">
                  <c:v>Kolkata</c:v>
                </c:pt>
                <c:pt idx="1">
                  <c:v>Durgapur</c:v>
                </c:pt>
              </c:strCache>
            </c:strRef>
          </c:cat>
          <c:val>
            <c:numRef>
              <c:f>Tables_and_Charts!$D$31:$D$32</c:f>
              <c:numCache>
                <c:formatCode>General</c:formatCode>
                <c:ptCount val="2"/>
                <c:pt idx="0">
                  <c:v>8.06</c:v>
                </c:pt>
                <c:pt idx="1">
                  <c:v>8.15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D9-4B10-9C2B-584B4EC34D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5621494"/>
        <c:axId val="38935410"/>
      </c:barChart>
      <c:catAx>
        <c:axId val="7562149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8935410"/>
        <c:crosses val="autoZero"/>
        <c:auto val="1"/>
        <c:lblAlgn val="ctr"/>
        <c:lblOffset val="100"/>
        <c:noMultiLvlLbl val="0"/>
      </c:catAx>
      <c:valAx>
        <c:axId val="389354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562149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Avg Achievement % by Designation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Tables_and_Charts!$C$35</c:f>
              <c:strCache>
                <c:ptCount val="1"/>
                <c:pt idx="0">
                  <c:v>Avg Achievement %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Tables_and_Charts!$A$36:$A$43</c:f>
              <c:strCache>
                <c:ptCount val="8"/>
                <c:pt idx="0">
                  <c:v>MIS Executive</c:v>
                </c:pt>
                <c:pt idx="1">
                  <c:v>Process Executive</c:v>
                </c:pt>
                <c:pt idx="2">
                  <c:v>Senior Executive</c:v>
                </c:pt>
                <c:pt idx="3">
                  <c:v>Finance Executive</c:v>
                </c:pt>
                <c:pt idx="4">
                  <c:v>Accounts Executive</c:v>
                </c:pt>
                <c:pt idx="5">
                  <c:v>Sales Executive</c:v>
                </c:pt>
                <c:pt idx="6">
                  <c:v>HR Executive</c:v>
                </c:pt>
                <c:pt idx="7">
                  <c:v>Support Executive</c:v>
                </c:pt>
              </c:strCache>
            </c:strRef>
          </c:cat>
          <c:val>
            <c:numRef>
              <c:f>Tables_and_Charts!$C$36:$C$43</c:f>
              <c:numCache>
                <c:formatCode>General</c:formatCode>
                <c:ptCount val="8"/>
                <c:pt idx="0">
                  <c:v>84.3</c:v>
                </c:pt>
                <c:pt idx="1">
                  <c:v>84.2</c:v>
                </c:pt>
                <c:pt idx="2">
                  <c:v>82.6</c:v>
                </c:pt>
                <c:pt idx="3">
                  <c:v>81.900000000000006</c:v>
                </c:pt>
                <c:pt idx="4">
                  <c:v>84.9</c:v>
                </c:pt>
                <c:pt idx="5">
                  <c:v>82.5</c:v>
                </c:pt>
                <c:pt idx="6">
                  <c:v>78.099999999999994</c:v>
                </c:pt>
                <c:pt idx="7">
                  <c:v>83.1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CF-48E7-997A-EB20E296AD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1410177"/>
        <c:axId val="61366661"/>
      </c:barChart>
      <c:catAx>
        <c:axId val="7141017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1366661"/>
        <c:crosses val="autoZero"/>
        <c:auto val="1"/>
        <c:lblAlgn val="ctr"/>
        <c:lblOffset val="100"/>
        <c:noMultiLvlLbl val="0"/>
      </c:catAx>
      <c:valAx>
        <c:axId val="6136666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141017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Top 5 Employees by Achievement 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Tables_and_Charts!$C$69</c:f>
              <c:strCache>
                <c:ptCount val="1"/>
                <c:pt idx="0">
                  <c:v>Achievement %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Tables_and_Charts!$B$70:$B$74</c:f>
              <c:strCache>
                <c:ptCount val="5"/>
                <c:pt idx="0">
                  <c:v>Vikram Patel</c:v>
                </c:pt>
                <c:pt idx="1">
                  <c:v>Siddharth Roy</c:v>
                </c:pt>
                <c:pt idx="2">
                  <c:v>Rohan Mehta</c:v>
                </c:pt>
                <c:pt idx="3">
                  <c:v>Rahul Verma</c:v>
                </c:pt>
                <c:pt idx="4">
                  <c:v>Aarav Sharma</c:v>
                </c:pt>
              </c:strCache>
            </c:strRef>
          </c:cat>
          <c:val>
            <c:numRef>
              <c:f>Tables_and_Charts!$C$70:$C$74</c:f>
              <c:numCache>
                <c:formatCode>General</c:formatCode>
                <c:ptCount val="5"/>
                <c:pt idx="0">
                  <c:v>85</c:v>
                </c:pt>
                <c:pt idx="1">
                  <c:v>84.9</c:v>
                </c:pt>
                <c:pt idx="2">
                  <c:v>84.9</c:v>
                </c:pt>
                <c:pt idx="3">
                  <c:v>84.9</c:v>
                </c:pt>
                <c:pt idx="4">
                  <c:v>84.3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1B-4425-B807-F686E11BE0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5589409"/>
        <c:axId val="96223137"/>
      </c:barChart>
      <c:catAx>
        <c:axId val="3558940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6223137"/>
        <c:crosses val="autoZero"/>
        <c:auto val="1"/>
        <c:lblAlgn val="ctr"/>
        <c:lblOffset val="100"/>
        <c:noMultiLvlLbl val="0"/>
      </c:catAx>
      <c:valAx>
        <c:axId val="9622313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558940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Avg Achievement % by Department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Tables_and_Charts!$D$5</c:f>
              <c:strCache>
                <c:ptCount val="1"/>
                <c:pt idx="0">
                  <c:v>Avg Achievement %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Tables_and_Charts!$A$6:$A$10</c:f>
              <c:strCache>
                <c:ptCount val="5"/>
                <c:pt idx="0">
                  <c:v>Operations</c:v>
                </c:pt>
                <c:pt idx="1">
                  <c:v>Finance</c:v>
                </c:pt>
                <c:pt idx="2">
                  <c:v>Sales</c:v>
                </c:pt>
                <c:pt idx="3">
                  <c:v>HR</c:v>
                </c:pt>
                <c:pt idx="4">
                  <c:v>Customer Support</c:v>
                </c:pt>
              </c:strCache>
            </c:strRef>
          </c:cat>
          <c:val>
            <c:numRef>
              <c:f>Tables_and_Charts!$D$6:$D$10</c:f>
              <c:numCache>
                <c:formatCode>General</c:formatCode>
                <c:ptCount val="5"/>
                <c:pt idx="0">
                  <c:v>83.8</c:v>
                </c:pt>
                <c:pt idx="1">
                  <c:v>82.6</c:v>
                </c:pt>
                <c:pt idx="2">
                  <c:v>82.3</c:v>
                </c:pt>
                <c:pt idx="3">
                  <c:v>78.099999999999994</c:v>
                </c:pt>
                <c:pt idx="4">
                  <c:v>83.5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CD-42B7-8C80-BC5C9E071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4859521"/>
        <c:axId val="45279608"/>
      </c:barChart>
      <c:catAx>
        <c:axId val="6485952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5279608"/>
        <c:crosses val="autoZero"/>
        <c:auto val="1"/>
        <c:lblAlgn val="ctr"/>
        <c:lblOffset val="100"/>
        <c:noMultiLvlLbl val="0"/>
      </c:catAx>
      <c:valAx>
        <c:axId val="452796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485952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Attendance Status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Tables_and_Charts!$B$13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66F5-4235-B619-F0DA525ACED5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66F5-4235-B619-F0DA525ACED5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66F5-4235-B619-F0DA525ACED5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66F5-4235-B619-F0DA525ACED5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9-66F5-4235-B619-F0DA525ACED5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6F5-4235-B619-F0DA525ACED5}"/>
                </c:ext>
              </c:extLst>
            </c:dLbl>
            <c:dLbl>
              <c:idx val="1"/>
              <c:layout>
                <c:manualLayout>
                  <c:x val="-0.12940178032589017"/>
                  <c:y val="-4.8402147086357615E-2"/>
                </c:manualLayout>
              </c:layout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6F5-4235-B619-F0DA525ACED5}"/>
                </c:ext>
              </c:extLst>
            </c:dLbl>
            <c:dLbl>
              <c:idx val="2"/>
              <c:layout>
                <c:manualLayout>
                  <c:x val="0.25446162743914708"/>
                  <c:y val="1.0476468371205213E-2"/>
                </c:manualLayout>
              </c:layout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>
                  <c15:layout>
                    <c:manualLayout>
                      <c:w val="0.24488885536109434"/>
                      <c:h val="0.1058063123852597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66F5-4235-B619-F0DA525ACED5}"/>
                </c:ext>
              </c:extLst>
            </c:dLbl>
            <c:dLbl>
              <c:idx val="3"/>
              <c:layout>
                <c:manualLayout>
                  <c:x val="-4.8130238717897136E-2"/>
                  <c:y val="-1.1884657937289517E-2"/>
                </c:manualLayout>
              </c:layout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6F5-4235-B619-F0DA525ACED5}"/>
                </c:ext>
              </c:extLst>
            </c:dLbl>
            <c:dLbl>
              <c:idx val="4"/>
              <c:layout>
                <c:manualLayout>
                  <c:x val="0.39512413665929041"/>
                  <c:y val="2.9807844281528491E-2"/>
                </c:manualLayout>
              </c:layout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>
                  <c15:layout>
                    <c:manualLayout>
                      <c:w val="0.25438426205324216"/>
                      <c:h val="0.1058063123852597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66F5-4235-B619-F0DA525ACED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Tables_and_Charts!$A$14:$A$18</c:f>
              <c:strCache>
                <c:ptCount val="5"/>
                <c:pt idx="0">
                  <c:v>Present</c:v>
                </c:pt>
                <c:pt idx="1">
                  <c:v>Late</c:v>
                </c:pt>
                <c:pt idx="2">
                  <c:v>Half Day</c:v>
                </c:pt>
                <c:pt idx="3">
                  <c:v>Leave</c:v>
                </c:pt>
                <c:pt idx="4">
                  <c:v>Absent</c:v>
                </c:pt>
              </c:strCache>
            </c:strRef>
          </c:cat>
          <c:val>
            <c:numRef>
              <c:f>Tables_and_Charts!$B$14:$B$18</c:f>
              <c:numCache>
                <c:formatCode>General</c:formatCode>
                <c:ptCount val="5"/>
                <c:pt idx="0">
                  <c:v>2627</c:v>
                </c:pt>
                <c:pt idx="1">
                  <c:v>120</c:v>
                </c:pt>
                <c:pt idx="2">
                  <c:v>41</c:v>
                </c:pt>
                <c:pt idx="3">
                  <c:v>79</c:v>
                </c:pt>
                <c:pt idx="4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6F5-4235-B619-F0DA525ACE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Monthly Avg Achievement %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Tables_and_Charts!$B$21</c:f>
              <c:strCache>
                <c:ptCount val="1"/>
                <c:pt idx="0">
                  <c:v>Avg Achievement %</c:v>
                </c:pt>
              </c:strCache>
            </c:strRef>
          </c:tx>
          <c:spPr>
            <a:ln w="47520">
              <a:solidFill>
                <a:srgbClr val="4A7EBB"/>
              </a:solidFill>
              <a:round/>
            </a:ln>
          </c:spPr>
          <c:marker>
            <c:symbol val="circle"/>
            <c:size val="5"/>
            <c:spPr>
              <a:solidFill>
                <a:srgbClr val="4A7EB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Tables_and_Charts!$A$22:$A$27</c:f>
              <c:strCache>
                <c:ptCount val="6"/>
                <c:pt idx="0">
                  <c:v>Apr-2026</c:v>
                </c:pt>
                <c:pt idx="1">
                  <c:v>May-2026</c:v>
                </c:pt>
                <c:pt idx="2">
                  <c:v>Jun-2026</c:v>
                </c:pt>
                <c:pt idx="3">
                  <c:v>Jul-2026</c:v>
                </c:pt>
                <c:pt idx="4">
                  <c:v>Aug-2026</c:v>
                </c:pt>
                <c:pt idx="5">
                  <c:v>Sep-2026</c:v>
                </c:pt>
              </c:strCache>
            </c:strRef>
          </c:cat>
          <c:val>
            <c:numRef>
              <c:f>Tables_and_Charts!$B$22:$B$27</c:f>
              <c:numCache>
                <c:formatCode>General</c:formatCode>
                <c:ptCount val="6"/>
                <c:pt idx="0">
                  <c:v>83.7</c:v>
                </c:pt>
                <c:pt idx="1">
                  <c:v>83</c:v>
                </c:pt>
                <c:pt idx="2">
                  <c:v>82.4</c:v>
                </c:pt>
                <c:pt idx="3">
                  <c:v>82.6</c:v>
                </c:pt>
                <c:pt idx="4">
                  <c:v>82.7</c:v>
                </c:pt>
                <c:pt idx="5">
                  <c:v>83.1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D9-492A-B694-6A87FE114E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2865445"/>
        <c:axId val="59361170"/>
      </c:lineChart>
      <c:catAx>
        <c:axId val="4286544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9361170"/>
        <c:crosses val="autoZero"/>
        <c:auto val="1"/>
        <c:lblAlgn val="ctr"/>
        <c:lblOffset val="100"/>
        <c:noMultiLvlLbl val="0"/>
      </c:catAx>
      <c:valAx>
        <c:axId val="5936117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286544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Top 5 Employees by Achievement 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Tables_and_Charts!$C$69</c:f>
              <c:strCache>
                <c:ptCount val="1"/>
                <c:pt idx="0">
                  <c:v>Achievement %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Tables_and_Charts!$B$70:$B$74</c:f>
              <c:strCache>
                <c:ptCount val="5"/>
                <c:pt idx="0">
                  <c:v>Vikram Patel</c:v>
                </c:pt>
                <c:pt idx="1">
                  <c:v>Siddharth Roy</c:v>
                </c:pt>
                <c:pt idx="2">
                  <c:v>Rohan Mehta</c:v>
                </c:pt>
                <c:pt idx="3">
                  <c:v>Rahul Verma</c:v>
                </c:pt>
                <c:pt idx="4">
                  <c:v>Aarav Sharma</c:v>
                </c:pt>
              </c:strCache>
            </c:strRef>
          </c:cat>
          <c:val>
            <c:numRef>
              <c:f>Tables_and_Charts!$C$70:$C$74</c:f>
              <c:numCache>
                <c:formatCode>General</c:formatCode>
                <c:ptCount val="5"/>
                <c:pt idx="0">
                  <c:v>85</c:v>
                </c:pt>
                <c:pt idx="1">
                  <c:v>84.9</c:v>
                </c:pt>
                <c:pt idx="2">
                  <c:v>84.9</c:v>
                </c:pt>
                <c:pt idx="3">
                  <c:v>84.9</c:v>
                </c:pt>
                <c:pt idx="4">
                  <c:v>84.3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97-4291-B8F2-1BF8073F3E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9973550"/>
        <c:axId val="31517611"/>
      </c:barChart>
      <c:catAx>
        <c:axId val="5997355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1517611"/>
        <c:crosses val="autoZero"/>
        <c:auto val="1"/>
        <c:lblAlgn val="ctr"/>
        <c:lblOffset val="100"/>
        <c:noMultiLvlLbl val="0"/>
      </c:catAx>
      <c:valAx>
        <c:axId val="315176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997355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3</xdr:row>
      <xdr:rowOff>0</xdr:rowOff>
    </xdr:from>
    <xdr:to>
      <xdr:col>16</xdr:col>
      <xdr:colOff>507600</xdr:colOff>
      <xdr:row>16</xdr:row>
      <xdr:rowOff>186840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19</xdr:row>
      <xdr:rowOff>51480</xdr:rowOff>
    </xdr:from>
    <xdr:to>
      <xdr:col>16</xdr:col>
      <xdr:colOff>507600</xdr:colOff>
      <xdr:row>33</xdr:row>
      <xdr:rowOff>272880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0</xdr:colOff>
      <xdr:row>35</xdr:row>
      <xdr:rowOff>156240</xdr:rowOff>
    </xdr:from>
    <xdr:to>
      <xdr:col>16</xdr:col>
      <xdr:colOff>507600</xdr:colOff>
      <xdr:row>51</xdr:row>
      <xdr:rowOff>82440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0</xdr:colOff>
      <xdr:row>52</xdr:row>
      <xdr:rowOff>156240</xdr:rowOff>
    </xdr:from>
    <xdr:to>
      <xdr:col>16</xdr:col>
      <xdr:colOff>507600</xdr:colOff>
      <xdr:row>68</xdr:row>
      <xdr:rowOff>82440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8</xdr:col>
      <xdr:colOff>0</xdr:colOff>
      <xdr:row>69</xdr:row>
      <xdr:rowOff>156240</xdr:rowOff>
    </xdr:from>
    <xdr:to>
      <xdr:col>16</xdr:col>
      <xdr:colOff>507600</xdr:colOff>
      <xdr:row>84</xdr:row>
      <xdr:rowOff>187200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8</xdr:col>
      <xdr:colOff>0</xdr:colOff>
      <xdr:row>86</xdr:row>
      <xdr:rowOff>156240</xdr:rowOff>
    </xdr:from>
    <xdr:to>
      <xdr:col>16</xdr:col>
      <xdr:colOff>507600</xdr:colOff>
      <xdr:row>102</xdr:row>
      <xdr:rowOff>168120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</xdr:row>
      <xdr:rowOff>0</xdr:rowOff>
    </xdr:from>
    <xdr:to>
      <xdr:col>7</xdr:col>
      <xdr:colOff>198720</xdr:colOff>
      <xdr:row>31</xdr:row>
      <xdr:rowOff>181080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251460</xdr:colOff>
      <xdr:row>14</xdr:row>
      <xdr:rowOff>0</xdr:rowOff>
    </xdr:from>
    <xdr:to>
      <xdr:col>15</xdr:col>
      <xdr:colOff>318780</xdr:colOff>
      <xdr:row>31</xdr:row>
      <xdr:rowOff>181080</xdr:rowOff>
    </xdr:to>
    <xdr:graphicFrame macro="">
      <xdr:nvGraphicFramePr>
        <xdr:cNvPr id="7" name="Chart 2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33</xdr:row>
      <xdr:rowOff>0</xdr:rowOff>
    </xdr:from>
    <xdr:to>
      <xdr:col>7</xdr:col>
      <xdr:colOff>198720</xdr:colOff>
      <xdr:row>50</xdr:row>
      <xdr:rowOff>181080</xdr:rowOff>
    </xdr:to>
    <xdr:graphicFrame macro="">
      <xdr:nvGraphicFramePr>
        <xdr:cNvPr id="8" name="Chart 3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251460</xdr:colOff>
      <xdr:row>32</xdr:row>
      <xdr:rowOff>175260</xdr:rowOff>
    </xdr:from>
    <xdr:to>
      <xdr:col>15</xdr:col>
      <xdr:colOff>318780</xdr:colOff>
      <xdr:row>50</xdr:row>
      <xdr:rowOff>173460</xdr:rowOff>
    </xdr:to>
    <xdr:graphicFrame macro="">
      <xdr:nvGraphicFramePr>
        <xdr:cNvPr id="9" name="Chart 4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A6A6A6"/>
  </sheetPr>
  <dimension ref="A1:T2881"/>
  <sheetViews>
    <sheetView showGridLines="0" zoomScaleNormal="100" workbookViewId="0">
      <pane ySplit="1" topLeftCell="A2857" activePane="bottomLeft" state="frozen"/>
      <selection pane="bottomLeft" activeCell="D2861" sqref="D2861"/>
    </sheetView>
  </sheetViews>
  <sheetFormatPr defaultColWidth="8.6640625" defaultRowHeight="14.4" x14ac:dyDescent="0.3"/>
  <cols>
    <col min="1" max="1" width="11" customWidth="1"/>
    <col min="2" max="2" width="16" customWidth="1"/>
    <col min="3" max="3" width="13" customWidth="1"/>
    <col min="4" max="4" width="18" customWidth="1"/>
    <col min="5" max="5" width="10" customWidth="1"/>
    <col min="6" max="6" width="16" customWidth="1"/>
    <col min="7" max="7" width="11" customWidth="1"/>
    <col min="8" max="8" width="14" customWidth="1"/>
    <col min="9" max="10" width="10" customWidth="1"/>
    <col min="11" max="11" width="11" customWidth="1"/>
    <col min="12" max="12" width="10" customWidth="1"/>
    <col min="13" max="17" width="11" customWidth="1"/>
    <col min="18" max="18" width="12" customWidth="1"/>
    <col min="19" max="19" width="9" customWidth="1"/>
    <col min="20" max="20" width="12" customWidth="1"/>
  </cols>
  <sheetData>
    <row r="1" spans="1:20" ht="26.4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>
        <v>7.79</v>
      </c>
      <c r="L2">
        <v>25</v>
      </c>
      <c r="M2">
        <v>24</v>
      </c>
      <c r="N2">
        <v>1</v>
      </c>
      <c r="O2">
        <v>25</v>
      </c>
      <c r="P2">
        <v>96</v>
      </c>
      <c r="Q2">
        <v>96</v>
      </c>
      <c r="R2">
        <v>0</v>
      </c>
      <c r="S2" t="s">
        <v>30</v>
      </c>
      <c r="T2" t="s">
        <v>31</v>
      </c>
    </row>
    <row r="3" spans="1:20" x14ac:dyDescent="0.3">
      <c r="A3" t="s">
        <v>32</v>
      </c>
      <c r="B3" t="s">
        <v>33</v>
      </c>
      <c r="C3" t="s">
        <v>22</v>
      </c>
      <c r="D3" t="s">
        <v>34</v>
      </c>
      <c r="E3" t="s">
        <v>24</v>
      </c>
      <c r="F3" t="s">
        <v>25</v>
      </c>
      <c r="G3" t="s">
        <v>26</v>
      </c>
      <c r="H3" t="s">
        <v>27</v>
      </c>
      <c r="I3" t="s">
        <v>35</v>
      </c>
      <c r="J3" t="s">
        <v>36</v>
      </c>
      <c r="K3">
        <v>7.42</v>
      </c>
      <c r="L3">
        <v>25</v>
      </c>
      <c r="M3">
        <v>19</v>
      </c>
      <c r="N3">
        <v>6</v>
      </c>
      <c r="O3">
        <v>25</v>
      </c>
      <c r="P3">
        <v>76</v>
      </c>
      <c r="Q3">
        <v>76</v>
      </c>
      <c r="R3">
        <v>0</v>
      </c>
      <c r="S3" t="s">
        <v>30</v>
      </c>
      <c r="T3" t="s">
        <v>37</v>
      </c>
    </row>
    <row r="4" spans="1:20" x14ac:dyDescent="0.3">
      <c r="A4" t="s">
        <v>38</v>
      </c>
      <c r="B4" t="s">
        <v>39</v>
      </c>
      <c r="C4" t="s">
        <v>22</v>
      </c>
      <c r="D4" t="s">
        <v>34</v>
      </c>
      <c r="E4" t="s">
        <v>24</v>
      </c>
      <c r="F4" t="s">
        <v>25</v>
      </c>
      <c r="G4" t="s">
        <v>26</v>
      </c>
      <c r="H4" t="s">
        <v>27</v>
      </c>
      <c r="I4" t="s">
        <v>40</v>
      </c>
      <c r="J4" t="s">
        <v>41</v>
      </c>
      <c r="K4">
        <v>8.2799999999999994</v>
      </c>
      <c r="L4">
        <v>22</v>
      </c>
      <c r="M4">
        <v>21</v>
      </c>
      <c r="N4">
        <v>1</v>
      </c>
      <c r="O4">
        <v>22</v>
      </c>
      <c r="P4">
        <v>95.5</v>
      </c>
      <c r="Q4">
        <v>95.5</v>
      </c>
      <c r="R4">
        <v>0.28000000000000003</v>
      </c>
      <c r="S4" t="s">
        <v>42</v>
      </c>
      <c r="T4" t="s">
        <v>31</v>
      </c>
    </row>
    <row r="5" spans="1:20" x14ac:dyDescent="0.3">
      <c r="A5" t="s">
        <v>43</v>
      </c>
      <c r="B5" t="s">
        <v>44</v>
      </c>
      <c r="C5" t="s">
        <v>22</v>
      </c>
      <c r="D5" t="s">
        <v>45</v>
      </c>
      <c r="E5" t="s">
        <v>24</v>
      </c>
      <c r="F5" t="s">
        <v>25</v>
      </c>
      <c r="G5" t="s">
        <v>26</v>
      </c>
      <c r="H5" t="s">
        <v>27</v>
      </c>
      <c r="I5" t="s">
        <v>46</v>
      </c>
      <c r="J5" t="s">
        <v>47</v>
      </c>
      <c r="K5">
        <v>7.72</v>
      </c>
      <c r="L5">
        <v>33</v>
      </c>
      <c r="M5">
        <v>32</v>
      </c>
      <c r="N5">
        <v>1</v>
      </c>
      <c r="O5">
        <v>33</v>
      </c>
      <c r="P5">
        <v>97</v>
      </c>
      <c r="Q5">
        <v>97</v>
      </c>
      <c r="R5">
        <v>0</v>
      </c>
      <c r="S5" t="s">
        <v>42</v>
      </c>
      <c r="T5" t="s">
        <v>31</v>
      </c>
    </row>
    <row r="6" spans="1:20" x14ac:dyDescent="0.3">
      <c r="A6" t="s">
        <v>48</v>
      </c>
      <c r="B6" t="s">
        <v>49</v>
      </c>
      <c r="C6" t="s">
        <v>22</v>
      </c>
      <c r="D6" t="s">
        <v>34</v>
      </c>
      <c r="E6" t="s">
        <v>24</v>
      </c>
      <c r="F6" t="s">
        <v>25</v>
      </c>
      <c r="G6" t="s">
        <v>26</v>
      </c>
      <c r="H6" t="s">
        <v>27</v>
      </c>
      <c r="I6" t="s">
        <v>50</v>
      </c>
      <c r="J6" t="s">
        <v>51</v>
      </c>
      <c r="K6">
        <v>8.65</v>
      </c>
      <c r="L6">
        <v>26</v>
      </c>
      <c r="M6">
        <v>23</v>
      </c>
      <c r="N6">
        <v>3</v>
      </c>
      <c r="O6">
        <v>26</v>
      </c>
      <c r="P6">
        <v>88.5</v>
      </c>
      <c r="Q6">
        <v>88.5</v>
      </c>
      <c r="R6">
        <v>0.65</v>
      </c>
      <c r="S6" t="s">
        <v>52</v>
      </c>
      <c r="T6" t="s">
        <v>31</v>
      </c>
    </row>
    <row r="7" spans="1:20" x14ac:dyDescent="0.3">
      <c r="A7" t="s">
        <v>53</v>
      </c>
      <c r="B7" t="s">
        <v>54</v>
      </c>
      <c r="C7" t="s">
        <v>55</v>
      </c>
      <c r="D7" t="s">
        <v>56</v>
      </c>
      <c r="E7" t="s">
        <v>24</v>
      </c>
      <c r="F7" t="s">
        <v>57</v>
      </c>
      <c r="G7" t="s">
        <v>26</v>
      </c>
      <c r="H7" t="s">
        <v>27</v>
      </c>
      <c r="I7" t="s">
        <v>58</v>
      </c>
      <c r="J7" t="s">
        <v>59</v>
      </c>
      <c r="K7">
        <v>8.68</v>
      </c>
      <c r="L7">
        <v>8</v>
      </c>
      <c r="M7">
        <v>8</v>
      </c>
      <c r="N7">
        <v>0</v>
      </c>
      <c r="O7">
        <v>8</v>
      </c>
      <c r="P7">
        <v>100</v>
      </c>
      <c r="Q7">
        <v>100</v>
      </c>
      <c r="R7">
        <v>0.68</v>
      </c>
      <c r="S7" t="s">
        <v>42</v>
      </c>
      <c r="T7" t="s">
        <v>60</v>
      </c>
    </row>
    <row r="8" spans="1:20" x14ac:dyDescent="0.3">
      <c r="A8" t="s">
        <v>61</v>
      </c>
      <c r="B8" t="s">
        <v>62</v>
      </c>
      <c r="C8" t="s">
        <v>55</v>
      </c>
      <c r="D8" t="s">
        <v>63</v>
      </c>
      <c r="E8" t="s">
        <v>24</v>
      </c>
      <c r="F8" t="s">
        <v>57</v>
      </c>
      <c r="G8" t="s">
        <v>26</v>
      </c>
      <c r="H8" t="s">
        <v>27</v>
      </c>
      <c r="I8" t="s">
        <v>64</v>
      </c>
      <c r="J8" t="s">
        <v>65</v>
      </c>
      <c r="K8">
        <v>8.7899999999999991</v>
      </c>
      <c r="L8">
        <v>18</v>
      </c>
      <c r="M8">
        <v>18</v>
      </c>
      <c r="N8">
        <v>0</v>
      </c>
      <c r="O8">
        <v>18</v>
      </c>
      <c r="P8">
        <v>100</v>
      </c>
      <c r="Q8">
        <v>100</v>
      </c>
      <c r="R8">
        <v>0.79</v>
      </c>
      <c r="S8" t="s">
        <v>42</v>
      </c>
      <c r="T8" t="s">
        <v>60</v>
      </c>
    </row>
    <row r="9" spans="1:20" x14ac:dyDescent="0.3">
      <c r="A9" t="s">
        <v>66</v>
      </c>
      <c r="B9" t="s">
        <v>67</v>
      </c>
      <c r="C9" t="s">
        <v>55</v>
      </c>
      <c r="D9" t="s">
        <v>56</v>
      </c>
      <c r="E9" t="s">
        <v>24</v>
      </c>
      <c r="F9" t="s">
        <v>57</v>
      </c>
      <c r="G9" t="s">
        <v>26</v>
      </c>
      <c r="H9" t="s">
        <v>27</v>
      </c>
      <c r="I9" t="s">
        <v>68</v>
      </c>
      <c r="J9" t="s">
        <v>69</v>
      </c>
      <c r="K9">
        <v>8.2899999999999991</v>
      </c>
      <c r="L9">
        <v>5</v>
      </c>
      <c r="M9">
        <v>5</v>
      </c>
      <c r="N9">
        <v>0</v>
      </c>
      <c r="O9">
        <v>5</v>
      </c>
      <c r="P9">
        <v>100</v>
      </c>
      <c r="Q9">
        <v>100</v>
      </c>
      <c r="R9">
        <v>0.28999999999999998</v>
      </c>
      <c r="S9" t="s">
        <v>42</v>
      </c>
      <c r="T9" t="s">
        <v>60</v>
      </c>
    </row>
    <row r="10" spans="1:20" x14ac:dyDescent="0.3">
      <c r="A10" t="s">
        <v>70</v>
      </c>
      <c r="B10" t="s">
        <v>71</v>
      </c>
      <c r="C10" t="s">
        <v>72</v>
      </c>
      <c r="D10" t="s">
        <v>73</v>
      </c>
      <c r="E10" t="s">
        <v>24</v>
      </c>
      <c r="F10" t="s">
        <v>74</v>
      </c>
      <c r="G10" t="s">
        <v>26</v>
      </c>
      <c r="H10" t="s">
        <v>27</v>
      </c>
      <c r="I10" t="s">
        <v>75</v>
      </c>
      <c r="J10" t="s">
        <v>76</v>
      </c>
      <c r="K10">
        <v>8.81</v>
      </c>
      <c r="L10">
        <v>17</v>
      </c>
      <c r="M10">
        <v>12</v>
      </c>
      <c r="N10">
        <v>5</v>
      </c>
      <c r="O10">
        <v>17</v>
      </c>
      <c r="P10">
        <v>70.599999999999994</v>
      </c>
      <c r="Q10">
        <v>70.599999999999994</v>
      </c>
      <c r="R10">
        <v>0.81</v>
      </c>
      <c r="S10" t="s">
        <v>30</v>
      </c>
      <c r="T10" t="s">
        <v>37</v>
      </c>
    </row>
    <row r="11" spans="1:20" x14ac:dyDescent="0.3">
      <c r="A11" t="s">
        <v>77</v>
      </c>
      <c r="B11" t="s">
        <v>78</v>
      </c>
      <c r="C11" t="s">
        <v>72</v>
      </c>
      <c r="D11" t="s">
        <v>73</v>
      </c>
      <c r="E11" t="s">
        <v>24</v>
      </c>
      <c r="F11" t="s">
        <v>74</v>
      </c>
      <c r="G11" t="s">
        <v>26</v>
      </c>
      <c r="H11" t="s">
        <v>27</v>
      </c>
      <c r="I11" t="s">
        <v>79</v>
      </c>
      <c r="J11" t="s">
        <v>80</v>
      </c>
      <c r="K11">
        <v>8.31</v>
      </c>
      <c r="L11">
        <v>12</v>
      </c>
      <c r="M11">
        <v>9</v>
      </c>
      <c r="N11">
        <v>3</v>
      </c>
      <c r="O11">
        <v>12</v>
      </c>
      <c r="P11">
        <v>75</v>
      </c>
      <c r="Q11">
        <v>75</v>
      </c>
      <c r="R11">
        <v>0.31</v>
      </c>
      <c r="S11" t="s">
        <v>81</v>
      </c>
      <c r="T11" t="s">
        <v>31</v>
      </c>
    </row>
    <row r="12" spans="1:20" x14ac:dyDescent="0.3">
      <c r="A12" t="s">
        <v>82</v>
      </c>
      <c r="B12" t="s">
        <v>83</v>
      </c>
      <c r="C12" t="s">
        <v>72</v>
      </c>
      <c r="D12" t="s">
        <v>45</v>
      </c>
      <c r="E12" t="s">
        <v>24</v>
      </c>
      <c r="F12" t="s">
        <v>74</v>
      </c>
      <c r="G12" t="s">
        <v>26</v>
      </c>
      <c r="H12" t="s">
        <v>27</v>
      </c>
      <c r="I12" t="s">
        <v>84</v>
      </c>
      <c r="J12" t="s">
        <v>41</v>
      </c>
      <c r="K12">
        <v>9.2200000000000006</v>
      </c>
      <c r="L12">
        <v>20</v>
      </c>
      <c r="M12">
        <v>14</v>
      </c>
      <c r="N12">
        <v>6</v>
      </c>
      <c r="O12">
        <v>20</v>
      </c>
      <c r="P12">
        <v>70</v>
      </c>
      <c r="Q12">
        <v>70</v>
      </c>
      <c r="R12">
        <v>1.22</v>
      </c>
      <c r="S12" t="s">
        <v>42</v>
      </c>
      <c r="T12" t="s">
        <v>37</v>
      </c>
    </row>
    <row r="13" spans="1:20" x14ac:dyDescent="0.3">
      <c r="A13" t="s">
        <v>85</v>
      </c>
      <c r="B13" t="s">
        <v>86</v>
      </c>
      <c r="C13" t="s">
        <v>87</v>
      </c>
      <c r="D13" t="s">
        <v>88</v>
      </c>
      <c r="E13" t="s">
        <v>24</v>
      </c>
      <c r="F13" t="s">
        <v>89</v>
      </c>
      <c r="G13" t="s">
        <v>26</v>
      </c>
      <c r="H13" t="s">
        <v>27</v>
      </c>
      <c r="I13" t="s">
        <v>90</v>
      </c>
      <c r="J13" t="s">
        <v>91</v>
      </c>
      <c r="K13">
        <v>9.3000000000000007</v>
      </c>
      <c r="L13">
        <v>8</v>
      </c>
      <c r="M13">
        <v>6</v>
      </c>
      <c r="N13">
        <v>2</v>
      </c>
      <c r="O13">
        <v>8</v>
      </c>
      <c r="P13">
        <v>75</v>
      </c>
      <c r="Q13">
        <v>75</v>
      </c>
      <c r="R13">
        <v>1.3</v>
      </c>
      <c r="S13" t="s">
        <v>30</v>
      </c>
      <c r="T13" t="s">
        <v>31</v>
      </c>
    </row>
    <row r="14" spans="1:20" x14ac:dyDescent="0.3">
      <c r="A14" t="s">
        <v>92</v>
      </c>
      <c r="B14" t="s">
        <v>93</v>
      </c>
      <c r="C14" t="s">
        <v>94</v>
      </c>
      <c r="D14" t="s">
        <v>95</v>
      </c>
      <c r="E14" t="s">
        <v>24</v>
      </c>
      <c r="F14" t="s">
        <v>89</v>
      </c>
      <c r="G14" t="s">
        <v>26</v>
      </c>
      <c r="H14" t="s">
        <v>27</v>
      </c>
      <c r="I14" t="s">
        <v>96</v>
      </c>
      <c r="J14" t="s">
        <v>76</v>
      </c>
      <c r="K14">
        <v>7.84</v>
      </c>
      <c r="L14">
        <v>28</v>
      </c>
      <c r="M14">
        <v>22</v>
      </c>
      <c r="N14">
        <v>6</v>
      </c>
      <c r="O14">
        <v>28</v>
      </c>
      <c r="P14">
        <v>78.599999999999994</v>
      </c>
      <c r="Q14">
        <v>78.599999999999994</v>
      </c>
      <c r="R14">
        <v>0</v>
      </c>
      <c r="S14" t="s">
        <v>30</v>
      </c>
      <c r="T14" t="s">
        <v>37</v>
      </c>
    </row>
    <row r="15" spans="1:20" x14ac:dyDescent="0.3">
      <c r="A15" t="s">
        <v>97</v>
      </c>
      <c r="B15" t="s">
        <v>98</v>
      </c>
      <c r="C15" t="s">
        <v>94</v>
      </c>
      <c r="D15" t="s">
        <v>95</v>
      </c>
      <c r="E15" t="s">
        <v>24</v>
      </c>
      <c r="F15" t="s">
        <v>89</v>
      </c>
      <c r="G15" t="s">
        <v>26</v>
      </c>
      <c r="H15" t="s">
        <v>27</v>
      </c>
      <c r="I15" t="s">
        <v>99</v>
      </c>
      <c r="J15" t="s">
        <v>76</v>
      </c>
      <c r="K15">
        <v>7.73</v>
      </c>
      <c r="L15">
        <v>34</v>
      </c>
      <c r="M15">
        <v>34</v>
      </c>
      <c r="N15">
        <v>0</v>
      </c>
      <c r="O15">
        <v>34</v>
      </c>
      <c r="P15">
        <v>100</v>
      </c>
      <c r="Q15">
        <v>100</v>
      </c>
      <c r="R15">
        <v>0</v>
      </c>
      <c r="S15" t="s">
        <v>42</v>
      </c>
      <c r="T15" t="s">
        <v>60</v>
      </c>
    </row>
    <row r="16" spans="1:20" x14ac:dyDescent="0.3">
      <c r="A16" t="s">
        <v>100</v>
      </c>
      <c r="B16" t="s">
        <v>101</v>
      </c>
      <c r="C16" t="s">
        <v>94</v>
      </c>
      <c r="D16" t="s">
        <v>45</v>
      </c>
      <c r="E16" t="s">
        <v>24</v>
      </c>
      <c r="F16" t="s">
        <v>89</v>
      </c>
      <c r="G16" t="s">
        <v>26</v>
      </c>
      <c r="H16" t="s">
        <v>27</v>
      </c>
      <c r="I16" t="s">
        <v>64</v>
      </c>
      <c r="J16" t="s">
        <v>102</v>
      </c>
      <c r="K16">
        <v>9.27</v>
      </c>
      <c r="L16">
        <v>29</v>
      </c>
      <c r="M16">
        <v>27</v>
      </c>
      <c r="N16">
        <v>2</v>
      </c>
      <c r="O16">
        <v>29</v>
      </c>
      <c r="P16">
        <v>93.1</v>
      </c>
      <c r="Q16">
        <v>93.1</v>
      </c>
      <c r="R16">
        <v>1.27</v>
      </c>
      <c r="S16" t="s">
        <v>30</v>
      </c>
      <c r="T16" t="s">
        <v>31</v>
      </c>
    </row>
    <row r="17" spans="1:20" x14ac:dyDescent="0.3">
      <c r="A17" t="s">
        <v>103</v>
      </c>
      <c r="B17" t="s">
        <v>104</v>
      </c>
      <c r="C17" t="s">
        <v>22</v>
      </c>
      <c r="D17" t="s">
        <v>34</v>
      </c>
      <c r="E17" t="s">
        <v>105</v>
      </c>
      <c r="F17" t="s">
        <v>25</v>
      </c>
      <c r="G17" t="s">
        <v>26</v>
      </c>
      <c r="H17" t="s">
        <v>27</v>
      </c>
      <c r="I17" t="s">
        <v>106</v>
      </c>
      <c r="J17" t="s">
        <v>107</v>
      </c>
      <c r="K17">
        <v>7.8</v>
      </c>
      <c r="L17">
        <v>26</v>
      </c>
      <c r="M17">
        <v>23</v>
      </c>
      <c r="N17">
        <v>3</v>
      </c>
      <c r="O17">
        <v>26</v>
      </c>
      <c r="P17">
        <v>88.5</v>
      </c>
      <c r="Q17">
        <v>88.5</v>
      </c>
      <c r="R17">
        <v>0</v>
      </c>
      <c r="S17" t="s">
        <v>81</v>
      </c>
      <c r="T17" t="s">
        <v>31</v>
      </c>
    </row>
    <row r="18" spans="1:20" x14ac:dyDescent="0.3">
      <c r="A18" t="s">
        <v>108</v>
      </c>
      <c r="B18" t="s">
        <v>109</v>
      </c>
      <c r="C18" t="s">
        <v>22</v>
      </c>
      <c r="D18" t="s">
        <v>34</v>
      </c>
      <c r="E18" t="s">
        <v>105</v>
      </c>
      <c r="F18" t="s">
        <v>25</v>
      </c>
      <c r="G18" t="s">
        <v>26</v>
      </c>
      <c r="H18" t="s">
        <v>27</v>
      </c>
      <c r="I18" t="s">
        <v>110</v>
      </c>
      <c r="J18" t="s">
        <v>102</v>
      </c>
      <c r="K18">
        <v>9</v>
      </c>
      <c r="L18">
        <v>24</v>
      </c>
      <c r="M18">
        <v>19</v>
      </c>
      <c r="N18">
        <v>5</v>
      </c>
      <c r="O18">
        <v>24</v>
      </c>
      <c r="P18">
        <v>79.2</v>
      </c>
      <c r="Q18">
        <v>79.2</v>
      </c>
      <c r="R18">
        <v>1</v>
      </c>
      <c r="S18" t="s">
        <v>42</v>
      </c>
      <c r="T18" t="s">
        <v>37</v>
      </c>
    </row>
    <row r="19" spans="1:20" x14ac:dyDescent="0.3">
      <c r="A19" t="s">
        <v>111</v>
      </c>
      <c r="B19" t="s">
        <v>112</v>
      </c>
      <c r="C19" t="s">
        <v>55</v>
      </c>
      <c r="D19" t="s">
        <v>56</v>
      </c>
      <c r="E19" t="s">
        <v>105</v>
      </c>
      <c r="F19" t="s">
        <v>57</v>
      </c>
      <c r="G19" t="s">
        <v>26</v>
      </c>
      <c r="H19" t="s">
        <v>27</v>
      </c>
      <c r="I19" t="s">
        <v>113</v>
      </c>
      <c r="J19" t="s">
        <v>102</v>
      </c>
      <c r="K19">
        <v>9.0299999999999994</v>
      </c>
      <c r="L19">
        <v>11</v>
      </c>
      <c r="M19">
        <v>9</v>
      </c>
      <c r="N19">
        <v>2</v>
      </c>
      <c r="O19">
        <v>11</v>
      </c>
      <c r="P19">
        <v>81.8</v>
      </c>
      <c r="Q19">
        <v>81.8</v>
      </c>
      <c r="R19">
        <v>1.03</v>
      </c>
      <c r="S19" t="s">
        <v>42</v>
      </c>
      <c r="T19" t="s">
        <v>31</v>
      </c>
    </row>
    <row r="20" spans="1:20" x14ac:dyDescent="0.3">
      <c r="A20" t="s">
        <v>114</v>
      </c>
      <c r="B20" t="s">
        <v>115</v>
      </c>
      <c r="C20" t="s">
        <v>72</v>
      </c>
      <c r="D20" t="s">
        <v>73</v>
      </c>
      <c r="E20" t="s">
        <v>105</v>
      </c>
      <c r="F20" t="s">
        <v>74</v>
      </c>
      <c r="G20" t="s">
        <v>26</v>
      </c>
      <c r="H20" t="s">
        <v>27</v>
      </c>
      <c r="I20" t="s">
        <v>46</v>
      </c>
      <c r="J20" t="s">
        <v>116</v>
      </c>
      <c r="K20">
        <v>8.1</v>
      </c>
      <c r="L20">
        <v>26</v>
      </c>
      <c r="M20">
        <v>26</v>
      </c>
      <c r="N20">
        <v>0</v>
      </c>
      <c r="O20">
        <v>26</v>
      </c>
      <c r="P20">
        <v>100</v>
      </c>
      <c r="Q20">
        <v>100</v>
      </c>
      <c r="R20">
        <v>0.1</v>
      </c>
      <c r="S20" t="s">
        <v>42</v>
      </c>
      <c r="T20" t="s">
        <v>60</v>
      </c>
    </row>
    <row r="21" spans="1:20" x14ac:dyDescent="0.3">
      <c r="A21" t="s">
        <v>117</v>
      </c>
      <c r="B21" t="s">
        <v>118</v>
      </c>
      <c r="C21" t="s">
        <v>94</v>
      </c>
      <c r="D21" t="s">
        <v>95</v>
      </c>
      <c r="E21" t="s">
        <v>105</v>
      </c>
      <c r="F21" t="s">
        <v>89</v>
      </c>
      <c r="G21" t="s">
        <v>26</v>
      </c>
      <c r="H21" t="s">
        <v>119</v>
      </c>
      <c r="I21" t="s">
        <v>120</v>
      </c>
      <c r="J21" t="s">
        <v>121</v>
      </c>
      <c r="K21">
        <v>8.3699999999999992</v>
      </c>
      <c r="L21">
        <v>38</v>
      </c>
      <c r="M21">
        <v>28</v>
      </c>
      <c r="N21">
        <v>10</v>
      </c>
      <c r="O21">
        <v>38</v>
      </c>
      <c r="P21">
        <v>73.7</v>
      </c>
      <c r="Q21">
        <v>73.7</v>
      </c>
      <c r="R21">
        <v>0.37</v>
      </c>
      <c r="S21" t="s">
        <v>30</v>
      </c>
      <c r="T21" t="s">
        <v>122</v>
      </c>
    </row>
    <row r="22" spans="1:20" x14ac:dyDescent="0.3">
      <c r="A22" t="s">
        <v>20</v>
      </c>
      <c r="B22" t="s">
        <v>21</v>
      </c>
      <c r="C22" t="s">
        <v>22</v>
      </c>
      <c r="D22" t="s">
        <v>23</v>
      </c>
      <c r="E22" t="s">
        <v>24</v>
      </c>
      <c r="F22" t="s">
        <v>25</v>
      </c>
      <c r="G22" t="s">
        <v>123</v>
      </c>
      <c r="H22" t="s">
        <v>124</v>
      </c>
      <c r="I22" t="s">
        <v>125</v>
      </c>
      <c r="J22" t="s">
        <v>126</v>
      </c>
      <c r="K22">
        <v>3.59</v>
      </c>
      <c r="L22">
        <v>17</v>
      </c>
      <c r="M22">
        <v>15</v>
      </c>
      <c r="N22">
        <v>2</v>
      </c>
      <c r="O22">
        <v>17</v>
      </c>
      <c r="P22">
        <v>88.2</v>
      </c>
      <c r="Q22">
        <v>88.2</v>
      </c>
      <c r="R22">
        <v>0</v>
      </c>
      <c r="S22" t="s">
        <v>42</v>
      </c>
      <c r="T22" t="s">
        <v>31</v>
      </c>
    </row>
    <row r="23" spans="1:20" x14ac:dyDescent="0.3">
      <c r="A23" t="s">
        <v>32</v>
      </c>
      <c r="B23" t="s">
        <v>33</v>
      </c>
      <c r="C23" t="s">
        <v>22</v>
      </c>
      <c r="D23" t="s">
        <v>34</v>
      </c>
      <c r="E23" t="s">
        <v>24</v>
      </c>
      <c r="F23" t="s">
        <v>25</v>
      </c>
      <c r="G23" t="s">
        <v>123</v>
      </c>
      <c r="H23" t="s">
        <v>27</v>
      </c>
      <c r="I23" t="s">
        <v>110</v>
      </c>
      <c r="J23" t="s">
        <v>127</v>
      </c>
      <c r="K23">
        <v>9.0399999999999991</v>
      </c>
      <c r="L23">
        <v>27</v>
      </c>
      <c r="M23">
        <v>24</v>
      </c>
      <c r="N23">
        <v>3</v>
      </c>
      <c r="O23">
        <v>27</v>
      </c>
      <c r="P23">
        <v>88.9</v>
      </c>
      <c r="Q23">
        <v>88.9</v>
      </c>
      <c r="R23">
        <v>1.04</v>
      </c>
      <c r="S23" t="s">
        <v>42</v>
      </c>
      <c r="T23" t="s">
        <v>31</v>
      </c>
    </row>
    <row r="24" spans="1:20" x14ac:dyDescent="0.3">
      <c r="A24" t="s">
        <v>38</v>
      </c>
      <c r="B24" t="s">
        <v>39</v>
      </c>
      <c r="C24" t="s">
        <v>22</v>
      </c>
      <c r="D24" t="s">
        <v>34</v>
      </c>
      <c r="E24" t="s">
        <v>24</v>
      </c>
      <c r="F24" t="s">
        <v>25</v>
      </c>
      <c r="G24" t="s">
        <v>123</v>
      </c>
      <c r="H24" t="s">
        <v>27</v>
      </c>
      <c r="I24" t="s">
        <v>128</v>
      </c>
      <c r="J24" t="s">
        <v>129</v>
      </c>
      <c r="K24">
        <v>9.43</v>
      </c>
      <c r="L24">
        <v>28</v>
      </c>
      <c r="M24">
        <v>27</v>
      </c>
      <c r="N24">
        <v>1</v>
      </c>
      <c r="O24">
        <v>28</v>
      </c>
      <c r="P24">
        <v>96.4</v>
      </c>
      <c r="Q24">
        <v>96.4</v>
      </c>
      <c r="R24">
        <v>1.43</v>
      </c>
      <c r="S24" t="s">
        <v>30</v>
      </c>
      <c r="T24" t="s">
        <v>31</v>
      </c>
    </row>
    <row r="25" spans="1:20" x14ac:dyDescent="0.3">
      <c r="A25" t="s">
        <v>43</v>
      </c>
      <c r="B25" t="s">
        <v>44</v>
      </c>
      <c r="C25" t="s">
        <v>22</v>
      </c>
      <c r="D25" t="s">
        <v>45</v>
      </c>
      <c r="E25" t="s">
        <v>24</v>
      </c>
      <c r="F25" t="s">
        <v>25</v>
      </c>
      <c r="G25" t="s">
        <v>123</v>
      </c>
      <c r="H25" t="s">
        <v>27</v>
      </c>
      <c r="I25" t="s">
        <v>130</v>
      </c>
      <c r="J25" t="s">
        <v>131</v>
      </c>
      <c r="K25">
        <v>8.1</v>
      </c>
      <c r="L25">
        <v>28</v>
      </c>
      <c r="M25">
        <v>22</v>
      </c>
      <c r="N25">
        <v>6</v>
      </c>
      <c r="O25">
        <v>28</v>
      </c>
      <c r="P25">
        <v>78.599999999999994</v>
      </c>
      <c r="Q25">
        <v>78.599999999999994</v>
      </c>
      <c r="R25">
        <v>0.1</v>
      </c>
      <c r="S25" t="s">
        <v>42</v>
      </c>
      <c r="T25" t="s">
        <v>37</v>
      </c>
    </row>
    <row r="26" spans="1:20" x14ac:dyDescent="0.3">
      <c r="A26" t="s">
        <v>48</v>
      </c>
      <c r="B26" t="s">
        <v>49</v>
      </c>
      <c r="C26" t="s">
        <v>22</v>
      </c>
      <c r="D26" t="s">
        <v>34</v>
      </c>
      <c r="E26" t="s">
        <v>24</v>
      </c>
      <c r="F26" t="s">
        <v>25</v>
      </c>
      <c r="G26" t="s">
        <v>123</v>
      </c>
      <c r="H26" t="s">
        <v>27</v>
      </c>
      <c r="I26" t="s">
        <v>90</v>
      </c>
      <c r="J26" t="s">
        <v>132</v>
      </c>
      <c r="K26">
        <v>7.73</v>
      </c>
      <c r="L26">
        <v>20</v>
      </c>
      <c r="M26">
        <v>14</v>
      </c>
      <c r="N26">
        <v>6</v>
      </c>
      <c r="O26">
        <v>20</v>
      </c>
      <c r="P26">
        <v>70</v>
      </c>
      <c r="Q26">
        <v>70</v>
      </c>
      <c r="R26">
        <v>0</v>
      </c>
      <c r="S26" t="s">
        <v>30</v>
      </c>
      <c r="T26" t="s">
        <v>37</v>
      </c>
    </row>
    <row r="27" spans="1:20" x14ac:dyDescent="0.3">
      <c r="A27" t="s">
        <v>53</v>
      </c>
      <c r="B27" t="s">
        <v>54</v>
      </c>
      <c r="C27" t="s">
        <v>55</v>
      </c>
      <c r="D27" t="s">
        <v>56</v>
      </c>
      <c r="E27" t="s">
        <v>24</v>
      </c>
      <c r="F27" t="s">
        <v>57</v>
      </c>
      <c r="G27" t="s">
        <v>123</v>
      </c>
      <c r="H27" t="s">
        <v>27</v>
      </c>
      <c r="I27" t="s">
        <v>84</v>
      </c>
      <c r="J27" t="s">
        <v>133</v>
      </c>
      <c r="K27">
        <v>7.37</v>
      </c>
      <c r="L27">
        <v>16</v>
      </c>
      <c r="M27">
        <v>12</v>
      </c>
      <c r="N27">
        <v>4</v>
      </c>
      <c r="O27">
        <v>16</v>
      </c>
      <c r="P27">
        <v>75</v>
      </c>
      <c r="Q27">
        <v>75</v>
      </c>
      <c r="R27">
        <v>0</v>
      </c>
      <c r="S27" t="s">
        <v>42</v>
      </c>
      <c r="T27" t="s">
        <v>37</v>
      </c>
    </row>
    <row r="28" spans="1:20" x14ac:dyDescent="0.3">
      <c r="A28" t="s">
        <v>61</v>
      </c>
      <c r="B28" t="s">
        <v>62</v>
      </c>
      <c r="C28" t="s">
        <v>55</v>
      </c>
      <c r="D28" t="s">
        <v>63</v>
      </c>
      <c r="E28" t="s">
        <v>24</v>
      </c>
      <c r="F28" t="s">
        <v>57</v>
      </c>
      <c r="G28" t="s">
        <v>123</v>
      </c>
      <c r="H28" t="s">
        <v>119</v>
      </c>
      <c r="I28" t="s">
        <v>134</v>
      </c>
      <c r="J28" t="s">
        <v>135</v>
      </c>
      <c r="K28">
        <v>8.33</v>
      </c>
      <c r="L28">
        <v>23</v>
      </c>
      <c r="M28">
        <v>22</v>
      </c>
      <c r="N28">
        <v>1</v>
      </c>
      <c r="O28">
        <v>23</v>
      </c>
      <c r="P28">
        <v>95.7</v>
      </c>
      <c r="Q28">
        <v>95.7</v>
      </c>
      <c r="R28">
        <v>0.33</v>
      </c>
      <c r="S28" t="s">
        <v>81</v>
      </c>
      <c r="T28" t="s">
        <v>31</v>
      </c>
    </row>
    <row r="29" spans="1:20" x14ac:dyDescent="0.3">
      <c r="A29" t="s">
        <v>66</v>
      </c>
      <c r="B29" t="s">
        <v>67</v>
      </c>
      <c r="C29" t="s">
        <v>55</v>
      </c>
      <c r="D29" t="s">
        <v>56</v>
      </c>
      <c r="E29" t="s">
        <v>24</v>
      </c>
      <c r="F29" t="s">
        <v>57</v>
      </c>
      <c r="G29" t="s">
        <v>123</v>
      </c>
      <c r="H29" t="s">
        <v>27</v>
      </c>
      <c r="I29" t="s">
        <v>136</v>
      </c>
      <c r="J29" t="s">
        <v>137</v>
      </c>
      <c r="K29">
        <v>8.0500000000000007</v>
      </c>
      <c r="L29">
        <v>7</v>
      </c>
      <c r="M29">
        <v>5</v>
      </c>
      <c r="N29">
        <v>2</v>
      </c>
      <c r="O29">
        <v>7</v>
      </c>
      <c r="P29">
        <v>71.400000000000006</v>
      </c>
      <c r="Q29">
        <v>71.400000000000006</v>
      </c>
      <c r="R29">
        <v>0.05</v>
      </c>
      <c r="S29" t="s">
        <v>30</v>
      </c>
      <c r="T29" t="s">
        <v>31</v>
      </c>
    </row>
    <row r="30" spans="1:20" x14ac:dyDescent="0.3">
      <c r="A30" t="s">
        <v>70</v>
      </c>
      <c r="B30" t="s">
        <v>71</v>
      </c>
      <c r="C30" t="s">
        <v>72</v>
      </c>
      <c r="D30" t="s">
        <v>73</v>
      </c>
      <c r="E30" t="s">
        <v>24</v>
      </c>
      <c r="F30" t="s">
        <v>74</v>
      </c>
      <c r="G30" t="s">
        <v>123</v>
      </c>
      <c r="H30" t="s">
        <v>27</v>
      </c>
      <c r="I30" t="s">
        <v>138</v>
      </c>
      <c r="J30" t="s">
        <v>139</v>
      </c>
      <c r="K30">
        <v>8.9499999999999993</v>
      </c>
      <c r="L30">
        <v>25</v>
      </c>
      <c r="M30">
        <v>25</v>
      </c>
      <c r="N30">
        <v>0</v>
      </c>
      <c r="O30">
        <v>25</v>
      </c>
      <c r="P30">
        <v>100</v>
      </c>
      <c r="Q30">
        <v>100</v>
      </c>
      <c r="R30">
        <v>0.95</v>
      </c>
      <c r="S30" t="s">
        <v>42</v>
      </c>
      <c r="T30" t="s">
        <v>60</v>
      </c>
    </row>
    <row r="31" spans="1:20" x14ac:dyDescent="0.3">
      <c r="A31" t="s">
        <v>77</v>
      </c>
      <c r="B31" t="s">
        <v>78</v>
      </c>
      <c r="C31" t="s">
        <v>72</v>
      </c>
      <c r="D31" t="s">
        <v>73</v>
      </c>
      <c r="E31" t="s">
        <v>24</v>
      </c>
      <c r="F31" t="s">
        <v>74</v>
      </c>
      <c r="G31" t="s">
        <v>123</v>
      </c>
      <c r="H31" t="s">
        <v>27</v>
      </c>
      <c r="I31" t="s">
        <v>75</v>
      </c>
      <c r="J31" t="s">
        <v>140</v>
      </c>
      <c r="K31">
        <v>8.49</v>
      </c>
      <c r="L31">
        <v>22</v>
      </c>
      <c r="M31">
        <v>19</v>
      </c>
      <c r="N31">
        <v>3</v>
      </c>
      <c r="O31">
        <v>22</v>
      </c>
      <c r="P31">
        <v>86.4</v>
      </c>
      <c r="Q31">
        <v>86.4</v>
      </c>
      <c r="R31">
        <v>0.49</v>
      </c>
      <c r="S31" t="s">
        <v>81</v>
      </c>
      <c r="T31" t="s">
        <v>31</v>
      </c>
    </row>
    <row r="32" spans="1:20" x14ac:dyDescent="0.3">
      <c r="A32" t="s">
        <v>82</v>
      </c>
      <c r="B32" t="s">
        <v>83</v>
      </c>
      <c r="C32" t="s">
        <v>72</v>
      </c>
      <c r="D32" t="s">
        <v>45</v>
      </c>
      <c r="E32" t="s">
        <v>24</v>
      </c>
      <c r="F32" t="s">
        <v>74</v>
      </c>
      <c r="G32" t="s">
        <v>123</v>
      </c>
      <c r="H32" t="s">
        <v>27</v>
      </c>
      <c r="I32" t="s">
        <v>64</v>
      </c>
      <c r="J32" t="s">
        <v>141</v>
      </c>
      <c r="K32">
        <v>8.77</v>
      </c>
      <c r="L32">
        <v>22</v>
      </c>
      <c r="M32">
        <v>19</v>
      </c>
      <c r="N32">
        <v>3</v>
      </c>
      <c r="O32">
        <v>22</v>
      </c>
      <c r="P32">
        <v>86.4</v>
      </c>
      <c r="Q32">
        <v>86.4</v>
      </c>
      <c r="R32">
        <v>0.77</v>
      </c>
      <c r="S32" t="s">
        <v>42</v>
      </c>
      <c r="T32" t="s">
        <v>31</v>
      </c>
    </row>
    <row r="33" spans="1:20" x14ac:dyDescent="0.3">
      <c r="A33" t="s">
        <v>85</v>
      </c>
      <c r="B33" t="s">
        <v>86</v>
      </c>
      <c r="C33" t="s">
        <v>87</v>
      </c>
      <c r="D33" t="s">
        <v>88</v>
      </c>
      <c r="E33" t="s">
        <v>24</v>
      </c>
      <c r="F33" t="s">
        <v>89</v>
      </c>
      <c r="G33" t="s">
        <v>123</v>
      </c>
      <c r="H33" t="s">
        <v>27</v>
      </c>
      <c r="I33" t="s">
        <v>79</v>
      </c>
      <c r="J33" t="s">
        <v>142</v>
      </c>
      <c r="K33">
        <v>8.18</v>
      </c>
      <c r="L33">
        <v>5</v>
      </c>
      <c r="M33">
        <v>5</v>
      </c>
      <c r="N33">
        <v>0</v>
      </c>
      <c r="O33">
        <v>5</v>
      </c>
      <c r="P33">
        <v>100</v>
      </c>
      <c r="Q33">
        <v>100</v>
      </c>
      <c r="R33">
        <v>0.18</v>
      </c>
      <c r="S33" t="s">
        <v>42</v>
      </c>
      <c r="T33" t="s">
        <v>60</v>
      </c>
    </row>
    <row r="34" spans="1:20" x14ac:dyDescent="0.3">
      <c r="A34" t="s">
        <v>92</v>
      </c>
      <c r="B34" t="s">
        <v>93</v>
      </c>
      <c r="C34" t="s">
        <v>94</v>
      </c>
      <c r="D34" t="s">
        <v>95</v>
      </c>
      <c r="E34" t="s">
        <v>24</v>
      </c>
      <c r="F34" t="s">
        <v>89</v>
      </c>
      <c r="G34" t="s">
        <v>123</v>
      </c>
      <c r="H34" t="s">
        <v>27</v>
      </c>
      <c r="I34" t="s">
        <v>138</v>
      </c>
      <c r="J34" t="s">
        <v>143</v>
      </c>
      <c r="K34">
        <v>7.84</v>
      </c>
      <c r="L34">
        <v>29</v>
      </c>
      <c r="M34">
        <v>28</v>
      </c>
      <c r="N34">
        <v>1</v>
      </c>
      <c r="O34">
        <v>29</v>
      </c>
      <c r="P34">
        <v>96.6</v>
      </c>
      <c r="Q34">
        <v>96.6</v>
      </c>
      <c r="R34">
        <v>0</v>
      </c>
      <c r="S34" t="s">
        <v>30</v>
      </c>
      <c r="T34" t="s">
        <v>31</v>
      </c>
    </row>
    <row r="35" spans="1:20" x14ac:dyDescent="0.3">
      <c r="A35" t="s">
        <v>97</v>
      </c>
      <c r="B35" t="s">
        <v>98</v>
      </c>
      <c r="C35" t="s">
        <v>94</v>
      </c>
      <c r="D35" t="s">
        <v>95</v>
      </c>
      <c r="E35" t="s">
        <v>24</v>
      </c>
      <c r="F35" t="s">
        <v>89</v>
      </c>
      <c r="G35" t="s">
        <v>123</v>
      </c>
      <c r="H35" t="s">
        <v>27</v>
      </c>
      <c r="I35" t="s">
        <v>96</v>
      </c>
      <c r="J35" t="s">
        <v>144</v>
      </c>
      <c r="K35">
        <v>7.66</v>
      </c>
      <c r="L35">
        <v>28</v>
      </c>
      <c r="M35">
        <v>27</v>
      </c>
      <c r="N35">
        <v>1</v>
      </c>
      <c r="O35">
        <v>28</v>
      </c>
      <c r="P35">
        <v>96.4</v>
      </c>
      <c r="Q35">
        <v>96.4</v>
      </c>
      <c r="R35">
        <v>0</v>
      </c>
      <c r="S35" t="s">
        <v>42</v>
      </c>
      <c r="T35" t="s">
        <v>31</v>
      </c>
    </row>
    <row r="36" spans="1:20" x14ac:dyDescent="0.3">
      <c r="A36" t="s">
        <v>100</v>
      </c>
      <c r="B36" t="s">
        <v>101</v>
      </c>
      <c r="C36" t="s">
        <v>94</v>
      </c>
      <c r="D36" t="s">
        <v>45</v>
      </c>
      <c r="E36" t="s">
        <v>24</v>
      </c>
      <c r="F36" t="s">
        <v>89</v>
      </c>
      <c r="G36" t="s">
        <v>123</v>
      </c>
      <c r="H36" t="s">
        <v>27</v>
      </c>
      <c r="I36" t="s">
        <v>90</v>
      </c>
      <c r="J36" t="s">
        <v>145</v>
      </c>
      <c r="K36">
        <v>8.34</v>
      </c>
      <c r="L36">
        <v>29</v>
      </c>
      <c r="M36">
        <v>29</v>
      </c>
      <c r="N36">
        <v>0</v>
      </c>
      <c r="O36">
        <v>29</v>
      </c>
      <c r="P36">
        <v>100</v>
      </c>
      <c r="Q36">
        <v>100</v>
      </c>
      <c r="R36">
        <v>0.34</v>
      </c>
      <c r="S36" t="s">
        <v>42</v>
      </c>
      <c r="T36" t="s">
        <v>60</v>
      </c>
    </row>
    <row r="37" spans="1:20" x14ac:dyDescent="0.3">
      <c r="A37" t="s">
        <v>103</v>
      </c>
      <c r="B37" t="s">
        <v>104</v>
      </c>
      <c r="C37" t="s">
        <v>22</v>
      </c>
      <c r="D37" t="s">
        <v>34</v>
      </c>
      <c r="E37" t="s">
        <v>105</v>
      </c>
      <c r="F37" t="s">
        <v>25</v>
      </c>
      <c r="G37" t="s">
        <v>123</v>
      </c>
      <c r="H37" t="s">
        <v>27</v>
      </c>
      <c r="I37" t="s">
        <v>113</v>
      </c>
      <c r="J37" t="s">
        <v>146</v>
      </c>
      <c r="K37">
        <v>7.39</v>
      </c>
      <c r="L37">
        <v>26</v>
      </c>
      <c r="M37">
        <v>24</v>
      </c>
      <c r="N37">
        <v>2</v>
      </c>
      <c r="O37">
        <v>26</v>
      </c>
      <c r="P37">
        <v>92.3</v>
      </c>
      <c r="Q37">
        <v>92.3</v>
      </c>
      <c r="R37">
        <v>0</v>
      </c>
      <c r="S37" t="s">
        <v>42</v>
      </c>
      <c r="T37" t="s">
        <v>31</v>
      </c>
    </row>
    <row r="38" spans="1:20" x14ac:dyDescent="0.3">
      <c r="A38" t="s">
        <v>108</v>
      </c>
      <c r="B38" t="s">
        <v>109</v>
      </c>
      <c r="C38" t="s">
        <v>22</v>
      </c>
      <c r="D38" t="s">
        <v>34</v>
      </c>
      <c r="E38" t="s">
        <v>105</v>
      </c>
      <c r="F38" t="s">
        <v>25</v>
      </c>
      <c r="G38" t="s">
        <v>123</v>
      </c>
      <c r="H38" t="s">
        <v>27</v>
      </c>
      <c r="I38" t="s">
        <v>90</v>
      </c>
      <c r="J38" t="s">
        <v>147</v>
      </c>
      <c r="K38">
        <v>8.6300000000000008</v>
      </c>
      <c r="L38">
        <v>30</v>
      </c>
      <c r="M38">
        <v>28</v>
      </c>
      <c r="N38">
        <v>2</v>
      </c>
      <c r="O38">
        <v>30</v>
      </c>
      <c r="P38">
        <v>93.3</v>
      </c>
      <c r="Q38">
        <v>93.3</v>
      </c>
      <c r="R38">
        <v>0.63</v>
      </c>
      <c r="S38" t="s">
        <v>30</v>
      </c>
      <c r="T38" t="s">
        <v>31</v>
      </c>
    </row>
    <row r="39" spans="1:20" x14ac:dyDescent="0.3">
      <c r="A39" t="s">
        <v>111</v>
      </c>
      <c r="B39" t="s">
        <v>112</v>
      </c>
      <c r="C39" t="s">
        <v>55</v>
      </c>
      <c r="D39" t="s">
        <v>56</v>
      </c>
      <c r="E39" t="s">
        <v>105</v>
      </c>
      <c r="F39" t="s">
        <v>57</v>
      </c>
      <c r="G39" t="s">
        <v>123</v>
      </c>
      <c r="H39" t="s">
        <v>27</v>
      </c>
      <c r="I39" t="s">
        <v>28</v>
      </c>
      <c r="J39" t="s">
        <v>148</v>
      </c>
      <c r="K39">
        <v>7.69</v>
      </c>
      <c r="L39">
        <v>15</v>
      </c>
      <c r="M39">
        <v>12</v>
      </c>
      <c r="N39">
        <v>3</v>
      </c>
      <c r="O39">
        <v>15</v>
      </c>
      <c r="P39">
        <v>80</v>
      </c>
      <c r="Q39">
        <v>80</v>
      </c>
      <c r="R39">
        <v>0</v>
      </c>
      <c r="S39" t="s">
        <v>30</v>
      </c>
      <c r="T39" t="s">
        <v>31</v>
      </c>
    </row>
    <row r="40" spans="1:20" x14ac:dyDescent="0.3">
      <c r="A40" t="s">
        <v>114</v>
      </c>
      <c r="B40" t="s">
        <v>115</v>
      </c>
      <c r="C40" t="s">
        <v>72</v>
      </c>
      <c r="D40" t="s">
        <v>73</v>
      </c>
      <c r="E40" t="s">
        <v>105</v>
      </c>
      <c r="F40" t="s">
        <v>74</v>
      </c>
      <c r="G40" t="s">
        <v>123</v>
      </c>
      <c r="H40" t="s">
        <v>27</v>
      </c>
      <c r="I40" t="s">
        <v>149</v>
      </c>
      <c r="J40" t="s">
        <v>150</v>
      </c>
      <c r="K40">
        <v>7.22</v>
      </c>
      <c r="L40">
        <v>16</v>
      </c>
      <c r="M40">
        <v>14</v>
      </c>
      <c r="N40">
        <v>2</v>
      </c>
      <c r="O40">
        <v>16</v>
      </c>
      <c r="P40">
        <v>87.5</v>
      </c>
      <c r="Q40">
        <v>87.5</v>
      </c>
      <c r="R40">
        <v>0</v>
      </c>
      <c r="S40" t="s">
        <v>30</v>
      </c>
      <c r="T40" t="s">
        <v>31</v>
      </c>
    </row>
    <row r="41" spans="1:20" x14ac:dyDescent="0.3">
      <c r="A41" t="s">
        <v>117</v>
      </c>
      <c r="B41" t="s">
        <v>118</v>
      </c>
      <c r="C41" t="s">
        <v>94</v>
      </c>
      <c r="D41" t="s">
        <v>95</v>
      </c>
      <c r="E41" t="s">
        <v>105</v>
      </c>
      <c r="F41" t="s">
        <v>89</v>
      </c>
      <c r="G41" t="s">
        <v>123</v>
      </c>
      <c r="H41" t="s">
        <v>27</v>
      </c>
      <c r="I41" t="s">
        <v>113</v>
      </c>
      <c r="J41" t="s">
        <v>151</v>
      </c>
      <c r="K41">
        <v>7.84</v>
      </c>
      <c r="L41">
        <v>37</v>
      </c>
      <c r="M41">
        <v>37</v>
      </c>
      <c r="N41">
        <v>0</v>
      </c>
      <c r="O41">
        <v>37</v>
      </c>
      <c r="P41">
        <v>100</v>
      </c>
      <c r="Q41">
        <v>100</v>
      </c>
      <c r="R41">
        <v>0</v>
      </c>
      <c r="S41" t="s">
        <v>42</v>
      </c>
      <c r="T41" t="s">
        <v>60</v>
      </c>
    </row>
    <row r="42" spans="1:20" x14ac:dyDescent="0.3">
      <c r="A42" t="s">
        <v>20</v>
      </c>
      <c r="B42" t="s">
        <v>21</v>
      </c>
      <c r="C42" t="s">
        <v>22</v>
      </c>
      <c r="D42" t="s">
        <v>23</v>
      </c>
      <c r="E42" t="s">
        <v>24</v>
      </c>
      <c r="F42" t="s">
        <v>25</v>
      </c>
      <c r="G42" t="s">
        <v>152</v>
      </c>
      <c r="H42" t="s">
        <v>27</v>
      </c>
      <c r="I42" t="s">
        <v>153</v>
      </c>
      <c r="J42" t="s">
        <v>131</v>
      </c>
      <c r="K42">
        <v>9.1999999999999993</v>
      </c>
      <c r="L42">
        <v>19</v>
      </c>
      <c r="M42">
        <v>18</v>
      </c>
      <c r="N42">
        <v>1</v>
      </c>
      <c r="O42">
        <v>19</v>
      </c>
      <c r="P42">
        <v>94.7</v>
      </c>
      <c r="Q42">
        <v>94.7</v>
      </c>
      <c r="R42">
        <v>1.2</v>
      </c>
      <c r="S42" t="s">
        <v>30</v>
      </c>
      <c r="T42" t="s">
        <v>31</v>
      </c>
    </row>
    <row r="43" spans="1:20" x14ac:dyDescent="0.3">
      <c r="A43" t="s">
        <v>32</v>
      </c>
      <c r="B43" t="s">
        <v>33</v>
      </c>
      <c r="C43" t="s">
        <v>22</v>
      </c>
      <c r="D43" t="s">
        <v>34</v>
      </c>
      <c r="E43" t="s">
        <v>24</v>
      </c>
      <c r="F43" t="s">
        <v>25</v>
      </c>
      <c r="G43" t="s">
        <v>152</v>
      </c>
      <c r="H43" t="s">
        <v>124</v>
      </c>
      <c r="I43" t="s">
        <v>106</v>
      </c>
      <c r="J43" t="s">
        <v>154</v>
      </c>
      <c r="K43">
        <v>3.51</v>
      </c>
      <c r="L43">
        <v>16</v>
      </c>
      <c r="M43">
        <v>11</v>
      </c>
      <c r="N43">
        <v>5</v>
      </c>
      <c r="O43">
        <v>16</v>
      </c>
      <c r="P43">
        <v>68.8</v>
      </c>
      <c r="Q43">
        <v>68.8</v>
      </c>
      <c r="R43">
        <v>0</v>
      </c>
      <c r="S43" t="s">
        <v>30</v>
      </c>
      <c r="T43" t="s">
        <v>37</v>
      </c>
    </row>
    <row r="44" spans="1:20" x14ac:dyDescent="0.3">
      <c r="A44" t="s">
        <v>38</v>
      </c>
      <c r="B44" t="s">
        <v>39</v>
      </c>
      <c r="C44" t="s">
        <v>22</v>
      </c>
      <c r="D44" t="s">
        <v>34</v>
      </c>
      <c r="E44" t="s">
        <v>24</v>
      </c>
      <c r="F44" t="s">
        <v>25</v>
      </c>
      <c r="G44" t="s">
        <v>152</v>
      </c>
      <c r="H44" t="s">
        <v>119</v>
      </c>
      <c r="I44" t="s">
        <v>68</v>
      </c>
      <c r="J44" t="s">
        <v>155</v>
      </c>
      <c r="K44">
        <v>7.48</v>
      </c>
      <c r="L44">
        <v>28</v>
      </c>
      <c r="M44">
        <v>22</v>
      </c>
      <c r="N44">
        <v>6</v>
      </c>
      <c r="O44">
        <v>28</v>
      </c>
      <c r="P44">
        <v>78.599999999999994</v>
      </c>
      <c r="Q44">
        <v>78.599999999999994</v>
      </c>
      <c r="R44">
        <v>0</v>
      </c>
      <c r="S44" t="s">
        <v>30</v>
      </c>
      <c r="T44" t="s">
        <v>37</v>
      </c>
    </row>
    <row r="45" spans="1:20" x14ac:dyDescent="0.3">
      <c r="A45" t="s">
        <v>43</v>
      </c>
      <c r="B45" t="s">
        <v>44</v>
      </c>
      <c r="C45" t="s">
        <v>22</v>
      </c>
      <c r="D45" t="s">
        <v>45</v>
      </c>
      <c r="E45" t="s">
        <v>24</v>
      </c>
      <c r="F45" t="s">
        <v>25</v>
      </c>
      <c r="G45" t="s">
        <v>152</v>
      </c>
      <c r="H45" t="s">
        <v>27</v>
      </c>
      <c r="I45" t="s">
        <v>58</v>
      </c>
      <c r="J45" t="s">
        <v>156</v>
      </c>
      <c r="K45">
        <v>9.25</v>
      </c>
      <c r="L45">
        <v>27</v>
      </c>
      <c r="M45">
        <v>24</v>
      </c>
      <c r="N45">
        <v>3</v>
      </c>
      <c r="O45">
        <v>27</v>
      </c>
      <c r="P45">
        <v>88.9</v>
      </c>
      <c r="Q45">
        <v>88.9</v>
      </c>
      <c r="R45">
        <v>1.25</v>
      </c>
      <c r="S45" t="s">
        <v>42</v>
      </c>
      <c r="T45" t="s">
        <v>31</v>
      </c>
    </row>
    <row r="46" spans="1:20" x14ac:dyDescent="0.3">
      <c r="A46" t="s">
        <v>48</v>
      </c>
      <c r="B46" t="s">
        <v>49</v>
      </c>
      <c r="C46" t="s">
        <v>22</v>
      </c>
      <c r="D46" t="s">
        <v>34</v>
      </c>
      <c r="E46" t="s">
        <v>24</v>
      </c>
      <c r="F46" t="s">
        <v>25</v>
      </c>
      <c r="G46" t="s">
        <v>152</v>
      </c>
      <c r="H46" t="s">
        <v>27</v>
      </c>
      <c r="I46" t="s">
        <v>149</v>
      </c>
      <c r="J46" t="s">
        <v>157</v>
      </c>
      <c r="K46">
        <v>8.7200000000000006</v>
      </c>
      <c r="L46">
        <v>24</v>
      </c>
      <c r="M46">
        <v>19</v>
      </c>
      <c r="N46">
        <v>5</v>
      </c>
      <c r="O46">
        <v>24</v>
      </c>
      <c r="P46">
        <v>79.2</v>
      </c>
      <c r="Q46">
        <v>79.2</v>
      </c>
      <c r="R46">
        <v>0.72</v>
      </c>
      <c r="S46" t="s">
        <v>42</v>
      </c>
      <c r="T46" t="s">
        <v>37</v>
      </c>
    </row>
    <row r="47" spans="1:20" x14ac:dyDescent="0.3">
      <c r="A47" t="s">
        <v>53</v>
      </c>
      <c r="B47" t="s">
        <v>54</v>
      </c>
      <c r="C47" t="s">
        <v>55</v>
      </c>
      <c r="D47" t="s">
        <v>56</v>
      </c>
      <c r="E47" t="s">
        <v>24</v>
      </c>
      <c r="F47" t="s">
        <v>57</v>
      </c>
      <c r="G47" t="s">
        <v>152</v>
      </c>
      <c r="H47" t="s">
        <v>158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 t="s">
        <v>42</v>
      </c>
      <c r="T47" t="s">
        <v>60</v>
      </c>
    </row>
    <row r="48" spans="1:20" x14ac:dyDescent="0.3">
      <c r="A48" t="s">
        <v>61</v>
      </c>
      <c r="B48" t="s">
        <v>62</v>
      </c>
      <c r="C48" t="s">
        <v>55</v>
      </c>
      <c r="D48" t="s">
        <v>63</v>
      </c>
      <c r="E48" t="s">
        <v>24</v>
      </c>
      <c r="F48" t="s">
        <v>57</v>
      </c>
      <c r="G48" t="s">
        <v>152</v>
      </c>
      <c r="H48" t="s">
        <v>27</v>
      </c>
      <c r="I48" t="s">
        <v>159</v>
      </c>
      <c r="J48" t="s">
        <v>160</v>
      </c>
      <c r="K48">
        <v>8.89</v>
      </c>
      <c r="L48">
        <v>14</v>
      </c>
      <c r="M48">
        <v>12</v>
      </c>
      <c r="N48">
        <v>2</v>
      </c>
      <c r="O48">
        <v>14</v>
      </c>
      <c r="P48">
        <v>85.7</v>
      </c>
      <c r="Q48">
        <v>85.7</v>
      </c>
      <c r="R48">
        <v>0.89</v>
      </c>
      <c r="S48" t="s">
        <v>42</v>
      </c>
      <c r="T48" t="s">
        <v>31</v>
      </c>
    </row>
    <row r="49" spans="1:20" x14ac:dyDescent="0.3">
      <c r="A49" t="s">
        <v>66</v>
      </c>
      <c r="B49" t="s">
        <v>67</v>
      </c>
      <c r="C49" t="s">
        <v>55</v>
      </c>
      <c r="D49" t="s">
        <v>56</v>
      </c>
      <c r="E49" t="s">
        <v>24</v>
      </c>
      <c r="F49" t="s">
        <v>57</v>
      </c>
      <c r="G49" t="s">
        <v>152</v>
      </c>
      <c r="H49" t="s">
        <v>119</v>
      </c>
      <c r="I49" t="s">
        <v>161</v>
      </c>
      <c r="J49" t="s">
        <v>162</v>
      </c>
      <c r="K49">
        <v>7.56</v>
      </c>
      <c r="L49">
        <v>20</v>
      </c>
      <c r="M49">
        <v>18</v>
      </c>
      <c r="N49">
        <v>2</v>
      </c>
      <c r="O49">
        <v>20</v>
      </c>
      <c r="P49">
        <v>90</v>
      </c>
      <c r="Q49">
        <v>90</v>
      </c>
      <c r="R49">
        <v>0</v>
      </c>
      <c r="S49" t="s">
        <v>30</v>
      </c>
      <c r="T49" t="s">
        <v>31</v>
      </c>
    </row>
    <row r="50" spans="1:20" x14ac:dyDescent="0.3">
      <c r="A50" t="s">
        <v>70</v>
      </c>
      <c r="B50" t="s">
        <v>71</v>
      </c>
      <c r="C50" t="s">
        <v>72</v>
      </c>
      <c r="D50" t="s">
        <v>73</v>
      </c>
      <c r="E50" t="s">
        <v>24</v>
      </c>
      <c r="F50" t="s">
        <v>74</v>
      </c>
      <c r="G50" t="s">
        <v>152</v>
      </c>
      <c r="H50" t="s">
        <v>27</v>
      </c>
      <c r="I50" t="s">
        <v>64</v>
      </c>
      <c r="J50" t="s">
        <v>163</v>
      </c>
      <c r="K50">
        <v>9.36</v>
      </c>
      <c r="L50">
        <v>21</v>
      </c>
      <c r="M50">
        <v>16</v>
      </c>
      <c r="N50">
        <v>5</v>
      </c>
      <c r="O50">
        <v>21</v>
      </c>
      <c r="P50">
        <v>76.2</v>
      </c>
      <c r="Q50">
        <v>76.2</v>
      </c>
      <c r="R50">
        <v>1.36</v>
      </c>
      <c r="S50" t="s">
        <v>42</v>
      </c>
      <c r="T50" t="s">
        <v>37</v>
      </c>
    </row>
    <row r="51" spans="1:20" x14ac:dyDescent="0.3">
      <c r="A51" t="s">
        <v>77</v>
      </c>
      <c r="B51" t="s">
        <v>78</v>
      </c>
      <c r="C51" t="s">
        <v>72</v>
      </c>
      <c r="D51" t="s">
        <v>73</v>
      </c>
      <c r="E51" t="s">
        <v>24</v>
      </c>
      <c r="F51" t="s">
        <v>74</v>
      </c>
      <c r="G51" t="s">
        <v>152</v>
      </c>
      <c r="H51" t="s">
        <v>27</v>
      </c>
      <c r="I51" t="s">
        <v>164</v>
      </c>
      <c r="J51" t="s">
        <v>165</v>
      </c>
      <c r="K51">
        <v>9</v>
      </c>
      <c r="L51">
        <v>23</v>
      </c>
      <c r="M51">
        <v>17</v>
      </c>
      <c r="N51">
        <v>6</v>
      </c>
      <c r="O51">
        <v>23</v>
      </c>
      <c r="P51">
        <v>73.900000000000006</v>
      </c>
      <c r="Q51">
        <v>73.900000000000006</v>
      </c>
      <c r="R51">
        <v>1</v>
      </c>
      <c r="S51" t="s">
        <v>30</v>
      </c>
      <c r="T51" t="s">
        <v>37</v>
      </c>
    </row>
    <row r="52" spans="1:20" x14ac:dyDescent="0.3">
      <c r="A52" t="s">
        <v>82</v>
      </c>
      <c r="B52" t="s">
        <v>83</v>
      </c>
      <c r="C52" t="s">
        <v>72</v>
      </c>
      <c r="D52" t="s">
        <v>45</v>
      </c>
      <c r="E52" t="s">
        <v>24</v>
      </c>
      <c r="F52" t="s">
        <v>74</v>
      </c>
      <c r="G52" t="s">
        <v>152</v>
      </c>
      <c r="H52" t="s">
        <v>27</v>
      </c>
      <c r="I52" t="s">
        <v>166</v>
      </c>
      <c r="J52" t="s">
        <v>167</v>
      </c>
      <c r="K52">
        <v>7.63</v>
      </c>
      <c r="L52">
        <v>18</v>
      </c>
      <c r="M52">
        <v>18</v>
      </c>
      <c r="N52">
        <v>0</v>
      </c>
      <c r="O52">
        <v>18</v>
      </c>
      <c r="P52">
        <v>100</v>
      </c>
      <c r="Q52">
        <v>100</v>
      </c>
      <c r="R52">
        <v>0</v>
      </c>
      <c r="S52" t="s">
        <v>42</v>
      </c>
      <c r="T52" t="s">
        <v>60</v>
      </c>
    </row>
    <row r="53" spans="1:20" x14ac:dyDescent="0.3">
      <c r="A53" t="s">
        <v>85</v>
      </c>
      <c r="B53" t="s">
        <v>86</v>
      </c>
      <c r="C53" t="s">
        <v>87</v>
      </c>
      <c r="D53" t="s">
        <v>88</v>
      </c>
      <c r="E53" t="s">
        <v>24</v>
      </c>
      <c r="F53" t="s">
        <v>89</v>
      </c>
      <c r="G53" t="s">
        <v>152</v>
      </c>
      <c r="H53" t="s">
        <v>27</v>
      </c>
      <c r="I53" t="s">
        <v>40</v>
      </c>
      <c r="J53" t="s">
        <v>168</v>
      </c>
      <c r="K53">
        <v>7.84</v>
      </c>
      <c r="L53">
        <v>12</v>
      </c>
      <c r="M53">
        <v>12</v>
      </c>
      <c r="N53">
        <v>0</v>
      </c>
      <c r="O53">
        <v>12</v>
      </c>
      <c r="P53">
        <v>100</v>
      </c>
      <c r="Q53">
        <v>100</v>
      </c>
      <c r="R53">
        <v>0</v>
      </c>
      <c r="S53" t="s">
        <v>42</v>
      </c>
      <c r="T53" t="s">
        <v>60</v>
      </c>
    </row>
    <row r="54" spans="1:20" x14ac:dyDescent="0.3">
      <c r="A54" t="s">
        <v>92</v>
      </c>
      <c r="B54" t="s">
        <v>93</v>
      </c>
      <c r="C54" t="s">
        <v>94</v>
      </c>
      <c r="D54" t="s">
        <v>95</v>
      </c>
      <c r="E54" t="s">
        <v>24</v>
      </c>
      <c r="F54" t="s">
        <v>89</v>
      </c>
      <c r="G54" t="s">
        <v>152</v>
      </c>
      <c r="H54" t="s">
        <v>27</v>
      </c>
      <c r="I54" t="s">
        <v>75</v>
      </c>
      <c r="J54" t="s">
        <v>169</v>
      </c>
      <c r="K54">
        <v>9.16</v>
      </c>
      <c r="L54">
        <v>25</v>
      </c>
      <c r="M54">
        <v>21</v>
      </c>
      <c r="N54">
        <v>4</v>
      </c>
      <c r="O54">
        <v>25</v>
      </c>
      <c r="P54">
        <v>84</v>
      </c>
      <c r="Q54">
        <v>84</v>
      </c>
      <c r="R54">
        <v>1.1599999999999999</v>
      </c>
      <c r="S54" t="s">
        <v>42</v>
      </c>
      <c r="T54" t="s">
        <v>37</v>
      </c>
    </row>
    <row r="55" spans="1:20" x14ac:dyDescent="0.3">
      <c r="A55" t="s">
        <v>97</v>
      </c>
      <c r="B55" t="s">
        <v>98</v>
      </c>
      <c r="C55" t="s">
        <v>94</v>
      </c>
      <c r="D55" t="s">
        <v>95</v>
      </c>
      <c r="E55" t="s">
        <v>24</v>
      </c>
      <c r="F55" t="s">
        <v>89</v>
      </c>
      <c r="G55" t="s">
        <v>152</v>
      </c>
      <c r="H55" t="s">
        <v>27</v>
      </c>
      <c r="I55" t="s">
        <v>125</v>
      </c>
      <c r="J55" t="s">
        <v>170</v>
      </c>
      <c r="K55">
        <v>7.26</v>
      </c>
      <c r="L55">
        <v>29</v>
      </c>
      <c r="M55">
        <v>29</v>
      </c>
      <c r="N55">
        <v>0</v>
      </c>
      <c r="O55">
        <v>29</v>
      </c>
      <c r="P55">
        <v>100</v>
      </c>
      <c r="Q55">
        <v>100</v>
      </c>
      <c r="R55">
        <v>0</v>
      </c>
      <c r="S55" t="s">
        <v>42</v>
      </c>
      <c r="T55" t="s">
        <v>60</v>
      </c>
    </row>
    <row r="56" spans="1:20" x14ac:dyDescent="0.3">
      <c r="A56" t="s">
        <v>100</v>
      </c>
      <c r="B56" t="s">
        <v>101</v>
      </c>
      <c r="C56" t="s">
        <v>94</v>
      </c>
      <c r="D56" t="s">
        <v>45</v>
      </c>
      <c r="E56" t="s">
        <v>24</v>
      </c>
      <c r="F56" t="s">
        <v>89</v>
      </c>
      <c r="G56" t="s">
        <v>152</v>
      </c>
      <c r="H56" t="s">
        <v>158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 t="s">
        <v>42</v>
      </c>
      <c r="T56" t="s">
        <v>60</v>
      </c>
    </row>
    <row r="57" spans="1:20" x14ac:dyDescent="0.3">
      <c r="A57" t="s">
        <v>103</v>
      </c>
      <c r="B57" t="s">
        <v>104</v>
      </c>
      <c r="C57" t="s">
        <v>22</v>
      </c>
      <c r="D57" t="s">
        <v>34</v>
      </c>
      <c r="E57" t="s">
        <v>105</v>
      </c>
      <c r="F57" t="s">
        <v>25</v>
      </c>
      <c r="G57" t="s">
        <v>152</v>
      </c>
      <c r="H57" t="s">
        <v>27</v>
      </c>
      <c r="I57" t="s">
        <v>159</v>
      </c>
      <c r="J57" t="s">
        <v>171</v>
      </c>
      <c r="K57">
        <v>7.99</v>
      </c>
      <c r="L57">
        <v>28</v>
      </c>
      <c r="M57">
        <v>19</v>
      </c>
      <c r="N57">
        <v>9</v>
      </c>
      <c r="O57">
        <v>28</v>
      </c>
      <c r="P57">
        <v>67.900000000000006</v>
      </c>
      <c r="Q57">
        <v>67.900000000000006</v>
      </c>
      <c r="R57">
        <v>0</v>
      </c>
      <c r="S57" t="s">
        <v>81</v>
      </c>
      <c r="T57" t="s">
        <v>122</v>
      </c>
    </row>
    <row r="58" spans="1:20" x14ac:dyDescent="0.3">
      <c r="A58" t="s">
        <v>108</v>
      </c>
      <c r="B58" t="s">
        <v>109</v>
      </c>
      <c r="C58" t="s">
        <v>22</v>
      </c>
      <c r="D58" t="s">
        <v>34</v>
      </c>
      <c r="E58" t="s">
        <v>105</v>
      </c>
      <c r="F58" t="s">
        <v>25</v>
      </c>
      <c r="G58" t="s">
        <v>152</v>
      </c>
      <c r="H58" t="s">
        <v>27</v>
      </c>
      <c r="I58" t="s">
        <v>64</v>
      </c>
      <c r="J58" t="s">
        <v>172</v>
      </c>
      <c r="K58">
        <v>7.46</v>
      </c>
      <c r="L58">
        <v>16</v>
      </c>
      <c r="M58">
        <v>13</v>
      </c>
      <c r="N58">
        <v>3</v>
      </c>
      <c r="O58">
        <v>16</v>
      </c>
      <c r="P58">
        <v>81.2</v>
      </c>
      <c r="Q58">
        <v>81.2</v>
      </c>
      <c r="R58">
        <v>0</v>
      </c>
      <c r="S58" t="s">
        <v>30</v>
      </c>
      <c r="T58" t="s">
        <v>31</v>
      </c>
    </row>
    <row r="59" spans="1:20" x14ac:dyDescent="0.3">
      <c r="A59" t="s">
        <v>111</v>
      </c>
      <c r="B59" t="s">
        <v>112</v>
      </c>
      <c r="C59" t="s">
        <v>55</v>
      </c>
      <c r="D59" t="s">
        <v>56</v>
      </c>
      <c r="E59" t="s">
        <v>105</v>
      </c>
      <c r="F59" t="s">
        <v>57</v>
      </c>
      <c r="G59" t="s">
        <v>152</v>
      </c>
      <c r="H59" t="s">
        <v>27</v>
      </c>
      <c r="I59" t="s">
        <v>173</v>
      </c>
      <c r="J59" t="s">
        <v>168</v>
      </c>
      <c r="K59">
        <v>7.66</v>
      </c>
      <c r="L59">
        <v>19</v>
      </c>
      <c r="M59">
        <v>13</v>
      </c>
      <c r="N59">
        <v>6</v>
      </c>
      <c r="O59">
        <v>19</v>
      </c>
      <c r="P59">
        <v>68.400000000000006</v>
      </c>
      <c r="Q59">
        <v>68.400000000000006</v>
      </c>
      <c r="R59">
        <v>0</v>
      </c>
      <c r="S59" t="s">
        <v>30</v>
      </c>
      <c r="T59" t="s">
        <v>37</v>
      </c>
    </row>
    <row r="60" spans="1:20" x14ac:dyDescent="0.3">
      <c r="A60" t="s">
        <v>114</v>
      </c>
      <c r="B60" t="s">
        <v>115</v>
      </c>
      <c r="C60" t="s">
        <v>72</v>
      </c>
      <c r="D60" t="s">
        <v>73</v>
      </c>
      <c r="E60" t="s">
        <v>105</v>
      </c>
      <c r="F60" t="s">
        <v>74</v>
      </c>
      <c r="G60" t="s">
        <v>152</v>
      </c>
      <c r="H60" t="s">
        <v>27</v>
      </c>
      <c r="I60" t="s">
        <v>50</v>
      </c>
      <c r="J60" t="s">
        <v>174</v>
      </c>
      <c r="K60">
        <v>8.24</v>
      </c>
      <c r="L60">
        <v>30</v>
      </c>
      <c r="M60">
        <v>28</v>
      </c>
      <c r="N60">
        <v>2</v>
      </c>
      <c r="O60">
        <v>30</v>
      </c>
      <c r="P60">
        <v>93.3</v>
      </c>
      <c r="Q60">
        <v>93.3</v>
      </c>
      <c r="R60">
        <v>0.24</v>
      </c>
      <c r="S60" t="s">
        <v>30</v>
      </c>
      <c r="T60" t="s">
        <v>31</v>
      </c>
    </row>
    <row r="61" spans="1:20" x14ac:dyDescent="0.3">
      <c r="A61" t="s">
        <v>117</v>
      </c>
      <c r="B61" t="s">
        <v>118</v>
      </c>
      <c r="C61" t="s">
        <v>94</v>
      </c>
      <c r="D61" t="s">
        <v>95</v>
      </c>
      <c r="E61" t="s">
        <v>105</v>
      </c>
      <c r="F61" t="s">
        <v>89</v>
      </c>
      <c r="G61" t="s">
        <v>152</v>
      </c>
      <c r="H61" t="s">
        <v>27</v>
      </c>
      <c r="I61" t="s">
        <v>113</v>
      </c>
      <c r="J61" t="s">
        <v>175</v>
      </c>
      <c r="K61">
        <v>7.94</v>
      </c>
      <c r="L61">
        <v>24</v>
      </c>
      <c r="M61">
        <v>20</v>
      </c>
      <c r="N61">
        <v>4</v>
      </c>
      <c r="O61">
        <v>24</v>
      </c>
      <c r="P61">
        <v>83.3</v>
      </c>
      <c r="Q61">
        <v>83.3</v>
      </c>
      <c r="R61">
        <v>0</v>
      </c>
      <c r="S61" t="s">
        <v>30</v>
      </c>
      <c r="T61" t="s">
        <v>37</v>
      </c>
    </row>
    <row r="62" spans="1:20" x14ac:dyDescent="0.3">
      <c r="A62" t="s">
        <v>20</v>
      </c>
      <c r="B62" t="s">
        <v>21</v>
      </c>
      <c r="C62" t="s">
        <v>22</v>
      </c>
      <c r="D62" t="s">
        <v>23</v>
      </c>
      <c r="E62" t="s">
        <v>24</v>
      </c>
      <c r="F62" t="s">
        <v>25</v>
      </c>
      <c r="G62" t="s">
        <v>176</v>
      </c>
      <c r="H62" t="s">
        <v>27</v>
      </c>
      <c r="I62" t="s">
        <v>75</v>
      </c>
      <c r="J62" t="s">
        <v>177</v>
      </c>
      <c r="K62">
        <v>8.2100000000000009</v>
      </c>
      <c r="L62">
        <v>30</v>
      </c>
      <c r="M62">
        <v>30</v>
      </c>
      <c r="N62">
        <v>0</v>
      </c>
      <c r="O62">
        <v>30</v>
      </c>
      <c r="P62">
        <v>100</v>
      </c>
      <c r="Q62">
        <v>100</v>
      </c>
      <c r="R62">
        <v>0.21</v>
      </c>
      <c r="S62" t="s">
        <v>42</v>
      </c>
      <c r="T62" t="s">
        <v>60</v>
      </c>
    </row>
    <row r="63" spans="1:20" x14ac:dyDescent="0.3">
      <c r="A63" t="s">
        <v>32</v>
      </c>
      <c r="B63" t="s">
        <v>33</v>
      </c>
      <c r="C63" t="s">
        <v>22</v>
      </c>
      <c r="D63" t="s">
        <v>34</v>
      </c>
      <c r="E63" t="s">
        <v>24</v>
      </c>
      <c r="F63" t="s">
        <v>25</v>
      </c>
      <c r="G63" t="s">
        <v>176</v>
      </c>
      <c r="H63" t="s">
        <v>27</v>
      </c>
      <c r="I63" t="s">
        <v>138</v>
      </c>
      <c r="J63" t="s">
        <v>144</v>
      </c>
      <c r="K63">
        <v>8.52</v>
      </c>
      <c r="L63">
        <v>21</v>
      </c>
      <c r="M63">
        <v>14</v>
      </c>
      <c r="N63">
        <v>7</v>
      </c>
      <c r="O63">
        <v>21</v>
      </c>
      <c r="P63">
        <v>66.7</v>
      </c>
      <c r="Q63">
        <v>66.7</v>
      </c>
      <c r="R63">
        <v>0.52</v>
      </c>
      <c r="S63" t="s">
        <v>42</v>
      </c>
      <c r="T63" t="s">
        <v>37</v>
      </c>
    </row>
    <row r="64" spans="1:20" x14ac:dyDescent="0.3">
      <c r="A64" t="s">
        <v>38</v>
      </c>
      <c r="B64" t="s">
        <v>39</v>
      </c>
      <c r="C64" t="s">
        <v>22</v>
      </c>
      <c r="D64" t="s">
        <v>34</v>
      </c>
      <c r="E64" t="s">
        <v>24</v>
      </c>
      <c r="F64" t="s">
        <v>25</v>
      </c>
      <c r="G64" t="s">
        <v>176</v>
      </c>
      <c r="H64" t="s">
        <v>27</v>
      </c>
      <c r="I64" t="s">
        <v>153</v>
      </c>
      <c r="J64" t="s">
        <v>178</v>
      </c>
      <c r="K64">
        <v>8.26</v>
      </c>
      <c r="L64">
        <v>21</v>
      </c>
      <c r="M64">
        <v>21</v>
      </c>
      <c r="N64">
        <v>0</v>
      </c>
      <c r="O64">
        <v>21</v>
      </c>
      <c r="P64">
        <v>100</v>
      </c>
      <c r="Q64">
        <v>100</v>
      </c>
      <c r="R64">
        <v>0.26</v>
      </c>
      <c r="S64" t="s">
        <v>42</v>
      </c>
      <c r="T64" t="s">
        <v>60</v>
      </c>
    </row>
    <row r="65" spans="1:20" x14ac:dyDescent="0.3">
      <c r="A65" t="s">
        <v>43</v>
      </c>
      <c r="B65" t="s">
        <v>44</v>
      </c>
      <c r="C65" t="s">
        <v>22</v>
      </c>
      <c r="D65" t="s">
        <v>45</v>
      </c>
      <c r="E65" t="s">
        <v>24</v>
      </c>
      <c r="F65" t="s">
        <v>25</v>
      </c>
      <c r="G65" t="s">
        <v>176</v>
      </c>
      <c r="H65" t="s">
        <v>158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 t="s">
        <v>42</v>
      </c>
      <c r="T65" t="s">
        <v>60</v>
      </c>
    </row>
    <row r="66" spans="1:20" x14ac:dyDescent="0.3">
      <c r="A66" t="s">
        <v>48</v>
      </c>
      <c r="B66" t="s">
        <v>49</v>
      </c>
      <c r="C66" t="s">
        <v>22</v>
      </c>
      <c r="D66" t="s">
        <v>34</v>
      </c>
      <c r="E66" t="s">
        <v>24</v>
      </c>
      <c r="F66" t="s">
        <v>25</v>
      </c>
      <c r="G66" t="s">
        <v>176</v>
      </c>
      <c r="H66" t="s">
        <v>27</v>
      </c>
      <c r="I66" t="s">
        <v>179</v>
      </c>
      <c r="J66" t="s">
        <v>140</v>
      </c>
      <c r="K66">
        <v>8.44</v>
      </c>
      <c r="L66">
        <v>18</v>
      </c>
      <c r="M66">
        <v>16</v>
      </c>
      <c r="N66">
        <v>2</v>
      </c>
      <c r="O66">
        <v>18</v>
      </c>
      <c r="P66">
        <v>88.9</v>
      </c>
      <c r="Q66">
        <v>88.9</v>
      </c>
      <c r="R66">
        <v>0.44</v>
      </c>
      <c r="S66" t="s">
        <v>42</v>
      </c>
      <c r="T66" t="s">
        <v>31</v>
      </c>
    </row>
    <row r="67" spans="1:20" x14ac:dyDescent="0.3">
      <c r="A67" t="s">
        <v>53</v>
      </c>
      <c r="B67" t="s">
        <v>54</v>
      </c>
      <c r="C67" t="s">
        <v>55</v>
      </c>
      <c r="D67" t="s">
        <v>56</v>
      </c>
      <c r="E67" t="s">
        <v>24</v>
      </c>
      <c r="F67" t="s">
        <v>57</v>
      </c>
      <c r="G67" t="s">
        <v>176</v>
      </c>
      <c r="H67" t="s">
        <v>27</v>
      </c>
      <c r="I67" t="s">
        <v>179</v>
      </c>
      <c r="J67" t="s">
        <v>180</v>
      </c>
      <c r="K67">
        <v>7.74</v>
      </c>
      <c r="L67">
        <v>16</v>
      </c>
      <c r="M67">
        <v>12</v>
      </c>
      <c r="N67">
        <v>4</v>
      </c>
      <c r="O67">
        <v>16</v>
      </c>
      <c r="P67">
        <v>75</v>
      </c>
      <c r="Q67">
        <v>75</v>
      </c>
      <c r="R67">
        <v>0</v>
      </c>
      <c r="S67" t="s">
        <v>30</v>
      </c>
      <c r="T67" t="s">
        <v>37</v>
      </c>
    </row>
    <row r="68" spans="1:20" x14ac:dyDescent="0.3">
      <c r="A68" t="s">
        <v>61</v>
      </c>
      <c r="B68" t="s">
        <v>62</v>
      </c>
      <c r="C68" t="s">
        <v>55</v>
      </c>
      <c r="D68" t="s">
        <v>63</v>
      </c>
      <c r="E68" t="s">
        <v>24</v>
      </c>
      <c r="F68" t="s">
        <v>57</v>
      </c>
      <c r="G68" t="s">
        <v>176</v>
      </c>
      <c r="H68" t="s">
        <v>27</v>
      </c>
      <c r="I68" t="s">
        <v>153</v>
      </c>
      <c r="J68" t="s">
        <v>174</v>
      </c>
      <c r="K68">
        <v>8.19</v>
      </c>
      <c r="L68">
        <v>17</v>
      </c>
      <c r="M68">
        <v>15</v>
      </c>
      <c r="N68">
        <v>2</v>
      </c>
      <c r="O68">
        <v>17</v>
      </c>
      <c r="P68">
        <v>88.2</v>
      </c>
      <c r="Q68">
        <v>88.2</v>
      </c>
      <c r="R68">
        <v>0.19</v>
      </c>
      <c r="S68" t="s">
        <v>42</v>
      </c>
      <c r="T68" t="s">
        <v>31</v>
      </c>
    </row>
    <row r="69" spans="1:20" x14ac:dyDescent="0.3">
      <c r="A69" t="s">
        <v>66</v>
      </c>
      <c r="B69" t="s">
        <v>67</v>
      </c>
      <c r="C69" t="s">
        <v>55</v>
      </c>
      <c r="D69" t="s">
        <v>56</v>
      </c>
      <c r="E69" t="s">
        <v>24</v>
      </c>
      <c r="F69" t="s">
        <v>57</v>
      </c>
      <c r="G69" t="s">
        <v>176</v>
      </c>
      <c r="H69" t="s">
        <v>27</v>
      </c>
      <c r="I69" t="s">
        <v>181</v>
      </c>
      <c r="J69" t="s">
        <v>182</v>
      </c>
      <c r="K69">
        <v>7.79</v>
      </c>
      <c r="L69">
        <v>15</v>
      </c>
      <c r="M69">
        <v>14</v>
      </c>
      <c r="N69">
        <v>1</v>
      </c>
      <c r="O69">
        <v>15</v>
      </c>
      <c r="P69">
        <v>93.3</v>
      </c>
      <c r="Q69">
        <v>93.3</v>
      </c>
      <c r="R69">
        <v>0</v>
      </c>
      <c r="S69" t="s">
        <v>30</v>
      </c>
      <c r="T69" t="s">
        <v>31</v>
      </c>
    </row>
    <row r="70" spans="1:20" x14ac:dyDescent="0.3">
      <c r="A70" t="s">
        <v>70</v>
      </c>
      <c r="B70" t="s">
        <v>71</v>
      </c>
      <c r="C70" t="s">
        <v>72</v>
      </c>
      <c r="D70" t="s">
        <v>73</v>
      </c>
      <c r="E70" t="s">
        <v>24</v>
      </c>
      <c r="F70" t="s">
        <v>74</v>
      </c>
      <c r="G70" t="s">
        <v>176</v>
      </c>
      <c r="H70" t="s">
        <v>27</v>
      </c>
      <c r="I70" t="s">
        <v>40</v>
      </c>
      <c r="J70" t="s">
        <v>183</v>
      </c>
      <c r="K70">
        <v>7.62</v>
      </c>
      <c r="L70">
        <v>19</v>
      </c>
      <c r="M70">
        <v>19</v>
      </c>
      <c r="N70">
        <v>0</v>
      </c>
      <c r="O70">
        <v>19</v>
      </c>
      <c r="P70">
        <v>100</v>
      </c>
      <c r="Q70">
        <v>100</v>
      </c>
      <c r="R70">
        <v>0</v>
      </c>
      <c r="S70" t="s">
        <v>42</v>
      </c>
      <c r="T70" t="s">
        <v>60</v>
      </c>
    </row>
    <row r="71" spans="1:20" x14ac:dyDescent="0.3">
      <c r="A71" t="s">
        <v>77</v>
      </c>
      <c r="B71" t="s">
        <v>78</v>
      </c>
      <c r="C71" t="s">
        <v>72</v>
      </c>
      <c r="D71" t="s">
        <v>73</v>
      </c>
      <c r="E71" t="s">
        <v>24</v>
      </c>
      <c r="F71" t="s">
        <v>74</v>
      </c>
      <c r="G71" t="s">
        <v>176</v>
      </c>
      <c r="H71" t="s">
        <v>27</v>
      </c>
      <c r="I71" t="s">
        <v>110</v>
      </c>
      <c r="J71" t="s">
        <v>184</v>
      </c>
      <c r="K71">
        <v>7.8</v>
      </c>
      <c r="L71">
        <v>23</v>
      </c>
      <c r="M71">
        <v>23</v>
      </c>
      <c r="N71">
        <v>0</v>
      </c>
      <c r="O71">
        <v>23</v>
      </c>
      <c r="P71">
        <v>100</v>
      </c>
      <c r="Q71">
        <v>100</v>
      </c>
      <c r="R71">
        <v>0</v>
      </c>
      <c r="S71" t="s">
        <v>42</v>
      </c>
      <c r="T71" t="s">
        <v>60</v>
      </c>
    </row>
    <row r="72" spans="1:20" x14ac:dyDescent="0.3">
      <c r="A72" t="s">
        <v>82</v>
      </c>
      <c r="B72" t="s">
        <v>83</v>
      </c>
      <c r="C72" t="s">
        <v>72</v>
      </c>
      <c r="D72" t="s">
        <v>45</v>
      </c>
      <c r="E72" t="s">
        <v>24</v>
      </c>
      <c r="F72" t="s">
        <v>74</v>
      </c>
      <c r="G72" t="s">
        <v>176</v>
      </c>
      <c r="H72" t="s">
        <v>27</v>
      </c>
      <c r="I72" t="s">
        <v>153</v>
      </c>
      <c r="J72" t="s">
        <v>76</v>
      </c>
      <c r="K72">
        <v>8.67</v>
      </c>
      <c r="L72">
        <v>15</v>
      </c>
      <c r="M72">
        <v>14</v>
      </c>
      <c r="N72">
        <v>1</v>
      </c>
      <c r="O72">
        <v>15</v>
      </c>
      <c r="P72">
        <v>93.3</v>
      </c>
      <c r="Q72">
        <v>93.3</v>
      </c>
      <c r="R72">
        <v>0.67</v>
      </c>
      <c r="S72" t="s">
        <v>30</v>
      </c>
      <c r="T72" t="s">
        <v>31</v>
      </c>
    </row>
    <row r="73" spans="1:20" x14ac:dyDescent="0.3">
      <c r="A73" t="s">
        <v>85</v>
      </c>
      <c r="B73" t="s">
        <v>86</v>
      </c>
      <c r="C73" t="s">
        <v>87</v>
      </c>
      <c r="D73" t="s">
        <v>88</v>
      </c>
      <c r="E73" t="s">
        <v>24</v>
      </c>
      <c r="F73" t="s">
        <v>89</v>
      </c>
      <c r="G73" t="s">
        <v>176</v>
      </c>
      <c r="H73" t="s">
        <v>27</v>
      </c>
      <c r="I73" t="s">
        <v>185</v>
      </c>
      <c r="J73" t="s">
        <v>186</v>
      </c>
      <c r="K73">
        <v>8.98</v>
      </c>
      <c r="L73">
        <v>8</v>
      </c>
      <c r="M73">
        <v>6</v>
      </c>
      <c r="N73">
        <v>2</v>
      </c>
      <c r="O73">
        <v>8</v>
      </c>
      <c r="P73">
        <v>75</v>
      </c>
      <c r="Q73">
        <v>75</v>
      </c>
      <c r="R73">
        <v>0.98</v>
      </c>
      <c r="S73" t="s">
        <v>30</v>
      </c>
      <c r="T73" t="s">
        <v>31</v>
      </c>
    </row>
    <row r="74" spans="1:20" x14ac:dyDescent="0.3">
      <c r="A74" t="s">
        <v>92</v>
      </c>
      <c r="B74" t="s">
        <v>93</v>
      </c>
      <c r="C74" t="s">
        <v>94</v>
      </c>
      <c r="D74" t="s">
        <v>95</v>
      </c>
      <c r="E74" t="s">
        <v>24</v>
      </c>
      <c r="F74" t="s">
        <v>89</v>
      </c>
      <c r="G74" t="s">
        <v>176</v>
      </c>
      <c r="H74" t="s">
        <v>27</v>
      </c>
      <c r="I74" t="s">
        <v>130</v>
      </c>
      <c r="J74" t="s">
        <v>187</v>
      </c>
      <c r="K74">
        <v>7.77</v>
      </c>
      <c r="L74">
        <v>28</v>
      </c>
      <c r="M74">
        <v>24</v>
      </c>
      <c r="N74">
        <v>4</v>
      </c>
      <c r="O74">
        <v>28</v>
      </c>
      <c r="P74">
        <v>85.7</v>
      </c>
      <c r="Q74">
        <v>85.7</v>
      </c>
      <c r="R74">
        <v>0</v>
      </c>
      <c r="S74" t="s">
        <v>30</v>
      </c>
      <c r="T74" t="s">
        <v>37</v>
      </c>
    </row>
    <row r="75" spans="1:20" x14ac:dyDescent="0.3">
      <c r="A75" t="s">
        <v>97</v>
      </c>
      <c r="B75" t="s">
        <v>98</v>
      </c>
      <c r="C75" t="s">
        <v>94</v>
      </c>
      <c r="D75" t="s">
        <v>95</v>
      </c>
      <c r="E75" t="s">
        <v>24</v>
      </c>
      <c r="F75" t="s">
        <v>89</v>
      </c>
      <c r="G75" t="s">
        <v>176</v>
      </c>
      <c r="H75" t="s">
        <v>27</v>
      </c>
      <c r="I75" t="s">
        <v>84</v>
      </c>
      <c r="J75" t="s">
        <v>188</v>
      </c>
      <c r="K75">
        <v>9.34</v>
      </c>
      <c r="L75">
        <v>30</v>
      </c>
      <c r="M75">
        <v>25</v>
      </c>
      <c r="N75">
        <v>5</v>
      </c>
      <c r="O75">
        <v>30</v>
      </c>
      <c r="P75">
        <v>83.3</v>
      </c>
      <c r="Q75">
        <v>83.3</v>
      </c>
      <c r="R75">
        <v>1.34</v>
      </c>
      <c r="S75" t="s">
        <v>42</v>
      </c>
      <c r="T75" t="s">
        <v>37</v>
      </c>
    </row>
    <row r="76" spans="1:20" x14ac:dyDescent="0.3">
      <c r="A76" t="s">
        <v>100</v>
      </c>
      <c r="B76" t="s">
        <v>101</v>
      </c>
      <c r="C76" t="s">
        <v>94</v>
      </c>
      <c r="D76" t="s">
        <v>45</v>
      </c>
      <c r="E76" t="s">
        <v>24</v>
      </c>
      <c r="F76" t="s">
        <v>89</v>
      </c>
      <c r="G76" t="s">
        <v>176</v>
      </c>
      <c r="H76" t="s">
        <v>27</v>
      </c>
      <c r="I76" t="s">
        <v>189</v>
      </c>
      <c r="J76" t="s">
        <v>190</v>
      </c>
      <c r="K76">
        <v>7.99</v>
      </c>
      <c r="L76">
        <v>29</v>
      </c>
      <c r="M76">
        <v>25</v>
      </c>
      <c r="N76">
        <v>4</v>
      </c>
      <c r="O76">
        <v>29</v>
      </c>
      <c r="P76">
        <v>86.2</v>
      </c>
      <c r="Q76">
        <v>86.2</v>
      </c>
      <c r="R76">
        <v>0</v>
      </c>
      <c r="S76" t="s">
        <v>42</v>
      </c>
      <c r="T76" t="s">
        <v>37</v>
      </c>
    </row>
    <row r="77" spans="1:20" x14ac:dyDescent="0.3">
      <c r="A77" t="s">
        <v>103</v>
      </c>
      <c r="B77" t="s">
        <v>104</v>
      </c>
      <c r="C77" t="s">
        <v>22</v>
      </c>
      <c r="D77" t="s">
        <v>34</v>
      </c>
      <c r="E77" t="s">
        <v>105</v>
      </c>
      <c r="F77" t="s">
        <v>25</v>
      </c>
      <c r="G77" t="s">
        <v>176</v>
      </c>
      <c r="H77" t="s">
        <v>27</v>
      </c>
      <c r="I77" t="s">
        <v>173</v>
      </c>
      <c r="J77" t="s">
        <v>191</v>
      </c>
      <c r="K77">
        <v>9.4700000000000006</v>
      </c>
      <c r="L77">
        <v>34</v>
      </c>
      <c r="M77">
        <v>31</v>
      </c>
      <c r="N77">
        <v>3</v>
      </c>
      <c r="O77">
        <v>34</v>
      </c>
      <c r="P77">
        <v>91.2</v>
      </c>
      <c r="Q77">
        <v>91.2</v>
      </c>
      <c r="R77">
        <v>1.47</v>
      </c>
      <c r="S77" t="s">
        <v>30</v>
      </c>
      <c r="T77" t="s">
        <v>31</v>
      </c>
    </row>
    <row r="78" spans="1:20" x14ac:dyDescent="0.3">
      <c r="A78" t="s">
        <v>108</v>
      </c>
      <c r="B78" t="s">
        <v>109</v>
      </c>
      <c r="C78" t="s">
        <v>22</v>
      </c>
      <c r="D78" t="s">
        <v>34</v>
      </c>
      <c r="E78" t="s">
        <v>105</v>
      </c>
      <c r="F78" t="s">
        <v>25</v>
      </c>
      <c r="G78" t="s">
        <v>176</v>
      </c>
      <c r="H78" t="s">
        <v>119</v>
      </c>
      <c r="I78" t="s">
        <v>192</v>
      </c>
      <c r="J78" t="s">
        <v>193</v>
      </c>
      <c r="K78">
        <v>8.14</v>
      </c>
      <c r="L78">
        <v>25</v>
      </c>
      <c r="M78">
        <v>25</v>
      </c>
      <c r="N78">
        <v>0</v>
      </c>
      <c r="O78">
        <v>25</v>
      </c>
      <c r="P78">
        <v>100</v>
      </c>
      <c r="Q78">
        <v>100</v>
      </c>
      <c r="R78">
        <v>0.14000000000000001</v>
      </c>
      <c r="S78" t="s">
        <v>42</v>
      </c>
      <c r="T78" t="s">
        <v>60</v>
      </c>
    </row>
    <row r="79" spans="1:20" x14ac:dyDescent="0.3">
      <c r="A79" t="s">
        <v>111</v>
      </c>
      <c r="B79" t="s">
        <v>112</v>
      </c>
      <c r="C79" t="s">
        <v>55</v>
      </c>
      <c r="D79" t="s">
        <v>56</v>
      </c>
      <c r="E79" t="s">
        <v>105</v>
      </c>
      <c r="F79" t="s">
        <v>57</v>
      </c>
      <c r="G79" t="s">
        <v>176</v>
      </c>
      <c r="H79" t="s">
        <v>27</v>
      </c>
      <c r="I79" t="s">
        <v>194</v>
      </c>
      <c r="J79" t="s">
        <v>195</v>
      </c>
      <c r="K79">
        <v>7.73</v>
      </c>
      <c r="L79">
        <v>14</v>
      </c>
      <c r="M79">
        <v>11</v>
      </c>
      <c r="N79">
        <v>3</v>
      </c>
      <c r="O79">
        <v>14</v>
      </c>
      <c r="P79">
        <v>78.599999999999994</v>
      </c>
      <c r="Q79">
        <v>78.599999999999994</v>
      </c>
      <c r="R79">
        <v>0</v>
      </c>
      <c r="S79" t="s">
        <v>30</v>
      </c>
      <c r="T79" t="s">
        <v>31</v>
      </c>
    </row>
    <row r="80" spans="1:20" x14ac:dyDescent="0.3">
      <c r="A80" t="s">
        <v>114</v>
      </c>
      <c r="B80" t="s">
        <v>115</v>
      </c>
      <c r="C80" t="s">
        <v>72</v>
      </c>
      <c r="D80" t="s">
        <v>73</v>
      </c>
      <c r="E80" t="s">
        <v>105</v>
      </c>
      <c r="F80" t="s">
        <v>74</v>
      </c>
      <c r="G80" t="s">
        <v>176</v>
      </c>
      <c r="H80" t="s">
        <v>27</v>
      </c>
      <c r="I80" t="s">
        <v>153</v>
      </c>
      <c r="J80" t="s">
        <v>196</v>
      </c>
      <c r="K80">
        <v>9.41</v>
      </c>
      <c r="L80">
        <v>20</v>
      </c>
      <c r="M80">
        <v>20</v>
      </c>
      <c r="N80">
        <v>0</v>
      </c>
      <c r="O80">
        <v>20</v>
      </c>
      <c r="P80">
        <v>100</v>
      </c>
      <c r="Q80">
        <v>100</v>
      </c>
      <c r="R80">
        <v>1.41</v>
      </c>
      <c r="S80" t="s">
        <v>42</v>
      </c>
      <c r="T80" t="s">
        <v>60</v>
      </c>
    </row>
    <row r="81" spans="1:20" x14ac:dyDescent="0.3">
      <c r="A81" t="s">
        <v>117</v>
      </c>
      <c r="B81" t="s">
        <v>118</v>
      </c>
      <c r="C81" t="s">
        <v>94</v>
      </c>
      <c r="D81" t="s">
        <v>95</v>
      </c>
      <c r="E81" t="s">
        <v>105</v>
      </c>
      <c r="F81" t="s">
        <v>89</v>
      </c>
      <c r="G81" t="s">
        <v>176</v>
      </c>
      <c r="H81" t="s">
        <v>27</v>
      </c>
      <c r="I81" t="s">
        <v>173</v>
      </c>
      <c r="J81" t="s">
        <v>197</v>
      </c>
      <c r="K81">
        <v>8.5500000000000007</v>
      </c>
      <c r="L81">
        <v>35</v>
      </c>
      <c r="M81">
        <v>26</v>
      </c>
      <c r="N81">
        <v>9</v>
      </c>
      <c r="O81">
        <v>35</v>
      </c>
      <c r="P81">
        <v>74.3</v>
      </c>
      <c r="Q81">
        <v>74.3</v>
      </c>
      <c r="R81">
        <v>0.55000000000000004</v>
      </c>
      <c r="S81" t="s">
        <v>30</v>
      </c>
      <c r="T81" t="s">
        <v>122</v>
      </c>
    </row>
    <row r="82" spans="1:20" x14ac:dyDescent="0.3">
      <c r="A82" t="s">
        <v>20</v>
      </c>
      <c r="B82" t="s">
        <v>21</v>
      </c>
      <c r="C82" t="s">
        <v>22</v>
      </c>
      <c r="D82" t="s">
        <v>23</v>
      </c>
      <c r="E82" t="s">
        <v>24</v>
      </c>
      <c r="F82" t="s">
        <v>25</v>
      </c>
      <c r="G82" t="s">
        <v>198</v>
      </c>
      <c r="H82" t="s">
        <v>27</v>
      </c>
      <c r="I82" t="s">
        <v>199</v>
      </c>
      <c r="J82" t="s">
        <v>200</v>
      </c>
      <c r="K82">
        <v>7.71</v>
      </c>
      <c r="L82">
        <v>25</v>
      </c>
      <c r="M82">
        <v>20</v>
      </c>
      <c r="N82">
        <v>5</v>
      </c>
      <c r="O82">
        <v>25</v>
      </c>
      <c r="P82">
        <v>80</v>
      </c>
      <c r="Q82">
        <v>80</v>
      </c>
      <c r="R82">
        <v>0</v>
      </c>
      <c r="S82" t="s">
        <v>30</v>
      </c>
      <c r="T82" t="s">
        <v>37</v>
      </c>
    </row>
    <row r="83" spans="1:20" x14ac:dyDescent="0.3">
      <c r="A83" t="s">
        <v>32</v>
      </c>
      <c r="B83" t="s">
        <v>33</v>
      </c>
      <c r="C83" t="s">
        <v>22</v>
      </c>
      <c r="D83" t="s">
        <v>34</v>
      </c>
      <c r="E83" t="s">
        <v>24</v>
      </c>
      <c r="F83" t="s">
        <v>25</v>
      </c>
      <c r="G83" t="s">
        <v>198</v>
      </c>
      <c r="H83" t="s">
        <v>27</v>
      </c>
      <c r="I83" t="s">
        <v>68</v>
      </c>
      <c r="J83" t="s">
        <v>201</v>
      </c>
      <c r="K83">
        <v>9.1999999999999993</v>
      </c>
      <c r="L83">
        <v>15</v>
      </c>
      <c r="M83">
        <v>10</v>
      </c>
      <c r="N83">
        <v>5</v>
      </c>
      <c r="O83">
        <v>15</v>
      </c>
      <c r="P83">
        <v>66.7</v>
      </c>
      <c r="Q83">
        <v>66.7</v>
      </c>
      <c r="R83">
        <v>1.2</v>
      </c>
      <c r="S83" t="s">
        <v>81</v>
      </c>
      <c r="T83" t="s">
        <v>37</v>
      </c>
    </row>
    <row r="84" spans="1:20" x14ac:dyDescent="0.3">
      <c r="A84" t="s">
        <v>38</v>
      </c>
      <c r="B84" t="s">
        <v>39</v>
      </c>
      <c r="C84" t="s">
        <v>22</v>
      </c>
      <c r="D84" t="s">
        <v>34</v>
      </c>
      <c r="E84" t="s">
        <v>24</v>
      </c>
      <c r="F84" t="s">
        <v>25</v>
      </c>
      <c r="G84" t="s">
        <v>198</v>
      </c>
      <c r="H84" t="s">
        <v>27</v>
      </c>
      <c r="I84" t="s">
        <v>58</v>
      </c>
      <c r="J84" t="s">
        <v>202</v>
      </c>
      <c r="K84">
        <v>7.3</v>
      </c>
      <c r="L84">
        <v>25</v>
      </c>
      <c r="M84">
        <v>17</v>
      </c>
      <c r="N84">
        <v>8</v>
      </c>
      <c r="O84">
        <v>25</v>
      </c>
      <c r="P84">
        <v>68</v>
      </c>
      <c r="Q84">
        <v>68</v>
      </c>
      <c r="R84">
        <v>0</v>
      </c>
      <c r="S84" t="s">
        <v>42</v>
      </c>
      <c r="T84" t="s">
        <v>122</v>
      </c>
    </row>
    <row r="85" spans="1:20" x14ac:dyDescent="0.3">
      <c r="A85" t="s">
        <v>43</v>
      </c>
      <c r="B85" t="s">
        <v>44</v>
      </c>
      <c r="C85" t="s">
        <v>22</v>
      </c>
      <c r="D85" t="s">
        <v>45</v>
      </c>
      <c r="E85" t="s">
        <v>24</v>
      </c>
      <c r="F85" t="s">
        <v>25</v>
      </c>
      <c r="G85" t="s">
        <v>198</v>
      </c>
      <c r="H85" t="s">
        <v>27</v>
      </c>
      <c r="I85" t="s">
        <v>125</v>
      </c>
      <c r="J85" t="s">
        <v>203</v>
      </c>
      <c r="K85">
        <v>7.5</v>
      </c>
      <c r="L85">
        <v>20</v>
      </c>
      <c r="M85">
        <v>15</v>
      </c>
      <c r="N85">
        <v>5</v>
      </c>
      <c r="O85">
        <v>20</v>
      </c>
      <c r="P85">
        <v>75</v>
      </c>
      <c r="Q85">
        <v>75</v>
      </c>
      <c r="R85">
        <v>0</v>
      </c>
      <c r="S85" t="s">
        <v>30</v>
      </c>
      <c r="T85" t="s">
        <v>37</v>
      </c>
    </row>
    <row r="86" spans="1:20" x14ac:dyDescent="0.3">
      <c r="A86" t="s">
        <v>48</v>
      </c>
      <c r="B86" t="s">
        <v>49</v>
      </c>
      <c r="C86" t="s">
        <v>22</v>
      </c>
      <c r="D86" t="s">
        <v>34</v>
      </c>
      <c r="E86" t="s">
        <v>24</v>
      </c>
      <c r="F86" t="s">
        <v>25</v>
      </c>
      <c r="G86" t="s">
        <v>198</v>
      </c>
      <c r="H86" t="s">
        <v>27</v>
      </c>
      <c r="I86" t="s">
        <v>204</v>
      </c>
      <c r="J86" t="s">
        <v>205</v>
      </c>
      <c r="K86">
        <v>8.66</v>
      </c>
      <c r="L86">
        <v>18</v>
      </c>
      <c r="M86">
        <v>17</v>
      </c>
      <c r="N86">
        <v>1</v>
      </c>
      <c r="O86">
        <v>18</v>
      </c>
      <c r="P86">
        <v>94.4</v>
      </c>
      <c r="Q86">
        <v>94.4</v>
      </c>
      <c r="R86">
        <v>0.66</v>
      </c>
      <c r="S86" t="s">
        <v>42</v>
      </c>
      <c r="T86" t="s">
        <v>31</v>
      </c>
    </row>
    <row r="87" spans="1:20" x14ac:dyDescent="0.3">
      <c r="A87" t="s">
        <v>53</v>
      </c>
      <c r="B87" t="s">
        <v>54</v>
      </c>
      <c r="C87" t="s">
        <v>55</v>
      </c>
      <c r="D87" t="s">
        <v>56</v>
      </c>
      <c r="E87" t="s">
        <v>24</v>
      </c>
      <c r="F87" t="s">
        <v>57</v>
      </c>
      <c r="G87" t="s">
        <v>198</v>
      </c>
      <c r="H87" t="s">
        <v>27</v>
      </c>
      <c r="I87" t="s">
        <v>206</v>
      </c>
      <c r="J87" t="s">
        <v>145</v>
      </c>
      <c r="K87">
        <v>8.59</v>
      </c>
      <c r="L87">
        <v>21</v>
      </c>
      <c r="M87">
        <v>21</v>
      </c>
      <c r="N87">
        <v>0</v>
      </c>
      <c r="O87">
        <v>21</v>
      </c>
      <c r="P87">
        <v>100</v>
      </c>
      <c r="Q87">
        <v>100</v>
      </c>
      <c r="R87">
        <v>0.59</v>
      </c>
      <c r="S87" t="s">
        <v>42</v>
      </c>
      <c r="T87" t="s">
        <v>60</v>
      </c>
    </row>
    <row r="88" spans="1:20" x14ac:dyDescent="0.3">
      <c r="A88" t="s">
        <v>61</v>
      </c>
      <c r="B88" t="s">
        <v>62</v>
      </c>
      <c r="C88" t="s">
        <v>55</v>
      </c>
      <c r="D88" t="s">
        <v>63</v>
      </c>
      <c r="E88" t="s">
        <v>24</v>
      </c>
      <c r="F88" t="s">
        <v>57</v>
      </c>
      <c r="G88" t="s">
        <v>198</v>
      </c>
      <c r="H88" t="s">
        <v>27</v>
      </c>
      <c r="I88" t="s">
        <v>149</v>
      </c>
      <c r="J88" t="s">
        <v>207</v>
      </c>
      <c r="K88">
        <v>8.6199999999999992</v>
      </c>
      <c r="L88">
        <v>13</v>
      </c>
      <c r="M88">
        <v>13</v>
      </c>
      <c r="N88">
        <v>0</v>
      </c>
      <c r="O88">
        <v>13</v>
      </c>
      <c r="P88">
        <v>100</v>
      </c>
      <c r="Q88">
        <v>100</v>
      </c>
      <c r="R88">
        <v>0.62</v>
      </c>
      <c r="S88" t="s">
        <v>42</v>
      </c>
      <c r="T88" t="s">
        <v>60</v>
      </c>
    </row>
    <row r="89" spans="1:20" x14ac:dyDescent="0.3">
      <c r="A89" t="s">
        <v>66</v>
      </c>
      <c r="B89" t="s">
        <v>67</v>
      </c>
      <c r="C89" t="s">
        <v>55</v>
      </c>
      <c r="D89" t="s">
        <v>56</v>
      </c>
      <c r="E89" t="s">
        <v>24</v>
      </c>
      <c r="F89" t="s">
        <v>57</v>
      </c>
      <c r="G89" t="s">
        <v>198</v>
      </c>
      <c r="H89" t="s">
        <v>27</v>
      </c>
      <c r="I89" t="s">
        <v>204</v>
      </c>
      <c r="J89" t="s">
        <v>131</v>
      </c>
      <c r="K89">
        <v>9.1300000000000008</v>
      </c>
      <c r="L89">
        <v>17</v>
      </c>
      <c r="M89">
        <v>12</v>
      </c>
      <c r="N89">
        <v>5</v>
      </c>
      <c r="O89">
        <v>17</v>
      </c>
      <c r="P89">
        <v>70.599999999999994</v>
      </c>
      <c r="Q89">
        <v>70.599999999999994</v>
      </c>
      <c r="R89">
        <v>1.1299999999999999</v>
      </c>
      <c r="S89" t="s">
        <v>30</v>
      </c>
      <c r="T89" t="s">
        <v>37</v>
      </c>
    </row>
    <row r="90" spans="1:20" x14ac:dyDescent="0.3">
      <c r="A90" t="s">
        <v>70</v>
      </c>
      <c r="B90" t="s">
        <v>71</v>
      </c>
      <c r="C90" t="s">
        <v>72</v>
      </c>
      <c r="D90" t="s">
        <v>73</v>
      </c>
      <c r="E90" t="s">
        <v>24</v>
      </c>
      <c r="F90" t="s">
        <v>74</v>
      </c>
      <c r="G90" t="s">
        <v>198</v>
      </c>
      <c r="H90" t="s">
        <v>27</v>
      </c>
      <c r="I90" t="s">
        <v>113</v>
      </c>
      <c r="J90" t="s">
        <v>208</v>
      </c>
      <c r="K90">
        <v>8.75</v>
      </c>
      <c r="L90">
        <v>13</v>
      </c>
      <c r="M90">
        <v>9</v>
      </c>
      <c r="N90">
        <v>4</v>
      </c>
      <c r="O90">
        <v>13</v>
      </c>
      <c r="P90">
        <v>69.2</v>
      </c>
      <c r="Q90">
        <v>69.2</v>
      </c>
      <c r="R90">
        <v>0.75</v>
      </c>
      <c r="S90" t="s">
        <v>30</v>
      </c>
      <c r="T90" t="s">
        <v>37</v>
      </c>
    </row>
    <row r="91" spans="1:20" x14ac:dyDescent="0.3">
      <c r="A91" t="s">
        <v>77</v>
      </c>
      <c r="B91" t="s">
        <v>78</v>
      </c>
      <c r="C91" t="s">
        <v>72</v>
      </c>
      <c r="D91" t="s">
        <v>73</v>
      </c>
      <c r="E91" t="s">
        <v>24</v>
      </c>
      <c r="F91" t="s">
        <v>74</v>
      </c>
      <c r="G91" t="s">
        <v>198</v>
      </c>
      <c r="H91" t="s">
        <v>27</v>
      </c>
      <c r="I91" t="s">
        <v>99</v>
      </c>
      <c r="J91" t="s">
        <v>209</v>
      </c>
      <c r="K91">
        <v>8.73</v>
      </c>
      <c r="L91">
        <v>23</v>
      </c>
      <c r="M91">
        <v>19</v>
      </c>
      <c r="N91">
        <v>4</v>
      </c>
      <c r="O91">
        <v>23</v>
      </c>
      <c r="P91">
        <v>82.6</v>
      </c>
      <c r="Q91">
        <v>82.6</v>
      </c>
      <c r="R91">
        <v>0.73</v>
      </c>
      <c r="S91" t="s">
        <v>30</v>
      </c>
      <c r="T91" t="s">
        <v>37</v>
      </c>
    </row>
    <row r="92" spans="1:20" x14ac:dyDescent="0.3">
      <c r="A92" t="s">
        <v>82</v>
      </c>
      <c r="B92" t="s">
        <v>83</v>
      </c>
      <c r="C92" t="s">
        <v>72</v>
      </c>
      <c r="D92" t="s">
        <v>45</v>
      </c>
      <c r="E92" t="s">
        <v>24</v>
      </c>
      <c r="F92" t="s">
        <v>74</v>
      </c>
      <c r="G92" t="s">
        <v>198</v>
      </c>
      <c r="H92" t="s">
        <v>158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 t="s">
        <v>42</v>
      </c>
      <c r="T92" t="s">
        <v>60</v>
      </c>
    </row>
    <row r="93" spans="1:20" x14ac:dyDescent="0.3">
      <c r="A93" t="s">
        <v>85</v>
      </c>
      <c r="B93" t="s">
        <v>86</v>
      </c>
      <c r="C93" t="s">
        <v>87</v>
      </c>
      <c r="D93" t="s">
        <v>88</v>
      </c>
      <c r="E93" t="s">
        <v>24</v>
      </c>
      <c r="F93" t="s">
        <v>89</v>
      </c>
      <c r="G93" t="s">
        <v>198</v>
      </c>
      <c r="H93" t="s">
        <v>27</v>
      </c>
      <c r="I93" t="s">
        <v>210</v>
      </c>
      <c r="J93" t="s">
        <v>211</v>
      </c>
      <c r="K93">
        <v>8.25</v>
      </c>
      <c r="L93">
        <v>5</v>
      </c>
      <c r="M93">
        <v>4</v>
      </c>
      <c r="N93">
        <v>1</v>
      </c>
      <c r="O93">
        <v>5</v>
      </c>
      <c r="P93">
        <v>80</v>
      </c>
      <c r="Q93">
        <v>80</v>
      </c>
      <c r="R93">
        <v>0.25</v>
      </c>
      <c r="S93" t="s">
        <v>42</v>
      </c>
      <c r="T93" t="s">
        <v>31</v>
      </c>
    </row>
    <row r="94" spans="1:20" x14ac:dyDescent="0.3">
      <c r="A94" t="s">
        <v>92</v>
      </c>
      <c r="B94" t="s">
        <v>93</v>
      </c>
      <c r="C94" t="s">
        <v>94</v>
      </c>
      <c r="D94" t="s">
        <v>95</v>
      </c>
      <c r="E94" t="s">
        <v>24</v>
      </c>
      <c r="F94" t="s">
        <v>89</v>
      </c>
      <c r="G94" t="s">
        <v>198</v>
      </c>
      <c r="H94" t="s">
        <v>27</v>
      </c>
      <c r="I94" t="s">
        <v>28</v>
      </c>
      <c r="J94" t="s">
        <v>212</v>
      </c>
      <c r="K94">
        <v>9.32</v>
      </c>
      <c r="L94">
        <v>28</v>
      </c>
      <c r="M94">
        <v>26</v>
      </c>
      <c r="N94">
        <v>2</v>
      </c>
      <c r="O94">
        <v>28</v>
      </c>
      <c r="P94">
        <v>92.9</v>
      </c>
      <c r="Q94">
        <v>92.9</v>
      </c>
      <c r="R94">
        <v>1.32</v>
      </c>
      <c r="S94" t="s">
        <v>30</v>
      </c>
      <c r="T94" t="s">
        <v>31</v>
      </c>
    </row>
    <row r="95" spans="1:20" x14ac:dyDescent="0.3">
      <c r="A95" t="s">
        <v>97</v>
      </c>
      <c r="B95" t="s">
        <v>98</v>
      </c>
      <c r="C95" t="s">
        <v>94</v>
      </c>
      <c r="D95" t="s">
        <v>95</v>
      </c>
      <c r="E95" t="s">
        <v>24</v>
      </c>
      <c r="F95" t="s">
        <v>89</v>
      </c>
      <c r="G95" t="s">
        <v>198</v>
      </c>
      <c r="H95" t="s">
        <v>27</v>
      </c>
      <c r="I95" t="s">
        <v>79</v>
      </c>
      <c r="J95" t="s">
        <v>213</v>
      </c>
      <c r="K95">
        <v>8.3699999999999992</v>
      </c>
      <c r="L95">
        <v>33</v>
      </c>
      <c r="M95">
        <v>27</v>
      </c>
      <c r="N95">
        <v>6</v>
      </c>
      <c r="O95">
        <v>33</v>
      </c>
      <c r="P95">
        <v>81.8</v>
      </c>
      <c r="Q95">
        <v>81.8</v>
      </c>
      <c r="R95">
        <v>0.37</v>
      </c>
      <c r="S95" t="s">
        <v>42</v>
      </c>
      <c r="T95" t="s">
        <v>37</v>
      </c>
    </row>
    <row r="96" spans="1:20" x14ac:dyDescent="0.3">
      <c r="A96" t="s">
        <v>100</v>
      </c>
      <c r="B96" t="s">
        <v>101</v>
      </c>
      <c r="C96" t="s">
        <v>94</v>
      </c>
      <c r="D96" t="s">
        <v>45</v>
      </c>
      <c r="E96" t="s">
        <v>24</v>
      </c>
      <c r="F96" t="s">
        <v>89</v>
      </c>
      <c r="G96" t="s">
        <v>198</v>
      </c>
      <c r="H96" t="s">
        <v>27</v>
      </c>
      <c r="I96" t="s">
        <v>110</v>
      </c>
      <c r="J96" t="s">
        <v>214</v>
      </c>
      <c r="K96">
        <v>7.22</v>
      </c>
      <c r="L96">
        <v>30</v>
      </c>
      <c r="M96">
        <v>29</v>
      </c>
      <c r="N96">
        <v>1</v>
      </c>
      <c r="O96">
        <v>30</v>
      </c>
      <c r="P96">
        <v>96.7</v>
      </c>
      <c r="Q96">
        <v>96.7</v>
      </c>
      <c r="R96">
        <v>0</v>
      </c>
      <c r="S96" t="s">
        <v>30</v>
      </c>
      <c r="T96" t="s">
        <v>31</v>
      </c>
    </row>
    <row r="97" spans="1:20" x14ac:dyDescent="0.3">
      <c r="A97" t="s">
        <v>103</v>
      </c>
      <c r="B97" t="s">
        <v>104</v>
      </c>
      <c r="C97" t="s">
        <v>22</v>
      </c>
      <c r="D97" t="s">
        <v>34</v>
      </c>
      <c r="E97" t="s">
        <v>105</v>
      </c>
      <c r="F97" t="s">
        <v>25</v>
      </c>
      <c r="G97" t="s">
        <v>198</v>
      </c>
      <c r="H97" t="s">
        <v>27</v>
      </c>
      <c r="I97" t="s">
        <v>130</v>
      </c>
      <c r="J97" t="s">
        <v>215</v>
      </c>
      <c r="K97">
        <v>8.91</v>
      </c>
      <c r="L97">
        <v>23</v>
      </c>
      <c r="M97">
        <v>20</v>
      </c>
      <c r="N97">
        <v>3</v>
      </c>
      <c r="O97">
        <v>23</v>
      </c>
      <c r="P97">
        <v>87</v>
      </c>
      <c r="Q97">
        <v>87</v>
      </c>
      <c r="R97">
        <v>0.91</v>
      </c>
      <c r="S97" t="s">
        <v>42</v>
      </c>
      <c r="T97" t="s">
        <v>31</v>
      </c>
    </row>
    <row r="98" spans="1:20" x14ac:dyDescent="0.3">
      <c r="A98" t="s">
        <v>108</v>
      </c>
      <c r="B98" t="s">
        <v>109</v>
      </c>
      <c r="C98" t="s">
        <v>22</v>
      </c>
      <c r="D98" t="s">
        <v>34</v>
      </c>
      <c r="E98" t="s">
        <v>105</v>
      </c>
      <c r="F98" t="s">
        <v>25</v>
      </c>
      <c r="G98" t="s">
        <v>198</v>
      </c>
      <c r="H98" t="s">
        <v>27</v>
      </c>
      <c r="I98" t="s">
        <v>40</v>
      </c>
      <c r="J98" t="s">
        <v>216</v>
      </c>
      <c r="K98">
        <v>7.93</v>
      </c>
      <c r="L98">
        <v>19</v>
      </c>
      <c r="M98">
        <v>17</v>
      </c>
      <c r="N98">
        <v>2</v>
      </c>
      <c r="O98">
        <v>19</v>
      </c>
      <c r="P98">
        <v>89.5</v>
      </c>
      <c r="Q98">
        <v>89.5</v>
      </c>
      <c r="R98">
        <v>0</v>
      </c>
      <c r="S98" t="s">
        <v>30</v>
      </c>
      <c r="T98" t="s">
        <v>31</v>
      </c>
    </row>
    <row r="99" spans="1:20" x14ac:dyDescent="0.3">
      <c r="A99" t="s">
        <v>111</v>
      </c>
      <c r="B99" t="s">
        <v>112</v>
      </c>
      <c r="C99" t="s">
        <v>55</v>
      </c>
      <c r="D99" t="s">
        <v>56</v>
      </c>
      <c r="E99" t="s">
        <v>105</v>
      </c>
      <c r="F99" t="s">
        <v>57</v>
      </c>
      <c r="G99" t="s">
        <v>198</v>
      </c>
      <c r="H99" t="s">
        <v>27</v>
      </c>
      <c r="I99" t="s">
        <v>50</v>
      </c>
      <c r="J99" t="s">
        <v>107</v>
      </c>
      <c r="K99">
        <v>8.89</v>
      </c>
      <c r="L99">
        <v>13</v>
      </c>
      <c r="M99">
        <v>10</v>
      </c>
      <c r="N99">
        <v>3</v>
      </c>
      <c r="O99">
        <v>13</v>
      </c>
      <c r="P99">
        <v>76.900000000000006</v>
      </c>
      <c r="Q99">
        <v>76.900000000000006</v>
      </c>
      <c r="R99">
        <v>0.89</v>
      </c>
      <c r="S99" t="s">
        <v>42</v>
      </c>
      <c r="T99" t="s">
        <v>31</v>
      </c>
    </row>
    <row r="100" spans="1:20" x14ac:dyDescent="0.3">
      <c r="A100" t="s">
        <v>114</v>
      </c>
      <c r="B100" t="s">
        <v>115</v>
      </c>
      <c r="C100" t="s">
        <v>72</v>
      </c>
      <c r="D100" t="s">
        <v>73</v>
      </c>
      <c r="E100" t="s">
        <v>105</v>
      </c>
      <c r="F100" t="s">
        <v>74</v>
      </c>
      <c r="G100" t="s">
        <v>198</v>
      </c>
      <c r="H100" t="s">
        <v>27</v>
      </c>
      <c r="I100" t="s">
        <v>84</v>
      </c>
      <c r="J100" t="s">
        <v>146</v>
      </c>
      <c r="K100">
        <v>7.49</v>
      </c>
      <c r="L100">
        <v>11</v>
      </c>
      <c r="M100">
        <v>8</v>
      </c>
      <c r="N100">
        <v>3</v>
      </c>
      <c r="O100">
        <v>11</v>
      </c>
      <c r="P100">
        <v>72.7</v>
      </c>
      <c r="Q100">
        <v>72.7</v>
      </c>
      <c r="R100">
        <v>0</v>
      </c>
      <c r="S100" t="s">
        <v>42</v>
      </c>
      <c r="T100" t="s">
        <v>31</v>
      </c>
    </row>
    <row r="101" spans="1:20" x14ac:dyDescent="0.3">
      <c r="A101" t="s">
        <v>117</v>
      </c>
      <c r="B101" t="s">
        <v>118</v>
      </c>
      <c r="C101" t="s">
        <v>94</v>
      </c>
      <c r="D101" t="s">
        <v>95</v>
      </c>
      <c r="E101" t="s">
        <v>105</v>
      </c>
      <c r="F101" t="s">
        <v>89</v>
      </c>
      <c r="G101" t="s">
        <v>198</v>
      </c>
      <c r="H101" t="s">
        <v>27</v>
      </c>
      <c r="I101" t="s">
        <v>206</v>
      </c>
      <c r="J101" t="s">
        <v>169</v>
      </c>
      <c r="K101">
        <v>9.1999999999999993</v>
      </c>
      <c r="L101">
        <v>26</v>
      </c>
      <c r="M101">
        <v>21</v>
      </c>
      <c r="N101">
        <v>5</v>
      </c>
      <c r="O101">
        <v>26</v>
      </c>
      <c r="P101">
        <v>80.8</v>
      </c>
      <c r="Q101">
        <v>80.8</v>
      </c>
      <c r="R101">
        <v>1.2</v>
      </c>
      <c r="S101" t="s">
        <v>30</v>
      </c>
      <c r="T101" t="s">
        <v>37</v>
      </c>
    </row>
    <row r="102" spans="1:20" x14ac:dyDescent="0.3">
      <c r="A102" t="s">
        <v>20</v>
      </c>
      <c r="B102" t="s">
        <v>21</v>
      </c>
      <c r="C102" t="s">
        <v>22</v>
      </c>
      <c r="D102" t="s">
        <v>23</v>
      </c>
      <c r="E102" t="s">
        <v>24</v>
      </c>
      <c r="F102" t="s">
        <v>25</v>
      </c>
      <c r="G102" t="s">
        <v>217</v>
      </c>
      <c r="H102" t="s">
        <v>27</v>
      </c>
      <c r="I102" t="s">
        <v>28</v>
      </c>
      <c r="J102" t="s">
        <v>218</v>
      </c>
      <c r="K102">
        <v>7.31</v>
      </c>
      <c r="L102">
        <v>27</v>
      </c>
      <c r="M102">
        <v>27</v>
      </c>
      <c r="N102">
        <v>0</v>
      </c>
      <c r="O102">
        <v>27</v>
      </c>
      <c r="P102">
        <v>100</v>
      </c>
      <c r="Q102">
        <v>100</v>
      </c>
      <c r="R102">
        <v>0</v>
      </c>
      <c r="S102" t="s">
        <v>42</v>
      </c>
      <c r="T102" t="s">
        <v>60</v>
      </c>
    </row>
    <row r="103" spans="1:20" x14ac:dyDescent="0.3">
      <c r="A103" t="s">
        <v>32</v>
      </c>
      <c r="B103" t="s">
        <v>33</v>
      </c>
      <c r="C103" t="s">
        <v>22</v>
      </c>
      <c r="D103" t="s">
        <v>34</v>
      </c>
      <c r="E103" t="s">
        <v>24</v>
      </c>
      <c r="F103" t="s">
        <v>25</v>
      </c>
      <c r="G103" t="s">
        <v>217</v>
      </c>
      <c r="H103" t="s">
        <v>27</v>
      </c>
      <c r="I103" t="s">
        <v>219</v>
      </c>
      <c r="J103" t="s">
        <v>201</v>
      </c>
      <c r="K103">
        <v>9.2899999999999991</v>
      </c>
      <c r="L103">
        <v>25</v>
      </c>
      <c r="M103">
        <v>22</v>
      </c>
      <c r="N103">
        <v>3</v>
      </c>
      <c r="O103">
        <v>25</v>
      </c>
      <c r="P103">
        <v>88</v>
      </c>
      <c r="Q103">
        <v>88</v>
      </c>
      <c r="R103">
        <v>1.29</v>
      </c>
      <c r="S103" t="s">
        <v>30</v>
      </c>
      <c r="T103" t="s">
        <v>31</v>
      </c>
    </row>
    <row r="104" spans="1:20" x14ac:dyDescent="0.3">
      <c r="A104" t="s">
        <v>38</v>
      </c>
      <c r="B104" t="s">
        <v>39</v>
      </c>
      <c r="C104" t="s">
        <v>22</v>
      </c>
      <c r="D104" t="s">
        <v>34</v>
      </c>
      <c r="E104" t="s">
        <v>24</v>
      </c>
      <c r="F104" t="s">
        <v>25</v>
      </c>
      <c r="G104" t="s">
        <v>217</v>
      </c>
      <c r="H104" t="s">
        <v>27</v>
      </c>
      <c r="I104" t="s">
        <v>64</v>
      </c>
      <c r="J104" t="s">
        <v>148</v>
      </c>
      <c r="K104">
        <v>7.81</v>
      </c>
      <c r="L104">
        <v>25</v>
      </c>
      <c r="M104">
        <v>18</v>
      </c>
      <c r="N104">
        <v>7</v>
      </c>
      <c r="O104">
        <v>25</v>
      </c>
      <c r="P104">
        <v>72</v>
      </c>
      <c r="Q104">
        <v>72</v>
      </c>
      <c r="R104">
        <v>0</v>
      </c>
      <c r="S104" t="s">
        <v>30</v>
      </c>
      <c r="T104" t="s">
        <v>37</v>
      </c>
    </row>
    <row r="105" spans="1:20" x14ac:dyDescent="0.3">
      <c r="A105" t="s">
        <v>43</v>
      </c>
      <c r="B105" t="s">
        <v>44</v>
      </c>
      <c r="C105" t="s">
        <v>22</v>
      </c>
      <c r="D105" t="s">
        <v>45</v>
      </c>
      <c r="E105" t="s">
        <v>24</v>
      </c>
      <c r="F105" t="s">
        <v>25</v>
      </c>
      <c r="G105" t="s">
        <v>217</v>
      </c>
      <c r="H105" t="s">
        <v>27</v>
      </c>
      <c r="I105" t="s">
        <v>46</v>
      </c>
      <c r="J105" t="s">
        <v>203</v>
      </c>
      <c r="K105">
        <v>7.56</v>
      </c>
      <c r="L105">
        <v>22</v>
      </c>
      <c r="M105">
        <v>20</v>
      </c>
      <c r="N105">
        <v>2</v>
      </c>
      <c r="O105">
        <v>22</v>
      </c>
      <c r="P105">
        <v>90.9</v>
      </c>
      <c r="Q105">
        <v>90.9</v>
      </c>
      <c r="R105">
        <v>0</v>
      </c>
      <c r="S105" t="s">
        <v>42</v>
      </c>
      <c r="T105" t="s">
        <v>31</v>
      </c>
    </row>
    <row r="106" spans="1:20" x14ac:dyDescent="0.3">
      <c r="A106" t="s">
        <v>48</v>
      </c>
      <c r="B106" t="s">
        <v>49</v>
      </c>
      <c r="C106" t="s">
        <v>22</v>
      </c>
      <c r="D106" t="s">
        <v>34</v>
      </c>
      <c r="E106" t="s">
        <v>24</v>
      </c>
      <c r="F106" t="s">
        <v>25</v>
      </c>
      <c r="G106" t="s">
        <v>217</v>
      </c>
      <c r="H106" t="s">
        <v>124</v>
      </c>
      <c r="I106" t="s">
        <v>110</v>
      </c>
      <c r="J106" t="s">
        <v>220</v>
      </c>
      <c r="K106">
        <v>4.6500000000000004</v>
      </c>
      <c r="L106">
        <v>17</v>
      </c>
      <c r="M106">
        <v>14</v>
      </c>
      <c r="N106">
        <v>3</v>
      </c>
      <c r="O106">
        <v>17</v>
      </c>
      <c r="P106">
        <v>82.4</v>
      </c>
      <c r="Q106">
        <v>82.4</v>
      </c>
      <c r="R106">
        <v>0</v>
      </c>
      <c r="S106" t="s">
        <v>30</v>
      </c>
      <c r="T106" t="s">
        <v>31</v>
      </c>
    </row>
    <row r="107" spans="1:20" x14ac:dyDescent="0.3">
      <c r="A107" t="s">
        <v>53</v>
      </c>
      <c r="B107" t="s">
        <v>54</v>
      </c>
      <c r="C107" t="s">
        <v>55</v>
      </c>
      <c r="D107" t="s">
        <v>56</v>
      </c>
      <c r="E107" t="s">
        <v>24</v>
      </c>
      <c r="F107" t="s">
        <v>57</v>
      </c>
      <c r="G107" t="s">
        <v>217</v>
      </c>
      <c r="H107" t="s">
        <v>27</v>
      </c>
      <c r="I107" t="s">
        <v>210</v>
      </c>
      <c r="J107" t="s">
        <v>221</v>
      </c>
      <c r="K107">
        <v>9.3800000000000008</v>
      </c>
      <c r="L107">
        <v>14</v>
      </c>
      <c r="M107">
        <v>12</v>
      </c>
      <c r="N107">
        <v>2</v>
      </c>
      <c r="O107">
        <v>14</v>
      </c>
      <c r="P107">
        <v>85.7</v>
      </c>
      <c r="Q107">
        <v>85.7</v>
      </c>
      <c r="R107">
        <v>1.38</v>
      </c>
      <c r="S107" t="s">
        <v>30</v>
      </c>
      <c r="T107" t="s">
        <v>31</v>
      </c>
    </row>
    <row r="108" spans="1:20" x14ac:dyDescent="0.3">
      <c r="A108" t="s">
        <v>61</v>
      </c>
      <c r="B108" t="s">
        <v>62</v>
      </c>
      <c r="C108" t="s">
        <v>55</v>
      </c>
      <c r="D108" t="s">
        <v>63</v>
      </c>
      <c r="E108" t="s">
        <v>24</v>
      </c>
      <c r="F108" t="s">
        <v>57</v>
      </c>
      <c r="G108" t="s">
        <v>217</v>
      </c>
      <c r="H108" t="s">
        <v>27</v>
      </c>
      <c r="I108" t="s">
        <v>75</v>
      </c>
      <c r="J108" t="s">
        <v>65</v>
      </c>
      <c r="K108">
        <v>8.6999999999999993</v>
      </c>
      <c r="L108">
        <v>22</v>
      </c>
      <c r="M108">
        <v>17</v>
      </c>
      <c r="N108">
        <v>5</v>
      </c>
      <c r="O108">
        <v>22</v>
      </c>
      <c r="P108">
        <v>77.3</v>
      </c>
      <c r="Q108">
        <v>77.3</v>
      </c>
      <c r="R108">
        <v>0.7</v>
      </c>
      <c r="S108" t="s">
        <v>42</v>
      </c>
      <c r="T108" t="s">
        <v>37</v>
      </c>
    </row>
    <row r="109" spans="1:20" x14ac:dyDescent="0.3">
      <c r="A109" t="s">
        <v>66</v>
      </c>
      <c r="B109" t="s">
        <v>67</v>
      </c>
      <c r="C109" t="s">
        <v>55</v>
      </c>
      <c r="D109" t="s">
        <v>56</v>
      </c>
      <c r="E109" t="s">
        <v>24</v>
      </c>
      <c r="F109" t="s">
        <v>57</v>
      </c>
      <c r="G109" t="s">
        <v>217</v>
      </c>
      <c r="H109" t="s">
        <v>27</v>
      </c>
      <c r="I109" t="s">
        <v>79</v>
      </c>
      <c r="J109" t="s">
        <v>222</v>
      </c>
      <c r="K109">
        <v>7.21</v>
      </c>
      <c r="L109">
        <v>9</v>
      </c>
      <c r="M109">
        <v>7</v>
      </c>
      <c r="N109">
        <v>2</v>
      </c>
      <c r="O109">
        <v>9</v>
      </c>
      <c r="P109">
        <v>77.8</v>
      </c>
      <c r="Q109">
        <v>77.8</v>
      </c>
      <c r="R109">
        <v>0</v>
      </c>
      <c r="S109" t="s">
        <v>42</v>
      </c>
      <c r="T109" t="s">
        <v>31</v>
      </c>
    </row>
    <row r="110" spans="1:20" x14ac:dyDescent="0.3">
      <c r="A110" t="s">
        <v>70</v>
      </c>
      <c r="B110" t="s">
        <v>71</v>
      </c>
      <c r="C110" t="s">
        <v>72</v>
      </c>
      <c r="D110" t="s">
        <v>73</v>
      </c>
      <c r="E110" t="s">
        <v>24</v>
      </c>
      <c r="F110" t="s">
        <v>74</v>
      </c>
      <c r="G110" t="s">
        <v>217</v>
      </c>
      <c r="H110" t="s">
        <v>27</v>
      </c>
      <c r="I110" t="s">
        <v>223</v>
      </c>
      <c r="J110" t="s">
        <v>224</v>
      </c>
      <c r="K110">
        <v>8.85</v>
      </c>
      <c r="L110">
        <v>22</v>
      </c>
      <c r="M110">
        <v>22</v>
      </c>
      <c r="N110">
        <v>0</v>
      </c>
      <c r="O110">
        <v>22</v>
      </c>
      <c r="P110">
        <v>100</v>
      </c>
      <c r="Q110">
        <v>100</v>
      </c>
      <c r="R110">
        <v>0.85</v>
      </c>
      <c r="S110" t="s">
        <v>42</v>
      </c>
      <c r="T110" t="s">
        <v>60</v>
      </c>
    </row>
    <row r="111" spans="1:20" x14ac:dyDescent="0.3">
      <c r="A111" t="s">
        <v>77</v>
      </c>
      <c r="B111" t="s">
        <v>78</v>
      </c>
      <c r="C111" t="s">
        <v>72</v>
      </c>
      <c r="D111" t="s">
        <v>73</v>
      </c>
      <c r="E111" t="s">
        <v>24</v>
      </c>
      <c r="F111" t="s">
        <v>74</v>
      </c>
      <c r="G111" t="s">
        <v>217</v>
      </c>
      <c r="H111" t="s">
        <v>27</v>
      </c>
      <c r="I111" t="s">
        <v>136</v>
      </c>
      <c r="J111" t="s">
        <v>225</v>
      </c>
      <c r="K111">
        <v>7.48</v>
      </c>
      <c r="L111">
        <v>20</v>
      </c>
      <c r="M111">
        <v>16</v>
      </c>
      <c r="N111">
        <v>4</v>
      </c>
      <c r="O111">
        <v>20</v>
      </c>
      <c r="P111">
        <v>80</v>
      </c>
      <c r="Q111">
        <v>80</v>
      </c>
      <c r="R111">
        <v>0</v>
      </c>
      <c r="S111" t="s">
        <v>42</v>
      </c>
      <c r="T111" t="s">
        <v>37</v>
      </c>
    </row>
    <row r="112" spans="1:20" x14ac:dyDescent="0.3">
      <c r="A112" t="s">
        <v>82</v>
      </c>
      <c r="B112" t="s">
        <v>83</v>
      </c>
      <c r="C112" t="s">
        <v>72</v>
      </c>
      <c r="D112" t="s">
        <v>45</v>
      </c>
      <c r="E112" t="s">
        <v>24</v>
      </c>
      <c r="F112" t="s">
        <v>74</v>
      </c>
      <c r="G112" t="s">
        <v>217</v>
      </c>
      <c r="H112" t="s">
        <v>27</v>
      </c>
      <c r="I112" t="s">
        <v>204</v>
      </c>
      <c r="J112" t="s">
        <v>127</v>
      </c>
      <c r="K112">
        <v>9</v>
      </c>
      <c r="L112">
        <v>22</v>
      </c>
      <c r="M112">
        <v>20</v>
      </c>
      <c r="N112">
        <v>2</v>
      </c>
      <c r="O112">
        <v>22</v>
      </c>
      <c r="P112">
        <v>90.9</v>
      </c>
      <c r="Q112">
        <v>90.9</v>
      </c>
      <c r="R112">
        <v>1</v>
      </c>
      <c r="S112" t="s">
        <v>42</v>
      </c>
      <c r="T112" t="s">
        <v>31</v>
      </c>
    </row>
    <row r="113" spans="1:20" x14ac:dyDescent="0.3">
      <c r="A113" t="s">
        <v>85</v>
      </c>
      <c r="B113" t="s">
        <v>86</v>
      </c>
      <c r="C113" t="s">
        <v>87</v>
      </c>
      <c r="D113" t="s">
        <v>88</v>
      </c>
      <c r="E113" t="s">
        <v>24</v>
      </c>
      <c r="F113" t="s">
        <v>89</v>
      </c>
      <c r="G113" t="s">
        <v>217</v>
      </c>
      <c r="H113" t="s">
        <v>27</v>
      </c>
      <c r="I113" t="s">
        <v>138</v>
      </c>
      <c r="J113" t="s">
        <v>226</v>
      </c>
      <c r="K113">
        <v>9.4600000000000009</v>
      </c>
      <c r="L113">
        <v>6</v>
      </c>
      <c r="M113">
        <v>4</v>
      </c>
      <c r="N113">
        <v>2</v>
      </c>
      <c r="O113">
        <v>6</v>
      </c>
      <c r="P113">
        <v>66.7</v>
      </c>
      <c r="Q113">
        <v>66.7</v>
      </c>
      <c r="R113">
        <v>1.46</v>
      </c>
      <c r="S113" t="s">
        <v>42</v>
      </c>
      <c r="T113" t="s">
        <v>31</v>
      </c>
    </row>
    <row r="114" spans="1:20" x14ac:dyDescent="0.3">
      <c r="A114" t="s">
        <v>92</v>
      </c>
      <c r="B114" t="s">
        <v>93</v>
      </c>
      <c r="C114" t="s">
        <v>94</v>
      </c>
      <c r="D114" t="s">
        <v>95</v>
      </c>
      <c r="E114" t="s">
        <v>24</v>
      </c>
      <c r="F114" t="s">
        <v>89</v>
      </c>
      <c r="G114" t="s">
        <v>217</v>
      </c>
      <c r="H114" t="s">
        <v>27</v>
      </c>
      <c r="I114" t="s">
        <v>204</v>
      </c>
      <c r="J114" t="s">
        <v>227</v>
      </c>
      <c r="K114">
        <v>7.8</v>
      </c>
      <c r="L114">
        <v>27</v>
      </c>
      <c r="M114">
        <v>19</v>
      </c>
      <c r="N114">
        <v>8</v>
      </c>
      <c r="O114">
        <v>27</v>
      </c>
      <c r="P114">
        <v>70.400000000000006</v>
      </c>
      <c r="Q114">
        <v>70.400000000000006</v>
      </c>
      <c r="R114">
        <v>0</v>
      </c>
      <c r="S114" t="s">
        <v>81</v>
      </c>
      <c r="T114" t="s">
        <v>122</v>
      </c>
    </row>
    <row r="115" spans="1:20" x14ac:dyDescent="0.3">
      <c r="A115" t="s">
        <v>97</v>
      </c>
      <c r="B115" t="s">
        <v>98</v>
      </c>
      <c r="C115" t="s">
        <v>94</v>
      </c>
      <c r="D115" t="s">
        <v>95</v>
      </c>
      <c r="E115" t="s">
        <v>24</v>
      </c>
      <c r="F115" t="s">
        <v>89</v>
      </c>
      <c r="G115" t="s">
        <v>217</v>
      </c>
      <c r="H115" t="s">
        <v>27</v>
      </c>
      <c r="I115" t="s">
        <v>28</v>
      </c>
      <c r="J115" t="s">
        <v>228</v>
      </c>
      <c r="K115">
        <v>8.58</v>
      </c>
      <c r="L115">
        <v>28</v>
      </c>
      <c r="M115">
        <v>25</v>
      </c>
      <c r="N115">
        <v>3</v>
      </c>
      <c r="O115">
        <v>28</v>
      </c>
      <c r="P115">
        <v>89.3</v>
      </c>
      <c r="Q115">
        <v>89.3</v>
      </c>
      <c r="R115">
        <v>0.57999999999999996</v>
      </c>
      <c r="S115" t="s">
        <v>30</v>
      </c>
      <c r="T115" t="s">
        <v>31</v>
      </c>
    </row>
    <row r="116" spans="1:20" x14ac:dyDescent="0.3">
      <c r="A116" t="s">
        <v>100</v>
      </c>
      <c r="B116" t="s">
        <v>101</v>
      </c>
      <c r="C116" t="s">
        <v>94</v>
      </c>
      <c r="D116" t="s">
        <v>45</v>
      </c>
      <c r="E116" t="s">
        <v>24</v>
      </c>
      <c r="F116" t="s">
        <v>89</v>
      </c>
      <c r="G116" t="s">
        <v>217</v>
      </c>
      <c r="H116" t="s">
        <v>27</v>
      </c>
      <c r="I116" t="s">
        <v>130</v>
      </c>
      <c r="J116" t="s">
        <v>229</v>
      </c>
      <c r="K116">
        <v>9.15</v>
      </c>
      <c r="L116">
        <v>24</v>
      </c>
      <c r="M116">
        <v>24</v>
      </c>
      <c r="N116">
        <v>0</v>
      </c>
      <c r="O116">
        <v>24</v>
      </c>
      <c r="P116">
        <v>100</v>
      </c>
      <c r="Q116">
        <v>100</v>
      </c>
      <c r="R116">
        <v>1.1499999999999999</v>
      </c>
      <c r="S116" t="s">
        <v>42</v>
      </c>
      <c r="T116" t="s">
        <v>60</v>
      </c>
    </row>
    <row r="117" spans="1:20" x14ac:dyDescent="0.3">
      <c r="A117" t="s">
        <v>103</v>
      </c>
      <c r="B117" t="s">
        <v>104</v>
      </c>
      <c r="C117" t="s">
        <v>22</v>
      </c>
      <c r="D117" t="s">
        <v>34</v>
      </c>
      <c r="E117" t="s">
        <v>105</v>
      </c>
      <c r="F117" t="s">
        <v>25</v>
      </c>
      <c r="G117" t="s">
        <v>217</v>
      </c>
      <c r="H117" t="s">
        <v>27</v>
      </c>
      <c r="I117" t="s">
        <v>199</v>
      </c>
      <c r="J117" t="s">
        <v>230</v>
      </c>
      <c r="K117">
        <v>7.97</v>
      </c>
      <c r="L117">
        <v>26</v>
      </c>
      <c r="M117">
        <v>22</v>
      </c>
      <c r="N117">
        <v>4</v>
      </c>
      <c r="O117">
        <v>26</v>
      </c>
      <c r="P117">
        <v>84.6</v>
      </c>
      <c r="Q117">
        <v>84.6</v>
      </c>
      <c r="R117">
        <v>0</v>
      </c>
      <c r="S117" t="s">
        <v>30</v>
      </c>
      <c r="T117" t="s">
        <v>37</v>
      </c>
    </row>
    <row r="118" spans="1:20" x14ac:dyDescent="0.3">
      <c r="A118" t="s">
        <v>108</v>
      </c>
      <c r="B118" t="s">
        <v>109</v>
      </c>
      <c r="C118" t="s">
        <v>22</v>
      </c>
      <c r="D118" t="s">
        <v>34</v>
      </c>
      <c r="E118" t="s">
        <v>105</v>
      </c>
      <c r="F118" t="s">
        <v>25</v>
      </c>
      <c r="G118" t="s">
        <v>217</v>
      </c>
      <c r="H118" t="s">
        <v>27</v>
      </c>
      <c r="I118" t="s">
        <v>159</v>
      </c>
      <c r="J118" t="s">
        <v>231</v>
      </c>
      <c r="K118">
        <v>7.29</v>
      </c>
      <c r="L118">
        <v>25</v>
      </c>
      <c r="M118">
        <v>18</v>
      </c>
      <c r="N118">
        <v>7</v>
      </c>
      <c r="O118">
        <v>25</v>
      </c>
      <c r="P118">
        <v>72</v>
      </c>
      <c r="Q118">
        <v>72</v>
      </c>
      <c r="R118">
        <v>0</v>
      </c>
      <c r="S118" t="s">
        <v>42</v>
      </c>
      <c r="T118" t="s">
        <v>37</v>
      </c>
    </row>
    <row r="119" spans="1:20" x14ac:dyDescent="0.3">
      <c r="A119" t="s">
        <v>111</v>
      </c>
      <c r="B119" t="s">
        <v>112</v>
      </c>
      <c r="C119" t="s">
        <v>55</v>
      </c>
      <c r="D119" t="s">
        <v>56</v>
      </c>
      <c r="E119" t="s">
        <v>105</v>
      </c>
      <c r="F119" t="s">
        <v>57</v>
      </c>
      <c r="G119" t="s">
        <v>217</v>
      </c>
      <c r="H119" t="s">
        <v>27</v>
      </c>
      <c r="I119" t="s">
        <v>106</v>
      </c>
      <c r="J119" t="s">
        <v>232</v>
      </c>
      <c r="K119">
        <v>9.18</v>
      </c>
      <c r="L119">
        <v>26</v>
      </c>
      <c r="M119">
        <v>22</v>
      </c>
      <c r="N119">
        <v>4</v>
      </c>
      <c r="O119">
        <v>26</v>
      </c>
      <c r="P119">
        <v>84.6</v>
      </c>
      <c r="Q119">
        <v>84.6</v>
      </c>
      <c r="R119">
        <v>1.18</v>
      </c>
      <c r="S119" t="s">
        <v>42</v>
      </c>
      <c r="T119" t="s">
        <v>37</v>
      </c>
    </row>
    <row r="120" spans="1:20" x14ac:dyDescent="0.3">
      <c r="A120" t="s">
        <v>114</v>
      </c>
      <c r="B120" t="s">
        <v>115</v>
      </c>
      <c r="C120" t="s">
        <v>72</v>
      </c>
      <c r="D120" t="s">
        <v>73</v>
      </c>
      <c r="E120" t="s">
        <v>105</v>
      </c>
      <c r="F120" t="s">
        <v>74</v>
      </c>
      <c r="G120" t="s">
        <v>217</v>
      </c>
      <c r="H120" t="s">
        <v>27</v>
      </c>
      <c r="I120" t="s">
        <v>130</v>
      </c>
      <c r="J120" t="s">
        <v>156</v>
      </c>
      <c r="K120">
        <v>8.26</v>
      </c>
      <c r="L120">
        <v>20</v>
      </c>
      <c r="M120">
        <v>14</v>
      </c>
      <c r="N120">
        <v>6</v>
      </c>
      <c r="O120">
        <v>20</v>
      </c>
      <c r="P120">
        <v>70</v>
      </c>
      <c r="Q120">
        <v>70</v>
      </c>
      <c r="R120">
        <v>0.26</v>
      </c>
      <c r="S120" t="s">
        <v>42</v>
      </c>
      <c r="T120" t="s">
        <v>37</v>
      </c>
    </row>
    <row r="121" spans="1:20" x14ac:dyDescent="0.3">
      <c r="A121" t="s">
        <v>117</v>
      </c>
      <c r="B121" t="s">
        <v>118</v>
      </c>
      <c r="C121" t="s">
        <v>94</v>
      </c>
      <c r="D121" t="s">
        <v>95</v>
      </c>
      <c r="E121" t="s">
        <v>105</v>
      </c>
      <c r="F121" t="s">
        <v>89</v>
      </c>
      <c r="G121" t="s">
        <v>217</v>
      </c>
      <c r="H121" t="s">
        <v>27</v>
      </c>
      <c r="I121" t="s">
        <v>153</v>
      </c>
      <c r="J121" t="s">
        <v>193</v>
      </c>
      <c r="K121">
        <v>9.31</v>
      </c>
      <c r="L121">
        <v>26</v>
      </c>
      <c r="M121">
        <v>24</v>
      </c>
      <c r="N121">
        <v>2</v>
      </c>
      <c r="O121">
        <v>26</v>
      </c>
      <c r="P121">
        <v>92.3</v>
      </c>
      <c r="Q121">
        <v>92.3</v>
      </c>
      <c r="R121">
        <v>1.31</v>
      </c>
      <c r="S121" t="s">
        <v>30</v>
      </c>
      <c r="T121" t="s">
        <v>31</v>
      </c>
    </row>
    <row r="122" spans="1:20" x14ac:dyDescent="0.3">
      <c r="A122" t="s">
        <v>20</v>
      </c>
      <c r="B122" t="s">
        <v>21</v>
      </c>
      <c r="C122" t="s">
        <v>22</v>
      </c>
      <c r="D122" t="s">
        <v>23</v>
      </c>
      <c r="E122" t="s">
        <v>24</v>
      </c>
      <c r="F122" t="s">
        <v>25</v>
      </c>
      <c r="G122" t="s">
        <v>233</v>
      </c>
      <c r="H122" t="s">
        <v>27</v>
      </c>
      <c r="I122" t="s">
        <v>110</v>
      </c>
      <c r="J122" t="s">
        <v>214</v>
      </c>
      <c r="K122">
        <v>7.23</v>
      </c>
      <c r="L122">
        <v>24</v>
      </c>
      <c r="M122">
        <v>20</v>
      </c>
      <c r="N122">
        <v>4</v>
      </c>
      <c r="O122">
        <v>24</v>
      </c>
      <c r="P122">
        <v>83.3</v>
      </c>
      <c r="Q122">
        <v>83.3</v>
      </c>
      <c r="R122">
        <v>0</v>
      </c>
      <c r="S122" t="s">
        <v>42</v>
      </c>
      <c r="T122" t="s">
        <v>37</v>
      </c>
    </row>
    <row r="123" spans="1:20" x14ac:dyDescent="0.3">
      <c r="A123" t="s">
        <v>32</v>
      </c>
      <c r="B123" t="s">
        <v>33</v>
      </c>
      <c r="C123" t="s">
        <v>22</v>
      </c>
      <c r="D123" t="s">
        <v>34</v>
      </c>
      <c r="E123" t="s">
        <v>24</v>
      </c>
      <c r="F123" t="s">
        <v>25</v>
      </c>
      <c r="G123" t="s">
        <v>233</v>
      </c>
      <c r="H123" t="s">
        <v>27</v>
      </c>
      <c r="I123" t="s">
        <v>153</v>
      </c>
      <c r="J123" t="s">
        <v>234</v>
      </c>
      <c r="K123">
        <v>9.4700000000000006</v>
      </c>
      <c r="L123">
        <v>22</v>
      </c>
      <c r="M123">
        <v>22</v>
      </c>
      <c r="N123">
        <v>0</v>
      </c>
      <c r="O123">
        <v>22</v>
      </c>
      <c r="P123">
        <v>100</v>
      </c>
      <c r="Q123">
        <v>100</v>
      </c>
      <c r="R123">
        <v>1.47</v>
      </c>
      <c r="S123" t="s">
        <v>42</v>
      </c>
      <c r="T123" t="s">
        <v>60</v>
      </c>
    </row>
    <row r="124" spans="1:20" x14ac:dyDescent="0.3">
      <c r="A124" t="s">
        <v>38</v>
      </c>
      <c r="B124" t="s">
        <v>39</v>
      </c>
      <c r="C124" t="s">
        <v>22</v>
      </c>
      <c r="D124" t="s">
        <v>34</v>
      </c>
      <c r="E124" t="s">
        <v>24</v>
      </c>
      <c r="F124" t="s">
        <v>25</v>
      </c>
      <c r="G124" t="s">
        <v>233</v>
      </c>
      <c r="H124" t="s">
        <v>27</v>
      </c>
      <c r="I124" t="s">
        <v>136</v>
      </c>
      <c r="J124" t="s">
        <v>69</v>
      </c>
      <c r="K124">
        <v>9.1999999999999993</v>
      </c>
      <c r="L124">
        <v>21</v>
      </c>
      <c r="M124">
        <v>21</v>
      </c>
      <c r="N124">
        <v>0</v>
      </c>
      <c r="O124">
        <v>21</v>
      </c>
      <c r="P124">
        <v>100</v>
      </c>
      <c r="Q124">
        <v>100</v>
      </c>
      <c r="R124">
        <v>1.2</v>
      </c>
      <c r="S124" t="s">
        <v>42</v>
      </c>
      <c r="T124" t="s">
        <v>60</v>
      </c>
    </row>
    <row r="125" spans="1:20" x14ac:dyDescent="0.3">
      <c r="A125" t="s">
        <v>43</v>
      </c>
      <c r="B125" t="s">
        <v>44</v>
      </c>
      <c r="C125" t="s">
        <v>22</v>
      </c>
      <c r="D125" t="s">
        <v>45</v>
      </c>
      <c r="E125" t="s">
        <v>24</v>
      </c>
      <c r="F125" t="s">
        <v>25</v>
      </c>
      <c r="G125" t="s">
        <v>233</v>
      </c>
      <c r="H125" t="s">
        <v>27</v>
      </c>
      <c r="I125" t="s">
        <v>138</v>
      </c>
      <c r="J125" t="s">
        <v>235</v>
      </c>
      <c r="K125">
        <v>7.66</v>
      </c>
      <c r="L125">
        <v>17</v>
      </c>
      <c r="M125">
        <v>12</v>
      </c>
      <c r="N125">
        <v>5</v>
      </c>
      <c r="O125">
        <v>17</v>
      </c>
      <c r="P125">
        <v>70.599999999999994</v>
      </c>
      <c r="Q125">
        <v>70.599999999999994</v>
      </c>
      <c r="R125">
        <v>0</v>
      </c>
      <c r="S125" t="s">
        <v>42</v>
      </c>
      <c r="T125" t="s">
        <v>37</v>
      </c>
    </row>
    <row r="126" spans="1:20" x14ac:dyDescent="0.3">
      <c r="A126" t="s">
        <v>48</v>
      </c>
      <c r="B126" t="s">
        <v>49</v>
      </c>
      <c r="C126" t="s">
        <v>22</v>
      </c>
      <c r="D126" t="s">
        <v>34</v>
      </c>
      <c r="E126" t="s">
        <v>24</v>
      </c>
      <c r="F126" t="s">
        <v>25</v>
      </c>
      <c r="G126" t="s">
        <v>233</v>
      </c>
      <c r="H126" t="s">
        <v>27</v>
      </c>
      <c r="I126" t="s">
        <v>199</v>
      </c>
      <c r="J126" t="s">
        <v>221</v>
      </c>
      <c r="K126">
        <v>9.44</v>
      </c>
      <c r="L126">
        <v>19</v>
      </c>
      <c r="M126">
        <v>16</v>
      </c>
      <c r="N126">
        <v>3</v>
      </c>
      <c r="O126">
        <v>19</v>
      </c>
      <c r="P126">
        <v>84.2</v>
      </c>
      <c r="Q126">
        <v>84.2</v>
      </c>
      <c r="R126">
        <v>1.44</v>
      </c>
      <c r="S126" t="s">
        <v>81</v>
      </c>
      <c r="T126" t="s">
        <v>31</v>
      </c>
    </row>
    <row r="127" spans="1:20" x14ac:dyDescent="0.3">
      <c r="A127" t="s">
        <v>53</v>
      </c>
      <c r="B127" t="s">
        <v>54</v>
      </c>
      <c r="C127" t="s">
        <v>55</v>
      </c>
      <c r="D127" t="s">
        <v>56</v>
      </c>
      <c r="E127" t="s">
        <v>24</v>
      </c>
      <c r="F127" t="s">
        <v>57</v>
      </c>
      <c r="G127" t="s">
        <v>233</v>
      </c>
      <c r="H127" t="s">
        <v>27</v>
      </c>
      <c r="I127" t="s">
        <v>90</v>
      </c>
      <c r="J127" t="s">
        <v>236</v>
      </c>
      <c r="K127">
        <v>8.59</v>
      </c>
      <c r="L127">
        <v>10</v>
      </c>
      <c r="M127">
        <v>8</v>
      </c>
      <c r="N127">
        <v>2</v>
      </c>
      <c r="O127">
        <v>10</v>
      </c>
      <c r="P127">
        <v>80</v>
      </c>
      <c r="Q127">
        <v>80</v>
      </c>
      <c r="R127">
        <v>0.59</v>
      </c>
      <c r="S127" t="s">
        <v>30</v>
      </c>
      <c r="T127" t="s">
        <v>31</v>
      </c>
    </row>
    <row r="128" spans="1:20" x14ac:dyDescent="0.3">
      <c r="A128" t="s">
        <v>61</v>
      </c>
      <c r="B128" t="s">
        <v>62</v>
      </c>
      <c r="C128" t="s">
        <v>55</v>
      </c>
      <c r="D128" t="s">
        <v>63</v>
      </c>
      <c r="E128" t="s">
        <v>24</v>
      </c>
      <c r="F128" t="s">
        <v>57</v>
      </c>
      <c r="G128" t="s">
        <v>233</v>
      </c>
      <c r="H128" t="s">
        <v>27</v>
      </c>
      <c r="I128" t="s">
        <v>210</v>
      </c>
      <c r="J128" t="s">
        <v>237</v>
      </c>
      <c r="K128">
        <v>9.44</v>
      </c>
      <c r="L128">
        <v>7</v>
      </c>
      <c r="M128">
        <v>7</v>
      </c>
      <c r="N128">
        <v>0</v>
      </c>
      <c r="O128">
        <v>7</v>
      </c>
      <c r="P128">
        <v>100</v>
      </c>
      <c r="Q128">
        <v>100</v>
      </c>
      <c r="R128">
        <v>1.44</v>
      </c>
      <c r="S128" t="s">
        <v>42</v>
      </c>
      <c r="T128" t="s">
        <v>60</v>
      </c>
    </row>
    <row r="129" spans="1:20" x14ac:dyDescent="0.3">
      <c r="A129" t="s">
        <v>66</v>
      </c>
      <c r="B129" t="s">
        <v>67</v>
      </c>
      <c r="C129" t="s">
        <v>55</v>
      </c>
      <c r="D129" t="s">
        <v>56</v>
      </c>
      <c r="E129" t="s">
        <v>24</v>
      </c>
      <c r="F129" t="s">
        <v>57</v>
      </c>
      <c r="G129" t="s">
        <v>233</v>
      </c>
      <c r="H129" t="s">
        <v>124</v>
      </c>
      <c r="I129" t="s">
        <v>90</v>
      </c>
      <c r="J129" t="s">
        <v>238</v>
      </c>
      <c r="K129">
        <v>4.07</v>
      </c>
      <c r="L129">
        <v>14</v>
      </c>
      <c r="M129">
        <v>9</v>
      </c>
      <c r="N129">
        <v>5</v>
      </c>
      <c r="O129">
        <v>14</v>
      </c>
      <c r="P129">
        <v>64.3</v>
      </c>
      <c r="Q129">
        <v>64.3</v>
      </c>
      <c r="R129">
        <v>0</v>
      </c>
      <c r="S129" t="s">
        <v>30</v>
      </c>
      <c r="T129" t="s">
        <v>37</v>
      </c>
    </row>
    <row r="130" spans="1:20" x14ac:dyDescent="0.3">
      <c r="A130" t="s">
        <v>70</v>
      </c>
      <c r="B130" t="s">
        <v>71</v>
      </c>
      <c r="C130" t="s">
        <v>72</v>
      </c>
      <c r="D130" t="s">
        <v>73</v>
      </c>
      <c r="E130" t="s">
        <v>24</v>
      </c>
      <c r="F130" t="s">
        <v>74</v>
      </c>
      <c r="G130" t="s">
        <v>233</v>
      </c>
      <c r="H130" t="s">
        <v>27</v>
      </c>
      <c r="I130" t="s">
        <v>181</v>
      </c>
      <c r="J130" t="s">
        <v>191</v>
      </c>
      <c r="K130">
        <v>9.57</v>
      </c>
      <c r="L130">
        <v>21</v>
      </c>
      <c r="M130">
        <v>15</v>
      </c>
      <c r="N130">
        <v>6</v>
      </c>
      <c r="O130">
        <v>21</v>
      </c>
      <c r="P130">
        <v>71.400000000000006</v>
      </c>
      <c r="Q130">
        <v>71.400000000000006</v>
      </c>
      <c r="R130">
        <v>1.57</v>
      </c>
      <c r="S130" t="s">
        <v>81</v>
      </c>
      <c r="T130" t="s">
        <v>37</v>
      </c>
    </row>
    <row r="131" spans="1:20" x14ac:dyDescent="0.3">
      <c r="A131" t="s">
        <v>77</v>
      </c>
      <c r="B131" t="s">
        <v>78</v>
      </c>
      <c r="C131" t="s">
        <v>72</v>
      </c>
      <c r="D131" t="s">
        <v>73</v>
      </c>
      <c r="E131" t="s">
        <v>24</v>
      </c>
      <c r="F131" t="s">
        <v>74</v>
      </c>
      <c r="G131" t="s">
        <v>233</v>
      </c>
      <c r="H131" t="s">
        <v>27</v>
      </c>
      <c r="I131" t="s">
        <v>206</v>
      </c>
      <c r="J131" t="s">
        <v>239</v>
      </c>
      <c r="K131">
        <v>9.3000000000000007</v>
      </c>
      <c r="L131">
        <v>12</v>
      </c>
      <c r="M131">
        <v>10</v>
      </c>
      <c r="N131">
        <v>2</v>
      </c>
      <c r="O131">
        <v>12</v>
      </c>
      <c r="P131">
        <v>83.3</v>
      </c>
      <c r="Q131">
        <v>83.3</v>
      </c>
      <c r="R131">
        <v>1.3</v>
      </c>
      <c r="S131" t="s">
        <v>30</v>
      </c>
      <c r="T131" t="s">
        <v>31</v>
      </c>
    </row>
    <row r="132" spans="1:20" x14ac:dyDescent="0.3">
      <c r="A132" t="s">
        <v>82</v>
      </c>
      <c r="B132" t="s">
        <v>83</v>
      </c>
      <c r="C132" t="s">
        <v>72</v>
      </c>
      <c r="D132" t="s">
        <v>45</v>
      </c>
      <c r="E132" t="s">
        <v>24</v>
      </c>
      <c r="F132" t="s">
        <v>74</v>
      </c>
      <c r="G132" t="s">
        <v>233</v>
      </c>
      <c r="H132" t="s">
        <v>27</v>
      </c>
      <c r="I132" t="s">
        <v>136</v>
      </c>
      <c r="J132" t="s">
        <v>188</v>
      </c>
      <c r="K132">
        <v>9.2899999999999991</v>
      </c>
      <c r="L132">
        <v>21</v>
      </c>
      <c r="M132">
        <v>20</v>
      </c>
      <c r="N132">
        <v>1</v>
      </c>
      <c r="O132">
        <v>21</v>
      </c>
      <c r="P132">
        <v>95.2</v>
      </c>
      <c r="Q132">
        <v>95.2</v>
      </c>
      <c r="R132">
        <v>1.29</v>
      </c>
      <c r="S132" t="s">
        <v>42</v>
      </c>
      <c r="T132" t="s">
        <v>31</v>
      </c>
    </row>
    <row r="133" spans="1:20" x14ac:dyDescent="0.3">
      <c r="A133" t="s">
        <v>85</v>
      </c>
      <c r="B133" t="s">
        <v>86</v>
      </c>
      <c r="C133" t="s">
        <v>87</v>
      </c>
      <c r="D133" t="s">
        <v>88</v>
      </c>
      <c r="E133" t="s">
        <v>24</v>
      </c>
      <c r="F133" t="s">
        <v>89</v>
      </c>
      <c r="G133" t="s">
        <v>233</v>
      </c>
      <c r="H133" t="s">
        <v>27</v>
      </c>
      <c r="I133" t="s">
        <v>130</v>
      </c>
      <c r="J133" t="s">
        <v>144</v>
      </c>
      <c r="K133">
        <v>7.39</v>
      </c>
      <c r="L133">
        <v>11</v>
      </c>
      <c r="M133">
        <v>9</v>
      </c>
      <c r="N133">
        <v>2</v>
      </c>
      <c r="O133">
        <v>11</v>
      </c>
      <c r="P133">
        <v>81.8</v>
      </c>
      <c r="Q133">
        <v>81.8</v>
      </c>
      <c r="R133">
        <v>0</v>
      </c>
      <c r="S133" t="s">
        <v>30</v>
      </c>
      <c r="T133" t="s">
        <v>31</v>
      </c>
    </row>
    <row r="134" spans="1:20" x14ac:dyDescent="0.3">
      <c r="A134" t="s">
        <v>92</v>
      </c>
      <c r="B134" t="s">
        <v>93</v>
      </c>
      <c r="C134" t="s">
        <v>94</v>
      </c>
      <c r="D134" t="s">
        <v>95</v>
      </c>
      <c r="E134" t="s">
        <v>24</v>
      </c>
      <c r="F134" t="s">
        <v>89</v>
      </c>
      <c r="G134" t="s">
        <v>233</v>
      </c>
      <c r="H134" t="s">
        <v>27</v>
      </c>
      <c r="I134" t="s">
        <v>58</v>
      </c>
      <c r="J134" t="s">
        <v>169</v>
      </c>
      <c r="K134">
        <v>8.92</v>
      </c>
      <c r="L134">
        <v>28</v>
      </c>
      <c r="M134">
        <v>19</v>
      </c>
      <c r="N134">
        <v>9</v>
      </c>
      <c r="O134">
        <v>28</v>
      </c>
      <c r="P134">
        <v>67.900000000000006</v>
      </c>
      <c r="Q134">
        <v>67.900000000000006</v>
      </c>
      <c r="R134">
        <v>0.92</v>
      </c>
      <c r="S134" t="s">
        <v>42</v>
      </c>
      <c r="T134" t="s">
        <v>122</v>
      </c>
    </row>
    <row r="135" spans="1:20" x14ac:dyDescent="0.3">
      <c r="A135" t="s">
        <v>97</v>
      </c>
      <c r="B135" t="s">
        <v>98</v>
      </c>
      <c r="C135" t="s">
        <v>94</v>
      </c>
      <c r="D135" t="s">
        <v>95</v>
      </c>
      <c r="E135" t="s">
        <v>24</v>
      </c>
      <c r="F135" t="s">
        <v>89</v>
      </c>
      <c r="G135" t="s">
        <v>233</v>
      </c>
      <c r="H135" t="s">
        <v>27</v>
      </c>
      <c r="I135" t="s">
        <v>125</v>
      </c>
      <c r="J135" t="s">
        <v>187</v>
      </c>
      <c r="K135">
        <v>8.99</v>
      </c>
      <c r="L135">
        <v>17</v>
      </c>
      <c r="M135">
        <v>14</v>
      </c>
      <c r="N135">
        <v>3</v>
      </c>
      <c r="O135">
        <v>17</v>
      </c>
      <c r="P135">
        <v>82.4</v>
      </c>
      <c r="Q135">
        <v>82.4</v>
      </c>
      <c r="R135">
        <v>0.99</v>
      </c>
      <c r="S135" t="s">
        <v>42</v>
      </c>
      <c r="T135" t="s">
        <v>31</v>
      </c>
    </row>
    <row r="136" spans="1:20" x14ac:dyDescent="0.3">
      <c r="A136" t="s">
        <v>100</v>
      </c>
      <c r="B136" t="s">
        <v>101</v>
      </c>
      <c r="C136" t="s">
        <v>94</v>
      </c>
      <c r="D136" t="s">
        <v>45</v>
      </c>
      <c r="E136" t="s">
        <v>24</v>
      </c>
      <c r="F136" t="s">
        <v>89</v>
      </c>
      <c r="G136" t="s">
        <v>233</v>
      </c>
      <c r="H136" t="s">
        <v>27</v>
      </c>
      <c r="I136" t="s">
        <v>153</v>
      </c>
      <c r="J136" t="s">
        <v>240</v>
      </c>
      <c r="K136">
        <v>7.6</v>
      </c>
      <c r="L136">
        <v>27</v>
      </c>
      <c r="M136">
        <v>22</v>
      </c>
      <c r="N136">
        <v>5</v>
      </c>
      <c r="O136">
        <v>27</v>
      </c>
      <c r="P136">
        <v>81.5</v>
      </c>
      <c r="Q136">
        <v>81.5</v>
      </c>
      <c r="R136">
        <v>0</v>
      </c>
      <c r="S136" t="s">
        <v>42</v>
      </c>
      <c r="T136" t="s">
        <v>37</v>
      </c>
    </row>
    <row r="137" spans="1:20" x14ac:dyDescent="0.3">
      <c r="A137" t="s">
        <v>103</v>
      </c>
      <c r="B137" t="s">
        <v>104</v>
      </c>
      <c r="C137" t="s">
        <v>22</v>
      </c>
      <c r="D137" t="s">
        <v>34</v>
      </c>
      <c r="E137" t="s">
        <v>105</v>
      </c>
      <c r="F137" t="s">
        <v>25</v>
      </c>
      <c r="G137" t="s">
        <v>233</v>
      </c>
      <c r="H137" t="s">
        <v>27</v>
      </c>
      <c r="I137" t="s">
        <v>96</v>
      </c>
      <c r="J137" t="s">
        <v>241</v>
      </c>
      <c r="K137">
        <v>7.79</v>
      </c>
      <c r="L137">
        <v>25</v>
      </c>
      <c r="M137">
        <v>21</v>
      </c>
      <c r="N137">
        <v>4</v>
      </c>
      <c r="O137">
        <v>25</v>
      </c>
      <c r="P137">
        <v>84</v>
      </c>
      <c r="Q137">
        <v>84</v>
      </c>
      <c r="R137">
        <v>0</v>
      </c>
      <c r="S137" t="s">
        <v>30</v>
      </c>
      <c r="T137" t="s">
        <v>37</v>
      </c>
    </row>
    <row r="138" spans="1:20" x14ac:dyDescent="0.3">
      <c r="A138" t="s">
        <v>108</v>
      </c>
      <c r="B138" t="s">
        <v>109</v>
      </c>
      <c r="C138" t="s">
        <v>22</v>
      </c>
      <c r="D138" t="s">
        <v>34</v>
      </c>
      <c r="E138" t="s">
        <v>105</v>
      </c>
      <c r="F138" t="s">
        <v>25</v>
      </c>
      <c r="G138" t="s">
        <v>233</v>
      </c>
      <c r="H138" t="s">
        <v>27</v>
      </c>
      <c r="I138" t="s">
        <v>149</v>
      </c>
      <c r="J138" t="s">
        <v>242</v>
      </c>
      <c r="K138">
        <v>8.66</v>
      </c>
      <c r="L138">
        <v>18</v>
      </c>
      <c r="M138">
        <v>16</v>
      </c>
      <c r="N138">
        <v>2</v>
      </c>
      <c r="O138">
        <v>18</v>
      </c>
      <c r="P138">
        <v>88.9</v>
      </c>
      <c r="Q138">
        <v>88.9</v>
      </c>
      <c r="R138">
        <v>0.66</v>
      </c>
      <c r="S138" t="s">
        <v>30</v>
      </c>
      <c r="T138" t="s">
        <v>31</v>
      </c>
    </row>
    <row r="139" spans="1:20" x14ac:dyDescent="0.3">
      <c r="A139" t="s">
        <v>111</v>
      </c>
      <c r="B139" t="s">
        <v>112</v>
      </c>
      <c r="C139" t="s">
        <v>55</v>
      </c>
      <c r="D139" t="s">
        <v>56</v>
      </c>
      <c r="E139" t="s">
        <v>105</v>
      </c>
      <c r="F139" t="s">
        <v>57</v>
      </c>
      <c r="G139" t="s">
        <v>233</v>
      </c>
      <c r="H139" t="s">
        <v>27</v>
      </c>
      <c r="I139" t="s">
        <v>153</v>
      </c>
      <c r="J139" t="s">
        <v>143</v>
      </c>
      <c r="K139">
        <v>7.81</v>
      </c>
      <c r="L139">
        <v>21</v>
      </c>
      <c r="M139">
        <v>14</v>
      </c>
      <c r="N139">
        <v>7</v>
      </c>
      <c r="O139">
        <v>21</v>
      </c>
      <c r="P139">
        <v>66.7</v>
      </c>
      <c r="Q139">
        <v>66.7</v>
      </c>
      <c r="R139">
        <v>0</v>
      </c>
      <c r="S139" t="s">
        <v>81</v>
      </c>
      <c r="T139" t="s">
        <v>37</v>
      </c>
    </row>
    <row r="140" spans="1:20" x14ac:dyDescent="0.3">
      <c r="A140" t="s">
        <v>114</v>
      </c>
      <c r="B140" t="s">
        <v>115</v>
      </c>
      <c r="C140" t="s">
        <v>72</v>
      </c>
      <c r="D140" t="s">
        <v>73</v>
      </c>
      <c r="E140" t="s">
        <v>105</v>
      </c>
      <c r="F140" t="s">
        <v>74</v>
      </c>
      <c r="G140" t="s">
        <v>233</v>
      </c>
      <c r="H140" t="s">
        <v>27</v>
      </c>
      <c r="I140" t="s">
        <v>149</v>
      </c>
      <c r="J140" t="s">
        <v>243</v>
      </c>
      <c r="K140">
        <v>8.26</v>
      </c>
      <c r="L140">
        <v>16</v>
      </c>
      <c r="M140">
        <v>15</v>
      </c>
      <c r="N140">
        <v>1</v>
      </c>
      <c r="O140">
        <v>16</v>
      </c>
      <c r="P140">
        <v>93.8</v>
      </c>
      <c r="Q140">
        <v>93.8</v>
      </c>
      <c r="R140">
        <v>0.26</v>
      </c>
      <c r="S140" t="s">
        <v>30</v>
      </c>
      <c r="T140" t="s">
        <v>31</v>
      </c>
    </row>
    <row r="141" spans="1:20" x14ac:dyDescent="0.3">
      <c r="A141" t="s">
        <v>117</v>
      </c>
      <c r="B141" t="s">
        <v>118</v>
      </c>
      <c r="C141" t="s">
        <v>94</v>
      </c>
      <c r="D141" t="s">
        <v>95</v>
      </c>
      <c r="E141" t="s">
        <v>105</v>
      </c>
      <c r="F141" t="s">
        <v>89</v>
      </c>
      <c r="G141" t="s">
        <v>233</v>
      </c>
      <c r="H141" t="s">
        <v>27</v>
      </c>
      <c r="I141" t="s">
        <v>75</v>
      </c>
      <c r="J141" t="s">
        <v>234</v>
      </c>
      <c r="K141">
        <v>9.6</v>
      </c>
      <c r="L141">
        <v>33</v>
      </c>
      <c r="M141">
        <v>33</v>
      </c>
      <c r="N141">
        <v>0</v>
      </c>
      <c r="O141">
        <v>33</v>
      </c>
      <c r="P141">
        <v>100</v>
      </c>
      <c r="Q141">
        <v>100</v>
      </c>
      <c r="R141">
        <v>1.6</v>
      </c>
      <c r="S141" t="s">
        <v>42</v>
      </c>
      <c r="T141" t="s">
        <v>60</v>
      </c>
    </row>
    <row r="142" spans="1:20" x14ac:dyDescent="0.3">
      <c r="A142" t="s">
        <v>20</v>
      </c>
      <c r="B142" t="s">
        <v>21</v>
      </c>
      <c r="C142" t="s">
        <v>22</v>
      </c>
      <c r="D142" t="s">
        <v>23</v>
      </c>
      <c r="E142" t="s">
        <v>24</v>
      </c>
      <c r="F142" t="s">
        <v>25</v>
      </c>
      <c r="G142" t="s">
        <v>244</v>
      </c>
      <c r="H142" t="s">
        <v>27</v>
      </c>
      <c r="I142" t="s">
        <v>173</v>
      </c>
      <c r="J142" t="s">
        <v>239</v>
      </c>
      <c r="K142">
        <v>8.06</v>
      </c>
      <c r="L142">
        <v>21</v>
      </c>
      <c r="M142">
        <v>14</v>
      </c>
      <c r="N142">
        <v>7</v>
      </c>
      <c r="O142">
        <v>21</v>
      </c>
      <c r="P142">
        <v>66.7</v>
      </c>
      <c r="Q142">
        <v>66.7</v>
      </c>
      <c r="R142">
        <v>0.06</v>
      </c>
      <c r="S142" t="s">
        <v>81</v>
      </c>
      <c r="T142" t="s">
        <v>37</v>
      </c>
    </row>
    <row r="143" spans="1:20" x14ac:dyDescent="0.3">
      <c r="A143" t="s">
        <v>32</v>
      </c>
      <c r="B143" t="s">
        <v>33</v>
      </c>
      <c r="C143" t="s">
        <v>22</v>
      </c>
      <c r="D143" t="s">
        <v>34</v>
      </c>
      <c r="E143" t="s">
        <v>24</v>
      </c>
      <c r="F143" t="s">
        <v>25</v>
      </c>
      <c r="G143" t="s">
        <v>244</v>
      </c>
      <c r="H143" t="s">
        <v>27</v>
      </c>
      <c r="I143" t="s">
        <v>90</v>
      </c>
      <c r="J143" t="s">
        <v>245</v>
      </c>
      <c r="K143">
        <v>9.2799999999999994</v>
      </c>
      <c r="L143">
        <v>31</v>
      </c>
      <c r="M143">
        <v>30</v>
      </c>
      <c r="N143">
        <v>1</v>
      </c>
      <c r="O143">
        <v>31</v>
      </c>
      <c r="P143">
        <v>96.8</v>
      </c>
      <c r="Q143">
        <v>96.8</v>
      </c>
      <c r="R143">
        <v>1.28</v>
      </c>
      <c r="S143" t="s">
        <v>52</v>
      </c>
      <c r="T143" t="s">
        <v>31</v>
      </c>
    </row>
    <row r="144" spans="1:20" x14ac:dyDescent="0.3">
      <c r="A144" t="s">
        <v>38</v>
      </c>
      <c r="B144" t="s">
        <v>39</v>
      </c>
      <c r="C144" t="s">
        <v>22</v>
      </c>
      <c r="D144" t="s">
        <v>34</v>
      </c>
      <c r="E144" t="s">
        <v>24</v>
      </c>
      <c r="F144" t="s">
        <v>25</v>
      </c>
      <c r="G144" t="s">
        <v>244</v>
      </c>
      <c r="H144" t="s">
        <v>119</v>
      </c>
      <c r="I144" t="s">
        <v>246</v>
      </c>
      <c r="J144" t="s">
        <v>247</v>
      </c>
      <c r="K144">
        <v>9.1999999999999993</v>
      </c>
      <c r="L144">
        <v>31</v>
      </c>
      <c r="M144">
        <v>24</v>
      </c>
      <c r="N144">
        <v>7</v>
      </c>
      <c r="O144">
        <v>31</v>
      </c>
      <c r="P144">
        <v>77.400000000000006</v>
      </c>
      <c r="Q144">
        <v>77.400000000000006</v>
      </c>
      <c r="R144">
        <v>1.2</v>
      </c>
      <c r="S144" t="s">
        <v>81</v>
      </c>
      <c r="T144" t="s">
        <v>37</v>
      </c>
    </row>
    <row r="145" spans="1:20" x14ac:dyDescent="0.3">
      <c r="A145" t="s">
        <v>43</v>
      </c>
      <c r="B145" t="s">
        <v>44</v>
      </c>
      <c r="C145" t="s">
        <v>22</v>
      </c>
      <c r="D145" t="s">
        <v>45</v>
      </c>
      <c r="E145" t="s">
        <v>24</v>
      </c>
      <c r="F145" t="s">
        <v>25</v>
      </c>
      <c r="G145" t="s">
        <v>244</v>
      </c>
      <c r="H145" t="s">
        <v>27</v>
      </c>
      <c r="I145" t="s">
        <v>204</v>
      </c>
      <c r="J145" t="s">
        <v>227</v>
      </c>
      <c r="K145">
        <v>7.8</v>
      </c>
      <c r="L145">
        <v>19</v>
      </c>
      <c r="M145">
        <v>18</v>
      </c>
      <c r="N145">
        <v>1</v>
      </c>
      <c r="O145">
        <v>19</v>
      </c>
      <c r="P145">
        <v>94.7</v>
      </c>
      <c r="Q145">
        <v>94.7</v>
      </c>
      <c r="R145">
        <v>0</v>
      </c>
      <c r="S145" t="s">
        <v>30</v>
      </c>
      <c r="T145" t="s">
        <v>31</v>
      </c>
    </row>
    <row r="146" spans="1:20" x14ac:dyDescent="0.3">
      <c r="A146" t="s">
        <v>48</v>
      </c>
      <c r="B146" t="s">
        <v>49</v>
      </c>
      <c r="C146" t="s">
        <v>22</v>
      </c>
      <c r="D146" t="s">
        <v>34</v>
      </c>
      <c r="E146" t="s">
        <v>24</v>
      </c>
      <c r="F146" t="s">
        <v>25</v>
      </c>
      <c r="G146" t="s">
        <v>244</v>
      </c>
      <c r="H146" t="s">
        <v>27</v>
      </c>
      <c r="I146" t="s">
        <v>58</v>
      </c>
      <c r="J146" t="s">
        <v>248</v>
      </c>
      <c r="K146">
        <v>7.43</v>
      </c>
      <c r="L146">
        <v>23</v>
      </c>
      <c r="M146">
        <v>22</v>
      </c>
      <c r="N146">
        <v>1</v>
      </c>
      <c r="O146">
        <v>23</v>
      </c>
      <c r="P146">
        <v>95.7</v>
      </c>
      <c r="Q146">
        <v>95.7</v>
      </c>
      <c r="R146">
        <v>0</v>
      </c>
      <c r="S146" t="s">
        <v>42</v>
      </c>
      <c r="T146" t="s">
        <v>31</v>
      </c>
    </row>
    <row r="147" spans="1:20" x14ac:dyDescent="0.3">
      <c r="A147" t="s">
        <v>53</v>
      </c>
      <c r="B147" t="s">
        <v>54</v>
      </c>
      <c r="C147" t="s">
        <v>55</v>
      </c>
      <c r="D147" t="s">
        <v>56</v>
      </c>
      <c r="E147" t="s">
        <v>24</v>
      </c>
      <c r="F147" t="s">
        <v>57</v>
      </c>
      <c r="G147" t="s">
        <v>244</v>
      </c>
      <c r="H147" t="s">
        <v>27</v>
      </c>
      <c r="I147" t="s">
        <v>149</v>
      </c>
      <c r="J147" t="s">
        <v>249</v>
      </c>
      <c r="K147">
        <v>9.3800000000000008</v>
      </c>
      <c r="L147">
        <v>14</v>
      </c>
      <c r="M147">
        <v>11</v>
      </c>
      <c r="N147">
        <v>3</v>
      </c>
      <c r="O147">
        <v>14</v>
      </c>
      <c r="P147">
        <v>78.599999999999994</v>
      </c>
      <c r="Q147">
        <v>78.599999999999994</v>
      </c>
      <c r="R147">
        <v>1.38</v>
      </c>
      <c r="S147" t="s">
        <v>30</v>
      </c>
      <c r="T147" t="s">
        <v>31</v>
      </c>
    </row>
    <row r="148" spans="1:20" x14ac:dyDescent="0.3">
      <c r="A148" t="s">
        <v>61</v>
      </c>
      <c r="B148" t="s">
        <v>62</v>
      </c>
      <c r="C148" t="s">
        <v>55</v>
      </c>
      <c r="D148" t="s">
        <v>63</v>
      </c>
      <c r="E148" t="s">
        <v>24</v>
      </c>
      <c r="F148" t="s">
        <v>57</v>
      </c>
      <c r="G148" t="s">
        <v>244</v>
      </c>
      <c r="H148" t="s">
        <v>27</v>
      </c>
      <c r="I148" t="s">
        <v>113</v>
      </c>
      <c r="J148" t="s">
        <v>250</v>
      </c>
      <c r="K148">
        <v>8.4</v>
      </c>
      <c r="L148">
        <v>15</v>
      </c>
      <c r="M148">
        <v>15</v>
      </c>
      <c r="N148">
        <v>0</v>
      </c>
      <c r="O148">
        <v>15</v>
      </c>
      <c r="P148">
        <v>100</v>
      </c>
      <c r="Q148">
        <v>100</v>
      </c>
      <c r="R148">
        <v>0.4</v>
      </c>
      <c r="S148" t="s">
        <v>42</v>
      </c>
      <c r="T148" t="s">
        <v>60</v>
      </c>
    </row>
    <row r="149" spans="1:20" x14ac:dyDescent="0.3">
      <c r="A149" t="s">
        <v>66</v>
      </c>
      <c r="B149" t="s">
        <v>67</v>
      </c>
      <c r="C149" t="s">
        <v>55</v>
      </c>
      <c r="D149" t="s">
        <v>56</v>
      </c>
      <c r="E149" t="s">
        <v>24</v>
      </c>
      <c r="F149" t="s">
        <v>57</v>
      </c>
      <c r="G149" t="s">
        <v>244</v>
      </c>
      <c r="H149" t="s">
        <v>119</v>
      </c>
      <c r="I149" t="s">
        <v>251</v>
      </c>
      <c r="J149" t="s">
        <v>237</v>
      </c>
      <c r="K149">
        <v>9.2899999999999991</v>
      </c>
      <c r="L149">
        <v>18</v>
      </c>
      <c r="M149">
        <v>18</v>
      </c>
      <c r="N149">
        <v>0</v>
      </c>
      <c r="O149">
        <v>18</v>
      </c>
      <c r="P149">
        <v>100</v>
      </c>
      <c r="Q149">
        <v>100</v>
      </c>
      <c r="R149">
        <v>1.29</v>
      </c>
      <c r="S149" t="s">
        <v>42</v>
      </c>
      <c r="T149" t="s">
        <v>60</v>
      </c>
    </row>
    <row r="150" spans="1:20" x14ac:dyDescent="0.3">
      <c r="A150" t="s">
        <v>70</v>
      </c>
      <c r="B150" t="s">
        <v>71</v>
      </c>
      <c r="C150" t="s">
        <v>72</v>
      </c>
      <c r="D150" t="s">
        <v>73</v>
      </c>
      <c r="E150" t="s">
        <v>24</v>
      </c>
      <c r="F150" t="s">
        <v>74</v>
      </c>
      <c r="G150" t="s">
        <v>244</v>
      </c>
      <c r="H150" t="s">
        <v>27</v>
      </c>
      <c r="I150" t="s">
        <v>46</v>
      </c>
      <c r="J150" t="s">
        <v>107</v>
      </c>
      <c r="K150">
        <v>9.01</v>
      </c>
      <c r="L150">
        <v>21</v>
      </c>
      <c r="M150">
        <v>20</v>
      </c>
      <c r="N150">
        <v>1</v>
      </c>
      <c r="O150">
        <v>21</v>
      </c>
      <c r="P150">
        <v>95.2</v>
      </c>
      <c r="Q150">
        <v>95.2</v>
      </c>
      <c r="R150">
        <v>1.01</v>
      </c>
      <c r="S150" t="s">
        <v>30</v>
      </c>
      <c r="T150" t="s">
        <v>31</v>
      </c>
    </row>
    <row r="151" spans="1:20" x14ac:dyDescent="0.3">
      <c r="A151" t="s">
        <v>77</v>
      </c>
      <c r="B151" t="s">
        <v>78</v>
      </c>
      <c r="C151" t="s">
        <v>72</v>
      </c>
      <c r="D151" t="s">
        <v>73</v>
      </c>
      <c r="E151" t="s">
        <v>24</v>
      </c>
      <c r="F151" t="s">
        <v>74</v>
      </c>
      <c r="G151" t="s">
        <v>244</v>
      </c>
      <c r="H151" t="s">
        <v>27</v>
      </c>
      <c r="I151" t="s">
        <v>149</v>
      </c>
      <c r="J151" t="s">
        <v>230</v>
      </c>
      <c r="K151">
        <v>9.1</v>
      </c>
      <c r="L151">
        <v>27</v>
      </c>
      <c r="M151">
        <v>19</v>
      </c>
      <c r="N151">
        <v>8</v>
      </c>
      <c r="O151">
        <v>27</v>
      </c>
      <c r="P151">
        <v>70.400000000000006</v>
      </c>
      <c r="Q151">
        <v>70.400000000000006</v>
      </c>
      <c r="R151">
        <v>1.1000000000000001</v>
      </c>
      <c r="S151" t="s">
        <v>30</v>
      </c>
      <c r="T151" t="s">
        <v>122</v>
      </c>
    </row>
    <row r="152" spans="1:20" x14ac:dyDescent="0.3">
      <c r="A152" t="s">
        <v>82</v>
      </c>
      <c r="B152" t="s">
        <v>83</v>
      </c>
      <c r="C152" t="s">
        <v>72</v>
      </c>
      <c r="D152" t="s">
        <v>45</v>
      </c>
      <c r="E152" t="s">
        <v>24</v>
      </c>
      <c r="F152" t="s">
        <v>74</v>
      </c>
      <c r="G152" t="s">
        <v>244</v>
      </c>
      <c r="H152" t="s">
        <v>27</v>
      </c>
      <c r="I152" t="s">
        <v>90</v>
      </c>
      <c r="J152" t="s">
        <v>252</v>
      </c>
      <c r="K152">
        <v>8.11</v>
      </c>
      <c r="L152">
        <v>16</v>
      </c>
      <c r="M152">
        <v>15</v>
      </c>
      <c r="N152">
        <v>1</v>
      </c>
      <c r="O152">
        <v>16</v>
      </c>
      <c r="P152">
        <v>93.8</v>
      </c>
      <c r="Q152">
        <v>93.8</v>
      </c>
      <c r="R152">
        <v>0.11</v>
      </c>
      <c r="S152" t="s">
        <v>30</v>
      </c>
      <c r="T152" t="s">
        <v>31</v>
      </c>
    </row>
    <row r="153" spans="1:20" x14ac:dyDescent="0.3">
      <c r="A153" t="s">
        <v>85</v>
      </c>
      <c r="B153" t="s">
        <v>86</v>
      </c>
      <c r="C153" t="s">
        <v>87</v>
      </c>
      <c r="D153" t="s">
        <v>88</v>
      </c>
      <c r="E153" t="s">
        <v>24</v>
      </c>
      <c r="F153" t="s">
        <v>89</v>
      </c>
      <c r="G153" t="s">
        <v>244</v>
      </c>
      <c r="H153" t="s">
        <v>27</v>
      </c>
      <c r="I153" t="s">
        <v>204</v>
      </c>
      <c r="J153" t="s">
        <v>143</v>
      </c>
      <c r="K153">
        <v>7.73</v>
      </c>
      <c r="L153">
        <v>8</v>
      </c>
      <c r="M153">
        <v>5</v>
      </c>
      <c r="N153">
        <v>3</v>
      </c>
      <c r="O153">
        <v>8</v>
      </c>
      <c r="P153">
        <v>62.5</v>
      </c>
      <c r="Q153">
        <v>62.5</v>
      </c>
      <c r="R153">
        <v>0</v>
      </c>
      <c r="S153" t="s">
        <v>81</v>
      </c>
      <c r="T153" t="s">
        <v>31</v>
      </c>
    </row>
    <row r="154" spans="1:20" x14ac:dyDescent="0.3">
      <c r="A154" t="s">
        <v>92</v>
      </c>
      <c r="B154" t="s">
        <v>93</v>
      </c>
      <c r="C154" t="s">
        <v>94</v>
      </c>
      <c r="D154" t="s">
        <v>95</v>
      </c>
      <c r="E154" t="s">
        <v>24</v>
      </c>
      <c r="F154" t="s">
        <v>89</v>
      </c>
      <c r="G154" t="s">
        <v>244</v>
      </c>
      <c r="H154" t="s">
        <v>27</v>
      </c>
      <c r="I154" t="s">
        <v>58</v>
      </c>
      <c r="J154" t="s">
        <v>253</v>
      </c>
      <c r="K154">
        <v>8.18</v>
      </c>
      <c r="L154">
        <v>35</v>
      </c>
      <c r="M154">
        <v>28</v>
      </c>
      <c r="N154">
        <v>7</v>
      </c>
      <c r="O154">
        <v>35</v>
      </c>
      <c r="P154">
        <v>80</v>
      </c>
      <c r="Q154">
        <v>80</v>
      </c>
      <c r="R154">
        <v>0.18</v>
      </c>
      <c r="S154" t="s">
        <v>30</v>
      </c>
      <c r="T154" t="s">
        <v>37</v>
      </c>
    </row>
    <row r="155" spans="1:20" x14ac:dyDescent="0.3">
      <c r="A155" t="s">
        <v>97</v>
      </c>
      <c r="B155" t="s">
        <v>98</v>
      </c>
      <c r="C155" t="s">
        <v>94</v>
      </c>
      <c r="D155" t="s">
        <v>95</v>
      </c>
      <c r="E155" t="s">
        <v>24</v>
      </c>
      <c r="F155" t="s">
        <v>89</v>
      </c>
      <c r="G155" t="s">
        <v>244</v>
      </c>
      <c r="H155" t="s">
        <v>27</v>
      </c>
      <c r="I155" t="s">
        <v>138</v>
      </c>
      <c r="J155" t="s">
        <v>178</v>
      </c>
      <c r="K155">
        <v>8.2899999999999991</v>
      </c>
      <c r="L155">
        <v>37</v>
      </c>
      <c r="M155">
        <v>35</v>
      </c>
      <c r="N155">
        <v>2</v>
      </c>
      <c r="O155">
        <v>37</v>
      </c>
      <c r="P155">
        <v>94.6</v>
      </c>
      <c r="Q155">
        <v>94.6</v>
      </c>
      <c r="R155">
        <v>0.28999999999999998</v>
      </c>
      <c r="S155" t="s">
        <v>30</v>
      </c>
      <c r="T155" t="s">
        <v>31</v>
      </c>
    </row>
    <row r="156" spans="1:20" x14ac:dyDescent="0.3">
      <c r="A156" t="s">
        <v>100</v>
      </c>
      <c r="B156" t="s">
        <v>101</v>
      </c>
      <c r="C156" t="s">
        <v>94</v>
      </c>
      <c r="D156" t="s">
        <v>45</v>
      </c>
      <c r="E156" t="s">
        <v>24</v>
      </c>
      <c r="F156" t="s">
        <v>89</v>
      </c>
      <c r="G156" t="s">
        <v>244</v>
      </c>
      <c r="H156" t="s">
        <v>119</v>
      </c>
      <c r="I156" t="s">
        <v>173</v>
      </c>
      <c r="J156" t="s">
        <v>254</v>
      </c>
      <c r="K156">
        <v>8.98</v>
      </c>
      <c r="L156">
        <v>30</v>
      </c>
      <c r="M156">
        <v>22</v>
      </c>
      <c r="N156">
        <v>8</v>
      </c>
      <c r="O156">
        <v>30</v>
      </c>
      <c r="P156">
        <v>73.3</v>
      </c>
      <c r="Q156">
        <v>73.3</v>
      </c>
      <c r="R156">
        <v>0.98</v>
      </c>
      <c r="S156" t="s">
        <v>30</v>
      </c>
      <c r="T156" t="s">
        <v>122</v>
      </c>
    </row>
    <row r="157" spans="1:20" x14ac:dyDescent="0.3">
      <c r="A157" t="s">
        <v>103</v>
      </c>
      <c r="B157" t="s">
        <v>104</v>
      </c>
      <c r="C157" t="s">
        <v>22</v>
      </c>
      <c r="D157" t="s">
        <v>34</v>
      </c>
      <c r="E157" t="s">
        <v>105</v>
      </c>
      <c r="F157" t="s">
        <v>25</v>
      </c>
      <c r="G157" t="s">
        <v>244</v>
      </c>
      <c r="H157" t="s">
        <v>27</v>
      </c>
      <c r="I157" t="s">
        <v>64</v>
      </c>
      <c r="J157" t="s">
        <v>200</v>
      </c>
      <c r="K157">
        <v>8.86</v>
      </c>
      <c r="L157">
        <v>28</v>
      </c>
      <c r="M157">
        <v>21</v>
      </c>
      <c r="N157">
        <v>7</v>
      </c>
      <c r="O157">
        <v>28</v>
      </c>
      <c r="P157">
        <v>75</v>
      </c>
      <c r="Q157">
        <v>75</v>
      </c>
      <c r="R157">
        <v>0.86</v>
      </c>
      <c r="S157" t="s">
        <v>30</v>
      </c>
      <c r="T157" t="s">
        <v>37</v>
      </c>
    </row>
    <row r="158" spans="1:20" x14ac:dyDescent="0.3">
      <c r="A158" t="s">
        <v>108</v>
      </c>
      <c r="B158" t="s">
        <v>109</v>
      </c>
      <c r="C158" t="s">
        <v>22</v>
      </c>
      <c r="D158" t="s">
        <v>34</v>
      </c>
      <c r="E158" t="s">
        <v>105</v>
      </c>
      <c r="F158" t="s">
        <v>25</v>
      </c>
      <c r="G158" t="s">
        <v>244</v>
      </c>
      <c r="H158" t="s">
        <v>27</v>
      </c>
      <c r="I158" t="s">
        <v>206</v>
      </c>
      <c r="J158" t="s">
        <v>91</v>
      </c>
      <c r="K158">
        <v>9.5500000000000007</v>
      </c>
      <c r="L158">
        <v>16</v>
      </c>
      <c r="M158">
        <v>15</v>
      </c>
      <c r="N158">
        <v>1</v>
      </c>
      <c r="O158">
        <v>16</v>
      </c>
      <c r="P158">
        <v>93.8</v>
      </c>
      <c r="Q158">
        <v>93.8</v>
      </c>
      <c r="R158">
        <v>1.55</v>
      </c>
      <c r="S158" t="s">
        <v>42</v>
      </c>
      <c r="T158" t="s">
        <v>31</v>
      </c>
    </row>
    <row r="159" spans="1:20" x14ac:dyDescent="0.3">
      <c r="A159" t="s">
        <v>111</v>
      </c>
      <c r="B159" t="s">
        <v>112</v>
      </c>
      <c r="C159" t="s">
        <v>55</v>
      </c>
      <c r="D159" t="s">
        <v>56</v>
      </c>
      <c r="E159" t="s">
        <v>105</v>
      </c>
      <c r="F159" t="s">
        <v>57</v>
      </c>
      <c r="G159" t="s">
        <v>244</v>
      </c>
      <c r="H159" t="s">
        <v>27</v>
      </c>
      <c r="I159" t="s">
        <v>153</v>
      </c>
      <c r="J159" t="s">
        <v>146</v>
      </c>
      <c r="K159">
        <v>7.42</v>
      </c>
      <c r="L159">
        <v>23</v>
      </c>
      <c r="M159">
        <v>17</v>
      </c>
      <c r="N159">
        <v>6</v>
      </c>
      <c r="O159">
        <v>23</v>
      </c>
      <c r="P159">
        <v>73.900000000000006</v>
      </c>
      <c r="Q159">
        <v>73.900000000000006</v>
      </c>
      <c r="R159">
        <v>0</v>
      </c>
      <c r="S159" t="s">
        <v>30</v>
      </c>
      <c r="T159" t="s">
        <v>37</v>
      </c>
    </row>
    <row r="160" spans="1:20" x14ac:dyDescent="0.3">
      <c r="A160" t="s">
        <v>114</v>
      </c>
      <c r="B160" t="s">
        <v>115</v>
      </c>
      <c r="C160" t="s">
        <v>72</v>
      </c>
      <c r="D160" t="s">
        <v>73</v>
      </c>
      <c r="E160" t="s">
        <v>105</v>
      </c>
      <c r="F160" t="s">
        <v>74</v>
      </c>
      <c r="G160" t="s">
        <v>244</v>
      </c>
      <c r="H160" t="s">
        <v>158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 t="s">
        <v>42</v>
      </c>
      <c r="T160" t="s">
        <v>60</v>
      </c>
    </row>
    <row r="161" spans="1:20" x14ac:dyDescent="0.3">
      <c r="A161" t="s">
        <v>117</v>
      </c>
      <c r="B161" t="s">
        <v>118</v>
      </c>
      <c r="C161" t="s">
        <v>94</v>
      </c>
      <c r="D161" t="s">
        <v>95</v>
      </c>
      <c r="E161" t="s">
        <v>105</v>
      </c>
      <c r="F161" t="s">
        <v>89</v>
      </c>
      <c r="G161" t="s">
        <v>244</v>
      </c>
      <c r="H161" t="s">
        <v>27</v>
      </c>
      <c r="I161" t="s">
        <v>125</v>
      </c>
      <c r="J161" t="s">
        <v>255</v>
      </c>
      <c r="K161">
        <v>9.57</v>
      </c>
      <c r="L161">
        <v>28</v>
      </c>
      <c r="M161">
        <v>28</v>
      </c>
      <c r="N161">
        <v>0</v>
      </c>
      <c r="O161">
        <v>28</v>
      </c>
      <c r="P161">
        <v>100</v>
      </c>
      <c r="Q161">
        <v>100</v>
      </c>
      <c r="R161">
        <v>1.57</v>
      </c>
      <c r="S161" t="s">
        <v>42</v>
      </c>
      <c r="T161" t="s">
        <v>60</v>
      </c>
    </row>
    <row r="162" spans="1:20" x14ac:dyDescent="0.3">
      <c r="A162" t="s">
        <v>20</v>
      </c>
      <c r="B162" t="s">
        <v>21</v>
      </c>
      <c r="C162" t="s">
        <v>22</v>
      </c>
      <c r="D162" t="s">
        <v>23</v>
      </c>
      <c r="E162" t="s">
        <v>24</v>
      </c>
      <c r="F162" t="s">
        <v>25</v>
      </c>
      <c r="G162" t="s">
        <v>256</v>
      </c>
      <c r="H162" t="s">
        <v>27</v>
      </c>
      <c r="I162" t="s">
        <v>125</v>
      </c>
      <c r="J162" t="s">
        <v>151</v>
      </c>
      <c r="K162">
        <v>7.99</v>
      </c>
      <c r="L162">
        <v>20</v>
      </c>
      <c r="M162">
        <v>15</v>
      </c>
      <c r="N162">
        <v>5</v>
      </c>
      <c r="O162">
        <v>20</v>
      </c>
      <c r="P162">
        <v>75</v>
      </c>
      <c r="Q162">
        <v>75</v>
      </c>
      <c r="R162">
        <v>0</v>
      </c>
      <c r="S162" t="s">
        <v>81</v>
      </c>
      <c r="T162" t="s">
        <v>37</v>
      </c>
    </row>
    <row r="163" spans="1:20" x14ac:dyDescent="0.3">
      <c r="A163" t="s">
        <v>32</v>
      </c>
      <c r="B163" t="s">
        <v>33</v>
      </c>
      <c r="C163" t="s">
        <v>22</v>
      </c>
      <c r="D163" t="s">
        <v>34</v>
      </c>
      <c r="E163" t="s">
        <v>24</v>
      </c>
      <c r="F163" t="s">
        <v>25</v>
      </c>
      <c r="G163" t="s">
        <v>256</v>
      </c>
      <c r="H163" t="s">
        <v>27</v>
      </c>
      <c r="I163" t="s">
        <v>46</v>
      </c>
      <c r="J163" t="s">
        <v>231</v>
      </c>
      <c r="K163">
        <v>8.5</v>
      </c>
      <c r="L163">
        <v>24</v>
      </c>
      <c r="M163">
        <v>24</v>
      </c>
      <c r="N163">
        <v>0</v>
      </c>
      <c r="O163">
        <v>24</v>
      </c>
      <c r="P163">
        <v>100</v>
      </c>
      <c r="Q163">
        <v>100</v>
      </c>
      <c r="R163">
        <v>0.5</v>
      </c>
      <c r="S163" t="s">
        <v>42</v>
      </c>
      <c r="T163" t="s">
        <v>60</v>
      </c>
    </row>
    <row r="164" spans="1:20" x14ac:dyDescent="0.3">
      <c r="A164" t="s">
        <v>38</v>
      </c>
      <c r="B164" t="s">
        <v>39</v>
      </c>
      <c r="C164" t="s">
        <v>22</v>
      </c>
      <c r="D164" t="s">
        <v>34</v>
      </c>
      <c r="E164" t="s">
        <v>24</v>
      </c>
      <c r="F164" t="s">
        <v>25</v>
      </c>
      <c r="G164" t="s">
        <v>256</v>
      </c>
      <c r="H164" t="s">
        <v>27</v>
      </c>
      <c r="I164" t="s">
        <v>125</v>
      </c>
      <c r="J164" t="s">
        <v>144</v>
      </c>
      <c r="K164">
        <v>8.61</v>
      </c>
      <c r="L164">
        <v>21</v>
      </c>
      <c r="M164">
        <v>14</v>
      </c>
      <c r="N164">
        <v>7</v>
      </c>
      <c r="O164">
        <v>21</v>
      </c>
      <c r="P164">
        <v>66.7</v>
      </c>
      <c r="Q164">
        <v>66.7</v>
      </c>
      <c r="R164">
        <v>0.61</v>
      </c>
      <c r="S164" t="s">
        <v>42</v>
      </c>
      <c r="T164" t="s">
        <v>37</v>
      </c>
    </row>
    <row r="165" spans="1:20" x14ac:dyDescent="0.3">
      <c r="A165" t="s">
        <v>43</v>
      </c>
      <c r="B165" t="s">
        <v>44</v>
      </c>
      <c r="C165" t="s">
        <v>22</v>
      </c>
      <c r="D165" t="s">
        <v>45</v>
      </c>
      <c r="E165" t="s">
        <v>24</v>
      </c>
      <c r="F165" t="s">
        <v>25</v>
      </c>
      <c r="G165" t="s">
        <v>256</v>
      </c>
      <c r="H165" t="s">
        <v>27</v>
      </c>
      <c r="I165" t="s">
        <v>106</v>
      </c>
      <c r="J165" t="s">
        <v>183</v>
      </c>
      <c r="K165">
        <v>7.47</v>
      </c>
      <c r="L165">
        <v>29</v>
      </c>
      <c r="M165">
        <v>24</v>
      </c>
      <c r="N165">
        <v>5</v>
      </c>
      <c r="O165">
        <v>29</v>
      </c>
      <c r="P165">
        <v>82.8</v>
      </c>
      <c r="Q165">
        <v>82.8</v>
      </c>
      <c r="R165">
        <v>0</v>
      </c>
      <c r="S165" t="s">
        <v>30</v>
      </c>
      <c r="T165" t="s">
        <v>37</v>
      </c>
    </row>
    <row r="166" spans="1:20" x14ac:dyDescent="0.3">
      <c r="A166" t="s">
        <v>48</v>
      </c>
      <c r="B166" t="s">
        <v>49</v>
      </c>
      <c r="C166" t="s">
        <v>22</v>
      </c>
      <c r="D166" t="s">
        <v>34</v>
      </c>
      <c r="E166" t="s">
        <v>24</v>
      </c>
      <c r="F166" t="s">
        <v>25</v>
      </c>
      <c r="G166" t="s">
        <v>256</v>
      </c>
      <c r="H166" t="s">
        <v>27</v>
      </c>
      <c r="I166" t="s">
        <v>204</v>
      </c>
      <c r="J166" t="s">
        <v>203</v>
      </c>
      <c r="K166">
        <v>7.3</v>
      </c>
      <c r="L166">
        <v>26</v>
      </c>
      <c r="M166">
        <v>25</v>
      </c>
      <c r="N166">
        <v>1</v>
      </c>
      <c r="O166">
        <v>26</v>
      </c>
      <c r="P166">
        <v>96.2</v>
      </c>
      <c r="Q166">
        <v>96.2</v>
      </c>
      <c r="R166">
        <v>0</v>
      </c>
      <c r="S166" t="s">
        <v>81</v>
      </c>
      <c r="T166" t="s">
        <v>31</v>
      </c>
    </row>
    <row r="167" spans="1:20" x14ac:dyDescent="0.3">
      <c r="A167" t="s">
        <v>53</v>
      </c>
      <c r="B167" t="s">
        <v>54</v>
      </c>
      <c r="C167" t="s">
        <v>55</v>
      </c>
      <c r="D167" t="s">
        <v>56</v>
      </c>
      <c r="E167" t="s">
        <v>24</v>
      </c>
      <c r="F167" t="s">
        <v>57</v>
      </c>
      <c r="G167" t="s">
        <v>256</v>
      </c>
      <c r="H167" t="s">
        <v>27</v>
      </c>
      <c r="I167" t="s">
        <v>130</v>
      </c>
      <c r="J167" t="s">
        <v>257</v>
      </c>
      <c r="K167">
        <v>9.51</v>
      </c>
      <c r="L167">
        <v>21</v>
      </c>
      <c r="M167">
        <v>17</v>
      </c>
      <c r="N167">
        <v>4</v>
      </c>
      <c r="O167">
        <v>21</v>
      </c>
      <c r="P167">
        <v>81</v>
      </c>
      <c r="Q167">
        <v>81</v>
      </c>
      <c r="R167">
        <v>1.51</v>
      </c>
      <c r="S167" t="s">
        <v>30</v>
      </c>
      <c r="T167" t="s">
        <v>37</v>
      </c>
    </row>
    <row r="168" spans="1:20" x14ac:dyDescent="0.3">
      <c r="A168" t="s">
        <v>61</v>
      </c>
      <c r="B168" t="s">
        <v>62</v>
      </c>
      <c r="C168" t="s">
        <v>55</v>
      </c>
      <c r="D168" t="s">
        <v>63</v>
      </c>
      <c r="E168" t="s">
        <v>24</v>
      </c>
      <c r="F168" t="s">
        <v>57</v>
      </c>
      <c r="G168" t="s">
        <v>256</v>
      </c>
      <c r="H168" t="s">
        <v>27</v>
      </c>
      <c r="I168" t="s">
        <v>223</v>
      </c>
      <c r="J168" t="s">
        <v>258</v>
      </c>
      <c r="K168">
        <v>9.36</v>
      </c>
      <c r="L168">
        <v>18</v>
      </c>
      <c r="M168">
        <v>14</v>
      </c>
      <c r="N168">
        <v>4</v>
      </c>
      <c r="O168">
        <v>18</v>
      </c>
      <c r="P168">
        <v>77.8</v>
      </c>
      <c r="Q168">
        <v>77.8</v>
      </c>
      <c r="R168">
        <v>1.36</v>
      </c>
      <c r="S168" t="s">
        <v>42</v>
      </c>
      <c r="T168" t="s">
        <v>37</v>
      </c>
    </row>
    <row r="169" spans="1:20" x14ac:dyDescent="0.3">
      <c r="A169" t="s">
        <v>66</v>
      </c>
      <c r="B169" t="s">
        <v>67</v>
      </c>
      <c r="C169" t="s">
        <v>55</v>
      </c>
      <c r="D169" t="s">
        <v>56</v>
      </c>
      <c r="E169" t="s">
        <v>24</v>
      </c>
      <c r="F169" t="s">
        <v>57</v>
      </c>
      <c r="G169" t="s">
        <v>256</v>
      </c>
      <c r="H169" t="s">
        <v>27</v>
      </c>
      <c r="I169" t="s">
        <v>138</v>
      </c>
      <c r="J169" t="s">
        <v>259</v>
      </c>
      <c r="K169">
        <v>9.59</v>
      </c>
      <c r="L169">
        <v>10</v>
      </c>
      <c r="M169">
        <v>9</v>
      </c>
      <c r="N169">
        <v>1</v>
      </c>
      <c r="O169">
        <v>10</v>
      </c>
      <c r="P169">
        <v>90</v>
      </c>
      <c r="Q169">
        <v>90</v>
      </c>
      <c r="R169">
        <v>1.59</v>
      </c>
      <c r="S169" t="s">
        <v>42</v>
      </c>
      <c r="T169" t="s">
        <v>31</v>
      </c>
    </row>
    <row r="170" spans="1:20" x14ac:dyDescent="0.3">
      <c r="A170" t="s">
        <v>70</v>
      </c>
      <c r="B170" t="s">
        <v>71</v>
      </c>
      <c r="C170" t="s">
        <v>72</v>
      </c>
      <c r="D170" t="s">
        <v>73</v>
      </c>
      <c r="E170" t="s">
        <v>24</v>
      </c>
      <c r="F170" t="s">
        <v>74</v>
      </c>
      <c r="G170" t="s">
        <v>256</v>
      </c>
      <c r="H170" t="s">
        <v>27</v>
      </c>
      <c r="I170" t="s">
        <v>136</v>
      </c>
      <c r="J170" t="s">
        <v>178</v>
      </c>
      <c r="K170">
        <v>8.2799999999999994</v>
      </c>
      <c r="L170">
        <v>18</v>
      </c>
      <c r="M170">
        <v>14</v>
      </c>
      <c r="N170">
        <v>4</v>
      </c>
      <c r="O170">
        <v>18</v>
      </c>
      <c r="P170">
        <v>77.8</v>
      </c>
      <c r="Q170">
        <v>77.8</v>
      </c>
      <c r="R170">
        <v>0.28000000000000003</v>
      </c>
      <c r="S170" t="s">
        <v>42</v>
      </c>
      <c r="T170" t="s">
        <v>37</v>
      </c>
    </row>
    <row r="171" spans="1:20" x14ac:dyDescent="0.3">
      <c r="A171" t="s">
        <v>77</v>
      </c>
      <c r="B171" t="s">
        <v>78</v>
      </c>
      <c r="C171" t="s">
        <v>72</v>
      </c>
      <c r="D171" t="s">
        <v>73</v>
      </c>
      <c r="E171" t="s">
        <v>24</v>
      </c>
      <c r="F171" t="s">
        <v>74</v>
      </c>
      <c r="G171" t="s">
        <v>256</v>
      </c>
      <c r="H171" t="s">
        <v>27</v>
      </c>
      <c r="I171" t="s">
        <v>219</v>
      </c>
      <c r="J171" t="s">
        <v>59</v>
      </c>
      <c r="K171">
        <v>7.95</v>
      </c>
      <c r="L171">
        <v>18</v>
      </c>
      <c r="M171">
        <v>18</v>
      </c>
      <c r="N171">
        <v>0</v>
      </c>
      <c r="O171">
        <v>18</v>
      </c>
      <c r="P171">
        <v>100</v>
      </c>
      <c r="Q171">
        <v>100</v>
      </c>
      <c r="R171">
        <v>0</v>
      </c>
      <c r="S171" t="s">
        <v>42</v>
      </c>
      <c r="T171" t="s">
        <v>60</v>
      </c>
    </row>
    <row r="172" spans="1:20" x14ac:dyDescent="0.3">
      <c r="A172" t="s">
        <v>82</v>
      </c>
      <c r="B172" t="s">
        <v>83</v>
      </c>
      <c r="C172" t="s">
        <v>72</v>
      </c>
      <c r="D172" t="s">
        <v>45</v>
      </c>
      <c r="E172" t="s">
        <v>24</v>
      </c>
      <c r="F172" t="s">
        <v>74</v>
      </c>
      <c r="G172" t="s">
        <v>256</v>
      </c>
      <c r="H172" t="s">
        <v>27</v>
      </c>
      <c r="I172" t="s">
        <v>223</v>
      </c>
      <c r="J172" t="s">
        <v>213</v>
      </c>
      <c r="K172">
        <v>7.42</v>
      </c>
      <c r="L172">
        <v>23</v>
      </c>
      <c r="M172">
        <v>16</v>
      </c>
      <c r="N172">
        <v>7</v>
      </c>
      <c r="O172">
        <v>23</v>
      </c>
      <c r="P172">
        <v>69.599999999999994</v>
      </c>
      <c r="Q172">
        <v>69.599999999999994</v>
      </c>
      <c r="R172">
        <v>0</v>
      </c>
      <c r="S172" t="s">
        <v>30</v>
      </c>
      <c r="T172" t="s">
        <v>37</v>
      </c>
    </row>
    <row r="173" spans="1:20" x14ac:dyDescent="0.3">
      <c r="A173" t="s">
        <v>85</v>
      </c>
      <c r="B173" t="s">
        <v>86</v>
      </c>
      <c r="C173" t="s">
        <v>87</v>
      </c>
      <c r="D173" t="s">
        <v>88</v>
      </c>
      <c r="E173" t="s">
        <v>24</v>
      </c>
      <c r="F173" t="s">
        <v>89</v>
      </c>
      <c r="G173" t="s">
        <v>256</v>
      </c>
      <c r="H173" t="s">
        <v>27</v>
      </c>
      <c r="I173" t="s">
        <v>46</v>
      </c>
      <c r="J173" t="s">
        <v>155</v>
      </c>
      <c r="K173">
        <v>8.5399999999999991</v>
      </c>
      <c r="L173">
        <v>6</v>
      </c>
      <c r="M173">
        <v>4</v>
      </c>
      <c r="N173">
        <v>2</v>
      </c>
      <c r="O173">
        <v>6</v>
      </c>
      <c r="P173">
        <v>66.7</v>
      </c>
      <c r="Q173">
        <v>66.7</v>
      </c>
      <c r="R173">
        <v>0.54</v>
      </c>
      <c r="S173" t="s">
        <v>42</v>
      </c>
      <c r="T173" t="s">
        <v>31</v>
      </c>
    </row>
    <row r="174" spans="1:20" x14ac:dyDescent="0.3">
      <c r="A174" t="s">
        <v>92</v>
      </c>
      <c r="B174" t="s">
        <v>93</v>
      </c>
      <c r="C174" t="s">
        <v>94</v>
      </c>
      <c r="D174" t="s">
        <v>95</v>
      </c>
      <c r="E174" t="s">
        <v>24</v>
      </c>
      <c r="F174" t="s">
        <v>89</v>
      </c>
      <c r="G174" t="s">
        <v>256</v>
      </c>
      <c r="H174" t="s">
        <v>27</v>
      </c>
      <c r="I174" t="s">
        <v>260</v>
      </c>
      <c r="J174" t="s">
        <v>121</v>
      </c>
      <c r="K174">
        <v>9.52</v>
      </c>
      <c r="L174">
        <v>24</v>
      </c>
      <c r="M174">
        <v>22</v>
      </c>
      <c r="N174">
        <v>2</v>
      </c>
      <c r="O174">
        <v>24</v>
      </c>
      <c r="P174">
        <v>91.7</v>
      </c>
      <c r="Q174">
        <v>91.7</v>
      </c>
      <c r="R174">
        <v>1.52</v>
      </c>
      <c r="S174" t="s">
        <v>30</v>
      </c>
      <c r="T174" t="s">
        <v>31</v>
      </c>
    </row>
    <row r="175" spans="1:20" x14ac:dyDescent="0.3">
      <c r="A175" t="s">
        <v>97</v>
      </c>
      <c r="B175" t="s">
        <v>98</v>
      </c>
      <c r="C175" t="s">
        <v>94</v>
      </c>
      <c r="D175" t="s">
        <v>95</v>
      </c>
      <c r="E175" t="s">
        <v>24</v>
      </c>
      <c r="F175" t="s">
        <v>89</v>
      </c>
      <c r="G175" t="s">
        <v>256</v>
      </c>
      <c r="H175" t="s">
        <v>27</v>
      </c>
      <c r="I175" t="s">
        <v>46</v>
      </c>
      <c r="J175" t="s">
        <v>51</v>
      </c>
      <c r="K175">
        <v>8.7799999999999994</v>
      </c>
      <c r="L175">
        <v>28</v>
      </c>
      <c r="M175">
        <v>28</v>
      </c>
      <c r="N175">
        <v>0</v>
      </c>
      <c r="O175">
        <v>28</v>
      </c>
      <c r="P175">
        <v>100</v>
      </c>
      <c r="Q175">
        <v>100</v>
      </c>
      <c r="R175">
        <v>0.78</v>
      </c>
      <c r="S175" t="s">
        <v>42</v>
      </c>
      <c r="T175" t="s">
        <v>60</v>
      </c>
    </row>
    <row r="176" spans="1:20" x14ac:dyDescent="0.3">
      <c r="A176" t="s">
        <v>100</v>
      </c>
      <c r="B176" t="s">
        <v>101</v>
      </c>
      <c r="C176" t="s">
        <v>94</v>
      </c>
      <c r="D176" t="s">
        <v>45</v>
      </c>
      <c r="E176" t="s">
        <v>24</v>
      </c>
      <c r="F176" t="s">
        <v>89</v>
      </c>
      <c r="G176" t="s">
        <v>256</v>
      </c>
      <c r="H176" t="s">
        <v>27</v>
      </c>
      <c r="I176" t="s">
        <v>90</v>
      </c>
      <c r="J176" t="s">
        <v>143</v>
      </c>
      <c r="K176">
        <v>7.74</v>
      </c>
      <c r="L176">
        <v>30</v>
      </c>
      <c r="M176">
        <v>25</v>
      </c>
      <c r="N176">
        <v>5</v>
      </c>
      <c r="O176">
        <v>30</v>
      </c>
      <c r="P176">
        <v>83.3</v>
      </c>
      <c r="Q176">
        <v>83.3</v>
      </c>
      <c r="R176">
        <v>0</v>
      </c>
      <c r="S176" t="s">
        <v>30</v>
      </c>
      <c r="T176" t="s">
        <v>37</v>
      </c>
    </row>
    <row r="177" spans="1:20" x14ac:dyDescent="0.3">
      <c r="A177" t="s">
        <v>103</v>
      </c>
      <c r="B177" t="s">
        <v>104</v>
      </c>
      <c r="C177" t="s">
        <v>22</v>
      </c>
      <c r="D177" t="s">
        <v>34</v>
      </c>
      <c r="E177" t="s">
        <v>105</v>
      </c>
      <c r="F177" t="s">
        <v>25</v>
      </c>
      <c r="G177" t="s">
        <v>256</v>
      </c>
      <c r="H177" t="s">
        <v>27</v>
      </c>
      <c r="I177" t="s">
        <v>204</v>
      </c>
      <c r="J177" t="s">
        <v>261</v>
      </c>
      <c r="K177">
        <v>9.43</v>
      </c>
      <c r="L177">
        <v>25</v>
      </c>
      <c r="M177">
        <v>19</v>
      </c>
      <c r="N177">
        <v>6</v>
      </c>
      <c r="O177">
        <v>25</v>
      </c>
      <c r="P177">
        <v>76</v>
      </c>
      <c r="Q177">
        <v>76</v>
      </c>
      <c r="R177">
        <v>1.43</v>
      </c>
      <c r="S177" t="s">
        <v>30</v>
      </c>
      <c r="T177" t="s">
        <v>37</v>
      </c>
    </row>
    <row r="178" spans="1:20" x14ac:dyDescent="0.3">
      <c r="A178" t="s">
        <v>108</v>
      </c>
      <c r="B178" t="s">
        <v>109</v>
      </c>
      <c r="C178" t="s">
        <v>22</v>
      </c>
      <c r="D178" t="s">
        <v>34</v>
      </c>
      <c r="E178" t="s">
        <v>105</v>
      </c>
      <c r="F178" t="s">
        <v>25</v>
      </c>
      <c r="G178" t="s">
        <v>256</v>
      </c>
      <c r="H178" t="s">
        <v>27</v>
      </c>
      <c r="I178" t="s">
        <v>50</v>
      </c>
      <c r="J178" t="s">
        <v>262</v>
      </c>
      <c r="K178">
        <v>7.21</v>
      </c>
      <c r="L178">
        <v>20</v>
      </c>
      <c r="M178">
        <v>20</v>
      </c>
      <c r="N178">
        <v>0</v>
      </c>
      <c r="O178">
        <v>20</v>
      </c>
      <c r="P178">
        <v>100</v>
      </c>
      <c r="Q178">
        <v>100</v>
      </c>
      <c r="R178">
        <v>0</v>
      </c>
      <c r="S178" t="s">
        <v>42</v>
      </c>
      <c r="T178" t="s">
        <v>60</v>
      </c>
    </row>
    <row r="179" spans="1:20" x14ac:dyDescent="0.3">
      <c r="A179" t="s">
        <v>111</v>
      </c>
      <c r="B179" t="s">
        <v>112</v>
      </c>
      <c r="C179" t="s">
        <v>55</v>
      </c>
      <c r="D179" t="s">
        <v>56</v>
      </c>
      <c r="E179" t="s">
        <v>105</v>
      </c>
      <c r="F179" t="s">
        <v>57</v>
      </c>
      <c r="G179" t="s">
        <v>256</v>
      </c>
      <c r="H179" t="s">
        <v>27</v>
      </c>
      <c r="I179" t="s">
        <v>223</v>
      </c>
      <c r="J179" t="s">
        <v>231</v>
      </c>
      <c r="K179">
        <v>7.54</v>
      </c>
      <c r="L179">
        <v>15</v>
      </c>
      <c r="M179">
        <v>14</v>
      </c>
      <c r="N179">
        <v>1</v>
      </c>
      <c r="O179">
        <v>15</v>
      </c>
      <c r="P179">
        <v>93.3</v>
      </c>
      <c r="Q179">
        <v>93.3</v>
      </c>
      <c r="R179">
        <v>0</v>
      </c>
      <c r="S179" t="s">
        <v>42</v>
      </c>
      <c r="T179" t="s">
        <v>31</v>
      </c>
    </row>
    <row r="180" spans="1:20" x14ac:dyDescent="0.3">
      <c r="A180" t="s">
        <v>114</v>
      </c>
      <c r="B180" t="s">
        <v>115</v>
      </c>
      <c r="C180" t="s">
        <v>72</v>
      </c>
      <c r="D180" t="s">
        <v>73</v>
      </c>
      <c r="E180" t="s">
        <v>105</v>
      </c>
      <c r="F180" t="s">
        <v>74</v>
      </c>
      <c r="G180" t="s">
        <v>256</v>
      </c>
      <c r="H180" t="s">
        <v>27</v>
      </c>
      <c r="I180" t="s">
        <v>79</v>
      </c>
      <c r="J180" t="s">
        <v>116</v>
      </c>
      <c r="K180">
        <v>8.09</v>
      </c>
      <c r="L180">
        <v>19</v>
      </c>
      <c r="M180">
        <v>18</v>
      </c>
      <c r="N180">
        <v>1</v>
      </c>
      <c r="O180">
        <v>19</v>
      </c>
      <c r="P180">
        <v>94.7</v>
      </c>
      <c r="Q180">
        <v>94.7</v>
      </c>
      <c r="R180">
        <v>0.09</v>
      </c>
      <c r="S180" t="s">
        <v>30</v>
      </c>
      <c r="T180" t="s">
        <v>31</v>
      </c>
    </row>
    <row r="181" spans="1:20" x14ac:dyDescent="0.3">
      <c r="A181" t="s">
        <v>117</v>
      </c>
      <c r="B181" t="s">
        <v>118</v>
      </c>
      <c r="C181" t="s">
        <v>94</v>
      </c>
      <c r="D181" t="s">
        <v>95</v>
      </c>
      <c r="E181" t="s">
        <v>105</v>
      </c>
      <c r="F181" t="s">
        <v>89</v>
      </c>
      <c r="G181" t="s">
        <v>256</v>
      </c>
      <c r="H181" t="s">
        <v>27</v>
      </c>
      <c r="I181" t="s">
        <v>64</v>
      </c>
      <c r="J181" t="s">
        <v>263</v>
      </c>
      <c r="K181">
        <v>7.57</v>
      </c>
      <c r="L181">
        <v>28</v>
      </c>
      <c r="M181">
        <v>20</v>
      </c>
      <c r="N181">
        <v>8</v>
      </c>
      <c r="O181">
        <v>28</v>
      </c>
      <c r="P181">
        <v>71.400000000000006</v>
      </c>
      <c r="Q181">
        <v>71.400000000000006</v>
      </c>
      <c r="R181">
        <v>0</v>
      </c>
      <c r="S181" t="s">
        <v>30</v>
      </c>
      <c r="T181" t="s">
        <v>122</v>
      </c>
    </row>
    <row r="182" spans="1:20" x14ac:dyDescent="0.3">
      <c r="A182" t="s">
        <v>20</v>
      </c>
      <c r="B182" t="s">
        <v>21</v>
      </c>
      <c r="C182" t="s">
        <v>22</v>
      </c>
      <c r="D182" t="s">
        <v>23</v>
      </c>
      <c r="E182" t="s">
        <v>24</v>
      </c>
      <c r="F182" t="s">
        <v>25</v>
      </c>
      <c r="G182" t="s">
        <v>264</v>
      </c>
      <c r="H182" t="s">
        <v>27</v>
      </c>
      <c r="I182" t="s">
        <v>189</v>
      </c>
      <c r="J182" t="s">
        <v>107</v>
      </c>
      <c r="K182">
        <v>7.86</v>
      </c>
      <c r="L182">
        <v>22</v>
      </c>
      <c r="M182">
        <v>21</v>
      </c>
      <c r="N182">
        <v>1</v>
      </c>
      <c r="O182">
        <v>22</v>
      </c>
      <c r="P182">
        <v>95.5</v>
      </c>
      <c r="Q182">
        <v>95.5</v>
      </c>
      <c r="R182">
        <v>0</v>
      </c>
      <c r="S182" t="s">
        <v>42</v>
      </c>
      <c r="T182" t="s">
        <v>31</v>
      </c>
    </row>
    <row r="183" spans="1:20" x14ac:dyDescent="0.3">
      <c r="A183" t="s">
        <v>32</v>
      </c>
      <c r="B183" t="s">
        <v>33</v>
      </c>
      <c r="C183" t="s">
        <v>22</v>
      </c>
      <c r="D183" t="s">
        <v>34</v>
      </c>
      <c r="E183" t="s">
        <v>24</v>
      </c>
      <c r="F183" t="s">
        <v>25</v>
      </c>
      <c r="G183" t="s">
        <v>264</v>
      </c>
      <c r="H183" t="s">
        <v>27</v>
      </c>
      <c r="I183" t="s">
        <v>90</v>
      </c>
      <c r="J183" t="s">
        <v>250</v>
      </c>
      <c r="K183">
        <v>8.3699999999999992</v>
      </c>
      <c r="L183">
        <v>23</v>
      </c>
      <c r="M183">
        <v>19</v>
      </c>
      <c r="N183">
        <v>4</v>
      </c>
      <c r="O183">
        <v>23</v>
      </c>
      <c r="P183">
        <v>82.6</v>
      </c>
      <c r="Q183">
        <v>82.6</v>
      </c>
      <c r="R183">
        <v>0.37</v>
      </c>
      <c r="S183" t="s">
        <v>30</v>
      </c>
      <c r="T183" t="s">
        <v>37</v>
      </c>
    </row>
    <row r="184" spans="1:20" x14ac:dyDescent="0.3">
      <c r="A184" t="s">
        <v>38</v>
      </c>
      <c r="B184" t="s">
        <v>39</v>
      </c>
      <c r="C184" t="s">
        <v>22</v>
      </c>
      <c r="D184" t="s">
        <v>34</v>
      </c>
      <c r="E184" t="s">
        <v>24</v>
      </c>
      <c r="F184" t="s">
        <v>25</v>
      </c>
      <c r="G184" t="s">
        <v>264</v>
      </c>
      <c r="H184" t="s">
        <v>27</v>
      </c>
      <c r="I184" t="s">
        <v>75</v>
      </c>
      <c r="J184" t="s">
        <v>230</v>
      </c>
      <c r="K184">
        <v>9.0399999999999991</v>
      </c>
      <c r="L184">
        <v>22</v>
      </c>
      <c r="M184">
        <v>21</v>
      </c>
      <c r="N184">
        <v>1</v>
      </c>
      <c r="O184">
        <v>22</v>
      </c>
      <c r="P184">
        <v>95.5</v>
      </c>
      <c r="Q184">
        <v>95.5</v>
      </c>
      <c r="R184">
        <v>1.04</v>
      </c>
      <c r="S184" t="s">
        <v>42</v>
      </c>
      <c r="T184" t="s">
        <v>31</v>
      </c>
    </row>
    <row r="185" spans="1:20" x14ac:dyDescent="0.3">
      <c r="A185" t="s">
        <v>43</v>
      </c>
      <c r="B185" t="s">
        <v>44</v>
      </c>
      <c r="C185" t="s">
        <v>22</v>
      </c>
      <c r="D185" t="s">
        <v>45</v>
      </c>
      <c r="E185" t="s">
        <v>24</v>
      </c>
      <c r="F185" t="s">
        <v>25</v>
      </c>
      <c r="G185" t="s">
        <v>264</v>
      </c>
      <c r="H185" t="s">
        <v>27</v>
      </c>
      <c r="I185" t="s">
        <v>189</v>
      </c>
      <c r="J185" t="s">
        <v>51</v>
      </c>
      <c r="K185">
        <v>7.62</v>
      </c>
      <c r="L185">
        <v>18</v>
      </c>
      <c r="M185">
        <v>16</v>
      </c>
      <c r="N185">
        <v>2</v>
      </c>
      <c r="O185">
        <v>18</v>
      </c>
      <c r="P185">
        <v>88.9</v>
      </c>
      <c r="Q185">
        <v>88.9</v>
      </c>
      <c r="R185">
        <v>0</v>
      </c>
      <c r="S185" t="s">
        <v>81</v>
      </c>
      <c r="T185" t="s">
        <v>31</v>
      </c>
    </row>
    <row r="186" spans="1:20" x14ac:dyDescent="0.3">
      <c r="A186" t="s">
        <v>48</v>
      </c>
      <c r="B186" t="s">
        <v>49</v>
      </c>
      <c r="C186" t="s">
        <v>22</v>
      </c>
      <c r="D186" t="s">
        <v>34</v>
      </c>
      <c r="E186" t="s">
        <v>24</v>
      </c>
      <c r="F186" t="s">
        <v>25</v>
      </c>
      <c r="G186" t="s">
        <v>264</v>
      </c>
      <c r="H186" t="s">
        <v>27</v>
      </c>
      <c r="I186" t="s">
        <v>138</v>
      </c>
      <c r="J186" t="s">
        <v>265</v>
      </c>
      <c r="K186">
        <v>9.27</v>
      </c>
      <c r="L186">
        <v>29</v>
      </c>
      <c r="M186">
        <v>20</v>
      </c>
      <c r="N186">
        <v>9</v>
      </c>
      <c r="O186">
        <v>29</v>
      </c>
      <c r="P186">
        <v>69</v>
      </c>
      <c r="Q186">
        <v>69</v>
      </c>
      <c r="R186">
        <v>1.27</v>
      </c>
      <c r="S186" t="s">
        <v>42</v>
      </c>
      <c r="T186" t="s">
        <v>122</v>
      </c>
    </row>
    <row r="187" spans="1:20" x14ac:dyDescent="0.3">
      <c r="A187" t="s">
        <v>53</v>
      </c>
      <c r="B187" t="s">
        <v>54</v>
      </c>
      <c r="C187" t="s">
        <v>55</v>
      </c>
      <c r="D187" t="s">
        <v>56</v>
      </c>
      <c r="E187" t="s">
        <v>24</v>
      </c>
      <c r="F187" t="s">
        <v>57</v>
      </c>
      <c r="G187" t="s">
        <v>264</v>
      </c>
      <c r="H187" t="s">
        <v>119</v>
      </c>
      <c r="I187" t="s">
        <v>173</v>
      </c>
      <c r="J187" t="s">
        <v>266</v>
      </c>
      <c r="K187">
        <v>8.23</v>
      </c>
      <c r="L187">
        <v>10</v>
      </c>
      <c r="M187">
        <v>8</v>
      </c>
      <c r="N187">
        <v>2</v>
      </c>
      <c r="O187">
        <v>10</v>
      </c>
      <c r="P187">
        <v>80</v>
      </c>
      <c r="Q187">
        <v>80</v>
      </c>
      <c r="R187">
        <v>0.23</v>
      </c>
      <c r="S187" t="s">
        <v>30</v>
      </c>
      <c r="T187" t="s">
        <v>31</v>
      </c>
    </row>
    <row r="188" spans="1:20" x14ac:dyDescent="0.3">
      <c r="A188" t="s">
        <v>61</v>
      </c>
      <c r="B188" t="s">
        <v>62</v>
      </c>
      <c r="C188" t="s">
        <v>55</v>
      </c>
      <c r="D188" t="s">
        <v>63</v>
      </c>
      <c r="E188" t="s">
        <v>24</v>
      </c>
      <c r="F188" t="s">
        <v>57</v>
      </c>
      <c r="G188" t="s">
        <v>264</v>
      </c>
      <c r="H188" t="s">
        <v>158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 t="s">
        <v>42</v>
      </c>
      <c r="T188" t="s">
        <v>60</v>
      </c>
    </row>
    <row r="189" spans="1:20" x14ac:dyDescent="0.3">
      <c r="A189" t="s">
        <v>66</v>
      </c>
      <c r="B189" t="s">
        <v>67</v>
      </c>
      <c r="C189" t="s">
        <v>55</v>
      </c>
      <c r="D189" t="s">
        <v>56</v>
      </c>
      <c r="E189" t="s">
        <v>24</v>
      </c>
      <c r="F189" t="s">
        <v>57</v>
      </c>
      <c r="G189" t="s">
        <v>264</v>
      </c>
      <c r="H189" t="s">
        <v>27</v>
      </c>
      <c r="I189" t="s">
        <v>99</v>
      </c>
      <c r="J189" t="s">
        <v>140</v>
      </c>
      <c r="K189">
        <v>7.41</v>
      </c>
      <c r="L189">
        <v>20</v>
      </c>
      <c r="M189">
        <v>20</v>
      </c>
      <c r="N189">
        <v>0</v>
      </c>
      <c r="O189">
        <v>20</v>
      </c>
      <c r="P189">
        <v>100</v>
      </c>
      <c r="Q189">
        <v>100</v>
      </c>
      <c r="R189">
        <v>0</v>
      </c>
      <c r="S189" t="s">
        <v>42</v>
      </c>
      <c r="T189" t="s">
        <v>60</v>
      </c>
    </row>
    <row r="190" spans="1:20" x14ac:dyDescent="0.3">
      <c r="A190" t="s">
        <v>70</v>
      </c>
      <c r="B190" t="s">
        <v>71</v>
      </c>
      <c r="C190" t="s">
        <v>72</v>
      </c>
      <c r="D190" t="s">
        <v>73</v>
      </c>
      <c r="E190" t="s">
        <v>24</v>
      </c>
      <c r="F190" t="s">
        <v>74</v>
      </c>
      <c r="G190" t="s">
        <v>264</v>
      </c>
      <c r="H190" t="s">
        <v>27</v>
      </c>
      <c r="I190" t="s">
        <v>106</v>
      </c>
      <c r="J190" t="s">
        <v>207</v>
      </c>
      <c r="K190">
        <v>7.39</v>
      </c>
      <c r="L190">
        <v>25</v>
      </c>
      <c r="M190">
        <v>19</v>
      </c>
      <c r="N190">
        <v>6</v>
      </c>
      <c r="O190">
        <v>25</v>
      </c>
      <c r="P190">
        <v>76</v>
      </c>
      <c r="Q190">
        <v>76</v>
      </c>
      <c r="R190">
        <v>0</v>
      </c>
      <c r="S190" t="s">
        <v>30</v>
      </c>
      <c r="T190" t="s">
        <v>37</v>
      </c>
    </row>
    <row r="191" spans="1:20" x14ac:dyDescent="0.3">
      <c r="A191" t="s">
        <v>77</v>
      </c>
      <c r="B191" t="s">
        <v>78</v>
      </c>
      <c r="C191" t="s">
        <v>72</v>
      </c>
      <c r="D191" t="s">
        <v>73</v>
      </c>
      <c r="E191" t="s">
        <v>24</v>
      </c>
      <c r="F191" t="s">
        <v>74</v>
      </c>
      <c r="G191" t="s">
        <v>264</v>
      </c>
      <c r="H191" t="s">
        <v>27</v>
      </c>
      <c r="I191" t="s">
        <v>113</v>
      </c>
      <c r="J191" t="s">
        <v>242</v>
      </c>
      <c r="K191">
        <v>8.42</v>
      </c>
      <c r="L191">
        <v>13</v>
      </c>
      <c r="M191">
        <v>13</v>
      </c>
      <c r="N191">
        <v>0</v>
      </c>
      <c r="O191">
        <v>13</v>
      </c>
      <c r="P191">
        <v>100</v>
      </c>
      <c r="Q191">
        <v>100</v>
      </c>
      <c r="R191">
        <v>0.42</v>
      </c>
      <c r="S191" t="s">
        <v>42</v>
      </c>
      <c r="T191" t="s">
        <v>60</v>
      </c>
    </row>
    <row r="192" spans="1:20" x14ac:dyDescent="0.3">
      <c r="A192" t="s">
        <v>82</v>
      </c>
      <c r="B192" t="s">
        <v>83</v>
      </c>
      <c r="C192" t="s">
        <v>72</v>
      </c>
      <c r="D192" t="s">
        <v>45</v>
      </c>
      <c r="E192" t="s">
        <v>24</v>
      </c>
      <c r="F192" t="s">
        <v>74</v>
      </c>
      <c r="G192" t="s">
        <v>264</v>
      </c>
      <c r="H192" t="s">
        <v>27</v>
      </c>
      <c r="I192" t="s">
        <v>125</v>
      </c>
      <c r="J192" t="s">
        <v>267</v>
      </c>
      <c r="K192">
        <v>7.45</v>
      </c>
      <c r="L192">
        <v>19</v>
      </c>
      <c r="M192">
        <v>14</v>
      </c>
      <c r="N192">
        <v>5</v>
      </c>
      <c r="O192">
        <v>19</v>
      </c>
      <c r="P192">
        <v>73.7</v>
      </c>
      <c r="Q192">
        <v>73.7</v>
      </c>
      <c r="R192">
        <v>0</v>
      </c>
      <c r="S192" t="s">
        <v>30</v>
      </c>
      <c r="T192" t="s">
        <v>37</v>
      </c>
    </row>
    <row r="193" spans="1:20" x14ac:dyDescent="0.3">
      <c r="A193" t="s">
        <v>85</v>
      </c>
      <c r="B193" t="s">
        <v>86</v>
      </c>
      <c r="C193" t="s">
        <v>87</v>
      </c>
      <c r="D193" t="s">
        <v>88</v>
      </c>
      <c r="E193" t="s">
        <v>24</v>
      </c>
      <c r="F193" t="s">
        <v>89</v>
      </c>
      <c r="G193" t="s">
        <v>264</v>
      </c>
      <c r="H193" t="s">
        <v>27</v>
      </c>
      <c r="I193" t="s">
        <v>210</v>
      </c>
      <c r="J193" t="s">
        <v>215</v>
      </c>
      <c r="K193">
        <v>9.01</v>
      </c>
      <c r="L193">
        <v>15</v>
      </c>
      <c r="M193">
        <v>14</v>
      </c>
      <c r="N193">
        <v>1</v>
      </c>
      <c r="O193">
        <v>15</v>
      </c>
      <c r="P193">
        <v>93.3</v>
      </c>
      <c r="Q193">
        <v>93.3</v>
      </c>
      <c r="R193">
        <v>1.01</v>
      </c>
      <c r="S193" t="s">
        <v>30</v>
      </c>
      <c r="T193" t="s">
        <v>31</v>
      </c>
    </row>
    <row r="194" spans="1:20" x14ac:dyDescent="0.3">
      <c r="A194" t="s">
        <v>92</v>
      </c>
      <c r="B194" t="s">
        <v>93</v>
      </c>
      <c r="C194" t="s">
        <v>94</v>
      </c>
      <c r="D194" t="s">
        <v>95</v>
      </c>
      <c r="E194" t="s">
        <v>24</v>
      </c>
      <c r="F194" t="s">
        <v>89</v>
      </c>
      <c r="G194" t="s">
        <v>264</v>
      </c>
      <c r="H194" t="s">
        <v>119</v>
      </c>
      <c r="I194" t="s">
        <v>268</v>
      </c>
      <c r="J194" t="s">
        <v>269</v>
      </c>
      <c r="K194">
        <v>8.7200000000000006</v>
      </c>
      <c r="L194">
        <v>20</v>
      </c>
      <c r="M194">
        <v>18</v>
      </c>
      <c r="N194">
        <v>2</v>
      </c>
      <c r="O194">
        <v>20</v>
      </c>
      <c r="P194">
        <v>90</v>
      </c>
      <c r="Q194">
        <v>90</v>
      </c>
      <c r="R194">
        <v>0.72</v>
      </c>
      <c r="S194" t="s">
        <v>42</v>
      </c>
      <c r="T194" t="s">
        <v>31</v>
      </c>
    </row>
    <row r="195" spans="1:20" x14ac:dyDescent="0.3">
      <c r="A195" t="s">
        <v>97</v>
      </c>
      <c r="B195" t="s">
        <v>98</v>
      </c>
      <c r="C195" t="s">
        <v>94</v>
      </c>
      <c r="D195" t="s">
        <v>95</v>
      </c>
      <c r="E195" t="s">
        <v>24</v>
      </c>
      <c r="F195" t="s">
        <v>89</v>
      </c>
      <c r="G195" t="s">
        <v>264</v>
      </c>
      <c r="H195" t="s">
        <v>27</v>
      </c>
      <c r="I195" t="s">
        <v>130</v>
      </c>
      <c r="J195" t="s">
        <v>169</v>
      </c>
      <c r="K195">
        <v>7.93</v>
      </c>
      <c r="L195">
        <v>20</v>
      </c>
      <c r="M195">
        <v>16</v>
      </c>
      <c r="N195">
        <v>4</v>
      </c>
      <c r="O195">
        <v>20</v>
      </c>
      <c r="P195">
        <v>80</v>
      </c>
      <c r="Q195">
        <v>80</v>
      </c>
      <c r="R195">
        <v>0</v>
      </c>
      <c r="S195" t="s">
        <v>42</v>
      </c>
      <c r="T195" t="s">
        <v>37</v>
      </c>
    </row>
    <row r="196" spans="1:20" x14ac:dyDescent="0.3">
      <c r="A196" t="s">
        <v>100</v>
      </c>
      <c r="B196" t="s">
        <v>101</v>
      </c>
      <c r="C196" t="s">
        <v>94</v>
      </c>
      <c r="D196" t="s">
        <v>45</v>
      </c>
      <c r="E196" t="s">
        <v>24</v>
      </c>
      <c r="F196" t="s">
        <v>89</v>
      </c>
      <c r="G196" t="s">
        <v>264</v>
      </c>
      <c r="H196" t="s">
        <v>27</v>
      </c>
      <c r="I196" t="s">
        <v>153</v>
      </c>
      <c r="J196" t="s">
        <v>253</v>
      </c>
      <c r="K196">
        <v>8.2799999999999994</v>
      </c>
      <c r="L196">
        <v>36</v>
      </c>
      <c r="M196">
        <v>26</v>
      </c>
      <c r="N196">
        <v>10</v>
      </c>
      <c r="O196">
        <v>36</v>
      </c>
      <c r="P196">
        <v>72.2</v>
      </c>
      <c r="Q196">
        <v>72.2</v>
      </c>
      <c r="R196">
        <v>0.28000000000000003</v>
      </c>
      <c r="S196" t="s">
        <v>81</v>
      </c>
      <c r="T196" t="s">
        <v>122</v>
      </c>
    </row>
    <row r="197" spans="1:20" x14ac:dyDescent="0.3">
      <c r="A197" t="s">
        <v>103</v>
      </c>
      <c r="B197" t="s">
        <v>104</v>
      </c>
      <c r="C197" t="s">
        <v>22</v>
      </c>
      <c r="D197" t="s">
        <v>34</v>
      </c>
      <c r="E197" t="s">
        <v>105</v>
      </c>
      <c r="F197" t="s">
        <v>25</v>
      </c>
      <c r="G197" t="s">
        <v>264</v>
      </c>
      <c r="H197" t="s">
        <v>27</v>
      </c>
      <c r="I197" t="s">
        <v>210</v>
      </c>
      <c r="J197" t="s">
        <v>270</v>
      </c>
      <c r="K197">
        <v>8.59</v>
      </c>
      <c r="L197">
        <v>27</v>
      </c>
      <c r="M197">
        <v>27</v>
      </c>
      <c r="N197">
        <v>0</v>
      </c>
      <c r="O197">
        <v>27</v>
      </c>
      <c r="P197">
        <v>100</v>
      </c>
      <c r="Q197">
        <v>100</v>
      </c>
      <c r="R197">
        <v>0.59</v>
      </c>
      <c r="S197" t="s">
        <v>42</v>
      </c>
      <c r="T197" t="s">
        <v>60</v>
      </c>
    </row>
    <row r="198" spans="1:20" x14ac:dyDescent="0.3">
      <c r="A198" t="s">
        <v>108</v>
      </c>
      <c r="B198" t="s">
        <v>109</v>
      </c>
      <c r="C198" t="s">
        <v>22</v>
      </c>
      <c r="D198" t="s">
        <v>34</v>
      </c>
      <c r="E198" t="s">
        <v>105</v>
      </c>
      <c r="F198" t="s">
        <v>25</v>
      </c>
      <c r="G198" t="s">
        <v>264</v>
      </c>
      <c r="H198" t="s">
        <v>27</v>
      </c>
      <c r="I198" t="s">
        <v>153</v>
      </c>
      <c r="J198" t="s">
        <v>91</v>
      </c>
      <c r="K198">
        <v>9.3800000000000008</v>
      </c>
      <c r="L198">
        <v>21</v>
      </c>
      <c r="M198">
        <v>19</v>
      </c>
      <c r="N198">
        <v>2</v>
      </c>
      <c r="O198">
        <v>21</v>
      </c>
      <c r="P198">
        <v>90.5</v>
      </c>
      <c r="Q198">
        <v>90.5</v>
      </c>
      <c r="R198">
        <v>1.38</v>
      </c>
      <c r="S198" t="s">
        <v>30</v>
      </c>
      <c r="T198" t="s">
        <v>31</v>
      </c>
    </row>
    <row r="199" spans="1:20" x14ac:dyDescent="0.3">
      <c r="A199" t="s">
        <v>111</v>
      </c>
      <c r="B199" t="s">
        <v>112</v>
      </c>
      <c r="C199" t="s">
        <v>55</v>
      </c>
      <c r="D199" t="s">
        <v>56</v>
      </c>
      <c r="E199" t="s">
        <v>105</v>
      </c>
      <c r="F199" t="s">
        <v>57</v>
      </c>
      <c r="G199" t="s">
        <v>264</v>
      </c>
      <c r="H199" t="s">
        <v>158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 t="s">
        <v>42</v>
      </c>
      <c r="T199" t="s">
        <v>60</v>
      </c>
    </row>
    <row r="200" spans="1:20" x14ac:dyDescent="0.3">
      <c r="A200" t="s">
        <v>114</v>
      </c>
      <c r="B200" t="s">
        <v>115</v>
      </c>
      <c r="C200" t="s">
        <v>72</v>
      </c>
      <c r="D200" t="s">
        <v>73</v>
      </c>
      <c r="E200" t="s">
        <v>105</v>
      </c>
      <c r="F200" t="s">
        <v>74</v>
      </c>
      <c r="G200" t="s">
        <v>264</v>
      </c>
      <c r="H200" t="s">
        <v>27</v>
      </c>
      <c r="I200" t="s">
        <v>149</v>
      </c>
      <c r="J200" t="s">
        <v>271</v>
      </c>
      <c r="K200">
        <v>8.41</v>
      </c>
      <c r="L200">
        <v>18</v>
      </c>
      <c r="M200">
        <v>13</v>
      </c>
      <c r="N200">
        <v>5</v>
      </c>
      <c r="O200">
        <v>18</v>
      </c>
      <c r="P200">
        <v>72.2</v>
      </c>
      <c r="Q200">
        <v>72.2</v>
      </c>
      <c r="R200">
        <v>0.41</v>
      </c>
      <c r="S200" t="s">
        <v>42</v>
      </c>
      <c r="T200" t="s">
        <v>37</v>
      </c>
    </row>
    <row r="201" spans="1:20" x14ac:dyDescent="0.3">
      <c r="A201" t="s">
        <v>117</v>
      </c>
      <c r="B201" t="s">
        <v>118</v>
      </c>
      <c r="C201" t="s">
        <v>94</v>
      </c>
      <c r="D201" t="s">
        <v>95</v>
      </c>
      <c r="E201" t="s">
        <v>105</v>
      </c>
      <c r="F201" t="s">
        <v>89</v>
      </c>
      <c r="G201" t="s">
        <v>264</v>
      </c>
      <c r="H201" t="s">
        <v>27</v>
      </c>
      <c r="I201" t="s">
        <v>106</v>
      </c>
      <c r="J201" t="s">
        <v>272</v>
      </c>
      <c r="K201">
        <v>8.4499999999999993</v>
      </c>
      <c r="L201">
        <v>30</v>
      </c>
      <c r="M201">
        <v>24</v>
      </c>
      <c r="N201">
        <v>6</v>
      </c>
      <c r="O201">
        <v>30</v>
      </c>
      <c r="P201">
        <v>80</v>
      </c>
      <c r="Q201">
        <v>80</v>
      </c>
      <c r="R201">
        <v>0.45</v>
      </c>
      <c r="S201" t="s">
        <v>30</v>
      </c>
      <c r="T201" t="s">
        <v>37</v>
      </c>
    </row>
    <row r="202" spans="1:20" x14ac:dyDescent="0.3">
      <c r="A202" t="s">
        <v>20</v>
      </c>
      <c r="B202" t="s">
        <v>21</v>
      </c>
      <c r="C202" t="s">
        <v>22</v>
      </c>
      <c r="D202" t="s">
        <v>23</v>
      </c>
      <c r="E202" t="s">
        <v>24</v>
      </c>
      <c r="F202" t="s">
        <v>25</v>
      </c>
      <c r="G202" t="s">
        <v>273</v>
      </c>
      <c r="H202" t="s">
        <v>27</v>
      </c>
      <c r="I202" t="s">
        <v>58</v>
      </c>
      <c r="J202" t="s">
        <v>274</v>
      </c>
      <c r="K202">
        <v>8.75</v>
      </c>
      <c r="L202">
        <v>28</v>
      </c>
      <c r="M202">
        <v>20</v>
      </c>
      <c r="N202">
        <v>8</v>
      </c>
      <c r="O202">
        <v>28</v>
      </c>
      <c r="P202">
        <v>71.400000000000006</v>
      </c>
      <c r="Q202">
        <v>71.400000000000006</v>
      </c>
      <c r="R202">
        <v>0.75</v>
      </c>
      <c r="S202" t="s">
        <v>42</v>
      </c>
      <c r="T202" t="s">
        <v>122</v>
      </c>
    </row>
    <row r="203" spans="1:20" x14ac:dyDescent="0.3">
      <c r="A203" t="s">
        <v>32</v>
      </c>
      <c r="B203" t="s">
        <v>33</v>
      </c>
      <c r="C203" t="s">
        <v>22</v>
      </c>
      <c r="D203" t="s">
        <v>34</v>
      </c>
      <c r="E203" t="s">
        <v>24</v>
      </c>
      <c r="F203" t="s">
        <v>25</v>
      </c>
      <c r="G203" t="s">
        <v>273</v>
      </c>
      <c r="H203" t="s">
        <v>27</v>
      </c>
      <c r="I203" t="s">
        <v>28</v>
      </c>
      <c r="J203" t="s">
        <v>107</v>
      </c>
      <c r="K203">
        <v>8.94</v>
      </c>
      <c r="L203">
        <v>17</v>
      </c>
      <c r="M203">
        <v>17</v>
      </c>
      <c r="N203">
        <v>0</v>
      </c>
      <c r="O203">
        <v>17</v>
      </c>
      <c r="P203">
        <v>100</v>
      </c>
      <c r="Q203">
        <v>100</v>
      </c>
      <c r="R203">
        <v>0.94</v>
      </c>
      <c r="S203" t="s">
        <v>42</v>
      </c>
      <c r="T203" t="s">
        <v>60</v>
      </c>
    </row>
    <row r="204" spans="1:20" x14ac:dyDescent="0.3">
      <c r="A204" t="s">
        <v>38</v>
      </c>
      <c r="B204" t="s">
        <v>39</v>
      </c>
      <c r="C204" t="s">
        <v>22</v>
      </c>
      <c r="D204" t="s">
        <v>34</v>
      </c>
      <c r="E204" t="s">
        <v>24</v>
      </c>
      <c r="F204" t="s">
        <v>25</v>
      </c>
      <c r="G204" t="s">
        <v>273</v>
      </c>
      <c r="H204" t="s">
        <v>27</v>
      </c>
      <c r="I204" t="s">
        <v>50</v>
      </c>
      <c r="J204" t="s">
        <v>227</v>
      </c>
      <c r="K204">
        <v>7.94</v>
      </c>
      <c r="L204">
        <v>14</v>
      </c>
      <c r="M204">
        <v>13</v>
      </c>
      <c r="N204">
        <v>1</v>
      </c>
      <c r="O204">
        <v>14</v>
      </c>
      <c r="P204">
        <v>92.9</v>
      </c>
      <c r="Q204">
        <v>92.9</v>
      </c>
      <c r="R204">
        <v>0</v>
      </c>
      <c r="S204" t="s">
        <v>30</v>
      </c>
      <c r="T204" t="s">
        <v>31</v>
      </c>
    </row>
    <row r="205" spans="1:20" x14ac:dyDescent="0.3">
      <c r="A205" t="s">
        <v>43</v>
      </c>
      <c r="B205" t="s">
        <v>44</v>
      </c>
      <c r="C205" t="s">
        <v>22</v>
      </c>
      <c r="D205" t="s">
        <v>45</v>
      </c>
      <c r="E205" t="s">
        <v>24</v>
      </c>
      <c r="F205" t="s">
        <v>25</v>
      </c>
      <c r="G205" t="s">
        <v>273</v>
      </c>
      <c r="H205" t="s">
        <v>27</v>
      </c>
      <c r="I205" t="s">
        <v>179</v>
      </c>
      <c r="J205" t="s">
        <v>242</v>
      </c>
      <c r="K205">
        <v>8.5399999999999991</v>
      </c>
      <c r="L205">
        <v>21</v>
      </c>
      <c r="M205">
        <v>15</v>
      </c>
      <c r="N205">
        <v>6</v>
      </c>
      <c r="O205">
        <v>21</v>
      </c>
      <c r="P205">
        <v>71.400000000000006</v>
      </c>
      <c r="Q205">
        <v>71.400000000000006</v>
      </c>
      <c r="R205">
        <v>0.54</v>
      </c>
      <c r="S205" t="s">
        <v>30</v>
      </c>
      <c r="T205" t="s">
        <v>37</v>
      </c>
    </row>
    <row r="206" spans="1:20" x14ac:dyDescent="0.3">
      <c r="A206" t="s">
        <v>48</v>
      </c>
      <c r="B206" t="s">
        <v>49</v>
      </c>
      <c r="C206" t="s">
        <v>22</v>
      </c>
      <c r="D206" t="s">
        <v>34</v>
      </c>
      <c r="E206" t="s">
        <v>24</v>
      </c>
      <c r="F206" t="s">
        <v>25</v>
      </c>
      <c r="G206" t="s">
        <v>273</v>
      </c>
      <c r="H206" t="s">
        <v>119</v>
      </c>
      <c r="I206" t="s">
        <v>275</v>
      </c>
      <c r="J206" t="s">
        <v>276</v>
      </c>
      <c r="K206">
        <v>8.4600000000000009</v>
      </c>
      <c r="L206">
        <v>20</v>
      </c>
      <c r="M206">
        <v>18</v>
      </c>
      <c r="N206">
        <v>2</v>
      </c>
      <c r="O206">
        <v>20</v>
      </c>
      <c r="P206">
        <v>90</v>
      </c>
      <c r="Q206">
        <v>90</v>
      </c>
      <c r="R206">
        <v>0.46</v>
      </c>
      <c r="S206" t="s">
        <v>30</v>
      </c>
      <c r="T206" t="s">
        <v>31</v>
      </c>
    </row>
    <row r="207" spans="1:20" x14ac:dyDescent="0.3">
      <c r="A207" t="s">
        <v>53</v>
      </c>
      <c r="B207" t="s">
        <v>54</v>
      </c>
      <c r="C207" t="s">
        <v>55</v>
      </c>
      <c r="D207" t="s">
        <v>56</v>
      </c>
      <c r="E207" t="s">
        <v>24</v>
      </c>
      <c r="F207" t="s">
        <v>57</v>
      </c>
      <c r="G207" t="s">
        <v>273</v>
      </c>
      <c r="H207" t="s">
        <v>27</v>
      </c>
      <c r="I207" t="s">
        <v>179</v>
      </c>
      <c r="J207" t="s">
        <v>277</v>
      </c>
      <c r="K207">
        <v>7.63</v>
      </c>
      <c r="L207">
        <v>18</v>
      </c>
      <c r="M207">
        <v>15</v>
      </c>
      <c r="N207">
        <v>3</v>
      </c>
      <c r="O207">
        <v>18</v>
      </c>
      <c r="P207">
        <v>83.3</v>
      </c>
      <c r="Q207">
        <v>83.3</v>
      </c>
      <c r="R207">
        <v>0</v>
      </c>
      <c r="S207" t="s">
        <v>42</v>
      </c>
      <c r="T207" t="s">
        <v>31</v>
      </c>
    </row>
    <row r="208" spans="1:20" x14ac:dyDescent="0.3">
      <c r="A208" t="s">
        <v>61</v>
      </c>
      <c r="B208" t="s">
        <v>62</v>
      </c>
      <c r="C208" t="s">
        <v>55</v>
      </c>
      <c r="D208" t="s">
        <v>63</v>
      </c>
      <c r="E208" t="s">
        <v>24</v>
      </c>
      <c r="F208" t="s">
        <v>57</v>
      </c>
      <c r="G208" t="s">
        <v>273</v>
      </c>
      <c r="H208" t="s">
        <v>27</v>
      </c>
      <c r="I208" t="s">
        <v>179</v>
      </c>
      <c r="J208" t="s">
        <v>163</v>
      </c>
      <c r="K208">
        <v>9.23</v>
      </c>
      <c r="L208">
        <v>27</v>
      </c>
      <c r="M208">
        <v>19</v>
      </c>
      <c r="N208">
        <v>8</v>
      </c>
      <c r="O208">
        <v>27</v>
      </c>
      <c r="P208">
        <v>70.400000000000006</v>
      </c>
      <c r="Q208">
        <v>70.400000000000006</v>
      </c>
      <c r="R208">
        <v>1.23</v>
      </c>
      <c r="S208" t="s">
        <v>30</v>
      </c>
      <c r="T208" t="s">
        <v>122</v>
      </c>
    </row>
    <row r="209" spans="1:20" x14ac:dyDescent="0.3">
      <c r="A209" t="s">
        <v>66</v>
      </c>
      <c r="B209" t="s">
        <v>67</v>
      </c>
      <c r="C209" t="s">
        <v>55</v>
      </c>
      <c r="D209" t="s">
        <v>56</v>
      </c>
      <c r="E209" t="s">
        <v>24</v>
      </c>
      <c r="F209" t="s">
        <v>57</v>
      </c>
      <c r="G209" t="s">
        <v>273</v>
      </c>
      <c r="H209" t="s">
        <v>27</v>
      </c>
      <c r="I209" t="s">
        <v>84</v>
      </c>
      <c r="J209" t="s">
        <v>265</v>
      </c>
      <c r="K209">
        <v>9.3000000000000007</v>
      </c>
      <c r="L209">
        <v>11</v>
      </c>
      <c r="M209">
        <v>8</v>
      </c>
      <c r="N209">
        <v>3</v>
      </c>
      <c r="O209">
        <v>11</v>
      </c>
      <c r="P209">
        <v>72.7</v>
      </c>
      <c r="Q209">
        <v>72.7</v>
      </c>
      <c r="R209">
        <v>1.3</v>
      </c>
      <c r="S209" t="s">
        <v>42</v>
      </c>
      <c r="T209" t="s">
        <v>31</v>
      </c>
    </row>
    <row r="210" spans="1:20" x14ac:dyDescent="0.3">
      <c r="A210" t="s">
        <v>70</v>
      </c>
      <c r="B210" t="s">
        <v>71</v>
      </c>
      <c r="C210" t="s">
        <v>72</v>
      </c>
      <c r="D210" t="s">
        <v>73</v>
      </c>
      <c r="E210" t="s">
        <v>24</v>
      </c>
      <c r="F210" t="s">
        <v>74</v>
      </c>
      <c r="G210" t="s">
        <v>273</v>
      </c>
      <c r="H210" t="s">
        <v>27</v>
      </c>
      <c r="I210" t="s">
        <v>153</v>
      </c>
      <c r="J210" t="s">
        <v>133</v>
      </c>
      <c r="K210">
        <v>7.3</v>
      </c>
      <c r="L210">
        <v>15</v>
      </c>
      <c r="M210">
        <v>12</v>
      </c>
      <c r="N210">
        <v>3</v>
      </c>
      <c r="O210">
        <v>15</v>
      </c>
      <c r="P210">
        <v>80</v>
      </c>
      <c r="Q210">
        <v>80</v>
      </c>
      <c r="R210">
        <v>0</v>
      </c>
      <c r="S210" t="s">
        <v>30</v>
      </c>
      <c r="T210" t="s">
        <v>31</v>
      </c>
    </row>
    <row r="211" spans="1:20" x14ac:dyDescent="0.3">
      <c r="A211" t="s">
        <v>77</v>
      </c>
      <c r="B211" t="s">
        <v>78</v>
      </c>
      <c r="C211" t="s">
        <v>72</v>
      </c>
      <c r="D211" t="s">
        <v>73</v>
      </c>
      <c r="E211" t="s">
        <v>24</v>
      </c>
      <c r="F211" t="s">
        <v>74</v>
      </c>
      <c r="G211" t="s">
        <v>273</v>
      </c>
      <c r="H211" t="s">
        <v>158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 t="s">
        <v>42</v>
      </c>
      <c r="T211" t="s">
        <v>60</v>
      </c>
    </row>
    <row r="212" spans="1:20" x14ac:dyDescent="0.3">
      <c r="A212" t="s">
        <v>82</v>
      </c>
      <c r="B212" t="s">
        <v>83</v>
      </c>
      <c r="C212" t="s">
        <v>72</v>
      </c>
      <c r="D212" t="s">
        <v>45</v>
      </c>
      <c r="E212" t="s">
        <v>24</v>
      </c>
      <c r="F212" t="s">
        <v>74</v>
      </c>
      <c r="G212" t="s">
        <v>273</v>
      </c>
      <c r="H212" t="s">
        <v>27</v>
      </c>
      <c r="I212" t="s">
        <v>40</v>
      </c>
      <c r="J212" t="s">
        <v>156</v>
      </c>
      <c r="K212">
        <v>8.48</v>
      </c>
      <c r="L212">
        <v>16</v>
      </c>
      <c r="M212">
        <v>14</v>
      </c>
      <c r="N212">
        <v>2</v>
      </c>
      <c r="O212">
        <v>16</v>
      </c>
      <c r="P212">
        <v>87.5</v>
      </c>
      <c r="Q212">
        <v>87.5</v>
      </c>
      <c r="R212">
        <v>0.48</v>
      </c>
      <c r="S212" t="s">
        <v>81</v>
      </c>
      <c r="T212" t="s">
        <v>31</v>
      </c>
    </row>
    <row r="213" spans="1:20" x14ac:dyDescent="0.3">
      <c r="A213" t="s">
        <v>85</v>
      </c>
      <c r="B213" t="s">
        <v>86</v>
      </c>
      <c r="C213" t="s">
        <v>87</v>
      </c>
      <c r="D213" t="s">
        <v>88</v>
      </c>
      <c r="E213" t="s">
        <v>24</v>
      </c>
      <c r="F213" t="s">
        <v>89</v>
      </c>
      <c r="G213" t="s">
        <v>273</v>
      </c>
      <c r="H213" t="s">
        <v>27</v>
      </c>
      <c r="I213" t="s">
        <v>210</v>
      </c>
      <c r="J213" t="s">
        <v>278</v>
      </c>
      <c r="K213">
        <v>9.0500000000000007</v>
      </c>
      <c r="L213">
        <v>20</v>
      </c>
      <c r="M213">
        <v>19</v>
      </c>
      <c r="N213">
        <v>1</v>
      </c>
      <c r="O213">
        <v>20</v>
      </c>
      <c r="P213">
        <v>95</v>
      </c>
      <c r="Q213">
        <v>95</v>
      </c>
      <c r="R213">
        <v>1.05</v>
      </c>
      <c r="S213" t="s">
        <v>30</v>
      </c>
      <c r="T213" t="s">
        <v>31</v>
      </c>
    </row>
    <row r="214" spans="1:20" x14ac:dyDescent="0.3">
      <c r="A214" t="s">
        <v>92</v>
      </c>
      <c r="B214" t="s">
        <v>93</v>
      </c>
      <c r="C214" t="s">
        <v>94</v>
      </c>
      <c r="D214" t="s">
        <v>95</v>
      </c>
      <c r="E214" t="s">
        <v>24</v>
      </c>
      <c r="F214" t="s">
        <v>89</v>
      </c>
      <c r="G214" t="s">
        <v>273</v>
      </c>
      <c r="H214" t="s">
        <v>27</v>
      </c>
      <c r="I214" t="s">
        <v>75</v>
      </c>
      <c r="J214" t="s">
        <v>279</v>
      </c>
      <c r="K214">
        <v>9.1199999999999992</v>
      </c>
      <c r="L214">
        <v>30</v>
      </c>
      <c r="M214">
        <v>28</v>
      </c>
      <c r="N214">
        <v>2</v>
      </c>
      <c r="O214">
        <v>30</v>
      </c>
      <c r="P214">
        <v>93.3</v>
      </c>
      <c r="Q214">
        <v>93.3</v>
      </c>
      <c r="R214">
        <v>1.1200000000000001</v>
      </c>
      <c r="S214" t="s">
        <v>81</v>
      </c>
      <c r="T214" t="s">
        <v>31</v>
      </c>
    </row>
    <row r="215" spans="1:20" x14ac:dyDescent="0.3">
      <c r="A215" t="s">
        <v>97</v>
      </c>
      <c r="B215" t="s">
        <v>98</v>
      </c>
      <c r="C215" t="s">
        <v>94</v>
      </c>
      <c r="D215" t="s">
        <v>95</v>
      </c>
      <c r="E215" t="s">
        <v>24</v>
      </c>
      <c r="F215" t="s">
        <v>89</v>
      </c>
      <c r="G215" t="s">
        <v>273</v>
      </c>
      <c r="H215" t="s">
        <v>27</v>
      </c>
      <c r="I215" t="s">
        <v>113</v>
      </c>
      <c r="J215" t="s">
        <v>188</v>
      </c>
      <c r="K215">
        <v>9.24</v>
      </c>
      <c r="L215">
        <v>30</v>
      </c>
      <c r="M215">
        <v>24</v>
      </c>
      <c r="N215">
        <v>6</v>
      </c>
      <c r="O215">
        <v>30</v>
      </c>
      <c r="P215">
        <v>80</v>
      </c>
      <c r="Q215">
        <v>80</v>
      </c>
      <c r="R215">
        <v>1.24</v>
      </c>
      <c r="S215" t="s">
        <v>30</v>
      </c>
      <c r="T215" t="s">
        <v>37</v>
      </c>
    </row>
    <row r="216" spans="1:20" x14ac:dyDescent="0.3">
      <c r="A216" t="s">
        <v>100</v>
      </c>
      <c r="B216" t="s">
        <v>101</v>
      </c>
      <c r="C216" t="s">
        <v>94</v>
      </c>
      <c r="D216" t="s">
        <v>45</v>
      </c>
      <c r="E216" t="s">
        <v>24</v>
      </c>
      <c r="F216" t="s">
        <v>89</v>
      </c>
      <c r="G216" t="s">
        <v>273</v>
      </c>
      <c r="H216" t="s">
        <v>27</v>
      </c>
      <c r="I216" t="s">
        <v>136</v>
      </c>
      <c r="J216" t="s">
        <v>202</v>
      </c>
      <c r="K216">
        <v>7.42</v>
      </c>
      <c r="L216">
        <v>35</v>
      </c>
      <c r="M216">
        <v>35</v>
      </c>
      <c r="N216">
        <v>0</v>
      </c>
      <c r="O216">
        <v>35</v>
      </c>
      <c r="P216">
        <v>100</v>
      </c>
      <c r="Q216">
        <v>100</v>
      </c>
      <c r="R216">
        <v>0</v>
      </c>
      <c r="S216" t="s">
        <v>42</v>
      </c>
      <c r="T216" t="s">
        <v>60</v>
      </c>
    </row>
    <row r="217" spans="1:20" x14ac:dyDescent="0.3">
      <c r="A217" t="s">
        <v>103</v>
      </c>
      <c r="B217" t="s">
        <v>104</v>
      </c>
      <c r="C217" t="s">
        <v>22</v>
      </c>
      <c r="D217" t="s">
        <v>34</v>
      </c>
      <c r="E217" t="s">
        <v>105</v>
      </c>
      <c r="F217" t="s">
        <v>25</v>
      </c>
      <c r="G217" t="s">
        <v>273</v>
      </c>
      <c r="H217" t="s">
        <v>119</v>
      </c>
      <c r="I217" t="s">
        <v>260</v>
      </c>
      <c r="J217" t="s">
        <v>280</v>
      </c>
      <c r="K217">
        <v>8.15</v>
      </c>
      <c r="L217">
        <v>19</v>
      </c>
      <c r="M217">
        <v>16</v>
      </c>
      <c r="N217">
        <v>3</v>
      </c>
      <c r="O217">
        <v>19</v>
      </c>
      <c r="P217">
        <v>84.2</v>
      </c>
      <c r="Q217">
        <v>84.2</v>
      </c>
      <c r="R217">
        <v>0.15</v>
      </c>
      <c r="S217" t="s">
        <v>30</v>
      </c>
      <c r="T217" t="s">
        <v>31</v>
      </c>
    </row>
    <row r="218" spans="1:20" x14ac:dyDescent="0.3">
      <c r="A218" t="s">
        <v>108</v>
      </c>
      <c r="B218" t="s">
        <v>109</v>
      </c>
      <c r="C218" t="s">
        <v>22</v>
      </c>
      <c r="D218" t="s">
        <v>34</v>
      </c>
      <c r="E218" t="s">
        <v>105</v>
      </c>
      <c r="F218" t="s">
        <v>25</v>
      </c>
      <c r="G218" t="s">
        <v>273</v>
      </c>
      <c r="H218" t="s">
        <v>27</v>
      </c>
      <c r="I218" t="s">
        <v>35</v>
      </c>
      <c r="J218" t="s">
        <v>281</v>
      </c>
      <c r="K218">
        <v>7.96</v>
      </c>
      <c r="L218">
        <v>30</v>
      </c>
      <c r="M218">
        <v>24</v>
      </c>
      <c r="N218">
        <v>6</v>
      </c>
      <c r="O218">
        <v>30</v>
      </c>
      <c r="P218">
        <v>80</v>
      </c>
      <c r="Q218">
        <v>80</v>
      </c>
      <c r="R218">
        <v>0</v>
      </c>
      <c r="S218" t="s">
        <v>42</v>
      </c>
      <c r="T218" t="s">
        <v>37</v>
      </c>
    </row>
    <row r="219" spans="1:20" x14ac:dyDescent="0.3">
      <c r="A219" t="s">
        <v>111</v>
      </c>
      <c r="B219" t="s">
        <v>112</v>
      </c>
      <c r="C219" t="s">
        <v>55</v>
      </c>
      <c r="D219" t="s">
        <v>56</v>
      </c>
      <c r="E219" t="s">
        <v>105</v>
      </c>
      <c r="F219" t="s">
        <v>57</v>
      </c>
      <c r="G219" t="s">
        <v>273</v>
      </c>
      <c r="H219" t="s">
        <v>27</v>
      </c>
      <c r="I219" t="s">
        <v>96</v>
      </c>
      <c r="J219" t="s">
        <v>282</v>
      </c>
      <c r="K219">
        <v>9.02</v>
      </c>
      <c r="L219">
        <v>20</v>
      </c>
      <c r="M219">
        <v>17</v>
      </c>
      <c r="N219">
        <v>3</v>
      </c>
      <c r="O219">
        <v>20</v>
      </c>
      <c r="P219">
        <v>85</v>
      </c>
      <c r="Q219">
        <v>85</v>
      </c>
      <c r="R219">
        <v>1.02</v>
      </c>
      <c r="S219" t="s">
        <v>30</v>
      </c>
      <c r="T219" t="s">
        <v>31</v>
      </c>
    </row>
    <row r="220" spans="1:20" x14ac:dyDescent="0.3">
      <c r="A220" t="s">
        <v>114</v>
      </c>
      <c r="B220" t="s">
        <v>115</v>
      </c>
      <c r="C220" t="s">
        <v>72</v>
      </c>
      <c r="D220" t="s">
        <v>73</v>
      </c>
      <c r="E220" t="s">
        <v>105</v>
      </c>
      <c r="F220" t="s">
        <v>74</v>
      </c>
      <c r="G220" t="s">
        <v>273</v>
      </c>
      <c r="H220" t="s">
        <v>27</v>
      </c>
      <c r="I220" t="s">
        <v>28</v>
      </c>
      <c r="J220" t="s">
        <v>235</v>
      </c>
      <c r="K220">
        <v>7.72</v>
      </c>
      <c r="L220">
        <v>27</v>
      </c>
      <c r="M220">
        <v>25</v>
      </c>
      <c r="N220">
        <v>2</v>
      </c>
      <c r="O220">
        <v>27</v>
      </c>
      <c r="P220">
        <v>92.6</v>
      </c>
      <c r="Q220">
        <v>92.6</v>
      </c>
      <c r="R220">
        <v>0</v>
      </c>
      <c r="S220" t="s">
        <v>30</v>
      </c>
      <c r="T220" t="s">
        <v>31</v>
      </c>
    </row>
    <row r="221" spans="1:20" x14ac:dyDescent="0.3">
      <c r="A221" t="s">
        <v>117</v>
      </c>
      <c r="B221" t="s">
        <v>118</v>
      </c>
      <c r="C221" t="s">
        <v>94</v>
      </c>
      <c r="D221" t="s">
        <v>95</v>
      </c>
      <c r="E221" t="s">
        <v>105</v>
      </c>
      <c r="F221" t="s">
        <v>89</v>
      </c>
      <c r="G221" t="s">
        <v>273</v>
      </c>
      <c r="H221" t="s">
        <v>27</v>
      </c>
      <c r="I221" t="s">
        <v>179</v>
      </c>
      <c r="J221" t="s">
        <v>202</v>
      </c>
      <c r="K221">
        <v>7.49</v>
      </c>
      <c r="L221">
        <v>37</v>
      </c>
      <c r="M221">
        <v>29</v>
      </c>
      <c r="N221">
        <v>8</v>
      </c>
      <c r="O221">
        <v>37</v>
      </c>
      <c r="P221">
        <v>78.400000000000006</v>
      </c>
      <c r="Q221">
        <v>78.400000000000006</v>
      </c>
      <c r="R221">
        <v>0</v>
      </c>
      <c r="S221" t="s">
        <v>30</v>
      </c>
      <c r="T221" t="s">
        <v>122</v>
      </c>
    </row>
    <row r="222" spans="1:20" x14ac:dyDescent="0.3">
      <c r="A222" t="s">
        <v>20</v>
      </c>
      <c r="B222" t="s">
        <v>21</v>
      </c>
      <c r="C222" t="s">
        <v>22</v>
      </c>
      <c r="D222" t="s">
        <v>23</v>
      </c>
      <c r="E222" t="s">
        <v>24</v>
      </c>
      <c r="F222" t="s">
        <v>25</v>
      </c>
      <c r="G222" t="s">
        <v>283</v>
      </c>
      <c r="H222" t="s">
        <v>27</v>
      </c>
      <c r="I222" t="s">
        <v>206</v>
      </c>
      <c r="J222" t="s">
        <v>169</v>
      </c>
      <c r="K222">
        <v>9.2100000000000009</v>
      </c>
      <c r="L222">
        <v>17</v>
      </c>
      <c r="M222">
        <v>15</v>
      </c>
      <c r="N222">
        <v>2</v>
      </c>
      <c r="O222">
        <v>17</v>
      </c>
      <c r="P222">
        <v>88.2</v>
      </c>
      <c r="Q222">
        <v>88.2</v>
      </c>
      <c r="R222">
        <v>1.21</v>
      </c>
      <c r="S222" t="s">
        <v>30</v>
      </c>
      <c r="T222" t="s">
        <v>31</v>
      </c>
    </row>
    <row r="223" spans="1:20" x14ac:dyDescent="0.3">
      <c r="A223" t="s">
        <v>32</v>
      </c>
      <c r="B223" t="s">
        <v>33</v>
      </c>
      <c r="C223" t="s">
        <v>22</v>
      </c>
      <c r="D223" t="s">
        <v>34</v>
      </c>
      <c r="E223" t="s">
        <v>24</v>
      </c>
      <c r="F223" t="s">
        <v>25</v>
      </c>
      <c r="G223" t="s">
        <v>283</v>
      </c>
      <c r="H223" t="s">
        <v>27</v>
      </c>
      <c r="I223" t="s">
        <v>136</v>
      </c>
      <c r="J223" t="s">
        <v>36</v>
      </c>
      <c r="K223">
        <v>7.2</v>
      </c>
      <c r="L223">
        <v>24</v>
      </c>
      <c r="M223">
        <v>20</v>
      </c>
      <c r="N223">
        <v>4</v>
      </c>
      <c r="O223">
        <v>24</v>
      </c>
      <c r="P223">
        <v>83.3</v>
      </c>
      <c r="Q223">
        <v>83.3</v>
      </c>
      <c r="R223">
        <v>0</v>
      </c>
      <c r="S223" t="s">
        <v>30</v>
      </c>
      <c r="T223" t="s">
        <v>37</v>
      </c>
    </row>
    <row r="224" spans="1:20" x14ac:dyDescent="0.3">
      <c r="A224" t="s">
        <v>38</v>
      </c>
      <c r="B224" t="s">
        <v>39</v>
      </c>
      <c r="C224" t="s">
        <v>22</v>
      </c>
      <c r="D224" t="s">
        <v>34</v>
      </c>
      <c r="E224" t="s">
        <v>24</v>
      </c>
      <c r="F224" t="s">
        <v>25</v>
      </c>
      <c r="G224" t="s">
        <v>283</v>
      </c>
      <c r="H224" t="s">
        <v>27</v>
      </c>
      <c r="I224" t="s">
        <v>113</v>
      </c>
      <c r="J224" t="s">
        <v>284</v>
      </c>
      <c r="K224">
        <v>9.5399999999999991</v>
      </c>
      <c r="L224">
        <v>29</v>
      </c>
      <c r="M224">
        <v>25</v>
      </c>
      <c r="N224">
        <v>4</v>
      </c>
      <c r="O224">
        <v>29</v>
      </c>
      <c r="P224">
        <v>86.2</v>
      </c>
      <c r="Q224">
        <v>86.2</v>
      </c>
      <c r="R224">
        <v>1.54</v>
      </c>
      <c r="S224" t="s">
        <v>52</v>
      </c>
      <c r="T224" t="s">
        <v>37</v>
      </c>
    </row>
    <row r="225" spans="1:20" x14ac:dyDescent="0.3">
      <c r="A225" t="s">
        <v>43</v>
      </c>
      <c r="B225" t="s">
        <v>44</v>
      </c>
      <c r="C225" t="s">
        <v>22</v>
      </c>
      <c r="D225" t="s">
        <v>45</v>
      </c>
      <c r="E225" t="s">
        <v>24</v>
      </c>
      <c r="F225" t="s">
        <v>25</v>
      </c>
      <c r="G225" t="s">
        <v>283</v>
      </c>
      <c r="H225" t="s">
        <v>27</v>
      </c>
      <c r="I225" t="s">
        <v>285</v>
      </c>
      <c r="J225" t="s">
        <v>286</v>
      </c>
      <c r="K225">
        <v>7.3</v>
      </c>
      <c r="L225">
        <v>26</v>
      </c>
      <c r="M225">
        <v>22</v>
      </c>
      <c r="N225">
        <v>4</v>
      </c>
      <c r="O225">
        <v>26</v>
      </c>
      <c r="P225">
        <v>84.6</v>
      </c>
      <c r="Q225">
        <v>84.6</v>
      </c>
      <c r="R225">
        <v>0</v>
      </c>
      <c r="S225" t="s">
        <v>30</v>
      </c>
      <c r="T225" t="s">
        <v>37</v>
      </c>
    </row>
    <row r="226" spans="1:20" x14ac:dyDescent="0.3">
      <c r="A226" t="s">
        <v>48</v>
      </c>
      <c r="B226" t="s">
        <v>49</v>
      </c>
      <c r="C226" t="s">
        <v>22</v>
      </c>
      <c r="D226" t="s">
        <v>34</v>
      </c>
      <c r="E226" t="s">
        <v>24</v>
      </c>
      <c r="F226" t="s">
        <v>25</v>
      </c>
      <c r="G226" t="s">
        <v>283</v>
      </c>
      <c r="H226" t="s">
        <v>27</v>
      </c>
      <c r="I226" t="s">
        <v>149</v>
      </c>
      <c r="J226" t="s">
        <v>287</v>
      </c>
      <c r="K226">
        <v>8.0299999999999994</v>
      </c>
      <c r="L226">
        <v>23</v>
      </c>
      <c r="M226">
        <v>22</v>
      </c>
      <c r="N226">
        <v>1</v>
      </c>
      <c r="O226">
        <v>23</v>
      </c>
      <c r="P226">
        <v>95.7</v>
      </c>
      <c r="Q226">
        <v>95.7</v>
      </c>
      <c r="R226">
        <v>0.03</v>
      </c>
      <c r="S226" t="s">
        <v>30</v>
      </c>
      <c r="T226" t="s">
        <v>31</v>
      </c>
    </row>
    <row r="227" spans="1:20" x14ac:dyDescent="0.3">
      <c r="A227" t="s">
        <v>53</v>
      </c>
      <c r="B227" t="s">
        <v>54</v>
      </c>
      <c r="C227" t="s">
        <v>55</v>
      </c>
      <c r="D227" t="s">
        <v>56</v>
      </c>
      <c r="E227" t="s">
        <v>24</v>
      </c>
      <c r="F227" t="s">
        <v>57</v>
      </c>
      <c r="G227" t="s">
        <v>283</v>
      </c>
      <c r="H227" t="s">
        <v>27</v>
      </c>
      <c r="I227" t="s">
        <v>50</v>
      </c>
      <c r="J227" t="s">
        <v>242</v>
      </c>
      <c r="K227">
        <v>8.51</v>
      </c>
      <c r="L227">
        <v>9</v>
      </c>
      <c r="M227">
        <v>9</v>
      </c>
      <c r="N227">
        <v>0</v>
      </c>
      <c r="O227">
        <v>9</v>
      </c>
      <c r="P227">
        <v>100</v>
      </c>
      <c r="Q227">
        <v>100</v>
      </c>
      <c r="R227">
        <v>0.51</v>
      </c>
      <c r="S227" t="s">
        <v>42</v>
      </c>
      <c r="T227" t="s">
        <v>60</v>
      </c>
    </row>
    <row r="228" spans="1:20" x14ac:dyDescent="0.3">
      <c r="A228" t="s">
        <v>61</v>
      </c>
      <c r="B228" t="s">
        <v>62</v>
      </c>
      <c r="C228" t="s">
        <v>55</v>
      </c>
      <c r="D228" t="s">
        <v>63</v>
      </c>
      <c r="E228" t="s">
        <v>24</v>
      </c>
      <c r="F228" t="s">
        <v>57</v>
      </c>
      <c r="G228" t="s">
        <v>283</v>
      </c>
      <c r="H228" t="s">
        <v>27</v>
      </c>
      <c r="I228" t="s">
        <v>285</v>
      </c>
      <c r="J228" t="s">
        <v>288</v>
      </c>
      <c r="K228">
        <v>8.7200000000000006</v>
      </c>
      <c r="L228">
        <v>16</v>
      </c>
      <c r="M228">
        <v>15</v>
      </c>
      <c r="N228">
        <v>1</v>
      </c>
      <c r="O228">
        <v>16</v>
      </c>
      <c r="P228">
        <v>93.8</v>
      </c>
      <c r="Q228">
        <v>93.8</v>
      </c>
      <c r="R228">
        <v>0.72</v>
      </c>
      <c r="S228" t="s">
        <v>30</v>
      </c>
      <c r="T228" t="s">
        <v>31</v>
      </c>
    </row>
    <row r="229" spans="1:20" x14ac:dyDescent="0.3">
      <c r="A229" t="s">
        <v>66</v>
      </c>
      <c r="B229" t="s">
        <v>67</v>
      </c>
      <c r="C229" t="s">
        <v>55</v>
      </c>
      <c r="D229" t="s">
        <v>56</v>
      </c>
      <c r="E229" t="s">
        <v>24</v>
      </c>
      <c r="F229" t="s">
        <v>57</v>
      </c>
      <c r="G229" t="s">
        <v>283</v>
      </c>
      <c r="H229" t="s">
        <v>27</v>
      </c>
      <c r="I229" t="s">
        <v>75</v>
      </c>
      <c r="J229" t="s">
        <v>69</v>
      </c>
      <c r="K229">
        <v>9.33</v>
      </c>
      <c r="L229">
        <v>14</v>
      </c>
      <c r="M229">
        <v>11</v>
      </c>
      <c r="N229">
        <v>3</v>
      </c>
      <c r="O229">
        <v>14</v>
      </c>
      <c r="P229">
        <v>78.599999999999994</v>
      </c>
      <c r="Q229">
        <v>78.599999999999994</v>
      </c>
      <c r="R229">
        <v>1.33</v>
      </c>
      <c r="S229" t="s">
        <v>42</v>
      </c>
      <c r="T229" t="s">
        <v>31</v>
      </c>
    </row>
    <row r="230" spans="1:20" x14ac:dyDescent="0.3">
      <c r="A230" t="s">
        <v>70</v>
      </c>
      <c r="B230" t="s">
        <v>71</v>
      </c>
      <c r="C230" t="s">
        <v>72</v>
      </c>
      <c r="D230" t="s">
        <v>73</v>
      </c>
      <c r="E230" t="s">
        <v>24</v>
      </c>
      <c r="F230" t="s">
        <v>74</v>
      </c>
      <c r="G230" t="s">
        <v>283</v>
      </c>
      <c r="H230" t="s">
        <v>27</v>
      </c>
      <c r="I230" t="s">
        <v>68</v>
      </c>
      <c r="J230" t="s">
        <v>174</v>
      </c>
      <c r="K230">
        <v>7.29</v>
      </c>
      <c r="L230">
        <v>17</v>
      </c>
      <c r="M230">
        <v>17</v>
      </c>
      <c r="N230">
        <v>0</v>
      </c>
      <c r="O230">
        <v>17</v>
      </c>
      <c r="P230">
        <v>100</v>
      </c>
      <c r="Q230">
        <v>100</v>
      </c>
      <c r="R230">
        <v>0</v>
      </c>
      <c r="S230" t="s">
        <v>42</v>
      </c>
      <c r="T230" t="s">
        <v>60</v>
      </c>
    </row>
    <row r="231" spans="1:20" x14ac:dyDescent="0.3">
      <c r="A231" t="s">
        <v>77</v>
      </c>
      <c r="B231" t="s">
        <v>78</v>
      </c>
      <c r="C231" t="s">
        <v>72</v>
      </c>
      <c r="D231" t="s">
        <v>73</v>
      </c>
      <c r="E231" t="s">
        <v>24</v>
      </c>
      <c r="F231" t="s">
        <v>74</v>
      </c>
      <c r="G231" t="s">
        <v>283</v>
      </c>
      <c r="H231" t="s">
        <v>27</v>
      </c>
      <c r="I231" t="s">
        <v>28</v>
      </c>
      <c r="J231" t="s">
        <v>202</v>
      </c>
      <c r="K231">
        <v>7.5</v>
      </c>
      <c r="L231">
        <v>16</v>
      </c>
      <c r="M231">
        <v>13</v>
      </c>
      <c r="N231">
        <v>3</v>
      </c>
      <c r="O231">
        <v>16</v>
      </c>
      <c r="P231">
        <v>81.2</v>
      </c>
      <c r="Q231">
        <v>81.2</v>
      </c>
      <c r="R231">
        <v>0</v>
      </c>
      <c r="S231" t="s">
        <v>81</v>
      </c>
      <c r="T231" t="s">
        <v>31</v>
      </c>
    </row>
    <row r="232" spans="1:20" x14ac:dyDescent="0.3">
      <c r="A232" t="s">
        <v>82</v>
      </c>
      <c r="B232" t="s">
        <v>83</v>
      </c>
      <c r="C232" t="s">
        <v>72</v>
      </c>
      <c r="D232" t="s">
        <v>45</v>
      </c>
      <c r="E232" t="s">
        <v>24</v>
      </c>
      <c r="F232" t="s">
        <v>74</v>
      </c>
      <c r="G232" t="s">
        <v>283</v>
      </c>
      <c r="H232" t="s">
        <v>27</v>
      </c>
      <c r="I232" t="s">
        <v>199</v>
      </c>
      <c r="J232" t="s">
        <v>289</v>
      </c>
      <c r="K232">
        <v>9.5399999999999991</v>
      </c>
      <c r="L232">
        <v>14</v>
      </c>
      <c r="M232">
        <v>14</v>
      </c>
      <c r="N232">
        <v>0</v>
      </c>
      <c r="O232">
        <v>14</v>
      </c>
      <c r="P232">
        <v>100</v>
      </c>
      <c r="Q232">
        <v>100</v>
      </c>
      <c r="R232">
        <v>1.54</v>
      </c>
      <c r="S232" t="s">
        <v>42</v>
      </c>
      <c r="T232" t="s">
        <v>60</v>
      </c>
    </row>
    <row r="233" spans="1:20" x14ac:dyDescent="0.3">
      <c r="A233" t="s">
        <v>85</v>
      </c>
      <c r="B233" t="s">
        <v>86</v>
      </c>
      <c r="C233" t="s">
        <v>87</v>
      </c>
      <c r="D233" t="s">
        <v>88</v>
      </c>
      <c r="E233" t="s">
        <v>24</v>
      </c>
      <c r="F233" t="s">
        <v>89</v>
      </c>
      <c r="G233" t="s">
        <v>283</v>
      </c>
      <c r="H233" t="s">
        <v>27</v>
      </c>
      <c r="I233" t="s">
        <v>136</v>
      </c>
      <c r="J233" t="s">
        <v>290</v>
      </c>
      <c r="K233">
        <v>7.39</v>
      </c>
      <c r="L233">
        <v>12</v>
      </c>
      <c r="M233">
        <v>11</v>
      </c>
      <c r="N233">
        <v>1</v>
      </c>
      <c r="O233">
        <v>12</v>
      </c>
      <c r="P233">
        <v>91.7</v>
      </c>
      <c r="Q233">
        <v>91.7</v>
      </c>
      <c r="R233">
        <v>0</v>
      </c>
      <c r="S233" t="s">
        <v>81</v>
      </c>
      <c r="T233" t="s">
        <v>31</v>
      </c>
    </row>
    <row r="234" spans="1:20" x14ac:dyDescent="0.3">
      <c r="A234" t="s">
        <v>92</v>
      </c>
      <c r="B234" t="s">
        <v>93</v>
      </c>
      <c r="C234" t="s">
        <v>94</v>
      </c>
      <c r="D234" t="s">
        <v>95</v>
      </c>
      <c r="E234" t="s">
        <v>24</v>
      </c>
      <c r="F234" t="s">
        <v>89</v>
      </c>
      <c r="G234" t="s">
        <v>283</v>
      </c>
      <c r="H234" t="s">
        <v>27</v>
      </c>
      <c r="I234" t="s">
        <v>206</v>
      </c>
      <c r="J234" t="s">
        <v>218</v>
      </c>
      <c r="K234">
        <v>7.39</v>
      </c>
      <c r="L234">
        <v>25</v>
      </c>
      <c r="M234">
        <v>23</v>
      </c>
      <c r="N234">
        <v>2</v>
      </c>
      <c r="O234">
        <v>25</v>
      </c>
      <c r="P234">
        <v>92</v>
      </c>
      <c r="Q234">
        <v>92</v>
      </c>
      <c r="R234">
        <v>0</v>
      </c>
      <c r="S234" t="s">
        <v>30</v>
      </c>
      <c r="T234" t="s">
        <v>31</v>
      </c>
    </row>
    <row r="235" spans="1:20" x14ac:dyDescent="0.3">
      <c r="A235" t="s">
        <v>97</v>
      </c>
      <c r="B235" t="s">
        <v>98</v>
      </c>
      <c r="C235" t="s">
        <v>94</v>
      </c>
      <c r="D235" t="s">
        <v>95</v>
      </c>
      <c r="E235" t="s">
        <v>24</v>
      </c>
      <c r="F235" t="s">
        <v>89</v>
      </c>
      <c r="G235" t="s">
        <v>283</v>
      </c>
      <c r="H235" t="s">
        <v>27</v>
      </c>
      <c r="I235" t="s">
        <v>153</v>
      </c>
      <c r="J235" t="s">
        <v>133</v>
      </c>
      <c r="K235">
        <v>7.3</v>
      </c>
      <c r="L235">
        <v>24</v>
      </c>
      <c r="M235">
        <v>24</v>
      </c>
      <c r="N235">
        <v>0</v>
      </c>
      <c r="O235">
        <v>24</v>
      </c>
      <c r="P235">
        <v>100</v>
      </c>
      <c r="Q235">
        <v>100</v>
      </c>
      <c r="R235">
        <v>0</v>
      </c>
      <c r="S235" t="s">
        <v>42</v>
      </c>
      <c r="T235" t="s">
        <v>60</v>
      </c>
    </row>
    <row r="236" spans="1:20" x14ac:dyDescent="0.3">
      <c r="A236" t="s">
        <v>100</v>
      </c>
      <c r="B236" t="s">
        <v>101</v>
      </c>
      <c r="C236" t="s">
        <v>94</v>
      </c>
      <c r="D236" t="s">
        <v>45</v>
      </c>
      <c r="E236" t="s">
        <v>24</v>
      </c>
      <c r="F236" t="s">
        <v>89</v>
      </c>
      <c r="G236" t="s">
        <v>283</v>
      </c>
      <c r="H236" t="s">
        <v>27</v>
      </c>
      <c r="I236" t="s">
        <v>68</v>
      </c>
      <c r="J236" t="s">
        <v>197</v>
      </c>
      <c r="K236">
        <v>8.73</v>
      </c>
      <c r="L236">
        <v>28</v>
      </c>
      <c r="M236">
        <v>26</v>
      </c>
      <c r="N236">
        <v>2</v>
      </c>
      <c r="O236">
        <v>28</v>
      </c>
      <c r="P236">
        <v>92.9</v>
      </c>
      <c r="Q236">
        <v>92.9</v>
      </c>
      <c r="R236">
        <v>0.73</v>
      </c>
      <c r="S236" t="s">
        <v>30</v>
      </c>
      <c r="T236" t="s">
        <v>31</v>
      </c>
    </row>
    <row r="237" spans="1:20" x14ac:dyDescent="0.3">
      <c r="A237" t="s">
        <v>103</v>
      </c>
      <c r="B237" t="s">
        <v>104</v>
      </c>
      <c r="C237" t="s">
        <v>22</v>
      </c>
      <c r="D237" t="s">
        <v>34</v>
      </c>
      <c r="E237" t="s">
        <v>105</v>
      </c>
      <c r="F237" t="s">
        <v>25</v>
      </c>
      <c r="G237" t="s">
        <v>283</v>
      </c>
      <c r="H237" t="s">
        <v>27</v>
      </c>
      <c r="I237" t="s">
        <v>35</v>
      </c>
      <c r="J237" t="s">
        <v>133</v>
      </c>
      <c r="K237">
        <v>7.54</v>
      </c>
      <c r="L237">
        <v>22</v>
      </c>
      <c r="M237">
        <v>20</v>
      </c>
      <c r="N237">
        <v>2</v>
      </c>
      <c r="O237">
        <v>22</v>
      </c>
      <c r="P237">
        <v>90.9</v>
      </c>
      <c r="Q237">
        <v>90.9</v>
      </c>
      <c r="R237">
        <v>0</v>
      </c>
      <c r="S237" t="s">
        <v>30</v>
      </c>
      <c r="T237" t="s">
        <v>31</v>
      </c>
    </row>
    <row r="238" spans="1:20" x14ac:dyDescent="0.3">
      <c r="A238" t="s">
        <v>108</v>
      </c>
      <c r="B238" t="s">
        <v>109</v>
      </c>
      <c r="C238" t="s">
        <v>22</v>
      </c>
      <c r="D238" t="s">
        <v>34</v>
      </c>
      <c r="E238" t="s">
        <v>105</v>
      </c>
      <c r="F238" t="s">
        <v>25</v>
      </c>
      <c r="G238" t="s">
        <v>283</v>
      </c>
      <c r="H238" t="s">
        <v>27</v>
      </c>
      <c r="I238" t="s">
        <v>125</v>
      </c>
      <c r="J238" t="s">
        <v>291</v>
      </c>
      <c r="K238">
        <v>9.07</v>
      </c>
      <c r="L238">
        <v>20</v>
      </c>
      <c r="M238">
        <v>18</v>
      </c>
      <c r="N238">
        <v>2</v>
      </c>
      <c r="O238">
        <v>20</v>
      </c>
      <c r="P238">
        <v>90</v>
      </c>
      <c r="Q238">
        <v>90</v>
      </c>
      <c r="R238">
        <v>1.07</v>
      </c>
      <c r="S238" t="s">
        <v>30</v>
      </c>
      <c r="T238" t="s">
        <v>31</v>
      </c>
    </row>
    <row r="239" spans="1:20" x14ac:dyDescent="0.3">
      <c r="A239" t="s">
        <v>111</v>
      </c>
      <c r="B239" t="s">
        <v>112</v>
      </c>
      <c r="C239" t="s">
        <v>55</v>
      </c>
      <c r="D239" t="s">
        <v>56</v>
      </c>
      <c r="E239" t="s">
        <v>105</v>
      </c>
      <c r="F239" t="s">
        <v>57</v>
      </c>
      <c r="G239" t="s">
        <v>283</v>
      </c>
      <c r="H239" t="s">
        <v>27</v>
      </c>
      <c r="I239" t="s">
        <v>50</v>
      </c>
      <c r="J239" t="s">
        <v>213</v>
      </c>
      <c r="K239">
        <v>8.27</v>
      </c>
      <c r="L239">
        <v>19</v>
      </c>
      <c r="M239">
        <v>13</v>
      </c>
      <c r="N239">
        <v>6</v>
      </c>
      <c r="O239">
        <v>19</v>
      </c>
      <c r="P239">
        <v>68.400000000000006</v>
      </c>
      <c r="Q239">
        <v>68.400000000000006</v>
      </c>
      <c r="R239">
        <v>0.27</v>
      </c>
      <c r="S239" t="s">
        <v>42</v>
      </c>
      <c r="T239" t="s">
        <v>37</v>
      </c>
    </row>
    <row r="240" spans="1:20" x14ac:dyDescent="0.3">
      <c r="A240" t="s">
        <v>114</v>
      </c>
      <c r="B240" t="s">
        <v>115</v>
      </c>
      <c r="C240" t="s">
        <v>72</v>
      </c>
      <c r="D240" t="s">
        <v>73</v>
      </c>
      <c r="E240" t="s">
        <v>105</v>
      </c>
      <c r="F240" t="s">
        <v>74</v>
      </c>
      <c r="G240" t="s">
        <v>283</v>
      </c>
      <c r="H240" t="s">
        <v>27</v>
      </c>
      <c r="I240" t="s">
        <v>58</v>
      </c>
      <c r="J240" t="s">
        <v>175</v>
      </c>
      <c r="K240">
        <v>7.87</v>
      </c>
      <c r="L240">
        <v>21</v>
      </c>
      <c r="M240">
        <v>16</v>
      </c>
      <c r="N240">
        <v>5</v>
      </c>
      <c r="O240">
        <v>21</v>
      </c>
      <c r="P240">
        <v>76.2</v>
      </c>
      <c r="Q240">
        <v>76.2</v>
      </c>
      <c r="R240">
        <v>0</v>
      </c>
      <c r="S240" t="s">
        <v>30</v>
      </c>
      <c r="T240" t="s">
        <v>37</v>
      </c>
    </row>
    <row r="241" spans="1:20" x14ac:dyDescent="0.3">
      <c r="A241" t="s">
        <v>117</v>
      </c>
      <c r="B241" t="s">
        <v>118</v>
      </c>
      <c r="C241" t="s">
        <v>94</v>
      </c>
      <c r="D241" t="s">
        <v>95</v>
      </c>
      <c r="E241" t="s">
        <v>105</v>
      </c>
      <c r="F241" t="s">
        <v>89</v>
      </c>
      <c r="G241" t="s">
        <v>283</v>
      </c>
      <c r="H241" t="s">
        <v>119</v>
      </c>
      <c r="I241" t="s">
        <v>68</v>
      </c>
      <c r="J241" t="s">
        <v>292</v>
      </c>
      <c r="K241">
        <v>9.06</v>
      </c>
      <c r="L241">
        <v>27</v>
      </c>
      <c r="M241">
        <v>26</v>
      </c>
      <c r="N241">
        <v>1</v>
      </c>
      <c r="O241">
        <v>27</v>
      </c>
      <c r="P241">
        <v>96.3</v>
      </c>
      <c r="Q241">
        <v>96.3</v>
      </c>
      <c r="R241">
        <v>1.06</v>
      </c>
      <c r="S241" t="s">
        <v>42</v>
      </c>
      <c r="T241" t="s">
        <v>31</v>
      </c>
    </row>
    <row r="242" spans="1:20" x14ac:dyDescent="0.3">
      <c r="A242" t="s">
        <v>20</v>
      </c>
      <c r="B242" t="s">
        <v>21</v>
      </c>
      <c r="C242" t="s">
        <v>22</v>
      </c>
      <c r="D242" t="s">
        <v>23</v>
      </c>
      <c r="E242" t="s">
        <v>24</v>
      </c>
      <c r="F242" t="s">
        <v>25</v>
      </c>
      <c r="G242" t="s">
        <v>293</v>
      </c>
      <c r="H242" t="s">
        <v>27</v>
      </c>
      <c r="I242" t="s">
        <v>128</v>
      </c>
      <c r="J242" t="s">
        <v>140</v>
      </c>
      <c r="K242">
        <v>7.49</v>
      </c>
      <c r="L242">
        <v>27</v>
      </c>
      <c r="M242">
        <v>27</v>
      </c>
      <c r="N242">
        <v>0</v>
      </c>
      <c r="O242">
        <v>27</v>
      </c>
      <c r="P242">
        <v>100</v>
      </c>
      <c r="Q242">
        <v>100</v>
      </c>
      <c r="R242">
        <v>0</v>
      </c>
      <c r="S242" t="s">
        <v>42</v>
      </c>
      <c r="T242" t="s">
        <v>60</v>
      </c>
    </row>
    <row r="243" spans="1:20" x14ac:dyDescent="0.3">
      <c r="A243" t="s">
        <v>32</v>
      </c>
      <c r="B243" t="s">
        <v>33</v>
      </c>
      <c r="C243" t="s">
        <v>22</v>
      </c>
      <c r="D243" t="s">
        <v>34</v>
      </c>
      <c r="E243" t="s">
        <v>24</v>
      </c>
      <c r="F243" t="s">
        <v>25</v>
      </c>
      <c r="G243" t="s">
        <v>293</v>
      </c>
      <c r="H243" t="s">
        <v>27</v>
      </c>
      <c r="I243" t="s">
        <v>84</v>
      </c>
      <c r="J243" t="s">
        <v>205</v>
      </c>
      <c r="K243">
        <v>8.8000000000000007</v>
      </c>
      <c r="L243">
        <v>19</v>
      </c>
      <c r="M243">
        <v>18</v>
      </c>
      <c r="N243">
        <v>1</v>
      </c>
      <c r="O243">
        <v>19</v>
      </c>
      <c r="P243">
        <v>94.7</v>
      </c>
      <c r="Q243">
        <v>94.7</v>
      </c>
      <c r="R243">
        <v>0.8</v>
      </c>
      <c r="S243" t="s">
        <v>30</v>
      </c>
      <c r="T243" t="s">
        <v>31</v>
      </c>
    </row>
    <row r="244" spans="1:20" x14ac:dyDescent="0.3">
      <c r="A244" t="s">
        <v>38</v>
      </c>
      <c r="B244" t="s">
        <v>39</v>
      </c>
      <c r="C244" t="s">
        <v>22</v>
      </c>
      <c r="D244" t="s">
        <v>34</v>
      </c>
      <c r="E244" t="s">
        <v>24</v>
      </c>
      <c r="F244" t="s">
        <v>25</v>
      </c>
      <c r="G244" t="s">
        <v>293</v>
      </c>
      <c r="H244" t="s">
        <v>27</v>
      </c>
      <c r="I244" t="s">
        <v>79</v>
      </c>
      <c r="J244" t="s">
        <v>182</v>
      </c>
      <c r="K244">
        <v>8.91</v>
      </c>
      <c r="L244">
        <v>30</v>
      </c>
      <c r="M244">
        <v>30</v>
      </c>
      <c r="N244">
        <v>0</v>
      </c>
      <c r="O244">
        <v>30</v>
      </c>
      <c r="P244">
        <v>100</v>
      </c>
      <c r="Q244">
        <v>100</v>
      </c>
      <c r="R244">
        <v>0.91</v>
      </c>
      <c r="S244" t="s">
        <v>42</v>
      </c>
      <c r="T244" t="s">
        <v>60</v>
      </c>
    </row>
    <row r="245" spans="1:20" x14ac:dyDescent="0.3">
      <c r="A245" t="s">
        <v>43</v>
      </c>
      <c r="B245" t="s">
        <v>44</v>
      </c>
      <c r="C245" t="s">
        <v>22</v>
      </c>
      <c r="D245" t="s">
        <v>45</v>
      </c>
      <c r="E245" t="s">
        <v>24</v>
      </c>
      <c r="F245" t="s">
        <v>25</v>
      </c>
      <c r="G245" t="s">
        <v>293</v>
      </c>
      <c r="H245" t="s">
        <v>27</v>
      </c>
      <c r="I245" t="s">
        <v>75</v>
      </c>
      <c r="J245" t="s">
        <v>190</v>
      </c>
      <c r="K245">
        <v>9.1</v>
      </c>
      <c r="L245">
        <v>20</v>
      </c>
      <c r="M245">
        <v>15</v>
      </c>
      <c r="N245">
        <v>5</v>
      </c>
      <c r="O245">
        <v>20</v>
      </c>
      <c r="P245">
        <v>75</v>
      </c>
      <c r="Q245">
        <v>75</v>
      </c>
      <c r="R245">
        <v>1.1000000000000001</v>
      </c>
      <c r="S245" t="s">
        <v>30</v>
      </c>
      <c r="T245" t="s">
        <v>37</v>
      </c>
    </row>
    <row r="246" spans="1:20" x14ac:dyDescent="0.3">
      <c r="A246" t="s">
        <v>48</v>
      </c>
      <c r="B246" t="s">
        <v>49</v>
      </c>
      <c r="C246" t="s">
        <v>22</v>
      </c>
      <c r="D246" t="s">
        <v>34</v>
      </c>
      <c r="E246" t="s">
        <v>24</v>
      </c>
      <c r="F246" t="s">
        <v>25</v>
      </c>
      <c r="G246" t="s">
        <v>293</v>
      </c>
      <c r="H246" t="s">
        <v>27</v>
      </c>
      <c r="I246" t="s">
        <v>153</v>
      </c>
      <c r="J246" t="s">
        <v>239</v>
      </c>
      <c r="K246">
        <v>9.1300000000000008</v>
      </c>
      <c r="L246">
        <v>17</v>
      </c>
      <c r="M246">
        <v>12</v>
      </c>
      <c r="N246">
        <v>5</v>
      </c>
      <c r="O246">
        <v>17</v>
      </c>
      <c r="P246">
        <v>70.599999999999994</v>
      </c>
      <c r="Q246">
        <v>70.599999999999994</v>
      </c>
      <c r="R246">
        <v>1.1299999999999999</v>
      </c>
      <c r="S246" t="s">
        <v>42</v>
      </c>
      <c r="T246" t="s">
        <v>37</v>
      </c>
    </row>
    <row r="247" spans="1:20" x14ac:dyDescent="0.3">
      <c r="A247" t="s">
        <v>53</v>
      </c>
      <c r="B247" t="s">
        <v>54</v>
      </c>
      <c r="C247" t="s">
        <v>55</v>
      </c>
      <c r="D247" t="s">
        <v>56</v>
      </c>
      <c r="E247" t="s">
        <v>24</v>
      </c>
      <c r="F247" t="s">
        <v>57</v>
      </c>
      <c r="G247" t="s">
        <v>293</v>
      </c>
      <c r="H247" t="s">
        <v>294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 t="s">
        <v>42</v>
      </c>
      <c r="T247" t="s">
        <v>60</v>
      </c>
    </row>
    <row r="248" spans="1:20" x14ac:dyDescent="0.3">
      <c r="A248" t="s">
        <v>61</v>
      </c>
      <c r="B248" t="s">
        <v>62</v>
      </c>
      <c r="C248" t="s">
        <v>55</v>
      </c>
      <c r="D248" t="s">
        <v>63</v>
      </c>
      <c r="E248" t="s">
        <v>24</v>
      </c>
      <c r="F248" t="s">
        <v>57</v>
      </c>
      <c r="G248" t="s">
        <v>293</v>
      </c>
      <c r="H248" t="s">
        <v>27</v>
      </c>
      <c r="I248" t="s">
        <v>189</v>
      </c>
      <c r="J248" t="s">
        <v>258</v>
      </c>
      <c r="K248">
        <v>9.18</v>
      </c>
      <c r="L248">
        <v>13</v>
      </c>
      <c r="M248">
        <v>9</v>
      </c>
      <c r="N248">
        <v>4</v>
      </c>
      <c r="O248">
        <v>13</v>
      </c>
      <c r="P248">
        <v>69.2</v>
      </c>
      <c r="Q248">
        <v>69.2</v>
      </c>
      <c r="R248">
        <v>1.18</v>
      </c>
      <c r="S248" t="s">
        <v>52</v>
      </c>
      <c r="T248" t="s">
        <v>37</v>
      </c>
    </row>
    <row r="249" spans="1:20" x14ac:dyDescent="0.3">
      <c r="A249" t="s">
        <v>66</v>
      </c>
      <c r="B249" t="s">
        <v>67</v>
      </c>
      <c r="C249" t="s">
        <v>55</v>
      </c>
      <c r="D249" t="s">
        <v>56</v>
      </c>
      <c r="E249" t="s">
        <v>24</v>
      </c>
      <c r="F249" t="s">
        <v>57</v>
      </c>
      <c r="G249" t="s">
        <v>293</v>
      </c>
      <c r="H249" t="s">
        <v>27</v>
      </c>
      <c r="I249" t="s">
        <v>210</v>
      </c>
      <c r="J249" t="s">
        <v>186</v>
      </c>
      <c r="K249">
        <v>8.83</v>
      </c>
      <c r="L249">
        <v>10</v>
      </c>
      <c r="M249">
        <v>9</v>
      </c>
      <c r="N249">
        <v>1</v>
      </c>
      <c r="O249">
        <v>10</v>
      </c>
      <c r="P249">
        <v>90</v>
      </c>
      <c r="Q249">
        <v>90</v>
      </c>
      <c r="R249">
        <v>0.83</v>
      </c>
      <c r="S249" t="s">
        <v>30</v>
      </c>
      <c r="T249" t="s">
        <v>31</v>
      </c>
    </row>
    <row r="250" spans="1:20" x14ac:dyDescent="0.3">
      <c r="A250" t="s">
        <v>70</v>
      </c>
      <c r="B250" t="s">
        <v>71</v>
      </c>
      <c r="C250" t="s">
        <v>72</v>
      </c>
      <c r="D250" t="s">
        <v>73</v>
      </c>
      <c r="E250" t="s">
        <v>24</v>
      </c>
      <c r="F250" t="s">
        <v>74</v>
      </c>
      <c r="G250" t="s">
        <v>293</v>
      </c>
      <c r="H250" t="s">
        <v>27</v>
      </c>
      <c r="I250" t="s">
        <v>136</v>
      </c>
      <c r="J250" t="s">
        <v>167</v>
      </c>
      <c r="K250">
        <v>8.41</v>
      </c>
      <c r="L250">
        <v>28</v>
      </c>
      <c r="M250">
        <v>28</v>
      </c>
      <c r="N250">
        <v>0</v>
      </c>
      <c r="O250">
        <v>28</v>
      </c>
      <c r="P250">
        <v>100</v>
      </c>
      <c r="Q250">
        <v>100</v>
      </c>
      <c r="R250">
        <v>0.41</v>
      </c>
      <c r="S250" t="s">
        <v>42</v>
      </c>
      <c r="T250" t="s">
        <v>60</v>
      </c>
    </row>
    <row r="251" spans="1:20" x14ac:dyDescent="0.3">
      <c r="A251" t="s">
        <v>77</v>
      </c>
      <c r="B251" t="s">
        <v>78</v>
      </c>
      <c r="C251" t="s">
        <v>72</v>
      </c>
      <c r="D251" t="s">
        <v>73</v>
      </c>
      <c r="E251" t="s">
        <v>24</v>
      </c>
      <c r="F251" t="s">
        <v>74</v>
      </c>
      <c r="G251" t="s">
        <v>293</v>
      </c>
      <c r="H251" t="s">
        <v>27</v>
      </c>
      <c r="I251" t="s">
        <v>179</v>
      </c>
      <c r="J251" t="s">
        <v>248</v>
      </c>
      <c r="K251">
        <v>7.6</v>
      </c>
      <c r="L251">
        <v>16</v>
      </c>
      <c r="M251">
        <v>13</v>
      </c>
      <c r="N251">
        <v>3</v>
      </c>
      <c r="O251">
        <v>16</v>
      </c>
      <c r="P251">
        <v>81.2</v>
      </c>
      <c r="Q251">
        <v>81.2</v>
      </c>
      <c r="R251">
        <v>0</v>
      </c>
      <c r="S251" t="s">
        <v>81</v>
      </c>
      <c r="T251" t="s">
        <v>31</v>
      </c>
    </row>
    <row r="252" spans="1:20" x14ac:dyDescent="0.3">
      <c r="A252" t="s">
        <v>82</v>
      </c>
      <c r="B252" t="s">
        <v>83</v>
      </c>
      <c r="C252" t="s">
        <v>72</v>
      </c>
      <c r="D252" t="s">
        <v>45</v>
      </c>
      <c r="E252" t="s">
        <v>24</v>
      </c>
      <c r="F252" t="s">
        <v>74</v>
      </c>
      <c r="G252" t="s">
        <v>293</v>
      </c>
      <c r="H252" t="s">
        <v>27</v>
      </c>
      <c r="I252" t="s">
        <v>28</v>
      </c>
      <c r="J252" t="s">
        <v>295</v>
      </c>
      <c r="K252">
        <v>7.67</v>
      </c>
      <c r="L252">
        <v>27</v>
      </c>
      <c r="M252">
        <v>27</v>
      </c>
      <c r="N252">
        <v>0</v>
      </c>
      <c r="O252">
        <v>27</v>
      </c>
      <c r="P252">
        <v>100</v>
      </c>
      <c r="Q252">
        <v>100</v>
      </c>
      <c r="R252">
        <v>0</v>
      </c>
      <c r="S252" t="s">
        <v>42</v>
      </c>
      <c r="T252" t="s">
        <v>60</v>
      </c>
    </row>
    <row r="253" spans="1:20" x14ac:dyDescent="0.3">
      <c r="A253" t="s">
        <v>85</v>
      </c>
      <c r="B253" t="s">
        <v>86</v>
      </c>
      <c r="C253" t="s">
        <v>87</v>
      </c>
      <c r="D253" t="s">
        <v>88</v>
      </c>
      <c r="E253" t="s">
        <v>24</v>
      </c>
      <c r="F253" t="s">
        <v>89</v>
      </c>
      <c r="G253" t="s">
        <v>293</v>
      </c>
      <c r="H253" t="s">
        <v>27</v>
      </c>
      <c r="I253" t="s">
        <v>204</v>
      </c>
      <c r="J253" t="s">
        <v>141</v>
      </c>
      <c r="K253">
        <v>8.48</v>
      </c>
      <c r="L253">
        <v>8</v>
      </c>
      <c r="M253">
        <v>8</v>
      </c>
      <c r="N253">
        <v>0</v>
      </c>
      <c r="O253">
        <v>8</v>
      </c>
      <c r="P253">
        <v>100</v>
      </c>
      <c r="Q253">
        <v>100</v>
      </c>
      <c r="R253">
        <v>0.48</v>
      </c>
      <c r="S253" t="s">
        <v>42</v>
      </c>
      <c r="T253" t="s">
        <v>60</v>
      </c>
    </row>
    <row r="254" spans="1:20" x14ac:dyDescent="0.3">
      <c r="A254" t="s">
        <v>92</v>
      </c>
      <c r="B254" t="s">
        <v>93</v>
      </c>
      <c r="C254" t="s">
        <v>94</v>
      </c>
      <c r="D254" t="s">
        <v>95</v>
      </c>
      <c r="E254" t="s">
        <v>24</v>
      </c>
      <c r="F254" t="s">
        <v>89</v>
      </c>
      <c r="G254" t="s">
        <v>293</v>
      </c>
      <c r="H254" t="s">
        <v>27</v>
      </c>
      <c r="I254" t="s">
        <v>90</v>
      </c>
      <c r="J254" t="s">
        <v>290</v>
      </c>
      <c r="K254">
        <v>7.3</v>
      </c>
      <c r="L254">
        <v>27</v>
      </c>
      <c r="M254">
        <v>27</v>
      </c>
      <c r="N254">
        <v>0</v>
      </c>
      <c r="O254">
        <v>27</v>
      </c>
      <c r="P254">
        <v>100</v>
      </c>
      <c r="Q254">
        <v>100</v>
      </c>
      <c r="R254">
        <v>0</v>
      </c>
      <c r="S254" t="s">
        <v>42</v>
      </c>
      <c r="T254" t="s">
        <v>60</v>
      </c>
    </row>
    <row r="255" spans="1:20" x14ac:dyDescent="0.3">
      <c r="A255" t="s">
        <v>97</v>
      </c>
      <c r="B255" t="s">
        <v>98</v>
      </c>
      <c r="C255" t="s">
        <v>94</v>
      </c>
      <c r="D255" t="s">
        <v>95</v>
      </c>
      <c r="E255" t="s">
        <v>24</v>
      </c>
      <c r="F255" t="s">
        <v>89</v>
      </c>
      <c r="G255" t="s">
        <v>293</v>
      </c>
      <c r="H255" t="s">
        <v>27</v>
      </c>
      <c r="I255" t="s">
        <v>58</v>
      </c>
      <c r="J255" t="s">
        <v>143</v>
      </c>
      <c r="K255">
        <v>7.71</v>
      </c>
      <c r="L255">
        <v>21</v>
      </c>
      <c r="M255">
        <v>14</v>
      </c>
      <c r="N255">
        <v>7</v>
      </c>
      <c r="O255">
        <v>21</v>
      </c>
      <c r="P255">
        <v>66.7</v>
      </c>
      <c r="Q255">
        <v>66.7</v>
      </c>
      <c r="R255">
        <v>0</v>
      </c>
      <c r="S255" t="s">
        <v>81</v>
      </c>
      <c r="T255" t="s">
        <v>37</v>
      </c>
    </row>
    <row r="256" spans="1:20" x14ac:dyDescent="0.3">
      <c r="A256" t="s">
        <v>100</v>
      </c>
      <c r="B256" t="s">
        <v>101</v>
      </c>
      <c r="C256" t="s">
        <v>94</v>
      </c>
      <c r="D256" t="s">
        <v>45</v>
      </c>
      <c r="E256" t="s">
        <v>24</v>
      </c>
      <c r="F256" t="s">
        <v>89</v>
      </c>
      <c r="G256" t="s">
        <v>293</v>
      </c>
      <c r="H256" t="s">
        <v>27</v>
      </c>
      <c r="I256" t="s">
        <v>194</v>
      </c>
      <c r="J256" t="s">
        <v>143</v>
      </c>
      <c r="K256">
        <v>7.79</v>
      </c>
      <c r="L256">
        <v>24</v>
      </c>
      <c r="M256">
        <v>24</v>
      </c>
      <c r="N256">
        <v>0</v>
      </c>
      <c r="O256">
        <v>24</v>
      </c>
      <c r="P256">
        <v>100</v>
      </c>
      <c r="Q256">
        <v>100</v>
      </c>
      <c r="R256">
        <v>0</v>
      </c>
      <c r="S256" t="s">
        <v>42</v>
      </c>
      <c r="T256" t="s">
        <v>60</v>
      </c>
    </row>
    <row r="257" spans="1:20" x14ac:dyDescent="0.3">
      <c r="A257" t="s">
        <v>103</v>
      </c>
      <c r="B257" t="s">
        <v>104</v>
      </c>
      <c r="C257" t="s">
        <v>22</v>
      </c>
      <c r="D257" t="s">
        <v>34</v>
      </c>
      <c r="E257" t="s">
        <v>105</v>
      </c>
      <c r="F257" t="s">
        <v>25</v>
      </c>
      <c r="G257" t="s">
        <v>293</v>
      </c>
      <c r="H257" t="s">
        <v>27</v>
      </c>
      <c r="I257" t="s">
        <v>223</v>
      </c>
      <c r="J257" t="s">
        <v>224</v>
      </c>
      <c r="K257">
        <v>8.85</v>
      </c>
      <c r="L257">
        <v>26</v>
      </c>
      <c r="M257">
        <v>22</v>
      </c>
      <c r="N257">
        <v>4</v>
      </c>
      <c r="O257">
        <v>26</v>
      </c>
      <c r="P257">
        <v>84.6</v>
      </c>
      <c r="Q257">
        <v>84.6</v>
      </c>
      <c r="R257">
        <v>0.85</v>
      </c>
      <c r="S257" t="s">
        <v>42</v>
      </c>
      <c r="T257" t="s">
        <v>37</v>
      </c>
    </row>
    <row r="258" spans="1:20" x14ac:dyDescent="0.3">
      <c r="A258" t="s">
        <v>108</v>
      </c>
      <c r="B258" t="s">
        <v>109</v>
      </c>
      <c r="C258" t="s">
        <v>22</v>
      </c>
      <c r="D258" t="s">
        <v>34</v>
      </c>
      <c r="E258" t="s">
        <v>105</v>
      </c>
      <c r="F258" t="s">
        <v>25</v>
      </c>
      <c r="G258" t="s">
        <v>293</v>
      </c>
      <c r="H258" t="s">
        <v>27</v>
      </c>
      <c r="I258" t="s">
        <v>50</v>
      </c>
      <c r="J258" t="s">
        <v>272</v>
      </c>
      <c r="K258">
        <v>9.5399999999999991</v>
      </c>
      <c r="L258">
        <v>28</v>
      </c>
      <c r="M258">
        <v>20</v>
      </c>
      <c r="N258">
        <v>8</v>
      </c>
      <c r="O258">
        <v>28</v>
      </c>
      <c r="P258">
        <v>71.400000000000006</v>
      </c>
      <c r="Q258">
        <v>71.400000000000006</v>
      </c>
      <c r="R258">
        <v>1.54</v>
      </c>
      <c r="S258" t="s">
        <v>30</v>
      </c>
      <c r="T258" t="s">
        <v>122</v>
      </c>
    </row>
    <row r="259" spans="1:20" x14ac:dyDescent="0.3">
      <c r="A259" t="s">
        <v>111</v>
      </c>
      <c r="B259" t="s">
        <v>112</v>
      </c>
      <c r="C259" t="s">
        <v>55</v>
      </c>
      <c r="D259" t="s">
        <v>56</v>
      </c>
      <c r="E259" t="s">
        <v>105</v>
      </c>
      <c r="F259" t="s">
        <v>57</v>
      </c>
      <c r="G259" t="s">
        <v>293</v>
      </c>
      <c r="H259" t="s">
        <v>27</v>
      </c>
      <c r="I259" t="s">
        <v>125</v>
      </c>
      <c r="J259" t="s">
        <v>271</v>
      </c>
      <c r="K259">
        <v>8.32</v>
      </c>
      <c r="L259">
        <v>15</v>
      </c>
      <c r="M259">
        <v>11</v>
      </c>
      <c r="N259">
        <v>4</v>
      </c>
      <c r="O259">
        <v>15</v>
      </c>
      <c r="P259">
        <v>73.3</v>
      </c>
      <c r="Q259">
        <v>73.3</v>
      </c>
      <c r="R259">
        <v>0.32</v>
      </c>
      <c r="S259" t="s">
        <v>42</v>
      </c>
      <c r="T259" t="s">
        <v>37</v>
      </c>
    </row>
    <row r="260" spans="1:20" x14ac:dyDescent="0.3">
      <c r="A260" t="s">
        <v>114</v>
      </c>
      <c r="B260" t="s">
        <v>115</v>
      </c>
      <c r="C260" t="s">
        <v>72</v>
      </c>
      <c r="D260" t="s">
        <v>73</v>
      </c>
      <c r="E260" t="s">
        <v>105</v>
      </c>
      <c r="F260" t="s">
        <v>74</v>
      </c>
      <c r="G260" t="s">
        <v>293</v>
      </c>
      <c r="H260" t="s">
        <v>27</v>
      </c>
      <c r="I260" t="s">
        <v>40</v>
      </c>
      <c r="J260" t="s">
        <v>135</v>
      </c>
      <c r="K260">
        <v>9.51</v>
      </c>
      <c r="L260">
        <v>23</v>
      </c>
      <c r="M260">
        <v>23</v>
      </c>
      <c r="N260">
        <v>0</v>
      </c>
      <c r="O260">
        <v>23</v>
      </c>
      <c r="P260">
        <v>100</v>
      </c>
      <c r="Q260">
        <v>100</v>
      </c>
      <c r="R260">
        <v>1.51</v>
      </c>
      <c r="S260" t="s">
        <v>42</v>
      </c>
      <c r="T260" t="s">
        <v>60</v>
      </c>
    </row>
    <row r="261" spans="1:20" x14ac:dyDescent="0.3">
      <c r="A261" t="s">
        <v>117</v>
      </c>
      <c r="B261" t="s">
        <v>118</v>
      </c>
      <c r="C261" t="s">
        <v>94</v>
      </c>
      <c r="D261" t="s">
        <v>95</v>
      </c>
      <c r="E261" t="s">
        <v>105</v>
      </c>
      <c r="F261" t="s">
        <v>89</v>
      </c>
      <c r="G261" t="s">
        <v>293</v>
      </c>
      <c r="H261" t="s">
        <v>27</v>
      </c>
      <c r="I261" t="s">
        <v>75</v>
      </c>
      <c r="J261" t="s">
        <v>296</v>
      </c>
      <c r="K261">
        <v>9.0299999999999994</v>
      </c>
      <c r="L261">
        <v>21</v>
      </c>
      <c r="M261">
        <v>18</v>
      </c>
      <c r="N261">
        <v>3</v>
      </c>
      <c r="O261">
        <v>21</v>
      </c>
      <c r="P261">
        <v>85.7</v>
      </c>
      <c r="Q261">
        <v>85.7</v>
      </c>
      <c r="R261">
        <v>1.03</v>
      </c>
      <c r="S261" t="s">
        <v>42</v>
      </c>
      <c r="T261" t="s">
        <v>31</v>
      </c>
    </row>
    <row r="262" spans="1:20" x14ac:dyDescent="0.3">
      <c r="A262" t="s">
        <v>20</v>
      </c>
      <c r="B262" t="s">
        <v>21</v>
      </c>
      <c r="C262" t="s">
        <v>22</v>
      </c>
      <c r="D262" t="s">
        <v>23</v>
      </c>
      <c r="E262" t="s">
        <v>24</v>
      </c>
      <c r="F262" t="s">
        <v>25</v>
      </c>
      <c r="G262" t="s">
        <v>297</v>
      </c>
      <c r="H262" t="s">
        <v>27</v>
      </c>
      <c r="I262" t="s">
        <v>106</v>
      </c>
      <c r="J262" t="s">
        <v>245</v>
      </c>
      <c r="K262">
        <v>8.3000000000000007</v>
      </c>
      <c r="L262">
        <v>24</v>
      </c>
      <c r="M262">
        <v>18</v>
      </c>
      <c r="N262">
        <v>6</v>
      </c>
      <c r="O262">
        <v>24</v>
      </c>
      <c r="P262">
        <v>75</v>
      </c>
      <c r="Q262">
        <v>75</v>
      </c>
      <c r="R262">
        <v>0.3</v>
      </c>
      <c r="S262" t="s">
        <v>30</v>
      </c>
      <c r="T262" t="s">
        <v>37</v>
      </c>
    </row>
    <row r="263" spans="1:20" x14ac:dyDescent="0.3">
      <c r="A263" t="s">
        <v>32</v>
      </c>
      <c r="B263" t="s">
        <v>33</v>
      </c>
      <c r="C263" t="s">
        <v>22</v>
      </c>
      <c r="D263" t="s">
        <v>34</v>
      </c>
      <c r="E263" t="s">
        <v>24</v>
      </c>
      <c r="F263" t="s">
        <v>25</v>
      </c>
      <c r="G263" t="s">
        <v>297</v>
      </c>
      <c r="H263" t="s">
        <v>27</v>
      </c>
      <c r="I263" t="s">
        <v>194</v>
      </c>
      <c r="J263" t="s">
        <v>200</v>
      </c>
      <c r="K263">
        <v>8.6300000000000008</v>
      </c>
      <c r="L263">
        <v>28</v>
      </c>
      <c r="M263">
        <v>22</v>
      </c>
      <c r="N263">
        <v>6</v>
      </c>
      <c r="O263">
        <v>28</v>
      </c>
      <c r="P263">
        <v>78.599999999999994</v>
      </c>
      <c r="Q263">
        <v>78.599999999999994</v>
      </c>
      <c r="R263">
        <v>0.63</v>
      </c>
      <c r="S263" t="s">
        <v>42</v>
      </c>
      <c r="T263" t="s">
        <v>37</v>
      </c>
    </row>
    <row r="264" spans="1:20" x14ac:dyDescent="0.3">
      <c r="A264" t="s">
        <v>38</v>
      </c>
      <c r="B264" t="s">
        <v>39</v>
      </c>
      <c r="C264" t="s">
        <v>22</v>
      </c>
      <c r="D264" t="s">
        <v>34</v>
      </c>
      <c r="E264" t="s">
        <v>24</v>
      </c>
      <c r="F264" t="s">
        <v>25</v>
      </c>
      <c r="G264" t="s">
        <v>297</v>
      </c>
      <c r="H264" t="s">
        <v>27</v>
      </c>
      <c r="I264" t="s">
        <v>28</v>
      </c>
      <c r="J264" t="s">
        <v>274</v>
      </c>
      <c r="K264">
        <v>8.9499999999999993</v>
      </c>
      <c r="L264">
        <v>17</v>
      </c>
      <c r="M264">
        <v>16</v>
      </c>
      <c r="N264">
        <v>1</v>
      </c>
      <c r="O264">
        <v>17</v>
      </c>
      <c r="P264">
        <v>94.1</v>
      </c>
      <c r="Q264">
        <v>94.1</v>
      </c>
      <c r="R264">
        <v>0.95</v>
      </c>
      <c r="S264" t="s">
        <v>30</v>
      </c>
      <c r="T264" t="s">
        <v>31</v>
      </c>
    </row>
    <row r="265" spans="1:20" x14ac:dyDescent="0.3">
      <c r="A265" t="s">
        <v>43</v>
      </c>
      <c r="B265" t="s">
        <v>44</v>
      </c>
      <c r="C265" t="s">
        <v>22</v>
      </c>
      <c r="D265" t="s">
        <v>45</v>
      </c>
      <c r="E265" t="s">
        <v>24</v>
      </c>
      <c r="F265" t="s">
        <v>25</v>
      </c>
      <c r="G265" t="s">
        <v>297</v>
      </c>
      <c r="H265" t="s">
        <v>27</v>
      </c>
      <c r="I265" t="s">
        <v>50</v>
      </c>
      <c r="J265" t="s">
        <v>228</v>
      </c>
      <c r="K265">
        <v>8.5299999999999994</v>
      </c>
      <c r="L265">
        <v>29</v>
      </c>
      <c r="M265">
        <v>28</v>
      </c>
      <c r="N265">
        <v>1</v>
      </c>
      <c r="O265">
        <v>29</v>
      </c>
      <c r="P265">
        <v>96.6</v>
      </c>
      <c r="Q265">
        <v>96.6</v>
      </c>
      <c r="R265">
        <v>0.53</v>
      </c>
      <c r="S265" t="s">
        <v>42</v>
      </c>
      <c r="T265" t="s">
        <v>31</v>
      </c>
    </row>
    <row r="266" spans="1:20" x14ac:dyDescent="0.3">
      <c r="A266" t="s">
        <v>48</v>
      </c>
      <c r="B266" t="s">
        <v>49</v>
      </c>
      <c r="C266" t="s">
        <v>22</v>
      </c>
      <c r="D266" t="s">
        <v>34</v>
      </c>
      <c r="E266" t="s">
        <v>24</v>
      </c>
      <c r="F266" t="s">
        <v>25</v>
      </c>
      <c r="G266" t="s">
        <v>297</v>
      </c>
      <c r="H266" t="s">
        <v>124</v>
      </c>
      <c r="I266" t="s">
        <v>164</v>
      </c>
      <c r="J266" t="s">
        <v>298</v>
      </c>
      <c r="K266">
        <v>3.68</v>
      </c>
      <c r="L266">
        <v>9</v>
      </c>
      <c r="M266">
        <v>6</v>
      </c>
      <c r="N266">
        <v>3</v>
      </c>
      <c r="O266">
        <v>9</v>
      </c>
      <c r="P266">
        <v>66.7</v>
      </c>
      <c r="Q266">
        <v>66.7</v>
      </c>
      <c r="R266">
        <v>0</v>
      </c>
      <c r="S266" t="s">
        <v>30</v>
      </c>
      <c r="T266" t="s">
        <v>31</v>
      </c>
    </row>
    <row r="267" spans="1:20" x14ac:dyDescent="0.3">
      <c r="A267" t="s">
        <v>53</v>
      </c>
      <c r="B267" t="s">
        <v>54</v>
      </c>
      <c r="C267" t="s">
        <v>55</v>
      </c>
      <c r="D267" t="s">
        <v>56</v>
      </c>
      <c r="E267" t="s">
        <v>24</v>
      </c>
      <c r="F267" t="s">
        <v>57</v>
      </c>
      <c r="G267" t="s">
        <v>297</v>
      </c>
      <c r="H267" t="s">
        <v>27</v>
      </c>
      <c r="I267" t="s">
        <v>46</v>
      </c>
      <c r="J267" t="s">
        <v>299</v>
      </c>
      <c r="K267">
        <v>7.68</v>
      </c>
      <c r="L267">
        <v>18</v>
      </c>
      <c r="M267">
        <v>16</v>
      </c>
      <c r="N267">
        <v>2</v>
      </c>
      <c r="O267">
        <v>18</v>
      </c>
      <c r="P267">
        <v>88.9</v>
      </c>
      <c r="Q267">
        <v>88.9</v>
      </c>
      <c r="R267">
        <v>0</v>
      </c>
      <c r="S267" t="s">
        <v>30</v>
      </c>
      <c r="T267" t="s">
        <v>31</v>
      </c>
    </row>
    <row r="268" spans="1:20" x14ac:dyDescent="0.3">
      <c r="A268" t="s">
        <v>61</v>
      </c>
      <c r="B268" t="s">
        <v>62</v>
      </c>
      <c r="C268" t="s">
        <v>55</v>
      </c>
      <c r="D268" t="s">
        <v>63</v>
      </c>
      <c r="E268" t="s">
        <v>24</v>
      </c>
      <c r="F268" t="s">
        <v>57</v>
      </c>
      <c r="G268" t="s">
        <v>297</v>
      </c>
      <c r="H268" t="s">
        <v>27</v>
      </c>
      <c r="I268" t="s">
        <v>84</v>
      </c>
      <c r="J268" t="s">
        <v>102</v>
      </c>
      <c r="K268">
        <v>9.1300000000000008</v>
      </c>
      <c r="L268">
        <v>13</v>
      </c>
      <c r="M268">
        <v>13</v>
      </c>
      <c r="N268">
        <v>0</v>
      </c>
      <c r="O268">
        <v>13</v>
      </c>
      <c r="P268">
        <v>100</v>
      </c>
      <c r="Q268">
        <v>100</v>
      </c>
      <c r="R268">
        <v>1.1299999999999999</v>
      </c>
      <c r="S268" t="s">
        <v>42</v>
      </c>
      <c r="T268" t="s">
        <v>60</v>
      </c>
    </row>
    <row r="269" spans="1:20" x14ac:dyDescent="0.3">
      <c r="A269" t="s">
        <v>66</v>
      </c>
      <c r="B269" t="s">
        <v>67</v>
      </c>
      <c r="C269" t="s">
        <v>55</v>
      </c>
      <c r="D269" t="s">
        <v>56</v>
      </c>
      <c r="E269" t="s">
        <v>24</v>
      </c>
      <c r="F269" t="s">
        <v>57</v>
      </c>
      <c r="G269" t="s">
        <v>297</v>
      </c>
      <c r="H269" t="s">
        <v>27</v>
      </c>
      <c r="I269" t="s">
        <v>79</v>
      </c>
      <c r="J269" t="s">
        <v>300</v>
      </c>
      <c r="K269">
        <v>8.14</v>
      </c>
      <c r="L269">
        <v>15</v>
      </c>
      <c r="M269">
        <v>14</v>
      </c>
      <c r="N269">
        <v>1</v>
      </c>
      <c r="O269">
        <v>15</v>
      </c>
      <c r="P269">
        <v>93.3</v>
      </c>
      <c r="Q269">
        <v>93.3</v>
      </c>
      <c r="R269">
        <v>0.14000000000000001</v>
      </c>
      <c r="S269" t="s">
        <v>81</v>
      </c>
      <c r="T269" t="s">
        <v>31</v>
      </c>
    </row>
    <row r="270" spans="1:20" x14ac:dyDescent="0.3">
      <c r="A270" t="s">
        <v>70</v>
      </c>
      <c r="B270" t="s">
        <v>71</v>
      </c>
      <c r="C270" t="s">
        <v>72</v>
      </c>
      <c r="D270" t="s">
        <v>73</v>
      </c>
      <c r="E270" t="s">
        <v>24</v>
      </c>
      <c r="F270" t="s">
        <v>74</v>
      </c>
      <c r="G270" t="s">
        <v>297</v>
      </c>
      <c r="H270" t="s">
        <v>27</v>
      </c>
      <c r="I270" t="s">
        <v>173</v>
      </c>
      <c r="J270" t="s">
        <v>279</v>
      </c>
      <c r="K270">
        <v>7.92</v>
      </c>
      <c r="L270">
        <v>21</v>
      </c>
      <c r="M270">
        <v>20</v>
      </c>
      <c r="N270">
        <v>1</v>
      </c>
      <c r="O270">
        <v>21</v>
      </c>
      <c r="P270">
        <v>95.2</v>
      </c>
      <c r="Q270">
        <v>95.2</v>
      </c>
      <c r="R270">
        <v>0</v>
      </c>
      <c r="S270" t="s">
        <v>52</v>
      </c>
      <c r="T270" t="s">
        <v>31</v>
      </c>
    </row>
    <row r="271" spans="1:20" x14ac:dyDescent="0.3">
      <c r="A271" t="s">
        <v>77</v>
      </c>
      <c r="B271" t="s">
        <v>78</v>
      </c>
      <c r="C271" t="s">
        <v>72</v>
      </c>
      <c r="D271" t="s">
        <v>73</v>
      </c>
      <c r="E271" t="s">
        <v>24</v>
      </c>
      <c r="F271" t="s">
        <v>74</v>
      </c>
      <c r="G271" t="s">
        <v>297</v>
      </c>
      <c r="H271" t="s">
        <v>27</v>
      </c>
      <c r="I271" t="s">
        <v>204</v>
      </c>
      <c r="J271" t="s">
        <v>207</v>
      </c>
      <c r="K271">
        <v>8.34</v>
      </c>
      <c r="L271">
        <v>15</v>
      </c>
      <c r="M271">
        <v>15</v>
      </c>
      <c r="N271">
        <v>0</v>
      </c>
      <c r="O271">
        <v>15</v>
      </c>
      <c r="P271">
        <v>100</v>
      </c>
      <c r="Q271">
        <v>100</v>
      </c>
      <c r="R271">
        <v>0.34</v>
      </c>
      <c r="S271" t="s">
        <v>42</v>
      </c>
      <c r="T271" t="s">
        <v>60</v>
      </c>
    </row>
    <row r="272" spans="1:20" x14ac:dyDescent="0.3">
      <c r="A272" t="s">
        <v>82</v>
      </c>
      <c r="B272" t="s">
        <v>83</v>
      </c>
      <c r="C272" t="s">
        <v>72</v>
      </c>
      <c r="D272" t="s">
        <v>45</v>
      </c>
      <c r="E272" t="s">
        <v>24</v>
      </c>
      <c r="F272" t="s">
        <v>74</v>
      </c>
      <c r="G272" t="s">
        <v>297</v>
      </c>
      <c r="H272" t="s">
        <v>27</v>
      </c>
      <c r="I272" t="s">
        <v>64</v>
      </c>
      <c r="J272" t="s">
        <v>167</v>
      </c>
      <c r="K272">
        <v>8.6</v>
      </c>
      <c r="L272">
        <v>23</v>
      </c>
      <c r="M272">
        <v>21</v>
      </c>
      <c r="N272">
        <v>2</v>
      </c>
      <c r="O272">
        <v>23</v>
      </c>
      <c r="P272">
        <v>91.3</v>
      </c>
      <c r="Q272">
        <v>91.3</v>
      </c>
      <c r="R272">
        <v>0.6</v>
      </c>
      <c r="S272" t="s">
        <v>81</v>
      </c>
      <c r="T272" t="s">
        <v>31</v>
      </c>
    </row>
    <row r="273" spans="1:20" x14ac:dyDescent="0.3">
      <c r="A273" t="s">
        <v>85</v>
      </c>
      <c r="B273" t="s">
        <v>86</v>
      </c>
      <c r="C273" t="s">
        <v>87</v>
      </c>
      <c r="D273" t="s">
        <v>88</v>
      </c>
      <c r="E273" t="s">
        <v>24</v>
      </c>
      <c r="F273" t="s">
        <v>89</v>
      </c>
      <c r="G273" t="s">
        <v>297</v>
      </c>
      <c r="H273" t="s">
        <v>27</v>
      </c>
      <c r="I273" t="s">
        <v>64</v>
      </c>
      <c r="J273" t="s">
        <v>140</v>
      </c>
      <c r="K273">
        <v>8.57</v>
      </c>
      <c r="L273">
        <v>18</v>
      </c>
      <c r="M273">
        <v>17</v>
      </c>
      <c r="N273">
        <v>1</v>
      </c>
      <c r="O273">
        <v>18</v>
      </c>
      <c r="P273">
        <v>94.4</v>
      </c>
      <c r="Q273">
        <v>94.4</v>
      </c>
      <c r="R273">
        <v>0.56999999999999995</v>
      </c>
      <c r="S273" t="s">
        <v>42</v>
      </c>
      <c r="T273" t="s">
        <v>31</v>
      </c>
    </row>
    <row r="274" spans="1:20" x14ac:dyDescent="0.3">
      <c r="A274" t="s">
        <v>92</v>
      </c>
      <c r="B274" t="s">
        <v>93</v>
      </c>
      <c r="C274" t="s">
        <v>94</v>
      </c>
      <c r="D274" t="s">
        <v>95</v>
      </c>
      <c r="E274" t="s">
        <v>24</v>
      </c>
      <c r="F274" t="s">
        <v>89</v>
      </c>
      <c r="G274" t="s">
        <v>297</v>
      </c>
      <c r="H274" t="s">
        <v>27</v>
      </c>
      <c r="I274" t="s">
        <v>96</v>
      </c>
      <c r="J274" t="s">
        <v>169</v>
      </c>
      <c r="K274">
        <v>8.19</v>
      </c>
      <c r="L274">
        <v>29</v>
      </c>
      <c r="M274">
        <v>27</v>
      </c>
      <c r="N274">
        <v>2</v>
      </c>
      <c r="O274">
        <v>29</v>
      </c>
      <c r="P274">
        <v>93.1</v>
      </c>
      <c r="Q274">
        <v>93.1</v>
      </c>
      <c r="R274">
        <v>0.19</v>
      </c>
      <c r="S274" t="s">
        <v>30</v>
      </c>
      <c r="T274" t="s">
        <v>31</v>
      </c>
    </row>
    <row r="275" spans="1:20" x14ac:dyDescent="0.3">
      <c r="A275" t="s">
        <v>97</v>
      </c>
      <c r="B275" t="s">
        <v>98</v>
      </c>
      <c r="C275" t="s">
        <v>94</v>
      </c>
      <c r="D275" t="s">
        <v>95</v>
      </c>
      <c r="E275" t="s">
        <v>24</v>
      </c>
      <c r="F275" t="s">
        <v>89</v>
      </c>
      <c r="G275" t="s">
        <v>297</v>
      </c>
      <c r="H275" t="s">
        <v>27</v>
      </c>
      <c r="I275" t="s">
        <v>46</v>
      </c>
      <c r="J275" t="s">
        <v>253</v>
      </c>
      <c r="K275">
        <v>8.44</v>
      </c>
      <c r="L275">
        <v>33</v>
      </c>
      <c r="M275">
        <v>30</v>
      </c>
      <c r="N275">
        <v>3</v>
      </c>
      <c r="O275">
        <v>33</v>
      </c>
      <c r="P275">
        <v>90.9</v>
      </c>
      <c r="Q275">
        <v>90.9</v>
      </c>
      <c r="R275">
        <v>0.44</v>
      </c>
      <c r="S275" t="s">
        <v>52</v>
      </c>
      <c r="T275" t="s">
        <v>31</v>
      </c>
    </row>
    <row r="276" spans="1:20" x14ac:dyDescent="0.3">
      <c r="A276" t="s">
        <v>100</v>
      </c>
      <c r="B276" t="s">
        <v>101</v>
      </c>
      <c r="C276" t="s">
        <v>94</v>
      </c>
      <c r="D276" t="s">
        <v>45</v>
      </c>
      <c r="E276" t="s">
        <v>24</v>
      </c>
      <c r="F276" t="s">
        <v>89</v>
      </c>
      <c r="G276" t="s">
        <v>297</v>
      </c>
      <c r="H276" t="s">
        <v>27</v>
      </c>
      <c r="I276" t="s">
        <v>199</v>
      </c>
      <c r="J276" t="s">
        <v>237</v>
      </c>
      <c r="K276">
        <v>9.5</v>
      </c>
      <c r="L276">
        <v>22</v>
      </c>
      <c r="M276">
        <v>19</v>
      </c>
      <c r="N276">
        <v>3</v>
      </c>
      <c r="O276">
        <v>22</v>
      </c>
      <c r="P276">
        <v>86.4</v>
      </c>
      <c r="Q276">
        <v>86.4</v>
      </c>
      <c r="R276">
        <v>1.5</v>
      </c>
      <c r="S276" t="s">
        <v>30</v>
      </c>
      <c r="T276" t="s">
        <v>31</v>
      </c>
    </row>
    <row r="277" spans="1:20" x14ac:dyDescent="0.3">
      <c r="A277" t="s">
        <v>103</v>
      </c>
      <c r="B277" t="s">
        <v>104</v>
      </c>
      <c r="C277" t="s">
        <v>22</v>
      </c>
      <c r="D277" t="s">
        <v>34</v>
      </c>
      <c r="E277" t="s">
        <v>105</v>
      </c>
      <c r="F277" t="s">
        <v>25</v>
      </c>
      <c r="G277" t="s">
        <v>297</v>
      </c>
      <c r="H277" t="s">
        <v>27</v>
      </c>
      <c r="I277" t="s">
        <v>204</v>
      </c>
      <c r="J277" t="s">
        <v>250</v>
      </c>
      <c r="K277">
        <v>8.36</v>
      </c>
      <c r="L277">
        <v>25</v>
      </c>
      <c r="M277">
        <v>25</v>
      </c>
      <c r="N277">
        <v>0</v>
      </c>
      <c r="O277">
        <v>25</v>
      </c>
      <c r="P277">
        <v>100</v>
      </c>
      <c r="Q277">
        <v>100</v>
      </c>
      <c r="R277">
        <v>0.36</v>
      </c>
      <c r="S277" t="s">
        <v>42</v>
      </c>
      <c r="T277" t="s">
        <v>60</v>
      </c>
    </row>
    <row r="278" spans="1:20" x14ac:dyDescent="0.3">
      <c r="A278" t="s">
        <v>108</v>
      </c>
      <c r="B278" t="s">
        <v>109</v>
      </c>
      <c r="C278" t="s">
        <v>22</v>
      </c>
      <c r="D278" t="s">
        <v>34</v>
      </c>
      <c r="E278" t="s">
        <v>105</v>
      </c>
      <c r="F278" t="s">
        <v>25</v>
      </c>
      <c r="G278" t="s">
        <v>297</v>
      </c>
      <c r="H278" t="s">
        <v>27</v>
      </c>
      <c r="I278" t="s">
        <v>125</v>
      </c>
      <c r="J278" t="s">
        <v>245</v>
      </c>
      <c r="K278">
        <v>9.4600000000000009</v>
      </c>
      <c r="L278">
        <v>32</v>
      </c>
      <c r="M278">
        <v>30</v>
      </c>
      <c r="N278">
        <v>2</v>
      </c>
      <c r="O278">
        <v>32</v>
      </c>
      <c r="P278">
        <v>93.8</v>
      </c>
      <c r="Q278">
        <v>93.8</v>
      </c>
      <c r="R278">
        <v>1.46</v>
      </c>
      <c r="S278" t="s">
        <v>30</v>
      </c>
      <c r="T278" t="s">
        <v>31</v>
      </c>
    </row>
    <row r="279" spans="1:20" x14ac:dyDescent="0.3">
      <c r="A279" t="s">
        <v>111</v>
      </c>
      <c r="B279" t="s">
        <v>112</v>
      </c>
      <c r="C279" t="s">
        <v>55</v>
      </c>
      <c r="D279" t="s">
        <v>56</v>
      </c>
      <c r="E279" t="s">
        <v>105</v>
      </c>
      <c r="F279" t="s">
        <v>57</v>
      </c>
      <c r="G279" t="s">
        <v>297</v>
      </c>
      <c r="H279" t="s">
        <v>27</v>
      </c>
      <c r="I279" t="s">
        <v>99</v>
      </c>
      <c r="J279" t="s">
        <v>261</v>
      </c>
      <c r="K279">
        <v>8.5500000000000007</v>
      </c>
      <c r="L279">
        <v>15</v>
      </c>
      <c r="M279">
        <v>15</v>
      </c>
      <c r="N279">
        <v>0</v>
      </c>
      <c r="O279">
        <v>15</v>
      </c>
      <c r="P279">
        <v>100</v>
      </c>
      <c r="Q279">
        <v>100</v>
      </c>
      <c r="R279">
        <v>0.55000000000000004</v>
      </c>
      <c r="S279" t="s">
        <v>42</v>
      </c>
      <c r="T279" t="s">
        <v>60</v>
      </c>
    </row>
    <row r="280" spans="1:20" x14ac:dyDescent="0.3">
      <c r="A280" t="s">
        <v>114</v>
      </c>
      <c r="B280" t="s">
        <v>115</v>
      </c>
      <c r="C280" t="s">
        <v>72</v>
      </c>
      <c r="D280" t="s">
        <v>73</v>
      </c>
      <c r="E280" t="s">
        <v>105</v>
      </c>
      <c r="F280" t="s">
        <v>74</v>
      </c>
      <c r="G280" t="s">
        <v>297</v>
      </c>
      <c r="H280" t="s">
        <v>27</v>
      </c>
      <c r="I280" t="s">
        <v>206</v>
      </c>
      <c r="J280" t="s">
        <v>167</v>
      </c>
      <c r="K280">
        <v>8.58</v>
      </c>
      <c r="L280">
        <v>9</v>
      </c>
      <c r="M280">
        <v>7</v>
      </c>
      <c r="N280">
        <v>2</v>
      </c>
      <c r="O280">
        <v>9</v>
      </c>
      <c r="P280">
        <v>77.8</v>
      </c>
      <c r="Q280">
        <v>77.8</v>
      </c>
      <c r="R280">
        <v>0.57999999999999996</v>
      </c>
      <c r="S280" t="s">
        <v>42</v>
      </c>
      <c r="T280" t="s">
        <v>31</v>
      </c>
    </row>
    <row r="281" spans="1:20" x14ac:dyDescent="0.3">
      <c r="A281" t="s">
        <v>117</v>
      </c>
      <c r="B281" t="s">
        <v>118</v>
      </c>
      <c r="C281" t="s">
        <v>94</v>
      </c>
      <c r="D281" t="s">
        <v>95</v>
      </c>
      <c r="E281" t="s">
        <v>105</v>
      </c>
      <c r="F281" t="s">
        <v>89</v>
      </c>
      <c r="G281" t="s">
        <v>297</v>
      </c>
      <c r="H281" t="s">
        <v>27</v>
      </c>
      <c r="I281" t="s">
        <v>179</v>
      </c>
      <c r="J281" t="s">
        <v>301</v>
      </c>
      <c r="K281">
        <v>7.3</v>
      </c>
      <c r="L281">
        <v>25</v>
      </c>
      <c r="M281">
        <v>25</v>
      </c>
      <c r="N281">
        <v>0</v>
      </c>
      <c r="O281">
        <v>25</v>
      </c>
      <c r="P281">
        <v>100</v>
      </c>
      <c r="Q281">
        <v>100</v>
      </c>
      <c r="R281">
        <v>0</v>
      </c>
      <c r="S281" t="s">
        <v>42</v>
      </c>
      <c r="T281" t="s">
        <v>60</v>
      </c>
    </row>
    <row r="282" spans="1:20" x14ac:dyDescent="0.3">
      <c r="A282" t="s">
        <v>20</v>
      </c>
      <c r="B282" t="s">
        <v>21</v>
      </c>
      <c r="C282" t="s">
        <v>22</v>
      </c>
      <c r="D282" t="s">
        <v>23</v>
      </c>
      <c r="E282" t="s">
        <v>24</v>
      </c>
      <c r="F282" t="s">
        <v>25</v>
      </c>
      <c r="G282" t="s">
        <v>302</v>
      </c>
      <c r="H282" t="s">
        <v>27</v>
      </c>
      <c r="I282" t="s">
        <v>130</v>
      </c>
      <c r="J282" t="s">
        <v>139</v>
      </c>
      <c r="K282">
        <v>7.82</v>
      </c>
      <c r="L282">
        <v>20</v>
      </c>
      <c r="M282">
        <v>18</v>
      </c>
      <c r="N282">
        <v>2</v>
      </c>
      <c r="O282">
        <v>20</v>
      </c>
      <c r="P282">
        <v>90</v>
      </c>
      <c r="Q282">
        <v>90</v>
      </c>
      <c r="R282">
        <v>0</v>
      </c>
      <c r="S282" t="s">
        <v>81</v>
      </c>
      <c r="T282" t="s">
        <v>31</v>
      </c>
    </row>
    <row r="283" spans="1:20" x14ac:dyDescent="0.3">
      <c r="A283" t="s">
        <v>32</v>
      </c>
      <c r="B283" t="s">
        <v>33</v>
      </c>
      <c r="C283" t="s">
        <v>22</v>
      </c>
      <c r="D283" t="s">
        <v>34</v>
      </c>
      <c r="E283" t="s">
        <v>24</v>
      </c>
      <c r="F283" t="s">
        <v>25</v>
      </c>
      <c r="G283" t="s">
        <v>302</v>
      </c>
      <c r="H283" t="s">
        <v>27</v>
      </c>
      <c r="I283" t="s">
        <v>206</v>
      </c>
      <c r="J283" t="s">
        <v>144</v>
      </c>
      <c r="K283">
        <v>8.68</v>
      </c>
      <c r="L283">
        <v>24</v>
      </c>
      <c r="M283">
        <v>22</v>
      </c>
      <c r="N283">
        <v>2</v>
      </c>
      <c r="O283">
        <v>24</v>
      </c>
      <c r="P283">
        <v>91.7</v>
      </c>
      <c r="Q283">
        <v>91.7</v>
      </c>
      <c r="R283">
        <v>0.68</v>
      </c>
      <c r="S283" t="s">
        <v>42</v>
      </c>
      <c r="T283" t="s">
        <v>31</v>
      </c>
    </row>
    <row r="284" spans="1:20" x14ac:dyDescent="0.3">
      <c r="A284" t="s">
        <v>38</v>
      </c>
      <c r="B284" t="s">
        <v>39</v>
      </c>
      <c r="C284" t="s">
        <v>22</v>
      </c>
      <c r="D284" t="s">
        <v>34</v>
      </c>
      <c r="E284" t="s">
        <v>24</v>
      </c>
      <c r="F284" t="s">
        <v>25</v>
      </c>
      <c r="G284" t="s">
        <v>302</v>
      </c>
      <c r="H284" t="s">
        <v>27</v>
      </c>
      <c r="I284" t="s">
        <v>58</v>
      </c>
      <c r="J284" t="s">
        <v>184</v>
      </c>
      <c r="K284">
        <v>7.76</v>
      </c>
      <c r="L284">
        <v>27</v>
      </c>
      <c r="M284">
        <v>23</v>
      </c>
      <c r="N284">
        <v>4</v>
      </c>
      <c r="O284">
        <v>27</v>
      </c>
      <c r="P284">
        <v>85.2</v>
      </c>
      <c r="Q284">
        <v>85.2</v>
      </c>
      <c r="R284">
        <v>0</v>
      </c>
      <c r="S284" t="s">
        <v>30</v>
      </c>
      <c r="T284" t="s">
        <v>37</v>
      </c>
    </row>
    <row r="285" spans="1:20" x14ac:dyDescent="0.3">
      <c r="A285" t="s">
        <v>43</v>
      </c>
      <c r="B285" t="s">
        <v>44</v>
      </c>
      <c r="C285" t="s">
        <v>22</v>
      </c>
      <c r="D285" t="s">
        <v>45</v>
      </c>
      <c r="E285" t="s">
        <v>24</v>
      </c>
      <c r="F285" t="s">
        <v>25</v>
      </c>
      <c r="G285" t="s">
        <v>302</v>
      </c>
      <c r="H285" t="s">
        <v>27</v>
      </c>
      <c r="I285" t="s">
        <v>136</v>
      </c>
      <c r="J285" t="s">
        <v>182</v>
      </c>
      <c r="K285">
        <v>8.77</v>
      </c>
      <c r="L285">
        <v>26</v>
      </c>
      <c r="M285">
        <v>26</v>
      </c>
      <c r="N285">
        <v>0</v>
      </c>
      <c r="O285">
        <v>26</v>
      </c>
      <c r="P285">
        <v>100</v>
      </c>
      <c r="Q285">
        <v>100</v>
      </c>
      <c r="R285">
        <v>0.77</v>
      </c>
      <c r="S285" t="s">
        <v>42</v>
      </c>
      <c r="T285" t="s">
        <v>60</v>
      </c>
    </row>
    <row r="286" spans="1:20" x14ac:dyDescent="0.3">
      <c r="A286" t="s">
        <v>48</v>
      </c>
      <c r="B286" t="s">
        <v>49</v>
      </c>
      <c r="C286" t="s">
        <v>22</v>
      </c>
      <c r="D286" t="s">
        <v>34</v>
      </c>
      <c r="E286" t="s">
        <v>24</v>
      </c>
      <c r="F286" t="s">
        <v>25</v>
      </c>
      <c r="G286" t="s">
        <v>302</v>
      </c>
      <c r="H286" t="s">
        <v>27</v>
      </c>
      <c r="I286" t="s">
        <v>179</v>
      </c>
      <c r="J286" t="s">
        <v>227</v>
      </c>
      <c r="K286">
        <v>7.97</v>
      </c>
      <c r="L286">
        <v>17</v>
      </c>
      <c r="M286">
        <v>12</v>
      </c>
      <c r="N286">
        <v>5</v>
      </c>
      <c r="O286">
        <v>17</v>
      </c>
      <c r="P286">
        <v>70.599999999999994</v>
      </c>
      <c r="Q286">
        <v>70.599999999999994</v>
      </c>
      <c r="R286">
        <v>0</v>
      </c>
      <c r="S286" t="s">
        <v>30</v>
      </c>
      <c r="T286" t="s">
        <v>37</v>
      </c>
    </row>
    <row r="287" spans="1:20" x14ac:dyDescent="0.3">
      <c r="A287" t="s">
        <v>53</v>
      </c>
      <c r="B287" t="s">
        <v>54</v>
      </c>
      <c r="C287" t="s">
        <v>55</v>
      </c>
      <c r="D287" t="s">
        <v>56</v>
      </c>
      <c r="E287" t="s">
        <v>24</v>
      </c>
      <c r="F287" t="s">
        <v>57</v>
      </c>
      <c r="G287" t="s">
        <v>302</v>
      </c>
      <c r="H287" t="s">
        <v>27</v>
      </c>
      <c r="I287" t="s">
        <v>79</v>
      </c>
      <c r="J287" t="s">
        <v>243</v>
      </c>
      <c r="K287">
        <v>8.1999999999999993</v>
      </c>
      <c r="L287">
        <v>7</v>
      </c>
      <c r="M287">
        <v>7</v>
      </c>
      <c r="N287">
        <v>0</v>
      </c>
      <c r="O287">
        <v>7</v>
      </c>
      <c r="P287">
        <v>100</v>
      </c>
      <c r="Q287">
        <v>100</v>
      </c>
      <c r="R287">
        <v>0.2</v>
      </c>
      <c r="S287" t="s">
        <v>42</v>
      </c>
      <c r="T287" t="s">
        <v>60</v>
      </c>
    </row>
    <row r="288" spans="1:20" x14ac:dyDescent="0.3">
      <c r="A288" t="s">
        <v>61</v>
      </c>
      <c r="B288" t="s">
        <v>62</v>
      </c>
      <c r="C288" t="s">
        <v>55</v>
      </c>
      <c r="D288" t="s">
        <v>63</v>
      </c>
      <c r="E288" t="s">
        <v>24</v>
      </c>
      <c r="F288" t="s">
        <v>57</v>
      </c>
      <c r="G288" t="s">
        <v>302</v>
      </c>
      <c r="H288" t="s">
        <v>119</v>
      </c>
      <c r="I288" t="s">
        <v>303</v>
      </c>
      <c r="J288" t="s">
        <v>156</v>
      </c>
      <c r="K288">
        <v>8.15</v>
      </c>
      <c r="L288">
        <v>5</v>
      </c>
      <c r="M288">
        <v>5</v>
      </c>
      <c r="N288">
        <v>0</v>
      </c>
      <c r="O288">
        <v>5</v>
      </c>
      <c r="P288">
        <v>100</v>
      </c>
      <c r="Q288">
        <v>100</v>
      </c>
      <c r="R288">
        <v>0.15</v>
      </c>
      <c r="S288" t="s">
        <v>42</v>
      </c>
      <c r="T288" t="s">
        <v>60</v>
      </c>
    </row>
    <row r="289" spans="1:20" x14ac:dyDescent="0.3">
      <c r="A289" t="s">
        <v>66</v>
      </c>
      <c r="B289" t="s">
        <v>67</v>
      </c>
      <c r="C289" t="s">
        <v>55</v>
      </c>
      <c r="D289" t="s">
        <v>56</v>
      </c>
      <c r="E289" t="s">
        <v>24</v>
      </c>
      <c r="F289" t="s">
        <v>57</v>
      </c>
      <c r="G289" t="s">
        <v>302</v>
      </c>
      <c r="H289" t="s">
        <v>119</v>
      </c>
      <c r="I289" t="s">
        <v>166</v>
      </c>
      <c r="J289" t="s">
        <v>147</v>
      </c>
      <c r="K289">
        <v>7.92</v>
      </c>
      <c r="L289">
        <v>16</v>
      </c>
      <c r="M289">
        <v>14</v>
      </c>
      <c r="N289">
        <v>2</v>
      </c>
      <c r="O289">
        <v>16</v>
      </c>
      <c r="P289">
        <v>87.5</v>
      </c>
      <c r="Q289">
        <v>87.5</v>
      </c>
      <c r="R289">
        <v>0</v>
      </c>
      <c r="S289" t="s">
        <v>81</v>
      </c>
      <c r="T289" t="s">
        <v>31</v>
      </c>
    </row>
    <row r="290" spans="1:20" x14ac:dyDescent="0.3">
      <c r="A290" t="s">
        <v>70</v>
      </c>
      <c r="B290" t="s">
        <v>71</v>
      </c>
      <c r="C290" t="s">
        <v>72</v>
      </c>
      <c r="D290" t="s">
        <v>73</v>
      </c>
      <c r="E290" t="s">
        <v>24</v>
      </c>
      <c r="F290" t="s">
        <v>74</v>
      </c>
      <c r="G290" t="s">
        <v>302</v>
      </c>
      <c r="H290" t="s">
        <v>27</v>
      </c>
      <c r="I290" t="s">
        <v>130</v>
      </c>
      <c r="J290" t="s">
        <v>304</v>
      </c>
      <c r="K290">
        <v>8.5</v>
      </c>
      <c r="L290">
        <v>8</v>
      </c>
      <c r="M290">
        <v>8</v>
      </c>
      <c r="N290">
        <v>0</v>
      </c>
      <c r="O290">
        <v>8</v>
      </c>
      <c r="P290">
        <v>100</v>
      </c>
      <c r="Q290">
        <v>100</v>
      </c>
      <c r="R290">
        <v>0.5</v>
      </c>
      <c r="S290" t="s">
        <v>42</v>
      </c>
      <c r="T290" t="s">
        <v>60</v>
      </c>
    </row>
    <row r="291" spans="1:20" x14ac:dyDescent="0.3">
      <c r="A291" t="s">
        <v>77</v>
      </c>
      <c r="B291" t="s">
        <v>78</v>
      </c>
      <c r="C291" t="s">
        <v>72</v>
      </c>
      <c r="D291" t="s">
        <v>73</v>
      </c>
      <c r="E291" t="s">
        <v>24</v>
      </c>
      <c r="F291" t="s">
        <v>74</v>
      </c>
      <c r="G291" t="s">
        <v>302</v>
      </c>
      <c r="H291" t="s">
        <v>27</v>
      </c>
      <c r="I291" t="s">
        <v>206</v>
      </c>
      <c r="J291" t="s">
        <v>143</v>
      </c>
      <c r="K291">
        <v>7.99</v>
      </c>
      <c r="L291">
        <v>20</v>
      </c>
      <c r="M291">
        <v>19</v>
      </c>
      <c r="N291">
        <v>1</v>
      </c>
      <c r="O291">
        <v>20</v>
      </c>
      <c r="P291">
        <v>95</v>
      </c>
      <c r="Q291">
        <v>95</v>
      </c>
      <c r="R291">
        <v>0</v>
      </c>
      <c r="S291" t="s">
        <v>30</v>
      </c>
      <c r="T291" t="s">
        <v>31</v>
      </c>
    </row>
    <row r="292" spans="1:20" x14ac:dyDescent="0.3">
      <c r="A292" t="s">
        <v>82</v>
      </c>
      <c r="B292" t="s">
        <v>83</v>
      </c>
      <c r="C292" t="s">
        <v>72</v>
      </c>
      <c r="D292" t="s">
        <v>45</v>
      </c>
      <c r="E292" t="s">
        <v>24</v>
      </c>
      <c r="F292" t="s">
        <v>74</v>
      </c>
      <c r="G292" t="s">
        <v>302</v>
      </c>
      <c r="H292" t="s">
        <v>27</v>
      </c>
      <c r="I292" t="s">
        <v>84</v>
      </c>
      <c r="J292" t="s">
        <v>171</v>
      </c>
      <c r="K292">
        <v>9.1</v>
      </c>
      <c r="L292">
        <v>12</v>
      </c>
      <c r="M292">
        <v>9</v>
      </c>
      <c r="N292">
        <v>3</v>
      </c>
      <c r="O292">
        <v>12</v>
      </c>
      <c r="P292">
        <v>75</v>
      </c>
      <c r="Q292">
        <v>75</v>
      </c>
      <c r="R292">
        <v>1.1000000000000001</v>
      </c>
      <c r="S292" t="s">
        <v>81</v>
      </c>
      <c r="T292" t="s">
        <v>31</v>
      </c>
    </row>
    <row r="293" spans="1:20" x14ac:dyDescent="0.3">
      <c r="A293" t="s">
        <v>85</v>
      </c>
      <c r="B293" t="s">
        <v>86</v>
      </c>
      <c r="C293" t="s">
        <v>87</v>
      </c>
      <c r="D293" t="s">
        <v>88</v>
      </c>
      <c r="E293" t="s">
        <v>24</v>
      </c>
      <c r="F293" t="s">
        <v>89</v>
      </c>
      <c r="G293" t="s">
        <v>302</v>
      </c>
      <c r="H293" t="s">
        <v>27</v>
      </c>
      <c r="I293" t="s">
        <v>106</v>
      </c>
      <c r="J293" t="s">
        <v>169</v>
      </c>
      <c r="K293">
        <v>7.99</v>
      </c>
      <c r="L293">
        <v>8</v>
      </c>
      <c r="M293">
        <v>6</v>
      </c>
      <c r="N293">
        <v>2</v>
      </c>
      <c r="O293">
        <v>8</v>
      </c>
      <c r="P293">
        <v>75</v>
      </c>
      <c r="Q293">
        <v>75</v>
      </c>
      <c r="R293">
        <v>0</v>
      </c>
      <c r="S293" t="s">
        <v>42</v>
      </c>
      <c r="T293" t="s">
        <v>31</v>
      </c>
    </row>
    <row r="294" spans="1:20" x14ac:dyDescent="0.3">
      <c r="A294" t="s">
        <v>92</v>
      </c>
      <c r="B294" t="s">
        <v>93</v>
      </c>
      <c r="C294" t="s">
        <v>94</v>
      </c>
      <c r="D294" t="s">
        <v>95</v>
      </c>
      <c r="E294" t="s">
        <v>24</v>
      </c>
      <c r="F294" t="s">
        <v>89</v>
      </c>
      <c r="G294" t="s">
        <v>302</v>
      </c>
      <c r="H294" t="s">
        <v>124</v>
      </c>
      <c r="I294" t="s">
        <v>84</v>
      </c>
      <c r="J294" t="s">
        <v>305</v>
      </c>
      <c r="K294">
        <v>4.9000000000000004</v>
      </c>
      <c r="L294">
        <v>8</v>
      </c>
      <c r="M294">
        <v>5</v>
      </c>
      <c r="N294">
        <v>3</v>
      </c>
      <c r="O294">
        <v>8</v>
      </c>
      <c r="P294">
        <v>62.5</v>
      </c>
      <c r="Q294">
        <v>62.5</v>
      </c>
      <c r="R294">
        <v>0</v>
      </c>
      <c r="S294" t="s">
        <v>42</v>
      </c>
      <c r="T294" t="s">
        <v>31</v>
      </c>
    </row>
    <row r="295" spans="1:20" x14ac:dyDescent="0.3">
      <c r="A295" t="s">
        <v>97</v>
      </c>
      <c r="B295" t="s">
        <v>98</v>
      </c>
      <c r="C295" t="s">
        <v>94</v>
      </c>
      <c r="D295" t="s">
        <v>95</v>
      </c>
      <c r="E295" t="s">
        <v>24</v>
      </c>
      <c r="F295" t="s">
        <v>89</v>
      </c>
      <c r="G295" t="s">
        <v>302</v>
      </c>
      <c r="H295" t="s">
        <v>27</v>
      </c>
      <c r="I295" t="s">
        <v>179</v>
      </c>
      <c r="J295" t="s">
        <v>157</v>
      </c>
      <c r="K295">
        <v>8.6</v>
      </c>
      <c r="L295">
        <v>24</v>
      </c>
      <c r="M295">
        <v>20</v>
      </c>
      <c r="N295">
        <v>4</v>
      </c>
      <c r="O295">
        <v>24</v>
      </c>
      <c r="P295">
        <v>83.3</v>
      </c>
      <c r="Q295">
        <v>83.3</v>
      </c>
      <c r="R295">
        <v>0.6</v>
      </c>
      <c r="S295" t="s">
        <v>42</v>
      </c>
      <c r="T295" t="s">
        <v>37</v>
      </c>
    </row>
    <row r="296" spans="1:20" x14ac:dyDescent="0.3">
      <c r="A296" t="s">
        <v>100</v>
      </c>
      <c r="B296" t="s">
        <v>101</v>
      </c>
      <c r="C296" t="s">
        <v>94</v>
      </c>
      <c r="D296" t="s">
        <v>45</v>
      </c>
      <c r="E296" t="s">
        <v>24</v>
      </c>
      <c r="F296" t="s">
        <v>89</v>
      </c>
      <c r="G296" t="s">
        <v>302</v>
      </c>
      <c r="H296" t="s">
        <v>27</v>
      </c>
      <c r="I296" t="s">
        <v>306</v>
      </c>
      <c r="J296" t="s">
        <v>144</v>
      </c>
      <c r="K296">
        <v>7.58</v>
      </c>
      <c r="L296">
        <v>26</v>
      </c>
      <c r="M296">
        <v>24</v>
      </c>
      <c r="N296">
        <v>2</v>
      </c>
      <c r="O296">
        <v>26</v>
      </c>
      <c r="P296">
        <v>92.3</v>
      </c>
      <c r="Q296">
        <v>92.3</v>
      </c>
      <c r="R296">
        <v>0</v>
      </c>
      <c r="S296" t="s">
        <v>81</v>
      </c>
      <c r="T296" t="s">
        <v>31</v>
      </c>
    </row>
    <row r="297" spans="1:20" x14ac:dyDescent="0.3">
      <c r="A297" t="s">
        <v>103</v>
      </c>
      <c r="B297" t="s">
        <v>104</v>
      </c>
      <c r="C297" t="s">
        <v>22</v>
      </c>
      <c r="D297" t="s">
        <v>34</v>
      </c>
      <c r="E297" t="s">
        <v>105</v>
      </c>
      <c r="F297" t="s">
        <v>25</v>
      </c>
      <c r="G297" t="s">
        <v>302</v>
      </c>
      <c r="H297" t="s">
        <v>27</v>
      </c>
      <c r="I297" t="s">
        <v>206</v>
      </c>
      <c r="J297" t="s">
        <v>307</v>
      </c>
      <c r="K297">
        <v>8.73</v>
      </c>
      <c r="L297">
        <v>28</v>
      </c>
      <c r="M297">
        <v>21</v>
      </c>
      <c r="N297">
        <v>7</v>
      </c>
      <c r="O297">
        <v>28</v>
      </c>
      <c r="P297">
        <v>75</v>
      </c>
      <c r="Q297">
        <v>75</v>
      </c>
      <c r="R297">
        <v>0.73</v>
      </c>
      <c r="S297" t="s">
        <v>81</v>
      </c>
      <c r="T297" t="s">
        <v>37</v>
      </c>
    </row>
    <row r="298" spans="1:20" x14ac:dyDescent="0.3">
      <c r="A298" t="s">
        <v>108</v>
      </c>
      <c r="B298" t="s">
        <v>109</v>
      </c>
      <c r="C298" t="s">
        <v>22</v>
      </c>
      <c r="D298" t="s">
        <v>34</v>
      </c>
      <c r="E298" t="s">
        <v>105</v>
      </c>
      <c r="F298" t="s">
        <v>25</v>
      </c>
      <c r="G298" t="s">
        <v>302</v>
      </c>
      <c r="H298" t="s">
        <v>27</v>
      </c>
      <c r="I298" t="s">
        <v>164</v>
      </c>
      <c r="J298" t="s">
        <v>69</v>
      </c>
      <c r="K298">
        <v>8.1</v>
      </c>
      <c r="L298">
        <v>22</v>
      </c>
      <c r="M298">
        <v>21</v>
      </c>
      <c r="N298">
        <v>1</v>
      </c>
      <c r="O298">
        <v>22</v>
      </c>
      <c r="P298">
        <v>95.5</v>
      </c>
      <c r="Q298">
        <v>95.5</v>
      </c>
      <c r="R298">
        <v>0.1</v>
      </c>
      <c r="S298" t="s">
        <v>81</v>
      </c>
      <c r="T298" t="s">
        <v>31</v>
      </c>
    </row>
    <row r="299" spans="1:20" x14ac:dyDescent="0.3">
      <c r="A299" t="s">
        <v>111</v>
      </c>
      <c r="B299" t="s">
        <v>112</v>
      </c>
      <c r="C299" t="s">
        <v>55</v>
      </c>
      <c r="D299" t="s">
        <v>56</v>
      </c>
      <c r="E299" t="s">
        <v>105</v>
      </c>
      <c r="F299" t="s">
        <v>57</v>
      </c>
      <c r="G299" t="s">
        <v>302</v>
      </c>
      <c r="H299" t="s">
        <v>27</v>
      </c>
      <c r="I299" t="s">
        <v>125</v>
      </c>
      <c r="J299" t="s">
        <v>308</v>
      </c>
      <c r="K299">
        <v>8.83</v>
      </c>
      <c r="L299">
        <v>8</v>
      </c>
      <c r="M299">
        <v>7</v>
      </c>
      <c r="N299">
        <v>1</v>
      </c>
      <c r="O299">
        <v>8</v>
      </c>
      <c r="P299">
        <v>87.5</v>
      </c>
      <c r="Q299">
        <v>87.5</v>
      </c>
      <c r="R299">
        <v>0.83</v>
      </c>
      <c r="S299" t="s">
        <v>30</v>
      </c>
      <c r="T299" t="s">
        <v>31</v>
      </c>
    </row>
    <row r="300" spans="1:20" x14ac:dyDescent="0.3">
      <c r="A300" t="s">
        <v>114</v>
      </c>
      <c r="B300" t="s">
        <v>115</v>
      </c>
      <c r="C300" t="s">
        <v>72</v>
      </c>
      <c r="D300" t="s">
        <v>73</v>
      </c>
      <c r="E300" t="s">
        <v>105</v>
      </c>
      <c r="F300" t="s">
        <v>74</v>
      </c>
      <c r="G300" t="s">
        <v>302</v>
      </c>
      <c r="H300" t="s">
        <v>27</v>
      </c>
      <c r="I300" t="s">
        <v>64</v>
      </c>
      <c r="J300" t="s">
        <v>190</v>
      </c>
      <c r="K300">
        <v>9.19</v>
      </c>
      <c r="L300">
        <v>15</v>
      </c>
      <c r="M300">
        <v>15</v>
      </c>
      <c r="N300">
        <v>0</v>
      </c>
      <c r="O300">
        <v>15</v>
      </c>
      <c r="P300">
        <v>100</v>
      </c>
      <c r="Q300">
        <v>100</v>
      </c>
      <c r="R300">
        <v>1.19</v>
      </c>
      <c r="S300" t="s">
        <v>42</v>
      </c>
      <c r="T300" t="s">
        <v>60</v>
      </c>
    </row>
    <row r="301" spans="1:20" x14ac:dyDescent="0.3">
      <c r="A301" t="s">
        <v>117</v>
      </c>
      <c r="B301" t="s">
        <v>118</v>
      </c>
      <c r="C301" t="s">
        <v>94</v>
      </c>
      <c r="D301" t="s">
        <v>95</v>
      </c>
      <c r="E301" t="s">
        <v>105</v>
      </c>
      <c r="F301" t="s">
        <v>89</v>
      </c>
      <c r="G301" t="s">
        <v>302</v>
      </c>
      <c r="H301" t="s">
        <v>27</v>
      </c>
      <c r="I301" t="s">
        <v>79</v>
      </c>
      <c r="J301" t="s">
        <v>309</v>
      </c>
      <c r="K301">
        <v>7.99</v>
      </c>
      <c r="L301">
        <v>25</v>
      </c>
      <c r="M301">
        <v>19</v>
      </c>
      <c r="N301">
        <v>6</v>
      </c>
      <c r="O301">
        <v>25</v>
      </c>
      <c r="P301">
        <v>76</v>
      </c>
      <c r="Q301">
        <v>76</v>
      </c>
      <c r="R301">
        <v>0</v>
      </c>
      <c r="S301" t="s">
        <v>30</v>
      </c>
      <c r="T301" t="s">
        <v>37</v>
      </c>
    </row>
    <row r="302" spans="1:20" x14ac:dyDescent="0.3">
      <c r="A302" t="s">
        <v>20</v>
      </c>
      <c r="B302" t="s">
        <v>21</v>
      </c>
      <c r="C302" t="s">
        <v>22</v>
      </c>
      <c r="D302" t="s">
        <v>23</v>
      </c>
      <c r="E302" t="s">
        <v>24</v>
      </c>
      <c r="F302" t="s">
        <v>25</v>
      </c>
      <c r="G302" t="s">
        <v>310</v>
      </c>
      <c r="H302" t="s">
        <v>27</v>
      </c>
      <c r="I302" t="s">
        <v>260</v>
      </c>
      <c r="J302" t="s">
        <v>311</v>
      </c>
      <c r="K302">
        <v>8.2899999999999991</v>
      </c>
      <c r="L302">
        <v>23</v>
      </c>
      <c r="M302">
        <v>20</v>
      </c>
      <c r="N302">
        <v>3</v>
      </c>
      <c r="O302">
        <v>23</v>
      </c>
      <c r="P302">
        <v>87</v>
      </c>
      <c r="Q302">
        <v>87</v>
      </c>
      <c r="R302">
        <v>0.28999999999999998</v>
      </c>
      <c r="S302" t="s">
        <v>30</v>
      </c>
      <c r="T302" t="s">
        <v>31</v>
      </c>
    </row>
    <row r="303" spans="1:20" x14ac:dyDescent="0.3">
      <c r="A303" t="s">
        <v>32</v>
      </c>
      <c r="B303" t="s">
        <v>33</v>
      </c>
      <c r="C303" t="s">
        <v>22</v>
      </c>
      <c r="D303" t="s">
        <v>34</v>
      </c>
      <c r="E303" t="s">
        <v>24</v>
      </c>
      <c r="F303" t="s">
        <v>25</v>
      </c>
      <c r="G303" t="s">
        <v>310</v>
      </c>
      <c r="H303" t="s">
        <v>27</v>
      </c>
      <c r="I303" t="s">
        <v>306</v>
      </c>
      <c r="J303" t="s">
        <v>282</v>
      </c>
      <c r="K303">
        <v>8.94</v>
      </c>
      <c r="L303">
        <v>16</v>
      </c>
      <c r="M303">
        <v>15</v>
      </c>
      <c r="N303">
        <v>1</v>
      </c>
      <c r="O303">
        <v>16</v>
      </c>
      <c r="P303">
        <v>93.8</v>
      </c>
      <c r="Q303">
        <v>93.8</v>
      </c>
      <c r="R303">
        <v>0.94</v>
      </c>
      <c r="S303" t="s">
        <v>30</v>
      </c>
      <c r="T303" t="s">
        <v>31</v>
      </c>
    </row>
    <row r="304" spans="1:20" x14ac:dyDescent="0.3">
      <c r="A304" t="s">
        <v>38</v>
      </c>
      <c r="B304" t="s">
        <v>39</v>
      </c>
      <c r="C304" t="s">
        <v>22</v>
      </c>
      <c r="D304" t="s">
        <v>34</v>
      </c>
      <c r="E304" t="s">
        <v>24</v>
      </c>
      <c r="F304" t="s">
        <v>25</v>
      </c>
      <c r="G304" t="s">
        <v>310</v>
      </c>
      <c r="H304" t="s">
        <v>27</v>
      </c>
      <c r="I304" t="s">
        <v>149</v>
      </c>
      <c r="J304" t="s">
        <v>312</v>
      </c>
      <c r="K304">
        <v>8.5</v>
      </c>
      <c r="L304">
        <v>29</v>
      </c>
      <c r="M304">
        <v>20</v>
      </c>
      <c r="N304">
        <v>9</v>
      </c>
      <c r="O304">
        <v>29</v>
      </c>
      <c r="P304">
        <v>69</v>
      </c>
      <c r="Q304">
        <v>69</v>
      </c>
      <c r="R304">
        <v>0.5</v>
      </c>
      <c r="S304" t="s">
        <v>81</v>
      </c>
      <c r="T304" t="s">
        <v>122</v>
      </c>
    </row>
    <row r="305" spans="1:20" x14ac:dyDescent="0.3">
      <c r="A305" t="s">
        <v>43</v>
      </c>
      <c r="B305" t="s">
        <v>44</v>
      </c>
      <c r="C305" t="s">
        <v>22</v>
      </c>
      <c r="D305" t="s">
        <v>45</v>
      </c>
      <c r="E305" t="s">
        <v>24</v>
      </c>
      <c r="F305" t="s">
        <v>25</v>
      </c>
      <c r="G305" t="s">
        <v>310</v>
      </c>
      <c r="H305" t="s">
        <v>124</v>
      </c>
      <c r="I305" t="s">
        <v>64</v>
      </c>
      <c r="J305" t="s">
        <v>313</v>
      </c>
      <c r="K305">
        <v>3.93</v>
      </c>
      <c r="L305">
        <v>10</v>
      </c>
      <c r="M305">
        <v>8</v>
      </c>
      <c r="N305">
        <v>2</v>
      </c>
      <c r="O305">
        <v>10</v>
      </c>
      <c r="P305">
        <v>80</v>
      </c>
      <c r="Q305">
        <v>80</v>
      </c>
      <c r="R305">
        <v>0</v>
      </c>
      <c r="S305" t="s">
        <v>30</v>
      </c>
      <c r="T305" t="s">
        <v>31</v>
      </c>
    </row>
    <row r="306" spans="1:20" x14ac:dyDescent="0.3">
      <c r="A306" t="s">
        <v>48</v>
      </c>
      <c r="B306" t="s">
        <v>49</v>
      </c>
      <c r="C306" t="s">
        <v>22</v>
      </c>
      <c r="D306" t="s">
        <v>34</v>
      </c>
      <c r="E306" t="s">
        <v>24</v>
      </c>
      <c r="F306" t="s">
        <v>25</v>
      </c>
      <c r="G306" t="s">
        <v>310</v>
      </c>
      <c r="H306" t="s">
        <v>158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 t="s">
        <v>42</v>
      </c>
      <c r="T306" t="s">
        <v>60</v>
      </c>
    </row>
    <row r="307" spans="1:20" x14ac:dyDescent="0.3">
      <c r="A307" t="s">
        <v>53</v>
      </c>
      <c r="B307" t="s">
        <v>54</v>
      </c>
      <c r="C307" t="s">
        <v>55</v>
      </c>
      <c r="D307" t="s">
        <v>56</v>
      </c>
      <c r="E307" t="s">
        <v>24</v>
      </c>
      <c r="F307" t="s">
        <v>57</v>
      </c>
      <c r="G307" t="s">
        <v>310</v>
      </c>
      <c r="H307" t="s">
        <v>27</v>
      </c>
      <c r="I307" t="s">
        <v>99</v>
      </c>
      <c r="J307" t="s">
        <v>314</v>
      </c>
      <c r="K307">
        <v>9.58</v>
      </c>
      <c r="L307">
        <v>8</v>
      </c>
      <c r="M307">
        <v>8</v>
      </c>
      <c r="N307">
        <v>0</v>
      </c>
      <c r="O307">
        <v>8</v>
      </c>
      <c r="P307">
        <v>100</v>
      </c>
      <c r="Q307">
        <v>100</v>
      </c>
      <c r="R307">
        <v>1.58</v>
      </c>
      <c r="S307" t="s">
        <v>42</v>
      </c>
      <c r="T307" t="s">
        <v>60</v>
      </c>
    </row>
    <row r="308" spans="1:20" x14ac:dyDescent="0.3">
      <c r="A308" t="s">
        <v>61</v>
      </c>
      <c r="B308" t="s">
        <v>62</v>
      </c>
      <c r="C308" t="s">
        <v>55</v>
      </c>
      <c r="D308" t="s">
        <v>63</v>
      </c>
      <c r="E308" t="s">
        <v>24</v>
      </c>
      <c r="F308" t="s">
        <v>57</v>
      </c>
      <c r="G308" t="s">
        <v>310</v>
      </c>
      <c r="H308" t="s">
        <v>27</v>
      </c>
      <c r="I308" t="s">
        <v>58</v>
      </c>
      <c r="J308" t="s">
        <v>156</v>
      </c>
      <c r="K308">
        <v>9.26</v>
      </c>
      <c r="L308">
        <v>22</v>
      </c>
      <c r="M308">
        <v>16</v>
      </c>
      <c r="N308">
        <v>6</v>
      </c>
      <c r="O308">
        <v>22</v>
      </c>
      <c r="P308">
        <v>72.7</v>
      </c>
      <c r="Q308">
        <v>72.7</v>
      </c>
      <c r="R308">
        <v>1.26</v>
      </c>
      <c r="S308" t="s">
        <v>52</v>
      </c>
      <c r="T308" t="s">
        <v>37</v>
      </c>
    </row>
    <row r="309" spans="1:20" x14ac:dyDescent="0.3">
      <c r="A309" t="s">
        <v>66</v>
      </c>
      <c r="B309" t="s">
        <v>67</v>
      </c>
      <c r="C309" t="s">
        <v>55</v>
      </c>
      <c r="D309" t="s">
        <v>56</v>
      </c>
      <c r="E309" t="s">
        <v>24</v>
      </c>
      <c r="F309" t="s">
        <v>57</v>
      </c>
      <c r="G309" t="s">
        <v>310</v>
      </c>
      <c r="H309" t="s">
        <v>27</v>
      </c>
      <c r="I309" t="s">
        <v>125</v>
      </c>
      <c r="J309" t="s">
        <v>127</v>
      </c>
      <c r="K309">
        <v>9.1999999999999993</v>
      </c>
      <c r="L309">
        <v>16</v>
      </c>
      <c r="M309">
        <v>14</v>
      </c>
      <c r="N309">
        <v>2</v>
      </c>
      <c r="O309">
        <v>16</v>
      </c>
      <c r="P309">
        <v>87.5</v>
      </c>
      <c r="Q309">
        <v>87.5</v>
      </c>
      <c r="R309">
        <v>1.2</v>
      </c>
      <c r="S309" t="s">
        <v>30</v>
      </c>
      <c r="T309" t="s">
        <v>31</v>
      </c>
    </row>
    <row r="310" spans="1:20" x14ac:dyDescent="0.3">
      <c r="A310" t="s">
        <v>70</v>
      </c>
      <c r="B310" t="s">
        <v>71</v>
      </c>
      <c r="C310" t="s">
        <v>72</v>
      </c>
      <c r="D310" t="s">
        <v>73</v>
      </c>
      <c r="E310" t="s">
        <v>24</v>
      </c>
      <c r="F310" t="s">
        <v>74</v>
      </c>
      <c r="G310" t="s">
        <v>310</v>
      </c>
      <c r="H310" t="s">
        <v>27</v>
      </c>
      <c r="I310" t="s">
        <v>40</v>
      </c>
      <c r="J310" t="s">
        <v>76</v>
      </c>
      <c r="K310">
        <v>7.79</v>
      </c>
      <c r="L310">
        <v>6</v>
      </c>
      <c r="M310">
        <v>4</v>
      </c>
      <c r="N310">
        <v>2</v>
      </c>
      <c r="O310">
        <v>6</v>
      </c>
      <c r="P310">
        <v>66.7</v>
      </c>
      <c r="Q310">
        <v>66.7</v>
      </c>
      <c r="R310">
        <v>0</v>
      </c>
      <c r="S310" t="s">
        <v>42</v>
      </c>
      <c r="T310" t="s">
        <v>31</v>
      </c>
    </row>
    <row r="311" spans="1:20" x14ac:dyDescent="0.3">
      <c r="A311" t="s">
        <v>77</v>
      </c>
      <c r="B311" t="s">
        <v>78</v>
      </c>
      <c r="C311" t="s">
        <v>72</v>
      </c>
      <c r="D311" t="s">
        <v>73</v>
      </c>
      <c r="E311" t="s">
        <v>24</v>
      </c>
      <c r="F311" t="s">
        <v>74</v>
      </c>
      <c r="G311" t="s">
        <v>310</v>
      </c>
      <c r="H311" t="s">
        <v>119</v>
      </c>
      <c r="I311" t="s">
        <v>315</v>
      </c>
      <c r="J311" t="s">
        <v>316</v>
      </c>
      <c r="K311">
        <v>7.47</v>
      </c>
      <c r="L311">
        <v>21</v>
      </c>
      <c r="M311">
        <v>20</v>
      </c>
      <c r="N311">
        <v>1</v>
      </c>
      <c r="O311">
        <v>21</v>
      </c>
      <c r="P311">
        <v>95.2</v>
      </c>
      <c r="Q311">
        <v>95.2</v>
      </c>
      <c r="R311">
        <v>0</v>
      </c>
      <c r="S311" t="s">
        <v>81</v>
      </c>
      <c r="T311" t="s">
        <v>31</v>
      </c>
    </row>
    <row r="312" spans="1:20" x14ac:dyDescent="0.3">
      <c r="A312" t="s">
        <v>82</v>
      </c>
      <c r="B312" t="s">
        <v>83</v>
      </c>
      <c r="C312" t="s">
        <v>72</v>
      </c>
      <c r="D312" t="s">
        <v>45</v>
      </c>
      <c r="E312" t="s">
        <v>24</v>
      </c>
      <c r="F312" t="s">
        <v>74</v>
      </c>
      <c r="G312" t="s">
        <v>310</v>
      </c>
      <c r="H312" t="s">
        <v>27</v>
      </c>
      <c r="I312" t="s">
        <v>149</v>
      </c>
      <c r="J312" t="s">
        <v>172</v>
      </c>
      <c r="K312">
        <v>7.44</v>
      </c>
      <c r="L312">
        <v>15</v>
      </c>
      <c r="M312">
        <v>10</v>
      </c>
      <c r="N312">
        <v>5</v>
      </c>
      <c r="O312">
        <v>15</v>
      </c>
      <c r="P312">
        <v>66.7</v>
      </c>
      <c r="Q312">
        <v>66.7</v>
      </c>
      <c r="R312">
        <v>0</v>
      </c>
      <c r="S312" t="s">
        <v>30</v>
      </c>
      <c r="T312" t="s">
        <v>37</v>
      </c>
    </row>
    <row r="313" spans="1:20" x14ac:dyDescent="0.3">
      <c r="A313" t="s">
        <v>85</v>
      </c>
      <c r="B313" t="s">
        <v>86</v>
      </c>
      <c r="C313" t="s">
        <v>87</v>
      </c>
      <c r="D313" t="s">
        <v>88</v>
      </c>
      <c r="E313" t="s">
        <v>24</v>
      </c>
      <c r="F313" t="s">
        <v>89</v>
      </c>
      <c r="G313" t="s">
        <v>310</v>
      </c>
      <c r="H313" t="s">
        <v>27</v>
      </c>
      <c r="I313" t="s">
        <v>125</v>
      </c>
      <c r="J313" t="s">
        <v>274</v>
      </c>
      <c r="K313">
        <v>8.98</v>
      </c>
      <c r="L313">
        <v>9</v>
      </c>
      <c r="M313">
        <v>7</v>
      </c>
      <c r="N313">
        <v>2</v>
      </c>
      <c r="O313">
        <v>9</v>
      </c>
      <c r="P313">
        <v>77.8</v>
      </c>
      <c r="Q313">
        <v>77.8</v>
      </c>
      <c r="R313">
        <v>0.98</v>
      </c>
      <c r="S313" t="s">
        <v>81</v>
      </c>
      <c r="T313" t="s">
        <v>31</v>
      </c>
    </row>
    <row r="314" spans="1:20" x14ac:dyDescent="0.3">
      <c r="A314" t="s">
        <v>92</v>
      </c>
      <c r="B314" t="s">
        <v>93</v>
      </c>
      <c r="C314" t="s">
        <v>94</v>
      </c>
      <c r="D314" t="s">
        <v>95</v>
      </c>
      <c r="E314" t="s">
        <v>24</v>
      </c>
      <c r="F314" t="s">
        <v>89</v>
      </c>
      <c r="G314" t="s">
        <v>310</v>
      </c>
      <c r="H314" t="s">
        <v>27</v>
      </c>
      <c r="I314" t="s">
        <v>125</v>
      </c>
      <c r="J314" t="s">
        <v>171</v>
      </c>
      <c r="K314">
        <v>9.16</v>
      </c>
      <c r="L314">
        <v>30</v>
      </c>
      <c r="M314">
        <v>29</v>
      </c>
      <c r="N314">
        <v>1</v>
      </c>
      <c r="O314">
        <v>30</v>
      </c>
      <c r="P314">
        <v>96.7</v>
      </c>
      <c r="Q314">
        <v>96.7</v>
      </c>
      <c r="R314">
        <v>1.1599999999999999</v>
      </c>
      <c r="S314" t="s">
        <v>42</v>
      </c>
      <c r="T314" t="s">
        <v>31</v>
      </c>
    </row>
    <row r="315" spans="1:20" x14ac:dyDescent="0.3">
      <c r="A315" t="s">
        <v>97</v>
      </c>
      <c r="B315" t="s">
        <v>98</v>
      </c>
      <c r="C315" t="s">
        <v>94</v>
      </c>
      <c r="D315" t="s">
        <v>95</v>
      </c>
      <c r="E315" t="s">
        <v>24</v>
      </c>
      <c r="F315" t="s">
        <v>89</v>
      </c>
      <c r="G315" t="s">
        <v>310</v>
      </c>
      <c r="H315" t="s">
        <v>27</v>
      </c>
      <c r="I315" t="s">
        <v>125</v>
      </c>
      <c r="J315" t="s">
        <v>143</v>
      </c>
      <c r="K315">
        <v>7.92</v>
      </c>
      <c r="L315">
        <v>32</v>
      </c>
      <c r="M315">
        <v>25</v>
      </c>
      <c r="N315">
        <v>7</v>
      </c>
      <c r="O315">
        <v>32</v>
      </c>
      <c r="P315">
        <v>78.099999999999994</v>
      </c>
      <c r="Q315">
        <v>78.099999999999994</v>
      </c>
      <c r="R315">
        <v>0</v>
      </c>
      <c r="S315" t="s">
        <v>42</v>
      </c>
      <c r="T315" t="s">
        <v>37</v>
      </c>
    </row>
    <row r="316" spans="1:20" x14ac:dyDescent="0.3">
      <c r="A316" t="s">
        <v>100</v>
      </c>
      <c r="B316" t="s">
        <v>101</v>
      </c>
      <c r="C316" t="s">
        <v>94</v>
      </c>
      <c r="D316" t="s">
        <v>45</v>
      </c>
      <c r="E316" t="s">
        <v>24</v>
      </c>
      <c r="F316" t="s">
        <v>89</v>
      </c>
      <c r="G316" t="s">
        <v>310</v>
      </c>
      <c r="H316" t="s">
        <v>27</v>
      </c>
      <c r="I316" t="s">
        <v>58</v>
      </c>
      <c r="J316" t="s">
        <v>139</v>
      </c>
      <c r="K316">
        <v>8.83</v>
      </c>
      <c r="L316">
        <v>33</v>
      </c>
      <c r="M316">
        <v>30</v>
      </c>
      <c r="N316">
        <v>3</v>
      </c>
      <c r="O316">
        <v>33</v>
      </c>
      <c r="P316">
        <v>90.9</v>
      </c>
      <c r="Q316">
        <v>90.9</v>
      </c>
      <c r="R316">
        <v>0.83</v>
      </c>
      <c r="S316" t="s">
        <v>42</v>
      </c>
      <c r="T316" t="s">
        <v>31</v>
      </c>
    </row>
    <row r="317" spans="1:20" x14ac:dyDescent="0.3">
      <c r="A317" t="s">
        <v>103</v>
      </c>
      <c r="B317" t="s">
        <v>104</v>
      </c>
      <c r="C317" t="s">
        <v>22</v>
      </c>
      <c r="D317" t="s">
        <v>34</v>
      </c>
      <c r="E317" t="s">
        <v>105</v>
      </c>
      <c r="F317" t="s">
        <v>25</v>
      </c>
      <c r="G317" t="s">
        <v>310</v>
      </c>
      <c r="H317" t="s">
        <v>27</v>
      </c>
      <c r="I317" t="s">
        <v>106</v>
      </c>
      <c r="J317" t="s">
        <v>279</v>
      </c>
      <c r="K317">
        <v>7.96</v>
      </c>
      <c r="L317">
        <v>21</v>
      </c>
      <c r="M317">
        <v>17</v>
      </c>
      <c r="N317">
        <v>4</v>
      </c>
      <c r="O317">
        <v>21</v>
      </c>
      <c r="P317">
        <v>81</v>
      </c>
      <c r="Q317">
        <v>81</v>
      </c>
      <c r="R317">
        <v>0</v>
      </c>
      <c r="S317" t="s">
        <v>30</v>
      </c>
      <c r="T317" t="s">
        <v>37</v>
      </c>
    </row>
    <row r="318" spans="1:20" x14ac:dyDescent="0.3">
      <c r="A318" t="s">
        <v>108</v>
      </c>
      <c r="B318" t="s">
        <v>109</v>
      </c>
      <c r="C318" t="s">
        <v>22</v>
      </c>
      <c r="D318" t="s">
        <v>34</v>
      </c>
      <c r="E318" t="s">
        <v>105</v>
      </c>
      <c r="F318" t="s">
        <v>25</v>
      </c>
      <c r="G318" t="s">
        <v>310</v>
      </c>
      <c r="H318" t="s">
        <v>27</v>
      </c>
      <c r="I318" t="s">
        <v>179</v>
      </c>
      <c r="J318" t="s">
        <v>249</v>
      </c>
      <c r="K318">
        <v>9.26</v>
      </c>
      <c r="L318">
        <v>25</v>
      </c>
      <c r="M318">
        <v>18</v>
      </c>
      <c r="N318">
        <v>7</v>
      </c>
      <c r="O318">
        <v>25</v>
      </c>
      <c r="P318">
        <v>72</v>
      </c>
      <c r="Q318">
        <v>72</v>
      </c>
      <c r="R318">
        <v>1.26</v>
      </c>
      <c r="S318" t="s">
        <v>30</v>
      </c>
      <c r="T318" t="s">
        <v>37</v>
      </c>
    </row>
    <row r="319" spans="1:20" x14ac:dyDescent="0.3">
      <c r="A319" t="s">
        <v>111</v>
      </c>
      <c r="B319" t="s">
        <v>112</v>
      </c>
      <c r="C319" t="s">
        <v>55</v>
      </c>
      <c r="D319" t="s">
        <v>56</v>
      </c>
      <c r="E319" t="s">
        <v>105</v>
      </c>
      <c r="F319" t="s">
        <v>57</v>
      </c>
      <c r="G319" t="s">
        <v>310</v>
      </c>
      <c r="H319" t="s">
        <v>27</v>
      </c>
      <c r="I319" t="s">
        <v>189</v>
      </c>
      <c r="J319" t="s">
        <v>317</v>
      </c>
      <c r="K319">
        <v>8.5399999999999991</v>
      </c>
      <c r="L319">
        <v>18</v>
      </c>
      <c r="M319">
        <v>13</v>
      </c>
      <c r="N319">
        <v>5</v>
      </c>
      <c r="O319">
        <v>18</v>
      </c>
      <c r="P319">
        <v>72.2</v>
      </c>
      <c r="Q319">
        <v>72.2</v>
      </c>
      <c r="R319">
        <v>0.54</v>
      </c>
      <c r="S319" t="s">
        <v>30</v>
      </c>
      <c r="T319" t="s">
        <v>37</v>
      </c>
    </row>
    <row r="320" spans="1:20" x14ac:dyDescent="0.3">
      <c r="A320" t="s">
        <v>114</v>
      </c>
      <c r="B320" t="s">
        <v>115</v>
      </c>
      <c r="C320" t="s">
        <v>72</v>
      </c>
      <c r="D320" t="s">
        <v>73</v>
      </c>
      <c r="E320" t="s">
        <v>105</v>
      </c>
      <c r="F320" t="s">
        <v>74</v>
      </c>
      <c r="G320" t="s">
        <v>310</v>
      </c>
      <c r="H320" t="s">
        <v>119</v>
      </c>
      <c r="I320" t="s">
        <v>223</v>
      </c>
      <c r="J320" t="s">
        <v>266</v>
      </c>
      <c r="K320">
        <v>8.49</v>
      </c>
      <c r="L320">
        <v>22</v>
      </c>
      <c r="M320">
        <v>22</v>
      </c>
      <c r="N320">
        <v>0</v>
      </c>
      <c r="O320">
        <v>22</v>
      </c>
      <c r="P320">
        <v>100</v>
      </c>
      <c r="Q320">
        <v>100</v>
      </c>
      <c r="R320">
        <v>0.49</v>
      </c>
      <c r="S320" t="s">
        <v>42</v>
      </c>
      <c r="T320" t="s">
        <v>60</v>
      </c>
    </row>
    <row r="321" spans="1:20" x14ac:dyDescent="0.3">
      <c r="A321" t="s">
        <v>117</v>
      </c>
      <c r="B321" t="s">
        <v>118</v>
      </c>
      <c r="C321" t="s">
        <v>94</v>
      </c>
      <c r="D321" t="s">
        <v>95</v>
      </c>
      <c r="E321" t="s">
        <v>105</v>
      </c>
      <c r="F321" t="s">
        <v>89</v>
      </c>
      <c r="G321" t="s">
        <v>310</v>
      </c>
      <c r="H321" t="s">
        <v>27</v>
      </c>
      <c r="I321" t="s">
        <v>164</v>
      </c>
      <c r="J321" t="s">
        <v>288</v>
      </c>
      <c r="K321">
        <v>8.65</v>
      </c>
      <c r="L321">
        <v>30</v>
      </c>
      <c r="M321">
        <v>29</v>
      </c>
      <c r="N321">
        <v>1</v>
      </c>
      <c r="O321">
        <v>30</v>
      </c>
      <c r="P321">
        <v>96.7</v>
      </c>
      <c r="Q321">
        <v>96.7</v>
      </c>
      <c r="R321">
        <v>0.65</v>
      </c>
      <c r="S321" t="s">
        <v>30</v>
      </c>
      <c r="T321" t="s">
        <v>31</v>
      </c>
    </row>
    <row r="322" spans="1:20" x14ac:dyDescent="0.3">
      <c r="A322" t="s">
        <v>20</v>
      </c>
      <c r="B322" t="s">
        <v>21</v>
      </c>
      <c r="C322" t="s">
        <v>22</v>
      </c>
      <c r="D322" t="s">
        <v>23</v>
      </c>
      <c r="E322" t="s">
        <v>24</v>
      </c>
      <c r="F322" t="s">
        <v>25</v>
      </c>
      <c r="G322" t="s">
        <v>318</v>
      </c>
      <c r="H322" t="s">
        <v>27</v>
      </c>
      <c r="I322" t="s">
        <v>128</v>
      </c>
      <c r="J322" t="s">
        <v>258</v>
      </c>
      <c r="K322">
        <v>9.2899999999999991</v>
      </c>
      <c r="L322">
        <v>21</v>
      </c>
      <c r="M322">
        <v>17</v>
      </c>
      <c r="N322">
        <v>4</v>
      </c>
      <c r="O322">
        <v>21</v>
      </c>
      <c r="P322">
        <v>81</v>
      </c>
      <c r="Q322">
        <v>81</v>
      </c>
      <c r="R322">
        <v>1.29</v>
      </c>
      <c r="S322" t="s">
        <v>81</v>
      </c>
      <c r="T322" t="s">
        <v>37</v>
      </c>
    </row>
    <row r="323" spans="1:20" x14ac:dyDescent="0.3">
      <c r="A323" t="s">
        <v>32</v>
      </c>
      <c r="B323" t="s">
        <v>33</v>
      </c>
      <c r="C323" t="s">
        <v>22</v>
      </c>
      <c r="D323" t="s">
        <v>34</v>
      </c>
      <c r="E323" t="s">
        <v>24</v>
      </c>
      <c r="F323" t="s">
        <v>25</v>
      </c>
      <c r="G323" t="s">
        <v>318</v>
      </c>
      <c r="H323" t="s">
        <v>27</v>
      </c>
      <c r="I323" t="s">
        <v>206</v>
      </c>
      <c r="J323" t="s">
        <v>216</v>
      </c>
      <c r="K323">
        <v>8.99</v>
      </c>
      <c r="L323">
        <v>24</v>
      </c>
      <c r="M323">
        <v>23</v>
      </c>
      <c r="N323">
        <v>1</v>
      </c>
      <c r="O323">
        <v>24</v>
      </c>
      <c r="P323">
        <v>95.8</v>
      </c>
      <c r="Q323">
        <v>95.8</v>
      </c>
      <c r="R323">
        <v>0.99</v>
      </c>
      <c r="S323" t="s">
        <v>30</v>
      </c>
      <c r="T323" t="s">
        <v>31</v>
      </c>
    </row>
    <row r="324" spans="1:20" x14ac:dyDescent="0.3">
      <c r="A324" t="s">
        <v>38</v>
      </c>
      <c r="B324" t="s">
        <v>39</v>
      </c>
      <c r="C324" t="s">
        <v>22</v>
      </c>
      <c r="D324" t="s">
        <v>34</v>
      </c>
      <c r="E324" t="s">
        <v>24</v>
      </c>
      <c r="F324" t="s">
        <v>25</v>
      </c>
      <c r="G324" t="s">
        <v>318</v>
      </c>
      <c r="H324" t="s">
        <v>27</v>
      </c>
      <c r="I324" t="s">
        <v>110</v>
      </c>
      <c r="J324" t="s">
        <v>142</v>
      </c>
      <c r="K324">
        <v>7.97</v>
      </c>
      <c r="L324">
        <v>12</v>
      </c>
      <c r="M324">
        <v>9</v>
      </c>
      <c r="N324">
        <v>3</v>
      </c>
      <c r="O324">
        <v>12</v>
      </c>
      <c r="P324">
        <v>75</v>
      </c>
      <c r="Q324">
        <v>75</v>
      </c>
      <c r="R324">
        <v>0</v>
      </c>
      <c r="S324" t="s">
        <v>30</v>
      </c>
      <c r="T324" t="s">
        <v>31</v>
      </c>
    </row>
    <row r="325" spans="1:20" x14ac:dyDescent="0.3">
      <c r="A325" t="s">
        <v>43</v>
      </c>
      <c r="B325" t="s">
        <v>44</v>
      </c>
      <c r="C325" t="s">
        <v>22</v>
      </c>
      <c r="D325" t="s">
        <v>45</v>
      </c>
      <c r="E325" t="s">
        <v>24</v>
      </c>
      <c r="F325" t="s">
        <v>25</v>
      </c>
      <c r="G325" t="s">
        <v>318</v>
      </c>
      <c r="H325" t="s">
        <v>27</v>
      </c>
      <c r="I325" t="s">
        <v>28</v>
      </c>
      <c r="J325" t="s">
        <v>319</v>
      </c>
      <c r="K325">
        <v>8.06</v>
      </c>
      <c r="L325">
        <v>28</v>
      </c>
      <c r="M325">
        <v>28</v>
      </c>
      <c r="N325">
        <v>0</v>
      </c>
      <c r="O325">
        <v>28</v>
      </c>
      <c r="P325">
        <v>100</v>
      </c>
      <c r="Q325">
        <v>100</v>
      </c>
      <c r="R325">
        <v>0.06</v>
      </c>
      <c r="S325" t="s">
        <v>42</v>
      </c>
      <c r="T325" t="s">
        <v>60</v>
      </c>
    </row>
    <row r="326" spans="1:20" x14ac:dyDescent="0.3">
      <c r="A326" t="s">
        <v>48</v>
      </c>
      <c r="B326" t="s">
        <v>49</v>
      </c>
      <c r="C326" t="s">
        <v>22</v>
      </c>
      <c r="D326" t="s">
        <v>34</v>
      </c>
      <c r="E326" t="s">
        <v>24</v>
      </c>
      <c r="F326" t="s">
        <v>25</v>
      </c>
      <c r="G326" t="s">
        <v>318</v>
      </c>
      <c r="H326" t="s">
        <v>27</v>
      </c>
      <c r="I326" t="s">
        <v>75</v>
      </c>
      <c r="J326" t="s">
        <v>319</v>
      </c>
      <c r="K326">
        <v>8.09</v>
      </c>
      <c r="L326">
        <v>20</v>
      </c>
      <c r="M326">
        <v>17</v>
      </c>
      <c r="N326">
        <v>3</v>
      </c>
      <c r="O326">
        <v>20</v>
      </c>
      <c r="P326">
        <v>85</v>
      </c>
      <c r="Q326">
        <v>85</v>
      </c>
      <c r="R326">
        <v>0.09</v>
      </c>
      <c r="S326" t="s">
        <v>30</v>
      </c>
      <c r="T326" t="s">
        <v>31</v>
      </c>
    </row>
    <row r="327" spans="1:20" x14ac:dyDescent="0.3">
      <c r="A327" t="s">
        <v>53</v>
      </c>
      <c r="B327" t="s">
        <v>54</v>
      </c>
      <c r="C327" t="s">
        <v>55</v>
      </c>
      <c r="D327" t="s">
        <v>56</v>
      </c>
      <c r="E327" t="s">
        <v>24</v>
      </c>
      <c r="F327" t="s">
        <v>57</v>
      </c>
      <c r="G327" t="s">
        <v>318</v>
      </c>
      <c r="H327" t="s">
        <v>27</v>
      </c>
      <c r="I327" t="s">
        <v>35</v>
      </c>
      <c r="J327" t="s">
        <v>148</v>
      </c>
      <c r="K327">
        <v>7.83</v>
      </c>
      <c r="L327">
        <v>22</v>
      </c>
      <c r="M327">
        <v>18</v>
      </c>
      <c r="N327">
        <v>4</v>
      </c>
      <c r="O327">
        <v>22</v>
      </c>
      <c r="P327">
        <v>81.8</v>
      </c>
      <c r="Q327">
        <v>81.8</v>
      </c>
      <c r="R327">
        <v>0</v>
      </c>
      <c r="S327" t="s">
        <v>42</v>
      </c>
      <c r="T327" t="s">
        <v>37</v>
      </c>
    </row>
    <row r="328" spans="1:20" x14ac:dyDescent="0.3">
      <c r="A328" t="s">
        <v>61</v>
      </c>
      <c r="B328" t="s">
        <v>62</v>
      </c>
      <c r="C328" t="s">
        <v>55</v>
      </c>
      <c r="D328" t="s">
        <v>63</v>
      </c>
      <c r="E328" t="s">
        <v>24</v>
      </c>
      <c r="F328" t="s">
        <v>57</v>
      </c>
      <c r="G328" t="s">
        <v>318</v>
      </c>
      <c r="H328" t="s">
        <v>27</v>
      </c>
      <c r="I328" t="s">
        <v>173</v>
      </c>
      <c r="J328" t="s">
        <v>320</v>
      </c>
      <c r="K328">
        <v>9.1999999999999993</v>
      </c>
      <c r="L328">
        <v>13</v>
      </c>
      <c r="M328">
        <v>11</v>
      </c>
      <c r="N328">
        <v>2</v>
      </c>
      <c r="O328">
        <v>13</v>
      </c>
      <c r="P328">
        <v>84.6</v>
      </c>
      <c r="Q328">
        <v>84.6</v>
      </c>
      <c r="R328">
        <v>1.2</v>
      </c>
      <c r="S328" t="s">
        <v>30</v>
      </c>
      <c r="T328" t="s">
        <v>31</v>
      </c>
    </row>
    <row r="329" spans="1:20" x14ac:dyDescent="0.3">
      <c r="A329" t="s">
        <v>66</v>
      </c>
      <c r="B329" t="s">
        <v>67</v>
      </c>
      <c r="C329" t="s">
        <v>55</v>
      </c>
      <c r="D329" t="s">
        <v>56</v>
      </c>
      <c r="E329" t="s">
        <v>24</v>
      </c>
      <c r="F329" t="s">
        <v>57</v>
      </c>
      <c r="G329" t="s">
        <v>318</v>
      </c>
      <c r="H329" t="s">
        <v>27</v>
      </c>
      <c r="I329" t="s">
        <v>194</v>
      </c>
      <c r="J329" t="s">
        <v>321</v>
      </c>
      <c r="K329">
        <v>9.52</v>
      </c>
      <c r="L329">
        <v>12</v>
      </c>
      <c r="M329">
        <v>9</v>
      </c>
      <c r="N329">
        <v>3</v>
      </c>
      <c r="O329">
        <v>12</v>
      </c>
      <c r="P329">
        <v>75</v>
      </c>
      <c r="Q329">
        <v>75</v>
      </c>
      <c r="R329">
        <v>1.52</v>
      </c>
      <c r="S329" t="s">
        <v>30</v>
      </c>
      <c r="T329" t="s">
        <v>31</v>
      </c>
    </row>
    <row r="330" spans="1:20" x14ac:dyDescent="0.3">
      <c r="A330" t="s">
        <v>70</v>
      </c>
      <c r="B330" t="s">
        <v>71</v>
      </c>
      <c r="C330" t="s">
        <v>72</v>
      </c>
      <c r="D330" t="s">
        <v>73</v>
      </c>
      <c r="E330" t="s">
        <v>24</v>
      </c>
      <c r="F330" t="s">
        <v>74</v>
      </c>
      <c r="G330" t="s">
        <v>318</v>
      </c>
      <c r="H330" t="s">
        <v>27</v>
      </c>
      <c r="I330" t="s">
        <v>185</v>
      </c>
      <c r="J330" t="s">
        <v>229</v>
      </c>
      <c r="K330">
        <v>9.4</v>
      </c>
      <c r="L330">
        <v>15</v>
      </c>
      <c r="M330">
        <v>13</v>
      </c>
      <c r="N330">
        <v>2</v>
      </c>
      <c r="O330">
        <v>15</v>
      </c>
      <c r="P330">
        <v>86.7</v>
      </c>
      <c r="Q330">
        <v>86.7</v>
      </c>
      <c r="R330">
        <v>1.4</v>
      </c>
      <c r="S330" t="s">
        <v>30</v>
      </c>
      <c r="T330" t="s">
        <v>31</v>
      </c>
    </row>
    <row r="331" spans="1:20" x14ac:dyDescent="0.3">
      <c r="A331" t="s">
        <v>77</v>
      </c>
      <c r="B331" t="s">
        <v>78</v>
      </c>
      <c r="C331" t="s">
        <v>72</v>
      </c>
      <c r="D331" t="s">
        <v>73</v>
      </c>
      <c r="E331" t="s">
        <v>24</v>
      </c>
      <c r="F331" t="s">
        <v>74</v>
      </c>
      <c r="G331" t="s">
        <v>318</v>
      </c>
      <c r="H331" t="s">
        <v>27</v>
      </c>
      <c r="I331" t="s">
        <v>149</v>
      </c>
      <c r="J331" t="s">
        <v>188</v>
      </c>
      <c r="K331">
        <v>9.4700000000000006</v>
      </c>
      <c r="L331">
        <v>15</v>
      </c>
      <c r="M331">
        <v>12</v>
      </c>
      <c r="N331">
        <v>3</v>
      </c>
      <c r="O331">
        <v>15</v>
      </c>
      <c r="P331">
        <v>80</v>
      </c>
      <c r="Q331">
        <v>80</v>
      </c>
      <c r="R331">
        <v>1.47</v>
      </c>
      <c r="S331" t="s">
        <v>81</v>
      </c>
      <c r="T331" t="s">
        <v>31</v>
      </c>
    </row>
    <row r="332" spans="1:20" x14ac:dyDescent="0.3">
      <c r="A332" t="s">
        <v>82</v>
      </c>
      <c r="B332" t="s">
        <v>83</v>
      </c>
      <c r="C332" t="s">
        <v>72</v>
      </c>
      <c r="D332" t="s">
        <v>45</v>
      </c>
      <c r="E332" t="s">
        <v>24</v>
      </c>
      <c r="F332" t="s">
        <v>74</v>
      </c>
      <c r="G332" t="s">
        <v>318</v>
      </c>
      <c r="H332" t="s">
        <v>27</v>
      </c>
      <c r="I332" t="s">
        <v>35</v>
      </c>
      <c r="J332" t="s">
        <v>322</v>
      </c>
      <c r="K332">
        <v>7.72</v>
      </c>
      <c r="L332">
        <v>12</v>
      </c>
      <c r="M332">
        <v>10</v>
      </c>
      <c r="N332">
        <v>2</v>
      </c>
      <c r="O332">
        <v>12</v>
      </c>
      <c r="P332">
        <v>83.3</v>
      </c>
      <c r="Q332">
        <v>83.3</v>
      </c>
      <c r="R332">
        <v>0</v>
      </c>
      <c r="S332" t="s">
        <v>42</v>
      </c>
      <c r="T332" t="s">
        <v>31</v>
      </c>
    </row>
    <row r="333" spans="1:20" x14ac:dyDescent="0.3">
      <c r="A333" t="s">
        <v>85</v>
      </c>
      <c r="B333" t="s">
        <v>86</v>
      </c>
      <c r="C333" t="s">
        <v>87</v>
      </c>
      <c r="D333" t="s">
        <v>88</v>
      </c>
      <c r="E333" t="s">
        <v>24</v>
      </c>
      <c r="F333" t="s">
        <v>89</v>
      </c>
      <c r="G333" t="s">
        <v>318</v>
      </c>
      <c r="H333" t="s">
        <v>27</v>
      </c>
      <c r="I333" t="s">
        <v>285</v>
      </c>
      <c r="J333" t="s">
        <v>178</v>
      </c>
      <c r="K333">
        <v>7.24</v>
      </c>
      <c r="L333">
        <v>6</v>
      </c>
      <c r="M333">
        <v>4</v>
      </c>
      <c r="N333">
        <v>2</v>
      </c>
      <c r="O333">
        <v>6</v>
      </c>
      <c r="P333">
        <v>66.7</v>
      </c>
      <c r="Q333">
        <v>66.7</v>
      </c>
      <c r="R333">
        <v>0</v>
      </c>
      <c r="S333" t="s">
        <v>30</v>
      </c>
      <c r="T333" t="s">
        <v>31</v>
      </c>
    </row>
    <row r="334" spans="1:20" x14ac:dyDescent="0.3">
      <c r="A334" t="s">
        <v>92</v>
      </c>
      <c r="B334" t="s">
        <v>93</v>
      </c>
      <c r="C334" t="s">
        <v>94</v>
      </c>
      <c r="D334" t="s">
        <v>95</v>
      </c>
      <c r="E334" t="s">
        <v>24</v>
      </c>
      <c r="F334" t="s">
        <v>89</v>
      </c>
      <c r="G334" t="s">
        <v>318</v>
      </c>
      <c r="H334" t="s">
        <v>27</v>
      </c>
      <c r="I334" t="s">
        <v>35</v>
      </c>
      <c r="J334" t="s">
        <v>252</v>
      </c>
      <c r="K334">
        <v>8.41</v>
      </c>
      <c r="L334">
        <v>26</v>
      </c>
      <c r="M334">
        <v>25</v>
      </c>
      <c r="N334">
        <v>1</v>
      </c>
      <c r="O334">
        <v>26</v>
      </c>
      <c r="P334">
        <v>96.2</v>
      </c>
      <c r="Q334">
        <v>96.2</v>
      </c>
      <c r="R334">
        <v>0.41</v>
      </c>
      <c r="S334" t="s">
        <v>30</v>
      </c>
      <c r="T334" t="s">
        <v>31</v>
      </c>
    </row>
    <row r="335" spans="1:20" x14ac:dyDescent="0.3">
      <c r="A335" t="s">
        <v>97</v>
      </c>
      <c r="B335" t="s">
        <v>98</v>
      </c>
      <c r="C335" t="s">
        <v>94</v>
      </c>
      <c r="D335" t="s">
        <v>95</v>
      </c>
      <c r="E335" t="s">
        <v>24</v>
      </c>
      <c r="F335" t="s">
        <v>89</v>
      </c>
      <c r="G335" t="s">
        <v>318</v>
      </c>
      <c r="H335" t="s">
        <v>119</v>
      </c>
      <c r="I335" t="s">
        <v>219</v>
      </c>
      <c r="J335" t="s">
        <v>323</v>
      </c>
      <c r="K335">
        <v>9.4</v>
      </c>
      <c r="L335">
        <v>24</v>
      </c>
      <c r="M335">
        <v>22</v>
      </c>
      <c r="N335">
        <v>2</v>
      </c>
      <c r="O335">
        <v>24</v>
      </c>
      <c r="P335">
        <v>91.7</v>
      </c>
      <c r="Q335">
        <v>91.7</v>
      </c>
      <c r="R335">
        <v>1.4</v>
      </c>
      <c r="S335" t="s">
        <v>42</v>
      </c>
      <c r="T335" t="s">
        <v>31</v>
      </c>
    </row>
    <row r="336" spans="1:20" x14ac:dyDescent="0.3">
      <c r="A336" t="s">
        <v>100</v>
      </c>
      <c r="B336" t="s">
        <v>101</v>
      </c>
      <c r="C336" t="s">
        <v>94</v>
      </c>
      <c r="D336" t="s">
        <v>45</v>
      </c>
      <c r="E336" t="s">
        <v>24</v>
      </c>
      <c r="F336" t="s">
        <v>89</v>
      </c>
      <c r="G336" t="s">
        <v>318</v>
      </c>
      <c r="H336" t="s">
        <v>27</v>
      </c>
      <c r="I336" t="s">
        <v>223</v>
      </c>
      <c r="J336" t="s">
        <v>230</v>
      </c>
      <c r="K336">
        <v>8.1</v>
      </c>
      <c r="L336">
        <v>27</v>
      </c>
      <c r="M336">
        <v>23</v>
      </c>
      <c r="N336">
        <v>4</v>
      </c>
      <c r="O336">
        <v>27</v>
      </c>
      <c r="P336">
        <v>85.2</v>
      </c>
      <c r="Q336">
        <v>85.2</v>
      </c>
      <c r="R336">
        <v>0.1</v>
      </c>
      <c r="S336" t="s">
        <v>30</v>
      </c>
      <c r="T336" t="s">
        <v>37</v>
      </c>
    </row>
    <row r="337" spans="1:20" x14ac:dyDescent="0.3">
      <c r="A337" t="s">
        <v>103</v>
      </c>
      <c r="B337" t="s">
        <v>104</v>
      </c>
      <c r="C337" t="s">
        <v>22</v>
      </c>
      <c r="D337" t="s">
        <v>34</v>
      </c>
      <c r="E337" t="s">
        <v>105</v>
      </c>
      <c r="F337" t="s">
        <v>25</v>
      </c>
      <c r="G337" t="s">
        <v>318</v>
      </c>
      <c r="H337" t="s">
        <v>124</v>
      </c>
      <c r="I337" t="s">
        <v>179</v>
      </c>
      <c r="J337" t="s">
        <v>324</v>
      </c>
      <c r="K337">
        <v>4.53</v>
      </c>
      <c r="L337">
        <v>9</v>
      </c>
      <c r="M337">
        <v>7</v>
      </c>
      <c r="N337">
        <v>2</v>
      </c>
      <c r="O337">
        <v>9</v>
      </c>
      <c r="P337">
        <v>77.8</v>
      </c>
      <c r="Q337">
        <v>77.8</v>
      </c>
      <c r="R337">
        <v>0</v>
      </c>
      <c r="S337" t="s">
        <v>81</v>
      </c>
      <c r="T337" t="s">
        <v>31</v>
      </c>
    </row>
    <row r="338" spans="1:20" x14ac:dyDescent="0.3">
      <c r="A338" t="s">
        <v>108</v>
      </c>
      <c r="B338" t="s">
        <v>109</v>
      </c>
      <c r="C338" t="s">
        <v>22</v>
      </c>
      <c r="D338" t="s">
        <v>34</v>
      </c>
      <c r="E338" t="s">
        <v>105</v>
      </c>
      <c r="F338" t="s">
        <v>25</v>
      </c>
      <c r="G338" t="s">
        <v>318</v>
      </c>
      <c r="H338" t="s">
        <v>27</v>
      </c>
      <c r="I338" t="s">
        <v>138</v>
      </c>
      <c r="J338" t="s">
        <v>177</v>
      </c>
      <c r="K338">
        <v>8.11</v>
      </c>
      <c r="L338">
        <v>22</v>
      </c>
      <c r="M338">
        <v>15</v>
      </c>
      <c r="N338">
        <v>7</v>
      </c>
      <c r="O338">
        <v>22</v>
      </c>
      <c r="P338">
        <v>68.2</v>
      </c>
      <c r="Q338">
        <v>68.2</v>
      </c>
      <c r="R338">
        <v>0.11</v>
      </c>
      <c r="S338" t="s">
        <v>42</v>
      </c>
      <c r="T338" t="s">
        <v>37</v>
      </c>
    </row>
    <row r="339" spans="1:20" x14ac:dyDescent="0.3">
      <c r="A339" t="s">
        <v>111</v>
      </c>
      <c r="B339" t="s">
        <v>112</v>
      </c>
      <c r="C339" t="s">
        <v>55</v>
      </c>
      <c r="D339" t="s">
        <v>56</v>
      </c>
      <c r="E339" t="s">
        <v>105</v>
      </c>
      <c r="F339" t="s">
        <v>57</v>
      </c>
      <c r="G339" t="s">
        <v>318</v>
      </c>
      <c r="H339" t="s">
        <v>27</v>
      </c>
      <c r="I339" t="s">
        <v>130</v>
      </c>
      <c r="J339" t="s">
        <v>325</v>
      </c>
      <c r="K339">
        <v>9.08</v>
      </c>
      <c r="L339">
        <v>15</v>
      </c>
      <c r="M339">
        <v>13</v>
      </c>
      <c r="N339">
        <v>2</v>
      </c>
      <c r="O339">
        <v>15</v>
      </c>
      <c r="P339">
        <v>86.7</v>
      </c>
      <c r="Q339">
        <v>86.7</v>
      </c>
      <c r="R339">
        <v>1.08</v>
      </c>
      <c r="S339" t="s">
        <v>81</v>
      </c>
      <c r="T339" t="s">
        <v>31</v>
      </c>
    </row>
    <row r="340" spans="1:20" x14ac:dyDescent="0.3">
      <c r="A340" t="s">
        <v>114</v>
      </c>
      <c r="B340" t="s">
        <v>115</v>
      </c>
      <c r="C340" t="s">
        <v>72</v>
      </c>
      <c r="D340" t="s">
        <v>73</v>
      </c>
      <c r="E340" t="s">
        <v>105</v>
      </c>
      <c r="F340" t="s">
        <v>74</v>
      </c>
      <c r="G340" t="s">
        <v>318</v>
      </c>
      <c r="H340" t="s">
        <v>27</v>
      </c>
      <c r="I340" t="s">
        <v>125</v>
      </c>
      <c r="J340" t="s">
        <v>148</v>
      </c>
      <c r="K340">
        <v>7.71</v>
      </c>
      <c r="L340">
        <v>27</v>
      </c>
      <c r="M340">
        <v>23</v>
      </c>
      <c r="N340">
        <v>4</v>
      </c>
      <c r="O340">
        <v>27</v>
      </c>
      <c r="P340">
        <v>85.2</v>
      </c>
      <c r="Q340">
        <v>85.2</v>
      </c>
      <c r="R340">
        <v>0</v>
      </c>
      <c r="S340" t="s">
        <v>42</v>
      </c>
      <c r="T340" t="s">
        <v>37</v>
      </c>
    </row>
    <row r="341" spans="1:20" x14ac:dyDescent="0.3">
      <c r="A341" t="s">
        <v>117</v>
      </c>
      <c r="B341" t="s">
        <v>118</v>
      </c>
      <c r="C341" t="s">
        <v>94</v>
      </c>
      <c r="D341" t="s">
        <v>95</v>
      </c>
      <c r="E341" t="s">
        <v>105</v>
      </c>
      <c r="F341" t="s">
        <v>89</v>
      </c>
      <c r="G341" t="s">
        <v>318</v>
      </c>
      <c r="H341" t="s">
        <v>27</v>
      </c>
      <c r="I341" t="s">
        <v>110</v>
      </c>
      <c r="J341" t="s">
        <v>51</v>
      </c>
      <c r="K341">
        <v>8.5500000000000007</v>
      </c>
      <c r="L341">
        <v>20</v>
      </c>
      <c r="M341">
        <v>14</v>
      </c>
      <c r="N341">
        <v>6</v>
      </c>
      <c r="O341">
        <v>20</v>
      </c>
      <c r="P341">
        <v>70</v>
      </c>
      <c r="Q341">
        <v>70</v>
      </c>
      <c r="R341">
        <v>0.55000000000000004</v>
      </c>
      <c r="S341" t="s">
        <v>81</v>
      </c>
      <c r="T341" t="s">
        <v>37</v>
      </c>
    </row>
    <row r="342" spans="1:20" x14ac:dyDescent="0.3">
      <c r="A342" t="s">
        <v>20</v>
      </c>
      <c r="B342" t="s">
        <v>21</v>
      </c>
      <c r="C342" t="s">
        <v>22</v>
      </c>
      <c r="D342" t="s">
        <v>23</v>
      </c>
      <c r="E342" t="s">
        <v>24</v>
      </c>
      <c r="F342" t="s">
        <v>25</v>
      </c>
      <c r="G342" t="s">
        <v>326</v>
      </c>
      <c r="H342" t="s">
        <v>27</v>
      </c>
      <c r="I342" t="s">
        <v>90</v>
      </c>
      <c r="J342" t="s">
        <v>235</v>
      </c>
      <c r="K342">
        <v>7.55</v>
      </c>
      <c r="L342">
        <v>27</v>
      </c>
      <c r="M342">
        <v>27</v>
      </c>
      <c r="N342">
        <v>0</v>
      </c>
      <c r="O342">
        <v>27</v>
      </c>
      <c r="P342">
        <v>100</v>
      </c>
      <c r="Q342">
        <v>100</v>
      </c>
      <c r="R342">
        <v>0</v>
      </c>
      <c r="S342" t="s">
        <v>42</v>
      </c>
      <c r="T342" t="s">
        <v>60</v>
      </c>
    </row>
    <row r="343" spans="1:20" x14ac:dyDescent="0.3">
      <c r="A343" t="s">
        <v>32</v>
      </c>
      <c r="B343" t="s">
        <v>33</v>
      </c>
      <c r="C343" t="s">
        <v>22</v>
      </c>
      <c r="D343" t="s">
        <v>34</v>
      </c>
      <c r="E343" t="s">
        <v>24</v>
      </c>
      <c r="F343" t="s">
        <v>25</v>
      </c>
      <c r="G343" t="s">
        <v>326</v>
      </c>
      <c r="H343" t="s">
        <v>27</v>
      </c>
      <c r="I343" t="s">
        <v>90</v>
      </c>
      <c r="J343" t="s">
        <v>188</v>
      </c>
      <c r="K343">
        <v>9.1999999999999993</v>
      </c>
      <c r="L343">
        <v>15</v>
      </c>
      <c r="M343">
        <v>12</v>
      </c>
      <c r="N343">
        <v>3</v>
      </c>
      <c r="O343">
        <v>15</v>
      </c>
      <c r="P343">
        <v>80</v>
      </c>
      <c r="Q343">
        <v>80</v>
      </c>
      <c r="R343">
        <v>1.2</v>
      </c>
      <c r="S343" t="s">
        <v>81</v>
      </c>
      <c r="T343" t="s">
        <v>31</v>
      </c>
    </row>
    <row r="344" spans="1:20" x14ac:dyDescent="0.3">
      <c r="A344" t="s">
        <v>38</v>
      </c>
      <c r="B344" t="s">
        <v>39</v>
      </c>
      <c r="C344" t="s">
        <v>22</v>
      </c>
      <c r="D344" t="s">
        <v>34</v>
      </c>
      <c r="E344" t="s">
        <v>24</v>
      </c>
      <c r="F344" t="s">
        <v>25</v>
      </c>
      <c r="G344" t="s">
        <v>326</v>
      </c>
      <c r="H344" t="s">
        <v>27</v>
      </c>
      <c r="I344" t="s">
        <v>149</v>
      </c>
      <c r="J344" t="s">
        <v>271</v>
      </c>
      <c r="K344">
        <v>8.4</v>
      </c>
      <c r="L344">
        <v>25</v>
      </c>
      <c r="M344">
        <v>21</v>
      </c>
      <c r="N344">
        <v>4</v>
      </c>
      <c r="O344">
        <v>25</v>
      </c>
      <c r="P344">
        <v>84</v>
      </c>
      <c r="Q344">
        <v>84</v>
      </c>
      <c r="R344">
        <v>0.4</v>
      </c>
      <c r="S344" t="s">
        <v>81</v>
      </c>
      <c r="T344" t="s">
        <v>37</v>
      </c>
    </row>
    <row r="345" spans="1:20" x14ac:dyDescent="0.3">
      <c r="A345" t="s">
        <v>43</v>
      </c>
      <c r="B345" t="s">
        <v>44</v>
      </c>
      <c r="C345" t="s">
        <v>22</v>
      </c>
      <c r="D345" t="s">
        <v>45</v>
      </c>
      <c r="E345" t="s">
        <v>24</v>
      </c>
      <c r="F345" t="s">
        <v>25</v>
      </c>
      <c r="G345" t="s">
        <v>326</v>
      </c>
      <c r="H345" t="s">
        <v>27</v>
      </c>
      <c r="I345" t="s">
        <v>199</v>
      </c>
      <c r="J345" t="s">
        <v>271</v>
      </c>
      <c r="K345">
        <v>7.27</v>
      </c>
      <c r="L345">
        <v>23</v>
      </c>
      <c r="M345">
        <v>18</v>
      </c>
      <c r="N345">
        <v>5</v>
      </c>
      <c r="O345">
        <v>23</v>
      </c>
      <c r="P345">
        <v>78.3</v>
      </c>
      <c r="Q345">
        <v>78.3</v>
      </c>
      <c r="R345">
        <v>0</v>
      </c>
      <c r="S345" t="s">
        <v>52</v>
      </c>
      <c r="T345" t="s">
        <v>37</v>
      </c>
    </row>
    <row r="346" spans="1:20" x14ac:dyDescent="0.3">
      <c r="A346" t="s">
        <v>48</v>
      </c>
      <c r="B346" t="s">
        <v>49</v>
      </c>
      <c r="C346" t="s">
        <v>22</v>
      </c>
      <c r="D346" t="s">
        <v>34</v>
      </c>
      <c r="E346" t="s">
        <v>24</v>
      </c>
      <c r="F346" t="s">
        <v>25</v>
      </c>
      <c r="G346" t="s">
        <v>326</v>
      </c>
      <c r="H346" t="s">
        <v>27</v>
      </c>
      <c r="I346" t="s">
        <v>110</v>
      </c>
      <c r="J346" t="s">
        <v>261</v>
      </c>
      <c r="K346">
        <v>9.4600000000000009</v>
      </c>
      <c r="L346">
        <v>17</v>
      </c>
      <c r="M346">
        <v>16</v>
      </c>
      <c r="N346">
        <v>1</v>
      </c>
      <c r="O346">
        <v>17</v>
      </c>
      <c r="P346">
        <v>94.1</v>
      </c>
      <c r="Q346">
        <v>94.1</v>
      </c>
      <c r="R346">
        <v>1.46</v>
      </c>
      <c r="S346" t="s">
        <v>42</v>
      </c>
      <c r="T346" t="s">
        <v>31</v>
      </c>
    </row>
    <row r="347" spans="1:20" x14ac:dyDescent="0.3">
      <c r="A347" t="s">
        <v>53</v>
      </c>
      <c r="B347" t="s">
        <v>54</v>
      </c>
      <c r="C347" t="s">
        <v>55</v>
      </c>
      <c r="D347" t="s">
        <v>56</v>
      </c>
      <c r="E347" t="s">
        <v>24</v>
      </c>
      <c r="F347" t="s">
        <v>57</v>
      </c>
      <c r="G347" t="s">
        <v>326</v>
      </c>
      <c r="H347" t="s">
        <v>27</v>
      </c>
      <c r="I347" t="s">
        <v>149</v>
      </c>
      <c r="J347" t="s">
        <v>218</v>
      </c>
      <c r="K347">
        <v>7.4</v>
      </c>
      <c r="L347">
        <v>19</v>
      </c>
      <c r="M347">
        <v>14</v>
      </c>
      <c r="N347">
        <v>5</v>
      </c>
      <c r="O347">
        <v>19</v>
      </c>
      <c r="P347">
        <v>73.7</v>
      </c>
      <c r="Q347">
        <v>73.7</v>
      </c>
      <c r="R347">
        <v>0</v>
      </c>
      <c r="S347" t="s">
        <v>30</v>
      </c>
      <c r="T347" t="s">
        <v>37</v>
      </c>
    </row>
    <row r="348" spans="1:20" x14ac:dyDescent="0.3">
      <c r="A348" t="s">
        <v>61</v>
      </c>
      <c r="B348" t="s">
        <v>62</v>
      </c>
      <c r="C348" t="s">
        <v>55</v>
      </c>
      <c r="D348" t="s">
        <v>63</v>
      </c>
      <c r="E348" t="s">
        <v>24</v>
      </c>
      <c r="F348" t="s">
        <v>57</v>
      </c>
      <c r="G348" t="s">
        <v>326</v>
      </c>
      <c r="H348" t="s">
        <v>27</v>
      </c>
      <c r="I348" t="s">
        <v>199</v>
      </c>
      <c r="J348" t="s">
        <v>327</v>
      </c>
      <c r="K348">
        <v>8.07</v>
      </c>
      <c r="L348">
        <v>26</v>
      </c>
      <c r="M348">
        <v>22</v>
      </c>
      <c r="N348">
        <v>4</v>
      </c>
      <c r="O348">
        <v>26</v>
      </c>
      <c r="P348">
        <v>84.6</v>
      </c>
      <c r="Q348">
        <v>84.6</v>
      </c>
      <c r="R348">
        <v>7.0000000000000007E-2</v>
      </c>
      <c r="S348" t="s">
        <v>30</v>
      </c>
      <c r="T348" t="s">
        <v>37</v>
      </c>
    </row>
    <row r="349" spans="1:20" x14ac:dyDescent="0.3">
      <c r="A349" t="s">
        <v>66</v>
      </c>
      <c r="B349" t="s">
        <v>67</v>
      </c>
      <c r="C349" t="s">
        <v>55</v>
      </c>
      <c r="D349" t="s">
        <v>56</v>
      </c>
      <c r="E349" t="s">
        <v>24</v>
      </c>
      <c r="F349" t="s">
        <v>57</v>
      </c>
      <c r="G349" t="s">
        <v>326</v>
      </c>
      <c r="H349" t="s">
        <v>27</v>
      </c>
      <c r="I349" t="s">
        <v>79</v>
      </c>
      <c r="J349" t="s">
        <v>177</v>
      </c>
      <c r="K349">
        <v>8.23</v>
      </c>
      <c r="L349">
        <v>22</v>
      </c>
      <c r="M349">
        <v>20</v>
      </c>
      <c r="N349">
        <v>2</v>
      </c>
      <c r="O349">
        <v>22</v>
      </c>
      <c r="P349">
        <v>90.9</v>
      </c>
      <c r="Q349">
        <v>90.9</v>
      </c>
      <c r="R349">
        <v>0.23</v>
      </c>
      <c r="S349" t="s">
        <v>30</v>
      </c>
      <c r="T349" t="s">
        <v>31</v>
      </c>
    </row>
    <row r="350" spans="1:20" x14ac:dyDescent="0.3">
      <c r="A350" t="s">
        <v>70</v>
      </c>
      <c r="B350" t="s">
        <v>71</v>
      </c>
      <c r="C350" t="s">
        <v>72</v>
      </c>
      <c r="D350" t="s">
        <v>73</v>
      </c>
      <c r="E350" t="s">
        <v>24</v>
      </c>
      <c r="F350" t="s">
        <v>74</v>
      </c>
      <c r="G350" t="s">
        <v>326</v>
      </c>
      <c r="H350" t="s">
        <v>27</v>
      </c>
      <c r="I350" t="s">
        <v>50</v>
      </c>
      <c r="J350" t="s">
        <v>228</v>
      </c>
      <c r="K350">
        <v>8.5299999999999994</v>
      </c>
      <c r="L350">
        <v>12</v>
      </c>
      <c r="M350">
        <v>12</v>
      </c>
      <c r="N350">
        <v>0</v>
      </c>
      <c r="O350">
        <v>12</v>
      </c>
      <c r="P350">
        <v>100</v>
      </c>
      <c r="Q350">
        <v>100</v>
      </c>
      <c r="R350">
        <v>0.53</v>
      </c>
      <c r="S350" t="s">
        <v>42</v>
      </c>
      <c r="T350" t="s">
        <v>60</v>
      </c>
    </row>
    <row r="351" spans="1:20" x14ac:dyDescent="0.3">
      <c r="A351" t="s">
        <v>77</v>
      </c>
      <c r="B351" t="s">
        <v>78</v>
      </c>
      <c r="C351" t="s">
        <v>72</v>
      </c>
      <c r="D351" t="s">
        <v>73</v>
      </c>
      <c r="E351" t="s">
        <v>24</v>
      </c>
      <c r="F351" t="s">
        <v>74</v>
      </c>
      <c r="G351" t="s">
        <v>326</v>
      </c>
      <c r="H351" t="s">
        <v>27</v>
      </c>
      <c r="I351" t="s">
        <v>181</v>
      </c>
      <c r="J351" t="s">
        <v>254</v>
      </c>
      <c r="K351">
        <v>9.07</v>
      </c>
      <c r="L351">
        <v>14</v>
      </c>
      <c r="M351">
        <v>13</v>
      </c>
      <c r="N351">
        <v>1</v>
      </c>
      <c r="O351">
        <v>14</v>
      </c>
      <c r="P351">
        <v>92.9</v>
      </c>
      <c r="Q351">
        <v>92.9</v>
      </c>
      <c r="R351">
        <v>1.07</v>
      </c>
      <c r="S351" t="s">
        <v>30</v>
      </c>
      <c r="T351" t="s">
        <v>31</v>
      </c>
    </row>
    <row r="352" spans="1:20" x14ac:dyDescent="0.3">
      <c r="A352" t="s">
        <v>82</v>
      </c>
      <c r="B352" t="s">
        <v>83</v>
      </c>
      <c r="C352" t="s">
        <v>72</v>
      </c>
      <c r="D352" t="s">
        <v>45</v>
      </c>
      <c r="E352" t="s">
        <v>24</v>
      </c>
      <c r="F352" t="s">
        <v>74</v>
      </c>
      <c r="G352" t="s">
        <v>326</v>
      </c>
      <c r="H352" t="s">
        <v>124</v>
      </c>
      <c r="I352" t="s">
        <v>90</v>
      </c>
      <c r="J352" t="s">
        <v>328</v>
      </c>
      <c r="K352">
        <v>4.28</v>
      </c>
      <c r="L352">
        <v>18</v>
      </c>
      <c r="M352">
        <v>13</v>
      </c>
      <c r="N352">
        <v>5</v>
      </c>
      <c r="O352">
        <v>18</v>
      </c>
      <c r="P352">
        <v>72.2</v>
      </c>
      <c r="Q352">
        <v>72.2</v>
      </c>
      <c r="R352">
        <v>0</v>
      </c>
      <c r="S352" t="s">
        <v>42</v>
      </c>
      <c r="T352" t="s">
        <v>37</v>
      </c>
    </row>
    <row r="353" spans="1:20" x14ac:dyDescent="0.3">
      <c r="A353" t="s">
        <v>85</v>
      </c>
      <c r="B353" t="s">
        <v>86</v>
      </c>
      <c r="C353" t="s">
        <v>87</v>
      </c>
      <c r="D353" t="s">
        <v>88</v>
      </c>
      <c r="E353" t="s">
        <v>24</v>
      </c>
      <c r="F353" t="s">
        <v>89</v>
      </c>
      <c r="G353" t="s">
        <v>326</v>
      </c>
      <c r="H353" t="s">
        <v>27</v>
      </c>
      <c r="I353" t="s">
        <v>96</v>
      </c>
      <c r="J353" t="s">
        <v>174</v>
      </c>
      <c r="K353">
        <v>7.35</v>
      </c>
      <c r="L353">
        <v>7</v>
      </c>
      <c r="M353">
        <v>6</v>
      </c>
      <c r="N353">
        <v>1</v>
      </c>
      <c r="O353">
        <v>7</v>
      </c>
      <c r="P353">
        <v>85.7</v>
      </c>
      <c r="Q353">
        <v>85.7</v>
      </c>
      <c r="R353">
        <v>0</v>
      </c>
      <c r="S353" t="s">
        <v>42</v>
      </c>
      <c r="T353" t="s">
        <v>31</v>
      </c>
    </row>
    <row r="354" spans="1:20" x14ac:dyDescent="0.3">
      <c r="A354" t="s">
        <v>92</v>
      </c>
      <c r="B354" t="s">
        <v>93</v>
      </c>
      <c r="C354" t="s">
        <v>94</v>
      </c>
      <c r="D354" t="s">
        <v>95</v>
      </c>
      <c r="E354" t="s">
        <v>24</v>
      </c>
      <c r="F354" t="s">
        <v>89</v>
      </c>
      <c r="G354" t="s">
        <v>326</v>
      </c>
      <c r="H354" t="s">
        <v>27</v>
      </c>
      <c r="I354" t="s">
        <v>58</v>
      </c>
      <c r="J354" t="s">
        <v>144</v>
      </c>
      <c r="K354">
        <v>8.39</v>
      </c>
      <c r="L354">
        <v>30</v>
      </c>
      <c r="M354">
        <v>28</v>
      </c>
      <c r="N354">
        <v>2</v>
      </c>
      <c r="O354">
        <v>30</v>
      </c>
      <c r="P354">
        <v>93.3</v>
      </c>
      <c r="Q354">
        <v>93.3</v>
      </c>
      <c r="R354">
        <v>0.39</v>
      </c>
      <c r="S354" t="s">
        <v>30</v>
      </c>
      <c r="T354" t="s">
        <v>31</v>
      </c>
    </row>
    <row r="355" spans="1:20" x14ac:dyDescent="0.3">
      <c r="A355" t="s">
        <v>97</v>
      </c>
      <c r="B355" t="s">
        <v>98</v>
      </c>
      <c r="C355" t="s">
        <v>94</v>
      </c>
      <c r="D355" t="s">
        <v>95</v>
      </c>
      <c r="E355" t="s">
        <v>24</v>
      </c>
      <c r="F355" t="s">
        <v>89</v>
      </c>
      <c r="G355" t="s">
        <v>326</v>
      </c>
      <c r="H355" t="s">
        <v>27</v>
      </c>
      <c r="I355" t="s">
        <v>138</v>
      </c>
      <c r="J355" t="s">
        <v>175</v>
      </c>
      <c r="K355">
        <v>8</v>
      </c>
      <c r="L355">
        <v>21</v>
      </c>
      <c r="M355">
        <v>17</v>
      </c>
      <c r="N355">
        <v>4</v>
      </c>
      <c r="O355">
        <v>21</v>
      </c>
      <c r="P355">
        <v>81</v>
      </c>
      <c r="Q355">
        <v>81</v>
      </c>
      <c r="R355">
        <v>0</v>
      </c>
      <c r="S355" t="s">
        <v>42</v>
      </c>
      <c r="T355" t="s">
        <v>37</v>
      </c>
    </row>
    <row r="356" spans="1:20" x14ac:dyDescent="0.3">
      <c r="A356" t="s">
        <v>100</v>
      </c>
      <c r="B356" t="s">
        <v>101</v>
      </c>
      <c r="C356" t="s">
        <v>94</v>
      </c>
      <c r="D356" t="s">
        <v>45</v>
      </c>
      <c r="E356" t="s">
        <v>24</v>
      </c>
      <c r="F356" t="s">
        <v>89</v>
      </c>
      <c r="G356" t="s">
        <v>326</v>
      </c>
      <c r="H356" t="s">
        <v>27</v>
      </c>
      <c r="I356" t="s">
        <v>179</v>
      </c>
      <c r="J356" t="s">
        <v>227</v>
      </c>
      <c r="K356">
        <v>7.97</v>
      </c>
      <c r="L356">
        <v>21</v>
      </c>
      <c r="M356">
        <v>21</v>
      </c>
      <c r="N356">
        <v>0</v>
      </c>
      <c r="O356">
        <v>21</v>
      </c>
      <c r="P356">
        <v>100</v>
      </c>
      <c r="Q356">
        <v>100</v>
      </c>
      <c r="R356">
        <v>0</v>
      </c>
      <c r="S356" t="s">
        <v>42</v>
      </c>
      <c r="T356" t="s">
        <v>60</v>
      </c>
    </row>
    <row r="357" spans="1:20" x14ac:dyDescent="0.3">
      <c r="A357" t="s">
        <v>103</v>
      </c>
      <c r="B357" t="s">
        <v>104</v>
      </c>
      <c r="C357" t="s">
        <v>22</v>
      </c>
      <c r="D357" t="s">
        <v>34</v>
      </c>
      <c r="E357" t="s">
        <v>105</v>
      </c>
      <c r="F357" t="s">
        <v>25</v>
      </c>
      <c r="G357" t="s">
        <v>326</v>
      </c>
      <c r="H357" t="s">
        <v>27</v>
      </c>
      <c r="I357" t="s">
        <v>79</v>
      </c>
      <c r="J357" t="s">
        <v>156</v>
      </c>
      <c r="K357">
        <v>9.51</v>
      </c>
      <c r="L357">
        <v>28</v>
      </c>
      <c r="M357">
        <v>26</v>
      </c>
      <c r="N357">
        <v>2</v>
      </c>
      <c r="O357">
        <v>28</v>
      </c>
      <c r="P357">
        <v>92.9</v>
      </c>
      <c r="Q357">
        <v>92.9</v>
      </c>
      <c r="R357">
        <v>1.51</v>
      </c>
      <c r="S357" t="s">
        <v>30</v>
      </c>
      <c r="T357" t="s">
        <v>31</v>
      </c>
    </row>
    <row r="358" spans="1:20" x14ac:dyDescent="0.3">
      <c r="A358" t="s">
        <v>108</v>
      </c>
      <c r="B358" t="s">
        <v>109</v>
      </c>
      <c r="C358" t="s">
        <v>22</v>
      </c>
      <c r="D358" t="s">
        <v>34</v>
      </c>
      <c r="E358" t="s">
        <v>105</v>
      </c>
      <c r="F358" t="s">
        <v>25</v>
      </c>
      <c r="G358" t="s">
        <v>326</v>
      </c>
      <c r="H358" t="s">
        <v>27</v>
      </c>
      <c r="I358" t="s">
        <v>84</v>
      </c>
      <c r="J358" t="s">
        <v>137</v>
      </c>
      <c r="K358">
        <v>8.1</v>
      </c>
      <c r="L358">
        <v>23</v>
      </c>
      <c r="M358">
        <v>23</v>
      </c>
      <c r="N358">
        <v>0</v>
      </c>
      <c r="O358">
        <v>23</v>
      </c>
      <c r="P358">
        <v>100</v>
      </c>
      <c r="Q358">
        <v>100</v>
      </c>
      <c r="R358">
        <v>0.1</v>
      </c>
      <c r="S358" t="s">
        <v>42</v>
      </c>
      <c r="T358" t="s">
        <v>60</v>
      </c>
    </row>
    <row r="359" spans="1:20" x14ac:dyDescent="0.3">
      <c r="A359" t="s">
        <v>111</v>
      </c>
      <c r="B359" t="s">
        <v>112</v>
      </c>
      <c r="C359" t="s">
        <v>55</v>
      </c>
      <c r="D359" t="s">
        <v>56</v>
      </c>
      <c r="E359" t="s">
        <v>105</v>
      </c>
      <c r="F359" t="s">
        <v>57</v>
      </c>
      <c r="G359" t="s">
        <v>326</v>
      </c>
      <c r="H359" t="s">
        <v>27</v>
      </c>
      <c r="I359" t="s">
        <v>90</v>
      </c>
      <c r="J359" t="s">
        <v>195</v>
      </c>
      <c r="K359">
        <v>7.68</v>
      </c>
      <c r="L359">
        <v>19</v>
      </c>
      <c r="M359">
        <v>18</v>
      </c>
      <c r="N359">
        <v>1</v>
      </c>
      <c r="O359">
        <v>19</v>
      </c>
      <c r="P359">
        <v>94.7</v>
      </c>
      <c r="Q359">
        <v>94.7</v>
      </c>
      <c r="R359">
        <v>0</v>
      </c>
      <c r="S359" t="s">
        <v>42</v>
      </c>
      <c r="T359" t="s">
        <v>31</v>
      </c>
    </row>
    <row r="360" spans="1:20" x14ac:dyDescent="0.3">
      <c r="A360" t="s">
        <v>114</v>
      </c>
      <c r="B360" t="s">
        <v>115</v>
      </c>
      <c r="C360" t="s">
        <v>72</v>
      </c>
      <c r="D360" t="s">
        <v>73</v>
      </c>
      <c r="E360" t="s">
        <v>105</v>
      </c>
      <c r="F360" t="s">
        <v>74</v>
      </c>
      <c r="G360" t="s">
        <v>326</v>
      </c>
      <c r="H360" t="s">
        <v>27</v>
      </c>
      <c r="I360" t="s">
        <v>153</v>
      </c>
      <c r="J360" t="s">
        <v>329</v>
      </c>
      <c r="K360">
        <v>9.11</v>
      </c>
      <c r="L360">
        <v>19</v>
      </c>
      <c r="M360">
        <v>19</v>
      </c>
      <c r="N360">
        <v>0</v>
      </c>
      <c r="O360">
        <v>19</v>
      </c>
      <c r="P360">
        <v>100</v>
      </c>
      <c r="Q360">
        <v>100</v>
      </c>
      <c r="R360">
        <v>1.1100000000000001</v>
      </c>
      <c r="S360" t="s">
        <v>42</v>
      </c>
      <c r="T360" t="s">
        <v>60</v>
      </c>
    </row>
    <row r="361" spans="1:20" x14ac:dyDescent="0.3">
      <c r="A361" t="s">
        <v>117</v>
      </c>
      <c r="B361" t="s">
        <v>118</v>
      </c>
      <c r="C361" t="s">
        <v>94</v>
      </c>
      <c r="D361" t="s">
        <v>95</v>
      </c>
      <c r="E361" t="s">
        <v>105</v>
      </c>
      <c r="F361" t="s">
        <v>89</v>
      </c>
      <c r="G361" t="s">
        <v>326</v>
      </c>
      <c r="H361" t="s">
        <v>27</v>
      </c>
      <c r="I361" t="s">
        <v>285</v>
      </c>
      <c r="J361" t="s">
        <v>307</v>
      </c>
      <c r="K361">
        <v>7.53</v>
      </c>
      <c r="L361">
        <v>26</v>
      </c>
      <c r="M361">
        <v>19</v>
      </c>
      <c r="N361">
        <v>7</v>
      </c>
      <c r="O361">
        <v>26</v>
      </c>
      <c r="P361">
        <v>73.099999999999994</v>
      </c>
      <c r="Q361">
        <v>73.099999999999994</v>
      </c>
      <c r="R361">
        <v>0</v>
      </c>
      <c r="S361" t="s">
        <v>30</v>
      </c>
      <c r="T361" t="s">
        <v>37</v>
      </c>
    </row>
    <row r="362" spans="1:20" x14ac:dyDescent="0.3">
      <c r="A362" t="s">
        <v>20</v>
      </c>
      <c r="B362" t="s">
        <v>21</v>
      </c>
      <c r="C362" t="s">
        <v>22</v>
      </c>
      <c r="D362" t="s">
        <v>23</v>
      </c>
      <c r="E362" t="s">
        <v>24</v>
      </c>
      <c r="F362" t="s">
        <v>25</v>
      </c>
      <c r="G362" t="s">
        <v>330</v>
      </c>
      <c r="H362" t="s">
        <v>27</v>
      </c>
      <c r="I362" t="s">
        <v>164</v>
      </c>
      <c r="J362" t="s">
        <v>331</v>
      </c>
      <c r="K362">
        <v>8.35</v>
      </c>
      <c r="L362">
        <v>27</v>
      </c>
      <c r="M362">
        <v>23</v>
      </c>
      <c r="N362">
        <v>4</v>
      </c>
      <c r="O362">
        <v>27</v>
      </c>
      <c r="P362">
        <v>85.2</v>
      </c>
      <c r="Q362">
        <v>85.2</v>
      </c>
      <c r="R362">
        <v>0.35</v>
      </c>
      <c r="S362" t="s">
        <v>30</v>
      </c>
      <c r="T362" t="s">
        <v>37</v>
      </c>
    </row>
    <row r="363" spans="1:20" x14ac:dyDescent="0.3">
      <c r="A363" t="s">
        <v>32</v>
      </c>
      <c r="B363" t="s">
        <v>33</v>
      </c>
      <c r="C363" t="s">
        <v>22</v>
      </c>
      <c r="D363" t="s">
        <v>34</v>
      </c>
      <c r="E363" t="s">
        <v>24</v>
      </c>
      <c r="F363" t="s">
        <v>25</v>
      </c>
      <c r="G363" t="s">
        <v>330</v>
      </c>
      <c r="H363" t="s">
        <v>119</v>
      </c>
      <c r="I363" t="s">
        <v>332</v>
      </c>
      <c r="J363" t="s">
        <v>333</v>
      </c>
      <c r="K363">
        <v>8.5</v>
      </c>
      <c r="L363">
        <v>25</v>
      </c>
      <c r="M363">
        <v>25</v>
      </c>
      <c r="N363">
        <v>0</v>
      </c>
      <c r="O363">
        <v>25</v>
      </c>
      <c r="P363">
        <v>100</v>
      </c>
      <c r="Q363">
        <v>100</v>
      </c>
      <c r="R363">
        <v>0.5</v>
      </c>
      <c r="S363" t="s">
        <v>42</v>
      </c>
      <c r="T363" t="s">
        <v>60</v>
      </c>
    </row>
    <row r="364" spans="1:20" x14ac:dyDescent="0.3">
      <c r="A364" t="s">
        <v>38</v>
      </c>
      <c r="B364" t="s">
        <v>39</v>
      </c>
      <c r="C364" t="s">
        <v>22</v>
      </c>
      <c r="D364" t="s">
        <v>34</v>
      </c>
      <c r="E364" t="s">
        <v>24</v>
      </c>
      <c r="F364" t="s">
        <v>25</v>
      </c>
      <c r="G364" t="s">
        <v>330</v>
      </c>
      <c r="H364" t="s">
        <v>27</v>
      </c>
      <c r="I364" t="s">
        <v>206</v>
      </c>
      <c r="J364" t="s">
        <v>187</v>
      </c>
      <c r="K364">
        <v>9.0500000000000007</v>
      </c>
      <c r="L364">
        <v>19</v>
      </c>
      <c r="M364">
        <v>18</v>
      </c>
      <c r="N364">
        <v>1</v>
      </c>
      <c r="O364">
        <v>19</v>
      </c>
      <c r="P364">
        <v>94.7</v>
      </c>
      <c r="Q364">
        <v>94.7</v>
      </c>
      <c r="R364">
        <v>1.05</v>
      </c>
      <c r="S364" t="s">
        <v>30</v>
      </c>
      <c r="T364" t="s">
        <v>31</v>
      </c>
    </row>
    <row r="365" spans="1:20" x14ac:dyDescent="0.3">
      <c r="A365" t="s">
        <v>43</v>
      </c>
      <c r="B365" t="s">
        <v>44</v>
      </c>
      <c r="C365" t="s">
        <v>22</v>
      </c>
      <c r="D365" t="s">
        <v>45</v>
      </c>
      <c r="E365" t="s">
        <v>24</v>
      </c>
      <c r="F365" t="s">
        <v>25</v>
      </c>
      <c r="G365" t="s">
        <v>330</v>
      </c>
      <c r="H365" t="s">
        <v>27</v>
      </c>
      <c r="I365" t="s">
        <v>90</v>
      </c>
      <c r="J365" t="s">
        <v>197</v>
      </c>
      <c r="K365">
        <v>9.56</v>
      </c>
      <c r="L365">
        <v>21</v>
      </c>
      <c r="M365">
        <v>20</v>
      </c>
      <c r="N365">
        <v>1</v>
      </c>
      <c r="O365">
        <v>21</v>
      </c>
      <c r="P365">
        <v>95.2</v>
      </c>
      <c r="Q365">
        <v>95.2</v>
      </c>
      <c r="R365">
        <v>1.56</v>
      </c>
      <c r="S365" t="s">
        <v>81</v>
      </c>
      <c r="T365" t="s">
        <v>31</v>
      </c>
    </row>
    <row r="366" spans="1:20" x14ac:dyDescent="0.3">
      <c r="A366" t="s">
        <v>48</v>
      </c>
      <c r="B366" t="s">
        <v>49</v>
      </c>
      <c r="C366" t="s">
        <v>22</v>
      </c>
      <c r="D366" t="s">
        <v>34</v>
      </c>
      <c r="E366" t="s">
        <v>24</v>
      </c>
      <c r="F366" t="s">
        <v>25</v>
      </c>
      <c r="G366" t="s">
        <v>330</v>
      </c>
      <c r="H366" t="s">
        <v>27</v>
      </c>
      <c r="I366" t="s">
        <v>206</v>
      </c>
      <c r="J366" t="s">
        <v>334</v>
      </c>
      <c r="K366">
        <v>7.82</v>
      </c>
      <c r="L366">
        <v>19</v>
      </c>
      <c r="M366">
        <v>16</v>
      </c>
      <c r="N366">
        <v>3</v>
      </c>
      <c r="O366">
        <v>19</v>
      </c>
      <c r="P366">
        <v>84.2</v>
      </c>
      <c r="Q366">
        <v>84.2</v>
      </c>
      <c r="R366">
        <v>0</v>
      </c>
      <c r="S366" t="s">
        <v>30</v>
      </c>
      <c r="T366" t="s">
        <v>31</v>
      </c>
    </row>
    <row r="367" spans="1:20" x14ac:dyDescent="0.3">
      <c r="A367" t="s">
        <v>53</v>
      </c>
      <c r="B367" t="s">
        <v>54</v>
      </c>
      <c r="C367" t="s">
        <v>55</v>
      </c>
      <c r="D367" t="s">
        <v>56</v>
      </c>
      <c r="E367" t="s">
        <v>24</v>
      </c>
      <c r="F367" t="s">
        <v>57</v>
      </c>
      <c r="G367" t="s">
        <v>330</v>
      </c>
      <c r="H367" t="s">
        <v>27</v>
      </c>
      <c r="I367" t="s">
        <v>153</v>
      </c>
      <c r="J367" t="s">
        <v>335</v>
      </c>
      <c r="K367">
        <v>8.1</v>
      </c>
      <c r="L367">
        <v>8</v>
      </c>
      <c r="M367">
        <v>7</v>
      </c>
      <c r="N367">
        <v>1</v>
      </c>
      <c r="O367">
        <v>8</v>
      </c>
      <c r="P367">
        <v>87.5</v>
      </c>
      <c r="Q367">
        <v>87.5</v>
      </c>
      <c r="R367">
        <v>0.1</v>
      </c>
      <c r="S367" t="s">
        <v>42</v>
      </c>
      <c r="T367" t="s">
        <v>31</v>
      </c>
    </row>
    <row r="368" spans="1:20" x14ac:dyDescent="0.3">
      <c r="A368" t="s">
        <v>61</v>
      </c>
      <c r="B368" t="s">
        <v>62</v>
      </c>
      <c r="C368" t="s">
        <v>55</v>
      </c>
      <c r="D368" t="s">
        <v>63</v>
      </c>
      <c r="E368" t="s">
        <v>24</v>
      </c>
      <c r="F368" t="s">
        <v>57</v>
      </c>
      <c r="G368" t="s">
        <v>330</v>
      </c>
      <c r="H368" t="s">
        <v>294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 t="s">
        <v>42</v>
      </c>
      <c r="T368" t="s">
        <v>60</v>
      </c>
    </row>
    <row r="369" spans="1:20" x14ac:dyDescent="0.3">
      <c r="A369" t="s">
        <v>66</v>
      </c>
      <c r="B369" t="s">
        <v>67</v>
      </c>
      <c r="C369" t="s">
        <v>55</v>
      </c>
      <c r="D369" t="s">
        <v>56</v>
      </c>
      <c r="E369" t="s">
        <v>24</v>
      </c>
      <c r="F369" t="s">
        <v>57</v>
      </c>
      <c r="G369" t="s">
        <v>330</v>
      </c>
      <c r="H369" t="s">
        <v>27</v>
      </c>
      <c r="I369" t="s">
        <v>136</v>
      </c>
      <c r="J369" t="s">
        <v>336</v>
      </c>
      <c r="K369">
        <v>9.41</v>
      </c>
      <c r="L369">
        <v>17</v>
      </c>
      <c r="M369">
        <v>12</v>
      </c>
      <c r="N369">
        <v>5</v>
      </c>
      <c r="O369">
        <v>17</v>
      </c>
      <c r="P369">
        <v>70.599999999999994</v>
      </c>
      <c r="Q369">
        <v>70.599999999999994</v>
      </c>
      <c r="R369">
        <v>1.41</v>
      </c>
      <c r="S369" t="s">
        <v>81</v>
      </c>
      <c r="T369" t="s">
        <v>37</v>
      </c>
    </row>
    <row r="370" spans="1:20" x14ac:dyDescent="0.3">
      <c r="A370" t="s">
        <v>70</v>
      </c>
      <c r="B370" t="s">
        <v>71</v>
      </c>
      <c r="C370" t="s">
        <v>72</v>
      </c>
      <c r="D370" t="s">
        <v>73</v>
      </c>
      <c r="E370" t="s">
        <v>24</v>
      </c>
      <c r="F370" t="s">
        <v>74</v>
      </c>
      <c r="G370" t="s">
        <v>330</v>
      </c>
      <c r="H370" t="s">
        <v>27</v>
      </c>
      <c r="I370" t="s">
        <v>179</v>
      </c>
      <c r="J370" t="s">
        <v>116</v>
      </c>
      <c r="K370">
        <v>8.02</v>
      </c>
      <c r="L370">
        <v>21</v>
      </c>
      <c r="M370">
        <v>17</v>
      </c>
      <c r="N370">
        <v>4</v>
      </c>
      <c r="O370">
        <v>21</v>
      </c>
      <c r="P370">
        <v>81</v>
      </c>
      <c r="Q370">
        <v>81</v>
      </c>
      <c r="R370">
        <v>0.02</v>
      </c>
      <c r="S370" t="s">
        <v>42</v>
      </c>
      <c r="T370" t="s">
        <v>37</v>
      </c>
    </row>
    <row r="371" spans="1:20" x14ac:dyDescent="0.3">
      <c r="A371" t="s">
        <v>77</v>
      </c>
      <c r="B371" t="s">
        <v>78</v>
      </c>
      <c r="C371" t="s">
        <v>72</v>
      </c>
      <c r="D371" t="s">
        <v>73</v>
      </c>
      <c r="E371" t="s">
        <v>24</v>
      </c>
      <c r="F371" t="s">
        <v>74</v>
      </c>
      <c r="G371" t="s">
        <v>330</v>
      </c>
      <c r="H371" t="s">
        <v>27</v>
      </c>
      <c r="I371" t="s">
        <v>199</v>
      </c>
      <c r="J371" t="s">
        <v>337</v>
      </c>
      <c r="K371">
        <v>7.36</v>
      </c>
      <c r="L371">
        <v>14</v>
      </c>
      <c r="M371">
        <v>10</v>
      </c>
      <c r="N371">
        <v>4</v>
      </c>
      <c r="O371">
        <v>14</v>
      </c>
      <c r="P371">
        <v>71.400000000000006</v>
      </c>
      <c r="Q371">
        <v>71.400000000000006</v>
      </c>
      <c r="R371">
        <v>0</v>
      </c>
      <c r="S371" t="s">
        <v>30</v>
      </c>
      <c r="T371" t="s">
        <v>37</v>
      </c>
    </row>
    <row r="372" spans="1:20" x14ac:dyDescent="0.3">
      <c r="A372" t="s">
        <v>82</v>
      </c>
      <c r="B372" t="s">
        <v>83</v>
      </c>
      <c r="C372" t="s">
        <v>72</v>
      </c>
      <c r="D372" t="s">
        <v>45</v>
      </c>
      <c r="E372" t="s">
        <v>24</v>
      </c>
      <c r="F372" t="s">
        <v>74</v>
      </c>
      <c r="G372" t="s">
        <v>330</v>
      </c>
      <c r="H372" t="s">
        <v>27</v>
      </c>
      <c r="I372" t="s">
        <v>58</v>
      </c>
      <c r="J372" t="s">
        <v>47</v>
      </c>
      <c r="K372">
        <v>7.46</v>
      </c>
      <c r="L372">
        <v>23</v>
      </c>
      <c r="M372">
        <v>22</v>
      </c>
      <c r="N372">
        <v>1</v>
      </c>
      <c r="O372">
        <v>23</v>
      </c>
      <c r="P372">
        <v>95.7</v>
      </c>
      <c r="Q372">
        <v>95.7</v>
      </c>
      <c r="R372">
        <v>0</v>
      </c>
      <c r="S372" t="s">
        <v>30</v>
      </c>
      <c r="T372" t="s">
        <v>31</v>
      </c>
    </row>
    <row r="373" spans="1:20" x14ac:dyDescent="0.3">
      <c r="A373" t="s">
        <v>85</v>
      </c>
      <c r="B373" t="s">
        <v>86</v>
      </c>
      <c r="C373" t="s">
        <v>87</v>
      </c>
      <c r="D373" t="s">
        <v>88</v>
      </c>
      <c r="E373" t="s">
        <v>24</v>
      </c>
      <c r="F373" t="s">
        <v>89</v>
      </c>
      <c r="G373" t="s">
        <v>330</v>
      </c>
      <c r="H373" t="s">
        <v>27</v>
      </c>
      <c r="I373" t="s">
        <v>110</v>
      </c>
      <c r="J373" t="s">
        <v>253</v>
      </c>
      <c r="K373">
        <v>8.2200000000000006</v>
      </c>
      <c r="L373">
        <v>5</v>
      </c>
      <c r="M373">
        <v>4</v>
      </c>
      <c r="N373">
        <v>1</v>
      </c>
      <c r="O373">
        <v>5</v>
      </c>
      <c r="P373">
        <v>80</v>
      </c>
      <c r="Q373">
        <v>80</v>
      </c>
      <c r="R373">
        <v>0.22</v>
      </c>
      <c r="S373" t="s">
        <v>30</v>
      </c>
      <c r="T373" t="s">
        <v>31</v>
      </c>
    </row>
    <row r="374" spans="1:20" x14ac:dyDescent="0.3">
      <c r="A374" t="s">
        <v>92</v>
      </c>
      <c r="B374" t="s">
        <v>93</v>
      </c>
      <c r="C374" t="s">
        <v>94</v>
      </c>
      <c r="D374" t="s">
        <v>95</v>
      </c>
      <c r="E374" t="s">
        <v>24</v>
      </c>
      <c r="F374" t="s">
        <v>89</v>
      </c>
      <c r="G374" t="s">
        <v>330</v>
      </c>
      <c r="H374" t="s">
        <v>27</v>
      </c>
      <c r="I374" t="s">
        <v>58</v>
      </c>
      <c r="J374" t="s">
        <v>187</v>
      </c>
      <c r="K374">
        <v>8.7799999999999994</v>
      </c>
      <c r="L374">
        <v>21</v>
      </c>
      <c r="M374">
        <v>21</v>
      </c>
      <c r="N374">
        <v>0</v>
      </c>
      <c r="O374">
        <v>21</v>
      </c>
      <c r="P374">
        <v>100</v>
      </c>
      <c r="Q374">
        <v>100</v>
      </c>
      <c r="R374">
        <v>0.78</v>
      </c>
      <c r="S374" t="s">
        <v>42</v>
      </c>
      <c r="T374" t="s">
        <v>60</v>
      </c>
    </row>
    <row r="375" spans="1:20" x14ac:dyDescent="0.3">
      <c r="A375" t="s">
        <v>97</v>
      </c>
      <c r="B375" t="s">
        <v>98</v>
      </c>
      <c r="C375" t="s">
        <v>94</v>
      </c>
      <c r="D375" t="s">
        <v>95</v>
      </c>
      <c r="E375" t="s">
        <v>24</v>
      </c>
      <c r="F375" t="s">
        <v>89</v>
      </c>
      <c r="G375" t="s">
        <v>330</v>
      </c>
      <c r="H375" t="s">
        <v>27</v>
      </c>
      <c r="I375" t="s">
        <v>181</v>
      </c>
      <c r="J375" t="s">
        <v>252</v>
      </c>
      <c r="K375">
        <v>7.21</v>
      </c>
      <c r="L375">
        <v>32</v>
      </c>
      <c r="M375">
        <v>25</v>
      </c>
      <c r="N375">
        <v>7</v>
      </c>
      <c r="O375">
        <v>32</v>
      </c>
      <c r="P375">
        <v>78.099999999999994</v>
      </c>
      <c r="Q375">
        <v>78.099999999999994</v>
      </c>
      <c r="R375">
        <v>0</v>
      </c>
      <c r="S375" t="s">
        <v>42</v>
      </c>
      <c r="T375" t="s">
        <v>37</v>
      </c>
    </row>
    <row r="376" spans="1:20" x14ac:dyDescent="0.3">
      <c r="A376" t="s">
        <v>100</v>
      </c>
      <c r="B376" t="s">
        <v>101</v>
      </c>
      <c r="C376" t="s">
        <v>94</v>
      </c>
      <c r="D376" t="s">
        <v>45</v>
      </c>
      <c r="E376" t="s">
        <v>24</v>
      </c>
      <c r="F376" t="s">
        <v>89</v>
      </c>
      <c r="G376" t="s">
        <v>330</v>
      </c>
      <c r="H376" t="s">
        <v>27</v>
      </c>
      <c r="I376" t="s">
        <v>90</v>
      </c>
      <c r="J376" t="s">
        <v>299</v>
      </c>
      <c r="K376">
        <v>7.44</v>
      </c>
      <c r="L376">
        <v>30</v>
      </c>
      <c r="M376">
        <v>24</v>
      </c>
      <c r="N376">
        <v>6</v>
      </c>
      <c r="O376">
        <v>30</v>
      </c>
      <c r="P376">
        <v>80</v>
      </c>
      <c r="Q376">
        <v>80</v>
      </c>
      <c r="R376">
        <v>0</v>
      </c>
      <c r="S376" t="s">
        <v>30</v>
      </c>
      <c r="T376" t="s">
        <v>37</v>
      </c>
    </row>
    <row r="377" spans="1:20" x14ac:dyDescent="0.3">
      <c r="A377" t="s">
        <v>103</v>
      </c>
      <c r="B377" t="s">
        <v>104</v>
      </c>
      <c r="C377" t="s">
        <v>22</v>
      </c>
      <c r="D377" t="s">
        <v>34</v>
      </c>
      <c r="E377" t="s">
        <v>105</v>
      </c>
      <c r="F377" t="s">
        <v>25</v>
      </c>
      <c r="G377" t="s">
        <v>330</v>
      </c>
      <c r="H377" t="s">
        <v>27</v>
      </c>
      <c r="I377" t="s">
        <v>106</v>
      </c>
      <c r="J377" t="s">
        <v>338</v>
      </c>
      <c r="K377">
        <v>9.52</v>
      </c>
      <c r="L377">
        <v>21</v>
      </c>
      <c r="M377">
        <v>17</v>
      </c>
      <c r="N377">
        <v>4</v>
      </c>
      <c r="O377">
        <v>21</v>
      </c>
      <c r="P377">
        <v>81</v>
      </c>
      <c r="Q377">
        <v>81</v>
      </c>
      <c r="R377">
        <v>1.52</v>
      </c>
      <c r="S377" t="s">
        <v>30</v>
      </c>
      <c r="T377" t="s">
        <v>37</v>
      </c>
    </row>
    <row r="378" spans="1:20" x14ac:dyDescent="0.3">
      <c r="A378" t="s">
        <v>108</v>
      </c>
      <c r="B378" t="s">
        <v>109</v>
      </c>
      <c r="C378" t="s">
        <v>22</v>
      </c>
      <c r="D378" t="s">
        <v>34</v>
      </c>
      <c r="E378" t="s">
        <v>105</v>
      </c>
      <c r="F378" t="s">
        <v>25</v>
      </c>
      <c r="G378" t="s">
        <v>330</v>
      </c>
      <c r="H378" t="s">
        <v>27</v>
      </c>
      <c r="I378" t="s">
        <v>50</v>
      </c>
      <c r="J378" t="s">
        <v>300</v>
      </c>
      <c r="K378">
        <v>8.0399999999999991</v>
      </c>
      <c r="L378">
        <v>21</v>
      </c>
      <c r="M378">
        <v>20</v>
      </c>
      <c r="N378">
        <v>1</v>
      </c>
      <c r="O378">
        <v>21</v>
      </c>
      <c r="P378">
        <v>95.2</v>
      </c>
      <c r="Q378">
        <v>95.2</v>
      </c>
      <c r="R378">
        <v>0.04</v>
      </c>
      <c r="S378" t="s">
        <v>81</v>
      </c>
      <c r="T378" t="s">
        <v>31</v>
      </c>
    </row>
    <row r="379" spans="1:20" x14ac:dyDescent="0.3">
      <c r="A379" t="s">
        <v>111</v>
      </c>
      <c r="B379" t="s">
        <v>112</v>
      </c>
      <c r="C379" t="s">
        <v>55</v>
      </c>
      <c r="D379" t="s">
        <v>56</v>
      </c>
      <c r="E379" t="s">
        <v>105</v>
      </c>
      <c r="F379" t="s">
        <v>57</v>
      </c>
      <c r="G379" t="s">
        <v>330</v>
      </c>
      <c r="H379" t="s">
        <v>119</v>
      </c>
      <c r="I379" t="s">
        <v>339</v>
      </c>
      <c r="J379" t="s">
        <v>257</v>
      </c>
      <c r="K379">
        <v>8.81</v>
      </c>
      <c r="L379">
        <v>16</v>
      </c>
      <c r="M379">
        <v>13</v>
      </c>
      <c r="N379">
        <v>3</v>
      </c>
      <c r="O379">
        <v>16</v>
      </c>
      <c r="P379">
        <v>81.2</v>
      </c>
      <c r="Q379">
        <v>81.2</v>
      </c>
      <c r="R379">
        <v>0.81</v>
      </c>
      <c r="S379" t="s">
        <v>42</v>
      </c>
      <c r="T379" t="s">
        <v>31</v>
      </c>
    </row>
    <row r="380" spans="1:20" x14ac:dyDescent="0.3">
      <c r="A380" t="s">
        <v>114</v>
      </c>
      <c r="B380" t="s">
        <v>115</v>
      </c>
      <c r="C380" t="s">
        <v>72</v>
      </c>
      <c r="D380" t="s">
        <v>73</v>
      </c>
      <c r="E380" t="s">
        <v>105</v>
      </c>
      <c r="F380" t="s">
        <v>74</v>
      </c>
      <c r="G380" t="s">
        <v>330</v>
      </c>
      <c r="H380" t="s">
        <v>27</v>
      </c>
      <c r="I380" t="s">
        <v>46</v>
      </c>
      <c r="J380" t="s">
        <v>178</v>
      </c>
      <c r="K380">
        <v>8.43</v>
      </c>
      <c r="L380">
        <v>17</v>
      </c>
      <c r="M380">
        <v>14</v>
      </c>
      <c r="N380">
        <v>3</v>
      </c>
      <c r="O380">
        <v>17</v>
      </c>
      <c r="P380">
        <v>82.4</v>
      </c>
      <c r="Q380">
        <v>82.4</v>
      </c>
      <c r="R380">
        <v>0.43</v>
      </c>
      <c r="S380" t="s">
        <v>42</v>
      </c>
      <c r="T380" t="s">
        <v>31</v>
      </c>
    </row>
    <row r="381" spans="1:20" x14ac:dyDescent="0.3">
      <c r="A381" t="s">
        <v>117</v>
      </c>
      <c r="B381" t="s">
        <v>118</v>
      </c>
      <c r="C381" t="s">
        <v>94</v>
      </c>
      <c r="D381" t="s">
        <v>95</v>
      </c>
      <c r="E381" t="s">
        <v>105</v>
      </c>
      <c r="F381" t="s">
        <v>89</v>
      </c>
      <c r="G381" t="s">
        <v>330</v>
      </c>
      <c r="H381" t="s">
        <v>27</v>
      </c>
      <c r="I381" t="s">
        <v>110</v>
      </c>
      <c r="J381" t="s">
        <v>180</v>
      </c>
      <c r="K381">
        <v>7.6</v>
      </c>
      <c r="L381">
        <v>29</v>
      </c>
      <c r="M381">
        <v>23</v>
      </c>
      <c r="N381">
        <v>6</v>
      </c>
      <c r="O381">
        <v>29</v>
      </c>
      <c r="P381">
        <v>79.3</v>
      </c>
      <c r="Q381">
        <v>79.3</v>
      </c>
      <c r="R381">
        <v>0</v>
      </c>
      <c r="S381" t="s">
        <v>42</v>
      </c>
      <c r="T381" t="s">
        <v>37</v>
      </c>
    </row>
    <row r="382" spans="1:20" x14ac:dyDescent="0.3">
      <c r="A382" t="s">
        <v>20</v>
      </c>
      <c r="B382" t="s">
        <v>21</v>
      </c>
      <c r="C382" t="s">
        <v>22</v>
      </c>
      <c r="D382" t="s">
        <v>23</v>
      </c>
      <c r="E382" t="s">
        <v>24</v>
      </c>
      <c r="F382" t="s">
        <v>25</v>
      </c>
      <c r="G382" t="s">
        <v>340</v>
      </c>
      <c r="H382" t="s">
        <v>27</v>
      </c>
      <c r="I382" t="s">
        <v>50</v>
      </c>
      <c r="J382" t="s">
        <v>226</v>
      </c>
      <c r="K382">
        <v>9.48</v>
      </c>
      <c r="L382">
        <v>20</v>
      </c>
      <c r="M382">
        <v>16</v>
      </c>
      <c r="N382">
        <v>4</v>
      </c>
      <c r="O382">
        <v>20</v>
      </c>
      <c r="P382">
        <v>80</v>
      </c>
      <c r="Q382">
        <v>80</v>
      </c>
      <c r="R382">
        <v>1.48</v>
      </c>
      <c r="S382" t="s">
        <v>30</v>
      </c>
      <c r="T382" t="s">
        <v>37</v>
      </c>
    </row>
    <row r="383" spans="1:20" x14ac:dyDescent="0.3">
      <c r="A383" t="s">
        <v>32</v>
      </c>
      <c r="B383" t="s">
        <v>33</v>
      </c>
      <c r="C383" t="s">
        <v>22</v>
      </c>
      <c r="D383" t="s">
        <v>34</v>
      </c>
      <c r="E383" t="s">
        <v>24</v>
      </c>
      <c r="F383" t="s">
        <v>25</v>
      </c>
      <c r="G383" t="s">
        <v>340</v>
      </c>
      <c r="H383" t="s">
        <v>27</v>
      </c>
      <c r="I383" t="s">
        <v>285</v>
      </c>
      <c r="J383" t="s">
        <v>212</v>
      </c>
      <c r="K383">
        <v>8.1999999999999993</v>
      </c>
      <c r="L383">
        <v>24</v>
      </c>
      <c r="M383">
        <v>24</v>
      </c>
      <c r="N383">
        <v>0</v>
      </c>
      <c r="O383">
        <v>24</v>
      </c>
      <c r="P383">
        <v>100</v>
      </c>
      <c r="Q383">
        <v>100</v>
      </c>
      <c r="R383">
        <v>0.2</v>
      </c>
      <c r="S383" t="s">
        <v>42</v>
      </c>
      <c r="T383" t="s">
        <v>60</v>
      </c>
    </row>
    <row r="384" spans="1:20" x14ac:dyDescent="0.3">
      <c r="A384" t="s">
        <v>38</v>
      </c>
      <c r="B384" t="s">
        <v>39</v>
      </c>
      <c r="C384" t="s">
        <v>22</v>
      </c>
      <c r="D384" t="s">
        <v>34</v>
      </c>
      <c r="E384" t="s">
        <v>24</v>
      </c>
      <c r="F384" t="s">
        <v>25</v>
      </c>
      <c r="G384" t="s">
        <v>340</v>
      </c>
      <c r="H384" t="s">
        <v>27</v>
      </c>
      <c r="I384" t="s">
        <v>90</v>
      </c>
      <c r="J384" t="s">
        <v>267</v>
      </c>
      <c r="K384">
        <v>7.27</v>
      </c>
      <c r="L384">
        <v>24</v>
      </c>
      <c r="M384">
        <v>19</v>
      </c>
      <c r="N384">
        <v>5</v>
      </c>
      <c r="O384">
        <v>24</v>
      </c>
      <c r="P384">
        <v>79.2</v>
      </c>
      <c r="Q384">
        <v>79.2</v>
      </c>
      <c r="R384">
        <v>0</v>
      </c>
      <c r="S384" t="s">
        <v>30</v>
      </c>
      <c r="T384" t="s">
        <v>37</v>
      </c>
    </row>
    <row r="385" spans="1:20" x14ac:dyDescent="0.3">
      <c r="A385" t="s">
        <v>43</v>
      </c>
      <c r="B385" t="s">
        <v>44</v>
      </c>
      <c r="C385" t="s">
        <v>22</v>
      </c>
      <c r="D385" t="s">
        <v>45</v>
      </c>
      <c r="E385" t="s">
        <v>24</v>
      </c>
      <c r="F385" t="s">
        <v>25</v>
      </c>
      <c r="G385" t="s">
        <v>340</v>
      </c>
      <c r="H385" t="s">
        <v>27</v>
      </c>
      <c r="I385" t="s">
        <v>173</v>
      </c>
      <c r="J385" t="s">
        <v>254</v>
      </c>
      <c r="K385">
        <v>8.98</v>
      </c>
      <c r="L385">
        <v>19</v>
      </c>
      <c r="M385">
        <v>18</v>
      </c>
      <c r="N385">
        <v>1</v>
      </c>
      <c r="O385">
        <v>19</v>
      </c>
      <c r="P385">
        <v>94.7</v>
      </c>
      <c r="Q385">
        <v>94.7</v>
      </c>
      <c r="R385">
        <v>0.98</v>
      </c>
      <c r="S385" t="s">
        <v>30</v>
      </c>
      <c r="T385" t="s">
        <v>31</v>
      </c>
    </row>
    <row r="386" spans="1:20" x14ac:dyDescent="0.3">
      <c r="A386" t="s">
        <v>48</v>
      </c>
      <c r="B386" t="s">
        <v>49</v>
      </c>
      <c r="C386" t="s">
        <v>22</v>
      </c>
      <c r="D386" t="s">
        <v>34</v>
      </c>
      <c r="E386" t="s">
        <v>24</v>
      </c>
      <c r="F386" t="s">
        <v>25</v>
      </c>
      <c r="G386" t="s">
        <v>340</v>
      </c>
      <c r="H386" t="s">
        <v>27</v>
      </c>
      <c r="I386" t="s">
        <v>28</v>
      </c>
      <c r="J386" t="s">
        <v>291</v>
      </c>
      <c r="K386">
        <v>9.06</v>
      </c>
      <c r="L386">
        <v>26</v>
      </c>
      <c r="M386">
        <v>26</v>
      </c>
      <c r="N386">
        <v>0</v>
      </c>
      <c r="O386">
        <v>26</v>
      </c>
      <c r="P386">
        <v>100</v>
      </c>
      <c r="Q386">
        <v>100</v>
      </c>
      <c r="R386">
        <v>1.06</v>
      </c>
      <c r="S386" t="s">
        <v>42</v>
      </c>
      <c r="T386" t="s">
        <v>60</v>
      </c>
    </row>
    <row r="387" spans="1:20" x14ac:dyDescent="0.3">
      <c r="A387" t="s">
        <v>53</v>
      </c>
      <c r="B387" t="s">
        <v>54</v>
      </c>
      <c r="C387" t="s">
        <v>55</v>
      </c>
      <c r="D387" t="s">
        <v>56</v>
      </c>
      <c r="E387" t="s">
        <v>24</v>
      </c>
      <c r="F387" t="s">
        <v>57</v>
      </c>
      <c r="G387" t="s">
        <v>340</v>
      </c>
      <c r="H387" t="s">
        <v>27</v>
      </c>
      <c r="I387" t="s">
        <v>159</v>
      </c>
      <c r="J387" t="s">
        <v>59</v>
      </c>
      <c r="K387">
        <v>7.72</v>
      </c>
      <c r="L387">
        <v>11</v>
      </c>
      <c r="M387">
        <v>9</v>
      </c>
      <c r="N387">
        <v>2</v>
      </c>
      <c r="O387">
        <v>11</v>
      </c>
      <c r="P387">
        <v>81.8</v>
      </c>
      <c r="Q387">
        <v>81.8</v>
      </c>
      <c r="R387">
        <v>0</v>
      </c>
      <c r="S387" t="s">
        <v>30</v>
      </c>
      <c r="T387" t="s">
        <v>31</v>
      </c>
    </row>
    <row r="388" spans="1:20" x14ac:dyDescent="0.3">
      <c r="A388" t="s">
        <v>61</v>
      </c>
      <c r="B388" t="s">
        <v>62</v>
      </c>
      <c r="C388" t="s">
        <v>55</v>
      </c>
      <c r="D388" t="s">
        <v>63</v>
      </c>
      <c r="E388" t="s">
        <v>24</v>
      </c>
      <c r="F388" t="s">
        <v>57</v>
      </c>
      <c r="G388" t="s">
        <v>340</v>
      </c>
      <c r="H388" t="s">
        <v>27</v>
      </c>
      <c r="I388" t="s">
        <v>179</v>
      </c>
      <c r="J388" t="s">
        <v>212</v>
      </c>
      <c r="K388">
        <v>9.3000000000000007</v>
      </c>
      <c r="L388">
        <v>19</v>
      </c>
      <c r="M388">
        <v>19</v>
      </c>
      <c r="N388">
        <v>0</v>
      </c>
      <c r="O388">
        <v>19</v>
      </c>
      <c r="P388">
        <v>100</v>
      </c>
      <c r="Q388">
        <v>100</v>
      </c>
      <c r="R388">
        <v>1.3</v>
      </c>
      <c r="S388" t="s">
        <v>42</v>
      </c>
      <c r="T388" t="s">
        <v>60</v>
      </c>
    </row>
    <row r="389" spans="1:20" x14ac:dyDescent="0.3">
      <c r="A389" t="s">
        <v>66</v>
      </c>
      <c r="B389" t="s">
        <v>67</v>
      </c>
      <c r="C389" t="s">
        <v>55</v>
      </c>
      <c r="D389" t="s">
        <v>56</v>
      </c>
      <c r="E389" t="s">
        <v>24</v>
      </c>
      <c r="F389" t="s">
        <v>57</v>
      </c>
      <c r="G389" t="s">
        <v>340</v>
      </c>
      <c r="H389" t="s">
        <v>27</v>
      </c>
      <c r="I389" t="s">
        <v>125</v>
      </c>
      <c r="J389" t="s">
        <v>148</v>
      </c>
      <c r="K389">
        <v>7.7</v>
      </c>
      <c r="L389">
        <v>16</v>
      </c>
      <c r="M389">
        <v>15</v>
      </c>
      <c r="N389">
        <v>1</v>
      </c>
      <c r="O389">
        <v>16</v>
      </c>
      <c r="P389">
        <v>93.8</v>
      </c>
      <c r="Q389">
        <v>93.8</v>
      </c>
      <c r="R389">
        <v>0</v>
      </c>
      <c r="S389" t="s">
        <v>30</v>
      </c>
      <c r="T389" t="s">
        <v>31</v>
      </c>
    </row>
    <row r="390" spans="1:20" x14ac:dyDescent="0.3">
      <c r="A390" t="s">
        <v>70</v>
      </c>
      <c r="B390" t="s">
        <v>71</v>
      </c>
      <c r="C390" t="s">
        <v>72</v>
      </c>
      <c r="D390" t="s">
        <v>73</v>
      </c>
      <c r="E390" t="s">
        <v>24</v>
      </c>
      <c r="F390" t="s">
        <v>74</v>
      </c>
      <c r="G390" t="s">
        <v>340</v>
      </c>
      <c r="H390" t="s">
        <v>27</v>
      </c>
      <c r="I390" t="s">
        <v>185</v>
      </c>
      <c r="J390" t="s">
        <v>317</v>
      </c>
      <c r="K390">
        <v>8.68</v>
      </c>
      <c r="L390">
        <v>21</v>
      </c>
      <c r="M390">
        <v>21</v>
      </c>
      <c r="N390">
        <v>0</v>
      </c>
      <c r="O390">
        <v>21</v>
      </c>
      <c r="P390">
        <v>100</v>
      </c>
      <c r="Q390">
        <v>100</v>
      </c>
      <c r="R390">
        <v>0.68</v>
      </c>
      <c r="S390" t="s">
        <v>42</v>
      </c>
      <c r="T390" t="s">
        <v>60</v>
      </c>
    </row>
    <row r="391" spans="1:20" x14ac:dyDescent="0.3">
      <c r="A391" t="s">
        <v>77</v>
      </c>
      <c r="B391" t="s">
        <v>78</v>
      </c>
      <c r="C391" t="s">
        <v>72</v>
      </c>
      <c r="D391" t="s">
        <v>73</v>
      </c>
      <c r="E391" t="s">
        <v>24</v>
      </c>
      <c r="F391" t="s">
        <v>74</v>
      </c>
      <c r="G391" t="s">
        <v>340</v>
      </c>
      <c r="H391" t="s">
        <v>27</v>
      </c>
      <c r="I391" t="s">
        <v>204</v>
      </c>
      <c r="J391" t="s">
        <v>65</v>
      </c>
      <c r="K391">
        <v>8.49</v>
      </c>
      <c r="L391">
        <v>11</v>
      </c>
      <c r="M391">
        <v>9</v>
      </c>
      <c r="N391">
        <v>2</v>
      </c>
      <c r="O391">
        <v>11</v>
      </c>
      <c r="P391">
        <v>81.8</v>
      </c>
      <c r="Q391">
        <v>81.8</v>
      </c>
      <c r="R391">
        <v>0.49</v>
      </c>
      <c r="S391" t="s">
        <v>30</v>
      </c>
      <c r="T391" t="s">
        <v>31</v>
      </c>
    </row>
    <row r="392" spans="1:20" x14ac:dyDescent="0.3">
      <c r="A392" t="s">
        <v>82</v>
      </c>
      <c r="B392" t="s">
        <v>83</v>
      </c>
      <c r="C392" t="s">
        <v>72</v>
      </c>
      <c r="D392" t="s">
        <v>45</v>
      </c>
      <c r="E392" t="s">
        <v>24</v>
      </c>
      <c r="F392" t="s">
        <v>74</v>
      </c>
      <c r="G392" t="s">
        <v>340</v>
      </c>
      <c r="H392" t="s">
        <v>27</v>
      </c>
      <c r="I392" t="s">
        <v>113</v>
      </c>
      <c r="J392" t="s">
        <v>304</v>
      </c>
      <c r="K392">
        <v>9.57</v>
      </c>
      <c r="L392">
        <v>19</v>
      </c>
      <c r="M392">
        <v>19</v>
      </c>
      <c r="N392">
        <v>0</v>
      </c>
      <c r="O392">
        <v>19</v>
      </c>
      <c r="P392">
        <v>100</v>
      </c>
      <c r="Q392">
        <v>100</v>
      </c>
      <c r="R392">
        <v>1.57</v>
      </c>
      <c r="S392" t="s">
        <v>42</v>
      </c>
      <c r="T392" t="s">
        <v>60</v>
      </c>
    </row>
    <row r="393" spans="1:20" x14ac:dyDescent="0.3">
      <c r="A393" t="s">
        <v>85</v>
      </c>
      <c r="B393" t="s">
        <v>86</v>
      </c>
      <c r="C393" t="s">
        <v>87</v>
      </c>
      <c r="D393" t="s">
        <v>88</v>
      </c>
      <c r="E393" t="s">
        <v>24</v>
      </c>
      <c r="F393" t="s">
        <v>89</v>
      </c>
      <c r="G393" t="s">
        <v>340</v>
      </c>
      <c r="H393" t="s">
        <v>27</v>
      </c>
      <c r="I393" t="s">
        <v>28</v>
      </c>
      <c r="J393" t="s">
        <v>249</v>
      </c>
      <c r="K393">
        <v>9.2799999999999994</v>
      </c>
      <c r="L393">
        <v>9</v>
      </c>
      <c r="M393">
        <v>6</v>
      </c>
      <c r="N393">
        <v>3</v>
      </c>
      <c r="O393">
        <v>9</v>
      </c>
      <c r="P393">
        <v>66.7</v>
      </c>
      <c r="Q393">
        <v>66.7</v>
      </c>
      <c r="R393">
        <v>1.28</v>
      </c>
      <c r="S393" t="s">
        <v>81</v>
      </c>
      <c r="T393" t="s">
        <v>31</v>
      </c>
    </row>
    <row r="394" spans="1:20" x14ac:dyDescent="0.3">
      <c r="A394" t="s">
        <v>92</v>
      </c>
      <c r="B394" t="s">
        <v>93</v>
      </c>
      <c r="C394" t="s">
        <v>94</v>
      </c>
      <c r="D394" t="s">
        <v>95</v>
      </c>
      <c r="E394" t="s">
        <v>24</v>
      </c>
      <c r="F394" t="s">
        <v>89</v>
      </c>
      <c r="G394" t="s">
        <v>340</v>
      </c>
      <c r="H394" t="s">
        <v>27</v>
      </c>
      <c r="I394" t="s">
        <v>125</v>
      </c>
      <c r="J394" t="s">
        <v>230</v>
      </c>
      <c r="K394">
        <v>9.0299999999999994</v>
      </c>
      <c r="L394">
        <v>25</v>
      </c>
      <c r="M394">
        <v>22</v>
      </c>
      <c r="N394">
        <v>3</v>
      </c>
      <c r="O394">
        <v>25</v>
      </c>
      <c r="P394">
        <v>88</v>
      </c>
      <c r="Q394">
        <v>88</v>
      </c>
      <c r="R394">
        <v>1.03</v>
      </c>
      <c r="S394" t="s">
        <v>42</v>
      </c>
      <c r="T394" t="s">
        <v>31</v>
      </c>
    </row>
    <row r="395" spans="1:20" x14ac:dyDescent="0.3">
      <c r="A395" t="s">
        <v>97</v>
      </c>
      <c r="B395" t="s">
        <v>98</v>
      </c>
      <c r="C395" t="s">
        <v>94</v>
      </c>
      <c r="D395" t="s">
        <v>95</v>
      </c>
      <c r="E395" t="s">
        <v>24</v>
      </c>
      <c r="F395" t="s">
        <v>89</v>
      </c>
      <c r="G395" t="s">
        <v>340</v>
      </c>
      <c r="H395" t="s">
        <v>27</v>
      </c>
      <c r="I395" t="s">
        <v>223</v>
      </c>
      <c r="J395" t="s">
        <v>317</v>
      </c>
      <c r="K395">
        <v>8.7200000000000006</v>
      </c>
      <c r="L395">
        <v>22</v>
      </c>
      <c r="M395">
        <v>22</v>
      </c>
      <c r="N395">
        <v>0</v>
      </c>
      <c r="O395">
        <v>22</v>
      </c>
      <c r="P395">
        <v>100</v>
      </c>
      <c r="Q395">
        <v>100</v>
      </c>
      <c r="R395">
        <v>0.72</v>
      </c>
      <c r="S395" t="s">
        <v>42</v>
      </c>
      <c r="T395" t="s">
        <v>60</v>
      </c>
    </row>
    <row r="396" spans="1:20" x14ac:dyDescent="0.3">
      <c r="A396" t="s">
        <v>100</v>
      </c>
      <c r="B396" t="s">
        <v>101</v>
      </c>
      <c r="C396" t="s">
        <v>94</v>
      </c>
      <c r="D396" t="s">
        <v>45</v>
      </c>
      <c r="E396" t="s">
        <v>24</v>
      </c>
      <c r="F396" t="s">
        <v>89</v>
      </c>
      <c r="G396" t="s">
        <v>340</v>
      </c>
      <c r="H396" t="s">
        <v>27</v>
      </c>
      <c r="I396" t="s">
        <v>50</v>
      </c>
      <c r="J396" t="s">
        <v>341</v>
      </c>
      <c r="K396">
        <v>8.2899999999999991</v>
      </c>
      <c r="L396">
        <v>21</v>
      </c>
      <c r="M396">
        <v>21</v>
      </c>
      <c r="N396">
        <v>0</v>
      </c>
      <c r="O396">
        <v>21</v>
      </c>
      <c r="P396">
        <v>100</v>
      </c>
      <c r="Q396">
        <v>100</v>
      </c>
      <c r="R396">
        <v>0.28999999999999998</v>
      </c>
      <c r="S396" t="s">
        <v>42</v>
      </c>
      <c r="T396" t="s">
        <v>60</v>
      </c>
    </row>
    <row r="397" spans="1:20" x14ac:dyDescent="0.3">
      <c r="A397" t="s">
        <v>103</v>
      </c>
      <c r="B397" t="s">
        <v>104</v>
      </c>
      <c r="C397" t="s">
        <v>22</v>
      </c>
      <c r="D397" t="s">
        <v>34</v>
      </c>
      <c r="E397" t="s">
        <v>105</v>
      </c>
      <c r="F397" t="s">
        <v>25</v>
      </c>
      <c r="G397" t="s">
        <v>340</v>
      </c>
      <c r="H397" t="s">
        <v>27</v>
      </c>
      <c r="I397" t="s">
        <v>153</v>
      </c>
      <c r="J397" t="s">
        <v>168</v>
      </c>
      <c r="K397">
        <v>8.7200000000000006</v>
      </c>
      <c r="L397">
        <v>24</v>
      </c>
      <c r="M397">
        <v>23</v>
      </c>
      <c r="N397">
        <v>1</v>
      </c>
      <c r="O397">
        <v>24</v>
      </c>
      <c r="P397">
        <v>95.8</v>
      </c>
      <c r="Q397">
        <v>95.8</v>
      </c>
      <c r="R397">
        <v>0.72</v>
      </c>
      <c r="S397" t="s">
        <v>81</v>
      </c>
      <c r="T397" t="s">
        <v>31</v>
      </c>
    </row>
    <row r="398" spans="1:20" x14ac:dyDescent="0.3">
      <c r="A398" t="s">
        <v>108</v>
      </c>
      <c r="B398" t="s">
        <v>109</v>
      </c>
      <c r="C398" t="s">
        <v>22</v>
      </c>
      <c r="D398" t="s">
        <v>34</v>
      </c>
      <c r="E398" t="s">
        <v>105</v>
      </c>
      <c r="F398" t="s">
        <v>25</v>
      </c>
      <c r="G398" t="s">
        <v>340</v>
      </c>
      <c r="H398" t="s">
        <v>27</v>
      </c>
      <c r="I398" t="s">
        <v>128</v>
      </c>
      <c r="J398" t="s">
        <v>135</v>
      </c>
      <c r="K398">
        <v>9.52</v>
      </c>
      <c r="L398">
        <v>26</v>
      </c>
      <c r="M398">
        <v>21</v>
      </c>
      <c r="N398">
        <v>5</v>
      </c>
      <c r="O398">
        <v>26</v>
      </c>
      <c r="P398">
        <v>80.8</v>
      </c>
      <c r="Q398">
        <v>80.8</v>
      </c>
      <c r="R398">
        <v>1.52</v>
      </c>
      <c r="S398" t="s">
        <v>42</v>
      </c>
      <c r="T398" t="s">
        <v>37</v>
      </c>
    </row>
    <row r="399" spans="1:20" x14ac:dyDescent="0.3">
      <c r="A399" t="s">
        <v>111</v>
      </c>
      <c r="B399" t="s">
        <v>112</v>
      </c>
      <c r="C399" t="s">
        <v>55</v>
      </c>
      <c r="D399" t="s">
        <v>56</v>
      </c>
      <c r="E399" t="s">
        <v>105</v>
      </c>
      <c r="F399" t="s">
        <v>57</v>
      </c>
      <c r="G399" t="s">
        <v>340</v>
      </c>
      <c r="H399" t="s">
        <v>27</v>
      </c>
      <c r="I399" t="s">
        <v>90</v>
      </c>
      <c r="J399" t="s">
        <v>342</v>
      </c>
      <c r="K399">
        <v>9.25</v>
      </c>
      <c r="L399">
        <v>10</v>
      </c>
      <c r="M399">
        <v>9</v>
      </c>
      <c r="N399">
        <v>1</v>
      </c>
      <c r="O399">
        <v>10</v>
      </c>
      <c r="P399">
        <v>90</v>
      </c>
      <c r="Q399">
        <v>90</v>
      </c>
      <c r="R399">
        <v>1.25</v>
      </c>
      <c r="S399" t="s">
        <v>81</v>
      </c>
      <c r="T399" t="s">
        <v>31</v>
      </c>
    </row>
    <row r="400" spans="1:20" x14ac:dyDescent="0.3">
      <c r="A400" t="s">
        <v>114</v>
      </c>
      <c r="B400" t="s">
        <v>115</v>
      </c>
      <c r="C400" t="s">
        <v>72</v>
      </c>
      <c r="D400" t="s">
        <v>73</v>
      </c>
      <c r="E400" t="s">
        <v>105</v>
      </c>
      <c r="F400" t="s">
        <v>74</v>
      </c>
      <c r="G400" t="s">
        <v>340</v>
      </c>
      <c r="H400" t="s">
        <v>27</v>
      </c>
      <c r="I400" t="s">
        <v>206</v>
      </c>
      <c r="J400" t="s">
        <v>157</v>
      </c>
      <c r="K400">
        <v>8.6999999999999993</v>
      </c>
      <c r="L400">
        <v>20</v>
      </c>
      <c r="M400">
        <v>20</v>
      </c>
      <c r="N400">
        <v>0</v>
      </c>
      <c r="O400">
        <v>20</v>
      </c>
      <c r="P400">
        <v>100</v>
      </c>
      <c r="Q400">
        <v>100</v>
      </c>
      <c r="R400">
        <v>0.7</v>
      </c>
      <c r="S400" t="s">
        <v>42</v>
      </c>
      <c r="T400" t="s">
        <v>60</v>
      </c>
    </row>
    <row r="401" spans="1:20" x14ac:dyDescent="0.3">
      <c r="A401" t="s">
        <v>117</v>
      </c>
      <c r="B401" t="s">
        <v>118</v>
      </c>
      <c r="C401" t="s">
        <v>94</v>
      </c>
      <c r="D401" t="s">
        <v>95</v>
      </c>
      <c r="E401" t="s">
        <v>105</v>
      </c>
      <c r="F401" t="s">
        <v>89</v>
      </c>
      <c r="G401" t="s">
        <v>340</v>
      </c>
      <c r="H401" t="s">
        <v>27</v>
      </c>
      <c r="I401" t="s">
        <v>166</v>
      </c>
      <c r="J401" t="s">
        <v>343</v>
      </c>
      <c r="K401">
        <v>9.58</v>
      </c>
      <c r="L401">
        <v>27</v>
      </c>
      <c r="M401">
        <v>23</v>
      </c>
      <c r="N401">
        <v>4</v>
      </c>
      <c r="O401">
        <v>27</v>
      </c>
      <c r="P401">
        <v>85.2</v>
      </c>
      <c r="Q401">
        <v>85.2</v>
      </c>
      <c r="R401">
        <v>1.58</v>
      </c>
      <c r="S401" t="s">
        <v>52</v>
      </c>
      <c r="T401" t="s">
        <v>37</v>
      </c>
    </row>
    <row r="402" spans="1:20" x14ac:dyDescent="0.3">
      <c r="A402" t="s">
        <v>20</v>
      </c>
      <c r="B402" t="s">
        <v>21</v>
      </c>
      <c r="C402" t="s">
        <v>22</v>
      </c>
      <c r="D402" t="s">
        <v>23</v>
      </c>
      <c r="E402" t="s">
        <v>24</v>
      </c>
      <c r="F402" t="s">
        <v>25</v>
      </c>
      <c r="G402" t="s">
        <v>344</v>
      </c>
      <c r="H402" t="s">
        <v>27</v>
      </c>
      <c r="I402" t="s">
        <v>79</v>
      </c>
      <c r="J402" t="s">
        <v>41</v>
      </c>
      <c r="K402">
        <v>9.3000000000000007</v>
      </c>
      <c r="L402">
        <v>25</v>
      </c>
      <c r="M402">
        <v>20</v>
      </c>
      <c r="N402">
        <v>5</v>
      </c>
      <c r="O402">
        <v>25</v>
      </c>
      <c r="P402">
        <v>80</v>
      </c>
      <c r="Q402">
        <v>80</v>
      </c>
      <c r="R402">
        <v>1.3</v>
      </c>
      <c r="S402" t="s">
        <v>42</v>
      </c>
      <c r="T402" t="s">
        <v>37</v>
      </c>
    </row>
    <row r="403" spans="1:20" x14ac:dyDescent="0.3">
      <c r="A403" t="s">
        <v>32</v>
      </c>
      <c r="B403" t="s">
        <v>33</v>
      </c>
      <c r="C403" t="s">
        <v>22</v>
      </c>
      <c r="D403" t="s">
        <v>34</v>
      </c>
      <c r="E403" t="s">
        <v>24</v>
      </c>
      <c r="F403" t="s">
        <v>25</v>
      </c>
      <c r="G403" t="s">
        <v>344</v>
      </c>
      <c r="H403" t="s">
        <v>27</v>
      </c>
      <c r="I403" t="s">
        <v>64</v>
      </c>
      <c r="J403" t="s">
        <v>116</v>
      </c>
      <c r="K403">
        <v>8.15</v>
      </c>
      <c r="L403">
        <v>22</v>
      </c>
      <c r="M403">
        <v>17</v>
      </c>
      <c r="N403">
        <v>5</v>
      </c>
      <c r="O403">
        <v>22</v>
      </c>
      <c r="P403">
        <v>77.3</v>
      </c>
      <c r="Q403">
        <v>77.3</v>
      </c>
      <c r="R403">
        <v>0.15</v>
      </c>
      <c r="S403" t="s">
        <v>30</v>
      </c>
      <c r="T403" t="s">
        <v>37</v>
      </c>
    </row>
    <row r="404" spans="1:20" x14ac:dyDescent="0.3">
      <c r="A404" t="s">
        <v>38</v>
      </c>
      <c r="B404" t="s">
        <v>39</v>
      </c>
      <c r="C404" t="s">
        <v>22</v>
      </c>
      <c r="D404" t="s">
        <v>34</v>
      </c>
      <c r="E404" t="s">
        <v>24</v>
      </c>
      <c r="F404" t="s">
        <v>25</v>
      </c>
      <c r="G404" t="s">
        <v>344</v>
      </c>
      <c r="H404" t="s">
        <v>27</v>
      </c>
      <c r="I404" t="s">
        <v>206</v>
      </c>
      <c r="J404" t="s">
        <v>150</v>
      </c>
      <c r="K404">
        <v>7.2</v>
      </c>
      <c r="L404">
        <v>21</v>
      </c>
      <c r="M404">
        <v>16</v>
      </c>
      <c r="N404">
        <v>5</v>
      </c>
      <c r="O404">
        <v>21</v>
      </c>
      <c r="P404">
        <v>76.2</v>
      </c>
      <c r="Q404">
        <v>76.2</v>
      </c>
      <c r="R404">
        <v>0</v>
      </c>
      <c r="S404" t="s">
        <v>30</v>
      </c>
      <c r="T404" t="s">
        <v>37</v>
      </c>
    </row>
    <row r="405" spans="1:20" x14ac:dyDescent="0.3">
      <c r="A405" t="s">
        <v>43</v>
      </c>
      <c r="B405" t="s">
        <v>44</v>
      </c>
      <c r="C405" t="s">
        <v>22</v>
      </c>
      <c r="D405" t="s">
        <v>45</v>
      </c>
      <c r="E405" t="s">
        <v>24</v>
      </c>
      <c r="F405" t="s">
        <v>25</v>
      </c>
      <c r="G405" t="s">
        <v>344</v>
      </c>
      <c r="H405" t="s">
        <v>27</v>
      </c>
      <c r="I405" t="s">
        <v>206</v>
      </c>
      <c r="J405" t="s">
        <v>336</v>
      </c>
      <c r="K405">
        <v>9.57</v>
      </c>
      <c r="L405">
        <v>24</v>
      </c>
      <c r="M405">
        <v>20</v>
      </c>
      <c r="N405">
        <v>4</v>
      </c>
      <c r="O405">
        <v>24</v>
      </c>
      <c r="P405">
        <v>83.3</v>
      </c>
      <c r="Q405">
        <v>83.3</v>
      </c>
      <c r="R405">
        <v>1.57</v>
      </c>
      <c r="S405" t="s">
        <v>42</v>
      </c>
      <c r="T405" t="s">
        <v>37</v>
      </c>
    </row>
    <row r="406" spans="1:20" x14ac:dyDescent="0.3">
      <c r="A406" t="s">
        <v>48</v>
      </c>
      <c r="B406" t="s">
        <v>49</v>
      </c>
      <c r="C406" t="s">
        <v>22</v>
      </c>
      <c r="D406" t="s">
        <v>34</v>
      </c>
      <c r="E406" t="s">
        <v>24</v>
      </c>
      <c r="F406" t="s">
        <v>25</v>
      </c>
      <c r="G406" t="s">
        <v>344</v>
      </c>
      <c r="H406" t="s">
        <v>27</v>
      </c>
      <c r="I406" t="s">
        <v>223</v>
      </c>
      <c r="J406" t="s">
        <v>345</v>
      </c>
      <c r="K406">
        <v>8.9499999999999993</v>
      </c>
      <c r="L406">
        <v>27</v>
      </c>
      <c r="M406">
        <v>27</v>
      </c>
      <c r="N406">
        <v>0</v>
      </c>
      <c r="O406">
        <v>27</v>
      </c>
      <c r="P406">
        <v>100</v>
      </c>
      <c r="Q406">
        <v>100</v>
      </c>
      <c r="R406">
        <v>0.95</v>
      </c>
      <c r="S406" t="s">
        <v>42</v>
      </c>
      <c r="T406" t="s">
        <v>60</v>
      </c>
    </row>
    <row r="407" spans="1:20" x14ac:dyDescent="0.3">
      <c r="A407" t="s">
        <v>53</v>
      </c>
      <c r="B407" t="s">
        <v>54</v>
      </c>
      <c r="C407" t="s">
        <v>55</v>
      </c>
      <c r="D407" t="s">
        <v>56</v>
      </c>
      <c r="E407" t="s">
        <v>24</v>
      </c>
      <c r="F407" t="s">
        <v>57</v>
      </c>
      <c r="G407" t="s">
        <v>344</v>
      </c>
      <c r="H407" t="s">
        <v>27</v>
      </c>
      <c r="I407" t="s">
        <v>58</v>
      </c>
      <c r="J407" t="s">
        <v>209</v>
      </c>
      <c r="K407">
        <v>9.58</v>
      </c>
      <c r="L407">
        <v>18</v>
      </c>
      <c r="M407">
        <v>13</v>
      </c>
      <c r="N407">
        <v>5</v>
      </c>
      <c r="O407">
        <v>18</v>
      </c>
      <c r="P407">
        <v>72.2</v>
      </c>
      <c r="Q407">
        <v>72.2</v>
      </c>
      <c r="R407">
        <v>1.58</v>
      </c>
      <c r="S407" t="s">
        <v>30</v>
      </c>
      <c r="T407" t="s">
        <v>37</v>
      </c>
    </row>
    <row r="408" spans="1:20" x14ac:dyDescent="0.3">
      <c r="A408" t="s">
        <v>61</v>
      </c>
      <c r="B408" t="s">
        <v>62</v>
      </c>
      <c r="C408" t="s">
        <v>55</v>
      </c>
      <c r="D408" t="s">
        <v>63</v>
      </c>
      <c r="E408" t="s">
        <v>24</v>
      </c>
      <c r="F408" t="s">
        <v>57</v>
      </c>
      <c r="G408" t="s">
        <v>344</v>
      </c>
      <c r="H408" t="s">
        <v>27</v>
      </c>
      <c r="I408" t="s">
        <v>153</v>
      </c>
      <c r="J408" t="s">
        <v>137</v>
      </c>
      <c r="K408">
        <v>8.0399999999999991</v>
      </c>
      <c r="L408">
        <v>17</v>
      </c>
      <c r="M408">
        <v>17</v>
      </c>
      <c r="N408">
        <v>0</v>
      </c>
      <c r="O408">
        <v>17</v>
      </c>
      <c r="P408">
        <v>100</v>
      </c>
      <c r="Q408">
        <v>100</v>
      </c>
      <c r="R408">
        <v>0.04</v>
      </c>
      <c r="S408" t="s">
        <v>42</v>
      </c>
      <c r="T408" t="s">
        <v>60</v>
      </c>
    </row>
    <row r="409" spans="1:20" x14ac:dyDescent="0.3">
      <c r="A409" t="s">
        <v>66</v>
      </c>
      <c r="B409" t="s">
        <v>67</v>
      </c>
      <c r="C409" t="s">
        <v>55</v>
      </c>
      <c r="D409" t="s">
        <v>56</v>
      </c>
      <c r="E409" t="s">
        <v>24</v>
      </c>
      <c r="F409" t="s">
        <v>57</v>
      </c>
      <c r="G409" t="s">
        <v>344</v>
      </c>
      <c r="H409" t="s">
        <v>27</v>
      </c>
      <c r="I409" t="s">
        <v>128</v>
      </c>
      <c r="J409" t="s">
        <v>253</v>
      </c>
      <c r="K409">
        <v>7.41</v>
      </c>
      <c r="L409">
        <v>24</v>
      </c>
      <c r="M409">
        <v>17</v>
      </c>
      <c r="N409">
        <v>7</v>
      </c>
      <c r="O409">
        <v>24</v>
      </c>
      <c r="P409">
        <v>70.8</v>
      </c>
      <c r="Q409">
        <v>70.8</v>
      </c>
      <c r="R409">
        <v>0</v>
      </c>
      <c r="S409" t="s">
        <v>30</v>
      </c>
      <c r="T409" t="s">
        <v>37</v>
      </c>
    </row>
    <row r="410" spans="1:20" x14ac:dyDescent="0.3">
      <c r="A410" t="s">
        <v>70</v>
      </c>
      <c r="B410" t="s">
        <v>71</v>
      </c>
      <c r="C410" t="s">
        <v>72</v>
      </c>
      <c r="D410" t="s">
        <v>73</v>
      </c>
      <c r="E410" t="s">
        <v>24</v>
      </c>
      <c r="F410" t="s">
        <v>74</v>
      </c>
      <c r="G410" t="s">
        <v>344</v>
      </c>
      <c r="H410" t="s">
        <v>27</v>
      </c>
      <c r="I410" t="s">
        <v>99</v>
      </c>
      <c r="J410" t="s">
        <v>346</v>
      </c>
      <c r="K410">
        <v>9.51</v>
      </c>
      <c r="L410">
        <v>18</v>
      </c>
      <c r="M410">
        <v>14</v>
      </c>
      <c r="N410">
        <v>4</v>
      </c>
      <c r="O410">
        <v>18</v>
      </c>
      <c r="P410">
        <v>77.8</v>
      </c>
      <c r="Q410">
        <v>77.8</v>
      </c>
      <c r="R410">
        <v>1.51</v>
      </c>
      <c r="S410" t="s">
        <v>42</v>
      </c>
      <c r="T410" t="s">
        <v>37</v>
      </c>
    </row>
    <row r="411" spans="1:20" x14ac:dyDescent="0.3">
      <c r="A411" t="s">
        <v>77</v>
      </c>
      <c r="B411" t="s">
        <v>78</v>
      </c>
      <c r="C411" t="s">
        <v>72</v>
      </c>
      <c r="D411" t="s">
        <v>73</v>
      </c>
      <c r="E411" t="s">
        <v>24</v>
      </c>
      <c r="F411" t="s">
        <v>74</v>
      </c>
      <c r="G411" t="s">
        <v>344</v>
      </c>
      <c r="H411" t="s">
        <v>27</v>
      </c>
      <c r="I411" t="s">
        <v>35</v>
      </c>
      <c r="J411" t="s">
        <v>279</v>
      </c>
      <c r="K411">
        <v>9.23</v>
      </c>
      <c r="L411">
        <v>22</v>
      </c>
      <c r="M411">
        <v>20</v>
      </c>
      <c r="N411">
        <v>2</v>
      </c>
      <c r="O411">
        <v>22</v>
      </c>
      <c r="P411">
        <v>90.9</v>
      </c>
      <c r="Q411">
        <v>90.9</v>
      </c>
      <c r="R411">
        <v>1.23</v>
      </c>
      <c r="S411" t="s">
        <v>42</v>
      </c>
      <c r="T411" t="s">
        <v>31</v>
      </c>
    </row>
    <row r="412" spans="1:20" x14ac:dyDescent="0.3">
      <c r="A412" t="s">
        <v>82</v>
      </c>
      <c r="B412" t="s">
        <v>83</v>
      </c>
      <c r="C412" t="s">
        <v>72</v>
      </c>
      <c r="D412" t="s">
        <v>45</v>
      </c>
      <c r="E412" t="s">
        <v>24</v>
      </c>
      <c r="F412" t="s">
        <v>74</v>
      </c>
      <c r="G412" t="s">
        <v>344</v>
      </c>
      <c r="H412" t="s">
        <v>27</v>
      </c>
      <c r="I412" t="s">
        <v>138</v>
      </c>
      <c r="J412" t="s">
        <v>151</v>
      </c>
      <c r="K412">
        <v>7.91</v>
      </c>
      <c r="L412">
        <v>30</v>
      </c>
      <c r="M412">
        <v>30</v>
      </c>
      <c r="N412">
        <v>0</v>
      </c>
      <c r="O412">
        <v>30</v>
      </c>
      <c r="P412">
        <v>100</v>
      </c>
      <c r="Q412">
        <v>100</v>
      </c>
      <c r="R412">
        <v>0</v>
      </c>
      <c r="S412" t="s">
        <v>42</v>
      </c>
      <c r="T412" t="s">
        <v>60</v>
      </c>
    </row>
    <row r="413" spans="1:20" x14ac:dyDescent="0.3">
      <c r="A413" t="s">
        <v>85</v>
      </c>
      <c r="B413" t="s">
        <v>86</v>
      </c>
      <c r="C413" t="s">
        <v>87</v>
      </c>
      <c r="D413" t="s">
        <v>88</v>
      </c>
      <c r="E413" t="s">
        <v>24</v>
      </c>
      <c r="F413" t="s">
        <v>89</v>
      </c>
      <c r="G413" t="s">
        <v>344</v>
      </c>
      <c r="H413" t="s">
        <v>27</v>
      </c>
      <c r="I413" t="s">
        <v>125</v>
      </c>
      <c r="J413" t="s">
        <v>337</v>
      </c>
      <c r="K413">
        <v>8.4</v>
      </c>
      <c r="L413">
        <v>15</v>
      </c>
      <c r="M413">
        <v>13</v>
      </c>
      <c r="N413">
        <v>2</v>
      </c>
      <c r="O413">
        <v>15</v>
      </c>
      <c r="P413">
        <v>86.7</v>
      </c>
      <c r="Q413">
        <v>86.7</v>
      </c>
      <c r="R413">
        <v>0.4</v>
      </c>
      <c r="S413" t="s">
        <v>30</v>
      </c>
      <c r="T413" t="s">
        <v>31</v>
      </c>
    </row>
    <row r="414" spans="1:20" x14ac:dyDescent="0.3">
      <c r="A414" t="s">
        <v>92</v>
      </c>
      <c r="B414" t="s">
        <v>93</v>
      </c>
      <c r="C414" t="s">
        <v>94</v>
      </c>
      <c r="D414" t="s">
        <v>95</v>
      </c>
      <c r="E414" t="s">
        <v>24</v>
      </c>
      <c r="F414" t="s">
        <v>89</v>
      </c>
      <c r="G414" t="s">
        <v>344</v>
      </c>
      <c r="H414" t="s">
        <v>158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 t="s">
        <v>42</v>
      </c>
      <c r="T414" t="s">
        <v>60</v>
      </c>
    </row>
    <row r="415" spans="1:20" x14ac:dyDescent="0.3">
      <c r="A415" t="s">
        <v>97</v>
      </c>
      <c r="B415" t="s">
        <v>98</v>
      </c>
      <c r="C415" t="s">
        <v>94</v>
      </c>
      <c r="D415" t="s">
        <v>95</v>
      </c>
      <c r="E415" t="s">
        <v>24</v>
      </c>
      <c r="F415" t="s">
        <v>89</v>
      </c>
      <c r="G415" t="s">
        <v>344</v>
      </c>
      <c r="H415" t="s">
        <v>124</v>
      </c>
      <c r="I415" t="s">
        <v>46</v>
      </c>
      <c r="J415" t="s">
        <v>347</v>
      </c>
      <c r="K415">
        <v>4.08</v>
      </c>
      <c r="L415">
        <v>17</v>
      </c>
      <c r="M415">
        <v>13</v>
      </c>
      <c r="N415">
        <v>4</v>
      </c>
      <c r="O415">
        <v>17</v>
      </c>
      <c r="P415">
        <v>76.5</v>
      </c>
      <c r="Q415">
        <v>76.5</v>
      </c>
      <c r="R415">
        <v>0</v>
      </c>
      <c r="S415" t="s">
        <v>30</v>
      </c>
      <c r="T415" t="s">
        <v>37</v>
      </c>
    </row>
    <row r="416" spans="1:20" x14ac:dyDescent="0.3">
      <c r="A416" t="s">
        <v>100</v>
      </c>
      <c r="B416" t="s">
        <v>101</v>
      </c>
      <c r="C416" t="s">
        <v>94</v>
      </c>
      <c r="D416" t="s">
        <v>45</v>
      </c>
      <c r="E416" t="s">
        <v>24</v>
      </c>
      <c r="F416" t="s">
        <v>89</v>
      </c>
      <c r="G416" t="s">
        <v>344</v>
      </c>
      <c r="H416" t="s">
        <v>27</v>
      </c>
      <c r="I416" t="s">
        <v>223</v>
      </c>
      <c r="J416" t="s">
        <v>137</v>
      </c>
      <c r="K416">
        <v>7.24</v>
      </c>
      <c r="L416">
        <v>31</v>
      </c>
      <c r="M416">
        <v>22</v>
      </c>
      <c r="N416">
        <v>9</v>
      </c>
      <c r="O416">
        <v>31</v>
      </c>
      <c r="P416">
        <v>71</v>
      </c>
      <c r="Q416">
        <v>71</v>
      </c>
      <c r="R416">
        <v>0</v>
      </c>
      <c r="S416" t="s">
        <v>42</v>
      </c>
      <c r="T416" t="s">
        <v>122</v>
      </c>
    </row>
    <row r="417" spans="1:20" x14ac:dyDescent="0.3">
      <c r="A417" t="s">
        <v>103</v>
      </c>
      <c r="B417" t="s">
        <v>104</v>
      </c>
      <c r="C417" t="s">
        <v>22</v>
      </c>
      <c r="D417" t="s">
        <v>34</v>
      </c>
      <c r="E417" t="s">
        <v>105</v>
      </c>
      <c r="F417" t="s">
        <v>25</v>
      </c>
      <c r="G417" t="s">
        <v>344</v>
      </c>
      <c r="H417" t="s">
        <v>27</v>
      </c>
      <c r="I417" t="s">
        <v>58</v>
      </c>
      <c r="J417" t="s">
        <v>327</v>
      </c>
      <c r="K417">
        <v>8.91</v>
      </c>
      <c r="L417">
        <v>25</v>
      </c>
      <c r="M417">
        <v>24</v>
      </c>
      <c r="N417">
        <v>1</v>
      </c>
      <c r="O417">
        <v>25</v>
      </c>
      <c r="P417">
        <v>96</v>
      </c>
      <c r="Q417">
        <v>96</v>
      </c>
      <c r="R417">
        <v>0.91</v>
      </c>
      <c r="S417" t="s">
        <v>30</v>
      </c>
      <c r="T417" t="s">
        <v>31</v>
      </c>
    </row>
    <row r="418" spans="1:20" x14ac:dyDescent="0.3">
      <c r="A418" t="s">
        <v>108</v>
      </c>
      <c r="B418" t="s">
        <v>109</v>
      </c>
      <c r="C418" t="s">
        <v>22</v>
      </c>
      <c r="D418" t="s">
        <v>34</v>
      </c>
      <c r="E418" t="s">
        <v>105</v>
      </c>
      <c r="F418" t="s">
        <v>25</v>
      </c>
      <c r="G418" t="s">
        <v>344</v>
      </c>
      <c r="H418" t="s">
        <v>27</v>
      </c>
      <c r="I418" t="s">
        <v>28</v>
      </c>
      <c r="J418" t="s">
        <v>133</v>
      </c>
      <c r="K418">
        <v>7.4</v>
      </c>
      <c r="L418">
        <v>33</v>
      </c>
      <c r="M418">
        <v>33</v>
      </c>
      <c r="N418">
        <v>0</v>
      </c>
      <c r="O418">
        <v>33</v>
      </c>
      <c r="P418">
        <v>100</v>
      </c>
      <c r="Q418">
        <v>100</v>
      </c>
      <c r="R418">
        <v>0</v>
      </c>
      <c r="S418" t="s">
        <v>42</v>
      </c>
      <c r="T418" t="s">
        <v>60</v>
      </c>
    </row>
    <row r="419" spans="1:20" x14ac:dyDescent="0.3">
      <c r="A419" t="s">
        <v>111</v>
      </c>
      <c r="B419" t="s">
        <v>112</v>
      </c>
      <c r="C419" t="s">
        <v>55</v>
      </c>
      <c r="D419" t="s">
        <v>56</v>
      </c>
      <c r="E419" t="s">
        <v>105</v>
      </c>
      <c r="F419" t="s">
        <v>57</v>
      </c>
      <c r="G419" t="s">
        <v>344</v>
      </c>
      <c r="H419" t="s">
        <v>27</v>
      </c>
      <c r="I419" t="s">
        <v>138</v>
      </c>
      <c r="J419" t="s">
        <v>65</v>
      </c>
      <c r="K419">
        <v>8.61</v>
      </c>
      <c r="L419">
        <v>21</v>
      </c>
      <c r="M419">
        <v>20</v>
      </c>
      <c r="N419">
        <v>1</v>
      </c>
      <c r="O419">
        <v>21</v>
      </c>
      <c r="P419">
        <v>95.2</v>
      </c>
      <c r="Q419">
        <v>95.2</v>
      </c>
      <c r="R419">
        <v>0.61</v>
      </c>
      <c r="S419" t="s">
        <v>30</v>
      </c>
      <c r="T419" t="s">
        <v>31</v>
      </c>
    </row>
    <row r="420" spans="1:20" x14ac:dyDescent="0.3">
      <c r="A420" t="s">
        <v>114</v>
      </c>
      <c r="B420" t="s">
        <v>115</v>
      </c>
      <c r="C420" t="s">
        <v>72</v>
      </c>
      <c r="D420" t="s">
        <v>73</v>
      </c>
      <c r="E420" t="s">
        <v>105</v>
      </c>
      <c r="F420" t="s">
        <v>74</v>
      </c>
      <c r="G420" t="s">
        <v>344</v>
      </c>
      <c r="H420" t="s">
        <v>27</v>
      </c>
      <c r="I420" t="s">
        <v>136</v>
      </c>
      <c r="J420" t="s">
        <v>280</v>
      </c>
      <c r="K420">
        <v>8.9499999999999993</v>
      </c>
      <c r="L420">
        <v>20</v>
      </c>
      <c r="M420">
        <v>14</v>
      </c>
      <c r="N420">
        <v>6</v>
      </c>
      <c r="O420">
        <v>20</v>
      </c>
      <c r="P420">
        <v>70</v>
      </c>
      <c r="Q420">
        <v>70</v>
      </c>
      <c r="R420">
        <v>0.95</v>
      </c>
      <c r="S420" t="s">
        <v>30</v>
      </c>
      <c r="T420" t="s">
        <v>37</v>
      </c>
    </row>
    <row r="421" spans="1:20" x14ac:dyDescent="0.3">
      <c r="A421" t="s">
        <v>117</v>
      </c>
      <c r="B421" t="s">
        <v>118</v>
      </c>
      <c r="C421" t="s">
        <v>94</v>
      </c>
      <c r="D421" t="s">
        <v>95</v>
      </c>
      <c r="E421" t="s">
        <v>105</v>
      </c>
      <c r="F421" t="s">
        <v>89</v>
      </c>
      <c r="G421" t="s">
        <v>344</v>
      </c>
      <c r="H421" t="s">
        <v>27</v>
      </c>
      <c r="I421" t="s">
        <v>179</v>
      </c>
      <c r="J421" t="s">
        <v>168</v>
      </c>
      <c r="K421">
        <v>8.8000000000000007</v>
      </c>
      <c r="L421">
        <v>26</v>
      </c>
      <c r="M421">
        <v>24</v>
      </c>
      <c r="N421">
        <v>2</v>
      </c>
      <c r="O421">
        <v>26</v>
      </c>
      <c r="P421">
        <v>92.3</v>
      </c>
      <c r="Q421">
        <v>92.3</v>
      </c>
      <c r="R421">
        <v>0.8</v>
      </c>
      <c r="S421" t="s">
        <v>42</v>
      </c>
      <c r="T421" t="s">
        <v>31</v>
      </c>
    </row>
    <row r="422" spans="1:20" x14ac:dyDescent="0.3">
      <c r="A422" t="s">
        <v>20</v>
      </c>
      <c r="B422" t="s">
        <v>21</v>
      </c>
      <c r="C422" t="s">
        <v>22</v>
      </c>
      <c r="D422" t="s">
        <v>23</v>
      </c>
      <c r="E422" t="s">
        <v>24</v>
      </c>
      <c r="F422" t="s">
        <v>25</v>
      </c>
      <c r="G422" t="s">
        <v>348</v>
      </c>
      <c r="H422" t="s">
        <v>27</v>
      </c>
      <c r="I422" t="s">
        <v>35</v>
      </c>
      <c r="J422" t="s">
        <v>263</v>
      </c>
      <c r="K422">
        <v>7.59</v>
      </c>
      <c r="L422">
        <v>29</v>
      </c>
      <c r="M422">
        <v>28</v>
      </c>
      <c r="N422">
        <v>1</v>
      </c>
      <c r="O422">
        <v>29</v>
      </c>
      <c r="P422">
        <v>96.6</v>
      </c>
      <c r="Q422">
        <v>96.6</v>
      </c>
      <c r="R422">
        <v>0</v>
      </c>
      <c r="S422" t="s">
        <v>30</v>
      </c>
      <c r="T422" t="s">
        <v>31</v>
      </c>
    </row>
    <row r="423" spans="1:20" x14ac:dyDescent="0.3">
      <c r="A423" t="s">
        <v>32</v>
      </c>
      <c r="B423" t="s">
        <v>33</v>
      </c>
      <c r="C423" t="s">
        <v>22</v>
      </c>
      <c r="D423" t="s">
        <v>34</v>
      </c>
      <c r="E423" t="s">
        <v>24</v>
      </c>
      <c r="F423" t="s">
        <v>25</v>
      </c>
      <c r="G423" t="s">
        <v>348</v>
      </c>
      <c r="H423" t="s">
        <v>27</v>
      </c>
      <c r="I423" t="s">
        <v>28</v>
      </c>
      <c r="J423" t="s">
        <v>274</v>
      </c>
      <c r="K423">
        <v>8.9600000000000009</v>
      </c>
      <c r="L423">
        <v>22</v>
      </c>
      <c r="M423">
        <v>16</v>
      </c>
      <c r="N423">
        <v>6</v>
      </c>
      <c r="O423">
        <v>22</v>
      </c>
      <c r="P423">
        <v>72.7</v>
      </c>
      <c r="Q423">
        <v>72.7</v>
      </c>
      <c r="R423">
        <v>0.96</v>
      </c>
      <c r="S423" t="s">
        <v>81</v>
      </c>
      <c r="T423" t="s">
        <v>37</v>
      </c>
    </row>
    <row r="424" spans="1:20" x14ac:dyDescent="0.3">
      <c r="A424" t="s">
        <v>38</v>
      </c>
      <c r="B424" t="s">
        <v>39</v>
      </c>
      <c r="C424" t="s">
        <v>22</v>
      </c>
      <c r="D424" t="s">
        <v>34</v>
      </c>
      <c r="E424" t="s">
        <v>24</v>
      </c>
      <c r="F424" t="s">
        <v>25</v>
      </c>
      <c r="G424" t="s">
        <v>348</v>
      </c>
      <c r="H424" t="s">
        <v>27</v>
      </c>
      <c r="I424" t="s">
        <v>68</v>
      </c>
      <c r="J424" t="s">
        <v>156</v>
      </c>
      <c r="K424">
        <v>8.4600000000000009</v>
      </c>
      <c r="L424">
        <v>22</v>
      </c>
      <c r="M424">
        <v>20</v>
      </c>
      <c r="N424">
        <v>2</v>
      </c>
      <c r="O424">
        <v>22</v>
      </c>
      <c r="P424">
        <v>90.9</v>
      </c>
      <c r="Q424">
        <v>90.9</v>
      </c>
      <c r="R424">
        <v>0.46</v>
      </c>
      <c r="S424" t="s">
        <v>30</v>
      </c>
      <c r="T424" t="s">
        <v>31</v>
      </c>
    </row>
    <row r="425" spans="1:20" x14ac:dyDescent="0.3">
      <c r="A425" t="s">
        <v>43</v>
      </c>
      <c r="B425" t="s">
        <v>44</v>
      </c>
      <c r="C425" t="s">
        <v>22</v>
      </c>
      <c r="D425" t="s">
        <v>45</v>
      </c>
      <c r="E425" t="s">
        <v>24</v>
      </c>
      <c r="F425" t="s">
        <v>25</v>
      </c>
      <c r="G425" t="s">
        <v>348</v>
      </c>
      <c r="H425" t="s">
        <v>27</v>
      </c>
      <c r="I425" t="s">
        <v>194</v>
      </c>
      <c r="J425" t="s">
        <v>188</v>
      </c>
      <c r="K425">
        <v>9.26</v>
      </c>
      <c r="L425">
        <v>37</v>
      </c>
      <c r="M425">
        <v>28</v>
      </c>
      <c r="N425">
        <v>9</v>
      </c>
      <c r="O425">
        <v>37</v>
      </c>
      <c r="P425">
        <v>75.7</v>
      </c>
      <c r="Q425">
        <v>75.7</v>
      </c>
      <c r="R425">
        <v>1.26</v>
      </c>
      <c r="S425" t="s">
        <v>42</v>
      </c>
      <c r="T425" t="s">
        <v>122</v>
      </c>
    </row>
    <row r="426" spans="1:20" x14ac:dyDescent="0.3">
      <c r="A426" t="s">
        <v>48</v>
      </c>
      <c r="B426" t="s">
        <v>49</v>
      </c>
      <c r="C426" t="s">
        <v>22</v>
      </c>
      <c r="D426" t="s">
        <v>34</v>
      </c>
      <c r="E426" t="s">
        <v>24</v>
      </c>
      <c r="F426" t="s">
        <v>25</v>
      </c>
      <c r="G426" t="s">
        <v>348</v>
      </c>
      <c r="H426" t="s">
        <v>27</v>
      </c>
      <c r="I426" t="s">
        <v>125</v>
      </c>
      <c r="J426" t="s">
        <v>274</v>
      </c>
      <c r="K426">
        <v>8.98</v>
      </c>
      <c r="L426">
        <v>33</v>
      </c>
      <c r="M426">
        <v>23</v>
      </c>
      <c r="N426">
        <v>10</v>
      </c>
      <c r="O426">
        <v>33</v>
      </c>
      <c r="P426">
        <v>69.7</v>
      </c>
      <c r="Q426">
        <v>69.7</v>
      </c>
      <c r="R426">
        <v>0.98</v>
      </c>
      <c r="S426" t="s">
        <v>42</v>
      </c>
      <c r="T426" t="s">
        <v>122</v>
      </c>
    </row>
    <row r="427" spans="1:20" x14ac:dyDescent="0.3">
      <c r="A427" t="s">
        <v>53</v>
      </c>
      <c r="B427" t="s">
        <v>54</v>
      </c>
      <c r="C427" t="s">
        <v>55</v>
      </c>
      <c r="D427" t="s">
        <v>56</v>
      </c>
      <c r="E427" t="s">
        <v>24</v>
      </c>
      <c r="F427" t="s">
        <v>57</v>
      </c>
      <c r="G427" t="s">
        <v>348</v>
      </c>
      <c r="H427" t="s">
        <v>27</v>
      </c>
      <c r="I427" t="s">
        <v>79</v>
      </c>
      <c r="J427" t="s">
        <v>188</v>
      </c>
      <c r="K427">
        <v>9.43</v>
      </c>
      <c r="L427">
        <v>16</v>
      </c>
      <c r="M427">
        <v>16</v>
      </c>
      <c r="N427">
        <v>0</v>
      </c>
      <c r="O427">
        <v>16</v>
      </c>
      <c r="P427">
        <v>100</v>
      </c>
      <c r="Q427">
        <v>100</v>
      </c>
      <c r="R427">
        <v>1.43</v>
      </c>
      <c r="S427" t="s">
        <v>42</v>
      </c>
      <c r="T427" t="s">
        <v>60</v>
      </c>
    </row>
    <row r="428" spans="1:20" x14ac:dyDescent="0.3">
      <c r="A428" t="s">
        <v>61</v>
      </c>
      <c r="B428" t="s">
        <v>62</v>
      </c>
      <c r="C428" t="s">
        <v>55</v>
      </c>
      <c r="D428" t="s">
        <v>63</v>
      </c>
      <c r="E428" t="s">
        <v>24</v>
      </c>
      <c r="F428" t="s">
        <v>57</v>
      </c>
      <c r="G428" t="s">
        <v>348</v>
      </c>
      <c r="H428" t="s">
        <v>27</v>
      </c>
      <c r="I428" t="s">
        <v>40</v>
      </c>
      <c r="J428" t="s">
        <v>274</v>
      </c>
      <c r="K428">
        <v>7.97</v>
      </c>
      <c r="L428">
        <v>9</v>
      </c>
      <c r="M428">
        <v>7</v>
      </c>
      <c r="N428">
        <v>2</v>
      </c>
      <c r="O428">
        <v>9</v>
      </c>
      <c r="P428">
        <v>77.8</v>
      </c>
      <c r="Q428">
        <v>77.8</v>
      </c>
      <c r="R428">
        <v>0</v>
      </c>
      <c r="S428" t="s">
        <v>42</v>
      </c>
      <c r="T428" t="s">
        <v>31</v>
      </c>
    </row>
    <row r="429" spans="1:20" x14ac:dyDescent="0.3">
      <c r="A429" t="s">
        <v>66</v>
      </c>
      <c r="B429" t="s">
        <v>67</v>
      </c>
      <c r="C429" t="s">
        <v>55</v>
      </c>
      <c r="D429" t="s">
        <v>56</v>
      </c>
      <c r="E429" t="s">
        <v>24</v>
      </c>
      <c r="F429" t="s">
        <v>57</v>
      </c>
      <c r="G429" t="s">
        <v>348</v>
      </c>
      <c r="H429" t="s">
        <v>27</v>
      </c>
      <c r="I429" t="s">
        <v>79</v>
      </c>
      <c r="J429" t="s">
        <v>148</v>
      </c>
      <c r="K429">
        <v>7.74</v>
      </c>
      <c r="L429">
        <v>20</v>
      </c>
      <c r="M429">
        <v>17</v>
      </c>
      <c r="N429">
        <v>3</v>
      </c>
      <c r="O429">
        <v>20</v>
      </c>
      <c r="P429">
        <v>85</v>
      </c>
      <c r="Q429">
        <v>85</v>
      </c>
      <c r="R429">
        <v>0</v>
      </c>
      <c r="S429" t="s">
        <v>42</v>
      </c>
      <c r="T429" t="s">
        <v>31</v>
      </c>
    </row>
    <row r="430" spans="1:20" x14ac:dyDescent="0.3">
      <c r="A430" t="s">
        <v>70</v>
      </c>
      <c r="B430" t="s">
        <v>71</v>
      </c>
      <c r="C430" t="s">
        <v>72</v>
      </c>
      <c r="D430" t="s">
        <v>73</v>
      </c>
      <c r="E430" t="s">
        <v>24</v>
      </c>
      <c r="F430" t="s">
        <v>74</v>
      </c>
      <c r="G430" t="s">
        <v>348</v>
      </c>
      <c r="H430" t="s">
        <v>27</v>
      </c>
      <c r="I430" t="s">
        <v>306</v>
      </c>
      <c r="J430" t="s">
        <v>349</v>
      </c>
      <c r="K430">
        <v>9.06</v>
      </c>
      <c r="L430">
        <v>19</v>
      </c>
      <c r="M430">
        <v>16</v>
      </c>
      <c r="N430">
        <v>3</v>
      </c>
      <c r="O430">
        <v>19</v>
      </c>
      <c r="P430">
        <v>84.2</v>
      </c>
      <c r="Q430">
        <v>84.2</v>
      </c>
      <c r="R430">
        <v>1.06</v>
      </c>
      <c r="S430" t="s">
        <v>30</v>
      </c>
      <c r="T430" t="s">
        <v>31</v>
      </c>
    </row>
    <row r="431" spans="1:20" x14ac:dyDescent="0.3">
      <c r="A431" t="s">
        <v>77</v>
      </c>
      <c r="B431" t="s">
        <v>78</v>
      </c>
      <c r="C431" t="s">
        <v>72</v>
      </c>
      <c r="D431" t="s">
        <v>73</v>
      </c>
      <c r="E431" t="s">
        <v>24</v>
      </c>
      <c r="F431" t="s">
        <v>74</v>
      </c>
      <c r="G431" t="s">
        <v>348</v>
      </c>
      <c r="H431" t="s">
        <v>27</v>
      </c>
      <c r="I431" t="s">
        <v>204</v>
      </c>
      <c r="J431" t="s">
        <v>184</v>
      </c>
      <c r="K431">
        <v>7.78</v>
      </c>
      <c r="L431">
        <v>21</v>
      </c>
      <c r="M431">
        <v>17</v>
      </c>
      <c r="N431">
        <v>4</v>
      </c>
      <c r="O431">
        <v>21</v>
      </c>
      <c r="P431">
        <v>81</v>
      </c>
      <c r="Q431">
        <v>81</v>
      </c>
      <c r="R431">
        <v>0</v>
      </c>
      <c r="S431" t="s">
        <v>52</v>
      </c>
      <c r="T431" t="s">
        <v>37</v>
      </c>
    </row>
    <row r="432" spans="1:20" x14ac:dyDescent="0.3">
      <c r="A432" t="s">
        <v>82</v>
      </c>
      <c r="B432" t="s">
        <v>83</v>
      </c>
      <c r="C432" t="s">
        <v>72</v>
      </c>
      <c r="D432" t="s">
        <v>45</v>
      </c>
      <c r="E432" t="s">
        <v>24</v>
      </c>
      <c r="F432" t="s">
        <v>74</v>
      </c>
      <c r="G432" t="s">
        <v>348</v>
      </c>
      <c r="H432" t="s">
        <v>294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 t="s">
        <v>42</v>
      </c>
      <c r="T432" t="s">
        <v>60</v>
      </c>
    </row>
    <row r="433" spans="1:20" x14ac:dyDescent="0.3">
      <c r="A433" t="s">
        <v>85</v>
      </c>
      <c r="B433" t="s">
        <v>86</v>
      </c>
      <c r="C433" t="s">
        <v>87</v>
      </c>
      <c r="D433" t="s">
        <v>88</v>
      </c>
      <c r="E433" t="s">
        <v>24</v>
      </c>
      <c r="F433" t="s">
        <v>89</v>
      </c>
      <c r="G433" t="s">
        <v>348</v>
      </c>
      <c r="H433" t="s">
        <v>27</v>
      </c>
      <c r="I433" t="s">
        <v>46</v>
      </c>
      <c r="J433" t="s">
        <v>222</v>
      </c>
      <c r="K433">
        <v>7.22</v>
      </c>
      <c r="L433">
        <v>8</v>
      </c>
      <c r="M433">
        <v>6</v>
      </c>
      <c r="N433">
        <v>2</v>
      </c>
      <c r="O433">
        <v>8</v>
      </c>
      <c r="P433">
        <v>75</v>
      </c>
      <c r="Q433">
        <v>75</v>
      </c>
      <c r="R433">
        <v>0</v>
      </c>
      <c r="S433" t="s">
        <v>81</v>
      </c>
      <c r="T433" t="s">
        <v>31</v>
      </c>
    </row>
    <row r="434" spans="1:20" x14ac:dyDescent="0.3">
      <c r="A434" t="s">
        <v>92</v>
      </c>
      <c r="B434" t="s">
        <v>93</v>
      </c>
      <c r="C434" t="s">
        <v>94</v>
      </c>
      <c r="D434" t="s">
        <v>95</v>
      </c>
      <c r="E434" t="s">
        <v>24</v>
      </c>
      <c r="F434" t="s">
        <v>89</v>
      </c>
      <c r="G434" t="s">
        <v>348</v>
      </c>
      <c r="H434" t="s">
        <v>27</v>
      </c>
      <c r="I434" t="s">
        <v>35</v>
      </c>
      <c r="J434" t="s">
        <v>208</v>
      </c>
      <c r="K434">
        <v>9.02</v>
      </c>
      <c r="L434">
        <v>29</v>
      </c>
      <c r="M434">
        <v>24</v>
      </c>
      <c r="N434">
        <v>5</v>
      </c>
      <c r="O434">
        <v>29</v>
      </c>
      <c r="P434">
        <v>82.8</v>
      </c>
      <c r="Q434">
        <v>82.8</v>
      </c>
      <c r="R434">
        <v>1.02</v>
      </c>
      <c r="S434" t="s">
        <v>30</v>
      </c>
      <c r="T434" t="s">
        <v>37</v>
      </c>
    </row>
    <row r="435" spans="1:20" x14ac:dyDescent="0.3">
      <c r="A435" t="s">
        <v>97</v>
      </c>
      <c r="B435" t="s">
        <v>98</v>
      </c>
      <c r="C435" t="s">
        <v>94</v>
      </c>
      <c r="D435" t="s">
        <v>95</v>
      </c>
      <c r="E435" t="s">
        <v>24</v>
      </c>
      <c r="F435" t="s">
        <v>89</v>
      </c>
      <c r="G435" t="s">
        <v>348</v>
      </c>
      <c r="H435" t="s">
        <v>27</v>
      </c>
      <c r="I435" t="s">
        <v>113</v>
      </c>
      <c r="J435" t="s">
        <v>270</v>
      </c>
      <c r="K435">
        <v>9.56</v>
      </c>
      <c r="L435">
        <v>16</v>
      </c>
      <c r="M435">
        <v>16</v>
      </c>
      <c r="N435">
        <v>0</v>
      </c>
      <c r="O435">
        <v>16</v>
      </c>
      <c r="P435">
        <v>100</v>
      </c>
      <c r="Q435">
        <v>100</v>
      </c>
      <c r="R435">
        <v>1.56</v>
      </c>
      <c r="S435" t="s">
        <v>42</v>
      </c>
      <c r="T435" t="s">
        <v>60</v>
      </c>
    </row>
    <row r="436" spans="1:20" x14ac:dyDescent="0.3">
      <c r="A436" t="s">
        <v>100</v>
      </c>
      <c r="B436" t="s">
        <v>101</v>
      </c>
      <c r="C436" t="s">
        <v>94</v>
      </c>
      <c r="D436" t="s">
        <v>45</v>
      </c>
      <c r="E436" t="s">
        <v>24</v>
      </c>
      <c r="F436" t="s">
        <v>89</v>
      </c>
      <c r="G436" t="s">
        <v>348</v>
      </c>
      <c r="H436" t="s">
        <v>27</v>
      </c>
      <c r="I436" t="s">
        <v>149</v>
      </c>
      <c r="J436" t="s">
        <v>350</v>
      </c>
      <c r="K436">
        <v>7.31</v>
      </c>
      <c r="L436">
        <v>34</v>
      </c>
      <c r="M436">
        <v>26</v>
      </c>
      <c r="N436">
        <v>8</v>
      </c>
      <c r="O436">
        <v>34</v>
      </c>
      <c r="P436">
        <v>76.5</v>
      </c>
      <c r="Q436">
        <v>76.5</v>
      </c>
      <c r="R436">
        <v>0</v>
      </c>
      <c r="S436" t="s">
        <v>81</v>
      </c>
      <c r="T436" t="s">
        <v>122</v>
      </c>
    </row>
    <row r="437" spans="1:20" x14ac:dyDescent="0.3">
      <c r="A437" t="s">
        <v>103</v>
      </c>
      <c r="B437" t="s">
        <v>104</v>
      </c>
      <c r="C437" t="s">
        <v>22</v>
      </c>
      <c r="D437" t="s">
        <v>34</v>
      </c>
      <c r="E437" t="s">
        <v>105</v>
      </c>
      <c r="F437" t="s">
        <v>25</v>
      </c>
      <c r="G437" t="s">
        <v>348</v>
      </c>
      <c r="H437" t="s">
        <v>27</v>
      </c>
      <c r="I437" t="s">
        <v>153</v>
      </c>
      <c r="J437" t="s">
        <v>321</v>
      </c>
      <c r="K437">
        <v>9.5399999999999991</v>
      </c>
      <c r="L437">
        <v>25</v>
      </c>
      <c r="M437">
        <v>18</v>
      </c>
      <c r="N437">
        <v>7</v>
      </c>
      <c r="O437">
        <v>25</v>
      </c>
      <c r="P437">
        <v>72</v>
      </c>
      <c r="Q437">
        <v>72</v>
      </c>
      <c r="R437">
        <v>1.54</v>
      </c>
      <c r="S437" t="s">
        <v>81</v>
      </c>
      <c r="T437" t="s">
        <v>37</v>
      </c>
    </row>
    <row r="438" spans="1:20" x14ac:dyDescent="0.3">
      <c r="A438" t="s">
        <v>108</v>
      </c>
      <c r="B438" t="s">
        <v>109</v>
      </c>
      <c r="C438" t="s">
        <v>22</v>
      </c>
      <c r="D438" t="s">
        <v>34</v>
      </c>
      <c r="E438" t="s">
        <v>105</v>
      </c>
      <c r="F438" t="s">
        <v>25</v>
      </c>
      <c r="G438" t="s">
        <v>348</v>
      </c>
      <c r="H438" t="s">
        <v>27</v>
      </c>
      <c r="I438" t="s">
        <v>136</v>
      </c>
      <c r="J438" t="s">
        <v>59</v>
      </c>
      <c r="K438">
        <v>8.7899999999999991</v>
      </c>
      <c r="L438">
        <v>25</v>
      </c>
      <c r="M438">
        <v>18</v>
      </c>
      <c r="N438">
        <v>7</v>
      </c>
      <c r="O438">
        <v>25</v>
      </c>
      <c r="P438">
        <v>72</v>
      </c>
      <c r="Q438">
        <v>72</v>
      </c>
      <c r="R438">
        <v>0.79</v>
      </c>
      <c r="S438" t="s">
        <v>42</v>
      </c>
      <c r="T438" t="s">
        <v>37</v>
      </c>
    </row>
    <row r="439" spans="1:20" x14ac:dyDescent="0.3">
      <c r="A439" t="s">
        <v>111</v>
      </c>
      <c r="B439" t="s">
        <v>112</v>
      </c>
      <c r="C439" t="s">
        <v>55</v>
      </c>
      <c r="D439" t="s">
        <v>56</v>
      </c>
      <c r="E439" t="s">
        <v>105</v>
      </c>
      <c r="F439" t="s">
        <v>57</v>
      </c>
      <c r="G439" t="s">
        <v>348</v>
      </c>
      <c r="H439" t="s">
        <v>27</v>
      </c>
      <c r="I439" t="s">
        <v>199</v>
      </c>
      <c r="J439" t="s">
        <v>296</v>
      </c>
      <c r="K439">
        <v>7.96</v>
      </c>
      <c r="L439">
        <v>15</v>
      </c>
      <c r="M439">
        <v>11</v>
      </c>
      <c r="N439">
        <v>4</v>
      </c>
      <c r="O439">
        <v>15</v>
      </c>
      <c r="P439">
        <v>73.3</v>
      </c>
      <c r="Q439">
        <v>73.3</v>
      </c>
      <c r="R439">
        <v>0</v>
      </c>
      <c r="S439" t="s">
        <v>30</v>
      </c>
      <c r="T439" t="s">
        <v>37</v>
      </c>
    </row>
    <row r="440" spans="1:20" x14ac:dyDescent="0.3">
      <c r="A440" t="s">
        <v>114</v>
      </c>
      <c r="B440" t="s">
        <v>115</v>
      </c>
      <c r="C440" t="s">
        <v>72</v>
      </c>
      <c r="D440" t="s">
        <v>73</v>
      </c>
      <c r="E440" t="s">
        <v>105</v>
      </c>
      <c r="F440" t="s">
        <v>74</v>
      </c>
      <c r="G440" t="s">
        <v>348</v>
      </c>
      <c r="H440" t="s">
        <v>27</v>
      </c>
      <c r="I440" t="s">
        <v>206</v>
      </c>
      <c r="J440" t="s">
        <v>202</v>
      </c>
      <c r="K440">
        <v>7.59</v>
      </c>
      <c r="L440">
        <v>21</v>
      </c>
      <c r="M440">
        <v>18</v>
      </c>
      <c r="N440">
        <v>3</v>
      </c>
      <c r="O440">
        <v>21</v>
      </c>
      <c r="P440">
        <v>85.7</v>
      </c>
      <c r="Q440">
        <v>85.7</v>
      </c>
      <c r="R440">
        <v>0</v>
      </c>
      <c r="S440" t="s">
        <v>30</v>
      </c>
      <c r="T440" t="s">
        <v>31</v>
      </c>
    </row>
    <row r="441" spans="1:20" x14ac:dyDescent="0.3">
      <c r="A441" t="s">
        <v>117</v>
      </c>
      <c r="B441" t="s">
        <v>118</v>
      </c>
      <c r="C441" t="s">
        <v>94</v>
      </c>
      <c r="D441" t="s">
        <v>95</v>
      </c>
      <c r="E441" t="s">
        <v>105</v>
      </c>
      <c r="F441" t="s">
        <v>89</v>
      </c>
      <c r="G441" t="s">
        <v>348</v>
      </c>
      <c r="H441" t="s">
        <v>27</v>
      </c>
      <c r="I441" t="s">
        <v>153</v>
      </c>
      <c r="J441" t="s">
        <v>116</v>
      </c>
      <c r="K441">
        <v>7.94</v>
      </c>
      <c r="L441">
        <v>27</v>
      </c>
      <c r="M441">
        <v>20</v>
      </c>
      <c r="N441">
        <v>7</v>
      </c>
      <c r="O441">
        <v>27</v>
      </c>
      <c r="P441">
        <v>74.099999999999994</v>
      </c>
      <c r="Q441">
        <v>74.099999999999994</v>
      </c>
      <c r="R441">
        <v>0</v>
      </c>
      <c r="S441" t="s">
        <v>30</v>
      </c>
      <c r="T441" t="s">
        <v>37</v>
      </c>
    </row>
    <row r="442" spans="1:20" x14ac:dyDescent="0.3">
      <c r="A442" t="s">
        <v>20</v>
      </c>
      <c r="B442" t="s">
        <v>21</v>
      </c>
      <c r="C442" t="s">
        <v>22</v>
      </c>
      <c r="D442" t="s">
        <v>23</v>
      </c>
      <c r="E442" t="s">
        <v>24</v>
      </c>
      <c r="F442" t="s">
        <v>25</v>
      </c>
      <c r="G442" t="s">
        <v>351</v>
      </c>
      <c r="H442" t="s">
        <v>27</v>
      </c>
      <c r="I442" t="s">
        <v>75</v>
      </c>
      <c r="J442" t="s">
        <v>311</v>
      </c>
      <c r="K442">
        <v>9.2100000000000009</v>
      </c>
      <c r="L442">
        <v>26</v>
      </c>
      <c r="M442">
        <v>21</v>
      </c>
      <c r="N442">
        <v>5</v>
      </c>
      <c r="O442">
        <v>26</v>
      </c>
      <c r="P442">
        <v>80.8</v>
      </c>
      <c r="Q442">
        <v>80.8</v>
      </c>
      <c r="R442">
        <v>1.21</v>
      </c>
      <c r="S442" t="s">
        <v>42</v>
      </c>
      <c r="T442" t="s">
        <v>37</v>
      </c>
    </row>
    <row r="443" spans="1:20" x14ac:dyDescent="0.3">
      <c r="A443" t="s">
        <v>32</v>
      </c>
      <c r="B443" t="s">
        <v>33</v>
      </c>
      <c r="C443" t="s">
        <v>22</v>
      </c>
      <c r="D443" t="s">
        <v>34</v>
      </c>
      <c r="E443" t="s">
        <v>24</v>
      </c>
      <c r="F443" t="s">
        <v>25</v>
      </c>
      <c r="G443" t="s">
        <v>351</v>
      </c>
      <c r="H443" t="s">
        <v>27</v>
      </c>
      <c r="I443" t="s">
        <v>138</v>
      </c>
      <c r="J443" t="s">
        <v>167</v>
      </c>
      <c r="K443">
        <v>8.43</v>
      </c>
      <c r="L443">
        <v>22</v>
      </c>
      <c r="M443">
        <v>22</v>
      </c>
      <c r="N443">
        <v>0</v>
      </c>
      <c r="O443">
        <v>22</v>
      </c>
      <c r="P443">
        <v>100</v>
      </c>
      <c r="Q443">
        <v>100</v>
      </c>
      <c r="R443">
        <v>0.43</v>
      </c>
      <c r="S443" t="s">
        <v>42</v>
      </c>
      <c r="T443" t="s">
        <v>60</v>
      </c>
    </row>
    <row r="444" spans="1:20" x14ac:dyDescent="0.3">
      <c r="A444" t="s">
        <v>38</v>
      </c>
      <c r="B444" t="s">
        <v>39</v>
      </c>
      <c r="C444" t="s">
        <v>22</v>
      </c>
      <c r="D444" t="s">
        <v>34</v>
      </c>
      <c r="E444" t="s">
        <v>24</v>
      </c>
      <c r="F444" t="s">
        <v>25</v>
      </c>
      <c r="G444" t="s">
        <v>351</v>
      </c>
      <c r="H444" t="s">
        <v>27</v>
      </c>
      <c r="I444" t="s">
        <v>210</v>
      </c>
      <c r="J444" t="s">
        <v>317</v>
      </c>
      <c r="K444">
        <v>8.5299999999999994</v>
      </c>
      <c r="L444">
        <v>20</v>
      </c>
      <c r="M444">
        <v>18</v>
      </c>
      <c r="N444">
        <v>2</v>
      </c>
      <c r="O444">
        <v>20</v>
      </c>
      <c r="P444">
        <v>90</v>
      </c>
      <c r="Q444">
        <v>90</v>
      </c>
      <c r="R444">
        <v>0.53</v>
      </c>
      <c r="S444" t="s">
        <v>42</v>
      </c>
      <c r="T444" t="s">
        <v>31</v>
      </c>
    </row>
    <row r="445" spans="1:20" x14ac:dyDescent="0.3">
      <c r="A445" t="s">
        <v>43</v>
      </c>
      <c r="B445" t="s">
        <v>44</v>
      </c>
      <c r="C445" t="s">
        <v>22</v>
      </c>
      <c r="D445" t="s">
        <v>45</v>
      </c>
      <c r="E445" t="s">
        <v>24</v>
      </c>
      <c r="F445" t="s">
        <v>25</v>
      </c>
      <c r="G445" t="s">
        <v>351</v>
      </c>
      <c r="H445" t="s">
        <v>27</v>
      </c>
      <c r="I445" t="s">
        <v>206</v>
      </c>
      <c r="J445" t="s">
        <v>352</v>
      </c>
      <c r="K445">
        <v>7.23</v>
      </c>
      <c r="L445">
        <v>30</v>
      </c>
      <c r="M445">
        <v>22</v>
      </c>
      <c r="N445">
        <v>8</v>
      </c>
      <c r="O445">
        <v>30</v>
      </c>
      <c r="P445">
        <v>73.3</v>
      </c>
      <c r="Q445">
        <v>73.3</v>
      </c>
      <c r="R445">
        <v>0</v>
      </c>
      <c r="S445" t="s">
        <v>81</v>
      </c>
      <c r="T445" t="s">
        <v>122</v>
      </c>
    </row>
    <row r="446" spans="1:20" x14ac:dyDescent="0.3">
      <c r="A446" t="s">
        <v>48</v>
      </c>
      <c r="B446" t="s">
        <v>49</v>
      </c>
      <c r="C446" t="s">
        <v>22</v>
      </c>
      <c r="D446" t="s">
        <v>34</v>
      </c>
      <c r="E446" t="s">
        <v>24</v>
      </c>
      <c r="F446" t="s">
        <v>25</v>
      </c>
      <c r="G446" t="s">
        <v>351</v>
      </c>
      <c r="H446" t="s">
        <v>27</v>
      </c>
      <c r="I446" t="s">
        <v>90</v>
      </c>
      <c r="J446" t="s">
        <v>76</v>
      </c>
      <c r="K446">
        <v>8.61</v>
      </c>
      <c r="L446">
        <v>11</v>
      </c>
      <c r="M446">
        <v>11</v>
      </c>
      <c r="N446">
        <v>0</v>
      </c>
      <c r="O446">
        <v>11</v>
      </c>
      <c r="P446">
        <v>100</v>
      </c>
      <c r="Q446">
        <v>100</v>
      </c>
      <c r="R446">
        <v>0.61</v>
      </c>
      <c r="S446" t="s">
        <v>42</v>
      </c>
      <c r="T446" t="s">
        <v>60</v>
      </c>
    </row>
    <row r="447" spans="1:20" x14ac:dyDescent="0.3">
      <c r="A447" t="s">
        <v>53</v>
      </c>
      <c r="B447" t="s">
        <v>54</v>
      </c>
      <c r="C447" t="s">
        <v>55</v>
      </c>
      <c r="D447" t="s">
        <v>56</v>
      </c>
      <c r="E447" t="s">
        <v>24</v>
      </c>
      <c r="F447" t="s">
        <v>57</v>
      </c>
      <c r="G447" t="s">
        <v>351</v>
      </c>
      <c r="H447" t="s">
        <v>27</v>
      </c>
      <c r="I447" t="s">
        <v>75</v>
      </c>
      <c r="J447" t="s">
        <v>265</v>
      </c>
      <c r="K447">
        <v>9.3699999999999992</v>
      </c>
      <c r="L447">
        <v>13</v>
      </c>
      <c r="M447">
        <v>13</v>
      </c>
      <c r="N447">
        <v>0</v>
      </c>
      <c r="O447">
        <v>13</v>
      </c>
      <c r="P447">
        <v>100</v>
      </c>
      <c r="Q447">
        <v>100</v>
      </c>
      <c r="R447">
        <v>1.37</v>
      </c>
      <c r="S447" t="s">
        <v>42</v>
      </c>
      <c r="T447" t="s">
        <v>60</v>
      </c>
    </row>
    <row r="448" spans="1:20" x14ac:dyDescent="0.3">
      <c r="A448" t="s">
        <v>61</v>
      </c>
      <c r="B448" t="s">
        <v>62</v>
      </c>
      <c r="C448" t="s">
        <v>55</v>
      </c>
      <c r="D448" t="s">
        <v>63</v>
      </c>
      <c r="E448" t="s">
        <v>24</v>
      </c>
      <c r="F448" t="s">
        <v>57</v>
      </c>
      <c r="G448" t="s">
        <v>351</v>
      </c>
      <c r="H448" t="s">
        <v>27</v>
      </c>
      <c r="I448" t="s">
        <v>206</v>
      </c>
      <c r="J448" t="s">
        <v>353</v>
      </c>
      <c r="K448">
        <v>7.3</v>
      </c>
      <c r="L448">
        <v>16</v>
      </c>
      <c r="M448">
        <v>14</v>
      </c>
      <c r="N448">
        <v>2</v>
      </c>
      <c r="O448">
        <v>16</v>
      </c>
      <c r="P448">
        <v>87.5</v>
      </c>
      <c r="Q448">
        <v>87.5</v>
      </c>
      <c r="R448">
        <v>0</v>
      </c>
      <c r="S448" t="s">
        <v>42</v>
      </c>
      <c r="T448" t="s">
        <v>31</v>
      </c>
    </row>
    <row r="449" spans="1:20" x14ac:dyDescent="0.3">
      <c r="A449" t="s">
        <v>66</v>
      </c>
      <c r="B449" t="s">
        <v>67</v>
      </c>
      <c r="C449" t="s">
        <v>55</v>
      </c>
      <c r="D449" t="s">
        <v>56</v>
      </c>
      <c r="E449" t="s">
        <v>24</v>
      </c>
      <c r="F449" t="s">
        <v>57</v>
      </c>
      <c r="G449" t="s">
        <v>351</v>
      </c>
      <c r="H449" t="s">
        <v>27</v>
      </c>
      <c r="I449" t="s">
        <v>285</v>
      </c>
      <c r="J449" t="s">
        <v>337</v>
      </c>
      <c r="K449">
        <v>7.27</v>
      </c>
      <c r="L449">
        <v>14</v>
      </c>
      <c r="M449">
        <v>10</v>
      </c>
      <c r="N449">
        <v>4</v>
      </c>
      <c r="O449">
        <v>14</v>
      </c>
      <c r="P449">
        <v>71.400000000000006</v>
      </c>
      <c r="Q449">
        <v>71.400000000000006</v>
      </c>
      <c r="R449">
        <v>0</v>
      </c>
      <c r="S449" t="s">
        <v>42</v>
      </c>
      <c r="T449" t="s">
        <v>37</v>
      </c>
    </row>
    <row r="450" spans="1:20" x14ac:dyDescent="0.3">
      <c r="A450" t="s">
        <v>70</v>
      </c>
      <c r="B450" t="s">
        <v>71</v>
      </c>
      <c r="C450" t="s">
        <v>72</v>
      </c>
      <c r="D450" t="s">
        <v>73</v>
      </c>
      <c r="E450" t="s">
        <v>24</v>
      </c>
      <c r="F450" t="s">
        <v>74</v>
      </c>
      <c r="G450" t="s">
        <v>351</v>
      </c>
      <c r="H450" t="s">
        <v>27</v>
      </c>
      <c r="I450" t="s">
        <v>64</v>
      </c>
      <c r="J450" t="s">
        <v>242</v>
      </c>
      <c r="K450">
        <v>8.67</v>
      </c>
      <c r="L450">
        <v>17</v>
      </c>
      <c r="M450">
        <v>15</v>
      </c>
      <c r="N450">
        <v>2</v>
      </c>
      <c r="O450">
        <v>17</v>
      </c>
      <c r="P450">
        <v>88.2</v>
      </c>
      <c r="Q450">
        <v>88.2</v>
      </c>
      <c r="R450">
        <v>0.67</v>
      </c>
      <c r="S450" t="s">
        <v>30</v>
      </c>
      <c r="T450" t="s">
        <v>31</v>
      </c>
    </row>
    <row r="451" spans="1:20" x14ac:dyDescent="0.3">
      <c r="A451" t="s">
        <v>77</v>
      </c>
      <c r="B451" t="s">
        <v>78</v>
      </c>
      <c r="C451" t="s">
        <v>72</v>
      </c>
      <c r="D451" t="s">
        <v>73</v>
      </c>
      <c r="E451" t="s">
        <v>24</v>
      </c>
      <c r="F451" t="s">
        <v>74</v>
      </c>
      <c r="G451" t="s">
        <v>351</v>
      </c>
      <c r="H451" t="s">
        <v>27</v>
      </c>
      <c r="I451" t="s">
        <v>260</v>
      </c>
      <c r="J451" t="s">
        <v>174</v>
      </c>
      <c r="K451">
        <v>7.41</v>
      </c>
      <c r="L451">
        <v>16</v>
      </c>
      <c r="M451">
        <v>15</v>
      </c>
      <c r="N451">
        <v>1</v>
      </c>
      <c r="O451">
        <v>16</v>
      </c>
      <c r="P451">
        <v>93.8</v>
      </c>
      <c r="Q451">
        <v>93.8</v>
      </c>
      <c r="R451">
        <v>0</v>
      </c>
      <c r="S451" t="s">
        <v>30</v>
      </c>
      <c r="T451" t="s">
        <v>31</v>
      </c>
    </row>
    <row r="452" spans="1:20" x14ac:dyDescent="0.3">
      <c r="A452" t="s">
        <v>82</v>
      </c>
      <c r="B452" t="s">
        <v>83</v>
      </c>
      <c r="C452" t="s">
        <v>72</v>
      </c>
      <c r="D452" t="s">
        <v>45</v>
      </c>
      <c r="E452" t="s">
        <v>24</v>
      </c>
      <c r="F452" t="s">
        <v>74</v>
      </c>
      <c r="G452" t="s">
        <v>351</v>
      </c>
      <c r="H452" t="s">
        <v>27</v>
      </c>
      <c r="I452" t="s">
        <v>138</v>
      </c>
      <c r="J452" t="s">
        <v>171</v>
      </c>
      <c r="K452">
        <v>9.08</v>
      </c>
      <c r="L452">
        <v>23</v>
      </c>
      <c r="M452">
        <v>19</v>
      </c>
      <c r="N452">
        <v>4</v>
      </c>
      <c r="O452">
        <v>23</v>
      </c>
      <c r="P452">
        <v>82.6</v>
      </c>
      <c r="Q452">
        <v>82.6</v>
      </c>
      <c r="R452">
        <v>1.08</v>
      </c>
      <c r="S452" t="s">
        <v>30</v>
      </c>
      <c r="T452" t="s">
        <v>37</v>
      </c>
    </row>
    <row r="453" spans="1:20" x14ac:dyDescent="0.3">
      <c r="A453" t="s">
        <v>85</v>
      </c>
      <c r="B453" t="s">
        <v>86</v>
      </c>
      <c r="C453" t="s">
        <v>87</v>
      </c>
      <c r="D453" t="s">
        <v>88</v>
      </c>
      <c r="E453" t="s">
        <v>24</v>
      </c>
      <c r="F453" t="s">
        <v>89</v>
      </c>
      <c r="G453" t="s">
        <v>351</v>
      </c>
      <c r="H453" t="s">
        <v>27</v>
      </c>
      <c r="I453" t="s">
        <v>138</v>
      </c>
      <c r="J453" t="s">
        <v>287</v>
      </c>
      <c r="K453">
        <v>7.85</v>
      </c>
      <c r="L453">
        <v>18</v>
      </c>
      <c r="M453">
        <v>12</v>
      </c>
      <c r="N453">
        <v>6</v>
      </c>
      <c r="O453">
        <v>18</v>
      </c>
      <c r="P453">
        <v>66.7</v>
      </c>
      <c r="Q453">
        <v>66.7</v>
      </c>
      <c r="R453">
        <v>0</v>
      </c>
      <c r="S453" t="s">
        <v>81</v>
      </c>
      <c r="T453" t="s">
        <v>37</v>
      </c>
    </row>
    <row r="454" spans="1:20" x14ac:dyDescent="0.3">
      <c r="A454" t="s">
        <v>92</v>
      </c>
      <c r="B454" t="s">
        <v>93</v>
      </c>
      <c r="C454" t="s">
        <v>94</v>
      </c>
      <c r="D454" t="s">
        <v>95</v>
      </c>
      <c r="E454" t="s">
        <v>24</v>
      </c>
      <c r="F454" t="s">
        <v>89</v>
      </c>
      <c r="G454" t="s">
        <v>351</v>
      </c>
      <c r="H454" t="s">
        <v>27</v>
      </c>
      <c r="I454" t="s">
        <v>106</v>
      </c>
      <c r="J454" t="s">
        <v>127</v>
      </c>
      <c r="K454">
        <v>8.06</v>
      </c>
      <c r="L454">
        <v>29</v>
      </c>
      <c r="M454">
        <v>26</v>
      </c>
      <c r="N454">
        <v>3</v>
      </c>
      <c r="O454">
        <v>29</v>
      </c>
      <c r="P454">
        <v>89.7</v>
      </c>
      <c r="Q454">
        <v>89.7</v>
      </c>
      <c r="R454">
        <v>0.06</v>
      </c>
      <c r="S454" t="s">
        <v>42</v>
      </c>
      <c r="T454" t="s">
        <v>31</v>
      </c>
    </row>
    <row r="455" spans="1:20" x14ac:dyDescent="0.3">
      <c r="A455" t="s">
        <v>97</v>
      </c>
      <c r="B455" t="s">
        <v>98</v>
      </c>
      <c r="C455" t="s">
        <v>94</v>
      </c>
      <c r="D455" t="s">
        <v>95</v>
      </c>
      <c r="E455" t="s">
        <v>24</v>
      </c>
      <c r="F455" t="s">
        <v>89</v>
      </c>
      <c r="G455" t="s">
        <v>351</v>
      </c>
      <c r="H455" t="s">
        <v>27</v>
      </c>
      <c r="I455" t="s">
        <v>125</v>
      </c>
      <c r="J455" t="s">
        <v>281</v>
      </c>
      <c r="K455">
        <v>7.84</v>
      </c>
      <c r="L455">
        <v>32</v>
      </c>
      <c r="M455">
        <v>23</v>
      </c>
      <c r="N455">
        <v>9</v>
      </c>
      <c r="O455">
        <v>32</v>
      </c>
      <c r="P455">
        <v>71.900000000000006</v>
      </c>
      <c r="Q455">
        <v>71.900000000000006</v>
      </c>
      <c r="R455">
        <v>0</v>
      </c>
      <c r="S455" t="s">
        <v>52</v>
      </c>
      <c r="T455" t="s">
        <v>122</v>
      </c>
    </row>
    <row r="456" spans="1:20" x14ac:dyDescent="0.3">
      <c r="A456" t="s">
        <v>100</v>
      </c>
      <c r="B456" t="s">
        <v>101</v>
      </c>
      <c r="C456" t="s">
        <v>94</v>
      </c>
      <c r="D456" t="s">
        <v>45</v>
      </c>
      <c r="E456" t="s">
        <v>24</v>
      </c>
      <c r="F456" t="s">
        <v>89</v>
      </c>
      <c r="G456" t="s">
        <v>351</v>
      </c>
      <c r="H456" t="s">
        <v>27</v>
      </c>
      <c r="I456" t="s">
        <v>99</v>
      </c>
      <c r="J456" t="s">
        <v>135</v>
      </c>
      <c r="K456">
        <v>9.44</v>
      </c>
      <c r="L456">
        <v>17</v>
      </c>
      <c r="M456">
        <v>17</v>
      </c>
      <c r="N456">
        <v>0</v>
      </c>
      <c r="O456">
        <v>17</v>
      </c>
      <c r="P456">
        <v>100</v>
      </c>
      <c r="Q456">
        <v>100</v>
      </c>
      <c r="R456">
        <v>1.44</v>
      </c>
      <c r="S456" t="s">
        <v>42</v>
      </c>
      <c r="T456" t="s">
        <v>60</v>
      </c>
    </row>
    <row r="457" spans="1:20" x14ac:dyDescent="0.3">
      <c r="A457" t="s">
        <v>103</v>
      </c>
      <c r="B457" t="s">
        <v>104</v>
      </c>
      <c r="C457" t="s">
        <v>22</v>
      </c>
      <c r="D457" t="s">
        <v>34</v>
      </c>
      <c r="E457" t="s">
        <v>105</v>
      </c>
      <c r="F457" t="s">
        <v>25</v>
      </c>
      <c r="G457" t="s">
        <v>351</v>
      </c>
      <c r="H457" t="s">
        <v>27</v>
      </c>
      <c r="I457" t="s">
        <v>90</v>
      </c>
      <c r="J457" t="s">
        <v>142</v>
      </c>
      <c r="K457">
        <v>7.96</v>
      </c>
      <c r="L457">
        <v>23</v>
      </c>
      <c r="M457">
        <v>21</v>
      </c>
      <c r="N457">
        <v>2</v>
      </c>
      <c r="O457">
        <v>23</v>
      </c>
      <c r="P457">
        <v>91.3</v>
      </c>
      <c r="Q457">
        <v>91.3</v>
      </c>
      <c r="R457">
        <v>0</v>
      </c>
      <c r="S457" t="s">
        <v>30</v>
      </c>
      <c r="T457" t="s">
        <v>31</v>
      </c>
    </row>
    <row r="458" spans="1:20" x14ac:dyDescent="0.3">
      <c r="A458" t="s">
        <v>108</v>
      </c>
      <c r="B458" t="s">
        <v>109</v>
      </c>
      <c r="C458" t="s">
        <v>22</v>
      </c>
      <c r="D458" t="s">
        <v>34</v>
      </c>
      <c r="E458" t="s">
        <v>105</v>
      </c>
      <c r="F458" t="s">
        <v>25</v>
      </c>
      <c r="G458" t="s">
        <v>351</v>
      </c>
      <c r="H458" t="s">
        <v>27</v>
      </c>
      <c r="I458" t="s">
        <v>90</v>
      </c>
      <c r="J458" t="s">
        <v>321</v>
      </c>
      <c r="K458">
        <v>9.48</v>
      </c>
      <c r="L458">
        <v>19</v>
      </c>
      <c r="M458">
        <v>19</v>
      </c>
      <c r="N458">
        <v>0</v>
      </c>
      <c r="O458">
        <v>19</v>
      </c>
      <c r="P458">
        <v>100</v>
      </c>
      <c r="Q458">
        <v>100</v>
      </c>
      <c r="R458">
        <v>1.48</v>
      </c>
      <c r="S458" t="s">
        <v>42</v>
      </c>
      <c r="T458" t="s">
        <v>60</v>
      </c>
    </row>
    <row r="459" spans="1:20" x14ac:dyDescent="0.3">
      <c r="A459" t="s">
        <v>111</v>
      </c>
      <c r="B459" t="s">
        <v>112</v>
      </c>
      <c r="C459" t="s">
        <v>55</v>
      </c>
      <c r="D459" t="s">
        <v>56</v>
      </c>
      <c r="E459" t="s">
        <v>105</v>
      </c>
      <c r="F459" t="s">
        <v>57</v>
      </c>
      <c r="G459" t="s">
        <v>351</v>
      </c>
      <c r="H459" t="s">
        <v>27</v>
      </c>
      <c r="I459" t="s">
        <v>159</v>
      </c>
      <c r="J459" t="s">
        <v>279</v>
      </c>
      <c r="K459">
        <v>7.94</v>
      </c>
      <c r="L459">
        <v>13</v>
      </c>
      <c r="M459">
        <v>10</v>
      </c>
      <c r="N459">
        <v>3</v>
      </c>
      <c r="O459">
        <v>13</v>
      </c>
      <c r="P459">
        <v>76.900000000000006</v>
      </c>
      <c r="Q459">
        <v>76.900000000000006</v>
      </c>
      <c r="R459">
        <v>0</v>
      </c>
      <c r="S459" t="s">
        <v>42</v>
      </c>
      <c r="T459" t="s">
        <v>31</v>
      </c>
    </row>
    <row r="460" spans="1:20" x14ac:dyDescent="0.3">
      <c r="A460" t="s">
        <v>114</v>
      </c>
      <c r="B460" t="s">
        <v>115</v>
      </c>
      <c r="C460" t="s">
        <v>72</v>
      </c>
      <c r="D460" t="s">
        <v>73</v>
      </c>
      <c r="E460" t="s">
        <v>105</v>
      </c>
      <c r="F460" t="s">
        <v>74</v>
      </c>
      <c r="G460" t="s">
        <v>351</v>
      </c>
      <c r="H460" t="s">
        <v>27</v>
      </c>
      <c r="I460" t="s">
        <v>84</v>
      </c>
      <c r="J460" t="s">
        <v>245</v>
      </c>
      <c r="K460">
        <v>9.4</v>
      </c>
      <c r="L460">
        <v>20</v>
      </c>
      <c r="M460">
        <v>15</v>
      </c>
      <c r="N460">
        <v>5</v>
      </c>
      <c r="O460">
        <v>20</v>
      </c>
      <c r="P460">
        <v>75</v>
      </c>
      <c r="Q460">
        <v>75</v>
      </c>
      <c r="R460">
        <v>1.4</v>
      </c>
      <c r="S460" t="s">
        <v>42</v>
      </c>
      <c r="T460" t="s">
        <v>37</v>
      </c>
    </row>
    <row r="461" spans="1:20" x14ac:dyDescent="0.3">
      <c r="A461" t="s">
        <v>117</v>
      </c>
      <c r="B461" t="s">
        <v>118</v>
      </c>
      <c r="C461" t="s">
        <v>94</v>
      </c>
      <c r="D461" t="s">
        <v>95</v>
      </c>
      <c r="E461" t="s">
        <v>105</v>
      </c>
      <c r="F461" t="s">
        <v>89</v>
      </c>
      <c r="G461" t="s">
        <v>351</v>
      </c>
      <c r="H461" t="s">
        <v>27</v>
      </c>
      <c r="I461" t="s">
        <v>64</v>
      </c>
      <c r="J461" t="s">
        <v>352</v>
      </c>
      <c r="K461">
        <v>7.25</v>
      </c>
      <c r="L461">
        <v>18</v>
      </c>
      <c r="M461">
        <v>17</v>
      </c>
      <c r="N461">
        <v>1</v>
      </c>
      <c r="O461">
        <v>18</v>
      </c>
      <c r="P461">
        <v>94.4</v>
      </c>
      <c r="Q461">
        <v>94.4</v>
      </c>
      <c r="R461">
        <v>0</v>
      </c>
      <c r="S461" t="s">
        <v>81</v>
      </c>
      <c r="T461" t="s">
        <v>31</v>
      </c>
    </row>
    <row r="462" spans="1:20" x14ac:dyDescent="0.3">
      <c r="A462" t="s">
        <v>20</v>
      </c>
      <c r="B462" t="s">
        <v>21</v>
      </c>
      <c r="C462" t="s">
        <v>22</v>
      </c>
      <c r="D462" t="s">
        <v>23</v>
      </c>
      <c r="E462" t="s">
        <v>24</v>
      </c>
      <c r="F462" t="s">
        <v>25</v>
      </c>
      <c r="G462" t="s">
        <v>354</v>
      </c>
      <c r="H462" t="s">
        <v>27</v>
      </c>
      <c r="I462" t="s">
        <v>50</v>
      </c>
      <c r="J462" t="s">
        <v>107</v>
      </c>
      <c r="K462">
        <v>8.89</v>
      </c>
      <c r="L462">
        <v>18</v>
      </c>
      <c r="M462">
        <v>17</v>
      </c>
      <c r="N462">
        <v>1</v>
      </c>
      <c r="O462">
        <v>18</v>
      </c>
      <c r="P462">
        <v>94.4</v>
      </c>
      <c r="Q462">
        <v>94.4</v>
      </c>
      <c r="R462">
        <v>0.89</v>
      </c>
      <c r="S462" t="s">
        <v>30</v>
      </c>
      <c r="T462" t="s">
        <v>31</v>
      </c>
    </row>
    <row r="463" spans="1:20" x14ac:dyDescent="0.3">
      <c r="A463" t="s">
        <v>32</v>
      </c>
      <c r="B463" t="s">
        <v>33</v>
      </c>
      <c r="C463" t="s">
        <v>22</v>
      </c>
      <c r="D463" t="s">
        <v>34</v>
      </c>
      <c r="E463" t="s">
        <v>24</v>
      </c>
      <c r="F463" t="s">
        <v>25</v>
      </c>
      <c r="G463" t="s">
        <v>354</v>
      </c>
      <c r="H463" t="s">
        <v>27</v>
      </c>
      <c r="I463" t="s">
        <v>46</v>
      </c>
      <c r="J463" t="s">
        <v>91</v>
      </c>
      <c r="K463">
        <v>9.5399999999999991</v>
      </c>
      <c r="L463">
        <v>23</v>
      </c>
      <c r="M463">
        <v>21</v>
      </c>
      <c r="N463">
        <v>2</v>
      </c>
      <c r="O463">
        <v>23</v>
      </c>
      <c r="P463">
        <v>91.3</v>
      </c>
      <c r="Q463">
        <v>91.3</v>
      </c>
      <c r="R463">
        <v>1.54</v>
      </c>
      <c r="S463" t="s">
        <v>30</v>
      </c>
      <c r="T463" t="s">
        <v>31</v>
      </c>
    </row>
    <row r="464" spans="1:20" x14ac:dyDescent="0.3">
      <c r="A464" t="s">
        <v>38</v>
      </c>
      <c r="B464" t="s">
        <v>39</v>
      </c>
      <c r="C464" t="s">
        <v>22</v>
      </c>
      <c r="D464" t="s">
        <v>34</v>
      </c>
      <c r="E464" t="s">
        <v>24</v>
      </c>
      <c r="F464" t="s">
        <v>25</v>
      </c>
      <c r="G464" t="s">
        <v>354</v>
      </c>
      <c r="H464" t="s">
        <v>27</v>
      </c>
      <c r="I464" t="s">
        <v>125</v>
      </c>
      <c r="J464" t="s">
        <v>147</v>
      </c>
      <c r="K464">
        <v>8.8000000000000007</v>
      </c>
      <c r="L464">
        <v>18</v>
      </c>
      <c r="M464">
        <v>18</v>
      </c>
      <c r="N464">
        <v>0</v>
      </c>
      <c r="O464">
        <v>18</v>
      </c>
      <c r="P464">
        <v>100</v>
      </c>
      <c r="Q464">
        <v>100</v>
      </c>
      <c r="R464">
        <v>0.8</v>
      </c>
      <c r="S464" t="s">
        <v>42</v>
      </c>
      <c r="T464" t="s">
        <v>60</v>
      </c>
    </row>
    <row r="465" spans="1:20" x14ac:dyDescent="0.3">
      <c r="A465" t="s">
        <v>43</v>
      </c>
      <c r="B465" t="s">
        <v>44</v>
      </c>
      <c r="C465" t="s">
        <v>22</v>
      </c>
      <c r="D465" t="s">
        <v>45</v>
      </c>
      <c r="E465" t="s">
        <v>24</v>
      </c>
      <c r="F465" t="s">
        <v>25</v>
      </c>
      <c r="G465" t="s">
        <v>354</v>
      </c>
      <c r="H465" t="s">
        <v>27</v>
      </c>
      <c r="I465" t="s">
        <v>46</v>
      </c>
      <c r="J465" t="s">
        <v>225</v>
      </c>
      <c r="K465">
        <v>7.63</v>
      </c>
      <c r="L465">
        <v>31</v>
      </c>
      <c r="M465">
        <v>28</v>
      </c>
      <c r="N465">
        <v>3</v>
      </c>
      <c r="O465">
        <v>31</v>
      </c>
      <c r="P465">
        <v>90.3</v>
      </c>
      <c r="Q465">
        <v>90.3</v>
      </c>
      <c r="R465">
        <v>0</v>
      </c>
      <c r="S465" t="s">
        <v>81</v>
      </c>
      <c r="T465" t="s">
        <v>31</v>
      </c>
    </row>
    <row r="466" spans="1:20" x14ac:dyDescent="0.3">
      <c r="A466" t="s">
        <v>48</v>
      </c>
      <c r="B466" t="s">
        <v>49</v>
      </c>
      <c r="C466" t="s">
        <v>22</v>
      </c>
      <c r="D466" t="s">
        <v>34</v>
      </c>
      <c r="E466" t="s">
        <v>24</v>
      </c>
      <c r="F466" t="s">
        <v>25</v>
      </c>
      <c r="G466" t="s">
        <v>354</v>
      </c>
      <c r="H466" t="s">
        <v>27</v>
      </c>
      <c r="I466" t="s">
        <v>79</v>
      </c>
      <c r="J466" t="s">
        <v>183</v>
      </c>
      <c r="K466">
        <v>8.65</v>
      </c>
      <c r="L466">
        <v>24</v>
      </c>
      <c r="M466">
        <v>24</v>
      </c>
      <c r="N466">
        <v>0</v>
      </c>
      <c r="O466">
        <v>24</v>
      </c>
      <c r="P466">
        <v>100</v>
      </c>
      <c r="Q466">
        <v>100</v>
      </c>
      <c r="R466">
        <v>0.65</v>
      </c>
      <c r="S466" t="s">
        <v>42</v>
      </c>
      <c r="T466" t="s">
        <v>60</v>
      </c>
    </row>
    <row r="467" spans="1:20" x14ac:dyDescent="0.3">
      <c r="A467" t="s">
        <v>53</v>
      </c>
      <c r="B467" t="s">
        <v>54</v>
      </c>
      <c r="C467" t="s">
        <v>55</v>
      </c>
      <c r="D467" t="s">
        <v>56</v>
      </c>
      <c r="E467" t="s">
        <v>24</v>
      </c>
      <c r="F467" t="s">
        <v>57</v>
      </c>
      <c r="G467" t="s">
        <v>354</v>
      </c>
      <c r="H467" t="s">
        <v>158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 t="s">
        <v>42</v>
      </c>
      <c r="T467" t="s">
        <v>60</v>
      </c>
    </row>
    <row r="468" spans="1:20" x14ac:dyDescent="0.3">
      <c r="A468" t="s">
        <v>61</v>
      </c>
      <c r="B468" t="s">
        <v>62</v>
      </c>
      <c r="C468" t="s">
        <v>55</v>
      </c>
      <c r="D468" t="s">
        <v>63</v>
      </c>
      <c r="E468" t="s">
        <v>24</v>
      </c>
      <c r="F468" t="s">
        <v>57</v>
      </c>
      <c r="G468" t="s">
        <v>354</v>
      </c>
      <c r="H468" t="s">
        <v>27</v>
      </c>
      <c r="I468" t="s">
        <v>194</v>
      </c>
      <c r="J468" t="s">
        <v>47</v>
      </c>
      <c r="K468">
        <v>7.54</v>
      </c>
      <c r="L468">
        <v>15</v>
      </c>
      <c r="M468">
        <v>15</v>
      </c>
      <c r="N468">
        <v>0</v>
      </c>
      <c r="O468">
        <v>15</v>
      </c>
      <c r="P468">
        <v>100</v>
      </c>
      <c r="Q468">
        <v>100</v>
      </c>
      <c r="R468">
        <v>0</v>
      </c>
      <c r="S468" t="s">
        <v>42</v>
      </c>
      <c r="T468" t="s">
        <v>60</v>
      </c>
    </row>
    <row r="469" spans="1:20" x14ac:dyDescent="0.3">
      <c r="A469" t="s">
        <v>66</v>
      </c>
      <c r="B469" t="s">
        <v>67</v>
      </c>
      <c r="C469" t="s">
        <v>55</v>
      </c>
      <c r="D469" t="s">
        <v>56</v>
      </c>
      <c r="E469" t="s">
        <v>24</v>
      </c>
      <c r="F469" t="s">
        <v>57</v>
      </c>
      <c r="G469" t="s">
        <v>354</v>
      </c>
      <c r="H469" t="s">
        <v>27</v>
      </c>
      <c r="I469" t="s">
        <v>58</v>
      </c>
      <c r="J469" t="s">
        <v>102</v>
      </c>
      <c r="K469">
        <v>8.9499999999999993</v>
      </c>
      <c r="L469">
        <v>12</v>
      </c>
      <c r="M469">
        <v>9</v>
      </c>
      <c r="N469">
        <v>3</v>
      </c>
      <c r="O469">
        <v>12</v>
      </c>
      <c r="P469">
        <v>75</v>
      </c>
      <c r="Q469">
        <v>75</v>
      </c>
      <c r="R469">
        <v>0.95</v>
      </c>
      <c r="S469" t="s">
        <v>42</v>
      </c>
      <c r="T469" t="s">
        <v>31</v>
      </c>
    </row>
    <row r="470" spans="1:20" x14ac:dyDescent="0.3">
      <c r="A470" t="s">
        <v>70</v>
      </c>
      <c r="B470" t="s">
        <v>71</v>
      </c>
      <c r="C470" t="s">
        <v>72</v>
      </c>
      <c r="D470" t="s">
        <v>73</v>
      </c>
      <c r="E470" t="s">
        <v>24</v>
      </c>
      <c r="F470" t="s">
        <v>74</v>
      </c>
      <c r="G470" t="s">
        <v>354</v>
      </c>
      <c r="H470" t="s">
        <v>27</v>
      </c>
      <c r="I470" t="s">
        <v>50</v>
      </c>
      <c r="J470" t="s">
        <v>355</v>
      </c>
      <c r="K470">
        <v>7.82</v>
      </c>
      <c r="L470">
        <v>20</v>
      </c>
      <c r="M470">
        <v>16</v>
      </c>
      <c r="N470">
        <v>4</v>
      </c>
      <c r="O470">
        <v>20</v>
      </c>
      <c r="P470">
        <v>80</v>
      </c>
      <c r="Q470">
        <v>80</v>
      </c>
      <c r="R470">
        <v>0</v>
      </c>
      <c r="S470" t="s">
        <v>30</v>
      </c>
      <c r="T470" t="s">
        <v>37</v>
      </c>
    </row>
    <row r="471" spans="1:20" x14ac:dyDescent="0.3">
      <c r="A471" t="s">
        <v>77</v>
      </c>
      <c r="B471" t="s">
        <v>78</v>
      </c>
      <c r="C471" t="s">
        <v>72</v>
      </c>
      <c r="D471" t="s">
        <v>73</v>
      </c>
      <c r="E471" t="s">
        <v>24</v>
      </c>
      <c r="F471" t="s">
        <v>74</v>
      </c>
      <c r="G471" t="s">
        <v>354</v>
      </c>
      <c r="H471" t="s">
        <v>158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 t="s">
        <v>42</v>
      </c>
      <c r="T471" t="s">
        <v>60</v>
      </c>
    </row>
    <row r="472" spans="1:20" x14ac:dyDescent="0.3">
      <c r="A472" t="s">
        <v>82</v>
      </c>
      <c r="B472" t="s">
        <v>83</v>
      </c>
      <c r="C472" t="s">
        <v>72</v>
      </c>
      <c r="D472" t="s">
        <v>45</v>
      </c>
      <c r="E472" t="s">
        <v>24</v>
      </c>
      <c r="F472" t="s">
        <v>74</v>
      </c>
      <c r="G472" t="s">
        <v>354</v>
      </c>
      <c r="H472" t="s">
        <v>27</v>
      </c>
      <c r="I472" t="s">
        <v>181</v>
      </c>
      <c r="J472" t="s">
        <v>327</v>
      </c>
      <c r="K472">
        <v>8.0399999999999991</v>
      </c>
      <c r="L472">
        <v>20</v>
      </c>
      <c r="M472">
        <v>16</v>
      </c>
      <c r="N472">
        <v>4</v>
      </c>
      <c r="O472">
        <v>20</v>
      </c>
      <c r="P472">
        <v>80</v>
      </c>
      <c r="Q472">
        <v>80</v>
      </c>
      <c r="R472">
        <v>0.04</v>
      </c>
      <c r="S472" t="s">
        <v>81</v>
      </c>
      <c r="T472" t="s">
        <v>37</v>
      </c>
    </row>
    <row r="473" spans="1:20" x14ac:dyDescent="0.3">
      <c r="A473" t="s">
        <v>85</v>
      </c>
      <c r="B473" t="s">
        <v>86</v>
      </c>
      <c r="C473" t="s">
        <v>87</v>
      </c>
      <c r="D473" t="s">
        <v>88</v>
      </c>
      <c r="E473" t="s">
        <v>24</v>
      </c>
      <c r="F473" t="s">
        <v>89</v>
      </c>
      <c r="G473" t="s">
        <v>354</v>
      </c>
      <c r="H473" t="s">
        <v>27</v>
      </c>
      <c r="I473" t="s">
        <v>79</v>
      </c>
      <c r="J473" t="s">
        <v>356</v>
      </c>
      <c r="K473">
        <v>8.2799999999999994</v>
      </c>
      <c r="L473">
        <v>12</v>
      </c>
      <c r="M473">
        <v>8</v>
      </c>
      <c r="N473">
        <v>4</v>
      </c>
      <c r="O473">
        <v>12</v>
      </c>
      <c r="P473">
        <v>66.7</v>
      </c>
      <c r="Q473">
        <v>66.7</v>
      </c>
      <c r="R473">
        <v>0.28000000000000003</v>
      </c>
      <c r="S473" t="s">
        <v>42</v>
      </c>
      <c r="T473" t="s">
        <v>37</v>
      </c>
    </row>
    <row r="474" spans="1:20" x14ac:dyDescent="0.3">
      <c r="A474" t="s">
        <v>92</v>
      </c>
      <c r="B474" t="s">
        <v>93</v>
      </c>
      <c r="C474" t="s">
        <v>94</v>
      </c>
      <c r="D474" t="s">
        <v>95</v>
      </c>
      <c r="E474" t="s">
        <v>24</v>
      </c>
      <c r="F474" t="s">
        <v>89</v>
      </c>
      <c r="G474" t="s">
        <v>354</v>
      </c>
      <c r="H474" t="s">
        <v>27</v>
      </c>
      <c r="I474" t="s">
        <v>79</v>
      </c>
      <c r="J474" t="s">
        <v>249</v>
      </c>
      <c r="K474">
        <v>9.33</v>
      </c>
      <c r="L474">
        <v>26</v>
      </c>
      <c r="M474">
        <v>19</v>
      </c>
      <c r="N474">
        <v>7</v>
      </c>
      <c r="O474">
        <v>26</v>
      </c>
      <c r="P474">
        <v>73.099999999999994</v>
      </c>
      <c r="Q474">
        <v>73.099999999999994</v>
      </c>
      <c r="R474">
        <v>1.33</v>
      </c>
      <c r="S474" t="s">
        <v>42</v>
      </c>
      <c r="T474" t="s">
        <v>37</v>
      </c>
    </row>
    <row r="475" spans="1:20" x14ac:dyDescent="0.3">
      <c r="A475" t="s">
        <v>97</v>
      </c>
      <c r="B475" t="s">
        <v>98</v>
      </c>
      <c r="C475" t="s">
        <v>94</v>
      </c>
      <c r="D475" t="s">
        <v>95</v>
      </c>
      <c r="E475" t="s">
        <v>24</v>
      </c>
      <c r="F475" t="s">
        <v>89</v>
      </c>
      <c r="G475" t="s">
        <v>354</v>
      </c>
      <c r="H475" t="s">
        <v>119</v>
      </c>
      <c r="I475" t="s">
        <v>199</v>
      </c>
      <c r="J475" t="s">
        <v>259</v>
      </c>
      <c r="K475">
        <v>8.6300000000000008</v>
      </c>
      <c r="L475">
        <v>23</v>
      </c>
      <c r="M475">
        <v>16</v>
      </c>
      <c r="N475">
        <v>7</v>
      </c>
      <c r="O475">
        <v>23</v>
      </c>
      <c r="P475">
        <v>69.599999999999994</v>
      </c>
      <c r="Q475">
        <v>69.599999999999994</v>
      </c>
      <c r="R475">
        <v>0.63</v>
      </c>
      <c r="S475" t="s">
        <v>81</v>
      </c>
      <c r="T475" t="s">
        <v>37</v>
      </c>
    </row>
    <row r="476" spans="1:20" x14ac:dyDescent="0.3">
      <c r="A476" t="s">
        <v>100</v>
      </c>
      <c r="B476" t="s">
        <v>101</v>
      </c>
      <c r="C476" t="s">
        <v>94</v>
      </c>
      <c r="D476" t="s">
        <v>45</v>
      </c>
      <c r="E476" t="s">
        <v>24</v>
      </c>
      <c r="F476" t="s">
        <v>89</v>
      </c>
      <c r="G476" t="s">
        <v>354</v>
      </c>
      <c r="H476" t="s">
        <v>27</v>
      </c>
      <c r="I476" t="s">
        <v>185</v>
      </c>
      <c r="J476" t="s">
        <v>252</v>
      </c>
      <c r="K476">
        <v>7.33</v>
      </c>
      <c r="L476">
        <v>24</v>
      </c>
      <c r="M476">
        <v>19</v>
      </c>
      <c r="N476">
        <v>5</v>
      </c>
      <c r="O476">
        <v>24</v>
      </c>
      <c r="P476">
        <v>79.2</v>
      </c>
      <c r="Q476">
        <v>79.2</v>
      </c>
      <c r="R476">
        <v>0</v>
      </c>
      <c r="S476" t="s">
        <v>52</v>
      </c>
      <c r="T476" t="s">
        <v>37</v>
      </c>
    </row>
    <row r="477" spans="1:20" x14ac:dyDescent="0.3">
      <c r="A477" t="s">
        <v>103</v>
      </c>
      <c r="B477" t="s">
        <v>104</v>
      </c>
      <c r="C477" t="s">
        <v>22</v>
      </c>
      <c r="D477" t="s">
        <v>34</v>
      </c>
      <c r="E477" t="s">
        <v>105</v>
      </c>
      <c r="F477" t="s">
        <v>25</v>
      </c>
      <c r="G477" t="s">
        <v>354</v>
      </c>
      <c r="H477" t="s">
        <v>27</v>
      </c>
      <c r="I477" t="s">
        <v>179</v>
      </c>
      <c r="J477" t="s">
        <v>287</v>
      </c>
      <c r="K477">
        <v>7.91</v>
      </c>
      <c r="L477">
        <v>28</v>
      </c>
      <c r="M477">
        <v>25</v>
      </c>
      <c r="N477">
        <v>3</v>
      </c>
      <c r="O477">
        <v>28</v>
      </c>
      <c r="P477">
        <v>89.3</v>
      </c>
      <c r="Q477">
        <v>89.3</v>
      </c>
      <c r="R477">
        <v>0</v>
      </c>
      <c r="S477" t="s">
        <v>30</v>
      </c>
      <c r="T477" t="s">
        <v>31</v>
      </c>
    </row>
    <row r="478" spans="1:20" x14ac:dyDescent="0.3">
      <c r="A478" t="s">
        <v>108</v>
      </c>
      <c r="B478" t="s">
        <v>109</v>
      </c>
      <c r="C478" t="s">
        <v>22</v>
      </c>
      <c r="D478" t="s">
        <v>34</v>
      </c>
      <c r="E478" t="s">
        <v>105</v>
      </c>
      <c r="F478" t="s">
        <v>25</v>
      </c>
      <c r="G478" t="s">
        <v>354</v>
      </c>
      <c r="H478" t="s">
        <v>27</v>
      </c>
      <c r="I478" t="s">
        <v>136</v>
      </c>
      <c r="J478" t="s">
        <v>203</v>
      </c>
      <c r="K478">
        <v>7.41</v>
      </c>
      <c r="L478">
        <v>26</v>
      </c>
      <c r="M478">
        <v>26</v>
      </c>
      <c r="N478">
        <v>0</v>
      </c>
      <c r="O478">
        <v>26</v>
      </c>
      <c r="P478">
        <v>100</v>
      </c>
      <c r="Q478">
        <v>100</v>
      </c>
      <c r="R478">
        <v>0</v>
      </c>
      <c r="S478" t="s">
        <v>42</v>
      </c>
      <c r="T478" t="s">
        <v>60</v>
      </c>
    </row>
    <row r="479" spans="1:20" x14ac:dyDescent="0.3">
      <c r="A479" t="s">
        <v>111</v>
      </c>
      <c r="B479" t="s">
        <v>112</v>
      </c>
      <c r="C479" t="s">
        <v>55</v>
      </c>
      <c r="D479" t="s">
        <v>56</v>
      </c>
      <c r="E479" t="s">
        <v>105</v>
      </c>
      <c r="F479" t="s">
        <v>57</v>
      </c>
      <c r="G479" t="s">
        <v>354</v>
      </c>
      <c r="H479" t="s">
        <v>27</v>
      </c>
      <c r="I479" t="s">
        <v>128</v>
      </c>
      <c r="J479" t="s">
        <v>337</v>
      </c>
      <c r="K479">
        <v>7.43</v>
      </c>
      <c r="L479">
        <v>17</v>
      </c>
      <c r="M479">
        <v>17</v>
      </c>
      <c r="N479">
        <v>0</v>
      </c>
      <c r="O479">
        <v>17</v>
      </c>
      <c r="P479">
        <v>100</v>
      </c>
      <c r="Q479">
        <v>100</v>
      </c>
      <c r="R479">
        <v>0</v>
      </c>
      <c r="S479" t="s">
        <v>42</v>
      </c>
      <c r="T479" t="s">
        <v>60</v>
      </c>
    </row>
    <row r="480" spans="1:20" x14ac:dyDescent="0.3">
      <c r="A480" t="s">
        <v>114</v>
      </c>
      <c r="B480" t="s">
        <v>115</v>
      </c>
      <c r="C480" t="s">
        <v>72</v>
      </c>
      <c r="D480" t="s">
        <v>73</v>
      </c>
      <c r="E480" t="s">
        <v>105</v>
      </c>
      <c r="F480" t="s">
        <v>74</v>
      </c>
      <c r="G480" t="s">
        <v>354</v>
      </c>
      <c r="H480" t="s">
        <v>27</v>
      </c>
      <c r="I480" t="s">
        <v>179</v>
      </c>
      <c r="J480" t="s">
        <v>279</v>
      </c>
      <c r="K480">
        <v>9.08</v>
      </c>
      <c r="L480">
        <v>26</v>
      </c>
      <c r="M480">
        <v>22</v>
      </c>
      <c r="N480">
        <v>4</v>
      </c>
      <c r="O480">
        <v>26</v>
      </c>
      <c r="P480">
        <v>84.6</v>
      </c>
      <c r="Q480">
        <v>84.6</v>
      </c>
      <c r="R480">
        <v>1.08</v>
      </c>
      <c r="S480" t="s">
        <v>81</v>
      </c>
      <c r="T480" t="s">
        <v>37</v>
      </c>
    </row>
    <row r="481" spans="1:20" x14ac:dyDescent="0.3">
      <c r="A481" t="s">
        <v>117</v>
      </c>
      <c r="B481" t="s">
        <v>118</v>
      </c>
      <c r="C481" t="s">
        <v>94</v>
      </c>
      <c r="D481" t="s">
        <v>95</v>
      </c>
      <c r="E481" t="s">
        <v>105</v>
      </c>
      <c r="F481" t="s">
        <v>89</v>
      </c>
      <c r="G481" t="s">
        <v>354</v>
      </c>
      <c r="H481" t="s">
        <v>27</v>
      </c>
      <c r="I481" t="s">
        <v>185</v>
      </c>
      <c r="J481" t="s">
        <v>280</v>
      </c>
      <c r="K481">
        <v>8.09</v>
      </c>
      <c r="L481">
        <v>25</v>
      </c>
      <c r="M481">
        <v>17</v>
      </c>
      <c r="N481">
        <v>8</v>
      </c>
      <c r="O481">
        <v>25</v>
      </c>
      <c r="P481">
        <v>68</v>
      </c>
      <c r="Q481">
        <v>68</v>
      </c>
      <c r="R481">
        <v>0.09</v>
      </c>
      <c r="S481" t="s">
        <v>30</v>
      </c>
      <c r="T481" t="s">
        <v>122</v>
      </c>
    </row>
    <row r="482" spans="1:20" x14ac:dyDescent="0.3">
      <c r="A482" t="s">
        <v>20</v>
      </c>
      <c r="B482" t="s">
        <v>21</v>
      </c>
      <c r="C482" t="s">
        <v>22</v>
      </c>
      <c r="D482" t="s">
        <v>23</v>
      </c>
      <c r="E482" t="s">
        <v>24</v>
      </c>
      <c r="F482" t="s">
        <v>25</v>
      </c>
      <c r="G482" t="s">
        <v>357</v>
      </c>
      <c r="H482" t="s">
        <v>27</v>
      </c>
      <c r="I482" t="s">
        <v>90</v>
      </c>
      <c r="J482" t="s">
        <v>146</v>
      </c>
      <c r="K482">
        <v>7.35</v>
      </c>
      <c r="L482">
        <v>26</v>
      </c>
      <c r="M482">
        <v>25</v>
      </c>
      <c r="N482">
        <v>1</v>
      </c>
      <c r="O482">
        <v>26</v>
      </c>
      <c r="P482">
        <v>96.2</v>
      </c>
      <c r="Q482">
        <v>96.2</v>
      </c>
      <c r="R482">
        <v>0</v>
      </c>
      <c r="S482" t="s">
        <v>30</v>
      </c>
      <c r="T482" t="s">
        <v>31</v>
      </c>
    </row>
    <row r="483" spans="1:20" x14ac:dyDescent="0.3">
      <c r="A483" t="s">
        <v>32</v>
      </c>
      <c r="B483" t="s">
        <v>33</v>
      </c>
      <c r="C483" t="s">
        <v>22</v>
      </c>
      <c r="D483" t="s">
        <v>34</v>
      </c>
      <c r="E483" t="s">
        <v>24</v>
      </c>
      <c r="F483" t="s">
        <v>25</v>
      </c>
      <c r="G483" t="s">
        <v>357</v>
      </c>
      <c r="H483" t="s">
        <v>27</v>
      </c>
      <c r="I483" t="s">
        <v>110</v>
      </c>
      <c r="J483" t="s">
        <v>341</v>
      </c>
      <c r="K483">
        <v>8.19</v>
      </c>
      <c r="L483">
        <v>24</v>
      </c>
      <c r="M483">
        <v>17</v>
      </c>
      <c r="N483">
        <v>7</v>
      </c>
      <c r="O483">
        <v>24</v>
      </c>
      <c r="P483">
        <v>70.8</v>
      </c>
      <c r="Q483">
        <v>70.8</v>
      </c>
      <c r="R483">
        <v>0.19</v>
      </c>
      <c r="S483" t="s">
        <v>30</v>
      </c>
      <c r="T483" t="s">
        <v>37</v>
      </c>
    </row>
    <row r="484" spans="1:20" x14ac:dyDescent="0.3">
      <c r="A484" t="s">
        <v>38</v>
      </c>
      <c r="B484" t="s">
        <v>39</v>
      </c>
      <c r="C484" t="s">
        <v>22</v>
      </c>
      <c r="D484" t="s">
        <v>34</v>
      </c>
      <c r="E484" t="s">
        <v>24</v>
      </c>
      <c r="F484" t="s">
        <v>25</v>
      </c>
      <c r="G484" t="s">
        <v>357</v>
      </c>
      <c r="H484" t="s">
        <v>27</v>
      </c>
      <c r="I484" t="s">
        <v>173</v>
      </c>
      <c r="J484" t="s">
        <v>135</v>
      </c>
      <c r="K484">
        <v>9.32</v>
      </c>
      <c r="L484">
        <v>20</v>
      </c>
      <c r="M484">
        <v>17</v>
      </c>
      <c r="N484">
        <v>3</v>
      </c>
      <c r="O484">
        <v>20</v>
      </c>
      <c r="P484">
        <v>85</v>
      </c>
      <c r="Q484">
        <v>85</v>
      </c>
      <c r="R484">
        <v>1.32</v>
      </c>
      <c r="S484" t="s">
        <v>42</v>
      </c>
      <c r="T484" t="s">
        <v>31</v>
      </c>
    </row>
    <row r="485" spans="1:20" x14ac:dyDescent="0.3">
      <c r="A485" t="s">
        <v>43</v>
      </c>
      <c r="B485" t="s">
        <v>44</v>
      </c>
      <c r="C485" t="s">
        <v>22</v>
      </c>
      <c r="D485" t="s">
        <v>45</v>
      </c>
      <c r="E485" t="s">
        <v>24</v>
      </c>
      <c r="F485" t="s">
        <v>25</v>
      </c>
      <c r="G485" t="s">
        <v>357</v>
      </c>
      <c r="H485" t="s">
        <v>27</v>
      </c>
      <c r="I485" t="s">
        <v>113</v>
      </c>
      <c r="J485" t="s">
        <v>51</v>
      </c>
      <c r="K485">
        <v>8.57</v>
      </c>
      <c r="L485">
        <v>17</v>
      </c>
      <c r="M485">
        <v>17</v>
      </c>
      <c r="N485">
        <v>0</v>
      </c>
      <c r="O485">
        <v>17</v>
      </c>
      <c r="P485">
        <v>100</v>
      </c>
      <c r="Q485">
        <v>100</v>
      </c>
      <c r="R485">
        <v>0.56999999999999995</v>
      </c>
      <c r="S485" t="s">
        <v>42</v>
      </c>
      <c r="T485" t="s">
        <v>60</v>
      </c>
    </row>
    <row r="486" spans="1:20" x14ac:dyDescent="0.3">
      <c r="A486" t="s">
        <v>48</v>
      </c>
      <c r="B486" t="s">
        <v>49</v>
      </c>
      <c r="C486" t="s">
        <v>22</v>
      </c>
      <c r="D486" t="s">
        <v>34</v>
      </c>
      <c r="E486" t="s">
        <v>24</v>
      </c>
      <c r="F486" t="s">
        <v>25</v>
      </c>
      <c r="G486" t="s">
        <v>357</v>
      </c>
      <c r="H486" t="s">
        <v>27</v>
      </c>
      <c r="I486" t="s">
        <v>185</v>
      </c>
      <c r="J486" t="s">
        <v>358</v>
      </c>
      <c r="K486">
        <v>9.48</v>
      </c>
      <c r="L486">
        <v>23</v>
      </c>
      <c r="M486">
        <v>17</v>
      </c>
      <c r="N486">
        <v>6</v>
      </c>
      <c r="O486">
        <v>23</v>
      </c>
      <c r="P486">
        <v>73.900000000000006</v>
      </c>
      <c r="Q486">
        <v>73.900000000000006</v>
      </c>
      <c r="R486">
        <v>1.48</v>
      </c>
      <c r="S486" t="s">
        <v>42</v>
      </c>
      <c r="T486" t="s">
        <v>37</v>
      </c>
    </row>
    <row r="487" spans="1:20" x14ac:dyDescent="0.3">
      <c r="A487" t="s">
        <v>53</v>
      </c>
      <c r="B487" t="s">
        <v>54</v>
      </c>
      <c r="C487" t="s">
        <v>55</v>
      </c>
      <c r="D487" t="s">
        <v>56</v>
      </c>
      <c r="E487" t="s">
        <v>24</v>
      </c>
      <c r="F487" t="s">
        <v>57</v>
      </c>
      <c r="G487" t="s">
        <v>357</v>
      </c>
      <c r="H487" t="s">
        <v>27</v>
      </c>
      <c r="I487" t="s">
        <v>136</v>
      </c>
      <c r="J487" t="s">
        <v>290</v>
      </c>
      <c r="K487">
        <v>7.39</v>
      </c>
      <c r="L487">
        <v>14</v>
      </c>
      <c r="M487">
        <v>14</v>
      </c>
      <c r="N487">
        <v>0</v>
      </c>
      <c r="O487">
        <v>14</v>
      </c>
      <c r="P487">
        <v>100</v>
      </c>
      <c r="Q487">
        <v>100</v>
      </c>
      <c r="R487">
        <v>0</v>
      </c>
      <c r="S487" t="s">
        <v>42</v>
      </c>
      <c r="T487" t="s">
        <v>60</v>
      </c>
    </row>
    <row r="488" spans="1:20" x14ac:dyDescent="0.3">
      <c r="A488" t="s">
        <v>61</v>
      </c>
      <c r="B488" t="s">
        <v>62</v>
      </c>
      <c r="C488" t="s">
        <v>55</v>
      </c>
      <c r="D488" t="s">
        <v>63</v>
      </c>
      <c r="E488" t="s">
        <v>24</v>
      </c>
      <c r="F488" t="s">
        <v>57</v>
      </c>
      <c r="G488" t="s">
        <v>357</v>
      </c>
      <c r="H488" t="s">
        <v>27</v>
      </c>
      <c r="I488" t="s">
        <v>84</v>
      </c>
      <c r="J488" t="s">
        <v>342</v>
      </c>
      <c r="K488">
        <v>9.39</v>
      </c>
      <c r="L488">
        <v>12</v>
      </c>
      <c r="M488">
        <v>12</v>
      </c>
      <c r="N488">
        <v>0</v>
      </c>
      <c r="O488">
        <v>12</v>
      </c>
      <c r="P488">
        <v>100</v>
      </c>
      <c r="Q488">
        <v>100</v>
      </c>
      <c r="R488">
        <v>1.39</v>
      </c>
      <c r="S488" t="s">
        <v>42</v>
      </c>
      <c r="T488" t="s">
        <v>60</v>
      </c>
    </row>
    <row r="489" spans="1:20" x14ac:dyDescent="0.3">
      <c r="A489" t="s">
        <v>66</v>
      </c>
      <c r="B489" t="s">
        <v>67</v>
      </c>
      <c r="C489" t="s">
        <v>55</v>
      </c>
      <c r="D489" t="s">
        <v>56</v>
      </c>
      <c r="E489" t="s">
        <v>24</v>
      </c>
      <c r="F489" t="s">
        <v>57</v>
      </c>
      <c r="G489" t="s">
        <v>357</v>
      </c>
      <c r="H489" t="s">
        <v>27</v>
      </c>
      <c r="I489" t="s">
        <v>159</v>
      </c>
      <c r="J489" t="s">
        <v>131</v>
      </c>
      <c r="K489">
        <v>8.15</v>
      </c>
      <c r="L489">
        <v>14</v>
      </c>
      <c r="M489">
        <v>12</v>
      </c>
      <c r="N489">
        <v>2</v>
      </c>
      <c r="O489">
        <v>14</v>
      </c>
      <c r="P489">
        <v>85.7</v>
      </c>
      <c r="Q489">
        <v>85.7</v>
      </c>
      <c r="R489">
        <v>0.15</v>
      </c>
      <c r="S489" t="s">
        <v>81</v>
      </c>
      <c r="T489" t="s">
        <v>31</v>
      </c>
    </row>
    <row r="490" spans="1:20" x14ac:dyDescent="0.3">
      <c r="A490" t="s">
        <v>70</v>
      </c>
      <c r="B490" t="s">
        <v>71</v>
      </c>
      <c r="C490" t="s">
        <v>72</v>
      </c>
      <c r="D490" t="s">
        <v>73</v>
      </c>
      <c r="E490" t="s">
        <v>24</v>
      </c>
      <c r="F490" t="s">
        <v>74</v>
      </c>
      <c r="G490" t="s">
        <v>357</v>
      </c>
      <c r="H490" t="s">
        <v>27</v>
      </c>
      <c r="I490" t="s">
        <v>219</v>
      </c>
      <c r="J490" t="s">
        <v>327</v>
      </c>
      <c r="K490">
        <v>8.19</v>
      </c>
      <c r="L490">
        <v>23</v>
      </c>
      <c r="M490">
        <v>17</v>
      </c>
      <c r="N490">
        <v>6</v>
      </c>
      <c r="O490">
        <v>23</v>
      </c>
      <c r="P490">
        <v>73.900000000000006</v>
      </c>
      <c r="Q490">
        <v>73.900000000000006</v>
      </c>
      <c r="R490">
        <v>0.19</v>
      </c>
      <c r="S490" t="s">
        <v>30</v>
      </c>
      <c r="T490" t="s">
        <v>37</v>
      </c>
    </row>
    <row r="491" spans="1:20" x14ac:dyDescent="0.3">
      <c r="A491" t="s">
        <v>77</v>
      </c>
      <c r="B491" t="s">
        <v>78</v>
      </c>
      <c r="C491" t="s">
        <v>72</v>
      </c>
      <c r="D491" t="s">
        <v>73</v>
      </c>
      <c r="E491" t="s">
        <v>24</v>
      </c>
      <c r="F491" t="s">
        <v>74</v>
      </c>
      <c r="G491" t="s">
        <v>357</v>
      </c>
      <c r="H491" t="s">
        <v>27</v>
      </c>
      <c r="I491" t="s">
        <v>206</v>
      </c>
      <c r="J491" t="s">
        <v>155</v>
      </c>
      <c r="K491">
        <v>8.5500000000000007</v>
      </c>
      <c r="L491">
        <v>23</v>
      </c>
      <c r="M491">
        <v>20</v>
      </c>
      <c r="N491">
        <v>3</v>
      </c>
      <c r="O491">
        <v>23</v>
      </c>
      <c r="P491">
        <v>87</v>
      </c>
      <c r="Q491">
        <v>87</v>
      </c>
      <c r="R491">
        <v>0.55000000000000004</v>
      </c>
      <c r="S491" t="s">
        <v>42</v>
      </c>
      <c r="T491" t="s">
        <v>31</v>
      </c>
    </row>
    <row r="492" spans="1:20" x14ac:dyDescent="0.3">
      <c r="A492" t="s">
        <v>82</v>
      </c>
      <c r="B492" t="s">
        <v>83</v>
      </c>
      <c r="C492" t="s">
        <v>72</v>
      </c>
      <c r="D492" t="s">
        <v>45</v>
      </c>
      <c r="E492" t="s">
        <v>24</v>
      </c>
      <c r="F492" t="s">
        <v>74</v>
      </c>
      <c r="G492" t="s">
        <v>357</v>
      </c>
      <c r="H492" t="s">
        <v>27</v>
      </c>
      <c r="I492" t="s">
        <v>130</v>
      </c>
      <c r="J492" t="s">
        <v>234</v>
      </c>
      <c r="K492">
        <v>8.3699999999999992</v>
      </c>
      <c r="L492">
        <v>22</v>
      </c>
      <c r="M492">
        <v>20</v>
      </c>
      <c r="N492">
        <v>2</v>
      </c>
      <c r="O492">
        <v>22</v>
      </c>
      <c r="P492">
        <v>90.9</v>
      </c>
      <c r="Q492">
        <v>90.9</v>
      </c>
      <c r="R492">
        <v>0.37</v>
      </c>
      <c r="S492" t="s">
        <v>42</v>
      </c>
      <c r="T492" t="s">
        <v>31</v>
      </c>
    </row>
    <row r="493" spans="1:20" x14ac:dyDescent="0.3">
      <c r="A493" t="s">
        <v>85</v>
      </c>
      <c r="B493" t="s">
        <v>86</v>
      </c>
      <c r="C493" t="s">
        <v>87</v>
      </c>
      <c r="D493" t="s">
        <v>88</v>
      </c>
      <c r="E493" t="s">
        <v>24</v>
      </c>
      <c r="F493" t="s">
        <v>89</v>
      </c>
      <c r="G493" t="s">
        <v>357</v>
      </c>
      <c r="H493" t="s">
        <v>27</v>
      </c>
      <c r="I493" t="s">
        <v>204</v>
      </c>
      <c r="J493" t="s">
        <v>205</v>
      </c>
      <c r="K493">
        <v>8.66</v>
      </c>
      <c r="L493">
        <v>11</v>
      </c>
      <c r="M493">
        <v>11</v>
      </c>
      <c r="N493">
        <v>0</v>
      </c>
      <c r="O493">
        <v>11</v>
      </c>
      <c r="P493">
        <v>100</v>
      </c>
      <c r="Q493">
        <v>100</v>
      </c>
      <c r="R493">
        <v>0.66</v>
      </c>
      <c r="S493" t="s">
        <v>42</v>
      </c>
      <c r="T493" t="s">
        <v>60</v>
      </c>
    </row>
    <row r="494" spans="1:20" x14ac:dyDescent="0.3">
      <c r="A494" t="s">
        <v>92</v>
      </c>
      <c r="B494" t="s">
        <v>93</v>
      </c>
      <c r="C494" t="s">
        <v>94</v>
      </c>
      <c r="D494" t="s">
        <v>95</v>
      </c>
      <c r="E494" t="s">
        <v>24</v>
      </c>
      <c r="F494" t="s">
        <v>89</v>
      </c>
      <c r="G494" t="s">
        <v>357</v>
      </c>
      <c r="H494" t="s">
        <v>27</v>
      </c>
      <c r="I494" t="s">
        <v>64</v>
      </c>
      <c r="J494" t="s">
        <v>59</v>
      </c>
      <c r="K494">
        <v>8.99</v>
      </c>
      <c r="L494">
        <v>26</v>
      </c>
      <c r="M494">
        <v>26</v>
      </c>
      <c r="N494">
        <v>0</v>
      </c>
      <c r="O494">
        <v>26</v>
      </c>
      <c r="P494">
        <v>100</v>
      </c>
      <c r="Q494">
        <v>100</v>
      </c>
      <c r="R494">
        <v>0.99</v>
      </c>
      <c r="S494" t="s">
        <v>42</v>
      </c>
      <c r="T494" t="s">
        <v>60</v>
      </c>
    </row>
    <row r="495" spans="1:20" x14ac:dyDescent="0.3">
      <c r="A495" t="s">
        <v>97</v>
      </c>
      <c r="B495" t="s">
        <v>98</v>
      </c>
      <c r="C495" t="s">
        <v>94</v>
      </c>
      <c r="D495" t="s">
        <v>95</v>
      </c>
      <c r="E495" t="s">
        <v>24</v>
      </c>
      <c r="F495" t="s">
        <v>89</v>
      </c>
      <c r="G495" t="s">
        <v>357</v>
      </c>
      <c r="H495" t="s">
        <v>27</v>
      </c>
      <c r="I495" t="s">
        <v>84</v>
      </c>
      <c r="J495" t="s">
        <v>127</v>
      </c>
      <c r="K495">
        <v>9.16</v>
      </c>
      <c r="L495">
        <v>26</v>
      </c>
      <c r="M495">
        <v>23</v>
      </c>
      <c r="N495">
        <v>3</v>
      </c>
      <c r="O495">
        <v>26</v>
      </c>
      <c r="P495">
        <v>88.5</v>
      </c>
      <c r="Q495">
        <v>88.5</v>
      </c>
      <c r="R495">
        <v>1.1599999999999999</v>
      </c>
      <c r="S495" t="s">
        <v>30</v>
      </c>
      <c r="T495" t="s">
        <v>31</v>
      </c>
    </row>
    <row r="496" spans="1:20" x14ac:dyDescent="0.3">
      <c r="A496" t="s">
        <v>100</v>
      </c>
      <c r="B496" t="s">
        <v>101</v>
      </c>
      <c r="C496" t="s">
        <v>94</v>
      </c>
      <c r="D496" t="s">
        <v>45</v>
      </c>
      <c r="E496" t="s">
        <v>24</v>
      </c>
      <c r="F496" t="s">
        <v>89</v>
      </c>
      <c r="G496" t="s">
        <v>357</v>
      </c>
      <c r="H496" t="s">
        <v>27</v>
      </c>
      <c r="I496" t="s">
        <v>46</v>
      </c>
      <c r="J496" t="s">
        <v>359</v>
      </c>
      <c r="K496">
        <v>7.92</v>
      </c>
      <c r="L496">
        <v>31</v>
      </c>
      <c r="M496">
        <v>30</v>
      </c>
      <c r="N496">
        <v>1</v>
      </c>
      <c r="O496">
        <v>31</v>
      </c>
      <c r="P496">
        <v>96.8</v>
      </c>
      <c r="Q496">
        <v>96.8</v>
      </c>
      <c r="R496">
        <v>0</v>
      </c>
      <c r="S496" t="s">
        <v>30</v>
      </c>
      <c r="T496" t="s">
        <v>31</v>
      </c>
    </row>
    <row r="497" spans="1:20" x14ac:dyDescent="0.3">
      <c r="A497" t="s">
        <v>103</v>
      </c>
      <c r="B497" t="s">
        <v>104</v>
      </c>
      <c r="C497" t="s">
        <v>22</v>
      </c>
      <c r="D497" t="s">
        <v>34</v>
      </c>
      <c r="E497" t="s">
        <v>105</v>
      </c>
      <c r="F497" t="s">
        <v>25</v>
      </c>
      <c r="G497" t="s">
        <v>357</v>
      </c>
      <c r="H497" t="s">
        <v>27</v>
      </c>
      <c r="I497" t="s">
        <v>164</v>
      </c>
      <c r="J497" t="s">
        <v>360</v>
      </c>
      <c r="K497">
        <v>8.75</v>
      </c>
      <c r="L497">
        <v>25</v>
      </c>
      <c r="M497">
        <v>25</v>
      </c>
      <c r="N497">
        <v>0</v>
      </c>
      <c r="O497">
        <v>25</v>
      </c>
      <c r="P497">
        <v>100</v>
      </c>
      <c r="Q497">
        <v>100</v>
      </c>
      <c r="R497">
        <v>0.75</v>
      </c>
      <c r="S497" t="s">
        <v>42</v>
      </c>
      <c r="T497" t="s">
        <v>60</v>
      </c>
    </row>
    <row r="498" spans="1:20" x14ac:dyDescent="0.3">
      <c r="A498" t="s">
        <v>108</v>
      </c>
      <c r="B498" t="s">
        <v>109</v>
      </c>
      <c r="C498" t="s">
        <v>22</v>
      </c>
      <c r="D498" t="s">
        <v>34</v>
      </c>
      <c r="E498" t="s">
        <v>105</v>
      </c>
      <c r="F498" t="s">
        <v>25</v>
      </c>
      <c r="G498" t="s">
        <v>357</v>
      </c>
      <c r="H498" t="s">
        <v>27</v>
      </c>
      <c r="I498" t="s">
        <v>64</v>
      </c>
      <c r="J498" t="s">
        <v>213</v>
      </c>
      <c r="K498">
        <v>8.44</v>
      </c>
      <c r="L498">
        <v>27</v>
      </c>
      <c r="M498">
        <v>20</v>
      </c>
      <c r="N498">
        <v>7</v>
      </c>
      <c r="O498">
        <v>27</v>
      </c>
      <c r="P498">
        <v>74.099999999999994</v>
      </c>
      <c r="Q498">
        <v>74.099999999999994</v>
      </c>
      <c r="R498">
        <v>0.44</v>
      </c>
      <c r="S498" t="s">
        <v>42</v>
      </c>
      <c r="T498" t="s">
        <v>37</v>
      </c>
    </row>
    <row r="499" spans="1:20" x14ac:dyDescent="0.3">
      <c r="A499" t="s">
        <v>111</v>
      </c>
      <c r="B499" t="s">
        <v>112</v>
      </c>
      <c r="C499" t="s">
        <v>55</v>
      </c>
      <c r="D499" t="s">
        <v>56</v>
      </c>
      <c r="E499" t="s">
        <v>105</v>
      </c>
      <c r="F499" t="s">
        <v>57</v>
      </c>
      <c r="G499" t="s">
        <v>357</v>
      </c>
      <c r="H499" t="s">
        <v>27</v>
      </c>
      <c r="I499" t="s">
        <v>113</v>
      </c>
      <c r="J499" t="s">
        <v>245</v>
      </c>
      <c r="K499">
        <v>9.31</v>
      </c>
      <c r="L499">
        <v>19</v>
      </c>
      <c r="M499">
        <v>19</v>
      </c>
      <c r="N499">
        <v>0</v>
      </c>
      <c r="O499">
        <v>19</v>
      </c>
      <c r="P499">
        <v>100</v>
      </c>
      <c r="Q499">
        <v>100</v>
      </c>
      <c r="R499">
        <v>1.31</v>
      </c>
      <c r="S499" t="s">
        <v>42</v>
      </c>
      <c r="T499" t="s">
        <v>60</v>
      </c>
    </row>
    <row r="500" spans="1:20" x14ac:dyDescent="0.3">
      <c r="A500" t="s">
        <v>114</v>
      </c>
      <c r="B500" t="s">
        <v>115</v>
      </c>
      <c r="C500" t="s">
        <v>72</v>
      </c>
      <c r="D500" t="s">
        <v>73</v>
      </c>
      <c r="E500" t="s">
        <v>105</v>
      </c>
      <c r="F500" t="s">
        <v>74</v>
      </c>
      <c r="G500" t="s">
        <v>357</v>
      </c>
      <c r="H500" t="s">
        <v>27</v>
      </c>
      <c r="I500" t="s">
        <v>64</v>
      </c>
      <c r="J500" t="s">
        <v>361</v>
      </c>
      <c r="K500">
        <v>8.3000000000000007</v>
      </c>
      <c r="L500">
        <v>20</v>
      </c>
      <c r="M500">
        <v>20</v>
      </c>
      <c r="N500">
        <v>0</v>
      </c>
      <c r="O500">
        <v>20</v>
      </c>
      <c r="P500">
        <v>100</v>
      </c>
      <c r="Q500">
        <v>100</v>
      </c>
      <c r="R500">
        <v>0.3</v>
      </c>
      <c r="S500" t="s">
        <v>42</v>
      </c>
      <c r="T500" t="s">
        <v>60</v>
      </c>
    </row>
    <row r="501" spans="1:20" x14ac:dyDescent="0.3">
      <c r="A501" t="s">
        <v>117</v>
      </c>
      <c r="B501" t="s">
        <v>118</v>
      </c>
      <c r="C501" t="s">
        <v>94</v>
      </c>
      <c r="D501" t="s">
        <v>95</v>
      </c>
      <c r="E501" t="s">
        <v>105</v>
      </c>
      <c r="F501" t="s">
        <v>89</v>
      </c>
      <c r="G501" t="s">
        <v>357</v>
      </c>
      <c r="H501" t="s">
        <v>27</v>
      </c>
      <c r="I501" t="s">
        <v>50</v>
      </c>
      <c r="J501" t="s">
        <v>239</v>
      </c>
      <c r="K501">
        <v>9.18</v>
      </c>
      <c r="L501">
        <v>20</v>
      </c>
      <c r="M501">
        <v>14</v>
      </c>
      <c r="N501">
        <v>6</v>
      </c>
      <c r="O501">
        <v>20</v>
      </c>
      <c r="P501">
        <v>70</v>
      </c>
      <c r="Q501">
        <v>70</v>
      </c>
      <c r="R501">
        <v>1.18</v>
      </c>
      <c r="S501" t="s">
        <v>42</v>
      </c>
      <c r="T501" t="s">
        <v>37</v>
      </c>
    </row>
    <row r="502" spans="1:20" x14ac:dyDescent="0.3">
      <c r="A502" t="s">
        <v>20</v>
      </c>
      <c r="B502" t="s">
        <v>21</v>
      </c>
      <c r="C502" t="s">
        <v>22</v>
      </c>
      <c r="D502" t="s">
        <v>23</v>
      </c>
      <c r="E502" t="s">
        <v>24</v>
      </c>
      <c r="F502" t="s">
        <v>25</v>
      </c>
      <c r="G502" t="s">
        <v>362</v>
      </c>
      <c r="H502" t="s">
        <v>27</v>
      </c>
      <c r="I502" t="s">
        <v>185</v>
      </c>
      <c r="J502" t="s">
        <v>363</v>
      </c>
      <c r="K502">
        <v>9.51</v>
      </c>
      <c r="L502">
        <v>23</v>
      </c>
      <c r="M502">
        <v>20</v>
      </c>
      <c r="N502">
        <v>3</v>
      </c>
      <c r="O502">
        <v>23</v>
      </c>
      <c r="P502">
        <v>87</v>
      </c>
      <c r="Q502">
        <v>87</v>
      </c>
      <c r="R502">
        <v>1.51</v>
      </c>
      <c r="S502" t="s">
        <v>30</v>
      </c>
      <c r="T502" t="s">
        <v>31</v>
      </c>
    </row>
    <row r="503" spans="1:20" x14ac:dyDescent="0.3">
      <c r="A503" t="s">
        <v>32</v>
      </c>
      <c r="B503" t="s">
        <v>33</v>
      </c>
      <c r="C503" t="s">
        <v>22</v>
      </c>
      <c r="D503" t="s">
        <v>34</v>
      </c>
      <c r="E503" t="s">
        <v>24</v>
      </c>
      <c r="F503" t="s">
        <v>25</v>
      </c>
      <c r="G503" t="s">
        <v>362</v>
      </c>
      <c r="H503" t="s">
        <v>27</v>
      </c>
      <c r="I503" t="s">
        <v>149</v>
      </c>
      <c r="J503" t="s">
        <v>364</v>
      </c>
      <c r="K503">
        <v>7.88</v>
      </c>
      <c r="L503">
        <v>21</v>
      </c>
      <c r="M503">
        <v>19</v>
      </c>
      <c r="N503">
        <v>2</v>
      </c>
      <c r="O503">
        <v>21</v>
      </c>
      <c r="P503">
        <v>90.5</v>
      </c>
      <c r="Q503">
        <v>90.5</v>
      </c>
      <c r="R503">
        <v>0</v>
      </c>
      <c r="S503" t="s">
        <v>81</v>
      </c>
      <c r="T503" t="s">
        <v>31</v>
      </c>
    </row>
    <row r="504" spans="1:20" x14ac:dyDescent="0.3">
      <c r="A504" t="s">
        <v>38</v>
      </c>
      <c r="B504" t="s">
        <v>39</v>
      </c>
      <c r="C504" t="s">
        <v>22</v>
      </c>
      <c r="D504" t="s">
        <v>34</v>
      </c>
      <c r="E504" t="s">
        <v>24</v>
      </c>
      <c r="F504" t="s">
        <v>25</v>
      </c>
      <c r="G504" t="s">
        <v>362</v>
      </c>
      <c r="H504" t="s">
        <v>27</v>
      </c>
      <c r="I504" t="s">
        <v>75</v>
      </c>
      <c r="J504" t="s">
        <v>281</v>
      </c>
      <c r="K504">
        <v>7.85</v>
      </c>
      <c r="L504">
        <v>25</v>
      </c>
      <c r="M504">
        <v>21</v>
      </c>
      <c r="N504">
        <v>4</v>
      </c>
      <c r="O504">
        <v>25</v>
      </c>
      <c r="P504">
        <v>84</v>
      </c>
      <c r="Q504">
        <v>84</v>
      </c>
      <c r="R504">
        <v>0</v>
      </c>
      <c r="S504" t="s">
        <v>42</v>
      </c>
      <c r="T504" t="s">
        <v>37</v>
      </c>
    </row>
    <row r="505" spans="1:20" x14ac:dyDescent="0.3">
      <c r="A505" t="s">
        <v>43</v>
      </c>
      <c r="B505" t="s">
        <v>44</v>
      </c>
      <c r="C505" t="s">
        <v>22</v>
      </c>
      <c r="D505" t="s">
        <v>45</v>
      </c>
      <c r="E505" t="s">
        <v>24</v>
      </c>
      <c r="F505" t="s">
        <v>25</v>
      </c>
      <c r="G505" t="s">
        <v>362</v>
      </c>
      <c r="H505" t="s">
        <v>27</v>
      </c>
      <c r="I505" t="s">
        <v>194</v>
      </c>
      <c r="J505" t="s">
        <v>196</v>
      </c>
      <c r="K505">
        <v>9.39</v>
      </c>
      <c r="L505">
        <v>19</v>
      </c>
      <c r="M505">
        <v>13</v>
      </c>
      <c r="N505">
        <v>6</v>
      </c>
      <c r="O505">
        <v>19</v>
      </c>
      <c r="P505">
        <v>68.400000000000006</v>
      </c>
      <c r="Q505">
        <v>68.400000000000006</v>
      </c>
      <c r="R505">
        <v>1.39</v>
      </c>
      <c r="S505" t="s">
        <v>42</v>
      </c>
      <c r="T505" t="s">
        <v>37</v>
      </c>
    </row>
    <row r="506" spans="1:20" x14ac:dyDescent="0.3">
      <c r="A506" t="s">
        <v>48</v>
      </c>
      <c r="B506" t="s">
        <v>49</v>
      </c>
      <c r="C506" t="s">
        <v>22</v>
      </c>
      <c r="D506" t="s">
        <v>34</v>
      </c>
      <c r="E506" t="s">
        <v>24</v>
      </c>
      <c r="F506" t="s">
        <v>25</v>
      </c>
      <c r="G506" t="s">
        <v>362</v>
      </c>
      <c r="H506" t="s">
        <v>27</v>
      </c>
      <c r="I506" t="s">
        <v>58</v>
      </c>
      <c r="J506" t="s">
        <v>319</v>
      </c>
      <c r="K506">
        <v>7.86</v>
      </c>
      <c r="L506">
        <v>18</v>
      </c>
      <c r="M506">
        <v>18</v>
      </c>
      <c r="N506">
        <v>0</v>
      </c>
      <c r="O506">
        <v>18</v>
      </c>
      <c r="P506">
        <v>100</v>
      </c>
      <c r="Q506">
        <v>100</v>
      </c>
      <c r="R506">
        <v>0</v>
      </c>
      <c r="S506" t="s">
        <v>42</v>
      </c>
      <c r="T506" t="s">
        <v>60</v>
      </c>
    </row>
    <row r="507" spans="1:20" x14ac:dyDescent="0.3">
      <c r="A507" t="s">
        <v>53</v>
      </c>
      <c r="B507" t="s">
        <v>54</v>
      </c>
      <c r="C507" t="s">
        <v>55</v>
      </c>
      <c r="D507" t="s">
        <v>56</v>
      </c>
      <c r="E507" t="s">
        <v>24</v>
      </c>
      <c r="F507" t="s">
        <v>57</v>
      </c>
      <c r="G507" t="s">
        <v>362</v>
      </c>
      <c r="H507" t="s">
        <v>27</v>
      </c>
      <c r="I507" t="s">
        <v>68</v>
      </c>
      <c r="J507" t="s">
        <v>241</v>
      </c>
      <c r="K507">
        <v>7.72</v>
      </c>
      <c r="L507">
        <v>14</v>
      </c>
      <c r="M507">
        <v>13</v>
      </c>
      <c r="N507">
        <v>1</v>
      </c>
      <c r="O507">
        <v>14</v>
      </c>
      <c r="P507">
        <v>92.9</v>
      </c>
      <c r="Q507">
        <v>92.9</v>
      </c>
      <c r="R507">
        <v>0</v>
      </c>
      <c r="S507" t="s">
        <v>30</v>
      </c>
      <c r="T507" t="s">
        <v>31</v>
      </c>
    </row>
    <row r="508" spans="1:20" x14ac:dyDescent="0.3">
      <c r="A508" t="s">
        <v>61</v>
      </c>
      <c r="B508" t="s">
        <v>62</v>
      </c>
      <c r="C508" t="s">
        <v>55</v>
      </c>
      <c r="D508" t="s">
        <v>63</v>
      </c>
      <c r="E508" t="s">
        <v>24</v>
      </c>
      <c r="F508" t="s">
        <v>57</v>
      </c>
      <c r="G508" t="s">
        <v>362</v>
      </c>
      <c r="H508" t="s">
        <v>27</v>
      </c>
      <c r="I508" t="s">
        <v>110</v>
      </c>
      <c r="J508" t="s">
        <v>216</v>
      </c>
      <c r="K508">
        <v>8.75</v>
      </c>
      <c r="L508">
        <v>21</v>
      </c>
      <c r="M508">
        <v>19</v>
      </c>
      <c r="N508">
        <v>2</v>
      </c>
      <c r="O508">
        <v>21</v>
      </c>
      <c r="P508">
        <v>90.5</v>
      </c>
      <c r="Q508">
        <v>90.5</v>
      </c>
      <c r="R508">
        <v>0.75</v>
      </c>
      <c r="S508" t="s">
        <v>42</v>
      </c>
      <c r="T508" t="s">
        <v>31</v>
      </c>
    </row>
    <row r="509" spans="1:20" x14ac:dyDescent="0.3">
      <c r="A509" t="s">
        <v>66</v>
      </c>
      <c r="B509" t="s">
        <v>67</v>
      </c>
      <c r="C509" t="s">
        <v>55</v>
      </c>
      <c r="D509" t="s">
        <v>56</v>
      </c>
      <c r="E509" t="s">
        <v>24</v>
      </c>
      <c r="F509" t="s">
        <v>57</v>
      </c>
      <c r="G509" t="s">
        <v>362</v>
      </c>
      <c r="H509" t="s">
        <v>27</v>
      </c>
      <c r="I509" t="s">
        <v>84</v>
      </c>
      <c r="J509" t="s">
        <v>261</v>
      </c>
      <c r="K509">
        <v>9.57</v>
      </c>
      <c r="L509">
        <v>9</v>
      </c>
      <c r="M509">
        <v>7</v>
      </c>
      <c r="N509">
        <v>2</v>
      </c>
      <c r="O509">
        <v>9</v>
      </c>
      <c r="P509">
        <v>77.8</v>
      </c>
      <c r="Q509">
        <v>77.8</v>
      </c>
      <c r="R509">
        <v>1.57</v>
      </c>
      <c r="S509" t="s">
        <v>30</v>
      </c>
      <c r="T509" t="s">
        <v>31</v>
      </c>
    </row>
    <row r="510" spans="1:20" x14ac:dyDescent="0.3">
      <c r="A510" t="s">
        <v>70</v>
      </c>
      <c r="B510" t="s">
        <v>71</v>
      </c>
      <c r="C510" t="s">
        <v>72</v>
      </c>
      <c r="D510" t="s">
        <v>73</v>
      </c>
      <c r="E510" t="s">
        <v>24</v>
      </c>
      <c r="F510" t="s">
        <v>74</v>
      </c>
      <c r="G510" t="s">
        <v>362</v>
      </c>
      <c r="H510" t="s">
        <v>27</v>
      </c>
      <c r="I510" t="s">
        <v>75</v>
      </c>
      <c r="J510" t="s">
        <v>146</v>
      </c>
      <c r="K510">
        <v>7.56</v>
      </c>
      <c r="L510">
        <v>12</v>
      </c>
      <c r="M510">
        <v>11</v>
      </c>
      <c r="N510">
        <v>1</v>
      </c>
      <c r="O510">
        <v>12</v>
      </c>
      <c r="P510">
        <v>91.7</v>
      </c>
      <c r="Q510">
        <v>91.7</v>
      </c>
      <c r="R510">
        <v>0</v>
      </c>
      <c r="S510" t="s">
        <v>81</v>
      </c>
      <c r="T510" t="s">
        <v>31</v>
      </c>
    </row>
    <row r="511" spans="1:20" x14ac:dyDescent="0.3">
      <c r="A511" t="s">
        <v>77</v>
      </c>
      <c r="B511" t="s">
        <v>78</v>
      </c>
      <c r="C511" t="s">
        <v>72</v>
      </c>
      <c r="D511" t="s">
        <v>73</v>
      </c>
      <c r="E511" t="s">
        <v>24</v>
      </c>
      <c r="F511" t="s">
        <v>74</v>
      </c>
      <c r="G511" t="s">
        <v>362</v>
      </c>
      <c r="H511" t="s">
        <v>27</v>
      </c>
      <c r="I511" t="s">
        <v>199</v>
      </c>
      <c r="J511" t="s">
        <v>345</v>
      </c>
      <c r="K511">
        <v>8.83</v>
      </c>
      <c r="L511">
        <v>18</v>
      </c>
      <c r="M511">
        <v>18</v>
      </c>
      <c r="N511">
        <v>0</v>
      </c>
      <c r="O511">
        <v>18</v>
      </c>
      <c r="P511">
        <v>100</v>
      </c>
      <c r="Q511">
        <v>100</v>
      </c>
      <c r="R511">
        <v>0.83</v>
      </c>
      <c r="S511" t="s">
        <v>42</v>
      </c>
      <c r="T511" t="s">
        <v>60</v>
      </c>
    </row>
    <row r="512" spans="1:20" x14ac:dyDescent="0.3">
      <c r="A512" t="s">
        <v>82</v>
      </c>
      <c r="B512" t="s">
        <v>83</v>
      </c>
      <c r="C512" t="s">
        <v>72</v>
      </c>
      <c r="D512" t="s">
        <v>45</v>
      </c>
      <c r="E512" t="s">
        <v>24</v>
      </c>
      <c r="F512" t="s">
        <v>74</v>
      </c>
      <c r="G512" t="s">
        <v>362</v>
      </c>
      <c r="H512" t="s">
        <v>27</v>
      </c>
      <c r="I512" t="s">
        <v>181</v>
      </c>
      <c r="J512" t="s">
        <v>127</v>
      </c>
      <c r="K512">
        <v>8.1300000000000008</v>
      </c>
      <c r="L512">
        <v>12</v>
      </c>
      <c r="M512">
        <v>8</v>
      </c>
      <c r="N512">
        <v>4</v>
      </c>
      <c r="O512">
        <v>12</v>
      </c>
      <c r="P512">
        <v>66.7</v>
      </c>
      <c r="Q512">
        <v>66.7</v>
      </c>
      <c r="R512">
        <v>0.13</v>
      </c>
      <c r="S512" t="s">
        <v>30</v>
      </c>
      <c r="T512" t="s">
        <v>37</v>
      </c>
    </row>
    <row r="513" spans="1:20" x14ac:dyDescent="0.3">
      <c r="A513" t="s">
        <v>85</v>
      </c>
      <c r="B513" t="s">
        <v>86</v>
      </c>
      <c r="C513" t="s">
        <v>87</v>
      </c>
      <c r="D513" t="s">
        <v>88</v>
      </c>
      <c r="E513" t="s">
        <v>24</v>
      </c>
      <c r="F513" t="s">
        <v>89</v>
      </c>
      <c r="G513" t="s">
        <v>362</v>
      </c>
      <c r="H513" t="s">
        <v>27</v>
      </c>
      <c r="I513" t="s">
        <v>84</v>
      </c>
      <c r="J513" t="s">
        <v>187</v>
      </c>
      <c r="K513">
        <v>8.94</v>
      </c>
      <c r="L513">
        <v>13</v>
      </c>
      <c r="M513">
        <v>12</v>
      </c>
      <c r="N513">
        <v>1</v>
      </c>
      <c r="O513">
        <v>13</v>
      </c>
      <c r="P513">
        <v>92.3</v>
      </c>
      <c r="Q513">
        <v>92.3</v>
      </c>
      <c r="R513">
        <v>0.94</v>
      </c>
      <c r="S513" t="s">
        <v>81</v>
      </c>
      <c r="T513" t="s">
        <v>31</v>
      </c>
    </row>
    <row r="514" spans="1:20" x14ac:dyDescent="0.3">
      <c r="A514" t="s">
        <v>92</v>
      </c>
      <c r="B514" t="s">
        <v>93</v>
      </c>
      <c r="C514" t="s">
        <v>94</v>
      </c>
      <c r="D514" t="s">
        <v>95</v>
      </c>
      <c r="E514" t="s">
        <v>24</v>
      </c>
      <c r="F514" t="s">
        <v>89</v>
      </c>
      <c r="G514" t="s">
        <v>362</v>
      </c>
      <c r="H514" t="s">
        <v>27</v>
      </c>
      <c r="I514" t="s">
        <v>79</v>
      </c>
      <c r="J514" t="s">
        <v>311</v>
      </c>
      <c r="K514">
        <v>9.2200000000000006</v>
      </c>
      <c r="L514">
        <v>34</v>
      </c>
      <c r="M514">
        <v>34</v>
      </c>
      <c r="N514">
        <v>0</v>
      </c>
      <c r="O514">
        <v>34</v>
      </c>
      <c r="P514">
        <v>100</v>
      </c>
      <c r="Q514">
        <v>100</v>
      </c>
      <c r="R514">
        <v>1.22</v>
      </c>
      <c r="S514" t="s">
        <v>42</v>
      </c>
      <c r="T514" t="s">
        <v>60</v>
      </c>
    </row>
    <row r="515" spans="1:20" x14ac:dyDescent="0.3">
      <c r="A515" t="s">
        <v>97</v>
      </c>
      <c r="B515" t="s">
        <v>98</v>
      </c>
      <c r="C515" t="s">
        <v>94</v>
      </c>
      <c r="D515" t="s">
        <v>95</v>
      </c>
      <c r="E515" t="s">
        <v>24</v>
      </c>
      <c r="F515" t="s">
        <v>89</v>
      </c>
      <c r="G515" t="s">
        <v>362</v>
      </c>
      <c r="H515" t="s">
        <v>27</v>
      </c>
      <c r="I515" t="s">
        <v>194</v>
      </c>
      <c r="J515" t="s">
        <v>248</v>
      </c>
      <c r="K515">
        <v>7.51</v>
      </c>
      <c r="L515">
        <v>27</v>
      </c>
      <c r="M515">
        <v>26</v>
      </c>
      <c r="N515">
        <v>1</v>
      </c>
      <c r="O515">
        <v>27</v>
      </c>
      <c r="P515">
        <v>96.3</v>
      </c>
      <c r="Q515">
        <v>96.3</v>
      </c>
      <c r="R515">
        <v>0</v>
      </c>
      <c r="S515" t="s">
        <v>42</v>
      </c>
      <c r="T515" t="s">
        <v>31</v>
      </c>
    </row>
    <row r="516" spans="1:20" x14ac:dyDescent="0.3">
      <c r="A516" t="s">
        <v>100</v>
      </c>
      <c r="B516" t="s">
        <v>101</v>
      </c>
      <c r="C516" t="s">
        <v>94</v>
      </c>
      <c r="D516" t="s">
        <v>45</v>
      </c>
      <c r="E516" t="s">
        <v>24</v>
      </c>
      <c r="F516" t="s">
        <v>89</v>
      </c>
      <c r="G516" t="s">
        <v>362</v>
      </c>
      <c r="H516" t="s">
        <v>27</v>
      </c>
      <c r="I516" t="s">
        <v>58</v>
      </c>
      <c r="J516" t="s">
        <v>299</v>
      </c>
      <c r="K516">
        <v>7.41</v>
      </c>
      <c r="L516">
        <v>37</v>
      </c>
      <c r="M516">
        <v>30</v>
      </c>
      <c r="N516">
        <v>7</v>
      </c>
      <c r="O516">
        <v>37</v>
      </c>
      <c r="P516">
        <v>81.099999999999994</v>
      </c>
      <c r="Q516">
        <v>81.099999999999994</v>
      </c>
      <c r="R516">
        <v>0</v>
      </c>
      <c r="S516" t="s">
        <v>30</v>
      </c>
      <c r="T516" t="s">
        <v>37</v>
      </c>
    </row>
    <row r="517" spans="1:20" x14ac:dyDescent="0.3">
      <c r="A517" t="s">
        <v>103</v>
      </c>
      <c r="B517" t="s">
        <v>104</v>
      </c>
      <c r="C517" t="s">
        <v>22</v>
      </c>
      <c r="D517" t="s">
        <v>34</v>
      </c>
      <c r="E517" t="s">
        <v>105</v>
      </c>
      <c r="F517" t="s">
        <v>25</v>
      </c>
      <c r="G517" t="s">
        <v>362</v>
      </c>
      <c r="H517" t="s">
        <v>27</v>
      </c>
      <c r="I517" t="s">
        <v>50</v>
      </c>
      <c r="J517" t="s">
        <v>355</v>
      </c>
      <c r="K517">
        <v>7.83</v>
      </c>
      <c r="L517">
        <v>21</v>
      </c>
      <c r="M517">
        <v>18</v>
      </c>
      <c r="N517">
        <v>3</v>
      </c>
      <c r="O517">
        <v>21</v>
      </c>
      <c r="P517">
        <v>85.7</v>
      </c>
      <c r="Q517">
        <v>85.7</v>
      </c>
      <c r="R517">
        <v>0</v>
      </c>
      <c r="S517" t="s">
        <v>81</v>
      </c>
      <c r="T517" t="s">
        <v>31</v>
      </c>
    </row>
    <row r="518" spans="1:20" x14ac:dyDescent="0.3">
      <c r="A518" t="s">
        <v>108</v>
      </c>
      <c r="B518" t="s">
        <v>109</v>
      </c>
      <c r="C518" t="s">
        <v>22</v>
      </c>
      <c r="D518" t="s">
        <v>34</v>
      </c>
      <c r="E518" t="s">
        <v>105</v>
      </c>
      <c r="F518" t="s">
        <v>25</v>
      </c>
      <c r="G518" t="s">
        <v>362</v>
      </c>
      <c r="H518" t="s">
        <v>27</v>
      </c>
      <c r="I518" t="s">
        <v>194</v>
      </c>
      <c r="J518" t="s">
        <v>245</v>
      </c>
      <c r="K518">
        <v>9.33</v>
      </c>
      <c r="L518">
        <v>33</v>
      </c>
      <c r="M518">
        <v>29</v>
      </c>
      <c r="N518">
        <v>4</v>
      </c>
      <c r="O518">
        <v>33</v>
      </c>
      <c r="P518">
        <v>87.9</v>
      </c>
      <c r="Q518">
        <v>87.9</v>
      </c>
      <c r="R518">
        <v>1.33</v>
      </c>
      <c r="S518" t="s">
        <v>81</v>
      </c>
      <c r="T518" t="s">
        <v>37</v>
      </c>
    </row>
    <row r="519" spans="1:20" x14ac:dyDescent="0.3">
      <c r="A519" t="s">
        <v>111</v>
      </c>
      <c r="B519" t="s">
        <v>112</v>
      </c>
      <c r="C519" t="s">
        <v>55</v>
      </c>
      <c r="D519" t="s">
        <v>56</v>
      </c>
      <c r="E519" t="s">
        <v>105</v>
      </c>
      <c r="F519" t="s">
        <v>57</v>
      </c>
      <c r="G519" t="s">
        <v>362</v>
      </c>
      <c r="H519" t="s">
        <v>27</v>
      </c>
      <c r="I519" t="s">
        <v>136</v>
      </c>
      <c r="J519" t="s">
        <v>133</v>
      </c>
      <c r="K519">
        <v>7.33</v>
      </c>
      <c r="L519">
        <v>17</v>
      </c>
      <c r="M519">
        <v>13</v>
      </c>
      <c r="N519">
        <v>4</v>
      </c>
      <c r="O519">
        <v>17</v>
      </c>
      <c r="P519">
        <v>76.5</v>
      </c>
      <c r="Q519">
        <v>76.5</v>
      </c>
      <c r="R519">
        <v>0</v>
      </c>
      <c r="S519" t="s">
        <v>30</v>
      </c>
      <c r="T519" t="s">
        <v>37</v>
      </c>
    </row>
    <row r="520" spans="1:20" x14ac:dyDescent="0.3">
      <c r="A520" t="s">
        <v>114</v>
      </c>
      <c r="B520" t="s">
        <v>115</v>
      </c>
      <c r="C520" t="s">
        <v>72</v>
      </c>
      <c r="D520" t="s">
        <v>73</v>
      </c>
      <c r="E520" t="s">
        <v>105</v>
      </c>
      <c r="F520" t="s">
        <v>74</v>
      </c>
      <c r="G520" t="s">
        <v>362</v>
      </c>
      <c r="H520" t="s">
        <v>27</v>
      </c>
      <c r="I520" t="s">
        <v>96</v>
      </c>
      <c r="J520" t="s">
        <v>208</v>
      </c>
      <c r="K520">
        <v>7.96</v>
      </c>
      <c r="L520">
        <v>17</v>
      </c>
      <c r="M520">
        <v>16</v>
      </c>
      <c r="N520">
        <v>1</v>
      </c>
      <c r="O520">
        <v>17</v>
      </c>
      <c r="P520">
        <v>94.1</v>
      </c>
      <c r="Q520">
        <v>94.1</v>
      </c>
      <c r="R520">
        <v>0</v>
      </c>
      <c r="S520" t="s">
        <v>30</v>
      </c>
      <c r="T520" t="s">
        <v>31</v>
      </c>
    </row>
    <row r="521" spans="1:20" x14ac:dyDescent="0.3">
      <c r="A521" t="s">
        <v>117</v>
      </c>
      <c r="B521" t="s">
        <v>118</v>
      </c>
      <c r="C521" t="s">
        <v>94</v>
      </c>
      <c r="D521" t="s">
        <v>95</v>
      </c>
      <c r="E521" t="s">
        <v>105</v>
      </c>
      <c r="F521" t="s">
        <v>89</v>
      </c>
      <c r="G521" t="s">
        <v>362</v>
      </c>
      <c r="H521" t="s">
        <v>27</v>
      </c>
      <c r="I521" t="s">
        <v>84</v>
      </c>
      <c r="J521" t="s">
        <v>236</v>
      </c>
      <c r="K521">
        <v>8.7200000000000006</v>
      </c>
      <c r="L521">
        <v>31</v>
      </c>
      <c r="M521">
        <v>30</v>
      </c>
      <c r="N521">
        <v>1</v>
      </c>
      <c r="O521">
        <v>31</v>
      </c>
      <c r="P521">
        <v>96.8</v>
      </c>
      <c r="Q521">
        <v>96.8</v>
      </c>
      <c r="R521">
        <v>0.72</v>
      </c>
      <c r="S521" t="s">
        <v>42</v>
      </c>
      <c r="T521" t="s">
        <v>31</v>
      </c>
    </row>
    <row r="522" spans="1:20" x14ac:dyDescent="0.3">
      <c r="A522" t="s">
        <v>20</v>
      </c>
      <c r="B522" t="s">
        <v>21</v>
      </c>
      <c r="C522" t="s">
        <v>22</v>
      </c>
      <c r="D522" t="s">
        <v>23</v>
      </c>
      <c r="E522" t="s">
        <v>24</v>
      </c>
      <c r="F522" t="s">
        <v>25</v>
      </c>
      <c r="G522" t="s">
        <v>365</v>
      </c>
      <c r="H522" t="s">
        <v>27</v>
      </c>
      <c r="I522" t="s">
        <v>223</v>
      </c>
      <c r="J522" t="s">
        <v>312</v>
      </c>
      <c r="K522">
        <v>7.51</v>
      </c>
      <c r="L522">
        <v>24</v>
      </c>
      <c r="M522">
        <v>20</v>
      </c>
      <c r="N522">
        <v>4</v>
      </c>
      <c r="O522">
        <v>24</v>
      </c>
      <c r="P522">
        <v>83.3</v>
      </c>
      <c r="Q522">
        <v>83.3</v>
      </c>
      <c r="R522">
        <v>0</v>
      </c>
      <c r="S522" t="s">
        <v>30</v>
      </c>
      <c r="T522" t="s">
        <v>37</v>
      </c>
    </row>
    <row r="523" spans="1:20" x14ac:dyDescent="0.3">
      <c r="A523" t="s">
        <v>32</v>
      </c>
      <c r="B523" t="s">
        <v>33</v>
      </c>
      <c r="C523" t="s">
        <v>22</v>
      </c>
      <c r="D523" t="s">
        <v>34</v>
      </c>
      <c r="E523" t="s">
        <v>24</v>
      </c>
      <c r="F523" t="s">
        <v>25</v>
      </c>
      <c r="G523" t="s">
        <v>365</v>
      </c>
      <c r="H523" t="s">
        <v>27</v>
      </c>
      <c r="I523" t="s">
        <v>181</v>
      </c>
      <c r="J523" t="s">
        <v>252</v>
      </c>
      <c r="K523">
        <v>7.21</v>
      </c>
      <c r="L523">
        <v>16</v>
      </c>
      <c r="M523">
        <v>16</v>
      </c>
      <c r="N523">
        <v>0</v>
      </c>
      <c r="O523">
        <v>16</v>
      </c>
      <c r="P523">
        <v>100</v>
      </c>
      <c r="Q523">
        <v>100</v>
      </c>
      <c r="R523">
        <v>0</v>
      </c>
      <c r="S523" t="s">
        <v>42</v>
      </c>
      <c r="T523" t="s">
        <v>60</v>
      </c>
    </row>
    <row r="524" spans="1:20" x14ac:dyDescent="0.3">
      <c r="A524" t="s">
        <v>38</v>
      </c>
      <c r="B524" t="s">
        <v>39</v>
      </c>
      <c r="C524" t="s">
        <v>22</v>
      </c>
      <c r="D524" t="s">
        <v>34</v>
      </c>
      <c r="E524" t="s">
        <v>24</v>
      </c>
      <c r="F524" t="s">
        <v>25</v>
      </c>
      <c r="G524" t="s">
        <v>365</v>
      </c>
      <c r="H524" t="s">
        <v>27</v>
      </c>
      <c r="I524" t="s">
        <v>35</v>
      </c>
      <c r="J524" t="s">
        <v>366</v>
      </c>
      <c r="K524">
        <v>8.82</v>
      </c>
      <c r="L524">
        <v>22</v>
      </c>
      <c r="M524">
        <v>20</v>
      </c>
      <c r="N524">
        <v>2</v>
      </c>
      <c r="O524">
        <v>22</v>
      </c>
      <c r="P524">
        <v>90.9</v>
      </c>
      <c r="Q524">
        <v>90.9</v>
      </c>
      <c r="R524">
        <v>0.82</v>
      </c>
      <c r="S524" t="s">
        <v>42</v>
      </c>
      <c r="T524" t="s">
        <v>31</v>
      </c>
    </row>
    <row r="525" spans="1:20" x14ac:dyDescent="0.3">
      <c r="A525" t="s">
        <v>43</v>
      </c>
      <c r="B525" t="s">
        <v>44</v>
      </c>
      <c r="C525" t="s">
        <v>22</v>
      </c>
      <c r="D525" t="s">
        <v>45</v>
      </c>
      <c r="E525" t="s">
        <v>24</v>
      </c>
      <c r="F525" t="s">
        <v>25</v>
      </c>
      <c r="G525" t="s">
        <v>365</v>
      </c>
      <c r="H525" t="s">
        <v>27</v>
      </c>
      <c r="I525" t="s">
        <v>179</v>
      </c>
      <c r="J525" t="s">
        <v>146</v>
      </c>
      <c r="K525">
        <v>7.51</v>
      </c>
      <c r="L525">
        <v>19</v>
      </c>
      <c r="M525">
        <v>14</v>
      </c>
      <c r="N525">
        <v>5</v>
      </c>
      <c r="O525">
        <v>19</v>
      </c>
      <c r="P525">
        <v>73.7</v>
      </c>
      <c r="Q525">
        <v>73.7</v>
      </c>
      <c r="R525">
        <v>0</v>
      </c>
      <c r="S525" t="s">
        <v>81</v>
      </c>
      <c r="T525" t="s">
        <v>37</v>
      </c>
    </row>
    <row r="526" spans="1:20" x14ac:dyDescent="0.3">
      <c r="A526" t="s">
        <v>48</v>
      </c>
      <c r="B526" t="s">
        <v>49</v>
      </c>
      <c r="C526" t="s">
        <v>22</v>
      </c>
      <c r="D526" t="s">
        <v>34</v>
      </c>
      <c r="E526" t="s">
        <v>24</v>
      </c>
      <c r="F526" t="s">
        <v>25</v>
      </c>
      <c r="G526" t="s">
        <v>365</v>
      </c>
      <c r="H526" t="s">
        <v>27</v>
      </c>
      <c r="I526" t="s">
        <v>153</v>
      </c>
      <c r="J526" t="s">
        <v>291</v>
      </c>
      <c r="K526">
        <v>8.9499999999999993</v>
      </c>
      <c r="L526">
        <v>28</v>
      </c>
      <c r="M526">
        <v>25</v>
      </c>
      <c r="N526">
        <v>3</v>
      </c>
      <c r="O526">
        <v>28</v>
      </c>
      <c r="P526">
        <v>89.3</v>
      </c>
      <c r="Q526">
        <v>89.3</v>
      </c>
      <c r="R526">
        <v>0.95</v>
      </c>
      <c r="S526" t="s">
        <v>42</v>
      </c>
      <c r="T526" t="s">
        <v>31</v>
      </c>
    </row>
    <row r="527" spans="1:20" x14ac:dyDescent="0.3">
      <c r="A527" t="s">
        <v>53</v>
      </c>
      <c r="B527" t="s">
        <v>54</v>
      </c>
      <c r="C527" t="s">
        <v>55</v>
      </c>
      <c r="D527" t="s">
        <v>56</v>
      </c>
      <c r="E527" t="s">
        <v>24</v>
      </c>
      <c r="F527" t="s">
        <v>57</v>
      </c>
      <c r="G527" t="s">
        <v>365</v>
      </c>
      <c r="H527" t="s">
        <v>27</v>
      </c>
      <c r="I527" t="s">
        <v>84</v>
      </c>
      <c r="J527" t="s">
        <v>317</v>
      </c>
      <c r="K527">
        <v>9.59</v>
      </c>
      <c r="L527">
        <v>7</v>
      </c>
      <c r="M527">
        <v>5</v>
      </c>
      <c r="N527">
        <v>2</v>
      </c>
      <c r="O527">
        <v>7</v>
      </c>
      <c r="P527">
        <v>71.400000000000006</v>
      </c>
      <c r="Q527">
        <v>71.400000000000006</v>
      </c>
      <c r="R527">
        <v>1.59</v>
      </c>
      <c r="S527" t="s">
        <v>81</v>
      </c>
      <c r="T527" t="s">
        <v>31</v>
      </c>
    </row>
    <row r="528" spans="1:20" x14ac:dyDescent="0.3">
      <c r="A528" t="s">
        <v>61</v>
      </c>
      <c r="B528" t="s">
        <v>62</v>
      </c>
      <c r="C528" t="s">
        <v>55</v>
      </c>
      <c r="D528" t="s">
        <v>63</v>
      </c>
      <c r="E528" t="s">
        <v>24</v>
      </c>
      <c r="F528" t="s">
        <v>57</v>
      </c>
      <c r="G528" t="s">
        <v>365</v>
      </c>
      <c r="H528" t="s">
        <v>27</v>
      </c>
      <c r="I528" t="s">
        <v>125</v>
      </c>
      <c r="J528" t="s">
        <v>235</v>
      </c>
      <c r="K528">
        <v>7.74</v>
      </c>
      <c r="L528">
        <v>16</v>
      </c>
      <c r="M528">
        <v>16</v>
      </c>
      <c r="N528">
        <v>0</v>
      </c>
      <c r="O528">
        <v>16</v>
      </c>
      <c r="P528">
        <v>100</v>
      </c>
      <c r="Q528">
        <v>100</v>
      </c>
      <c r="R528">
        <v>0</v>
      </c>
      <c r="S528" t="s">
        <v>42</v>
      </c>
      <c r="T528" t="s">
        <v>60</v>
      </c>
    </row>
    <row r="529" spans="1:20" x14ac:dyDescent="0.3">
      <c r="A529" t="s">
        <v>66</v>
      </c>
      <c r="B529" t="s">
        <v>67</v>
      </c>
      <c r="C529" t="s">
        <v>55</v>
      </c>
      <c r="D529" t="s">
        <v>56</v>
      </c>
      <c r="E529" t="s">
        <v>24</v>
      </c>
      <c r="F529" t="s">
        <v>57</v>
      </c>
      <c r="G529" t="s">
        <v>365</v>
      </c>
      <c r="H529" t="s">
        <v>27</v>
      </c>
      <c r="I529" t="s">
        <v>90</v>
      </c>
      <c r="J529" t="s">
        <v>228</v>
      </c>
      <c r="K529">
        <v>8.41</v>
      </c>
      <c r="L529">
        <v>21</v>
      </c>
      <c r="M529">
        <v>21</v>
      </c>
      <c r="N529">
        <v>0</v>
      </c>
      <c r="O529">
        <v>21</v>
      </c>
      <c r="P529">
        <v>100</v>
      </c>
      <c r="Q529">
        <v>100</v>
      </c>
      <c r="R529">
        <v>0.41</v>
      </c>
      <c r="S529" t="s">
        <v>42</v>
      </c>
      <c r="T529" t="s">
        <v>60</v>
      </c>
    </row>
    <row r="530" spans="1:20" x14ac:dyDescent="0.3">
      <c r="A530" t="s">
        <v>70</v>
      </c>
      <c r="B530" t="s">
        <v>71</v>
      </c>
      <c r="C530" t="s">
        <v>72</v>
      </c>
      <c r="D530" t="s">
        <v>73</v>
      </c>
      <c r="E530" t="s">
        <v>24</v>
      </c>
      <c r="F530" t="s">
        <v>74</v>
      </c>
      <c r="G530" t="s">
        <v>365</v>
      </c>
      <c r="H530" t="s">
        <v>27</v>
      </c>
      <c r="I530" t="s">
        <v>110</v>
      </c>
      <c r="J530" t="s">
        <v>182</v>
      </c>
      <c r="K530">
        <v>8.6999999999999993</v>
      </c>
      <c r="L530">
        <v>25</v>
      </c>
      <c r="M530">
        <v>23</v>
      </c>
      <c r="N530">
        <v>2</v>
      </c>
      <c r="O530">
        <v>25</v>
      </c>
      <c r="P530">
        <v>92</v>
      </c>
      <c r="Q530">
        <v>92</v>
      </c>
      <c r="R530">
        <v>0.7</v>
      </c>
      <c r="S530" t="s">
        <v>42</v>
      </c>
      <c r="T530" t="s">
        <v>31</v>
      </c>
    </row>
    <row r="531" spans="1:20" x14ac:dyDescent="0.3">
      <c r="A531" t="s">
        <v>77</v>
      </c>
      <c r="B531" t="s">
        <v>78</v>
      </c>
      <c r="C531" t="s">
        <v>72</v>
      </c>
      <c r="D531" t="s">
        <v>73</v>
      </c>
      <c r="E531" t="s">
        <v>24</v>
      </c>
      <c r="F531" t="s">
        <v>74</v>
      </c>
      <c r="G531" t="s">
        <v>365</v>
      </c>
      <c r="H531" t="s">
        <v>27</v>
      </c>
      <c r="I531" t="s">
        <v>64</v>
      </c>
      <c r="J531" t="s">
        <v>200</v>
      </c>
      <c r="K531">
        <v>8.86</v>
      </c>
      <c r="L531">
        <v>15</v>
      </c>
      <c r="M531">
        <v>13</v>
      </c>
      <c r="N531">
        <v>2</v>
      </c>
      <c r="O531">
        <v>15</v>
      </c>
      <c r="P531">
        <v>86.7</v>
      </c>
      <c r="Q531">
        <v>86.7</v>
      </c>
      <c r="R531">
        <v>0.86</v>
      </c>
      <c r="S531" t="s">
        <v>30</v>
      </c>
      <c r="T531" t="s">
        <v>31</v>
      </c>
    </row>
    <row r="532" spans="1:20" x14ac:dyDescent="0.3">
      <c r="A532" t="s">
        <v>82</v>
      </c>
      <c r="B532" t="s">
        <v>83</v>
      </c>
      <c r="C532" t="s">
        <v>72</v>
      </c>
      <c r="D532" t="s">
        <v>45</v>
      </c>
      <c r="E532" t="s">
        <v>24</v>
      </c>
      <c r="F532" t="s">
        <v>74</v>
      </c>
      <c r="G532" t="s">
        <v>365</v>
      </c>
      <c r="H532" t="s">
        <v>27</v>
      </c>
      <c r="I532" t="s">
        <v>179</v>
      </c>
      <c r="J532" t="s">
        <v>356</v>
      </c>
      <c r="K532">
        <v>8.2100000000000009</v>
      </c>
      <c r="L532">
        <v>22</v>
      </c>
      <c r="M532">
        <v>16</v>
      </c>
      <c r="N532">
        <v>6</v>
      </c>
      <c r="O532">
        <v>22</v>
      </c>
      <c r="P532">
        <v>72.7</v>
      </c>
      <c r="Q532">
        <v>72.7</v>
      </c>
      <c r="R532">
        <v>0.21</v>
      </c>
      <c r="S532" t="s">
        <v>30</v>
      </c>
      <c r="T532" t="s">
        <v>37</v>
      </c>
    </row>
    <row r="533" spans="1:20" x14ac:dyDescent="0.3">
      <c r="A533" t="s">
        <v>85</v>
      </c>
      <c r="B533" t="s">
        <v>86</v>
      </c>
      <c r="C533" t="s">
        <v>87</v>
      </c>
      <c r="D533" t="s">
        <v>88</v>
      </c>
      <c r="E533" t="s">
        <v>24</v>
      </c>
      <c r="F533" t="s">
        <v>89</v>
      </c>
      <c r="G533" t="s">
        <v>365</v>
      </c>
      <c r="H533" t="s">
        <v>27</v>
      </c>
      <c r="I533" t="s">
        <v>136</v>
      </c>
      <c r="J533" t="s">
        <v>249</v>
      </c>
      <c r="K533">
        <v>9.19</v>
      </c>
      <c r="L533">
        <v>18</v>
      </c>
      <c r="M533">
        <v>13</v>
      </c>
      <c r="N533">
        <v>5</v>
      </c>
      <c r="O533">
        <v>18</v>
      </c>
      <c r="P533">
        <v>72.2</v>
      </c>
      <c r="Q533">
        <v>72.2</v>
      </c>
      <c r="R533">
        <v>1.19</v>
      </c>
      <c r="S533" t="s">
        <v>42</v>
      </c>
      <c r="T533" t="s">
        <v>37</v>
      </c>
    </row>
    <row r="534" spans="1:20" x14ac:dyDescent="0.3">
      <c r="A534" t="s">
        <v>92</v>
      </c>
      <c r="B534" t="s">
        <v>93</v>
      </c>
      <c r="C534" t="s">
        <v>94</v>
      </c>
      <c r="D534" t="s">
        <v>95</v>
      </c>
      <c r="E534" t="s">
        <v>24</v>
      </c>
      <c r="F534" t="s">
        <v>89</v>
      </c>
      <c r="G534" t="s">
        <v>365</v>
      </c>
      <c r="H534" t="s">
        <v>27</v>
      </c>
      <c r="I534" t="s">
        <v>204</v>
      </c>
      <c r="J534" t="s">
        <v>359</v>
      </c>
      <c r="K534">
        <v>7.68</v>
      </c>
      <c r="L534">
        <v>32</v>
      </c>
      <c r="M534">
        <v>25</v>
      </c>
      <c r="N534">
        <v>7</v>
      </c>
      <c r="O534">
        <v>32</v>
      </c>
      <c r="P534">
        <v>78.099999999999994</v>
      </c>
      <c r="Q534">
        <v>78.099999999999994</v>
      </c>
      <c r="R534">
        <v>0</v>
      </c>
      <c r="S534" t="s">
        <v>30</v>
      </c>
      <c r="T534" t="s">
        <v>37</v>
      </c>
    </row>
    <row r="535" spans="1:20" x14ac:dyDescent="0.3">
      <c r="A535" t="s">
        <v>97</v>
      </c>
      <c r="B535" t="s">
        <v>98</v>
      </c>
      <c r="C535" t="s">
        <v>94</v>
      </c>
      <c r="D535" t="s">
        <v>95</v>
      </c>
      <c r="E535" t="s">
        <v>24</v>
      </c>
      <c r="F535" t="s">
        <v>89</v>
      </c>
      <c r="G535" t="s">
        <v>365</v>
      </c>
      <c r="H535" t="s">
        <v>27</v>
      </c>
      <c r="I535" t="s">
        <v>306</v>
      </c>
      <c r="J535" t="s">
        <v>144</v>
      </c>
      <c r="K535">
        <v>7.58</v>
      </c>
      <c r="L535">
        <v>17</v>
      </c>
      <c r="M535">
        <v>16</v>
      </c>
      <c r="N535">
        <v>1</v>
      </c>
      <c r="O535">
        <v>17</v>
      </c>
      <c r="P535">
        <v>94.1</v>
      </c>
      <c r="Q535">
        <v>94.1</v>
      </c>
      <c r="R535">
        <v>0</v>
      </c>
      <c r="S535" t="s">
        <v>30</v>
      </c>
      <c r="T535" t="s">
        <v>31</v>
      </c>
    </row>
    <row r="536" spans="1:20" x14ac:dyDescent="0.3">
      <c r="A536" t="s">
        <v>100</v>
      </c>
      <c r="B536" t="s">
        <v>101</v>
      </c>
      <c r="C536" t="s">
        <v>94</v>
      </c>
      <c r="D536" t="s">
        <v>45</v>
      </c>
      <c r="E536" t="s">
        <v>24</v>
      </c>
      <c r="F536" t="s">
        <v>89</v>
      </c>
      <c r="G536" t="s">
        <v>365</v>
      </c>
      <c r="H536" t="s">
        <v>27</v>
      </c>
      <c r="I536" t="s">
        <v>149</v>
      </c>
      <c r="J536" t="s">
        <v>249</v>
      </c>
      <c r="K536">
        <v>9.3800000000000008</v>
      </c>
      <c r="L536">
        <v>24</v>
      </c>
      <c r="M536">
        <v>24</v>
      </c>
      <c r="N536">
        <v>0</v>
      </c>
      <c r="O536">
        <v>24</v>
      </c>
      <c r="P536">
        <v>100</v>
      </c>
      <c r="Q536">
        <v>100</v>
      </c>
      <c r="R536">
        <v>1.38</v>
      </c>
      <c r="S536" t="s">
        <v>42</v>
      </c>
      <c r="T536" t="s">
        <v>60</v>
      </c>
    </row>
    <row r="537" spans="1:20" x14ac:dyDescent="0.3">
      <c r="A537" t="s">
        <v>103</v>
      </c>
      <c r="B537" t="s">
        <v>104</v>
      </c>
      <c r="C537" t="s">
        <v>22</v>
      </c>
      <c r="D537" t="s">
        <v>34</v>
      </c>
      <c r="E537" t="s">
        <v>105</v>
      </c>
      <c r="F537" t="s">
        <v>25</v>
      </c>
      <c r="G537" t="s">
        <v>365</v>
      </c>
      <c r="H537" t="s">
        <v>27</v>
      </c>
      <c r="I537" t="s">
        <v>149</v>
      </c>
      <c r="J537" t="s">
        <v>187</v>
      </c>
      <c r="K537">
        <v>9.07</v>
      </c>
      <c r="L537">
        <v>31</v>
      </c>
      <c r="M537">
        <v>31</v>
      </c>
      <c r="N537">
        <v>0</v>
      </c>
      <c r="O537">
        <v>31</v>
      </c>
      <c r="P537">
        <v>100</v>
      </c>
      <c r="Q537">
        <v>100</v>
      </c>
      <c r="R537">
        <v>1.07</v>
      </c>
      <c r="S537" t="s">
        <v>42</v>
      </c>
      <c r="T537" t="s">
        <v>60</v>
      </c>
    </row>
    <row r="538" spans="1:20" x14ac:dyDescent="0.3">
      <c r="A538" t="s">
        <v>108</v>
      </c>
      <c r="B538" t="s">
        <v>109</v>
      </c>
      <c r="C538" t="s">
        <v>22</v>
      </c>
      <c r="D538" t="s">
        <v>34</v>
      </c>
      <c r="E538" t="s">
        <v>105</v>
      </c>
      <c r="F538" t="s">
        <v>25</v>
      </c>
      <c r="G538" t="s">
        <v>365</v>
      </c>
      <c r="H538" t="s">
        <v>27</v>
      </c>
      <c r="I538" t="s">
        <v>306</v>
      </c>
      <c r="J538" t="s">
        <v>205</v>
      </c>
      <c r="K538">
        <v>7.83</v>
      </c>
      <c r="L538">
        <v>27</v>
      </c>
      <c r="M538">
        <v>19</v>
      </c>
      <c r="N538">
        <v>8</v>
      </c>
      <c r="O538">
        <v>27</v>
      </c>
      <c r="P538">
        <v>70.400000000000006</v>
      </c>
      <c r="Q538">
        <v>70.400000000000006</v>
      </c>
      <c r="R538">
        <v>0</v>
      </c>
      <c r="S538" t="s">
        <v>81</v>
      </c>
      <c r="T538" t="s">
        <v>122</v>
      </c>
    </row>
    <row r="539" spans="1:20" x14ac:dyDescent="0.3">
      <c r="A539" t="s">
        <v>111</v>
      </c>
      <c r="B539" t="s">
        <v>112</v>
      </c>
      <c r="C539" t="s">
        <v>55</v>
      </c>
      <c r="D539" t="s">
        <v>56</v>
      </c>
      <c r="E539" t="s">
        <v>105</v>
      </c>
      <c r="F539" t="s">
        <v>57</v>
      </c>
      <c r="G539" t="s">
        <v>365</v>
      </c>
      <c r="H539" t="s">
        <v>27</v>
      </c>
      <c r="I539" t="s">
        <v>50</v>
      </c>
      <c r="J539" t="s">
        <v>311</v>
      </c>
      <c r="K539">
        <v>9.1199999999999992</v>
      </c>
      <c r="L539">
        <v>12</v>
      </c>
      <c r="M539">
        <v>8</v>
      </c>
      <c r="N539">
        <v>4</v>
      </c>
      <c r="O539">
        <v>12</v>
      </c>
      <c r="P539">
        <v>66.7</v>
      </c>
      <c r="Q539">
        <v>66.7</v>
      </c>
      <c r="R539">
        <v>1.1200000000000001</v>
      </c>
      <c r="S539" t="s">
        <v>30</v>
      </c>
      <c r="T539" t="s">
        <v>37</v>
      </c>
    </row>
    <row r="540" spans="1:20" x14ac:dyDescent="0.3">
      <c r="A540" t="s">
        <v>114</v>
      </c>
      <c r="B540" t="s">
        <v>115</v>
      </c>
      <c r="C540" t="s">
        <v>72</v>
      </c>
      <c r="D540" t="s">
        <v>73</v>
      </c>
      <c r="E540" t="s">
        <v>105</v>
      </c>
      <c r="F540" t="s">
        <v>74</v>
      </c>
      <c r="G540" t="s">
        <v>365</v>
      </c>
      <c r="H540" t="s">
        <v>27</v>
      </c>
      <c r="I540" t="s">
        <v>58</v>
      </c>
      <c r="J540" t="s">
        <v>367</v>
      </c>
      <c r="K540">
        <v>7.61</v>
      </c>
      <c r="L540">
        <v>27</v>
      </c>
      <c r="M540">
        <v>22</v>
      </c>
      <c r="N540">
        <v>5</v>
      </c>
      <c r="O540">
        <v>27</v>
      </c>
      <c r="P540">
        <v>81.5</v>
      </c>
      <c r="Q540">
        <v>81.5</v>
      </c>
      <c r="R540">
        <v>0</v>
      </c>
      <c r="S540" t="s">
        <v>30</v>
      </c>
      <c r="T540" t="s">
        <v>37</v>
      </c>
    </row>
    <row r="541" spans="1:20" x14ac:dyDescent="0.3">
      <c r="A541" t="s">
        <v>117</v>
      </c>
      <c r="B541" t="s">
        <v>118</v>
      </c>
      <c r="C541" t="s">
        <v>94</v>
      </c>
      <c r="D541" t="s">
        <v>95</v>
      </c>
      <c r="E541" t="s">
        <v>105</v>
      </c>
      <c r="F541" t="s">
        <v>89</v>
      </c>
      <c r="G541" t="s">
        <v>365</v>
      </c>
      <c r="H541" t="s">
        <v>27</v>
      </c>
      <c r="I541" t="s">
        <v>50</v>
      </c>
      <c r="J541" t="s">
        <v>329</v>
      </c>
      <c r="K541">
        <v>9.16</v>
      </c>
      <c r="L541">
        <v>30</v>
      </c>
      <c r="M541">
        <v>30</v>
      </c>
      <c r="N541">
        <v>0</v>
      </c>
      <c r="O541">
        <v>30</v>
      </c>
      <c r="P541">
        <v>100</v>
      </c>
      <c r="Q541">
        <v>100</v>
      </c>
      <c r="R541">
        <v>1.1599999999999999</v>
      </c>
      <c r="S541" t="s">
        <v>42</v>
      </c>
      <c r="T541" t="s">
        <v>60</v>
      </c>
    </row>
    <row r="542" spans="1:20" x14ac:dyDescent="0.3">
      <c r="A542" t="s">
        <v>20</v>
      </c>
      <c r="B542" t="s">
        <v>21</v>
      </c>
      <c r="C542" t="s">
        <v>22</v>
      </c>
      <c r="D542" t="s">
        <v>23</v>
      </c>
      <c r="E542" t="s">
        <v>24</v>
      </c>
      <c r="F542" t="s">
        <v>25</v>
      </c>
      <c r="G542" t="s">
        <v>368</v>
      </c>
      <c r="H542" t="s">
        <v>27</v>
      </c>
      <c r="I542" t="s">
        <v>285</v>
      </c>
      <c r="J542" t="s">
        <v>369</v>
      </c>
      <c r="K542">
        <v>9.1199999999999992</v>
      </c>
      <c r="L542">
        <v>28</v>
      </c>
      <c r="M542">
        <v>26</v>
      </c>
      <c r="N542">
        <v>2</v>
      </c>
      <c r="O542">
        <v>28</v>
      </c>
      <c r="P542">
        <v>92.9</v>
      </c>
      <c r="Q542">
        <v>92.9</v>
      </c>
      <c r="R542">
        <v>1.1200000000000001</v>
      </c>
      <c r="S542" t="s">
        <v>30</v>
      </c>
      <c r="T542" t="s">
        <v>31</v>
      </c>
    </row>
    <row r="543" spans="1:20" x14ac:dyDescent="0.3">
      <c r="A543" t="s">
        <v>32</v>
      </c>
      <c r="B543" t="s">
        <v>33</v>
      </c>
      <c r="C543" t="s">
        <v>22</v>
      </c>
      <c r="D543" t="s">
        <v>34</v>
      </c>
      <c r="E543" t="s">
        <v>24</v>
      </c>
      <c r="F543" t="s">
        <v>25</v>
      </c>
      <c r="G543" t="s">
        <v>368</v>
      </c>
      <c r="H543" t="s">
        <v>27</v>
      </c>
      <c r="I543" t="s">
        <v>79</v>
      </c>
      <c r="J543" t="s">
        <v>133</v>
      </c>
      <c r="K543">
        <v>7.45</v>
      </c>
      <c r="L543">
        <v>28</v>
      </c>
      <c r="M543">
        <v>25</v>
      </c>
      <c r="N543">
        <v>3</v>
      </c>
      <c r="O543">
        <v>28</v>
      </c>
      <c r="P543">
        <v>89.3</v>
      </c>
      <c r="Q543">
        <v>89.3</v>
      </c>
      <c r="R543">
        <v>0</v>
      </c>
      <c r="S543" t="s">
        <v>30</v>
      </c>
      <c r="T543" t="s">
        <v>31</v>
      </c>
    </row>
    <row r="544" spans="1:20" x14ac:dyDescent="0.3">
      <c r="A544" t="s">
        <v>38</v>
      </c>
      <c r="B544" t="s">
        <v>39</v>
      </c>
      <c r="C544" t="s">
        <v>22</v>
      </c>
      <c r="D544" t="s">
        <v>34</v>
      </c>
      <c r="E544" t="s">
        <v>24</v>
      </c>
      <c r="F544" t="s">
        <v>25</v>
      </c>
      <c r="G544" t="s">
        <v>368</v>
      </c>
      <c r="H544" t="s">
        <v>27</v>
      </c>
      <c r="I544" t="s">
        <v>204</v>
      </c>
      <c r="J544" t="s">
        <v>263</v>
      </c>
      <c r="K544">
        <v>7.27</v>
      </c>
      <c r="L544">
        <v>20</v>
      </c>
      <c r="M544">
        <v>19</v>
      </c>
      <c r="N544">
        <v>1</v>
      </c>
      <c r="O544">
        <v>20</v>
      </c>
      <c r="P544">
        <v>95</v>
      </c>
      <c r="Q544">
        <v>95</v>
      </c>
      <c r="R544">
        <v>0</v>
      </c>
      <c r="S544" t="s">
        <v>81</v>
      </c>
      <c r="T544" t="s">
        <v>31</v>
      </c>
    </row>
    <row r="545" spans="1:20" x14ac:dyDescent="0.3">
      <c r="A545" t="s">
        <v>43</v>
      </c>
      <c r="B545" t="s">
        <v>44</v>
      </c>
      <c r="C545" t="s">
        <v>22</v>
      </c>
      <c r="D545" t="s">
        <v>45</v>
      </c>
      <c r="E545" t="s">
        <v>24</v>
      </c>
      <c r="F545" t="s">
        <v>25</v>
      </c>
      <c r="G545" t="s">
        <v>368</v>
      </c>
      <c r="H545" t="s">
        <v>158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 t="s">
        <v>42</v>
      </c>
      <c r="T545" t="s">
        <v>60</v>
      </c>
    </row>
    <row r="546" spans="1:20" x14ac:dyDescent="0.3">
      <c r="A546" t="s">
        <v>48</v>
      </c>
      <c r="B546" t="s">
        <v>49</v>
      </c>
      <c r="C546" t="s">
        <v>22</v>
      </c>
      <c r="D546" t="s">
        <v>34</v>
      </c>
      <c r="E546" t="s">
        <v>24</v>
      </c>
      <c r="F546" t="s">
        <v>25</v>
      </c>
      <c r="G546" t="s">
        <v>368</v>
      </c>
      <c r="H546" t="s">
        <v>27</v>
      </c>
      <c r="I546" t="s">
        <v>219</v>
      </c>
      <c r="J546" t="s">
        <v>369</v>
      </c>
      <c r="K546">
        <v>9.33</v>
      </c>
      <c r="L546">
        <v>22</v>
      </c>
      <c r="M546">
        <v>20</v>
      </c>
      <c r="N546">
        <v>2</v>
      </c>
      <c r="O546">
        <v>22</v>
      </c>
      <c r="P546">
        <v>90.9</v>
      </c>
      <c r="Q546">
        <v>90.9</v>
      </c>
      <c r="R546">
        <v>1.33</v>
      </c>
      <c r="S546" t="s">
        <v>42</v>
      </c>
      <c r="T546" t="s">
        <v>31</v>
      </c>
    </row>
    <row r="547" spans="1:20" x14ac:dyDescent="0.3">
      <c r="A547" t="s">
        <v>53</v>
      </c>
      <c r="B547" t="s">
        <v>54</v>
      </c>
      <c r="C547" t="s">
        <v>55</v>
      </c>
      <c r="D547" t="s">
        <v>56</v>
      </c>
      <c r="E547" t="s">
        <v>24</v>
      </c>
      <c r="F547" t="s">
        <v>57</v>
      </c>
      <c r="G547" t="s">
        <v>368</v>
      </c>
      <c r="H547" t="s">
        <v>27</v>
      </c>
      <c r="I547" t="s">
        <v>84</v>
      </c>
      <c r="J547" t="s">
        <v>167</v>
      </c>
      <c r="K547">
        <v>8.4499999999999993</v>
      </c>
      <c r="L547">
        <v>16</v>
      </c>
      <c r="M547">
        <v>15</v>
      </c>
      <c r="N547">
        <v>1</v>
      </c>
      <c r="O547">
        <v>16</v>
      </c>
      <c r="P547">
        <v>93.8</v>
      </c>
      <c r="Q547">
        <v>93.8</v>
      </c>
      <c r="R547">
        <v>0.45</v>
      </c>
      <c r="S547" t="s">
        <v>30</v>
      </c>
      <c r="T547" t="s">
        <v>31</v>
      </c>
    </row>
    <row r="548" spans="1:20" x14ac:dyDescent="0.3">
      <c r="A548" t="s">
        <v>61</v>
      </c>
      <c r="B548" t="s">
        <v>62</v>
      </c>
      <c r="C548" t="s">
        <v>55</v>
      </c>
      <c r="D548" t="s">
        <v>63</v>
      </c>
      <c r="E548" t="s">
        <v>24</v>
      </c>
      <c r="F548" t="s">
        <v>57</v>
      </c>
      <c r="G548" t="s">
        <v>368</v>
      </c>
      <c r="H548" t="s">
        <v>27</v>
      </c>
      <c r="I548" t="s">
        <v>194</v>
      </c>
      <c r="J548" t="s">
        <v>137</v>
      </c>
      <c r="K548">
        <v>8.0299999999999994</v>
      </c>
      <c r="L548">
        <v>13</v>
      </c>
      <c r="M548">
        <v>13</v>
      </c>
      <c r="N548">
        <v>0</v>
      </c>
      <c r="O548">
        <v>13</v>
      </c>
      <c r="P548">
        <v>100</v>
      </c>
      <c r="Q548">
        <v>100</v>
      </c>
      <c r="R548">
        <v>0.03</v>
      </c>
      <c r="S548" t="s">
        <v>42</v>
      </c>
      <c r="T548" t="s">
        <v>60</v>
      </c>
    </row>
    <row r="549" spans="1:20" x14ac:dyDescent="0.3">
      <c r="A549" t="s">
        <v>66</v>
      </c>
      <c r="B549" t="s">
        <v>67</v>
      </c>
      <c r="C549" t="s">
        <v>55</v>
      </c>
      <c r="D549" t="s">
        <v>56</v>
      </c>
      <c r="E549" t="s">
        <v>24</v>
      </c>
      <c r="F549" t="s">
        <v>57</v>
      </c>
      <c r="G549" t="s">
        <v>368</v>
      </c>
      <c r="H549" t="s">
        <v>27</v>
      </c>
      <c r="I549" t="s">
        <v>35</v>
      </c>
      <c r="J549" t="s">
        <v>183</v>
      </c>
      <c r="K549">
        <v>8.74</v>
      </c>
      <c r="L549">
        <v>11</v>
      </c>
      <c r="M549">
        <v>8</v>
      </c>
      <c r="N549">
        <v>3</v>
      </c>
      <c r="O549">
        <v>11</v>
      </c>
      <c r="P549">
        <v>72.7</v>
      </c>
      <c r="Q549">
        <v>72.7</v>
      </c>
      <c r="R549">
        <v>0.74</v>
      </c>
      <c r="S549" t="s">
        <v>81</v>
      </c>
      <c r="T549" t="s">
        <v>31</v>
      </c>
    </row>
    <row r="550" spans="1:20" x14ac:dyDescent="0.3">
      <c r="A550" t="s">
        <v>70</v>
      </c>
      <c r="B550" t="s">
        <v>71</v>
      </c>
      <c r="C550" t="s">
        <v>72</v>
      </c>
      <c r="D550" t="s">
        <v>73</v>
      </c>
      <c r="E550" t="s">
        <v>24</v>
      </c>
      <c r="F550" t="s">
        <v>74</v>
      </c>
      <c r="G550" t="s">
        <v>368</v>
      </c>
      <c r="H550" t="s">
        <v>27</v>
      </c>
      <c r="I550" t="s">
        <v>149</v>
      </c>
      <c r="J550" t="s">
        <v>216</v>
      </c>
      <c r="K550">
        <v>9</v>
      </c>
      <c r="L550">
        <v>18</v>
      </c>
      <c r="M550">
        <v>14</v>
      </c>
      <c r="N550">
        <v>4</v>
      </c>
      <c r="O550">
        <v>18</v>
      </c>
      <c r="P550">
        <v>77.8</v>
      </c>
      <c r="Q550">
        <v>77.8</v>
      </c>
      <c r="R550">
        <v>1</v>
      </c>
      <c r="S550" t="s">
        <v>30</v>
      </c>
      <c r="T550" t="s">
        <v>37</v>
      </c>
    </row>
    <row r="551" spans="1:20" x14ac:dyDescent="0.3">
      <c r="A551" t="s">
        <v>77</v>
      </c>
      <c r="B551" t="s">
        <v>78</v>
      </c>
      <c r="C551" t="s">
        <v>72</v>
      </c>
      <c r="D551" t="s">
        <v>73</v>
      </c>
      <c r="E551" t="s">
        <v>24</v>
      </c>
      <c r="F551" t="s">
        <v>74</v>
      </c>
      <c r="G551" t="s">
        <v>368</v>
      </c>
      <c r="H551" t="s">
        <v>27</v>
      </c>
      <c r="I551" t="s">
        <v>181</v>
      </c>
      <c r="J551" t="s">
        <v>370</v>
      </c>
      <c r="K551">
        <v>9.16</v>
      </c>
      <c r="L551">
        <v>24</v>
      </c>
      <c r="M551">
        <v>17</v>
      </c>
      <c r="N551">
        <v>7</v>
      </c>
      <c r="O551">
        <v>24</v>
      </c>
      <c r="P551">
        <v>70.8</v>
      </c>
      <c r="Q551">
        <v>70.8</v>
      </c>
      <c r="R551">
        <v>1.1599999999999999</v>
      </c>
      <c r="S551" t="s">
        <v>30</v>
      </c>
      <c r="T551" t="s">
        <v>37</v>
      </c>
    </row>
    <row r="552" spans="1:20" x14ac:dyDescent="0.3">
      <c r="A552" t="s">
        <v>82</v>
      </c>
      <c r="B552" t="s">
        <v>83</v>
      </c>
      <c r="C552" t="s">
        <v>72</v>
      </c>
      <c r="D552" t="s">
        <v>45</v>
      </c>
      <c r="E552" t="s">
        <v>24</v>
      </c>
      <c r="F552" t="s">
        <v>74</v>
      </c>
      <c r="G552" t="s">
        <v>368</v>
      </c>
      <c r="H552" t="s">
        <v>27</v>
      </c>
      <c r="I552" t="s">
        <v>194</v>
      </c>
      <c r="J552" t="s">
        <v>337</v>
      </c>
      <c r="K552">
        <v>8.27</v>
      </c>
      <c r="L552">
        <v>24</v>
      </c>
      <c r="M552">
        <v>22</v>
      </c>
      <c r="N552">
        <v>2</v>
      </c>
      <c r="O552">
        <v>24</v>
      </c>
      <c r="P552">
        <v>91.7</v>
      </c>
      <c r="Q552">
        <v>91.7</v>
      </c>
      <c r="R552">
        <v>0.27</v>
      </c>
      <c r="S552" t="s">
        <v>42</v>
      </c>
      <c r="T552" t="s">
        <v>31</v>
      </c>
    </row>
    <row r="553" spans="1:20" x14ac:dyDescent="0.3">
      <c r="A553" t="s">
        <v>85</v>
      </c>
      <c r="B553" t="s">
        <v>86</v>
      </c>
      <c r="C553" t="s">
        <v>87</v>
      </c>
      <c r="D553" t="s">
        <v>88</v>
      </c>
      <c r="E553" t="s">
        <v>24</v>
      </c>
      <c r="F553" t="s">
        <v>89</v>
      </c>
      <c r="G553" t="s">
        <v>368</v>
      </c>
      <c r="H553" t="s">
        <v>27</v>
      </c>
      <c r="I553" t="s">
        <v>149</v>
      </c>
      <c r="J553" t="s">
        <v>230</v>
      </c>
      <c r="K553">
        <v>9.1</v>
      </c>
      <c r="L553">
        <v>15</v>
      </c>
      <c r="M553">
        <v>15</v>
      </c>
      <c r="N553">
        <v>0</v>
      </c>
      <c r="O553">
        <v>15</v>
      </c>
      <c r="P553">
        <v>100</v>
      </c>
      <c r="Q553">
        <v>100</v>
      </c>
      <c r="R553">
        <v>1.1000000000000001</v>
      </c>
      <c r="S553" t="s">
        <v>42</v>
      </c>
      <c r="T553" t="s">
        <v>60</v>
      </c>
    </row>
    <row r="554" spans="1:20" x14ac:dyDescent="0.3">
      <c r="A554" t="s">
        <v>92</v>
      </c>
      <c r="B554" t="s">
        <v>93</v>
      </c>
      <c r="C554" t="s">
        <v>94</v>
      </c>
      <c r="D554" t="s">
        <v>95</v>
      </c>
      <c r="E554" t="s">
        <v>24</v>
      </c>
      <c r="F554" t="s">
        <v>89</v>
      </c>
      <c r="G554" t="s">
        <v>368</v>
      </c>
      <c r="H554" t="s">
        <v>27</v>
      </c>
      <c r="I554" t="s">
        <v>58</v>
      </c>
      <c r="J554" t="s">
        <v>230</v>
      </c>
      <c r="K554">
        <v>8.81</v>
      </c>
      <c r="L554">
        <v>32</v>
      </c>
      <c r="M554">
        <v>23</v>
      </c>
      <c r="N554">
        <v>9</v>
      </c>
      <c r="O554">
        <v>32</v>
      </c>
      <c r="P554">
        <v>71.900000000000006</v>
      </c>
      <c r="Q554">
        <v>71.900000000000006</v>
      </c>
      <c r="R554">
        <v>0.81</v>
      </c>
      <c r="S554" t="s">
        <v>42</v>
      </c>
      <c r="T554" t="s">
        <v>122</v>
      </c>
    </row>
    <row r="555" spans="1:20" x14ac:dyDescent="0.3">
      <c r="A555" t="s">
        <v>97</v>
      </c>
      <c r="B555" t="s">
        <v>98</v>
      </c>
      <c r="C555" t="s">
        <v>94</v>
      </c>
      <c r="D555" t="s">
        <v>95</v>
      </c>
      <c r="E555" t="s">
        <v>24</v>
      </c>
      <c r="F555" t="s">
        <v>89</v>
      </c>
      <c r="G555" t="s">
        <v>368</v>
      </c>
      <c r="H555" t="s">
        <v>27</v>
      </c>
      <c r="I555" t="s">
        <v>99</v>
      </c>
      <c r="J555" t="s">
        <v>371</v>
      </c>
      <c r="K555">
        <v>8.92</v>
      </c>
      <c r="L555">
        <v>26</v>
      </c>
      <c r="M555">
        <v>19</v>
      </c>
      <c r="N555">
        <v>7</v>
      </c>
      <c r="O555">
        <v>26</v>
      </c>
      <c r="P555">
        <v>73.099999999999994</v>
      </c>
      <c r="Q555">
        <v>73.099999999999994</v>
      </c>
      <c r="R555">
        <v>0.92</v>
      </c>
      <c r="S555" t="s">
        <v>30</v>
      </c>
      <c r="T555" t="s">
        <v>37</v>
      </c>
    </row>
    <row r="556" spans="1:20" x14ac:dyDescent="0.3">
      <c r="A556" t="s">
        <v>100</v>
      </c>
      <c r="B556" t="s">
        <v>101</v>
      </c>
      <c r="C556" t="s">
        <v>94</v>
      </c>
      <c r="D556" t="s">
        <v>45</v>
      </c>
      <c r="E556" t="s">
        <v>24</v>
      </c>
      <c r="F556" t="s">
        <v>89</v>
      </c>
      <c r="G556" t="s">
        <v>368</v>
      </c>
      <c r="H556" t="s">
        <v>27</v>
      </c>
      <c r="I556" t="s">
        <v>50</v>
      </c>
      <c r="J556" t="s">
        <v>163</v>
      </c>
      <c r="K556">
        <v>9.19</v>
      </c>
      <c r="L556">
        <v>32</v>
      </c>
      <c r="M556">
        <v>28</v>
      </c>
      <c r="N556">
        <v>4</v>
      </c>
      <c r="O556">
        <v>32</v>
      </c>
      <c r="P556">
        <v>87.5</v>
      </c>
      <c r="Q556">
        <v>87.5</v>
      </c>
      <c r="R556">
        <v>1.19</v>
      </c>
      <c r="S556" t="s">
        <v>30</v>
      </c>
      <c r="T556" t="s">
        <v>37</v>
      </c>
    </row>
    <row r="557" spans="1:20" x14ac:dyDescent="0.3">
      <c r="A557" t="s">
        <v>103</v>
      </c>
      <c r="B557" t="s">
        <v>104</v>
      </c>
      <c r="C557" t="s">
        <v>22</v>
      </c>
      <c r="D557" t="s">
        <v>34</v>
      </c>
      <c r="E557" t="s">
        <v>105</v>
      </c>
      <c r="F557" t="s">
        <v>25</v>
      </c>
      <c r="G557" t="s">
        <v>368</v>
      </c>
      <c r="H557" t="s">
        <v>27</v>
      </c>
      <c r="I557" t="s">
        <v>194</v>
      </c>
      <c r="J557" t="s">
        <v>47</v>
      </c>
      <c r="K557">
        <v>7.54</v>
      </c>
      <c r="L557">
        <v>23</v>
      </c>
      <c r="M557">
        <v>22</v>
      </c>
      <c r="N557">
        <v>1</v>
      </c>
      <c r="O557">
        <v>23</v>
      </c>
      <c r="P557">
        <v>95.7</v>
      </c>
      <c r="Q557">
        <v>95.7</v>
      </c>
      <c r="R557">
        <v>0</v>
      </c>
      <c r="S557" t="s">
        <v>30</v>
      </c>
      <c r="T557" t="s">
        <v>31</v>
      </c>
    </row>
    <row r="558" spans="1:20" x14ac:dyDescent="0.3">
      <c r="A558" t="s">
        <v>108</v>
      </c>
      <c r="B558" t="s">
        <v>109</v>
      </c>
      <c r="C558" t="s">
        <v>22</v>
      </c>
      <c r="D558" t="s">
        <v>34</v>
      </c>
      <c r="E558" t="s">
        <v>105</v>
      </c>
      <c r="F558" t="s">
        <v>25</v>
      </c>
      <c r="G558" t="s">
        <v>368</v>
      </c>
      <c r="H558" t="s">
        <v>27</v>
      </c>
      <c r="I558" t="s">
        <v>75</v>
      </c>
      <c r="J558" t="s">
        <v>263</v>
      </c>
      <c r="K558">
        <v>7.49</v>
      </c>
      <c r="L558">
        <v>26</v>
      </c>
      <c r="M558">
        <v>26</v>
      </c>
      <c r="N558">
        <v>0</v>
      </c>
      <c r="O558">
        <v>26</v>
      </c>
      <c r="P558">
        <v>100</v>
      </c>
      <c r="Q558">
        <v>100</v>
      </c>
      <c r="R558">
        <v>0</v>
      </c>
      <c r="S558" t="s">
        <v>42</v>
      </c>
      <c r="T558" t="s">
        <v>60</v>
      </c>
    </row>
    <row r="559" spans="1:20" x14ac:dyDescent="0.3">
      <c r="A559" t="s">
        <v>111</v>
      </c>
      <c r="B559" t="s">
        <v>112</v>
      </c>
      <c r="C559" t="s">
        <v>55</v>
      </c>
      <c r="D559" t="s">
        <v>56</v>
      </c>
      <c r="E559" t="s">
        <v>105</v>
      </c>
      <c r="F559" t="s">
        <v>57</v>
      </c>
      <c r="G559" t="s">
        <v>368</v>
      </c>
      <c r="H559" t="s">
        <v>27</v>
      </c>
      <c r="I559" t="s">
        <v>206</v>
      </c>
      <c r="J559" t="s">
        <v>107</v>
      </c>
      <c r="K559">
        <v>9.02</v>
      </c>
      <c r="L559">
        <v>13</v>
      </c>
      <c r="M559">
        <v>9</v>
      </c>
      <c r="N559">
        <v>4</v>
      </c>
      <c r="O559">
        <v>13</v>
      </c>
      <c r="P559">
        <v>69.2</v>
      </c>
      <c r="Q559">
        <v>69.2</v>
      </c>
      <c r="R559">
        <v>1.02</v>
      </c>
      <c r="S559" t="s">
        <v>30</v>
      </c>
      <c r="T559" t="s">
        <v>37</v>
      </c>
    </row>
    <row r="560" spans="1:20" x14ac:dyDescent="0.3">
      <c r="A560" t="s">
        <v>114</v>
      </c>
      <c r="B560" t="s">
        <v>115</v>
      </c>
      <c r="C560" t="s">
        <v>72</v>
      </c>
      <c r="D560" t="s">
        <v>73</v>
      </c>
      <c r="E560" t="s">
        <v>105</v>
      </c>
      <c r="F560" t="s">
        <v>74</v>
      </c>
      <c r="G560" t="s">
        <v>368</v>
      </c>
      <c r="H560" t="s">
        <v>27</v>
      </c>
      <c r="I560" t="s">
        <v>153</v>
      </c>
      <c r="J560" t="s">
        <v>312</v>
      </c>
      <c r="K560">
        <v>8.3000000000000007</v>
      </c>
      <c r="L560">
        <v>14</v>
      </c>
      <c r="M560">
        <v>14</v>
      </c>
      <c r="N560">
        <v>0</v>
      </c>
      <c r="O560">
        <v>14</v>
      </c>
      <c r="P560">
        <v>100</v>
      </c>
      <c r="Q560">
        <v>100</v>
      </c>
      <c r="R560">
        <v>0.3</v>
      </c>
      <c r="S560" t="s">
        <v>42</v>
      </c>
      <c r="T560" t="s">
        <v>60</v>
      </c>
    </row>
    <row r="561" spans="1:20" x14ac:dyDescent="0.3">
      <c r="A561" t="s">
        <v>117</v>
      </c>
      <c r="B561" t="s">
        <v>118</v>
      </c>
      <c r="C561" t="s">
        <v>94</v>
      </c>
      <c r="D561" t="s">
        <v>95</v>
      </c>
      <c r="E561" t="s">
        <v>105</v>
      </c>
      <c r="F561" t="s">
        <v>89</v>
      </c>
      <c r="G561" t="s">
        <v>368</v>
      </c>
      <c r="H561" t="s">
        <v>27</v>
      </c>
      <c r="I561" t="s">
        <v>110</v>
      </c>
      <c r="J561" t="s">
        <v>272</v>
      </c>
      <c r="K561">
        <v>9.44</v>
      </c>
      <c r="L561">
        <v>24</v>
      </c>
      <c r="M561">
        <v>24</v>
      </c>
      <c r="N561">
        <v>0</v>
      </c>
      <c r="O561">
        <v>24</v>
      </c>
      <c r="P561">
        <v>100</v>
      </c>
      <c r="Q561">
        <v>100</v>
      </c>
      <c r="R561">
        <v>1.44</v>
      </c>
      <c r="S561" t="s">
        <v>42</v>
      </c>
      <c r="T561" t="s">
        <v>60</v>
      </c>
    </row>
    <row r="562" spans="1:20" x14ac:dyDescent="0.3">
      <c r="A562" t="s">
        <v>20</v>
      </c>
      <c r="B562" t="s">
        <v>21</v>
      </c>
      <c r="C562" t="s">
        <v>22</v>
      </c>
      <c r="D562" t="s">
        <v>23</v>
      </c>
      <c r="E562" t="s">
        <v>24</v>
      </c>
      <c r="F562" t="s">
        <v>25</v>
      </c>
      <c r="G562" t="s">
        <v>372</v>
      </c>
      <c r="H562" t="s">
        <v>27</v>
      </c>
      <c r="I562" t="s">
        <v>90</v>
      </c>
      <c r="J562" t="s">
        <v>29</v>
      </c>
      <c r="K562">
        <v>7.62</v>
      </c>
      <c r="L562">
        <v>24</v>
      </c>
      <c r="M562">
        <v>22</v>
      </c>
      <c r="N562">
        <v>2</v>
      </c>
      <c r="O562">
        <v>24</v>
      </c>
      <c r="P562">
        <v>91.7</v>
      </c>
      <c r="Q562">
        <v>91.7</v>
      </c>
      <c r="R562">
        <v>0</v>
      </c>
      <c r="S562" t="s">
        <v>30</v>
      </c>
      <c r="T562" t="s">
        <v>31</v>
      </c>
    </row>
    <row r="563" spans="1:20" x14ac:dyDescent="0.3">
      <c r="A563" t="s">
        <v>32</v>
      </c>
      <c r="B563" t="s">
        <v>33</v>
      </c>
      <c r="C563" t="s">
        <v>22</v>
      </c>
      <c r="D563" t="s">
        <v>34</v>
      </c>
      <c r="E563" t="s">
        <v>24</v>
      </c>
      <c r="F563" t="s">
        <v>25</v>
      </c>
      <c r="G563" t="s">
        <v>372</v>
      </c>
      <c r="H563" t="s">
        <v>27</v>
      </c>
      <c r="I563" t="s">
        <v>189</v>
      </c>
      <c r="J563" t="s">
        <v>191</v>
      </c>
      <c r="K563">
        <v>9.5500000000000007</v>
      </c>
      <c r="L563">
        <v>21</v>
      </c>
      <c r="M563">
        <v>21</v>
      </c>
      <c r="N563">
        <v>0</v>
      </c>
      <c r="O563">
        <v>21</v>
      </c>
      <c r="P563">
        <v>100</v>
      </c>
      <c r="Q563">
        <v>100</v>
      </c>
      <c r="R563">
        <v>1.55</v>
      </c>
      <c r="S563" t="s">
        <v>42</v>
      </c>
      <c r="T563" t="s">
        <v>60</v>
      </c>
    </row>
    <row r="564" spans="1:20" x14ac:dyDescent="0.3">
      <c r="A564" t="s">
        <v>38</v>
      </c>
      <c r="B564" t="s">
        <v>39</v>
      </c>
      <c r="C564" t="s">
        <v>22</v>
      </c>
      <c r="D564" t="s">
        <v>34</v>
      </c>
      <c r="E564" t="s">
        <v>24</v>
      </c>
      <c r="F564" t="s">
        <v>25</v>
      </c>
      <c r="G564" t="s">
        <v>372</v>
      </c>
      <c r="H564" t="s">
        <v>27</v>
      </c>
      <c r="I564" t="s">
        <v>138</v>
      </c>
      <c r="J564" t="s">
        <v>234</v>
      </c>
      <c r="K564">
        <v>9.51</v>
      </c>
      <c r="L564">
        <v>29</v>
      </c>
      <c r="M564">
        <v>21</v>
      </c>
      <c r="N564">
        <v>8</v>
      </c>
      <c r="O564">
        <v>29</v>
      </c>
      <c r="P564">
        <v>72.400000000000006</v>
      </c>
      <c r="Q564">
        <v>72.400000000000006</v>
      </c>
      <c r="R564">
        <v>1.51</v>
      </c>
      <c r="S564" t="s">
        <v>30</v>
      </c>
      <c r="T564" t="s">
        <v>122</v>
      </c>
    </row>
    <row r="565" spans="1:20" x14ac:dyDescent="0.3">
      <c r="A565" t="s">
        <v>43</v>
      </c>
      <c r="B565" t="s">
        <v>44</v>
      </c>
      <c r="C565" t="s">
        <v>22</v>
      </c>
      <c r="D565" t="s">
        <v>45</v>
      </c>
      <c r="E565" t="s">
        <v>24</v>
      </c>
      <c r="F565" t="s">
        <v>25</v>
      </c>
      <c r="G565" t="s">
        <v>372</v>
      </c>
      <c r="H565" t="s">
        <v>27</v>
      </c>
      <c r="I565" t="s">
        <v>110</v>
      </c>
      <c r="J565" t="s">
        <v>342</v>
      </c>
      <c r="K565">
        <v>9.27</v>
      </c>
      <c r="L565">
        <v>22</v>
      </c>
      <c r="M565">
        <v>21</v>
      </c>
      <c r="N565">
        <v>1</v>
      </c>
      <c r="O565">
        <v>22</v>
      </c>
      <c r="P565">
        <v>95.5</v>
      </c>
      <c r="Q565">
        <v>95.5</v>
      </c>
      <c r="R565">
        <v>1.27</v>
      </c>
      <c r="S565" t="s">
        <v>81</v>
      </c>
      <c r="T565" t="s">
        <v>31</v>
      </c>
    </row>
    <row r="566" spans="1:20" x14ac:dyDescent="0.3">
      <c r="A566" t="s">
        <v>48</v>
      </c>
      <c r="B566" t="s">
        <v>49</v>
      </c>
      <c r="C566" t="s">
        <v>22</v>
      </c>
      <c r="D566" t="s">
        <v>34</v>
      </c>
      <c r="E566" t="s">
        <v>24</v>
      </c>
      <c r="F566" t="s">
        <v>25</v>
      </c>
      <c r="G566" t="s">
        <v>372</v>
      </c>
      <c r="H566" t="s">
        <v>27</v>
      </c>
      <c r="I566" t="s">
        <v>75</v>
      </c>
      <c r="J566" t="s">
        <v>65</v>
      </c>
      <c r="K566">
        <v>8.6999999999999993</v>
      </c>
      <c r="L566">
        <v>22</v>
      </c>
      <c r="M566">
        <v>21</v>
      </c>
      <c r="N566">
        <v>1</v>
      </c>
      <c r="O566">
        <v>22</v>
      </c>
      <c r="P566">
        <v>95.5</v>
      </c>
      <c r="Q566">
        <v>95.5</v>
      </c>
      <c r="R566">
        <v>0.7</v>
      </c>
      <c r="S566" t="s">
        <v>52</v>
      </c>
      <c r="T566" t="s">
        <v>31</v>
      </c>
    </row>
    <row r="567" spans="1:20" x14ac:dyDescent="0.3">
      <c r="A567" t="s">
        <v>53</v>
      </c>
      <c r="B567" t="s">
        <v>54</v>
      </c>
      <c r="C567" t="s">
        <v>55</v>
      </c>
      <c r="D567" t="s">
        <v>56</v>
      </c>
      <c r="E567" t="s">
        <v>24</v>
      </c>
      <c r="F567" t="s">
        <v>57</v>
      </c>
      <c r="G567" t="s">
        <v>372</v>
      </c>
      <c r="H567" t="s">
        <v>27</v>
      </c>
      <c r="I567" t="s">
        <v>113</v>
      </c>
      <c r="J567" t="s">
        <v>307</v>
      </c>
      <c r="K567">
        <v>8.5</v>
      </c>
      <c r="L567">
        <v>20</v>
      </c>
      <c r="M567">
        <v>18</v>
      </c>
      <c r="N567">
        <v>2</v>
      </c>
      <c r="O567">
        <v>20</v>
      </c>
      <c r="P567">
        <v>90</v>
      </c>
      <c r="Q567">
        <v>90</v>
      </c>
      <c r="R567">
        <v>0.5</v>
      </c>
      <c r="S567" t="s">
        <v>30</v>
      </c>
      <c r="T567" t="s">
        <v>31</v>
      </c>
    </row>
    <row r="568" spans="1:20" x14ac:dyDescent="0.3">
      <c r="A568" t="s">
        <v>61</v>
      </c>
      <c r="B568" t="s">
        <v>62</v>
      </c>
      <c r="C568" t="s">
        <v>55</v>
      </c>
      <c r="D568" t="s">
        <v>63</v>
      </c>
      <c r="E568" t="s">
        <v>24</v>
      </c>
      <c r="F568" t="s">
        <v>57</v>
      </c>
      <c r="G568" t="s">
        <v>372</v>
      </c>
      <c r="H568" t="s">
        <v>27</v>
      </c>
      <c r="I568" t="s">
        <v>173</v>
      </c>
      <c r="J568" t="s">
        <v>316</v>
      </c>
      <c r="K568">
        <v>8.57</v>
      </c>
      <c r="L568">
        <v>13</v>
      </c>
      <c r="M568">
        <v>12</v>
      </c>
      <c r="N568">
        <v>1</v>
      </c>
      <c r="O568">
        <v>13</v>
      </c>
      <c r="P568">
        <v>92.3</v>
      </c>
      <c r="Q568">
        <v>92.3</v>
      </c>
      <c r="R568">
        <v>0.56999999999999995</v>
      </c>
      <c r="S568" t="s">
        <v>81</v>
      </c>
      <c r="T568" t="s">
        <v>31</v>
      </c>
    </row>
    <row r="569" spans="1:20" x14ac:dyDescent="0.3">
      <c r="A569" t="s">
        <v>66</v>
      </c>
      <c r="B569" t="s">
        <v>67</v>
      </c>
      <c r="C569" t="s">
        <v>55</v>
      </c>
      <c r="D569" t="s">
        <v>56</v>
      </c>
      <c r="E569" t="s">
        <v>24</v>
      </c>
      <c r="F569" t="s">
        <v>57</v>
      </c>
      <c r="G569" t="s">
        <v>372</v>
      </c>
      <c r="H569" t="s">
        <v>27</v>
      </c>
      <c r="I569" t="s">
        <v>166</v>
      </c>
      <c r="J569" t="s">
        <v>212</v>
      </c>
      <c r="K569">
        <v>8.4499999999999993</v>
      </c>
      <c r="L569">
        <v>11</v>
      </c>
      <c r="M569">
        <v>7</v>
      </c>
      <c r="N569">
        <v>4</v>
      </c>
      <c r="O569">
        <v>11</v>
      </c>
      <c r="P569">
        <v>63.6</v>
      </c>
      <c r="Q569">
        <v>63.6</v>
      </c>
      <c r="R569">
        <v>0.45</v>
      </c>
      <c r="S569" t="s">
        <v>42</v>
      </c>
      <c r="T569" t="s">
        <v>37</v>
      </c>
    </row>
    <row r="570" spans="1:20" x14ac:dyDescent="0.3">
      <c r="A570" t="s">
        <v>70</v>
      </c>
      <c r="B570" t="s">
        <v>71</v>
      </c>
      <c r="C570" t="s">
        <v>72</v>
      </c>
      <c r="D570" t="s">
        <v>73</v>
      </c>
      <c r="E570" t="s">
        <v>24</v>
      </c>
      <c r="F570" t="s">
        <v>74</v>
      </c>
      <c r="G570" t="s">
        <v>372</v>
      </c>
      <c r="H570" t="s">
        <v>27</v>
      </c>
      <c r="I570" t="s">
        <v>28</v>
      </c>
      <c r="J570" t="s">
        <v>230</v>
      </c>
      <c r="K570">
        <v>9</v>
      </c>
      <c r="L570">
        <v>22</v>
      </c>
      <c r="M570">
        <v>17</v>
      </c>
      <c r="N570">
        <v>5</v>
      </c>
      <c r="O570">
        <v>22</v>
      </c>
      <c r="P570">
        <v>77.3</v>
      </c>
      <c r="Q570">
        <v>77.3</v>
      </c>
      <c r="R570">
        <v>1</v>
      </c>
      <c r="S570" t="s">
        <v>81</v>
      </c>
      <c r="T570" t="s">
        <v>37</v>
      </c>
    </row>
    <row r="571" spans="1:20" x14ac:dyDescent="0.3">
      <c r="A571" t="s">
        <v>77</v>
      </c>
      <c r="B571" t="s">
        <v>78</v>
      </c>
      <c r="C571" t="s">
        <v>72</v>
      </c>
      <c r="D571" t="s">
        <v>73</v>
      </c>
      <c r="E571" t="s">
        <v>24</v>
      </c>
      <c r="F571" t="s">
        <v>74</v>
      </c>
      <c r="G571" t="s">
        <v>372</v>
      </c>
      <c r="H571" t="s">
        <v>27</v>
      </c>
      <c r="I571" t="s">
        <v>75</v>
      </c>
      <c r="J571" t="s">
        <v>187</v>
      </c>
      <c r="K571">
        <v>9.01</v>
      </c>
      <c r="L571">
        <v>23</v>
      </c>
      <c r="M571">
        <v>16</v>
      </c>
      <c r="N571">
        <v>7</v>
      </c>
      <c r="O571">
        <v>23</v>
      </c>
      <c r="P571">
        <v>69.599999999999994</v>
      </c>
      <c r="Q571">
        <v>69.599999999999994</v>
      </c>
      <c r="R571">
        <v>1.01</v>
      </c>
      <c r="S571" t="s">
        <v>81</v>
      </c>
      <c r="T571" t="s">
        <v>37</v>
      </c>
    </row>
    <row r="572" spans="1:20" x14ac:dyDescent="0.3">
      <c r="A572" t="s">
        <v>82</v>
      </c>
      <c r="B572" t="s">
        <v>83</v>
      </c>
      <c r="C572" t="s">
        <v>72</v>
      </c>
      <c r="D572" t="s">
        <v>45</v>
      </c>
      <c r="E572" t="s">
        <v>24</v>
      </c>
      <c r="F572" t="s">
        <v>74</v>
      </c>
      <c r="G572" t="s">
        <v>372</v>
      </c>
      <c r="H572" t="s">
        <v>27</v>
      </c>
      <c r="I572" t="s">
        <v>58</v>
      </c>
      <c r="J572" t="s">
        <v>236</v>
      </c>
      <c r="K572">
        <v>8.5500000000000007</v>
      </c>
      <c r="L572">
        <v>20</v>
      </c>
      <c r="M572">
        <v>20</v>
      </c>
      <c r="N572">
        <v>0</v>
      </c>
      <c r="O572">
        <v>20</v>
      </c>
      <c r="P572">
        <v>100</v>
      </c>
      <c r="Q572">
        <v>100</v>
      </c>
      <c r="R572">
        <v>0.55000000000000004</v>
      </c>
      <c r="S572" t="s">
        <v>42</v>
      </c>
      <c r="T572" t="s">
        <v>60</v>
      </c>
    </row>
    <row r="573" spans="1:20" x14ac:dyDescent="0.3">
      <c r="A573" t="s">
        <v>85</v>
      </c>
      <c r="B573" t="s">
        <v>86</v>
      </c>
      <c r="C573" t="s">
        <v>87</v>
      </c>
      <c r="D573" t="s">
        <v>88</v>
      </c>
      <c r="E573" t="s">
        <v>24</v>
      </c>
      <c r="F573" t="s">
        <v>89</v>
      </c>
      <c r="G573" t="s">
        <v>372</v>
      </c>
      <c r="H573" t="s">
        <v>27</v>
      </c>
      <c r="I573" t="s">
        <v>138</v>
      </c>
      <c r="J573" t="s">
        <v>361</v>
      </c>
      <c r="K573">
        <v>8.1300000000000008</v>
      </c>
      <c r="L573">
        <v>20</v>
      </c>
      <c r="M573">
        <v>20</v>
      </c>
      <c r="N573">
        <v>0</v>
      </c>
      <c r="O573">
        <v>20</v>
      </c>
      <c r="P573">
        <v>100</v>
      </c>
      <c r="Q573">
        <v>100</v>
      </c>
      <c r="R573">
        <v>0.13</v>
      </c>
      <c r="S573" t="s">
        <v>42</v>
      </c>
      <c r="T573" t="s">
        <v>60</v>
      </c>
    </row>
    <row r="574" spans="1:20" x14ac:dyDescent="0.3">
      <c r="A574" t="s">
        <v>92</v>
      </c>
      <c r="B574" t="s">
        <v>93</v>
      </c>
      <c r="C574" t="s">
        <v>94</v>
      </c>
      <c r="D574" t="s">
        <v>95</v>
      </c>
      <c r="E574" t="s">
        <v>24</v>
      </c>
      <c r="F574" t="s">
        <v>89</v>
      </c>
      <c r="G574" t="s">
        <v>372</v>
      </c>
      <c r="H574" t="s">
        <v>158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 t="s">
        <v>42</v>
      </c>
      <c r="T574" t="s">
        <v>60</v>
      </c>
    </row>
    <row r="575" spans="1:20" x14ac:dyDescent="0.3">
      <c r="A575" t="s">
        <v>97</v>
      </c>
      <c r="B575" t="s">
        <v>98</v>
      </c>
      <c r="C575" t="s">
        <v>94</v>
      </c>
      <c r="D575" t="s">
        <v>95</v>
      </c>
      <c r="E575" t="s">
        <v>24</v>
      </c>
      <c r="F575" t="s">
        <v>89</v>
      </c>
      <c r="G575" t="s">
        <v>372</v>
      </c>
      <c r="H575" t="s">
        <v>27</v>
      </c>
      <c r="I575" t="s">
        <v>35</v>
      </c>
      <c r="J575" t="s">
        <v>205</v>
      </c>
      <c r="K575">
        <v>8.98</v>
      </c>
      <c r="L575">
        <v>30</v>
      </c>
      <c r="M575">
        <v>30</v>
      </c>
      <c r="N575">
        <v>0</v>
      </c>
      <c r="O575">
        <v>30</v>
      </c>
      <c r="P575">
        <v>100</v>
      </c>
      <c r="Q575">
        <v>100</v>
      </c>
      <c r="R575">
        <v>0.98</v>
      </c>
      <c r="S575" t="s">
        <v>42</v>
      </c>
      <c r="T575" t="s">
        <v>60</v>
      </c>
    </row>
    <row r="576" spans="1:20" x14ac:dyDescent="0.3">
      <c r="A576" t="s">
        <v>100</v>
      </c>
      <c r="B576" t="s">
        <v>101</v>
      </c>
      <c r="C576" t="s">
        <v>94</v>
      </c>
      <c r="D576" t="s">
        <v>45</v>
      </c>
      <c r="E576" t="s">
        <v>24</v>
      </c>
      <c r="F576" t="s">
        <v>89</v>
      </c>
      <c r="G576" t="s">
        <v>372</v>
      </c>
      <c r="H576" t="s">
        <v>27</v>
      </c>
      <c r="I576" t="s">
        <v>58</v>
      </c>
      <c r="J576" t="s">
        <v>279</v>
      </c>
      <c r="K576">
        <v>8.89</v>
      </c>
      <c r="L576">
        <v>37</v>
      </c>
      <c r="M576">
        <v>35</v>
      </c>
      <c r="N576">
        <v>2</v>
      </c>
      <c r="O576">
        <v>37</v>
      </c>
      <c r="P576">
        <v>94.6</v>
      </c>
      <c r="Q576">
        <v>94.6</v>
      </c>
      <c r="R576">
        <v>0.89</v>
      </c>
      <c r="S576" t="s">
        <v>30</v>
      </c>
      <c r="T576" t="s">
        <v>31</v>
      </c>
    </row>
    <row r="577" spans="1:20" x14ac:dyDescent="0.3">
      <c r="A577" t="s">
        <v>103</v>
      </c>
      <c r="B577" t="s">
        <v>104</v>
      </c>
      <c r="C577" t="s">
        <v>22</v>
      </c>
      <c r="D577" t="s">
        <v>34</v>
      </c>
      <c r="E577" t="s">
        <v>105</v>
      </c>
      <c r="F577" t="s">
        <v>25</v>
      </c>
      <c r="G577" t="s">
        <v>372</v>
      </c>
      <c r="H577" t="s">
        <v>27</v>
      </c>
      <c r="I577" t="s">
        <v>75</v>
      </c>
      <c r="J577" t="s">
        <v>355</v>
      </c>
      <c r="K577">
        <v>7.91</v>
      </c>
      <c r="L577">
        <v>27</v>
      </c>
      <c r="M577">
        <v>20</v>
      </c>
      <c r="N577">
        <v>7</v>
      </c>
      <c r="O577">
        <v>27</v>
      </c>
      <c r="P577">
        <v>74.099999999999994</v>
      </c>
      <c r="Q577">
        <v>74.099999999999994</v>
      </c>
      <c r="R577">
        <v>0</v>
      </c>
      <c r="S577" t="s">
        <v>42</v>
      </c>
      <c r="T577" t="s">
        <v>37</v>
      </c>
    </row>
    <row r="578" spans="1:20" x14ac:dyDescent="0.3">
      <c r="A578" t="s">
        <v>108</v>
      </c>
      <c r="B578" t="s">
        <v>109</v>
      </c>
      <c r="C578" t="s">
        <v>22</v>
      </c>
      <c r="D578" t="s">
        <v>34</v>
      </c>
      <c r="E578" t="s">
        <v>105</v>
      </c>
      <c r="F578" t="s">
        <v>25</v>
      </c>
      <c r="G578" t="s">
        <v>372</v>
      </c>
      <c r="H578" t="s">
        <v>27</v>
      </c>
      <c r="I578" t="s">
        <v>260</v>
      </c>
      <c r="J578" t="s">
        <v>327</v>
      </c>
      <c r="K578">
        <v>8.23</v>
      </c>
      <c r="L578">
        <v>30</v>
      </c>
      <c r="M578">
        <v>27</v>
      </c>
      <c r="N578">
        <v>3</v>
      </c>
      <c r="O578">
        <v>30</v>
      </c>
      <c r="P578">
        <v>90</v>
      </c>
      <c r="Q578">
        <v>90</v>
      </c>
      <c r="R578">
        <v>0.23</v>
      </c>
      <c r="S578" t="s">
        <v>42</v>
      </c>
      <c r="T578" t="s">
        <v>31</v>
      </c>
    </row>
    <row r="579" spans="1:20" x14ac:dyDescent="0.3">
      <c r="A579" t="s">
        <v>111</v>
      </c>
      <c r="B579" t="s">
        <v>112</v>
      </c>
      <c r="C579" t="s">
        <v>55</v>
      </c>
      <c r="D579" t="s">
        <v>56</v>
      </c>
      <c r="E579" t="s">
        <v>105</v>
      </c>
      <c r="F579" t="s">
        <v>57</v>
      </c>
      <c r="G579" t="s">
        <v>372</v>
      </c>
      <c r="H579" t="s">
        <v>27</v>
      </c>
      <c r="I579" t="s">
        <v>35</v>
      </c>
      <c r="J579" t="s">
        <v>359</v>
      </c>
      <c r="K579">
        <v>7.99</v>
      </c>
      <c r="L579">
        <v>15</v>
      </c>
      <c r="M579">
        <v>11</v>
      </c>
      <c r="N579">
        <v>4</v>
      </c>
      <c r="O579">
        <v>15</v>
      </c>
      <c r="P579">
        <v>73.3</v>
      </c>
      <c r="Q579">
        <v>73.3</v>
      </c>
      <c r="R579">
        <v>0</v>
      </c>
      <c r="S579" t="s">
        <v>42</v>
      </c>
      <c r="T579" t="s">
        <v>37</v>
      </c>
    </row>
    <row r="580" spans="1:20" x14ac:dyDescent="0.3">
      <c r="A580" t="s">
        <v>114</v>
      </c>
      <c r="B580" t="s">
        <v>115</v>
      </c>
      <c r="C580" t="s">
        <v>72</v>
      </c>
      <c r="D580" t="s">
        <v>73</v>
      </c>
      <c r="E580" t="s">
        <v>105</v>
      </c>
      <c r="F580" t="s">
        <v>74</v>
      </c>
      <c r="G580" t="s">
        <v>372</v>
      </c>
      <c r="H580" t="s">
        <v>27</v>
      </c>
      <c r="I580" t="s">
        <v>194</v>
      </c>
      <c r="J580" t="s">
        <v>239</v>
      </c>
      <c r="K580">
        <v>9.1</v>
      </c>
      <c r="L580">
        <v>17</v>
      </c>
      <c r="M580">
        <v>15</v>
      </c>
      <c r="N580">
        <v>2</v>
      </c>
      <c r="O580">
        <v>17</v>
      </c>
      <c r="P580">
        <v>88.2</v>
      </c>
      <c r="Q580">
        <v>88.2</v>
      </c>
      <c r="R580">
        <v>1.1000000000000001</v>
      </c>
      <c r="S580" t="s">
        <v>42</v>
      </c>
      <c r="T580" t="s">
        <v>31</v>
      </c>
    </row>
    <row r="581" spans="1:20" x14ac:dyDescent="0.3">
      <c r="A581" t="s">
        <v>117</v>
      </c>
      <c r="B581" t="s">
        <v>118</v>
      </c>
      <c r="C581" t="s">
        <v>94</v>
      </c>
      <c r="D581" t="s">
        <v>95</v>
      </c>
      <c r="E581" t="s">
        <v>105</v>
      </c>
      <c r="F581" t="s">
        <v>89</v>
      </c>
      <c r="G581" t="s">
        <v>372</v>
      </c>
      <c r="H581" t="s">
        <v>27</v>
      </c>
      <c r="I581" t="s">
        <v>79</v>
      </c>
      <c r="J581" t="s">
        <v>312</v>
      </c>
      <c r="K581">
        <v>8.4499999999999993</v>
      </c>
      <c r="L581">
        <v>28</v>
      </c>
      <c r="M581">
        <v>25</v>
      </c>
      <c r="N581">
        <v>3</v>
      </c>
      <c r="O581">
        <v>28</v>
      </c>
      <c r="P581">
        <v>89.3</v>
      </c>
      <c r="Q581">
        <v>89.3</v>
      </c>
      <c r="R581">
        <v>0.45</v>
      </c>
      <c r="S581" t="s">
        <v>30</v>
      </c>
      <c r="T581" t="s">
        <v>31</v>
      </c>
    </row>
    <row r="582" spans="1:20" x14ac:dyDescent="0.3">
      <c r="A582" t="s">
        <v>20</v>
      </c>
      <c r="B582" t="s">
        <v>21</v>
      </c>
      <c r="C582" t="s">
        <v>22</v>
      </c>
      <c r="D582" t="s">
        <v>23</v>
      </c>
      <c r="E582" t="s">
        <v>24</v>
      </c>
      <c r="F582" t="s">
        <v>25</v>
      </c>
      <c r="G582" t="s">
        <v>373</v>
      </c>
      <c r="H582" t="s">
        <v>27</v>
      </c>
      <c r="I582" t="s">
        <v>84</v>
      </c>
      <c r="J582" t="s">
        <v>374</v>
      </c>
      <c r="K582">
        <v>7.99</v>
      </c>
      <c r="L582">
        <v>21</v>
      </c>
      <c r="M582">
        <v>17</v>
      </c>
      <c r="N582">
        <v>4</v>
      </c>
      <c r="O582">
        <v>21</v>
      </c>
      <c r="P582">
        <v>81</v>
      </c>
      <c r="Q582">
        <v>81</v>
      </c>
      <c r="R582">
        <v>0</v>
      </c>
      <c r="S582" t="s">
        <v>81</v>
      </c>
      <c r="T582" t="s">
        <v>37</v>
      </c>
    </row>
    <row r="583" spans="1:20" x14ac:dyDescent="0.3">
      <c r="A583" t="s">
        <v>32</v>
      </c>
      <c r="B583" t="s">
        <v>33</v>
      </c>
      <c r="C583" t="s">
        <v>22</v>
      </c>
      <c r="D583" t="s">
        <v>34</v>
      </c>
      <c r="E583" t="s">
        <v>24</v>
      </c>
      <c r="F583" t="s">
        <v>25</v>
      </c>
      <c r="G583" t="s">
        <v>373</v>
      </c>
      <c r="H583" t="s">
        <v>27</v>
      </c>
      <c r="I583" t="s">
        <v>159</v>
      </c>
      <c r="J583" t="s">
        <v>323</v>
      </c>
      <c r="K583">
        <v>9.18</v>
      </c>
      <c r="L583">
        <v>24</v>
      </c>
      <c r="M583">
        <v>22</v>
      </c>
      <c r="N583">
        <v>2</v>
      </c>
      <c r="O583">
        <v>24</v>
      </c>
      <c r="P583">
        <v>91.7</v>
      </c>
      <c r="Q583">
        <v>91.7</v>
      </c>
      <c r="R583">
        <v>1.18</v>
      </c>
      <c r="S583" t="s">
        <v>30</v>
      </c>
      <c r="T583" t="s">
        <v>31</v>
      </c>
    </row>
    <row r="584" spans="1:20" x14ac:dyDescent="0.3">
      <c r="A584" t="s">
        <v>38</v>
      </c>
      <c r="B584" t="s">
        <v>39</v>
      </c>
      <c r="C584" t="s">
        <v>22</v>
      </c>
      <c r="D584" t="s">
        <v>34</v>
      </c>
      <c r="E584" t="s">
        <v>24</v>
      </c>
      <c r="F584" t="s">
        <v>25</v>
      </c>
      <c r="G584" t="s">
        <v>373</v>
      </c>
      <c r="H584" t="s">
        <v>27</v>
      </c>
      <c r="I584" t="s">
        <v>64</v>
      </c>
      <c r="J584" t="s">
        <v>241</v>
      </c>
      <c r="K584">
        <v>8.84</v>
      </c>
      <c r="L584">
        <v>23</v>
      </c>
      <c r="M584">
        <v>18</v>
      </c>
      <c r="N584">
        <v>5</v>
      </c>
      <c r="O584">
        <v>23</v>
      </c>
      <c r="P584">
        <v>78.3</v>
      </c>
      <c r="Q584">
        <v>78.3</v>
      </c>
      <c r="R584">
        <v>0.84</v>
      </c>
      <c r="S584" t="s">
        <v>81</v>
      </c>
      <c r="T584" t="s">
        <v>37</v>
      </c>
    </row>
    <row r="585" spans="1:20" x14ac:dyDescent="0.3">
      <c r="A585" t="s">
        <v>43</v>
      </c>
      <c r="B585" t="s">
        <v>44</v>
      </c>
      <c r="C585" t="s">
        <v>22</v>
      </c>
      <c r="D585" t="s">
        <v>45</v>
      </c>
      <c r="E585" t="s">
        <v>24</v>
      </c>
      <c r="F585" t="s">
        <v>25</v>
      </c>
      <c r="G585" t="s">
        <v>373</v>
      </c>
      <c r="H585" t="s">
        <v>119</v>
      </c>
      <c r="I585" t="s">
        <v>68</v>
      </c>
      <c r="J585" t="s">
        <v>196</v>
      </c>
      <c r="K585">
        <v>8.5</v>
      </c>
      <c r="L585">
        <v>21</v>
      </c>
      <c r="M585">
        <v>21</v>
      </c>
      <c r="N585">
        <v>0</v>
      </c>
      <c r="O585">
        <v>21</v>
      </c>
      <c r="P585">
        <v>100</v>
      </c>
      <c r="Q585">
        <v>100</v>
      </c>
      <c r="R585">
        <v>0.5</v>
      </c>
      <c r="S585" t="s">
        <v>42</v>
      </c>
      <c r="T585" t="s">
        <v>60</v>
      </c>
    </row>
    <row r="586" spans="1:20" x14ac:dyDescent="0.3">
      <c r="A586" t="s">
        <v>48</v>
      </c>
      <c r="B586" t="s">
        <v>49</v>
      </c>
      <c r="C586" t="s">
        <v>22</v>
      </c>
      <c r="D586" t="s">
        <v>34</v>
      </c>
      <c r="E586" t="s">
        <v>24</v>
      </c>
      <c r="F586" t="s">
        <v>25</v>
      </c>
      <c r="G586" t="s">
        <v>373</v>
      </c>
      <c r="H586" t="s">
        <v>27</v>
      </c>
      <c r="I586" t="s">
        <v>285</v>
      </c>
      <c r="J586" t="s">
        <v>286</v>
      </c>
      <c r="K586">
        <v>7.31</v>
      </c>
      <c r="L586">
        <v>34</v>
      </c>
      <c r="M586">
        <v>34</v>
      </c>
      <c r="N586">
        <v>0</v>
      </c>
      <c r="O586">
        <v>34</v>
      </c>
      <c r="P586">
        <v>100</v>
      </c>
      <c r="Q586">
        <v>100</v>
      </c>
      <c r="R586">
        <v>0</v>
      </c>
      <c r="S586" t="s">
        <v>42</v>
      </c>
      <c r="T586" t="s">
        <v>60</v>
      </c>
    </row>
    <row r="587" spans="1:20" x14ac:dyDescent="0.3">
      <c r="A587" t="s">
        <v>53</v>
      </c>
      <c r="B587" t="s">
        <v>54</v>
      </c>
      <c r="C587" t="s">
        <v>55</v>
      </c>
      <c r="D587" t="s">
        <v>56</v>
      </c>
      <c r="E587" t="s">
        <v>24</v>
      </c>
      <c r="F587" t="s">
        <v>57</v>
      </c>
      <c r="G587" t="s">
        <v>373</v>
      </c>
      <c r="H587" t="s">
        <v>27</v>
      </c>
      <c r="I587" t="s">
        <v>206</v>
      </c>
      <c r="J587" t="s">
        <v>146</v>
      </c>
      <c r="K587">
        <v>7.6</v>
      </c>
      <c r="L587">
        <v>21</v>
      </c>
      <c r="M587">
        <v>14</v>
      </c>
      <c r="N587">
        <v>7</v>
      </c>
      <c r="O587">
        <v>21</v>
      </c>
      <c r="P587">
        <v>66.7</v>
      </c>
      <c r="Q587">
        <v>66.7</v>
      </c>
      <c r="R587">
        <v>0</v>
      </c>
      <c r="S587" t="s">
        <v>42</v>
      </c>
      <c r="T587" t="s">
        <v>37</v>
      </c>
    </row>
    <row r="588" spans="1:20" x14ac:dyDescent="0.3">
      <c r="A588" t="s">
        <v>61</v>
      </c>
      <c r="B588" t="s">
        <v>62</v>
      </c>
      <c r="C588" t="s">
        <v>55</v>
      </c>
      <c r="D588" t="s">
        <v>63</v>
      </c>
      <c r="E588" t="s">
        <v>24</v>
      </c>
      <c r="F588" t="s">
        <v>57</v>
      </c>
      <c r="G588" t="s">
        <v>373</v>
      </c>
      <c r="H588" t="s">
        <v>27</v>
      </c>
      <c r="I588" t="s">
        <v>136</v>
      </c>
      <c r="J588" t="s">
        <v>69</v>
      </c>
      <c r="K588">
        <v>9.2100000000000009</v>
      </c>
      <c r="L588">
        <v>14</v>
      </c>
      <c r="M588">
        <v>10</v>
      </c>
      <c r="N588">
        <v>4</v>
      </c>
      <c r="O588">
        <v>14</v>
      </c>
      <c r="P588">
        <v>71.400000000000006</v>
      </c>
      <c r="Q588">
        <v>71.400000000000006</v>
      </c>
      <c r="R588">
        <v>1.21</v>
      </c>
      <c r="S588" t="s">
        <v>81</v>
      </c>
      <c r="T588" t="s">
        <v>37</v>
      </c>
    </row>
    <row r="589" spans="1:20" x14ac:dyDescent="0.3">
      <c r="A589" t="s">
        <v>66</v>
      </c>
      <c r="B589" t="s">
        <v>67</v>
      </c>
      <c r="C589" t="s">
        <v>55</v>
      </c>
      <c r="D589" t="s">
        <v>56</v>
      </c>
      <c r="E589" t="s">
        <v>24</v>
      </c>
      <c r="F589" t="s">
        <v>57</v>
      </c>
      <c r="G589" t="s">
        <v>373</v>
      </c>
      <c r="H589" t="s">
        <v>27</v>
      </c>
      <c r="I589" t="s">
        <v>130</v>
      </c>
      <c r="J589" t="s">
        <v>229</v>
      </c>
      <c r="K589">
        <v>9.16</v>
      </c>
      <c r="L589">
        <v>22</v>
      </c>
      <c r="M589">
        <v>15</v>
      </c>
      <c r="N589">
        <v>7</v>
      </c>
      <c r="O589">
        <v>22</v>
      </c>
      <c r="P589">
        <v>68.2</v>
      </c>
      <c r="Q589">
        <v>68.2</v>
      </c>
      <c r="R589">
        <v>1.1599999999999999</v>
      </c>
      <c r="S589" t="s">
        <v>30</v>
      </c>
      <c r="T589" t="s">
        <v>37</v>
      </c>
    </row>
    <row r="590" spans="1:20" x14ac:dyDescent="0.3">
      <c r="A590" t="s">
        <v>70</v>
      </c>
      <c r="B590" t="s">
        <v>71</v>
      </c>
      <c r="C590" t="s">
        <v>72</v>
      </c>
      <c r="D590" t="s">
        <v>73</v>
      </c>
      <c r="E590" t="s">
        <v>24</v>
      </c>
      <c r="F590" t="s">
        <v>74</v>
      </c>
      <c r="G590" t="s">
        <v>373</v>
      </c>
      <c r="H590" t="s">
        <v>27</v>
      </c>
      <c r="I590" t="s">
        <v>64</v>
      </c>
      <c r="J590" t="s">
        <v>202</v>
      </c>
      <c r="K590">
        <v>7.63</v>
      </c>
      <c r="L590">
        <v>23</v>
      </c>
      <c r="M590">
        <v>18</v>
      </c>
      <c r="N590">
        <v>5</v>
      </c>
      <c r="O590">
        <v>23</v>
      </c>
      <c r="P590">
        <v>78.3</v>
      </c>
      <c r="Q590">
        <v>78.3</v>
      </c>
      <c r="R590">
        <v>0</v>
      </c>
      <c r="S590" t="s">
        <v>42</v>
      </c>
      <c r="T590" t="s">
        <v>37</v>
      </c>
    </row>
    <row r="591" spans="1:20" x14ac:dyDescent="0.3">
      <c r="A591" t="s">
        <v>77</v>
      </c>
      <c r="B591" t="s">
        <v>78</v>
      </c>
      <c r="C591" t="s">
        <v>72</v>
      </c>
      <c r="D591" t="s">
        <v>73</v>
      </c>
      <c r="E591" t="s">
        <v>24</v>
      </c>
      <c r="F591" t="s">
        <v>74</v>
      </c>
      <c r="G591" t="s">
        <v>373</v>
      </c>
      <c r="H591" t="s">
        <v>27</v>
      </c>
      <c r="I591" t="s">
        <v>136</v>
      </c>
      <c r="J591" t="s">
        <v>335</v>
      </c>
      <c r="K591">
        <v>8.1300000000000008</v>
      </c>
      <c r="L591">
        <v>16</v>
      </c>
      <c r="M591">
        <v>11</v>
      </c>
      <c r="N591">
        <v>5</v>
      </c>
      <c r="O591">
        <v>16</v>
      </c>
      <c r="P591">
        <v>68.8</v>
      </c>
      <c r="Q591">
        <v>68.8</v>
      </c>
      <c r="R591">
        <v>0.13</v>
      </c>
      <c r="S591" t="s">
        <v>30</v>
      </c>
      <c r="T591" t="s">
        <v>37</v>
      </c>
    </row>
    <row r="592" spans="1:20" x14ac:dyDescent="0.3">
      <c r="A592" t="s">
        <v>82</v>
      </c>
      <c r="B592" t="s">
        <v>83</v>
      </c>
      <c r="C592" t="s">
        <v>72</v>
      </c>
      <c r="D592" t="s">
        <v>45</v>
      </c>
      <c r="E592" t="s">
        <v>24</v>
      </c>
      <c r="F592" t="s">
        <v>74</v>
      </c>
      <c r="G592" t="s">
        <v>373</v>
      </c>
      <c r="H592" t="s">
        <v>27</v>
      </c>
      <c r="I592" t="s">
        <v>90</v>
      </c>
      <c r="J592" t="s">
        <v>290</v>
      </c>
      <c r="K592">
        <v>7.31</v>
      </c>
      <c r="L592">
        <v>16</v>
      </c>
      <c r="M592">
        <v>16</v>
      </c>
      <c r="N592">
        <v>0</v>
      </c>
      <c r="O592">
        <v>16</v>
      </c>
      <c r="P592">
        <v>100</v>
      </c>
      <c r="Q592">
        <v>100</v>
      </c>
      <c r="R592">
        <v>0</v>
      </c>
      <c r="S592" t="s">
        <v>42</v>
      </c>
      <c r="T592" t="s">
        <v>60</v>
      </c>
    </row>
    <row r="593" spans="1:20" x14ac:dyDescent="0.3">
      <c r="A593" t="s">
        <v>85</v>
      </c>
      <c r="B593" t="s">
        <v>86</v>
      </c>
      <c r="C593" t="s">
        <v>87</v>
      </c>
      <c r="D593" t="s">
        <v>88</v>
      </c>
      <c r="E593" t="s">
        <v>24</v>
      </c>
      <c r="F593" t="s">
        <v>89</v>
      </c>
      <c r="G593" t="s">
        <v>373</v>
      </c>
      <c r="H593" t="s">
        <v>27</v>
      </c>
      <c r="I593" t="s">
        <v>179</v>
      </c>
      <c r="J593" t="s">
        <v>327</v>
      </c>
      <c r="K593">
        <v>9.09</v>
      </c>
      <c r="L593">
        <v>11</v>
      </c>
      <c r="M593">
        <v>10</v>
      </c>
      <c r="N593">
        <v>1</v>
      </c>
      <c r="O593">
        <v>11</v>
      </c>
      <c r="P593">
        <v>90.9</v>
      </c>
      <c r="Q593">
        <v>90.9</v>
      </c>
      <c r="R593">
        <v>1.0900000000000001</v>
      </c>
      <c r="S593" t="s">
        <v>30</v>
      </c>
      <c r="T593" t="s">
        <v>31</v>
      </c>
    </row>
    <row r="594" spans="1:20" x14ac:dyDescent="0.3">
      <c r="A594" t="s">
        <v>92</v>
      </c>
      <c r="B594" t="s">
        <v>93</v>
      </c>
      <c r="C594" t="s">
        <v>94</v>
      </c>
      <c r="D594" t="s">
        <v>95</v>
      </c>
      <c r="E594" t="s">
        <v>24</v>
      </c>
      <c r="F594" t="s">
        <v>89</v>
      </c>
      <c r="G594" t="s">
        <v>373</v>
      </c>
      <c r="H594" t="s">
        <v>27</v>
      </c>
      <c r="I594" t="s">
        <v>194</v>
      </c>
      <c r="J594" t="s">
        <v>148</v>
      </c>
      <c r="K594">
        <v>7.58</v>
      </c>
      <c r="L594">
        <v>30</v>
      </c>
      <c r="M594">
        <v>23</v>
      </c>
      <c r="N594">
        <v>7</v>
      </c>
      <c r="O594">
        <v>30</v>
      </c>
      <c r="P594">
        <v>76.7</v>
      </c>
      <c r="Q594">
        <v>76.7</v>
      </c>
      <c r="R594">
        <v>0</v>
      </c>
      <c r="S594" t="s">
        <v>30</v>
      </c>
      <c r="T594" t="s">
        <v>37</v>
      </c>
    </row>
    <row r="595" spans="1:20" x14ac:dyDescent="0.3">
      <c r="A595" t="s">
        <v>97</v>
      </c>
      <c r="B595" t="s">
        <v>98</v>
      </c>
      <c r="C595" t="s">
        <v>94</v>
      </c>
      <c r="D595" t="s">
        <v>95</v>
      </c>
      <c r="E595" t="s">
        <v>24</v>
      </c>
      <c r="F595" t="s">
        <v>89</v>
      </c>
      <c r="G595" t="s">
        <v>373</v>
      </c>
      <c r="H595" t="s">
        <v>27</v>
      </c>
      <c r="I595" t="s">
        <v>58</v>
      </c>
      <c r="J595" t="s">
        <v>180</v>
      </c>
      <c r="K595">
        <v>7.55</v>
      </c>
      <c r="L595">
        <v>23</v>
      </c>
      <c r="M595">
        <v>23</v>
      </c>
      <c r="N595">
        <v>0</v>
      </c>
      <c r="O595">
        <v>23</v>
      </c>
      <c r="P595">
        <v>100</v>
      </c>
      <c r="Q595">
        <v>100</v>
      </c>
      <c r="R595">
        <v>0</v>
      </c>
      <c r="S595" t="s">
        <v>42</v>
      </c>
      <c r="T595" t="s">
        <v>60</v>
      </c>
    </row>
    <row r="596" spans="1:20" x14ac:dyDescent="0.3">
      <c r="A596" t="s">
        <v>100</v>
      </c>
      <c r="B596" t="s">
        <v>101</v>
      </c>
      <c r="C596" t="s">
        <v>94</v>
      </c>
      <c r="D596" t="s">
        <v>45</v>
      </c>
      <c r="E596" t="s">
        <v>24</v>
      </c>
      <c r="F596" t="s">
        <v>89</v>
      </c>
      <c r="G596" t="s">
        <v>373</v>
      </c>
      <c r="H596" t="s">
        <v>27</v>
      </c>
      <c r="I596" t="s">
        <v>35</v>
      </c>
      <c r="J596" t="s">
        <v>337</v>
      </c>
      <c r="K596">
        <v>8.5299999999999994</v>
      </c>
      <c r="L596">
        <v>18</v>
      </c>
      <c r="M596">
        <v>16</v>
      </c>
      <c r="N596">
        <v>2</v>
      </c>
      <c r="O596">
        <v>18</v>
      </c>
      <c r="P596">
        <v>88.9</v>
      </c>
      <c r="Q596">
        <v>88.9</v>
      </c>
      <c r="R596">
        <v>0.53</v>
      </c>
      <c r="S596" t="s">
        <v>42</v>
      </c>
      <c r="T596" t="s">
        <v>31</v>
      </c>
    </row>
    <row r="597" spans="1:20" x14ac:dyDescent="0.3">
      <c r="A597" t="s">
        <v>103</v>
      </c>
      <c r="B597" t="s">
        <v>104</v>
      </c>
      <c r="C597" t="s">
        <v>22</v>
      </c>
      <c r="D597" t="s">
        <v>34</v>
      </c>
      <c r="E597" t="s">
        <v>105</v>
      </c>
      <c r="F597" t="s">
        <v>25</v>
      </c>
      <c r="G597" t="s">
        <v>373</v>
      </c>
      <c r="H597" t="s">
        <v>27</v>
      </c>
      <c r="I597" t="s">
        <v>159</v>
      </c>
      <c r="J597" t="s">
        <v>259</v>
      </c>
      <c r="K597">
        <v>8.51</v>
      </c>
      <c r="L597">
        <v>26</v>
      </c>
      <c r="M597">
        <v>25</v>
      </c>
      <c r="N597">
        <v>1</v>
      </c>
      <c r="O597">
        <v>26</v>
      </c>
      <c r="P597">
        <v>96.2</v>
      </c>
      <c r="Q597">
        <v>96.2</v>
      </c>
      <c r="R597">
        <v>0.51</v>
      </c>
      <c r="S597" t="s">
        <v>30</v>
      </c>
      <c r="T597" t="s">
        <v>31</v>
      </c>
    </row>
    <row r="598" spans="1:20" x14ac:dyDescent="0.3">
      <c r="A598" t="s">
        <v>108</v>
      </c>
      <c r="B598" t="s">
        <v>109</v>
      </c>
      <c r="C598" t="s">
        <v>22</v>
      </c>
      <c r="D598" t="s">
        <v>34</v>
      </c>
      <c r="E598" t="s">
        <v>105</v>
      </c>
      <c r="F598" t="s">
        <v>25</v>
      </c>
      <c r="G598" t="s">
        <v>373</v>
      </c>
      <c r="H598" t="s">
        <v>27</v>
      </c>
      <c r="I598" t="s">
        <v>79</v>
      </c>
      <c r="J598" t="s">
        <v>322</v>
      </c>
      <c r="K598">
        <v>7.64</v>
      </c>
      <c r="L598">
        <v>25</v>
      </c>
      <c r="M598">
        <v>23</v>
      </c>
      <c r="N598">
        <v>2</v>
      </c>
      <c r="O598">
        <v>25</v>
      </c>
      <c r="P598">
        <v>92</v>
      </c>
      <c r="Q598">
        <v>92</v>
      </c>
      <c r="R598">
        <v>0</v>
      </c>
      <c r="S598" t="s">
        <v>42</v>
      </c>
      <c r="T598" t="s">
        <v>31</v>
      </c>
    </row>
    <row r="599" spans="1:20" x14ac:dyDescent="0.3">
      <c r="A599" t="s">
        <v>111</v>
      </c>
      <c r="B599" t="s">
        <v>112</v>
      </c>
      <c r="C599" t="s">
        <v>55</v>
      </c>
      <c r="D599" t="s">
        <v>56</v>
      </c>
      <c r="E599" t="s">
        <v>105</v>
      </c>
      <c r="F599" t="s">
        <v>57</v>
      </c>
      <c r="G599" t="s">
        <v>373</v>
      </c>
      <c r="H599" t="s">
        <v>27</v>
      </c>
      <c r="I599" t="s">
        <v>110</v>
      </c>
      <c r="J599" t="s">
        <v>140</v>
      </c>
      <c r="K599">
        <v>8.31</v>
      </c>
      <c r="L599">
        <v>12</v>
      </c>
      <c r="M599">
        <v>8</v>
      </c>
      <c r="N599">
        <v>4</v>
      </c>
      <c r="O599">
        <v>12</v>
      </c>
      <c r="P599">
        <v>66.7</v>
      </c>
      <c r="Q599">
        <v>66.7</v>
      </c>
      <c r="R599">
        <v>0.31</v>
      </c>
      <c r="S599" t="s">
        <v>42</v>
      </c>
      <c r="T599" t="s">
        <v>37</v>
      </c>
    </row>
    <row r="600" spans="1:20" x14ac:dyDescent="0.3">
      <c r="A600" t="s">
        <v>114</v>
      </c>
      <c r="B600" t="s">
        <v>115</v>
      </c>
      <c r="C600" t="s">
        <v>72</v>
      </c>
      <c r="D600" t="s">
        <v>73</v>
      </c>
      <c r="E600" t="s">
        <v>105</v>
      </c>
      <c r="F600" t="s">
        <v>74</v>
      </c>
      <c r="G600" t="s">
        <v>373</v>
      </c>
      <c r="H600" t="s">
        <v>27</v>
      </c>
      <c r="I600" t="s">
        <v>199</v>
      </c>
      <c r="J600" t="s">
        <v>279</v>
      </c>
      <c r="K600">
        <v>8.06</v>
      </c>
      <c r="L600">
        <v>18</v>
      </c>
      <c r="M600">
        <v>17</v>
      </c>
      <c r="N600">
        <v>1</v>
      </c>
      <c r="O600">
        <v>18</v>
      </c>
      <c r="P600">
        <v>94.4</v>
      </c>
      <c r="Q600">
        <v>94.4</v>
      </c>
      <c r="R600">
        <v>0.06</v>
      </c>
      <c r="S600" t="s">
        <v>42</v>
      </c>
      <c r="T600" t="s">
        <v>31</v>
      </c>
    </row>
    <row r="601" spans="1:20" x14ac:dyDescent="0.3">
      <c r="A601" t="s">
        <v>117</v>
      </c>
      <c r="B601" t="s">
        <v>118</v>
      </c>
      <c r="C601" t="s">
        <v>94</v>
      </c>
      <c r="D601" t="s">
        <v>95</v>
      </c>
      <c r="E601" t="s">
        <v>105</v>
      </c>
      <c r="F601" t="s">
        <v>89</v>
      </c>
      <c r="G601" t="s">
        <v>373</v>
      </c>
      <c r="H601" t="s">
        <v>27</v>
      </c>
      <c r="I601" t="s">
        <v>75</v>
      </c>
      <c r="J601" t="s">
        <v>287</v>
      </c>
      <c r="K601">
        <v>7.96</v>
      </c>
      <c r="L601">
        <v>21</v>
      </c>
      <c r="M601">
        <v>17</v>
      </c>
      <c r="N601">
        <v>4</v>
      </c>
      <c r="O601">
        <v>21</v>
      </c>
      <c r="P601">
        <v>81</v>
      </c>
      <c r="Q601">
        <v>81</v>
      </c>
      <c r="R601">
        <v>0</v>
      </c>
      <c r="S601" t="s">
        <v>30</v>
      </c>
      <c r="T601" t="s">
        <v>37</v>
      </c>
    </row>
    <row r="602" spans="1:20" x14ac:dyDescent="0.3">
      <c r="A602" t="s">
        <v>20</v>
      </c>
      <c r="B602" t="s">
        <v>21</v>
      </c>
      <c r="C602" t="s">
        <v>22</v>
      </c>
      <c r="D602" t="s">
        <v>23</v>
      </c>
      <c r="E602" t="s">
        <v>24</v>
      </c>
      <c r="F602" t="s">
        <v>25</v>
      </c>
      <c r="G602" t="s">
        <v>375</v>
      </c>
      <c r="H602" t="s">
        <v>27</v>
      </c>
      <c r="I602" t="s">
        <v>84</v>
      </c>
      <c r="J602" t="s">
        <v>331</v>
      </c>
      <c r="K602">
        <v>9.5</v>
      </c>
      <c r="L602">
        <v>26</v>
      </c>
      <c r="M602">
        <v>19</v>
      </c>
      <c r="N602">
        <v>7</v>
      </c>
      <c r="O602">
        <v>26</v>
      </c>
      <c r="P602">
        <v>73.099999999999994</v>
      </c>
      <c r="Q602">
        <v>73.099999999999994</v>
      </c>
      <c r="R602">
        <v>1.5</v>
      </c>
      <c r="S602" t="s">
        <v>42</v>
      </c>
      <c r="T602" t="s">
        <v>37</v>
      </c>
    </row>
    <row r="603" spans="1:20" x14ac:dyDescent="0.3">
      <c r="A603" t="s">
        <v>32</v>
      </c>
      <c r="B603" t="s">
        <v>33</v>
      </c>
      <c r="C603" t="s">
        <v>22</v>
      </c>
      <c r="D603" t="s">
        <v>34</v>
      </c>
      <c r="E603" t="s">
        <v>24</v>
      </c>
      <c r="F603" t="s">
        <v>25</v>
      </c>
      <c r="G603" t="s">
        <v>375</v>
      </c>
      <c r="H603" t="s">
        <v>27</v>
      </c>
      <c r="I603" t="s">
        <v>68</v>
      </c>
      <c r="J603" t="s">
        <v>370</v>
      </c>
      <c r="K603">
        <v>9.2200000000000006</v>
      </c>
      <c r="L603">
        <v>29</v>
      </c>
      <c r="M603">
        <v>29</v>
      </c>
      <c r="N603">
        <v>0</v>
      </c>
      <c r="O603">
        <v>29</v>
      </c>
      <c r="P603">
        <v>100</v>
      </c>
      <c r="Q603">
        <v>100</v>
      </c>
      <c r="R603">
        <v>1.22</v>
      </c>
      <c r="S603" t="s">
        <v>42</v>
      </c>
      <c r="T603" t="s">
        <v>60</v>
      </c>
    </row>
    <row r="604" spans="1:20" x14ac:dyDescent="0.3">
      <c r="A604" t="s">
        <v>38</v>
      </c>
      <c r="B604" t="s">
        <v>39</v>
      </c>
      <c r="C604" t="s">
        <v>22</v>
      </c>
      <c r="D604" t="s">
        <v>34</v>
      </c>
      <c r="E604" t="s">
        <v>24</v>
      </c>
      <c r="F604" t="s">
        <v>25</v>
      </c>
      <c r="G604" t="s">
        <v>375</v>
      </c>
      <c r="H604" t="s">
        <v>27</v>
      </c>
      <c r="I604" t="s">
        <v>179</v>
      </c>
      <c r="J604" t="s">
        <v>337</v>
      </c>
      <c r="K604">
        <v>8.3699999999999992</v>
      </c>
      <c r="L604">
        <v>30</v>
      </c>
      <c r="M604">
        <v>22</v>
      </c>
      <c r="N604">
        <v>8</v>
      </c>
      <c r="O604">
        <v>30</v>
      </c>
      <c r="P604">
        <v>73.3</v>
      </c>
      <c r="Q604">
        <v>73.3</v>
      </c>
      <c r="R604">
        <v>0.37</v>
      </c>
      <c r="S604" t="s">
        <v>30</v>
      </c>
      <c r="T604" t="s">
        <v>122</v>
      </c>
    </row>
    <row r="605" spans="1:20" x14ac:dyDescent="0.3">
      <c r="A605" t="s">
        <v>43</v>
      </c>
      <c r="B605" t="s">
        <v>44</v>
      </c>
      <c r="C605" t="s">
        <v>22</v>
      </c>
      <c r="D605" t="s">
        <v>45</v>
      </c>
      <c r="E605" t="s">
        <v>24</v>
      </c>
      <c r="F605" t="s">
        <v>25</v>
      </c>
      <c r="G605" t="s">
        <v>375</v>
      </c>
      <c r="H605" t="s">
        <v>27</v>
      </c>
      <c r="I605" t="s">
        <v>46</v>
      </c>
      <c r="J605" t="s">
        <v>249</v>
      </c>
      <c r="K605">
        <v>9.34</v>
      </c>
      <c r="L605">
        <v>26</v>
      </c>
      <c r="M605">
        <v>24</v>
      </c>
      <c r="N605">
        <v>2</v>
      </c>
      <c r="O605">
        <v>26</v>
      </c>
      <c r="P605">
        <v>92.3</v>
      </c>
      <c r="Q605">
        <v>92.3</v>
      </c>
      <c r="R605">
        <v>1.34</v>
      </c>
      <c r="S605" t="s">
        <v>30</v>
      </c>
      <c r="T605" t="s">
        <v>31</v>
      </c>
    </row>
    <row r="606" spans="1:20" x14ac:dyDescent="0.3">
      <c r="A606" t="s">
        <v>48</v>
      </c>
      <c r="B606" t="s">
        <v>49</v>
      </c>
      <c r="C606" t="s">
        <v>22</v>
      </c>
      <c r="D606" t="s">
        <v>34</v>
      </c>
      <c r="E606" t="s">
        <v>24</v>
      </c>
      <c r="F606" t="s">
        <v>25</v>
      </c>
      <c r="G606" t="s">
        <v>375</v>
      </c>
      <c r="H606" t="s">
        <v>27</v>
      </c>
      <c r="I606" t="s">
        <v>90</v>
      </c>
      <c r="J606" t="s">
        <v>236</v>
      </c>
      <c r="K606">
        <v>8.59</v>
      </c>
      <c r="L606">
        <v>31</v>
      </c>
      <c r="M606">
        <v>30</v>
      </c>
      <c r="N606">
        <v>1</v>
      </c>
      <c r="O606">
        <v>31</v>
      </c>
      <c r="P606">
        <v>96.8</v>
      </c>
      <c r="Q606">
        <v>96.8</v>
      </c>
      <c r="R606">
        <v>0.59</v>
      </c>
      <c r="S606" t="s">
        <v>42</v>
      </c>
      <c r="T606" t="s">
        <v>31</v>
      </c>
    </row>
    <row r="607" spans="1:20" x14ac:dyDescent="0.3">
      <c r="A607" t="s">
        <v>53</v>
      </c>
      <c r="B607" t="s">
        <v>54</v>
      </c>
      <c r="C607" t="s">
        <v>55</v>
      </c>
      <c r="D607" t="s">
        <v>56</v>
      </c>
      <c r="E607" t="s">
        <v>24</v>
      </c>
      <c r="F607" t="s">
        <v>57</v>
      </c>
      <c r="G607" t="s">
        <v>375</v>
      </c>
      <c r="H607" t="s">
        <v>27</v>
      </c>
      <c r="I607" t="s">
        <v>110</v>
      </c>
      <c r="J607" t="s">
        <v>196</v>
      </c>
      <c r="K607">
        <v>9.35</v>
      </c>
      <c r="L607">
        <v>8</v>
      </c>
      <c r="M607">
        <v>6</v>
      </c>
      <c r="N607">
        <v>2</v>
      </c>
      <c r="O607">
        <v>8</v>
      </c>
      <c r="P607">
        <v>75</v>
      </c>
      <c r="Q607">
        <v>75</v>
      </c>
      <c r="R607">
        <v>1.35</v>
      </c>
      <c r="S607" t="s">
        <v>30</v>
      </c>
      <c r="T607" t="s">
        <v>31</v>
      </c>
    </row>
    <row r="608" spans="1:20" x14ac:dyDescent="0.3">
      <c r="A608" t="s">
        <v>61</v>
      </c>
      <c r="B608" t="s">
        <v>62</v>
      </c>
      <c r="C608" t="s">
        <v>55</v>
      </c>
      <c r="D608" t="s">
        <v>63</v>
      </c>
      <c r="E608" t="s">
        <v>24</v>
      </c>
      <c r="F608" t="s">
        <v>57</v>
      </c>
      <c r="G608" t="s">
        <v>375</v>
      </c>
      <c r="H608" t="s">
        <v>27</v>
      </c>
      <c r="I608" t="s">
        <v>46</v>
      </c>
      <c r="J608" t="s">
        <v>80</v>
      </c>
      <c r="K608">
        <v>8.32</v>
      </c>
      <c r="L608">
        <v>14</v>
      </c>
      <c r="M608">
        <v>12</v>
      </c>
      <c r="N608">
        <v>2</v>
      </c>
      <c r="O608">
        <v>14</v>
      </c>
      <c r="P608">
        <v>85.7</v>
      </c>
      <c r="Q608">
        <v>85.7</v>
      </c>
      <c r="R608">
        <v>0.32</v>
      </c>
      <c r="S608" t="s">
        <v>30</v>
      </c>
      <c r="T608" t="s">
        <v>31</v>
      </c>
    </row>
    <row r="609" spans="1:20" x14ac:dyDescent="0.3">
      <c r="A609" t="s">
        <v>66</v>
      </c>
      <c r="B609" t="s">
        <v>67</v>
      </c>
      <c r="C609" t="s">
        <v>55</v>
      </c>
      <c r="D609" t="s">
        <v>56</v>
      </c>
      <c r="E609" t="s">
        <v>24</v>
      </c>
      <c r="F609" t="s">
        <v>57</v>
      </c>
      <c r="G609" t="s">
        <v>375</v>
      </c>
      <c r="H609" t="s">
        <v>27</v>
      </c>
      <c r="I609" t="s">
        <v>204</v>
      </c>
      <c r="J609" t="s">
        <v>139</v>
      </c>
      <c r="K609">
        <v>8.84</v>
      </c>
      <c r="L609">
        <v>16</v>
      </c>
      <c r="M609">
        <v>12</v>
      </c>
      <c r="N609">
        <v>4</v>
      </c>
      <c r="O609">
        <v>16</v>
      </c>
      <c r="P609">
        <v>75</v>
      </c>
      <c r="Q609">
        <v>75</v>
      </c>
      <c r="R609">
        <v>0.84</v>
      </c>
      <c r="S609" t="s">
        <v>30</v>
      </c>
      <c r="T609" t="s">
        <v>37</v>
      </c>
    </row>
    <row r="610" spans="1:20" x14ac:dyDescent="0.3">
      <c r="A610" t="s">
        <v>70</v>
      </c>
      <c r="B610" t="s">
        <v>71</v>
      </c>
      <c r="C610" t="s">
        <v>72</v>
      </c>
      <c r="D610" t="s">
        <v>73</v>
      </c>
      <c r="E610" t="s">
        <v>24</v>
      </c>
      <c r="F610" t="s">
        <v>74</v>
      </c>
      <c r="G610" t="s">
        <v>375</v>
      </c>
      <c r="H610" t="s">
        <v>27</v>
      </c>
      <c r="I610" t="s">
        <v>194</v>
      </c>
      <c r="J610" t="s">
        <v>234</v>
      </c>
      <c r="K610">
        <v>9.4499999999999993</v>
      </c>
      <c r="L610">
        <v>17</v>
      </c>
      <c r="M610">
        <v>12</v>
      </c>
      <c r="N610">
        <v>5</v>
      </c>
      <c r="O610">
        <v>17</v>
      </c>
      <c r="P610">
        <v>70.599999999999994</v>
      </c>
      <c r="Q610">
        <v>70.599999999999994</v>
      </c>
      <c r="R610">
        <v>1.45</v>
      </c>
      <c r="S610" t="s">
        <v>30</v>
      </c>
      <c r="T610" t="s">
        <v>37</v>
      </c>
    </row>
    <row r="611" spans="1:20" x14ac:dyDescent="0.3">
      <c r="A611" t="s">
        <v>77</v>
      </c>
      <c r="B611" t="s">
        <v>78</v>
      </c>
      <c r="C611" t="s">
        <v>72</v>
      </c>
      <c r="D611" t="s">
        <v>73</v>
      </c>
      <c r="E611" t="s">
        <v>24</v>
      </c>
      <c r="F611" t="s">
        <v>74</v>
      </c>
      <c r="G611" t="s">
        <v>375</v>
      </c>
      <c r="H611" t="s">
        <v>27</v>
      </c>
      <c r="I611" t="s">
        <v>50</v>
      </c>
      <c r="J611" t="s">
        <v>367</v>
      </c>
      <c r="K611">
        <v>7.76</v>
      </c>
      <c r="L611">
        <v>17</v>
      </c>
      <c r="M611">
        <v>17</v>
      </c>
      <c r="N611">
        <v>0</v>
      </c>
      <c r="O611">
        <v>17</v>
      </c>
      <c r="P611">
        <v>100</v>
      </c>
      <c r="Q611">
        <v>100</v>
      </c>
      <c r="R611">
        <v>0</v>
      </c>
      <c r="S611" t="s">
        <v>42</v>
      </c>
      <c r="T611" t="s">
        <v>60</v>
      </c>
    </row>
    <row r="612" spans="1:20" x14ac:dyDescent="0.3">
      <c r="A612" t="s">
        <v>82</v>
      </c>
      <c r="B612" t="s">
        <v>83</v>
      </c>
      <c r="C612" t="s">
        <v>72</v>
      </c>
      <c r="D612" t="s">
        <v>45</v>
      </c>
      <c r="E612" t="s">
        <v>24</v>
      </c>
      <c r="F612" t="s">
        <v>74</v>
      </c>
      <c r="G612" t="s">
        <v>375</v>
      </c>
      <c r="H612" t="s">
        <v>27</v>
      </c>
      <c r="I612" t="s">
        <v>260</v>
      </c>
      <c r="J612" t="s">
        <v>361</v>
      </c>
      <c r="K612">
        <v>7.3</v>
      </c>
      <c r="L612">
        <v>14</v>
      </c>
      <c r="M612">
        <v>13</v>
      </c>
      <c r="N612">
        <v>1</v>
      </c>
      <c r="O612">
        <v>14</v>
      </c>
      <c r="P612">
        <v>92.9</v>
      </c>
      <c r="Q612">
        <v>92.9</v>
      </c>
      <c r="R612">
        <v>0</v>
      </c>
      <c r="S612" t="s">
        <v>42</v>
      </c>
      <c r="T612" t="s">
        <v>31</v>
      </c>
    </row>
    <row r="613" spans="1:20" x14ac:dyDescent="0.3">
      <c r="A613" t="s">
        <v>85</v>
      </c>
      <c r="B613" t="s">
        <v>86</v>
      </c>
      <c r="C613" t="s">
        <v>87</v>
      </c>
      <c r="D613" t="s">
        <v>88</v>
      </c>
      <c r="E613" t="s">
        <v>24</v>
      </c>
      <c r="F613" t="s">
        <v>89</v>
      </c>
      <c r="G613" t="s">
        <v>375</v>
      </c>
      <c r="H613" t="s">
        <v>158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 t="s">
        <v>42</v>
      </c>
      <c r="T613" t="s">
        <v>60</v>
      </c>
    </row>
    <row r="614" spans="1:20" x14ac:dyDescent="0.3">
      <c r="A614" t="s">
        <v>92</v>
      </c>
      <c r="B614" t="s">
        <v>93</v>
      </c>
      <c r="C614" t="s">
        <v>94</v>
      </c>
      <c r="D614" t="s">
        <v>95</v>
      </c>
      <c r="E614" t="s">
        <v>24</v>
      </c>
      <c r="F614" t="s">
        <v>89</v>
      </c>
      <c r="G614" t="s">
        <v>375</v>
      </c>
      <c r="H614" t="s">
        <v>27</v>
      </c>
      <c r="I614" t="s">
        <v>28</v>
      </c>
      <c r="J614" t="s">
        <v>144</v>
      </c>
      <c r="K614">
        <v>8.59</v>
      </c>
      <c r="L614">
        <v>23</v>
      </c>
      <c r="M614">
        <v>19</v>
      </c>
      <c r="N614">
        <v>4</v>
      </c>
      <c r="O614">
        <v>23</v>
      </c>
      <c r="P614">
        <v>82.6</v>
      </c>
      <c r="Q614">
        <v>82.6</v>
      </c>
      <c r="R614">
        <v>0.59</v>
      </c>
      <c r="S614" t="s">
        <v>30</v>
      </c>
      <c r="T614" t="s">
        <v>37</v>
      </c>
    </row>
    <row r="615" spans="1:20" x14ac:dyDescent="0.3">
      <c r="A615" t="s">
        <v>97</v>
      </c>
      <c r="B615" t="s">
        <v>98</v>
      </c>
      <c r="C615" t="s">
        <v>94</v>
      </c>
      <c r="D615" t="s">
        <v>95</v>
      </c>
      <c r="E615" t="s">
        <v>24</v>
      </c>
      <c r="F615" t="s">
        <v>89</v>
      </c>
      <c r="G615" t="s">
        <v>375</v>
      </c>
      <c r="H615" t="s">
        <v>27</v>
      </c>
      <c r="I615" t="s">
        <v>113</v>
      </c>
      <c r="J615" t="s">
        <v>309</v>
      </c>
      <c r="K615">
        <v>7.8</v>
      </c>
      <c r="L615">
        <v>25</v>
      </c>
      <c r="M615">
        <v>25</v>
      </c>
      <c r="N615">
        <v>0</v>
      </c>
      <c r="O615">
        <v>25</v>
      </c>
      <c r="P615">
        <v>100</v>
      </c>
      <c r="Q615">
        <v>100</v>
      </c>
      <c r="R615">
        <v>0</v>
      </c>
      <c r="S615" t="s">
        <v>42</v>
      </c>
      <c r="T615" t="s">
        <v>60</v>
      </c>
    </row>
    <row r="616" spans="1:20" x14ac:dyDescent="0.3">
      <c r="A616" t="s">
        <v>100</v>
      </c>
      <c r="B616" t="s">
        <v>101</v>
      </c>
      <c r="C616" t="s">
        <v>94</v>
      </c>
      <c r="D616" t="s">
        <v>45</v>
      </c>
      <c r="E616" t="s">
        <v>24</v>
      </c>
      <c r="F616" t="s">
        <v>89</v>
      </c>
      <c r="G616" t="s">
        <v>375</v>
      </c>
      <c r="H616" t="s">
        <v>27</v>
      </c>
      <c r="I616" t="s">
        <v>99</v>
      </c>
      <c r="J616" t="s">
        <v>201</v>
      </c>
      <c r="K616">
        <v>9.16</v>
      </c>
      <c r="L616">
        <v>23</v>
      </c>
      <c r="M616">
        <v>23</v>
      </c>
      <c r="N616">
        <v>0</v>
      </c>
      <c r="O616">
        <v>23</v>
      </c>
      <c r="P616">
        <v>100</v>
      </c>
      <c r="Q616">
        <v>100</v>
      </c>
      <c r="R616">
        <v>1.1599999999999999</v>
      </c>
      <c r="S616" t="s">
        <v>42</v>
      </c>
      <c r="T616" t="s">
        <v>60</v>
      </c>
    </row>
    <row r="617" spans="1:20" x14ac:dyDescent="0.3">
      <c r="A617" t="s">
        <v>103</v>
      </c>
      <c r="B617" t="s">
        <v>104</v>
      </c>
      <c r="C617" t="s">
        <v>22</v>
      </c>
      <c r="D617" t="s">
        <v>34</v>
      </c>
      <c r="E617" t="s">
        <v>105</v>
      </c>
      <c r="F617" t="s">
        <v>25</v>
      </c>
      <c r="G617" t="s">
        <v>375</v>
      </c>
      <c r="H617" t="s">
        <v>27</v>
      </c>
      <c r="I617" t="s">
        <v>153</v>
      </c>
      <c r="J617" t="s">
        <v>240</v>
      </c>
      <c r="K617">
        <v>7.6</v>
      </c>
      <c r="L617">
        <v>31</v>
      </c>
      <c r="M617">
        <v>22</v>
      </c>
      <c r="N617">
        <v>9</v>
      </c>
      <c r="O617">
        <v>31</v>
      </c>
      <c r="P617">
        <v>71</v>
      </c>
      <c r="Q617">
        <v>71</v>
      </c>
      <c r="R617">
        <v>0</v>
      </c>
      <c r="S617" t="s">
        <v>30</v>
      </c>
      <c r="T617" t="s">
        <v>122</v>
      </c>
    </row>
    <row r="618" spans="1:20" x14ac:dyDescent="0.3">
      <c r="A618" t="s">
        <v>108</v>
      </c>
      <c r="B618" t="s">
        <v>109</v>
      </c>
      <c r="C618" t="s">
        <v>22</v>
      </c>
      <c r="D618" t="s">
        <v>34</v>
      </c>
      <c r="E618" t="s">
        <v>105</v>
      </c>
      <c r="F618" t="s">
        <v>25</v>
      </c>
      <c r="G618" t="s">
        <v>375</v>
      </c>
      <c r="H618" t="s">
        <v>27</v>
      </c>
      <c r="I618" t="s">
        <v>79</v>
      </c>
      <c r="J618" t="s">
        <v>374</v>
      </c>
      <c r="K618">
        <v>8.07</v>
      </c>
      <c r="L618">
        <v>23</v>
      </c>
      <c r="M618">
        <v>18</v>
      </c>
      <c r="N618">
        <v>5</v>
      </c>
      <c r="O618">
        <v>23</v>
      </c>
      <c r="P618">
        <v>78.3</v>
      </c>
      <c r="Q618">
        <v>78.3</v>
      </c>
      <c r="R618">
        <v>7.0000000000000007E-2</v>
      </c>
      <c r="S618" t="s">
        <v>81</v>
      </c>
      <c r="T618" t="s">
        <v>37</v>
      </c>
    </row>
    <row r="619" spans="1:20" x14ac:dyDescent="0.3">
      <c r="A619" t="s">
        <v>111</v>
      </c>
      <c r="B619" t="s">
        <v>112</v>
      </c>
      <c r="C619" t="s">
        <v>55</v>
      </c>
      <c r="D619" t="s">
        <v>56</v>
      </c>
      <c r="E619" t="s">
        <v>105</v>
      </c>
      <c r="F619" t="s">
        <v>57</v>
      </c>
      <c r="G619" t="s">
        <v>375</v>
      </c>
      <c r="H619" t="s">
        <v>27</v>
      </c>
      <c r="I619" t="s">
        <v>285</v>
      </c>
      <c r="J619" t="s">
        <v>91</v>
      </c>
      <c r="K619">
        <v>8.35</v>
      </c>
      <c r="L619">
        <v>13</v>
      </c>
      <c r="M619">
        <v>12</v>
      </c>
      <c r="N619">
        <v>1</v>
      </c>
      <c r="O619">
        <v>13</v>
      </c>
      <c r="P619">
        <v>92.3</v>
      </c>
      <c r="Q619">
        <v>92.3</v>
      </c>
      <c r="R619">
        <v>0.35</v>
      </c>
      <c r="S619" t="s">
        <v>30</v>
      </c>
      <c r="T619" t="s">
        <v>31</v>
      </c>
    </row>
    <row r="620" spans="1:20" x14ac:dyDescent="0.3">
      <c r="A620" t="s">
        <v>114</v>
      </c>
      <c r="B620" t="s">
        <v>115</v>
      </c>
      <c r="C620" t="s">
        <v>72</v>
      </c>
      <c r="D620" t="s">
        <v>73</v>
      </c>
      <c r="E620" t="s">
        <v>105</v>
      </c>
      <c r="F620" t="s">
        <v>74</v>
      </c>
      <c r="G620" t="s">
        <v>375</v>
      </c>
      <c r="H620" t="s">
        <v>27</v>
      </c>
      <c r="I620" t="s">
        <v>64</v>
      </c>
      <c r="J620" t="s">
        <v>376</v>
      </c>
      <c r="K620">
        <v>7.51</v>
      </c>
      <c r="L620">
        <v>17</v>
      </c>
      <c r="M620">
        <v>15</v>
      </c>
      <c r="N620">
        <v>2</v>
      </c>
      <c r="O620">
        <v>17</v>
      </c>
      <c r="P620">
        <v>88.2</v>
      </c>
      <c r="Q620">
        <v>88.2</v>
      </c>
      <c r="R620">
        <v>0</v>
      </c>
      <c r="S620" t="s">
        <v>81</v>
      </c>
      <c r="T620" t="s">
        <v>31</v>
      </c>
    </row>
    <row r="621" spans="1:20" x14ac:dyDescent="0.3">
      <c r="A621" t="s">
        <v>117</v>
      </c>
      <c r="B621" t="s">
        <v>118</v>
      </c>
      <c r="C621" t="s">
        <v>94</v>
      </c>
      <c r="D621" t="s">
        <v>95</v>
      </c>
      <c r="E621" t="s">
        <v>105</v>
      </c>
      <c r="F621" t="s">
        <v>89</v>
      </c>
      <c r="G621" t="s">
        <v>375</v>
      </c>
      <c r="H621" t="s">
        <v>27</v>
      </c>
      <c r="I621" t="s">
        <v>28</v>
      </c>
      <c r="J621" t="s">
        <v>193</v>
      </c>
      <c r="K621">
        <v>9.41</v>
      </c>
      <c r="L621">
        <v>26</v>
      </c>
      <c r="M621">
        <v>23</v>
      </c>
      <c r="N621">
        <v>3</v>
      </c>
      <c r="O621">
        <v>26</v>
      </c>
      <c r="P621">
        <v>88.5</v>
      </c>
      <c r="Q621">
        <v>88.5</v>
      </c>
      <c r="R621">
        <v>1.41</v>
      </c>
      <c r="S621" t="s">
        <v>30</v>
      </c>
      <c r="T621" t="s">
        <v>31</v>
      </c>
    </row>
    <row r="622" spans="1:20" x14ac:dyDescent="0.3">
      <c r="A622" t="s">
        <v>20</v>
      </c>
      <c r="B622" t="s">
        <v>21</v>
      </c>
      <c r="C622" t="s">
        <v>22</v>
      </c>
      <c r="D622" t="s">
        <v>23</v>
      </c>
      <c r="E622" t="s">
        <v>24</v>
      </c>
      <c r="F622" t="s">
        <v>25</v>
      </c>
      <c r="G622" t="s">
        <v>377</v>
      </c>
      <c r="H622" t="s">
        <v>158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 t="s">
        <v>42</v>
      </c>
      <c r="T622" t="s">
        <v>60</v>
      </c>
    </row>
    <row r="623" spans="1:20" x14ac:dyDescent="0.3">
      <c r="A623" t="s">
        <v>32</v>
      </c>
      <c r="B623" t="s">
        <v>33</v>
      </c>
      <c r="C623" t="s">
        <v>22</v>
      </c>
      <c r="D623" t="s">
        <v>34</v>
      </c>
      <c r="E623" t="s">
        <v>24</v>
      </c>
      <c r="F623" t="s">
        <v>25</v>
      </c>
      <c r="G623" t="s">
        <v>377</v>
      </c>
      <c r="H623" t="s">
        <v>27</v>
      </c>
      <c r="I623" t="s">
        <v>149</v>
      </c>
      <c r="J623" t="s">
        <v>248</v>
      </c>
      <c r="K623">
        <v>7.72</v>
      </c>
      <c r="L623">
        <v>19</v>
      </c>
      <c r="M623">
        <v>16</v>
      </c>
      <c r="N623">
        <v>3</v>
      </c>
      <c r="O623">
        <v>19</v>
      </c>
      <c r="P623">
        <v>84.2</v>
      </c>
      <c r="Q623">
        <v>84.2</v>
      </c>
      <c r="R623">
        <v>0</v>
      </c>
      <c r="S623" t="s">
        <v>42</v>
      </c>
      <c r="T623" t="s">
        <v>31</v>
      </c>
    </row>
    <row r="624" spans="1:20" x14ac:dyDescent="0.3">
      <c r="A624" t="s">
        <v>38</v>
      </c>
      <c r="B624" t="s">
        <v>39</v>
      </c>
      <c r="C624" t="s">
        <v>22</v>
      </c>
      <c r="D624" t="s">
        <v>34</v>
      </c>
      <c r="E624" t="s">
        <v>24</v>
      </c>
      <c r="F624" t="s">
        <v>25</v>
      </c>
      <c r="G624" t="s">
        <v>377</v>
      </c>
      <c r="H624" t="s">
        <v>27</v>
      </c>
      <c r="I624" t="s">
        <v>90</v>
      </c>
      <c r="J624" t="s">
        <v>265</v>
      </c>
      <c r="K624">
        <v>9.17</v>
      </c>
      <c r="L624">
        <v>20</v>
      </c>
      <c r="M624">
        <v>15</v>
      </c>
      <c r="N624">
        <v>5</v>
      </c>
      <c r="O624">
        <v>20</v>
      </c>
      <c r="P624">
        <v>75</v>
      </c>
      <c r="Q624">
        <v>75</v>
      </c>
      <c r="R624">
        <v>1.17</v>
      </c>
      <c r="S624" t="s">
        <v>30</v>
      </c>
      <c r="T624" t="s">
        <v>37</v>
      </c>
    </row>
    <row r="625" spans="1:20" x14ac:dyDescent="0.3">
      <c r="A625" t="s">
        <v>43</v>
      </c>
      <c r="B625" t="s">
        <v>44</v>
      </c>
      <c r="C625" t="s">
        <v>22</v>
      </c>
      <c r="D625" t="s">
        <v>45</v>
      </c>
      <c r="E625" t="s">
        <v>24</v>
      </c>
      <c r="F625" t="s">
        <v>25</v>
      </c>
      <c r="G625" t="s">
        <v>377</v>
      </c>
      <c r="H625" t="s">
        <v>27</v>
      </c>
      <c r="I625" t="s">
        <v>153</v>
      </c>
      <c r="J625" t="s">
        <v>241</v>
      </c>
      <c r="K625">
        <v>8.6300000000000008</v>
      </c>
      <c r="L625">
        <v>28</v>
      </c>
      <c r="M625">
        <v>21</v>
      </c>
      <c r="N625">
        <v>7</v>
      </c>
      <c r="O625">
        <v>28</v>
      </c>
      <c r="P625">
        <v>75</v>
      </c>
      <c r="Q625">
        <v>75</v>
      </c>
      <c r="R625">
        <v>0.63</v>
      </c>
      <c r="S625" t="s">
        <v>42</v>
      </c>
      <c r="T625" t="s">
        <v>37</v>
      </c>
    </row>
    <row r="626" spans="1:20" x14ac:dyDescent="0.3">
      <c r="A626" t="s">
        <v>48</v>
      </c>
      <c r="B626" t="s">
        <v>49</v>
      </c>
      <c r="C626" t="s">
        <v>22</v>
      </c>
      <c r="D626" t="s">
        <v>34</v>
      </c>
      <c r="E626" t="s">
        <v>24</v>
      </c>
      <c r="F626" t="s">
        <v>25</v>
      </c>
      <c r="G626" t="s">
        <v>377</v>
      </c>
      <c r="H626" t="s">
        <v>27</v>
      </c>
      <c r="I626" t="s">
        <v>96</v>
      </c>
      <c r="J626" t="s">
        <v>272</v>
      </c>
      <c r="K626">
        <v>8.65</v>
      </c>
      <c r="L626">
        <v>26</v>
      </c>
      <c r="M626">
        <v>19</v>
      </c>
      <c r="N626">
        <v>7</v>
      </c>
      <c r="O626">
        <v>26</v>
      </c>
      <c r="P626">
        <v>73.099999999999994</v>
      </c>
      <c r="Q626">
        <v>73.099999999999994</v>
      </c>
      <c r="R626">
        <v>0.65</v>
      </c>
      <c r="S626" t="s">
        <v>81</v>
      </c>
      <c r="T626" t="s">
        <v>37</v>
      </c>
    </row>
    <row r="627" spans="1:20" x14ac:dyDescent="0.3">
      <c r="A627" t="s">
        <v>53</v>
      </c>
      <c r="B627" t="s">
        <v>54</v>
      </c>
      <c r="C627" t="s">
        <v>55</v>
      </c>
      <c r="D627" t="s">
        <v>56</v>
      </c>
      <c r="E627" t="s">
        <v>24</v>
      </c>
      <c r="F627" t="s">
        <v>57</v>
      </c>
      <c r="G627" t="s">
        <v>377</v>
      </c>
      <c r="H627" t="s">
        <v>27</v>
      </c>
      <c r="I627" t="s">
        <v>149</v>
      </c>
      <c r="J627" t="s">
        <v>80</v>
      </c>
      <c r="K627">
        <v>8.36</v>
      </c>
      <c r="L627">
        <v>20</v>
      </c>
      <c r="M627">
        <v>20</v>
      </c>
      <c r="N627">
        <v>0</v>
      </c>
      <c r="O627">
        <v>20</v>
      </c>
      <c r="P627">
        <v>100</v>
      </c>
      <c r="Q627">
        <v>100</v>
      </c>
      <c r="R627">
        <v>0.36</v>
      </c>
      <c r="S627" t="s">
        <v>42</v>
      </c>
      <c r="T627" t="s">
        <v>60</v>
      </c>
    </row>
    <row r="628" spans="1:20" x14ac:dyDescent="0.3">
      <c r="A628" t="s">
        <v>61</v>
      </c>
      <c r="B628" t="s">
        <v>62</v>
      </c>
      <c r="C628" t="s">
        <v>55</v>
      </c>
      <c r="D628" t="s">
        <v>63</v>
      </c>
      <c r="E628" t="s">
        <v>24</v>
      </c>
      <c r="F628" t="s">
        <v>57</v>
      </c>
      <c r="G628" t="s">
        <v>377</v>
      </c>
      <c r="H628" t="s">
        <v>27</v>
      </c>
      <c r="I628" t="s">
        <v>106</v>
      </c>
      <c r="J628" t="s">
        <v>265</v>
      </c>
      <c r="K628">
        <v>8.2100000000000009</v>
      </c>
      <c r="L628">
        <v>20</v>
      </c>
      <c r="M628">
        <v>20</v>
      </c>
      <c r="N628">
        <v>0</v>
      </c>
      <c r="O628">
        <v>20</v>
      </c>
      <c r="P628">
        <v>100</v>
      </c>
      <c r="Q628">
        <v>100</v>
      </c>
      <c r="R628">
        <v>0.21</v>
      </c>
      <c r="S628" t="s">
        <v>42</v>
      </c>
      <c r="T628" t="s">
        <v>60</v>
      </c>
    </row>
    <row r="629" spans="1:20" x14ac:dyDescent="0.3">
      <c r="A629" t="s">
        <v>66</v>
      </c>
      <c r="B629" t="s">
        <v>67</v>
      </c>
      <c r="C629" t="s">
        <v>55</v>
      </c>
      <c r="D629" t="s">
        <v>56</v>
      </c>
      <c r="E629" t="s">
        <v>24</v>
      </c>
      <c r="F629" t="s">
        <v>57</v>
      </c>
      <c r="G629" t="s">
        <v>377</v>
      </c>
      <c r="H629" t="s">
        <v>27</v>
      </c>
      <c r="I629" t="s">
        <v>40</v>
      </c>
      <c r="J629" t="s">
        <v>343</v>
      </c>
      <c r="K629">
        <v>9.4499999999999993</v>
      </c>
      <c r="L629">
        <v>7</v>
      </c>
      <c r="M629">
        <v>5</v>
      </c>
      <c r="N629">
        <v>2</v>
      </c>
      <c r="O629">
        <v>7</v>
      </c>
      <c r="P629">
        <v>71.400000000000006</v>
      </c>
      <c r="Q629">
        <v>71.400000000000006</v>
      </c>
      <c r="R629">
        <v>1.45</v>
      </c>
      <c r="S629" t="s">
        <v>81</v>
      </c>
      <c r="T629" t="s">
        <v>31</v>
      </c>
    </row>
    <row r="630" spans="1:20" x14ac:dyDescent="0.3">
      <c r="A630" t="s">
        <v>70</v>
      </c>
      <c r="B630" t="s">
        <v>71</v>
      </c>
      <c r="C630" t="s">
        <v>72</v>
      </c>
      <c r="D630" t="s">
        <v>73</v>
      </c>
      <c r="E630" t="s">
        <v>24</v>
      </c>
      <c r="F630" t="s">
        <v>74</v>
      </c>
      <c r="G630" t="s">
        <v>377</v>
      </c>
      <c r="H630" t="s">
        <v>27</v>
      </c>
      <c r="I630" t="s">
        <v>136</v>
      </c>
      <c r="J630" t="s">
        <v>299</v>
      </c>
      <c r="K630">
        <v>7.52</v>
      </c>
      <c r="L630">
        <v>20</v>
      </c>
      <c r="M630">
        <v>17</v>
      </c>
      <c r="N630">
        <v>3</v>
      </c>
      <c r="O630">
        <v>20</v>
      </c>
      <c r="P630">
        <v>85</v>
      </c>
      <c r="Q630">
        <v>85</v>
      </c>
      <c r="R630">
        <v>0</v>
      </c>
      <c r="S630" t="s">
        <v>42</v>
      </c>
      <c r="T630" t="s">
        <v>31</v>
      </c>
    </row>
    <row r="631" spans="1:20" x14ac:dyDescent="0.3">
      <c r="A631" t="s">
        <v>77</v>
      </c>
      <c r="B631" t="s">
        <v>78</v>
      </c>
      <c r="C631" t="s">
        <v>72</v>
      </c>
      <c r="D631" t="s">
        <v>73</v>
      </c>
      <c r="E631" t="s">
        <v>24</v>
      </c>
      <c r="F631" t="s">
        <v>74</v>
      </c>
      <c r="G631" t="s">
        <v>377</v>
      </c>
      <c r="H631" t="s">
        <v>27</v>
      </c>
      <c r="I631" t="s">
        <v>204</v>
      </c>
      <c r="J631" t="s">
        <v>336</v>
      </c>
      <c r="K631">
        <v>9.3000000000000007</v>
      </c>
      <c r="L631">
        <v>17</v>
      </c>
      <c r="M631">
        <v>16</v>
      </c>
      <c r="N631">
        <v>1</v>
      </c>
      <c r="O631">
        <v>17</v>
      </c>
      <c r="P631">
        <v>94.1</v>
      </c>
      <c r="Q631">
        <v>94.1</v>
      </c>
      <c r="R631">
        <v>1.3</v>
      </c>
      <c r="S631" t="s">
        <v>30</v>
      </c>
      <c r="T631" t="s">
        <v>31</v>
      </c>
    </row>
    <row r="632" spans="1:20" x14ac:dyDescent="0.3">
      <c r="A632" t="s">
        <v>82</v>
      </c>
      <c r="B632" t="s">
        <v>83</v>
      </c>
      <c r="C632" t="s">
        <v>72</v>
      </c>
      <c r="D632" t="s">
        <v>45</v>
      </c>
      <c r="E632" t="s">
        <v>24</v>
      </c>
      <c r="F632" t="s">
        <v>74</v>
      </c>
      <c r="G632" t="s">
        <v>377</v>
      </c>
      <c r="H632" t="s">
        <v>27</v>
      </c>
      <c r="I632" t="s">
        <v>113</v>
      </c>
      <c r="J632" t="s">
        <v>378</v>
      </c>
      <c r="K632">
        <v>7.22</v>
      </c>
      <c r="L632">
        <v>21</v>
      </c>
      <c r="M632">
        <v>19</v>
      </c>
      <c r="N632">
        <v>2</v>
      </c>
      <c r="O632">
        <v>21</v>
      </c>
      <c r="P632">
        <v>90.5</v>
      </c>
      <c r="Q632">
        <v>90.5</v>
      </c>
      <c r="R632">
        <v>0</v>
      </c>
      <c r="S632" t="s">
        <v>30</v>
      </c>
      <c r="T632" t="s">
        <v>31</v>
      </c>
    </row>
    <row r="633" spans="1:20" x14ac:dyDescent="0.3">
      <c r="A633" t="s">
        <v>85</v>
      </c>
      <c r="B633" t="s">
        <v>86</v>
      </c>
      <c r="C633" t="s">
        <v>87</v>
      </c>
      <c r="D633" t="s">
        <v>88</v>
      </c>
      <c r="E633" t="s">
        <v>24</v>
      </c>
      <c r="F633" t="s">
        <v>89</v>
      </c>
      <c r="G633" t="s">
        <v>377</v>
      </c>
      <c r="H633" t="s">
        <v>27</v>
      </c>
      <c r="I633" t="s">
        <v>206</v>
      </c>
      <c r="J633" t="s">
        <v>203</v>
      </c>
      <c r="K633">
        <v>7.57</v>
      </c>
      <c r="L633">
        <v>9</v>
      </c>
      <c r="M633">
        <v>9</v>
      </c>
      <c r="N633">
        <v>0</v>
      </c>
      <c r="O633">
        <v>9</v>
      </c>
      <c r="P633">
        <v>100</v>
      </c>
      <c r="Q633">
        <v>100</v>
      </c>
      <c r="R633">
        <v>0</v>
      </c>
      <c r="S633" t="s">
        <v>42</v>
      </c>
      <c r="T633" t="s">
        <v>60</v>
      </c>
    </row>
    <row r="634" spans="1:20" x14ac:dyDescent="0.3">
      <c r="A634" t="s">
        <v>92</v>
      </c>
      <c r="B634" t="s">
        <v>93</v>
      </c>
      <c r="C634" t="s">
        <v>94</v>
      </c>
      <c r="D634" t="s">
        <v>95</v>
      </c>
      <c r="E634" t="s">
        <v>24</v>
      </c>
      <c r="F634" t="s">
        <v>89</v>
      </c>
      <c r="G634" t="s">
        <v>377</v>
      </c>
      <c r="H634" t="s">
        <v>27</v>
      </c>
      <c r="I634" t="s">
        <v>204</v>
      </c>
      <c r="J634" t="s">
        <v>116</v>
      </c>
      <c r="K634">
        <v>7.86</v>
      </c>
      <c r="L634">
        <v>24</v>
      </c>
      <c r="M634">
        <v>23</v>
      </c>
      <c r="N634">
        <v>1</v>
      </c>
      <c r="O634">
        <v>24</v>
      </c>
      <c r="P634">
        <v>95.8</v>
      </c>
      <c r="Q634">
        <v>95.8</v>
      </c>
      <c r="R634">
        <v>0</v>
      </c>
      <c r="S634" t="s">
        <v>30</v>
      </c>
      <c r="T634" t="s">
        <v>31</v>
      </c>
    </row>
    <row r="635" spans="1:20" x14ac:dyDescent="0.3">
      <c r="A635" t="s">
        <v>97</v>
      </c>
      <c r="B635" t="s">
        <v>98</v>
      </c>
      <c r="C635" t="s">
        <v>94</v>
      </c>
      <c r="D635" t="s">
        <v>95</v>
      </c>
      <c r="E635" t="s">
        <v>24</v>
      </c>
      <c r="F635" t="s">
        <v>89</v>
      </c>
      <c r="G635" t="s">
        <v>377</v>
      </c>
      <c r="H635" t="s">
        <v>27</v>
      </c>
      <c r="I635" t="s">
        <v>185</v>
      </c>
      <c r="J635" t="s">
        <v>280</v>
      </c>
      <c r="K635">
        <v>8.09</v>
      </c>
      <c r="L635">
        <v>24</v>
      </c>
      <c r="M635">
        <v>19</v>
      </c>
      <c r="N635">
        <v>5</v>
      </c>
      <c r="O635">
        <v>24</v>
      </c>
      <c r="P635">
        <v>79.2</v>
      </c>
      <c r="Q635">
        <v>79.2</v>
      </c>
      <c r="R635">
        <v>0.09</v>
      </c>
      <c r="S635" t="s">
        <v>42</v>
      </c>
      <c r="T635" t="s">
        <v>37</v>
      </c>
    </row>
    <row r="636" spans="1:20" x14ac:dyDescent="0.3">
      <c r="A636" t="s">
        <v>100</v>
      </c>
      <c r="B636" t="s">
        <v>101</v>
      </c>
      <c r="C636" t="s">
        <v>94</v>
      </c>
      <c r="D636" t="s">
        <v>45</v>
      </c>
      <c r="E636" t="s">
        <v>24</v>
      </c>
      <c r="F636" t="s">
        <v>89</v>
      </c>
      <c r="G636" t="s">
        <v>377</v>
      </c>
      <c r="H636" t="s">
        <v>27</v>
      </c>
      <c r="I636" t="s">
        <v>206</v>
      </c>
      <c r="J636" t="s">
        <v>216</v>
      </c>
      <c r="K636">
        <v>8.99</v>
      </c>
      <c r="L636">
        <v>26</v>
      </c>
      <c r="M636">
        <v>22</v>
      </c>
      <c r="N636">
        <v>4</v>
      </c>
      <c r="O636">
        <v>26</v>
      </c>
      <c r="P636">
        <v>84.6</v>
      </c>
      <c r="Q636">
        <v>84.6</v>
      </c>
      <c r="R636">
        <v>0.99</v>
      </c>
      <c r="S636" t="s">
        <v>30</v>
      </c>
      <c r="T636" t="s">
        <v>37</v>
      </c>
    </row>
    <row r="637" spans="1:20" x14ac:dyDescent="0.3">
      <c r="A637" t="s">
        <v>103</v>
      </c>
      <c r="B637" t="s">
        <v>104</v>
      </c>
      <c r="C637" t="s">
        <v>22</v>
      </c>
      <c r="D637" t="s">
        <v>34</v>
      </c>
      <c r="E637" t="s">
        <v>105</v>
      </c>
      <c r="F637" t="s">
        <v>25</v>
      </c>
      <c r="G637" t="s">
        <v>377</v>
      </c>
      <c r="H637" t="s">
        <v>27</v>
      </c>
      <c r="I637" t="s">
        <v>113</v>
      </c>
      <c r="J637" t="s">
        <v>174</v>
      </c>
      <c r="K637">
        <v>8.16</v>
      </c>
      <c r="L637">
        <v>20</v>
      </c>
      <c r="M637">
        <v>19</v>
      </c>
      <c r="N637">
        <v>1</v>
      </c>
      <c r="O637">
        <v>20</v>
      </c>
      <c r="P637">
        <v>95</v>
      </c>
      <c r="Q637">
        <v>95</v>
      </c>
      <c r="R637">
        <v>0.16</v>
      </c>
      <c r="S637" t="s">
        <v>30</v>
      </c>
      <c r="T637" t="s">
        <v>31</v>
      </c>
    </row>
    <row r="638" spans="1:20" x14ac:dyDescent="0.3">
      <c r="A638" t="s">
        <v>108</v>
      </c>
      <c r="B638" t="s">
        <v>109</v>
      </c>
      <c r="C638" t="s">
        <v>22</v>
      </c>
      <c r="D638" t="s">
        <v>34</v>
      </c>
      <c r="E638" t="s">
        <v>105</v>
      </c>
      <c r="F638" t="s">
        <v>25</v>
      </c>
      <c r="G638" t="s">
        <v>377</v>
      </c>
      <c r="H638" t="s">
        <v>27</v>
      </c>
      <c r="I638" t="s">
        <v>149</v>
      </c>
      <c r="J638" t="s">
        <v>190</v>
      </c>
      <c r="K638">
        <v>9.18</v>
      </c>
      <c r="L638">
        <v>29</v>
      </c>
      <c r="M638">
        <v>25</v>
      </c>
      <c r="N638">
        <v>4</v>
      </c>
      <c r="O638">
        <v>29</v>
      </c>
      <c r="P638">
        <v>86.2</v>
      </c>
      <c r="Q638">
        <v>86.2</v>
      </c>
      <c r="R638">
        <v>1.18</v>
      </c>
      <c r="S638" t="s">
        <v>30</v>
      </c>
      <c r="T638" t="s">
        <v>37</v>
      </c>
    </row>
    <row r="639" spans="1:20" x14ac:dyDescent="0.3">
      <c r="A639" t="s">
        <v>111</v>
      </c>
      <c r="B639" t="s">
        <v>112</v>
      </c>
      <c r="C639" t="s">
        <v>55</v>
      </c>
      <c r="D639" t="s">
        <v>56</v>
      </c>
      <c r="E639" t="s">
        <v>105</v>
      </c>
      <c r="F639" t="s">
        <v>57</v>
      </c>
      <c r="G639" t="s">
        <v>377</v>
      </c>
      <c r="H639" t="s">
        <v>27</v>
      </c>
      <c r="I639" t="s">
        <v>125</v>
      </c>
      <c r="J639" t="s">
        <v>175</v>
      </c>
      <c r="K639">
        <v>8.09</v>
      </c>
      <c r="L639">
        <v>9</v>
      </c>
      <c r="M639">
        <v>9</v>
      </c>
      <c r="N639">
        <v>0</v>
      </c>
      <c r="O639">
        <v>9</v>
      </c>
      <c r="P639">
        <v>100</v>
      </c>
      <c r="Q639">
        <v>100</v>
      </c>
      <c r="R639">
        <v>0.09</v>
      </c>
      <c r="S639" t="s">
        <v>42</v>
      </c>
      <c r="T639" t="s">
        <v>60</v>
      </c>
    </row>
    <row r="640" spans="1:20" x14ac:dyDescent="0.3">
      <c r="A640" t="s">
        <v>114</v>
      </c>
      <c r="B640" t="s">
        <v>115</v>
      </c>
      <c r="C640" t="s">
        <v>72</v>
      </c>
      <c r="D640" t="s">
        <v>73</v>
      </c>
      <c r="E640" t="s">
        <v>105</v>
      </c>
      <c r="F640" t="s">
        <v>74</v>
      </c>
      <c r="G640" t="s">
        <v>377</v>
      </c>
      <c r="H640" t="s">
        <v>27</v>
      </c>
      <c r="I640" t="s">
        <v>204</v>
      </c>
      <c r="J640" t="s">
        <v>146</v>
      </c>
      <c r="K640">
        <v>7.34</v>
      </c>
      <c r="L640">
        <v>14</v>
      </c>
      <c r="M640">
        <v>13</v>
      </c>
      <c r="N640">
        <v>1</v>
      </c>
      <c r="O640">
        <v>14</v>
      </c>
      <c r="P640">
        <v>92.9</v>
      </c>
      <c r="Q640">
        <v>92.9</v>
      </c>
      <c r="R640">
        <v>0</v>
      </c>
      <c r="S640" t="s">
        <v>42</v>
      </c>
      <c r="T640" t="s">
        <v>31</v>
      </c>
    </row>
    <row r="641" spans="1:20" x14ac:dyDescent="0.3">
      <c r="A641" t="s">
        <v>117</v>
      </c>
      <c r="B641" t="s">
        <v>118</v>
      </c>
      <c r="C641" t="s">
        <v>94</v>
      </c>
      <c r="D641" t="s">
        <v>95</v>
      </c>
      <c r="E641" t="s">
        <v>105</v>
      </c>
      <c r="F641" t="s">
        <v>89</v>
      </c>
      <c r="G641" t="s">
        <v>377</v>
      </c>
      <c r="H641" t="s">
        <v>27</v>
      </c>
      <c r="I641" t="s">
        <v>75</v>
      </c>
      <c r="J641" t="s">
        <v>329</v>
      </c>
      <c r="K641">
        <v>9.24</v>
      </c>
      <c r="L641">
        <v>33</v>
      </c>
      <c r="M641">
        <v>25</v>
      </c>
      <c r="N641">
        <v>8</v>
      </c>
      <c r="O641">
        <v>33</v>
      </c>
      <c r="P641">
        <v>75.8</v>
      </c>
      <c r="Q641">
        <v>75.8</v>
      </c>
      <c r="R641">
        <v>1.24</v>
      </c>
      <c r="S641" t="s">
        <v>30</v>
      </c>
      <c r="T641" t="s">
        <v>122</v>
      </c>
    </row>
    <row r="642" spans="1:20" x14ac:dyDescent="0.3">
      <c r="A642" t="s">
        <v>20</v>
      </c>
      <c r="B642" t="s">
        <v>21</v>
      </c>
      <c r="C642" t="s">
        <v>22</v>
      </c>
      <c r="D642" t="s">
        <v>23</v>
      </c>
      <c r="E642" t="s">
        <v>24</v>
      </c>
      <c r="F642" t="s">
        <v>25</v>
      </c>
      <c r="G642" t="s">
        <v>379</v>
      </c>
      <c r="H642" t="s">
        <v>27</v>
      </c>
      <c r="I642" t="s">
        <v>204</v>
      </c>
      <c r="J642" t="s">
        <v>29</v>
      </c>
      <c r="K642">
        <v>7.61</v>
      </c>
      <c r="L642">
        <v>21</v>
      </c>
      <c r="M642">
        <v>14</v>
      </c>
      <c r="N642">
        <v>7</v>
      </c>
      <c r="O642">
        <v>21</v>
      </c>
      <c r="P642">
        <v>66.7</v>
      </c>
      <c r="Q642">
        <v>66.7</v>
      </c>
      <c r="R642">
        <v>0</v>
      </c>
      <c r="S642" t="s">
        <v>42</v>
      </c>
      <c r="T642" t="s">
        <v>37</v>
      </c>
    </row>
    <row r="643" spans="1:20" x14ac:dyDescent="0.3">
      <c r="A643" t="s">
        <v>32</v>
      </c>
      <c r="B643" t="s">
        <v>33</v>
      </c>
      <c r="C643" t="s">
        <v>22</v>
      </c>
      <c r="D643" t="s">
        <v>34</v>
      </c>
      <c r="E643" t="s">
        <v>24</v>
      </c>
      <c r="F643" t="s">
        <v>25</v>
      </c>
      <c r="G643" t="s">
        <v>379</v>
      </c>
      <c r="H643" t="s">
        <v>27</v>
      </c>
      <c r="I643" t="s">
        <v>149</v>
      </c>
      <c r="J643" t="s">
        <v>336</v>
      </c>
      <c r="K643">
        <v>9.59</v>
      </c>
      <c r="L643">
        <v>24</v>
      </c>
      <c r="M643">
        <v>20</v>
      </c>
      <c r="N643">
        <v>4</v>
      </c>
      <c r="O643">
        <v>24</v>
      </c>
      <c r="P643">
        <v>83.3</v>
      </c>
      <c r="Q643">
        <v>83.3</v>
      </c>
      <c r="R643">
        <v>1.59</v>
      </c>
      <c r="S643" t="s">
        <v>30</v>
      </c>
      <c r="T643" t="s">
        <v>37</v>
      </c>
    </row>
    <row r="644" spans="1:20" x14ac:dyDescent="0.3">
      <c r="A644" t="s">
        <v>38</v>
      </c>
      <c r="B644" t="s">
        <v>39</v>
      </c>
      <c r="C644" t="s">
        <v>22</v>
      </c>
      <c r="D644" t="s">
        <v>34</v>
      </c>
      <c r="E644" t="s">
        <v>24</v>
      </c>
      <c r="F644" t="s">
        <v>25</v>
      </c>
      <c r="G644" t="s">
        <v>379</v>
      </c>
      <c r="H644" t="s">
        <v>27</v>
      </c>
      <c r="I644" t="s">
        <v>149</v>
      </c>
      <c r="J644" t="s">
        <v>286</v>
      </c>
      <c r="K644">
        <v>8.52</v>
      </c>
      <c r="L644">
        <v>19</v>
      </c>
      <c r="M644">
        <v>18</v>
      </c>
      <c r="N644">
        <v>1</v>
      </c>
      <c r="O644">
        <v>19</v>
      </c>
      <c r="P644">
        <v>94.7</v>
      </c>
      <c r="Q644">
        <v>94.7</v>
      </c>
      <c r="R644">
        <v>0.52</v>
      </c>
      <c r="S644" t="s">
        <v>30</v>
      </c>
      <c r="T644" t="s">
        <v>31</v>
      </c>
    </row>
    <row r="645" spans="1:20" x14ac:dyDescent="0.3">
      <c r="A645" t="s">
        <v>43</v>
      </c>
      <c r="B645" t="s">
        <v>44</v>
      </c>
      <c r="C645" t="s">
        <v>22</v>
      </c>
      <c r="D645" t="s">
        <v>45</v>
      </c>
      <c r="E645" t="s">
        <v>24</v>
      </c>
      <c r="F645" t="s">
        <v>25</v>
      </c>
      <c r="G645" t="s">
        <v>379</v>
      </c>
      <c r="H645" t="s">
        <v>27</v>
      </c>
      <c r="I645" t="s">
        <v>28</v>
      </c>
      <c r="J645" t="s">
        <v>334</v>
      </c>
      <c r="K645">
        <v>7.74</v>
      </c>
      <c r="L645">
        <v>29</v>
      </c>
      <c r="M645">
        <v>24</v>
      </c>
      <c r="N645">
        <v>5</v>
      </c>
      <c r="O645">
        <v>29</v>
      </c>
      <c r="P645">
        <v>82.8</v>
      </c>
      <c r="Q645">
        <v>82.8</v>
      </c>
      <c r="R645">
        <v>0</v>
      </c>
      <c r="S645" t="s">
        <v>42</v>
      </c>
      <c r="T645" t="s">
        <v>37</v>
      </c>
    </row>
    <row r="646" spans="1:20" x14ac:dyDescent="0.3">
      <c r="A646" t="s">
        <v>48</v>
      </c>
      <c r="B646" t="s">
        <v>49</v>
      </c>
      <c r="C646" t="s">
        <v>22</v>
      </c>
      <c r="D646" t="s">
        <v>34</v>
      </c>
      <c r="E646" t="s">
        <v>24</v>
      </c>
      <c r="F646" t="s">
        <v>25</v>
      </c>
      <c r="G646" t="s">
        <v>379</v>
      </c>
      <c r="H646" t="s">
        <v>27</v>
      </c>
      <c r="I646" t="s">
        <v>110</v>
      </c>
      <c r="J646" t="s">
        <v>146</v>
      </c>
      <c r="K646">
        <v>7.37</v>
      </c>
      <c r="L646">
        <v>22</v>
      </c>
      <c r="M646">
        <v>17</v>
      </c>
      <c r="N646">
        <v>5</v>
      </c>
      <c r="O646">
        <v>22</v>
      </c>
      <c r="P646">
        <v>77.3</v>
      </c>
      <c r="Q646">
        <v>77.3</v>
      </c>
      <c r="R646">
        <v>0</v>
      </c>
      <c r="S646" t="s">
        <v>81</v>
      </c>
      <c r="T646" t="s">
        <v>37</v>
      </c>
    </row>
    <row r="647" spans="1:20" x14ac:dyDescent="0.3">
      <c r="A647" t="s">
        <v>53</v>
      </c>
      <c r="B647" t="s">
        <v>54</v>
      </c>
      <c r="C647" t="s">
        <v>55</v>
      </c>
      <c r="D647" t="s">
        <v>56</v>
      </c>
      <c r="E647" t="s">
        <v>24</v>
      </c>
      <c r="F647" t="s">
        <v>57</v>
      </c>
      <c r="G647" t="s">
        <v>379</v>
      </c>
      <c r="H647" t="s">
        <v>27</v>
      </c>
      <c r="I647" t="s">
        <v>110</v>
      </c>
      <c r="J647" t="s">
        <v>131</v>
      </c>
      <c r="K647">
        <v>9.15</v>
      </c>
      <c r="L647">
        <v>9</v>
      </c>
      <c r="M647">
        <v>9</v>
      </c>
      <c r="N647">
        <v>0</v>
      </c>
      <c r="O647">
        <v>9</v>
      </c>
      <c r="P647">
        <v>100</v>
      </c>
      <c r="Q647">
        <v>100</v>
      </c>
      <c r="R647">
        <v>1.1499999999999999</v>
      </c>
      <c r="S647" t="s">
        <v>42</v>
      </c>
      <c r="T647" t="s">
        <v>60</v>
      </c>
    </row>
    <row r="648" spans="1:20" x14ac:dyDescent="0.3">
      <c r="A648" t="s">
        <v>61</v>
      </c>
      <c r="B648" t="s">
        <v>62</v>
      </c>
      <c r="C648" t="s">
        <v>55</v>
      </c>
      <c r="D648" t="s">
        <v>63</v>
      </c>
      <c r="E648" t="s">
        <v>24</v>
      </c>
      <c r="F648" t="s">
        <v>57</v>
      </c>
      <c r="G648" t="s">
        <v>379</v>
      </c>
      <c r="H648" t="s">
        <v>27</v>
      </c>
      <c r="I648" t="s">
        <v>84</v>
      </c>
      <c r="J648" t="s">
        <v>331</v>
      </c>
      <c r="K648">
        <v>9.51</v>
      </c>
      <c r="L648">
        <v>12</v>
      </c>
      <c r="M648">
        <v>10</v>
      </c>
      <c r="N648">
        <v>2</v>
      </c>
      <c r="O648">
        <v>12</v>
      </c>
      <c r="P648">
        <v>83.3</v>
      </c>
      <c r="Q648">
        <v>83.3</v>
      </c>
      <c r="R648">
        <v>1.51</v>
      </c>
      <c r="S648" t="s">
        <v>30</v>
      </c>
      <c r="T648" t="s">
        <v>31</v>
      </c>
    </row>
    <row r="649" spans="1:20" x14ac:dyDescent="0.3">
      <c r="A649" t="s">
        <v>66</v>
      </c>
      <c r="B649" t="s">
        <v>67</v>
      </c>
      <c r="C649" t="s">
        <v>55</v>
      </c>
      <c r="D649" t="s">
        <v>56</v>
      </c>
      <c r="E649" t="s">
        <v>24</v>
      </c>
      <c r="F649" t="s">
        <v>57</v>
      </c>
      <c r="G649" t="s">
        <v>379</v>
      </c>
      <c r="H649" t="s">
        <v>27</v>
      </c>
      <c r="I649" t="s">
        <v>194</v>
      </c>
      <c r="J649" t="s">
        <v>322</v>
      </c>
      <c r="K649">
        <v>7.48</v>
      </c>
      <c r="L649">
        <v>22</v>
      </c>
      <c r="M649">
        <v>22</v>
      </c>
      <c r="N649">
        <v>0</v>
      </c>
      <c r="O649">
        <v>22</v>
      </c>
      <c r="P649">
        <v>100</v>
      </c>
      <c r="Q649">
        <v>100</v>
      </c>
      <c r="R649">
        <v>0</v>
      </c>
      <c r="S649" t="s">
        <v>42</v>
      </c>
      <c r="T649" t="s">
        <v>60</v>
      </c>
    </row>
    <row r="650" spans="1:20" x14ac:dyDescent="0.3">
      <c r="A650" t="s">
        <v>70</v>
      </c>
      <c r="B650" t="s">
        <v>71</v>
      </c>
      <c r="C650" t="s">
        <v>72</v>
      </c>
      <c r="D650" t="s">
        <v>73</v>
      </c>
      <c r="E650" t="s">
        <v>24</v>
      </c>
      <c r="F650" t="s">
        <v>74</v>
      </c>
      <c r="G650" t="s">
        <v>379</v>
      </c>
      <c r="H650" t="s">
        <v>27</v>
      </c>
      <c r="I650" t="s">
        <v>84</v>
      </c>
      <c r="J650" t="s">
        <v>356</v>
      </c>
      <c r="K650">
        <v>8.19</v>
      </c>
      <c r="L650">
        <v>22</v>
      </c>
      <c r="M650">
        <v>18</v>
      </c>
      <c r="N650">
        <v>4</v>
      </c>
      <c r="O650">
        <v>22</v>
      </c>
      <c r="P650">
        <v>81.8</v>
      </c>
      <c r="Q650">
        <v>81.8</v>
      </c>
      <c r="R650">
        <v>0.19</v>
      </c>
      <c r="S650" t="s">
        <v>30</v>
      </c>
      <c r="T650" t="s">
        <v>37</v>
      </c>
    </row>
    <row r="651" spans="1:20" x14ac:dyDescent="0.3">
      <c r="A651" t="s">
        <v>77</v>
      </c>
      <c r="B651" t="s">
        <v>78</v>
      </c>
      <c r="C651" t="s">
        <v>72</v>
      </c>
      <c r="D651" t="s">
        <v>73</v>
      </c>
      <c r="E651" t="s">
        <v>24</v>
      </c>
      <c r="F651" t="s">
        <v>74</v>
      </c>
      <c r="G651" t="s">
        <v>379</v>
      </c>
      <c r="H651" t="s">
        <v>27</v>
      </c>
      <c r="I651" t="s">
        <v>125</v>
      </c>
      <c r="J651" t="s">
        <v>355</v>
      </c>
      <c r="K651">
        <v>7.89</v>
      </c>
      <c r="L651">
        <v>13</v>
      </c>
      <c r="M651">
        <v>10</v>
      </c>
      <c r="N651">
        <v>3</v>
      </c>
      <c r="O651">
        <v>13</v>
      </c>
      <c r="P651">
        <v>76.900000000000006</v>
      </c>
      <c r="Q651">
        <v>76.900000000000006</v>
      </c>
      <c r="R651">
        <v>0</v>
      </c>
      <c r="S651" t="s">
        <v>30</v>
      </c>
      <c r="T651" t="s">
        <v>31</v>
      </c>
    </row>
    <row r="652" spans="1:20" x14ac:dyDescent="0.3">
      <c r="A652" t="s">
        <v>82</v>
      </c>
      <c r="B652" t="s">
        <v>83</v>
      </c>
      <c r="C652" t="s">
        <v>72</v>
      </c>
      <c r="D652" t="s">
        <v>45</v>
      </c>
      <c r="E652" t="s">
        <v>24</v>
      </c>
      <c r="F652" t="s">
        <v>74</v>
      </c>
      <c r="G652" t="s">
        <v>379</v>
      </c>
      <c r="H652" t="s">
        <v>27</v>
      </c>
      <c r="I652" t="s">
        <v>50</v>
      </c>
      <c r="J652" t="s">
        <v>364</v>
      </c>
      <c r="K652">
        <v>7.72</v>
      </c>
      <c r="L652">
        <v>24</v>
      </c>
      <c r="M652">
        <v>22</v>
      </c>
      <c r="N652">
        <v>2</v>
      </c>
      <c r="O652">
        <v>24</v>
      </c>
      <c r="P652">
        <v>91.7</v>
      </c>
      <c r="Q652">
        <v>91.7</v>
      </c>
      <c r="R652">
        <v>0</v>
      </c>
      <c r="S652" t="s">
        <v>42</v>
      </c>
      <c r="T652" t="s">
        <v>31</v>
      </c>
    </row>
    <row r="653" spans="1:20" x14ac:dyDescent="0.3">
      <c r="A653" t="s">
        <v>85</v>
      </c>
      <c r="B653" t="s">
        <v>86</v>
      </c>
      <c r="C653" t="s">
        <v>87</v>
      </c>
      <c r="D653" t="s">
        <v>88</v>
      </c>
      <c r="E653" t="s">
        <v>24</v>
      </c>
      <c r="F653" t="s">
        <v>89</v>
      </c>
      <c r="G653" t="s">
        <v>379</v>
      </c>
      <c r="H653" t="s">
        <v>27</v>
      </c>
      <c r="I653" t="s">
        <v>194</v>
      </c>
      <c r="J653" t="s">
        <v>279</v>
      </c>
      <c r="K653">
        <v>8.9700000000000006</v>
      </c>
      <c r="L653">
        <v>12</v>
      </c>
      <c r="M653">
        <v>9</v>
      </c>
      <c r="N653">
        <v>3</v>
      </c>
      <c r="O653">
        <v>12</v>
      </c>
      <c r="P653">
        <v>75</v>
      </c>
      <c r="Q653">
        <v>75</v>
      </c>
      <c r="R653">
        <v>0.97</v>
      </c>
      <c r="S653" t="s">
        <v>42</v>
      </c>
      <c r="T653" t="s">
        <v>31</v>
      </c>
    </row>
    <row r="654" spans="1:20" x14ac:dyDescent="0.3">
      <c r="A654" t="s">
        <v>92</v>
      </c>
      <c r="B654" t="s">
        <v>93</v>
      </c>
      <c r="C654" t="s">
        <v>94</v>
      </c>
      <c r="D654" t="s">
        <v>95</v>
      </c>
      <c r="E654" t="s">
        <v>24</v>
      </c>
      <c r="F654" t="s">
        <v>89</v>
      </c>
      <c r="G654" t="s">
        <v>379</v>
      </c>
      <c r="H654" t="s">
        <v>27</v>
      </c>
      <c r="I654" t="s">
        <v>46</v>
      </c>
      <c r="J654" t="s">
        <v>230</v>
      </c>
      <c r="K654">
        <v>9.07</v>
      </c>
      <c r="L654">
        <v>31</v>
      </c>
      <c r="M654">
        <v>23</v>
      </c>
      <c r="N654">
        <v>8</v>
      </c>
      <c r="O654">
        <v>31</v>
      </c>
      <c r="P654">
        <v>74.2</v>
      </c>
      <c r="Q654">
        <v>74.2</v>
      </c>
      <c r="R654">
        <v>1.07</v>
      </c>
      <c r="S654" t="s">
        <v>42</v>
      </c>
      <c r="T654" t="s">
        <v>122</v>
      </c>
    </row>
    <row r="655" spans="1:20" x14ac:dyDescent="0.3">
      <c r="A655" t="s">
        <v>97</v>
      </c>
      <c r="B655" t="s">
        <v>98</v>
      </c>
      <c r="C655" t="s">
        <v>94</v>
      </c>
      <c r="D655" t="s">
        <v>95</v>
      </c>
      <c r="E655" t="s">
        <v>24</v>
      </c>
      <c r="F655" t="s">
        <v>89</v>
      </c>
      <c r="G655" t="s">
        <v>379</v>
      </c>
      <c r="H655" t="s">
        <v>158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 t="s">
        <v>42</v>
      </c>
      <c r="T655" t="s">
        <v>60</v>
      </c>
    </row>
    <row r="656" spans="1:20" x14ac:dyDescent="0.3">
      <c r="A656" t="s">
        <v>100</v>
      </c>
      <c r="B656" t="s">
        <v>101</v>
      </c>
      <c r="C656" t="s">
        <v>94</v>
      </c>
      <c r="D656" t="s">
        <v>45</v>
      </c>
      <c r="E656" t="s">
        <v>24</v>
      </c>
      <c r="F656" t="s">
        <v>89</v>
      </c>
      <c r="G656" t="s">
        <v>379</v>
      </c>
      <c r="H656" t="s">
        <v>27</v>
      </c>
      <c r="I656" t="s">
        <v>110</v>
      </c>
      <c r="J656" t="s">
        <v>259</v>
      </c>
      <c r="K656">
        <v>9.5</v>
      </c>
      <c r="L656">
        <v>30</v>
      </c>
      <c r="M656">
        <v>24</v>
      </c>
      <c r="N656">
        <v>6</v>
      </c>
      <c r="O656">
        <v>30</v>
      </c>
      <c r="P656">
        <v>80</v>
      </c>
      <c r="Q656">
        <v>80</v>
      </c>
      <c r="R656">
        <v>1.5</v>
      </c>
      <c r="S656" t="s">
        <v>81</v>
      </c>
      <c r="T656" t="s">
        <v>37</v>
      </c>
    </row>
    <row r="657" spans="1:20" x14ac:dyDescent="0.3">
      <c r="A657" t="s">
        <v>103</v>
      </c>
      <c r="B657" t="s">
        <v>104</v>
      </c>
      <c r="C657" t="s">
        <v>22</v>
      </c>
      <c r="D657" t="s">
        <v>34</v>
      </c>
      <c r="E657" t="s">
        <v>105</v>
      </c>
      <c r="F657" t="s">
        <v>25</v>
      </c>
      <c r="G657" t="s">
        <v>379</v>
      </c>
      <c r="H657" t="s">
        <v>27</v>
      </c>
      <c r="I657" t="s">
        <v>194</v>
      </c>
      <c r="J657" t="s">
        <v>180</v>
      </c>
      <c r="K657">
        <v>7.64</v>
      </c>
      <c r="L657">
        <v>20</v>
      </c>
      <c r="M657">
        <v>19</v>
      </c>
      <c r="N657">
        <v>1</v>
      </c>
      <c r="O657">
        <v>20</v>
      </c>
      <c r="P657">
        <v>95</v>
      </c>
      <c r="Q657">
        <v>95</v>
      </c>
      <c r="R657">
        <v>0</v>
      </c>
      <c r="S657" t="s">
        <v>30</v>
      </c>
      <c r="T657" t="s">
        <v>31</v>
      </c>
    </row>
    <row r="658" spans="1:20" x14ac:dyDescent="0.3">
      <c r="A658" t="s">
        <v>108</v>
      </c>
      <c r="B658" t="s">
        <v>109</v>
      </c>
      <c r="C658" t="s">
        <v>22</v>
      </c>
      <c r="D658" t="s">
        <v>34</v>
      </c>
      <c r="E658" t="s">
        <v>105</v>
      </c>
      <c r="F658" t="s">
        <v>25</v>
      </c>
      <c r="G658" t="s">
        <v>379</v>
      </c>
      <c r="H658" t="s">
        <v>27</v>
      </c>
      <c r="I658" t="s">
        <v>64</v>
      </c>
      <c r="J658" t="s">
        <v>341</v>
      </c>
      <c r="K658">
        <v>8.4600000000000009</v>
      </c>
      <c r="L658">
        <v>13</v>
      </c>
      <c r="M658">
        <v>9</v>
      </c>
      <c r="N658">
        <v>4</v>
      </c>
      <c r="O658">
        <v>13</v>
      </c>
      <c r="P658">
        <v>69.2</v>
      </c>
      <c r="Q658">
        <v>69.2</v>
      </c>
      <c r="R658">
        <v>0.46</v>
      </c>
      <c r="S658" t="s">
        <v>42</v>
      </c>
      <c r="T658" t="s">
        <v>37</v>
      </c>
    </row>
    <row r="659" spans="1:20" x14ac:dyDescent="0.3">
      <c r="A659" t="s">
        <v>111</v>
      </c>
      <c r="B659" t="s">
        <v>112</v>
      </c>
      <c r="C659" t="s">
        <v>55</v>
      </c>
      <c r="D659" t="s">
        <v>56</v>
      </c>
      <c r="E659" t="s">
        <v>105</v>
      </c>
      <c r="F659" t="s">
        <v>57</v>
      </c>
      <c r="G659" t="s">
        <v>379</v>
      </c>
      <c r="H659" t="s">
        <v>27</v>
      </c>
      <c r="I659" t="s">
        <v>153</v>
      </c>
      <c r="J659" t="s">
        <v>321</v>
      </c>
      <c r="K659">
        <v>9.5399999999999991</v>
      </c>
      <c r="L659">
        <v>21</v>
      </c>
      <c r="M659">
        <v>20</v>
      </c>
      <c r="N659">
        <v>1</v>
      </c>
      <c r="O659">
        <v>21</v>
      </c>
      <c r="P659">
        <v>95.2</v>
      </c>
      <c r="Q659">
        <v>95.2</v>
      </c>
      <c r="R659">
        <v>1.54</v>
      </c>
      <c r="S659" t="s">
        <v>30</v>
      </c>
      <c r="T659" t="s">
        <v>31</v>
      </c>
    </row>
    <row r="660" spans="1:20" x14ac:dyDescent="0.3">
      <c r="A660" t="s">
        <v>114</v>
      </c>
      <c r="B660" t="s">
        <v>115</v>
      </c>
      <c r="C660" t="s">
        <v>72</v>
      </c>
      <c r="D660" t="s">
        <v>73</v>
      </c>
      <c r="E660" t="s">
        <v>105</v>
      </c>
      <c r="F660" t="s">
        <v>74</v>
      </c>
      <c r="G660" t="s">
        <v>379</v>
      </c>
      <c r="H660" t="s">
        <v>27</v>
      </c>
      <c r="I660" t="s">
        <v>75</v>
      </c>
      <c r="J660" t="s">
        <v>175</v>
      </c>
      <c r="K660">
        <v>8.11</v>
      </c>
      <c r="L660">
        <v>23</v>
      </c>
      <c r="M660">
        <v>23</v>
      </c>
      <c r="N660">
        <v>0</v>
      </c>
      <c r="O660">
        <v>23</v>
      </c>
      <c r="P660">
        <v>100</v>
      </c>
      <c r="Q660">
        <v>100</v>
      </c>
      <c r="R660">
        <v>0.11</v>
      </c>
      <c r="S660" t="s">
        <v>42</v>
      </c>
      <c r="T660" t="s">
        <v>60</v>
      </c>
    </row>
    <row r="661" spans="1:20" x14ac:dyDescent="0.3">
      <c r="A661" t="s">
        <v>117</v>
      </c>
      <c r="B661" t="s">
        <v>118</v>
      </c>
      <c r="C661" t="s">
        <v>94</v>
      </c>
      <c r="D661" t="s">
        <v>95</v>
      </c>
      <c r="E661" t="s">
        <v>105</v>
      </c>
      <c r="F661" t="s">
        <v>89</v>
      </c>
      <c r="G661" t="s">
        <v>379</v>
      </c>
      <c r="H661" t="s">
        <v>27</v>
      </c>
      <c r="I661" t="s">
        <v>125</v>
      </c>
      <c r="J661" t="s">
        <v>195</v>
      </c>
      <c r="K661">
        <v>7.85</v>
      </c>
      <c r="L661">
        <v>30</v>
      </c>
      <c r="M661">
        <v>30</v>
      </c>
      <c r="N661">
        <v>0</v>
      </c>
      <c r="O661">
        <v>30</v>
      </c>
      <c r="P661">
        <v>100</v>
      </c>
      <c r="Q661">
        <v>100</v>
      </c>
      <c r="R661">
        <v>0</v>
      </c>
      <c r="S661" t="s">
        <v>42</v>
      </c>
      <c r="T661" t="s">
        <v>60</v>
      </c>
    </row>
    <row r="662" spans="1:20" x14ac:dyDescent="0.3">
      <c r="A662" t="s">
        <v>20</v>
      </c>
      <c r="B662" t="s">
        <v>21</v>
      </c>
      <c r="C662" t="s">
        <v>22</v>
      </c>
      <c r="D662" t="s">
        <v>23</v>
      </c>
      <c r="E662" t="s">
        <v>24</v>
      </c>
      <c r="F662" t="s">
        <v>25</v>
      </c>
      <c r="G662" t="s">
        <v>380</v>
      </c>
      <c r="H662" t="s">
        <v>27</v>
      </c>
      <c r="I662" t="s">
        <v>194</v>
      </c>
      <c r="J662" t="s">
        <v>341</v>
      </c>
      <c r="K662">
        <v>8.2200000000000006</v>
      </c>
      <c r="L662">
        <v>16</v>
      </c>
      <c r="M662">
        <v>13</v>
      </c>
      <c r="N662">
        <v>3</v>
      </c>
      <c r="O662">
        <v>16</v>
      </c>
      <c r="P662">
        <v>81.2</v>
      </c>
      <c r="Q662">
        <v>81.2</v>
      </c>
      <c r="R662">
        <v>0.22</v>
      </c>
      <c r="S662" t="s">
        <v>30</v>
      </c>
      <c r="T662" t="s">
        <v>31</v>
      </c>
    </row>
    <row r="663" spans="1:20" x14ac:dyDescent="0.3">
      <c r="A663" t="s">
        <v>32</v>
      </c>
      <c r="B663" t="s">
        <v>33</v>
      </c>
      <c r="C663" t="s">
        <v>22</v>
      </c>
      <c r="D663" t="s">
        <v>34</v>
      </c>
      <c r="E663" t="s">
        <v>24</v>
      </c>
      <c r="F663" t="s">
        <v>25</v>
      </c>
      <c r="G663" t="s">
        <v>380</v>
      </c>
      <c r="H663" t="s">
        <v>27</v>
      </c>
      <c r="I663" t="s">
        <v>90</v>
      </c>
      <c r="J663" t="s">
        <v>139</v>
      </c>
      <c r="K663">
        <v>8.85</v>
      </c>
      <c r="L663">
        <v>28</v>
      </c>
      <c r="M663">
        <v>28</v>
      </c>
      <c r="N663">
        <v>0</v>
      </c>
      <c r="O663">
        <v>28</v>
      </c>
      <c r="P663">
        <v>100</v>
      </c>
      <c r="Q663">
        <v>100</v>
      </c>
      <c r="R663">
        <v>0.85</v>
      </c>
      <c r="S663" t="s">
        <v>42</v>
      </c>
      <c r="T663" t="s">
        <v>60</v>
      </c>
    </row>
    <row r="664" spans="1:20" x14ac:dyDescent="0.3">
      <c r="A664" t="s">
        <v>38</v>
      </c>
      <c r="B664" t="s">
        <v>39</v>
      </c>
      <c r="C664" t="s">
        <v>22</v>
      </c>
      <c r="D664" t="s">
        <v>34</v>
      </c>
      <c r="E664" t="s">
        <v>24</v>
      </c>
      <c r="F664" t="s">
        <v>25</v>
      </c>
      <c r="G664" t="s">
        <v>380</v>
      </c>
      <c r="H664" t="s">
        <v>27</v>
      </c>
      <c r="I664" t="s">
        <v>110</v>
      </c>
      <c r="J664" t="s">
        <v>337</v>
      </c>
      <c r="K664">
        <v>8.24</v>
      </c>
      <c r="L664">
        <v>21</v>
      </c>
      <c r="M664">
        <v>21</v>
      </c>
      <c r="N664">
        <v>0</v>
      </c>
      <c r="O664">
        <v>21</v>
      </c>
      <c r="P664">
        <v>100</v>
      </c>
      <c r="Q664">
        <v>100</v>
      </c>
      <c r="R664">
        <v>0.24</v>
      </c>
      <c r="S664" t="s">
        <v>42</v>
      </c>
      <c r="T664" t="s">
        <v>60</v>
      </c>
    </row>
    <row r="665" spans="1:20" x14ac:dyDescent="0.3">
      <c r="A665" t="s">
        <v>43</v>
      </c>
      <c r="B665" t="s">
        <v>44</v>
      </c>
      <c r="C665" t="s">
        <v>22</v>
      </c>
      <c r="D665" t="s">
        <v>45</v>
      </c>
      <c r="E665" t="s">
        <v>24</v>
      </c>
      <c r="F665" t="s">
        <v>25</v>
      </c>
      <c r="G665" t="s">
        <v>380</v>
      </c>
      <c r="H665" t="s">
        <v>27</v>
      </c>
      <c r="I665" t="s">
        <v>79</v>
      </c>
      <c r="J665" t="s">
        <v>243</v>
      </c>
      <c r="K665">
        <v>8.2100000000000009</v>
      </c>
      <c r="L665">
        <v>25</v>
      </c>
      <c r="M665">
        <v>18</v>
      </c>
      <c r="N665">
        <v>7</v>
      </c>
      <c r="O665">
        <v>25</v>
      </c>
      <c r="P665">
        <v>72</v>
      </c>
      <c r="Q665">
        <v>72</v>
      </c>
      <c r="R665">
        <v>0.21</v>
      </c>
      <c r="S665" t="s">
        <v>81</v>
      </c>
      <c r="T665" t="s">
        <v>37</v>
      </c>
    </row>
    <row r="666" spans="1:20" x14ac:dyDescent="0.3">
      <c r="A666" t="s">
        <v>48</v>
      </c>
      <c r="B666" t="s">
        <v>49</v>
      </c>
      <c r="C666" t="s">
        <v>22</v>
      </c>
      <c r="D666" t="s">
        <v>34</v>
      </c>
      <c r="E666" t="s">
        <v>24</v>
      </c>
      <c r="F666" t="s">
        <v>25</v>
      </c>
      <c r="G666" t="s">
        <v>380</v>
      </c>
      <c r="H666" t="s">
        <v>27</v>
      </c>
      <c r="I666" t="s">
        <v>194</v>
      </c>
      <c r="J666" t="s">
        <v>116</v>
      </c>
      <c r="K666">
        <v>7.92</v>
      </c>
      <c r="L666">
        <v>18</v>
      </c>
      <c r="M666">
        <v>15</v>
      </c>
      <c r="N666">
        <v>3</v>
      </c>
      <c r="O666">
        <v>18</v>
      </c>
      <c r="P666">
        <v>83.3</v>
      </c>
      <c r="Q666">
        <v>83.3</v>
      </c>
      <c r="R666">
        <v>0</v>
      </c>
      <c r="S666" t="s">
        <v>30</v>
      </c>
      <c r="T666" t="s">
        <v>31</v>
      </c>
    </row>
    <row r="667" spans="1:20" x14ac:dyDescent="0.3">
      <c r="A667" t="s">
        <v>53</v>
      </c>
      <c r="B667" t="s">
        <v>54</v>
      </c>
      <c r="C667" t="s">
        <v>55</v>
      </c>
      <c r="D667" t="s">
        <v>56</v>
      </c>
      <c r="E667" t="s">
        <v>24</v>
      </c>
      <c r="F667" t="s">
        <v>57</v>
      </c>
      <c r="G667" t="s">
        <v>380</v>
      </c>
      <c r="H667" t="s">
        <v>27</v>
      </c>
      <c r="I667" t="s">
        <v>194</v>
      </c>
      <c r="J667" t="s">
        <v>212</v>
      </c>
      <c r="K667">
        <v>9.2100000000000009</v>
      </c>
      <c r="L667">
        <v>13</v>
      </c>
      <c r="M667">
        <v>9</v>
      </c>
      <c r="N667">
        <v>4</v>
      </c>
      <c r="O667">
        <v>13</v>
      </c>
      <c r="P667">
        <v>69.2</v>
      </c>
      <c r="Q667">
        <v>69.2</v>
      </c>
      <c r="R667">
        <v>1.21</v>
      </c>
      <c r="S667" t="s">
        <v>30</v>
      </c>
      <c r="T667" t="s">
        <v>37</v>
      </c>
    </row>
    <row r="668" spans="1:20" x14ac:dyDescent="0.3">
      <c r="A668" t="s">
        <v>61</v>
      </c>
      <c r="B668" t="s">
        <v>62</v>
      </c>
      <c r="C668" t="s">
        <v>55</v>
      </c>
      <c r="D668" t="s">
        <v>63</v>
      </c>
      <c r="E668" t="s">
        <v>24</v>
      </c>
      <c r="F668" t="s">
        <v>57</v>
      </c>
      <c r="G668" t="s">
        <v>380</v>
      </c>
      <c r="H668" t="s">
        <v>27</v>
      </c>
      <c r="I668" t="s">
        <v>110</v>
      </c>
      <c r="J668" t="s">
        <v>366</v>
      </c>
      <c r="K668">
        <v>8.5399999999999991</v>
      </c>
      <c r="L668">
        <v>17</v>
      </c>
      <c r="M668">
        <v>14</v>
      </c>
      <c r="N668">
        <v>3</v>
      </c>
      <c r="O668">
        <v>17</v>
      </c>
      <c r="P668">
        <v>82.4</v>
      </c>
      <c r="Q668">
        <v>82.4</v>
      </c>
      <c r="R668">
        <v>0.54</v>
      </c>
      <c r="S668" t="s">
        <v>30</v>
      </c>
      <c r="T668" t="s">
        <v>31</v>
      </c>
    </row>
    <row r="669" spans="1:20" x14ac:dyDescent="0.3">
      <c r="A669" t="s">
        <v>66</v>
      </c>
      <c r="B669" t="s">
        <v>67</v>
      </c>
      <c r="C669" t="s">
        <v>55</v>
      </c>
      <c r="D669" t="s">
        <v>56</v>
      </c>
      <c r="E669" t="s">
        <v>24</v>
      </c>
      <c r="F669" t="s">
        <v>57</v>
      </c>
      <c r="G669" t="s">
        <v>380</v>
      </c>
      <c r="H669" t="s">
        <v>27</v>
      </c>
      <c r="I669" t="s">
        <v>90</v>
      </c>
      <c r="J669" t="s">
        <v>200</v>
      </c>
      <c r="K669">
        <v>8.58</v>
      </c>
      <c r="L669">
        <v>11</v>
      </c>
      <c r="M669">
        <v>10</v>
      </c>
      <c r="N669">
        <v>1</v>
      </c>
      <c r="O669">
        <v>11</v>
      </c>
      <c r="P669">
        <v>90.9</v>
      </c>
      <c r="Q669">
        <v>90.9</v>
      </c>
      <c r="R669">
        <v>0.57999999999999996</v>
      </c>
      <c r="S669" t="s">
        <v>42</v>
      </c>
      <c r="T669" t="s">
        <v>31</v>
      </c>
    </row>
    <row r="670" spans="1:20" x14ac:dyDescent="0.3">
      <c r="A670" t="s">
        <v>70</v>
      </c>
      <c r="B670" t="s">
        <v>71</v>
      </c>
      <c r="C670" t="s">
        <v>72</v>
      </c>
      <c r="D670" t="s">
        <v>73</v>
      </c>
      <c r="E670" t="s">
        <v>24</v>
      </c>
      <c r="F670" t="s">
        <v>74</v>
      </c>
      <c r="G670" t="s">
        <v>380</v>
      </c>
      <c r="H670" t="s">
        <v>27</v>
      </c>
      <c r="I670" t="s">
        <v>84</v>
      </c>
      <c r="J670" t="s">
        <v>182</v>
      </c>
      <c r="K670">
        <v>8.82</v>
      </c>
      <c r="L670">
        <v>11</v>
      </c>
      <c r="M670">
        <v>11</v>
      </c>
      <c r="N670">
        <v>0</v>
      </c>
      <c r="O670">
        <v>11</v>
      </c>
      <c r="P670">
        <v>100</v>
      </c>
      <c r="Q670">
        <v>100</v>
      </c>
      <c r="R670">
        <v>0.82</v>
      </c>
      <c r="S670" t="s">
        <v>42</v>
      </c>
      <c r="T670" t="s">
        <v>60</v>
      </c>
    </row>
    <row r="671" spans="1:20" x14ac:dyDescent="0.3">
      <c r="A671" t="s">
        <v>77</v>
      </c>
      <c r="B671" t="s">
        <v>78</v>
      </c>
      <c r="C671" t="s">
        <v>72</v>
      </c>
      <c r="D671" t="s">
        <v>73</v>
      </c>
      <c r="E671" t="s">
        <v>24</v>
      </c>
      <c r="F671" t="s">
        <v>74</v>
      </c>
      <c r="G671" t="s">
        <v>380</v>
      </c>
      <c r="H671" t="s">
        <v>27</v>
      </c>
      <c r="I671" t="s">
        <v>153</v>
      </c>
      <c r="J671" t="s">
        <v>168</v>
      </c>
      <c r="K671">
        <v>8.7200000000000006</v>
      </c>
      <c r="L671">
        <v>20</v>
      </c>
      <c r="M671">
        <v>15</v>
      </c>
      <c r="N671">
        <v>5</v>
      </c>
      <c r="O671">
        <v>20</v>
      </c>
      <c r="P671">
        <v>75</v>
      </c>
      <c r="Q671">
        <v>75</v>
      </c>
      <c r="R671">
        <v>0.72</v>
      </c>
      <c r="S671" t="s">
        <v>42</v>
      </c>
      <c r="T671" t="s">
        <v>37</v>
      </c>
    </row>
    <row r="672" spans="1:20" x14ac:dyDescent="0.3">
      <c r="A672" t="s">
        <v>82</v>
      </c>
      <c r="B672" t="s">
        <v>83</v>
      </c>
      <c r="C672" t="s">
        <v>72</v>
      </c>
      <c r="D672" t="s">
        <v>45</v>
      </c>
      <c r="E672" t="s">
        <v>24</v>
      </c>
      <c r="F672" t="s">
        <v>74</v>
      </c>
      <c r="G672" t="s">
        <v>380</v>
      </c>
      <c r="H672" t="s">
        <v>27</v>
      </c>
      <c r="I672" t="s">
        <v>136</v>
      </c>
      <c r="J672" t="s">
        <v>308</v>
      </c>
      <c r="K672">
        <v>8.7200000000000006</v>
      </c>
      <c r="L672">
        <v>11</v>
      </c>
      <c r="M672">
        <v>7</v>
      </c>
      <c r="N672">
        <v>4</v>
      </c>
      <c r="O672">
        <v>11</v>
      </c>
      <c r="P672">
        <v>63.6</v>
      </c>
      <c r="Q672">
        <v>63.6</v>
      </c>
      <c r="R672">
        <v>0.72</v>
      </c>
      <c r="S672" t="s">
        <v>42</v>
      </c>
      <c r="T672" t="s">
        <v>37</v>
      </c>
    </row>
    <row r="673" spans="1:20" x14ac:dyDescent="0.3">
      <c r="A673" t="s">
        <v>85</v>
      </c>
      <c r="B673" t="s">
        <v>86</v>
      </c>
      <c r="C673" t="s">
        <v>87</v>
      </c>
      <c r="D673" t="s">
        <v>88</v>
      </c>
      <c r="E673" t="s">
        <v>24</v>
      </c>
      <c r="F673" t="s">
        <v>89</v>
      </c>
      <c r="G673" t="s">
        <v>380</v>
      </c>
      <c r="H673" t="s">
        <v>27</v>
      </c>
      <c r="I673" t="s">
        <v>58</v>
      </c>
      <c r="J673" t="s">
        <v>381</v>
      </c>
      <c r="K673">
        <v>7.9</v>
      </c>
      <c r="L673">
        <v>7</v>
      </c>
      <c r="M673">
        <v>5</v>
      </c>
      <c r="N673">
        <v>2</v>
      </c>
      <c r="O673">
        <v>7</v>
      </c>
      <c r="P673">
        <v>71.400000000000006</v>
      </c>
      <c r="Q673">
        <v>71.400000000000006</v>
      </c>
      <c r="R673">
        <v>0</v>
      </c>
      <c r="S673" t="s">
        <v>30</v>
      </c>
      <c r="T673" t="s">
        <v>31</v>
      </c>
    </row>
    <row r="674" spans="1:20" x14ac:dyDescent="0.3">
      <c r="A674" t="s">
        <v>92</v>
      </c>
      <c r="B674" t="s">
        <v>93</v>
      </c>
      <c r="C674" t="s">
        <v>94</v>
      </c>
      <c r="D674" t="s">
        <v>95</v>
      </c>
      <c r="E674" t="s">
        <v>24</v>
      </c>
      <c r="F674" t="s">
        <v>89</v>
      </c>
      <c r="G674" t="s">
        <v>380</v>
      </c>
      <c r="H674" t="s">
        <v>27</v>
      </c>
      <c r="I674" t="s">
        <v>99</v>
      </c>
      <c r="J674" t="s">
        <v>160</v>
      </c>
      <c r="K674">
        <v>8.99</v>
      </c>
      <c r="L674">
        <v>22</v>
      </c>
      <c r="M674">
        <v>16</v>
      </c>
      <c r="N674">
        <v>6</v>
      </c>
      <c r="O674">
        <v>22</v>
      </c>
      <c r="P674">
        <v>72.7</v>
      </c>
      <c r="Q674">
        <v>72.7</v>
      </c>
      <c r="R674">
        <v>0.99</v>
      </c>
      <c r="S674" t="s">
        <v>81</v>
      </c>
      <c r="T674" t="s">
        <v>37</v>
      </c>
    </row>
    <row r="675" spans="1:20" x14ac:dyDescent="0.3">
      <c r="A675" t="s">
        <v>97</v>
      </c>
      <c r="B675" t="s">
        <v>98</v>
      </c>
      <c r="C675" t="s">
        <v>94</v>
      </c>
      <c r="D675" t="s">
        <v>95</v>
      </c>
      <c r="E675" t="s">
        <v>24</v>
      </c>
      <c r="F675" t="s">
        <v>89</v>
      </c>
      <c r="G675" t="s">
        <v>380</v>
      </c>
      <c r="H675" t="s">
        <v>27</v>
      </c>
      <c r="I675" t="s">
        <v>28</v>
      </c>
      <c r="J675" t="s">
        <v>156</v>
      </c>
      <c r="K675">
        <v>9.4600000000000009</v>
      </c>
      <c r="L675">
        <v>27</v>
      </c>
      <c r="M675">
        <v>26</v>
      </c>
      <c r="N675">
        <v>1</v>
      </c>
      <c r="O675">
        <v>27</v>
      </c>
      <c r="P675">
        <v>96.3</v>
      </c>
      <c r="Q675">
        <v>96.3</v>
      </c>
      <c r="R675">
        <v>1.46</v>
      </c>
      <c r="S675" t="s">
        <v>42</v>
      </c>
      <c r="T675" t="s">
        <v>31</v>
      </c>
    </row>
    <row r="676" spans="1:20" x14ac:dyDescent="0.3">
      <c r="A676" t="s">
        <v>100</v>
      </c>
      <c r="B676" t="s">
        <v>101</v>
      </c>
      <c r="C676" t="s">
        <v>94</v>
      </c>
      <c r="D676" t="s">
        <v>45</v>
      </c>
      <c r="E676" t="s">
        <v>24</v>
      </c>
      <c r="F676" t="s">
        <v>89</v>
      </c>
      <c r="G676" t="s">
        <v>380</v>
      </c>
      <c r="H676" t="s">
        <v>27</v>
      </c>
      <c r="I676" t="s">
        <v>206</v>
      </c>
      <c r="J676" t="s">
        <v>382</v>
      </c>
      <c r="K676">
        <v>7.35</v>
      </c>
      <c r="L676">
        <v>32</v>
      </c>
      <c r="M676">
        <v>22</v>
      </c>
      <c r="N676">
        <v>10</v>
      </c>
      <c r="O676">
        <v>32</v>
      </c>
      <c r="P676">
        <v>68.8</v>
      </c>
      <c r="Q676">
        <v>68.8</v>
      </c>
      <c r="R676">
        <v>0</v>
      </c>
      <c r="S676" t="s">
        <v>30</v>
      </c>
      <c r="T676" t="s">
        <v>122</v>
      </c>
    </row>
    <row r="677" spans="1:20" x14ac:dyDescent="0.3">
      <c r="A677" t="s">
        <v>103</v>
      </c>
      <c r="B677" t="s">
        <v>104</v>
      </c>
      <c r="C677" t="s">
        <v>22</v>
      </c>
      <c r="D677" t="s">
        <v>34</v>
      </c>
      <c r="E677" t="s">
        <v>105</v>
      </c>
      <c r="F677" t="s">
        <v>25</v>
      </c>
      <c r="G677" t="s">
        <v>380</v>
      </c>
      <c r="H677" t="s">
        <v>27</v>
      </c>
      <c r="I677" t="s">
        <v>206</v>
      </c>
      <c r="J677" t="s">
        <v>334</v>
      </c>
      <c r="K677">
        <v>7.83</v>
      </c>
      <c r="L677">
        <v>19</v>
      </c>
      <c r="M677">
        <v>14</v>
      </c>
      <c r="N677">
        <v>5</v>
      </c>
      <c r="O677">
        <v>19</v>
      </c>
      <c r="P677">
        <v>73.7</v>
      </c>
      <c r="Q677">
        <v>73.7</v>
      </c>
      <c r="R677">
        <v>0</v>
      </c>
      <c r="S677" t="s">
        <v>30</v>
      </c>
      <c r="T677" t="s">
        <v>37</v>
      </c>
    </row>
    <row r="678" spans="1:20" x14ac:dyDescent="0.3">
      <c r="A678" t="s">
        <v>108</v>
      </c>
      <c r="B678" t="s">
        <v>109</v>
      </c>
      <c r="C678" t="s">
        <v>22</v>
      </c>
      <c r="D678" t="s">
        <v>34</v>
      </c>
      <c r="E678" t="s">
        <v>105</v>
      </c>
      <c r="F678" t="s">
        <v>25</v>
      </c>
      <c r="G678" t="s">
        <v>380</v>
      </c>
      <c r="H678" t="s">
        <v>27</v>
      </c>
      <c r="I678" t="s">
        <v>125</v>
      </c>
      <c r="J678" t="s">
        <v>364</v>
      </c>
      <c r="K678">
        <v>7.79</v>
      </c>
      <c r="L678">
        <v>22</v>
      </c>
      <c r="M678">
        <v>16</v>
      </c>
      <c r="N678">
        <v>6</v>
      </c>
      <c r="O678">
        <v>22</v>
      </c>
      <c r="P678">
        <v>72.7</v>
      </c>
      <c r="Q678">
        <v>72.7</v>
      </c>
      <c r="R678">
        <v>0</v>
      </c>
      <c r="S678" t="s">
        <v>81</v>
      </c>
      <c r="T678" t="s">
        <v>37</v>
      </c>
    </row>
    <row r="679" spans="1:20" x14ac:dyDescent="0.3">
      <c r="A679" t="s">
        <v>111</v>
      </c>
      <c r="B679" t="s">
        <v>112</v>
      </c>
      <c r="C679" t="s">
        <v>55</v>
      </c>
      <c r="D679" t="s">
        <v>56</v>
      </c>
      <c r="E679" t="s">
        <v>105</v>
      </c>
      <c r="F679" t="s">
        <v>57</v>
      </c>
      <c r="G679" t="s">
        <v>380</v>
      </c>
      <c r="H679" t="s">
        <v>27</v>
      </c>
      <c r="I679" t="s">
        <v>84</v>
      </c>
      <c r="J679" t="s">
        <v>131</v>
      </c>
      <c r="K679">
        <v>9.27</v>
      </c>
      <c r="L679">
        <v>22</v>
      </c>
      <c r="M679">
        <v>19</v>
      </c>
      <c r="N679">
        <v>3</v>
      </c>
      <c r="O679">
        <v>22</v>
      </c>
      <c r="P679">
        <v>86.4</v>
      </c>
      <c r="Q679">
        <v>86.4</v>
      </c>
      <c r="R679">
        <v>1.27</v>
      </c>
      <c r="S679" t="s">
        <v>81</v>
      </c>
      <c r="T679" t="s">
        <v>31</v>
      </c>
    </row>
    <row r="680" spans="1:20" x14ac:dyDescent="0.3">
      <c r="A680" t="s">
        <v>114</v>
      </c>
      <c r="B680" t="s">
        <v>115</v>
      </c>
      <c r="C680" t="s">
        <v>72</v>
      </c>
      <c r="D680" t="s">
        <v>73</v>
      </c>
      <c r="E680" t="s">
        <v>105</v>
      </c>
      <c r="F680" t="s">
        <v>74</v>
      </c>
      <c r="G680" t="s">
        <v>380</v>
      </c>
      <c r="H680" t="s">
        <v>119</v>
      </c>
      <c r="I680" t="s">
        <v>383</v>
      </c>
      <c r="J680" t="s">
        <v>317</v>
      </c>
      <c r="K680">
        <v>7.52</v>
      </c>
      <c r="L680">
        <v>25</v>
      </c>
      <c r="M680">
        <v>23</v>
      </c>
      <c r="N680">
        <v>2</v>
      </c>
      <c r="O680">
        <v>25</v>
      </c>
      <c r="P680">
        <v>92</v>
      </c>
      <c r="Q680">
        <v>92</v>
      </c>
      <c r="R680">
        <v>0</v>
      </c>
      <c r="S680" t="s">
        <v>30</v>
      </c>
      <c r="T680" t="s">
        <v>31</v>
      </c>
    </row>
    <row r="681" spans="1:20" x14ac:dyDescent="0.3">
      <c r="A681" t="s">
        <v>117</v>
      </c>
      <c r="B681" t="s">
        <v>118</v>
      </c>
      <c r="C681" t="s">
        <v>94</v>
      </c>
      <c r="D681" t="s">
        <v>95</v>
      </c>
      <c r="E681" t="s">
        <v>105</v>
      </c>
      <c r="F681" t="s">
        <v>89</v>
      </c>
      <c r="G681" t="s">
        <v>380</v>
      </c>
      <c r="H681" t="s">
        <v>27</v>
      </c>
      <c r="I681" t="s">
        <v>106</v>
      </c>
      <c r="J681" t="s">
        <v>384</v>
      </c>
      <c r="K681">
        <v>8.74</v>
      </c>
      <c r="L681">
        <v>26</v>
      </c>
      <c r="M681">
        <v>23</v>
      </c>
      <c r="N681">
        <v>3</v>
      </c>
      <c r="O681">
        <v>26</v>
      </c>
      <c r="P681">
        <v>88.5</v>
      </c>
      <c r="Q681">
        <v>88.5</v>
      </c>
      <c r="R681">
        <v>0.74</v>
      </c>
      <c r="S681" t="s">
        <v>81</v>
      </c>
      <c r="T681" t="s">
        <v>31</v>
      </c>
    </row>
    <row r="682" spans="1:20" x14ac:dyDescent="0.3">
      <c r="A682" t="s">
        <v>20</v>
      </c>
      <c r="B682" t="s">
        <v>21</v>
      </c>
      <c r="C682" t="s">
        <v>22</v>
      </c>
      <c r="D682" t="s">
        <v>23</v>
      </c>
      <c r="E682" t="s">
        <v>24</v>
      </c>
      <c r="F682" t="s">
        <v>25</v>
      </c>
      <c r="G682" t="s">
        <v>385</v>
      </c>
      <c r="H682" t="s">
        <v>27</v>
      </c>
      <c r="I682" t="s">
        <v>149</v>
      </c>
      <c r="J682" t="s">
        <v>243</v>
      </c>
      <c r="K682">
        <v>8.26</v>
      </c>
      <c r="L682">
        <v>21</v>
      </c>
      <c r="M682">
        <v>17</v>
      </c>
      <c r="N682">
        <v>4</v>
      </c>
      <c r="O682">
        <v>21</v>
      </c>
      <c r="P682">
        <v>81</v>
      </c>
      <c r="Q682">
        <v>81</v>
      </c>
      <c r="R682">
        <v>0.26</v>
      </c>
      <c r="S682" t="s">
        <v>42</v>
      </c>
      <c r="T682" t="s">
        <v>37</v>
      </c>
    </row>
    <row r="683" spans="1:20" x14ac:dyDescent="0.3">
      <c r="A683" t="s">
        <v>32</v>
      </c>
      <c r="B683" t="s">
        <v>33</v>
      </c>
      <c r="C683" t="s">
        <v>22</v>
      </c>
      <c r="D683" t="s">
        <v>34</v>
      </c>
      <c r="E683" t="s">
        <v>24</v>
      </c>
      <c r="F683" t="s">
        <v>25</v>
      </c>
      <c r="G683" t="s">
        <v>385</v>
      </c>
      <c r="H683" t="s">
        <v>27</v>
      </c>
      <c r="I683" t="s">
        <v>50</v>
      </c>
      <c r="J683" t="s">
        <v>309</v>
      </c>
      <c r="K683">
        <v>7.89</v>
      </c>
      <c r="L683">
        <v>26</v>
      </c>
      <c r="M683">
        <v>23</v>
      </c>
      <c r="N683">
        <v>3</v>
      </c>
      <c r="O683">
        <v>26</v>
      </c>
      <c r="P683">
        <v>88.5</v>
      </c>
      <c r="Q683">
        <v>88.5</v>
      </c>
      <c r="R683">
        <v>0</v>
      </c>
      <c r="S683" t="s">
        <v>30</v>
      </c>
      <c r="T683" t="s">
        <v>31</v>
      </c>
    </row>
    <row r="684" spans="1:20" x14ac:dyDescent="0.3">
      <c r="A684" t="s">
        <v>38</v>
      </c>
      <c r="B684" t="s">
        <v>39</v>
      </c>
      <c r="C684" t="s">
        <v>22</v>
      </c>
      <c r="D684" t="s">
        <v>34</v>
      </c>
      <c r="E684" t="s">
        <v>24</v>
      </c>
      <c r="F684" t="s">
        <v>25</v>
      </c>
      <c r="G684" t="s">
        <v>385</v>
      </c>
      <c r="H684" t="s">
        <v>27</v>
      </c>
      <c r="I684" t="s">
        <v>306</v>
      </c>
      <c r="J684" t="s">
        <v>386</v>
      </c>
      <c r="K684">
        <v>7.22</v>
      </c>
      <c r="L684">
        <v>20</v>
      </c>
      <c r="M684">
        <v>15</v>
      </c>
      <c r="N684">
        <v>5</v>
      </c>
      <c r="O684">
        <v>20</v>
      </c>
      <c r="P684">
        <v>75</v>
      </c>
      <c r="Q684">
        <v>75</v>
      </c>
      <c r="R684">
        <v>0</v>
      </c>
      <c r="S684" t="s">
        <v>42</v>
      </c>
      <c r="T684" t="s">
        <v>37</v>
      </c>
    </row>
    <row r="685" spans="1:20" x14ac:dyDescent="0.3">
      <c r="A685" t="s">
        <v>43</v>
      </c>
      <c r="B685" t="s">
        <v>44</v>
      </c>
      <c r="C685" t="s">
        <v>22</v>
      </c>
      <c r="D685" t="s">
        <v>45</v>
      </c>
      <c r="E685" t="s">
        <v>24</v>
      </c>
      <c r="F685" t="s">
        <v>25</v>
      </c>
      <c r="G685" t="s">
        <v>385</v>
      </c>
      <c r="H685" t="s">
        <v>27</v>
      </c>
      <c r="I685" t="s">
        <v>159</v>
      </c>
      <c r="J685" t="s">
        <v>193</v>
      </c>
      <c r="K685">
        <v>8.25</v>
      </c>
      <c r="L685">
        <v>25</v>
      </c>
      <c r="M685">
        <v>19</v>
      </c>
      <c r="N685">
        <v>6</v>
      </c>
      <c r="O685">
        <v>25</v>
      </c>
      <c r="P685">
        <v>76</v>
      </c>
      <c r="Q685">
        <v>76</v>
      </c>
      <c r="R685">
        <v>0.25</v>
      </c>
      <c r="S685" t="s">
        <v>30</v>
      </c>
      <c r="T685" t="s">
        <v>37</v>
      </c>
    </row>
    <row r="686" spans="1:20" x14ac:dyDescent="0.3">
      <c r="A686" t="s">
        <v>48</v>
      </c>
      <c r="B686" t="s">
        <v>49</v>
      </c>
      <c r="C686" t="s">
        <v>22</v>
      </c>
      <c r="D686" t="s">
        <v>34</v>
      </c>
      <c r="E686" t="s">
        <v>24</v>
      </c>
      <c r="F686" t="s">
        <v>25</v>
      </c>
      <c r="G686" t="s">
        <v>385</v>
      </c>
      <c r="H686" t="s">
        <v>27</v>
      </c>
      <c r="I686" t="s">
        <v>40</v>
      </c>
      <c r="J686" t="s">
        <v>308</v>
      </c>
      <c r="K686">
        <v>7.83</v>
      </c>
      <c r="L686">
        <v>20</v>
      </c>
      <c r="M686">
        <v>19</v>
      </c>
      <c r="N686">
        <v>1</v>
      </c>
      <c r="O686">
        <v>20</v>
      </c>
      <c r="P686">
        <v>95</v>
      </c>
      <c r="Q686">
        <v>95</v>
      </c>
      <c r="R686">
        <v>0</v>
      </c>
      <c r="S686" t="s">
        <v>81</v>
      </c>
      <c r="T686" t="s">
        <v>31</v>
      </c>
    </row>
    <row r="687" spans="1:20" x14ac:dyDescent="0.3">
      <c r="A687" t="s">
        <v>53</v>
      </c>
      <c r="B687" t="s">
        <v>54</v>
      </c>
      <c r="C687" t="s">
        <v>55</v>
      </c>
      <c r="D687" t="s">
        <v>56</v>
      </c>
      <c r="E687" t="s">
        <v>24</v>
      </c>
      <c r="F687" t="s">
        <v>57</v>
      </c>
      <c r="G687" t="s">
        <v>385</v>
      </c>
      <c r="H687" t="s">
        <v>27</v>
      </c>
      <c r="I687" t="s">
        <v>179</v>
      </c>
      <c r="J687" t="s">
        <v>76</v>
      </c>
      <c r="K687">
        <v>8.76</v>
      </c>
      <c r="L687">
        <v>17</v>
      </c>
      <c r="M687">
        <v>15</v>
      </c>
      <c r="N687">
        <v>2</v>
      </c>
      <c r="O687">
        <v>17</v>
      </c>
      <c r="P687">
        <v>88.2</v>
      </c>
      <c r="Q687">
        <v>88.2</v>
      </c>
      <c r="R687">
        <v>0.76</v>
      </c>
      <c r="S687" t="s">
        <v>42</v>
      </c>
      <c r="T687" t="s">
        <v>31</v>
      </c>
    </row>
    <row r="688" spans="1:20" x14ac:dyDescent="0.3">
      <c r="A688" t="s">
        <v>61</v>
      </c>
      <c r="B688" t="s">
        <v>62</v>
      </c>
      <c r="C688" t="s">
        <v>55</v>
      </c>
      <c r="D688" t="s">
        <v>63</v>
      </c>
      <c r="E688" t="s">
        <v>24</v>
      </c>
      <c r="F688" t="s">
        <v>57</v>
      </c>
      <c r="G688" t="s">
        <v>385</v>
      </c>
      <c r="H688" t="s">
        <v>27</v>
      </c>
      <c r="I688" t="s">
        <v>79</v>
      </c>
      <c r="J688" t="s">
        <v>290</v>
      </c>
      <c r="K688">
        <v>7.53</v>
      </c>
      <c r="L688">
        <v>20</v>
      </c>
      <c r="M688">
        <v>17</v>
      </c>
      <c r="N688">
        <v>3</v>
      </c>
      <c r="O688">
        <v>20</v>
      </c>
      <c r="P688">
        <v>85</v>
      </c>
      <c r="Q688">
        <v>85</v>
      </c>
      <c r="R688">
        <v>0</v>
      </c>
      <c r="S688" t="s">
        <v>30</v>
      </c>
      <c r="T688" t="s">
        <v>31</v>
      </c>
    </row>
    <row r="689" spans="1:20" x14ac:dyDescent="0.3">
      <c r="A689" t="s">
        <v>66</v>
      </c>
      <c r="B689" t="s">
        <v>67</v>
      </c>
      <c r="C689" t="s">
        <v>55</v>
      </c>
      <c r="D689" t="s">
        <v>56</v>
      </c>
      <c r="E689" t="s">
        <v>24</v>
      </c>
      <c r="F689" t="s">
        <v>57</v>
      </c>
      <c r="G689" t="s">
        <v>385</v>
      </c>
      <c r="H689" t="s">
        <v>27</v>
      </c>
      <c r="I689" t="s">
        <v>35</v>
      </c>
      <c r="J689" t="s">
        <v>267</v>
      </c>
      <c r="K689">
        <v>7.57</v>
      </c>
      <c r="L689">
        <v>19</v>
      </c>
      <c r="M689">
        <v>19</v>
      </c>
      <c r="N689">
        <v>0</v>
      </c>
      <c r="O689">
        <v>19</v>
      </c>
      <c r="P689">
        <v>100</v>
      </c>
      <c r="Q689">
        <v>100</v>
      </c>
      <c r="R689">
        <v>0</v>
      </c>
      <c r="S689" t="s">
        <v>42</v>
      </c>
      <c r="T689" t="s">
        <v>60</v>
      </c>
    </row>
    <row r="690" spans="1:20" x14ac:dyDescent="0.3">
      <c r="A690" t="s">
        <v>70</v>
      </c>
      <c r="B690" t="s">
        <v>71</v>
      </c>
      <c r="C690" t="s">
        <v>72</v>
      </c>
      <c r="D690" t="s">
        <v>73</v>
      </c>
      <c r="E690" t="s">
        <v>24</v>
      </c>
      <c r="F690" t="s">
        <v>74</v>
      </c>
      <c r="G690" t="s">
        <v>385</v>
      </c>
      <c r="H690" t="s">
        <v>27</v>
      </c>
      <c r="I690" t="s">
        <v>179</v>
      </c>
      <c r="J690" t="s">
        <v>355</v>
      </c>
      <c r="K690">
        <v>7.85</v>
      </c>
      <c r="L690">
        <v>18</v>
      </c>
      <c r="M690">
        <v>14</v>
      </c>
      <c r="N690">
        <v>4</v>
      </c>
      <c r="O690">
        <v>18</v>
      </c>
      <c r="P690">
        <v>77.8</v>
      </c>
      <c r="Q690">
        <v>77.8</v>
      </c>
      <c r="R690">
        <v>0</v>
      </c>
      <c r="S690" t="s">
        <v>42</v>
      </c>
      <c r="T690" t="s">
        <v>37</v>
      </c>
    </row>
    <row r="691" spans="1:20" x14ac:dyDescent="0.3">
      <c r="A691" t="s">
        <v>77</v>
      </c>
      <c r="B691" t="s">
        <v>78</v>
      </c>
      <c r="C691" t="s">
        <v>72</v>
      </c>
      <c r="D691" t="s">
        <v>73</v>
      </c>
      <c r="E691" t="s">
        <v>24</v>
      </c>
      <c r="F691" t="s">
        <v>74</v>
      </c>
      <c r="G691" t="s">
        <v>385</v>
      </c>
      <c r="H691" t="s">
        <v>27</v>
      </c>
      <c r="I691" t="s">
        <v>136</v>
      </c>
      <c r="J691" t="s">
        <v>116</v>
      </c>
      <c r="K691">
        <v>7.95</v>
      </c>
      <c r="L691">
        <v>12</v>
      </c>
      <c r="M691">
        <v>12</v>
      </c>
      <c r="N691">
        <v>0</v>
      </c>
      <c r="O691">
        <v>12</v>
      </c>
      <c r="P691">
        <v>100</v>
      </c>
      <c r="Q691">
        <v>100</v>
      </c>
      <c r="R691">
        <v>0</v>
      </c>
      <c r="S691" t="s">
        <v>42</v>
      </c>
      <c r="T691" t="s">
        <v>60</v>
      </c>
    </row>
    <row r="692" spans="1:20" x14ac:dyDescent="0.3">
      <c r="A692" t="s">
        <v>82</v>
      </c>
      <c r="B692" t="s">
        <v>83</v>
      </c>
      <c r="C692" t="s">
        <v>72</v>
      </c>
      <c r="D692" t="s">
        <v>45</v>
      </c>
      <c r="E692" t="s">
        <v>24</v>
      </c>
      <c r="F692" t="s">
        <v>74</v>
      </c>
      <c r="G692" t="s">
        <v>385</v>
      </c>
      <c r="H692" t="s">
        <v>294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 t="s">
        <v>42</v>
      </c>
      <c r="T692" t="s">
        <v>60</v>
      </c>
    </row>
    <row r="693" spans="1:20" x14ac:dyDescent="0.3">
      <c r="A693" t="s">
        <v>85</v>
      </c>
      <c r="B693" t="s">
        <v>86</v>
      </c>
      <c r="C693" t="s">
        <v>87</v>
      </c>
      <c r="D693" t="s">
        <v>88</v>
      </c>
      <c r="E693" t="s">
        <v>24</v>
      </c>
      <c r="F693" t="s">
        <v>89</v>
      </c>
      <c r="G693" t="s">
        <v>385</v>
      </c>
      <c r="H693" t="s">
        <v>27</v>
      </c>
      <c r="I693" t="s">
        <v>84</v>
      </c>
      <c r="J693" t="s">
        <v>387</v>
      </c>
      <c r="K693">
        <v>7.39</v>
      </c>
      <c r="L693">
        <v>12</v>
      </c>
      <c r="M693">
        <v>9</v>
      </c>
      <c r="N693">
        <v>3</v>
      </c>
      <c r="O693">
        <v>12</v>
      </c>
      <c r="P693">
        <v>75</v>
      </c>
      <c r="Q693">
        <v>75</v>
      </c>
      <c r="R693">
        <v>0</v>
      </c>
      <c r="S693" t="s">
        <v>30</v>
      </c>
      <c r="T693" t="s">
        <v>31</v>
      </c>
    </row>
    <row r="694" spans="1:20" x14ac:dyDescent="0.3">
      <c r="A694" t="s">
        <v>92</v>
      </c>
      <c r="B694" t="s">
        <v>93</v>
      </c>
      <c r="C694" t="s">
        <v>94</v>
      </c>
      <c r="D694" t="s">
        <v>95</v>
      </c>
      <c r="E694" t="s">
        <v>24</v>
      </c>
      <c r="F694" t="s">
        <v>89</v>
      </c>
      <c r="G694" t="s">
        <v>385</v>
      </c>
      <c r="H694" t="s">
        <v>27</v>
      </c>
      <c r="I694" t="s">
        <v>75</v>
      </c>
      <c r="J694" t="s">
        <v>212</v>
      </c>
      <c r="K694">
        <v>9.35</v>
      </c>
      <c r="L694">
        <v>25</v>
      </c>
      <c r="M694">
        <v>19</v>
      </c>
      <c r="N694">
        <v>6</v>
      </c>
      <c r="O694">
        <v>25</v>
      </c>
      <c r="P694">
        <v>76</v>
      </c>
      <c r="Q694">
        <v>76</v>
      </c>
      <c r="R694">
        <v>1.35</v>
      </c>
      <c r="S694" t="s">
        <v>30</v>
      </c>
      <c r="T694" t="s">
        <v>37</v>
      </c>
    </row>
    <row r="695" spans="1:20" x14ac:dyDescent="0.3">
      <c r="A695" t="s">
        <v>97</v>
      </c>
      <c r="B695" t="s">
        <v>98</v>
      </c>
      <c r="C695" t="s">
        <v>94</v>
      </c>
      <c r="D695" t="s">
        <v>95</v>
      </c>
      <c r="E695" t="s">
        <v>24</v>
      </c>
      <c r="F695" t="s">
        <v>89</v>
      </c>
      <c r="G695" t="s">
        <v>385</v>
      </c>
      <c r="H695" t="s">
        <v>27</v>
      </c>
      <c r="I695" t="s">
        <v>138</v>
      </c>
      <c r="J695" t="s">
        <v>169</v>
      </c>
      <c r="K695">
        <v>9.0500000000000007</v>
      </c>
      <c r="L695">
        <v>20</v>
      </c>
      <c r="M695">
        <v>14</v>
      </c>
      <c r="N695">
        <v>6</v>
      </c>
      <c r="O695">
        <v>20</v>
      </c>
      <c r="P695">
        <v>70</v>
      </c>
      <c r="Q695">
        <v>70</v>
      </c>
      <c r="R695">
        <v>1.05</v>
      </c>
      <c r="S695" t="s">
        <v>30</v>
      </c>
      <c r="T695" t="s">
        <v>37</v>
      </c>
    </row>
    <row r="696" spans="1:20" x14ac:dyDescent="0.3">
      <c r="A696" t="s">
        <v>100</v>
      </c>
      <c r="B696" t="s">
        <v>101</v>
      </c>
      <c r="C696" t="s">
        <v>94</v>
      </c>
      <c r="D696" t="s">
        <v>45</v>
      </c>
      <c r="E696" t="s">
        <v>24</v>
      </c>
      <c r="F696" t="s">
        <v>89</v>
      </c>
      <c r="G696" t="s">
        <v>385</v>
      </c>
      <c r="H696" t="s">
        <v>27</v>
      </c>
      <c r="I696" t="s">
        <v>194</v>
      </c>
      <c r="J696" t="s">
        <v>386</v>
      </c>
      <c r="K696">
        <v>8.1300000000000008</v>
      </c>
      <c r="L696">
        <v>30</v>
      </c>
      <c r="M696">
        <v>30</v>
      </c>
      <c r="N696">
        <v>0</v>
      </c>
      <c r="O696">
        <v>30</v>
      </c>
      <c r="P696">
        <v>100</v>
      </c>
      <c r="Q696">
        <v>100</v>
      </c>
      <c r="R696">
        <v>0.13</v>
      </c>
      <c r="S696" t="s">
        <v>42</v>
      </c>
      <c r="T696" t="s">
        <v>60</v>
      </c>
    </row>
    <row r="697" spans="1:20" x14ac:dyDescent="0.3">
      <c r="A697" t="s">
        <v>103</v>
      </c>
      <c r="B697" t="s">
        <v>104</v>
      </c>
      <c r="C697" t="s">
        <v>22</v>
      </c>
      <c r="D697" t="s">
        <v>34</v>
      </c>
      <c r="E697" t="s">
        <v>105</v>
      </c>
      <c r="F697" t="s">
        <v>25</v>
      </c>
      <c r="G697" t="s">
        <v>385</v>
      </c>
      <c r="H697" t="s">
        <v>119</v>
      </c>
      <c r="I697" t="s">
        <v>130</v>
      </c>
      <c r="J697" t="s">
        <v>278</v>
      </c>
      <c r="K697">
        <v>8.9499999999999993</v>
      </c>
      <c r="L697">
        <v>23</v>
      </c>
      <c r="M697">
        <v>17</v>
      </c>
      <c r="N697">
        <v>6</v>
      </c>
      <c r="O697">
        <v>23</v>
      </c>
      <c r="P697">
        <v>73.900000000000006</v>
      </c>
      <c r="Q697">
        <v>73.900000000000006</v>
      </c>
      <c r="R697">
        <v>0.95</v>
      </c>
      <c r="S697" t="s">
        <v>30</v>
      </c>
      <c r="T697" t="s">
        <v>37</v>
      </c>
    </row>
    <row r="698" spans="1:20" x14ac:dyDescent="0.3">
      <c r="A698" t="s">
        <v>108</v>
      </c>
      <c r="B698" t="s">
        <v>109</v>
      </c>
      <c r="C698" t="s">
        <v>22</v>
      </c>
      <c r="D698" t="s">
        <v>34</v>
      </c>
      <c r="E698" t="s">
        <v>105</v>
      </c>
      <c r="F698" t="s">
        <v>25</v>
      </c>
      <c r="G698" t="s">
        <v>385</v>
      </c>
      <c r="H698" t="s">
        <v>27</v>
      </c>
      <c r="I698" t="s">
        <v>64</v>
      </c>
      <c r="J698" t="s">
        <v>102</v>
      </c>
      <c r="K698">
        <v>9.27</v>
      </c>
      <c r="L698">
        <v>17</v>
      </c>
      <c r="M698">
        <v>13</v>
      </c>
      <c r="N698">
        <v>4</v>
      </c>
      <c r="O698">
        <v>17</v>
      </c>
      <c r="P698">
        <v>76.5</v>
      </c>
      <c r="Q698">
        <v>76.5</v>
      </c>
      <c r="R698">
        <v>1.27</v>
      </c>
      <c r="S698" t="s">
        <v>42</v>
      </c>
      <c r="T698" t="s">
        <v>37</v>
      </c>
    </row>
    <row r="699" spans="1:20" x14ac:dyDescent="0.3">
      <c r="A699" t="s">
        <v>111</v>
      </c>
      <c r="B699" t="s">
        <v>112</v>
      </c>
      <c r="C699" t="s">
        <v>55</v>
      </c>
      <c r="D699" t="s">
        <v>56</v>
      </c>
      <c r="E699" t="s">
        <v>105</v>
      </c>
      <c r="F699" t="s">
        <v>57</v>
      </c>
      <c r="G699" t="s">
        <v>385</v>
      </c>
      <c r="H699" t="s">
        <v>27</v>
      </c>
      <c r="I699" t="s">
        <v>35</v>
      </c>
      <c r="J699" t="s">
        <v>290</v>
      </c>
      <c r="K699">
        <v>7.6</v>
      </c>
      <c r="L699">
        <v>15</v>
      </c>
      <c r="M699">
        <v>14</v>
      </c>
      <c r="N699">
        <v>1</v>
      </c>
      <c r="O699">
        <v>15</v>
      </c>
      <c r="P699">
        <v>93.3</v>
      </c>
      <c r="Q699">
        <v>93.3</v>
      </c>
      <c r="R699">
        <v>0</v>
      </c>
      <c r="S699" t="s">
        <v>42</v>
      </c>
      <c r="T699" t="s">
        <v>31</v>
      </c>
    </row>
    <row r="700" spans="1:20" x14ac:dyDescent="0.3">
      <c r="A700" t="s">
        <v>114</v>
      </c>
      <c r="B700" t="s">
        <v>115</v>
      </c>
      <c r="C700" t="s">
        <v>72</v>
      </c>
      <c r="D700" t="s">
        <v>73</v>
      </c>
      <c r="E700" t="s">
        <v>105</v>
      </c>
      <c r="F700" t="s">
        <v>74</v>
      </c>
      <c r="G700" t="s">
        <v>385</v>
      </c>
      <c r="H700" t="s">
        <v>27</v>
      </c>
      <c r="I700" t="s">
        <v>164</v>
      </c>
      <c r="J700" t="s">
        <v>236</v>
      </c>
      <c r="K700">
        <v>7.57</v>
      </c>
      <c r="L700">
        <v>22</v>
      </c>
      <c r="M700">
        <v>21</v>
      </c>
      <c r="N700">
        <v>1</v>
      </c>
      <c r="O700">
        <v>22</v>
      </c>
      <c r="P700">
        <v>95.5</v>
      </c>
      <c r="Q700">
        <v>95.5</v>
      </c>
      <c r="R700">
        <v>0</v>
      </c>
      <c r="S700" t="s">
        <v>42</v>
      </c>
      <c r="T700" t="s">
        <v>31</v>
      </c>
    </row>
    <row r="701" spans="1:20" x14ac:dyDescent="0.3">
      <c r="A701" t="s">
        <v>117</v>
      </c>
      <c r="B701" t="s">
        <v>118</v>
      </c>
      <c r="C701" t="s">
        <v>94</v>
      </c>
      <c r="D701" t="s">
        <v>95</v>
      </c>
      <c r="E701" t="s">
        <v>105</v>
      </c>
      <c r="F701" t="s">
        <v>89</v>
      </c>
      <c r="G701" t="s">
        <v>385</v>
      </c>
      <c r="H701" t="s">
        <v>27</v>
      </c>
      <c r="I701" t="s">
        <v>58</v>
      </c>
      <c r="J701" t="s">
        <v>388</v>
      </c>
      <c r="K701">
        <v>7.34</v>
      </c>
      <c r="L701">
        <v>26</v>
      </c>
      <c r="M701">
        <v>23</v>
      </c>
      <c r="N701">
        <v>3</v>
      </c>
      <c r="O701">
        <v>26</v>
      </c>
      <c r="P701">
        <v>88.5</v>
      </c>
      <c r="Q701">
        <v>88.5</v>
      </c>
      <c r="R701">
        <v>0</v>
      </c>
      <c r="S701" t="s">
        <v>42</v>
      </c>
      <c r="T701" t="s">
        <v>31</v>
      </c>
    </row>
    <row r="702" spans="1:20" x14ac:dyDescent="0.3">
      <c r="A702" t="s">
        <v>20</v>
      </c>
      <c r="B702" t="s">
        <v>21</v>
      </c>
      <c r="C702" t="s">
        <v>22</v>
      </c>
      <c r="D702" t="s">
        <v>23</v>
      </c>
      <c r="E702" t="s">
        <v>24</v>
      </c>
      <c r="F702" t="s">
        <v>25</v>
      </c>
      <c r="G702" t="s">
        <v>389</v>
      </c>
      <c r="H702" t="s">
        <v>27</v>
      </c>
      <c r="I702" t="s">
        <v>110</v>
      </c>
      <c r="J702" t="s">
        <v>163</v>
      </c>
      <c r="K702">
        <v>9.09</v>
      </c>
      <c r="L702">
        <v>26</v>
      </c>
      <c r="M702">
        <v>25</v>
      </c>
      <c r="N702">
        <v>1</v>
      </c>
      <c r="O702">
        <v>26</v>
      </c>
      <c r="P702">
        <v>96.2</v>
      </c>
      <c r="Q702">
        <v>96.2</v>
      </c>
      <c r="R702">
        <v>1.0900000000000001</v>
      </c>
      <c r="S702" t="s">
        <v>81</v>
      </c>
      <c r="T702" t="s">
        <v>31</v>
      </c>
    </row>
    <row r="703" spans="1:20" x14ac:dyDescent="0.3">
      <c r="A703" t="s">
        <v>32</v>
      </c>
      <c r="B703" t="s">
        <v>33</v>
      </c>
      <c r="C703" t="s">
        <v>22</v>
      </c>
      <c r="D703" t="s">
        <v>34</v>
      </c>
      <c r="E703" t="s">
        <v>24</v>
      </c>
      <c r="F703" t="s">
        <v>25</v>
      </c>
      <c r="G703" t="s">
        <v>389</v>
      </c>
      <c r="H703" t="s">
        <v>27</v>
      </c>
      <c r="I703" t="s">
        <v>35</v>
      </c>
      <c r="J703" t="s">
        <v>241</v>
      </c>
      <c r="K703">
        <v>8.85</v>
      </c>
      <c r="L703">
        <v>22</v>
      </c>
      <c r="M703">
        <v>22</v>
      </c>
      <c r="N703">
        <v>0</v>
      </c>
      <c r="O703">
        <v>22</v>
      </c>
      <c r="P703">
        <v>100</v>
      </c>
      <c r="Q703">
        <v>100</v>
      </c>
      <c r="R703">
        <v>0.85</v>
      </c>
      <c r="S703" t="s">
        <v>42</v>
      </c>
      <c r="T703" t="s">
        <v>60</v>
      </c>
    </row>
    <row r="704" spans="1:20" x14ac:dyDescent="0.3">
      <c r="A704" t="s">
        <v>38</v>
      </c>
      <c r="B704" t="s">
        <v>39</v>
      </c>
      <c r="C704" t="s">
        <v>22</v>
      </c>
      <c r="D704" t="s">
        <v>34</v>
      </c>
      <c r="E704" t="s">
        <v>24</v>
      </c>
      <c r="F704" t="s">
        <v>25</v>
      </c>
      <c r="G704" t="s">
        <v>389</v>
      </c>
      <c r="H704" t="s">
        <v>27</v>
      </c>
      <c r="I704" t="s">
        <v>159</v>
      </c>
      <c r="J704" t="s">
        <v>291</v>
      </c>
      <c r="K704">
        <v>7.91</v>
      </c>
      <c r="L704">
        <v>26</v>
      </c>
      <c r="M704">
        <v>25</v>
      </c>
      <c r="N704">
        <v>1</v>
      </c>
      <c r="O704">
        <v>26</v>
      </c>
      <c r="P704">
        <v>96.2</v>
      </c>
      <c r="Q704">
        <v>96.2</v>
      </c>
      <c r="R704">
        <v>0</v>
      </c>
      <c r="S704" t="s">
        <v>42</v>
      </c>
      <c r="T704" t="s">
        <v>31</v>
      </c>
    </row>
    <row r="705" spans="1:20" x14ac:dyDescent="0.3">
      <c r="A705" t="s">
        <v>43</v>
      </c>
      <c r="B705" t="s">
        <v>44</v>
      </c>
      <c r="C705" t="s">
        <v>22</v>
      </c>
      <c r="D705" t="s">
        <v>45</v>
      </c>
      <c r="E705" t="s">
        <v>24</v>
      </c>
      <c r="F705" t="s">
        <v>25</v>
      </c>
      <c r="G705" t="s">
        <v>389</v>
      </c>
      <c r="H705" t="s">
        <v>27</v>
      </c>
      <c r="I705" t="s">
        <v>84</v>
      </c>
      <c r="J705" t="s">
        <v>296</v>
      </c>
      <c r="K705">
        <v>8.9600000000000009</v>
      </c>
      <c r="L705">
        <v>22</v>
      </c>
      <c r="M705">
        <v>22</v>
      </c>
      <c r="N705">
        <v>0</v>
      </c>
      <c r="O705">
        <v>22</v>
      </c>
      <c r="P705">
        <v>100</v>
      </c>
      <c r="Q705">
        <v>100</v>
      </c>
      <c r="R705">
        <v>0.96</v>
      </c>
      <c r="S705" t="s">
        <v>42</v>
      </c>
      <c r="T705" t="s">
        <v>60</v>
      </c>
    </row>
    <row r="706" spans="1:20" x14ac:dyDescent="0.3">
      <c r="A706" t="s">
        <v>48</v>
      </c>
      <c r="B706" t="s">
        <v>49</v>
      </c>
      <c r="C706" t="s">
        <v>22</v>
      </c>
      <c r="D706" t="s">
        <v>34</v>
      </c>
      <c r="E706" t="s">
        <v>24</v>
      </c>
      <c r="F706" t="s">
        <v>25</v>
      </c>
      <c r="G706" t="s">
        <v>389</v>
      </c>
      <c r="H706" t="s">
        <v>27</v>
      </c>
      <c r="I706" t="s">
        <v>113</v>
      </c>
      <c r="J706" t="s">
        <v>240</v>
      </c>
      <c r="K706">
        <v>7.57</v>
      </c>
      <c r="L706">
        <v>33</v>
      </c>
      <c r="M706">
        <v>26</v>
      </c>
      <c r="N706">
        <v>7</v>
      </c>
      <c r="O706">
        <v>33</v>
      </c>
      <c r="P706">
        <v>78.8</v>
      </c>
      <c r="Q706">
        <v>78.8</v>
      </c>
      <c r="R706">
        <v>0</v>
      </c>
      <c r="S706" t="s">
        <v>42</v>
      </c>
      <c r="T706" t="s">
        <v>37</v>
      </c>
    </row>
    <row r="707" spans="1:20" x14ac:dyDescent="0.3">
      <c r="A707" t="s">
        <v>53</v>
      </c>
      <c r="B707" t="s">
        <v>54</v>
      </c>
      <c r="C707" t="s">
        <v>55</v>
      </c>
      <c r="D707" t="s">
        <v>56</v>
      </c>
      <c r="E707" t="s">
        <v>24</v>
      </c>
      <c r="F707" t="s">
        <v>57</v>
      </c>
      <c r="G707" t="s">
        <v>389</v>
      </c>
      <c r="H707" t="s">
        <v>27</v>
      </c>
      <c r="I707" t="s">
        <v>58</v>
      </c>
      <c r="J707" t="s">
        <v>183</v>
      </c>
      <c r="K707">
        <v>8.41</v>
      </c>
      <c r="L707">
        <v>14</v>
      </c>
      <c r="M707">
        <v>13</v>
      </c>
      <c r="N707">
        <v>1</v>
      </c>
      <c r="O707">
        <v>14</v>
      </c>
      <c r="P707">
        <v>92.9</v>
      </c>
      <c r="Q707">
        <v>92.9</v>
      </c>
      <c r="R707">
        <v>0.41</v>
      </c>
      <c r="S707" t="s">
        <v>30</v>
      </c>
      <c r="T707" t="s">
        <v>31</v>
      </c>
    </row>
    <row r="708" spans="1:20" x14ac:dyDescent="0.3">
      <c r="A708" t="s">
        <v>61</v>
      </c>
      <c r="B708" t="s">
        <v>62</v>
      </c>
      <c r="C708" t="s">
        <v>55</v>
      </c>
      <c r="D708" t="s">
        <v>63</v>
      </c>
      <c r="E708" t="s">
        <v>24</v>
      </c>
      <c r="F708" t="s">
        <v>57</v>
      </c>
      <c r="G708" t="s">
        <v>389</v>
      </c>
      <c r="H708" t="s">
        <v>27</v>
      </c>
      <c r="I708" t="s">
        <v>149</v>
      </c>
      <c r="J708" t="s">
        <v>65</v>
      </c>
      <c r="K708">
        <v>8.7799999999999994</v>
      </c>
      <c r="L708">
        <v>5</v>
      </c>
      <c r="M708">
        <v>4</v>
      </c>
      <c r="N708">
        <v>1</v>
      </c>
      <c r="O708">
        <v>5</v>
      </c>
      <c r="P708">
        <v>80</v>
      </c>
      <c r="Q708">
        <v>80</v>
      </c>
      <c r="R708">
        <v>0.78</v>
      </c>
      <c r="S708" t="s">
        <v>30</v>
      </c>
      <c r="T708" t="s">
        <v>31</v>
      </c>
    </row>
    <row r="709" spans="1:20" x14ac:dyDescent="0.3">
      <c r="A709" t="s">
        <v>66</v>
      </c>
      <c r="B709" t="s">
        <v>67</v>
      </c>
      <c r="C709" t="s">
        <v>55</v>
      </c>
      <c r="D709" t="s">
        <v>56</v>
      </c>
      <c r="E709" t="s">
        <v>24</v>
      </c>
      <c r="F709" t="s">
        <v>57</v>
      </c>
      <c r="G709" t="s">
        <v>389</v>
      </c>
      <c r="H709" t="s">
        <v>27</v>
      </c>
      <c r="I709" t="s">
        <v>159</v>
      </c>
      <c r="J709" t="s">
        <v>241</v>
      </c>
      <c r="K709">
        <v>7.57</v>
      </c>
      <c r="L709">
        <v>14</v>
      </c>
      <c r="M709">
        <v>11</v>
      </c>
      <c r="N709">
        <v>3</v>
      </c>
      <c r="O709">
        <v>14</v>
      </c>
      <c r="P709">
        <v>78.599999999999994</v>
      </c>
      <c r="Q709">
        <v>78.599999999999994</v>
      </c>
      <c r="R709">
        <v>0</v>
      </c>
      <c r="S709" t="s">
        <v>42</v>
      </c>
      <c r="T709" t="s">
        <v>31</v>
      </c>
    </row>
    <row r="710" spans="1:20" x14ac:dyDescent="0.3">
      <c r="A710" t="s">
        <v>70</v>
      </c>
      <c r="B710" t="s">
        <v>71</v>
      </c>
      <c r="C710" t="s">
        <v>72</v>
      </c>
      <c r="D710" t="s">
        <v>73</v>
      </c>
      <c r="E710" t="s">
        <v>24</v>
      </c>
      <c r="F710" t="s">
        <v>74</v>
      </c>
      <c r="G710" t="s">
        <v>389</v>
      </c>
      <c r="H710" t="s">
        <v>27</v>
      </c>
      <c r="I710" t="s">
        <v>46</v>
      </c>
      <c r="J710" t="s">
        <v>225</v>
      </c>
      <c r="K710">
        <v>7.63</v>
      </c>
      <c r="L710">
        <v>25</v>
      </c>
      <c r="M710">
        <v>17</v>
      </c>
      <c r="N710">
        <v>8</v>
      </c>
      <c r="O710">
        <v>25</v>
      </c>
      <c r="P710">
        <v>68</v>
      </c>
      <c r="Q710">
        <v>68</v>
      </c>
      <c r="R710">
        <v>0</v>
      </c>
      <c r="S710" t="s">
        <v>42</v>
      </c>
      <c r="T710" t="s">
        <v>122</v>
      </c>
    </row>
    <row r="711" spans="1:20" x14ac:dyDescent="0.3">
      <c r="A711" t="s">
        <v>77</v>
      </c>
      <c r="B711" t="s">
        <v>78</v>
      </c>
      <c r="C711" t="s">
        <v>72</v>
      </c>
      <c r="D711" t="s">
        <v>73</v>
      </c>
      <c r="E711" t="s">
        <v>24</v>
      </c>
      <c r="F711" t="s">
        <v>74</v>
      </c>
      <c r="G711" t="s">
        <v>389</v>
      </c>
      <c r="H711" t="s">
        <v>27</v>
      </c>
      <c r="I711" t="s">
        <v>90</v>
      </c>
      <c r="J711" t="s">
        <v>216</v>
      </c>
      <c r="K711">
        <v>8.74</v>
      </c>
      <c r="L711">
        <v>15</v>
      </c>
      <c r="M711">
        <v>14</v>
      </c>
      <c r="N711">
        <v>1</v>
      </c>
      <c r="O711">
        <v>15</v>
      </c>
      <c r="P711">
        <v>93.3</v>
      </c>
      <c r="Q711">
        <v>93.3</v>
      </c>
      <c r="R711">
        <v>0.74</v>
      </c>
      <c r="S711" t="s">
        <v>30</v>
      </c>
      <c r="T711" t="s">
        <v>31</v>
      </c>
    </row>
    <row r="712" spans="1:20" x14ac:dyDescent="0.3">
      <c r="A712" t="s">
        <v>82</v>
      </c>
      <c r="B712" t="s">
        <v>83</v>
      </c>
      <c r="C712" t="s">
        <v>72</v>
      </c>
      <c r="D712" t="s">
        <v>45</v>
      </c>
      <c r="E712" t="s">
        <v>24</v>
      </c>
      <c r="F712" t="s">
        <v>74</v>
      </c>
      <c r="G712" t="s">
        <v>389</v>
      </c>
      <c r="H712" t="s">
        <v>27</v>
      </c>
      <c r="I712" t="s">
        <v>204</v>
      </c>
      <c r="J712" t="s">
        <v>327</v>
      </c>
      <c r="K712">
        <v>8.92</v>
      </c>
      <c r="L712">
        <v>23</v>
      </c>
      <c r="M712">
        <v>16</v>
      </c>
      <c r="N712">
        <v>7</v>
      </c>
      <c r="O712">
        <v>23</v>
      </c>
      <c r="P712">
        <v>69.599999999999994</v>
      </c>
      <c r="Q712">
        <v>69.599999999999994</v>
      </c>
      <c r="R712">
        <v>0.92</v>
      </c>
      <c r="S712" t="s">
        <v>81</v>
      </c>
      <c r="T712" t="s">
        <v>37</v>
      </c>
    </row>
    <row r="713" spans="1:20" x14ac:dyDescent="0.3">
      <c r="A713" t="s">
        <v>85</v>
      </c>
      <c r="B713" t="s">
        <v>86</v>
      </c>
      <c r="C713" t="s">
        <v>87</v>
      </c>
      <c r="D713" t="s">
        <v>88</v>
      </c>
      <c r="E713" t="s">
        <v>24</v>
      </c>
      <c r="F713" t="s">
        <v>89</v>
      </c>
      <c r="G713" t="s">
        <v>389</v>
      </c>
      <c r="H713" t="s">
        <v>27</v>
      </c>
      <c r="I713" t="s">
        <v>153</v>
      </c>
      <c r="J713" t="s">
        <v>239</v>
      </c>
      <c r="K713">
        <v>9.1199999999999992</v>
      </c>
      <c r="L713">
        <v>17</v>
      </c>
      <c r="M713">
        <v>17</v>
      </c>
      <c r="N713">
        <v>0</v>
      </c>
      <c r="O713">
        <v>17</v>
      </c>
      <c r="P713">
        <v>100</v>
      </c>
      <c r="Q713">
        <v>100</v>
      </c>
      <c r="R713">
        <v>1.1200000000000001</v>
      </c>
      <c r="S713" t="s">
        <v>42</v>
      </c>
      <c r="T713" t="s">
        <v>60</v>
      </c>
    </row>
    <row r="714" spans="1:20" x14ac:dyDescent="0.3">
      <c r="A714" t="s">
        <v>92</v>
      </c>
      <c r="B714" t="s">
        <v>93</v>
      </c>
      <c r="C714" t="s">
        <v>94</v>
      </c>
      <c r="D714" t="s">
        <v>95</v>
      </c>
      <c r="E714" t="s">
        <v>24</v>
      </c>
      <c r="F714" t="s">
        <v>89</v>
      </c>
      <c r="G714" t="s">
        <v>389</v>
      </c>
      <c r="H714" t="s">
        <v>27</v>
      </c>
      <c r="I714" t="s">
        <v>64</v>
      </c>
      <c r="J714" t="s">
        <v>291</v>
      </c>
      <c r="K714">
        <v>9.18</v>
      </c>
      <c r="L714">
        <v>30</v>
      </c>
      <c r="M714">
        <v>24</v>
      </c>
      <c r="N714">
        <v>6</v>
      </c>
      <c r="O714">
        <v>30</v>
      </c>
      <c r="P714">
        <v>80</v>
      </c>
      <c r="Q714">
        <v>80</v>
      </c>
      <c r="R714">
        <v>1.18</v>
      </c>
      <c r="S714" t="s">
        <v>42</v>
      </c>
      <c r="T714" t="s">
        <v>37</v>
      </c>
    </row>
    <row r="715" spans="1:20" x14ac:dyDescent="0.3">
      <c r="A715" t="s">
        <v>97</v>
      </c>
      <c r="B715" t="s">
        <v>98</v>
      </c>
      <c r="C715" t="s">
        <v>94</v>
      </c>
      <c r="D715" t="s">
        <v>95</v>
      </c>
      <c r="E715" t="s">
        <v>24</v>
      </c>
      <c r="F715" t="s">
        <v>89</v>
      </c>
      <c r="G715" t="s">
        <v>389</v>
      </c>
      <c r="H715" t="s">
        <v>27</v>
      </c>
      <c r="I715" t="s">
        <v>149</v>
      </c>
      <c r="J715" t="s">
        <v>188</v>
      </c>
      <c r="K715">
        <v>9.4700000000000006</v>
      </c>
      <c r="L715">
        <v>30</v>
      </c>
      <c r="M715">
        <v>29</v>
      </c>
      <c r="N715">
        <v>1</v>
      </c>
      <c r="O715">
        <v>30</v>
      </c>
      <c r="P715">
        <v>96.7</v>
      </c>
      <c r="Q715">
        <v>96.7</v>
      </c>
      <c r="R715">
        <v>1.47</v>
      </c>
      <c r="S715" t="s">
        <v>30</v>
      </c>
      <c r="T715" t="s">
        <v>31</v>
      </c>
    </row>
    <row r="716" spans="1:20" x14ac:dyDescent="0.3">
      <c r="A716" t="s">
        <v>100</v>
      </c>
      <c r="B716" t="s">
        <v>101</v>
      </c>
      <c r="C716" t="s">
        <v>94</v>
      </c>
      <c r="D716" t="s">
        <v>45</v>
      </c>
      <c r="E716" t="s">
        <v>24</v>
      </c>
      <c r="F716" t="s">
        <v>89</v>
      </c>
      <c r="G716" t="s">
        <v>389</v>
      </c>
      <c r="H716" t="s">
        <v>27</v>
      </c>
      <c r="I716" t="s">
        <v>90</v>
      </c>
      <c r="J716" t="s">
        <v>59</v>
      </c>
      <c r="K716">
        <v>8.6999999999999993</v>
      </c>
      <c r="L716">
        <v>27</v>
      </c>
      <c r="M716">
        <v>20</v>
      </c>
      <c r="N716">
        <v>7</v>
      </c>
      <c r="O716">
        <v>27</v>
      </c>
      <c r="P716">
        <v>74.099999999999994</v>
      </c>
      <c r="Q716">
        <v>74.099999999999994</v>
      </c>
      <c r="R716">
        <v>0.7</v>
      </c>
      <c r="S716" t="s">
        <v>30</v>
      </c>
      <c r="T716" t="s">
        <v>37</v>
      </c>
    </row>
    <row r="717" spans="1:20" x14ac:dyDescent="0.3">
      <c r="A717" t="s">
        <v>103</v>
      </c>
      <c r="B717" t="s">
        <v>104</v>
      </c>
      <c r="C717" t="s">
        <v>22</v>
      </c>
      <c r="D717" t="s">
        <v>34</v>
      </c>
      <c r="E717" t="s">
        <v>105</v>
      </c>
      <c r="F717" t="s">
        <v>25</v>
      </c>
      <c r="G717" t="s">
        <v>389</v>
      </c>
      <c r="H717" t="s">
        <v>27</v>
      </c>
      <c r="I717" t="s">
        <v>58</v>
      </c>
      <c r="J717" t="s">
        <v>76</v>
      </c>
      <c r="K717">
        <v>8.58</v>
      </c>
      <c r="L717">
        <v>20</v>
      </c>
      <c r="M717">
        <v>17</v>
      </c>
      <c r="N717">
        <v>3</v>
      </c>
      <c r="O717">
        <v>20</v>
      </c>
      <c r="P717">
        <v>85</v>
      </c>
      <c r="Q717">
        <v>85</v>
      </c>
      <c r="R717">
        <v>0.57999999999999996</v>
      </c>
      <c r="S717" t="s">
        <v>42</v>
      </c>
      <c r="T717" t="s">
        <v>31</v>
      </c>
    </row>
    <row r="718" spans="1:20" x14ac:dyDescent="0.3">
      <c r="A718" t="s">
        <v>108</v>
      </c>
      <c r="B718" t="s">
        <v>109</v>
      </c>
      <c r="C718" t="s">
        <v>22</v>
      </c>
      <c r="D718" t="s">
        <v>34</v>
      </c>
      <c r="E718" t="s">
        <v>105</v>
      </c>
      <c r="F718" t="s">
        <v>25</v>
      </c>
      <c r="G718" t="s">
        <v>389</v>
      </c>
      <c r="H718" t="s">
        <v>27</v>
      </c>
      <c r="I718" t="s">
        <v>106</v>
      </c>
      <c r="J718" t="s">
        <v>171</v>
      </c>
      <c r="K718">
        <v>8.01</v>
      </c>
      <c r="L718">
        <v>17</v>
      </c>
      <c r="M718">
        <v>12</v>
      </c>
      <c r="N718">
        <v>5</v>
      </c>
      <c r="O718">
        <v>17</v>
      </c>
      <c r="P718">
        <v>70.599999999999994</v>
      </c>
      <c r="Q718">
        <v>70.599999999999994</v>
      </c>
      <c r="R718">
        <v>0.01</v>
      </c>
      <c r="S718" t="s">
        <v>52</v>
      </c>
      <c r="T718" t="s">
        <v>37</v>
      </c>
    </row>
    <row r="719" spans="1:20" x14ac:dyDescent="0.3">
      <c r="A719" t="s">
        <v>111</v>
      </c>
      <c r="B719" t="s">
        <v>112</v>
      </c>
      <c r="C719" t="s">
        <v>55</v>
      </c>
      <c r="D719" t="s">
        <v>56</v>
      </c>
      <c r="E719" t="s">
        <v>105</v>
      </c>
      <c r="F719" t="s">
        <v>57</v>
      </c>
      <c r="G719" t="s">
        <v>389</v>
      </c>
      <c r="H719" t="s">
        <v>27</v>
      </c>
      <c r="I719" t="s">
        <v>84</v>
      </c>
      <c r="J719" t="s">
        <v>242</v>
      </c>
      <c r="K719">
        <v>8.52</v>
      </c>
      <c r="L719">
        <v>25</v>
      </c>
      <c r="M719">
        <v>21</v>
      </c>
      <c r="N719">
        <v>4</v>
      </c>
      <c r="O719">
        <v>25</v>
      </c>
      <c r="P719">
        <v>84</v>
      </c>
      <c r="Q719">
        <v>84</v>
      </c>
      <c r="R719">
        <v>0.52</v>
      </c>
      <c r="S719" t="s">
        <v>30</v>
      </c>
      <c r="T719" t="s">
        <v>37</v>
      </c>
    </row>
    <row r="720" spans="1:20" x14ac:dyDescent="0.3">
      <c r="A720" t="s">
        <v>114</v>
      </c>
      <c r="B720" t="s">
        <v>115</v>
      </c>
      <c r="C720" t="s">
        <v>72</v>
      </c>
      <c r="D720" t="s">
        <v>73</v>
      </c>
      <c r="E720" t="s">
        <v>105</v>
      </c>
      <c r="F720" t="s">
        <v>74</v>
      </c>
      <c r="G720" t="s">
        <v>389</v>
      </c>
      <c r="H720" t="s">
        <v>27</v>
      </c>
      <c r="I720" t="s">
        <v>204</v>
      </c>
      <c r="J720" t="s">
        <v>184</v>
      </c>
      <c r="K720">
        <v>7.78</v>
      </c>
      <c r="L720">
        <v>19</v>
      </c>
      <c r="M720">
        <v>17</v>
      </c>
      <c r="N720">
        <v>2</v>
      </c>
      <c r="O720">
        <v>19</v>
      </c>
      <c r="P720">
        <v>89.5</v>
      </c>
      <c r="Q720">
        <v>89.5</v>
      </c>
      <c r="R720">
        <v>0</v>
      </c>
      <c r="S720" t="s">
        <v>30</v>
      </c>
      <c r="T720" t="s">
        <v>31</v>
      </c>
    </row>
    <row r="721" spans="1:20" x14ac:dyDescent="0.3">
      <c r="A721" t="s">
        <v>117</v>
      </c>
      <c r="B721" t="s">
        <v>118</v>
      </c>
      <c r="C721" t="s">
        <v>94</v>
      </c>
      <c r="D721" t="s">
        <v>95</v>
      </c>
      <c r="E721" t="s">
        <v>105</v>
      </c>
      <c r="F721" t="s">
        <v>89</v>
      </c>
      <c r="G721" t="s">
        <v>389</v>
      </c>
      <c r="H721" t="s">
        <v>27</v>
      </c>
      <c r="I721" t="s">
        <v>50</v>
      </c>
      <c r="J721" t="s">
        <v>255</v>
      </c>
      <c r="K721">
        <v>9.51</v>
      </c>
      <c r="L721">
        <v>23</v>
      </c>
      <c r="M721">
        <v>22</v>
      </c>
      <c r="N721">
        <v>1</v>
      </c>
      <c r="O721">
        <v>23</v>
      </c>
      <c r="P721">
        <v>95.7</v>
      </c>
      <c r="Q721">
        <v>95.7</v>
      </c>
      <c r="R721">
        <v>1.51</v>
      </c>
      <c r="S721" t="s">
        <v>52</v>
      </c>
      <c r="T721" t="s">
        <v>31</v>
      </c>
    </row>
    <row r="722" spans="1:20" x14ac:dyDescent="0.3">
      <c r="A722" t="s">
        <v>20</v>
      </c>
      <c r="B722" t="s">
        <v>21</v>
      </c>
      <c r="C722" t="s">
        <v>22</v>
      </c>
      <c r="D722" t="s">
        <v>23</v>
      </c>
      <c r="E722" t="s">
        <v>24</v>
      </c>
      <c r="F722" t="s">
        <v>25</v>
      </c>
      <c r="G722" t="s">
        <v>390</v>
      </c>
      <c r="H722" t="s">
        <v>27</v>
      </c>
      <c r="I722" t="s">
        <v>179</v>
      </c>
      <c r="J722" t="s">
        <v>170</v>
      </c>
      <c r="K722">
        <v>7.22</v>
      </c>
      <c r="L722">
        <v>25</v>
      </c>
      <c r="M722">
        <v>25</v>
      </c>
      <c r="N722">
        <v>0</v>
      </c>
      <c r="O722">
        <v>25</v>
      </c>
      <c r="P722">
        <v>100</v>
      </c>
      <c r="Q722">
        <v>100</v>
      </c>
      <c r="R722">
        <v>0</v>
      </c>
      <c r="S722" t="s">
        <v>42</v>
      </c>
      <c r="T722" t="s">
        <v>60</v>
      </c>
    </row>
    <row r="723" spans="1:20" x14ac:dyDescent="0.3">
      <c r="A723" t="s">
        <v>32</v>
      </c>
      <c r="B723" t="s">
        <v>33</v>
      </c>
      <c r="C723" t="s">
        <v>22</v>
      </c>
      <c r="D723" t="s">
        <v>34</v>
      </c>
      <c r="E723" t="s">
        <v>24</v>
      </c>
      <c r="F723" t="s">
        <v>25</v>
      </c>
      <c r="G723" t="s">
        <v>390</v>
      </c>
      <c r="H723" t="s">
        <v>27</v>
      </c>
      <c r="I723" t="s">
        <v>35</v>
      </c>
      <c r="J723" t="s">
        <v>391</v>
      </c>
      <c r="K723">
        <v>9.0500000000000007</v>
      </c>
      <c r="L723">
        <v>32</v>
      </c>
      <c r="M723">
        <v>32</v>
      </c>
      <c r="N723">
        <v>0</v>
      </c>
      <c r="O723">
        <v>32</v>
      </c>
      <c r="P723">
        <v>100</v>
      </c>
      <c r="Q723">
        <v>100</v>
      </c>
      <c r="R723">
        <v>1.05</v>
      </c>
      <c r="S723" t="s">
        <v>42</v>
      </c>
      <c r="T723" t="s">
        <v>60</v>
      </c>
    </row>
    <row r="724" spans="1:20" x14ac:dyDescent="0.3">
      <c r="A724" t="s">
        <v>38</v>
      </c>
      <c r="B724" t="s">
        <v>39</v>
      </c>
      <c r="C724" t="s">
        <v>22</v>
      </c>
      <c r="D724" t="s">
        <v>34</v>
      </c>
      <c r="E724" t="s">
        <v>24</v>
      </c>
      <c r="F724" t="s">
        <v>25</v>
      </c>
      <c r="G724" t="s">
        <v>390</v>
      </c>
      <c r="H724" t="s">
        <v>27</v>
      </c>
      <c r="I724" t="s">
        <v>206</v>
      </c>
      <c r="J724" t="s">
        <v>350</v>
      </c>
      <c r="K724">
        <v>7.29</v>
      </c>
      <c r="L724">
        <v>20</v>
      </c>
      <c r="M724">
        <v>16</v>
      </c>
      <c r="N724">
        <v>4</v>
      </c>
      <c r="O724">
        <v>20</v>
      </c>
      <c r="P724">
        <v>80</v>
      </c>
      <c r="Q724">
        <v>80</v>
      </c>
      <c r="R724">
        <v>0</v>
      </c>
      <c r="S724" t="s">
        <v>42</v>
      </c>
      <c r="T724" t="s">
        <v>37</v>
      </c>
    </row>
    <row r="725" spans="1:20" x14ac:dyDescent="0.3">
      <c r="A725" t="s">
        <v>43</v>
      </c>
      <c r="B725" t="s">
        <v>44</v>
      </c>
      <c r="C725" t="s">
        <v>22</v>
      </c>
      <c r="D725" t="s">
        <v>45</v>
      </c>
      <c r="E725" t="s">
        <v>24</v>
      </c>
      <c r="F725" t="s">
        <v>25</v>
      </c>
      <c r="G725" t="s">
        <v>390</v>
      </c>
      <c r="H725" t="s">
        <v>27</v>
      </c>
      <c r="I725" t="s">
        <v>125</v>
      </c>
      <c r="J725" t="s">
        <v>29</v>
      </c>
      <c r="K725">
        <v>7.81</v>
      </c>
      <c r="L725">
        <v>21</v>
      </c>
      <c r="M725">
        <v>19</v>
      </c>
      <c r="N725">
        <v>2</v>
      </c>
      <c r="O725">
        <v>21</v>
      </c>
      <c r="P725">
        <v>90.5</v>
      </c>
      <c r="Q725">
        <v>90.5</v>
      </c>
      <c r="R725">
        <v>0</v>
      </c>
      <c r="S725" t="s">
        <v>42</v>
      </c>
      <c r="T725" t="s">
        <v>31</v>
      </c>
    </row>
    <row r="726" spans="1:20" x14ac:dyDescent="0.3">
      <c r="A726" t="s">
        <v>48</v>
      </c>
      <c r="B726" t="s">
        <v>49</v>
      </c>
      <c r="C726" t="s">
        <v>22</v>
      </c>
      <c r="D726" t="s">
        <v>34</v>
      </c>
      <c r="E726" t="s">
        <v>24</v>
      </c>
      <c r="F726" t="s">
        <v>25</v>
      </c>
      <c r="G726" t="s">
        <v>390</v>
      </c>
      <c r="H726" t="s">
        <v>27</v>
      </c>
      <c r="I726" t="s">
        <v>194</v>
      </c>
      <c r="J726" t="s">
        <v>235</v>
      </c>
      <c r="K726">
        <v>7.61</v>
      </c>
      <c r="L726">
        <v>30</v>
      </c>
      <c r="M726">
        <v>30</v>
      </c>
      <c r="N726">
        <v>0</v>
      </c>
      <c r="O726">
        <v>30</v>
      </c>
      <c r="P726">
        <v>100</v>
      </c>
      <c r="Q726">
        <v>100</v>
      </c>
      <c r="R726">
        <v>0</v>
      </c>
      <c r="S726" t="s">
        <v>42</v>
      </c>
      <c r="T726" t="s">
        <v>60</v>
      </c>
    </row>
    <row r="727" spans="1:20" x14ac:dyDescent="0.3">
      <c r="A727" t="s">
        <v>53</v>
      </c>
      <c r="B727" t="s">
        <v>54</v>
      </c>
      <c r="C727" t="s">
        <v>55</v>
      </c>
      <c r="D727" t="s">
        <v>56</v>
      </c>
      <c r="E727" t="s">
        <v>24</v>
      </c>
      <c r="F727" t="s">
        <v>57</v>
      </c>
      <c r="G727" t="s">
        <v>390</v>
      </c>
      <c r="H727" t="s">
        <v>27</v>
      </c>
      <c r="I727" t="s">
        <v>204</v>
      </c>
      <c r="J727" t="s">
        <v>391</v>
      </c>
      <c r="K727">
        <v>8.74</v>
      </c>
      <c r="L727">
        <v>24</v>
      </c>
      <c r="M727">
        <v>20</v>
      </c>
      <c r="N727">
        <v>4</v>
      </c>
      <c r="O727">
        <v>24</v>
      </c>
      <c r="P727">
        <v>83.3</v>
      </c>
      <c r="Q727">
        <v>83.3</v>
      </c>
      <c r="R727">
        <v>0.74</v>
      </c>
      <c r="S727" t="s">
        <v>30</v>
      </c>
      <c r="T727" t="s">
        <v>37</v>
      </c>
    </row>
    <row r="728" spans="1:20" x14ac:dyDescent="0.3">
      <c r="A728" t="s">
        <v>61</v>
      </c>
      <c r="B728" t="s">
        <v>62</v>
      </c>
      <c r="C728" t="s">
        <v>55</v>
      </c>
      <c r="D728" t="s">
        <v>63</v>
      </c>
      <c r="E728" t="s">
        <v>24</v>
      </c>
      <c r="F728" t="s">
        <v>57</v>
      </c>
      <c r="G728" t="s">
        <v>390</v>
      </c>
      <c r="H728" t="s">
        <v>119</v>
      </c>
      <c r="I728" t="s">
        <v>99</v>
      </c>
      <c r="J728" t="s">
        <v>229</v>
      </c>
      <c r="K728">
        <v>9.31</v>
      </c>
      <c r="L728">
        <v>18</v>
      </c>
      <c r="M728">
        <v>15</v>
      </c>
      <c r="N728">
        <v>3</v>
      </c>
      <c r="O728">
        <v>18</v>
      </c>
      <c r="P728">
        <v>83.3</v>
      </c>
      <c r="Q728">
        <v>83.3</v>
      </c>
      <c r="R728">
        <v>1.31</v>
      </c>
      <c r="S728" t="s">
        <v>81</v>
      </c>
      <c r="T728" t="s">
        <v>31</v>
      </c>
    </row>
    <row r="729" spans="1:20" x14ac:dyDescent="0.3">
      <c r="A729" t="s">
        <v>66</v>
      </c>
      <c r="B729" t="s">
        <v>67</v>
      </c>
      <c r="C729" t="s">
        <v>55</v>
      </c>
      <c r="D729" t="s">
        <v>56</v>
      </c>
      <c r="E729" t="s">
        <v>24</v>
      </c>
      <c r="F729" t="s">
        <v>57</v>
      </c>
      <c r="G729" t="s">
        <v>390</v>
      </c>
      <c r="H729" t="s">
        <v>27</v>
      </c>
      <c r="I729" t="s">
        <v>58</v>
      </c>
      <c r="J729" t="s">
        <v>245</v>
      </c>
      <c r="K729">
        <v>9.24</v>
      </c>
      <c r="L729">
        <v>22</v>
      </c>
      <c r="M729">
        <v>20</v>
      </c>
      <c r="N729">
        <v>2</v>
      </c>
      <c r="O729">
        <v>22</v>
      </c>
      <c r="P729">
        <v>90.9</v>
      </c>
      <c r="Q729">
        <v>90.9</v>
      </c>
      <c r="R729">
        <v>1.24</v>
      </c>
      <c r="S729" t="s">
        <v>42</v>
      </c>
      <c r="T729" t="s">
        <v>31</v>
      </c>
    </row>
    <row r="730" spans="1:20" x14ac:dyDescent="0.3">
      <c r="A730" t="s">
        <v>70</v>
      </c>
      <c r="B730" t="s">
        <v>71</v>
      </c>
      <c r="C730" t="s">
        <v>72</v>
      </c>
      <c r="D730" t="s">
        <v>73</v>
      </c>
      <c r="E730" t="s">
        <v>24</v>
      </c>
      <c r="F730" t="s">
        <v>74</v>
      </c>
      <c r="G730" t="s">
        <v>390</v>
      </c>
      <c r="H730" t="s">
        <v>27</v>
      </c>
      <c r="I730" t="s">
        <v>110</v>
      </c>
      <c r="J730" t="s">
        <v>51</v>
      </c>
      <c r="K730">
        <v>8.56</v>
      </c>
      <c r="L730">
        <v>16</v>
      </c>
      <c r="M730">
        <v>13</v>
      </c>
      <c r="N730">
        <v>3</v>
      </c>
      <c r="O730">
        <v>16</v>
      </c>
      <c r="P730">
        <v>81.2</v>
      </c>
      <c r="Q730">
        <v>81.2</v>
      </c>
      <c r="R730">
        <v>0.56000000000000005</v>
      </c>
      <c r="S730" t="s">
        <v>30</v>
      </c>
      <c r="T730" t="s">
        <v>31</v>
      </c>
    </row>
    <row r="731" spans="1:20" x14ac:dyDescent="0.3">
      <c r="A731" t="s">
        <v>77</v>
      </c>
      <c r="B731" t="s">
        <v>78</v>
      </c>
      <c r="C731" t="s">
        <v>72</v>
      </c>
      <c r="D731" t="s">
        <v>73</v>
      </c>
      <c r="E731" t="s">
        <v>24</v>
      </c>
      <c r="F731" t="s">
        <v>74</v>
      </c>
      <c r="G731" t="s">
        <v>390</v>
      </c>
      <c r="H731" t="s">
        <v>27</v>
      </c>
      <c r="I731" t="s">
        <v>210</v>
      </c>
      <c r="J731" t="s">
        <v>215</v>
      </c>
      <c r="K731">
        <v>9.01</v>
      </c>
      <c r="L731">
        <v>18</v>
      </c>
      <c r="M731">
        <v>15</v>
      </c>
      <c r="N731">
        <v>3</v>
      </c>
      <c r="O731">
        <v>18</v>
      </c>
      <c r="P731">
        <v>83.3</v>
      </c>
      <c r="Q731">
        <v>83.3</v>
      </c>
      <c r="R731">
        <v>1.01</v>
      </c>
      <c r="S731" t="s">
        <v>30</v>
      </c>
      <c r="T731" t="s">
        <v>31</v>
      </c>
    </row>
    <row r="732" spans="1:20" x14ac:dyDescent="0.3">
      <c r="A732" t="s">
        <v>82</v>
      </c>
      <c r="B732" t="s">
        <v>83</v>
      </c>
      <c r="C732" t="s">
        <v>72</v>
      </c>
      <c r="D732" t="s">
        <v>45</v>
      </c>
      <c r="E732" t="s">
        <v>24</v>
      </c>
      <c r="F732" t="s">
        <v>74</v>
      </c>
      <c r="G732" t="s">
        <v>390</v>
      </c>
      <c r="H732" t="s">
        <v>27</v>
      </c>
      <c r="I732" t="s">
        <v>149</v>
      </c>
      <c r="J732" t="s">
        <v>386</v>
      </c>
      <c r="K732">
        <v>8.34</v>
      </c>
      <c r="L732">
        <v>19</v>
      </c>
      <c r="M732">
        <v>18</v>
      </c>
      <c r="N732">
        <v>1</v>
      </c>
      <c r="O732">
        <v>19</v>
      </c>
      <c r="P732">
        <v>94.7</v>
      </c>
      <c r="Q732">
        <v>94.7</v>
      </c>
      <c r="R732">
        <v>0.34</v>
      </c>
      <c r="S732" t="s">
        <v>30</v>
      </c>
      <c r="T732" t="s">
        <v>31</v>
      </c>
    </row>
    <row r="733" spans="1:20" x14ac:dyDescent="0.3">
      <c r="A733" t="s">
        <v>85</v>
      </c>
      <c r="B733" t="s">
        <v>86</v>
      </c>
      <c r="C733" t="s">
        <v>87</v>
      </c>
      <c r="D733" t="s">
        <v>88</v>
      </c>
      <c r="E733" t="s">
        <v>24</v>
      </c>
      <c r="F733" t="s">
        <v>89</v>
      </c>
      <c r="G733" t="s">
        <v>390</v>
      </c>
      <c r="H733" t="s">
        <v>27</v>
      </c>
      <c r="I733" t="s">
        <v>106</v>
      </c>
      <c r="J733" t="s">
        <v>188</v>
      </c>
      <c r="K733">
        <v>8.24</v>
      </c>
      <c r="L733">
        <v>9</v>
      </c>
      <c r="M733">
        <v>7</v>
      </c>
      <c r="N733">
        <v>2</v>
      </c>
      <c r="O733">
        <v>9</v>
      </c>
      <c r="P733">
        <v>77.8</v>
      </c>
      <c r="Q733">
        <v>77.8</v>
      </c>
      <c r="R733">
        <v>0.24</v>
      </c>
      <c r="S733" t="s">
        <v>42</v>
      </c>
      <c r="T733" t="s">
        <v>31</v>
      </c>
    </row>
    <row r="734" spans="1:20" x14ac:dyDescent="0.3">
      <c r="A734" t="s">
        <v>92</v>
      </c>
      <c r="B734" t="s">
        <v>93</v>
      </c>
      <c r="C734" t="s">
        <v>94</v>
      </c>
      <c r="D734" t="s">
        <v>95</v>
      </c>
      <c r="E734" t="s">
        <v>24</v>
      </c>
      <c r="F734" t="s">
        <v>89</v>
      </c>
      <c r="G734" t="s">
        <v>390</v>
      </c>
      <c r="H734" t="s">
        <v>27</v>
      </c>
      <c r="I734" t="s">
        <v>110</v>
      </c>
      <c r="J734" t="s">
        <v>168</v>
      </c>
      <c r="K734">
        <v>8.68</v>
      </c>
      <c r="L734">
        <v>19</v>
      </c>
      <c r="M734">
        <v>18</v>
      </c>
      <c r="N734">
        <v>1</v>
      </c>
      <c r="O734">
        <v>19</v>
      </c>
      <c r="P734">
        <v>94.7</v>
      </c>
      <c r="Q734">
        <v>94.7</v>
      </c>
      <c r="R734">
        <v>0.68</v>
      </c>
      <c r="S734" t="s">
        <v>42</v>
      </c>
      <c r="T734" t="s">
        <v>31</v>
      </c>
    </row>
    <row r="735" spans="1:20" x14ac:dyDescent="0.3">
      <c r="A735" t="s">
        <v>97</v>
      </c>
      <c r="B735" t="s">
        <v>98</v>
      </c>
      <c r="C735" t="s">
        <v>94</v>
      </c>
      <c r="D735" t="s">
        <v>95</v>
      </c>
      <c r="E735" t="s">
        <v>24</v>
      </c>
      <c r="F735" t="s">
        <v>89</v>
      </c>
      <c r="G735" t="s">
        <v>390</v>
      </c>
      <c r="H735" t="s">
        <v>27</v>
      </c>
      <c r="I735" t="s">
        <v>199</v>
      </c>
      <c r="J735" t="s">
        <v>384</v>
      </c>
      <c r="K735">
        <v>8.84</v>
      </c>
      <c r="L735">
        <v>25</v>
      </c>
      <c r="M735">
        <v>21</v>
      </c>
      <c r="N735">
        <v>4</v>
      </c>
      <c r="O735">
        <v>25</v>
      </c>
      <c r="P735">
        <v>84</v>
      </c>
      <c r="Q735">
        <v>84</v>
      </c>
      <c r="R735">
        <v>0.84</v>
      </c>
      <c r="S735" t="s">
        <v>30</v>
      </c>
      <c r="T735" t="s">
        <v>37</v>
      </c>
    </row>
    <row r="736" spans="1:20" x14ac:dyDescent="0.3">
      <c r="A736" t="s">
        <v>100</v>
      </c>
      <c r="B736" t="s">
        <v>101</v>
      </c>
      <c r="C736" t="s">
        <v>94</v>
      </c>
      <c r="D736" t="s">
        <v>45</v>
      </c>
      <c r="E736" t="s">
        <v>24</v>
      </c>
      <c r="F736" t="s">
        <v>89</v>
      </c>
      <c r="G736" t="s">
        <v>390</v>
      </c>
      <c r="H736" t="s">
        <v>27</v>
      </c>
      <c r="I736" t="s">
        <v>204</v>
      </c>
      <c r="J736" t="s">
        <v>274</v>
      </c>
      <c r="K736">
        <v>8.77</v>
      </c>
      <c r="L736">
        <v>26</v>
      </c>
      <c r="M736">
        <v>25</v>
      </c>
      <c r="N736">
        <v>1</v>
      </c>
      <c r="O736">
        <v>26</v>
      </c>
      <c r="P736">
        <v>96.2</v>
      </c>
      <c r="Q736">
        <v>96.2</v>
      </c>
      <c r="R736">
        <v>0.77</v>
      </c>
      <c r="S736" t="s">
        <v>42</v>
      </c>
      <c r="T736" t="s">
        <v>31</v>
      </c>
    </row>
    <row r="737" spans="1:20" x14ac:dyDescent="0.3">
      <c r="A737" t="s">
        <v>103</v>
      </c>
      <c r="B737" t="s">
        <v>104</v>
      </c>
      <c r="C737" t="s">
        <v>22</v>
      </c>
      <c r="D737" t="s">
        <v>34</v>
      </c>
      <c r="E737" t="s">
        <v>105</v>
      </c>
      <c r="F737" t="s">
        <v>25</v>
      </c>
      <c r="G737" t="s">
        <v>390</v>
      </c>
      <c r="H737" t="s">
        <v>27</v>
      </c>
      <c r="I737" t="s">
        <v>164</v>
      </c>
      <c r="J737" t="s">
        <v>200</v>
      </c>
      <c r="K737">
        <v>7.55</v>
      </c>
      <c r="L737">
        <v>32</v>
      </c>
      <c r="M737">
        <v>24</v>
      </c>
      <c r="N737">
        <v>8</v>
      </c>
      <c r="O737">
        <v>32</v>
      </c>
      <c r="P737">
        <v>75</v>
      </c>
      <c r="Q737">
        <v>75</v>
      </c>
      <c r="R737">
        <v>0</v>
      </c>
      <c r="S737" t="s">
        <v>30</v>
      </c>
      <c r="T737" t="s">
        <v>122</v>
      </c>
    </row>
    <row r="738" spans="1:20" x14ac:dyDescent="0.3">
      <c r="A738" t="s">
        <v>108</v>
      </c>
      <c r="B738" t="s">
        <v>109</v>
      </c>
      <c r="C738" t="s">
        <v>22</v>
      </c>
      <c r="D738" t="s">
        <v>34</v>
      </c>
      <c r="E738" t="s">
        <v>105</v>
      </c>
      <c r="F738" t="s">
        <v>25</v>
      </c>
      <c r="G738" t="s">
        <v>390</v>
      </c>
      <c r="H738" t="s">
        <v>27</v>
      </c>
      <c r="I738" t="s">
        <v>206</v>
      </c>
      <c r="J738" t="s">
        <v>208</v>
      </c>
      <c r="K738">
        <v>8.9700000000000006</v>
      </c>
      <c r="L738">
        <v>26</v>
      </c>
      <c r="M738">
        <v>20</v>
      </c>
      <c r="N738">
        <v>6</v>
      </c>
      <c r="O738">
        <v>26</v>
      </c>
      <c r="P738">
        <v>76.900000000000006</v>
      </c>
      <c r="Q738">
        <v>76.900000000000006</v>
      </c>
      <c r="R738">
        <v>0.97</v>
      </c>
      <c r="S738" t="s">
        <v>30</v>
      </c>
      <c r="T738" t="s">
        <v>37</v>
      </c>
    </row>
    <row r="739" spans="1:20" x14ac:dyDescent="0.3">
      <c r="A739" t="s">
        <v>111</v>
      </c>
      <c r="B739" t="s">
        <v>112</v>
      </c>
      <c r="C739" t="s">
        <v>55</v>
      </c>
      <c r="D739" t="s">
        <v>56</v>
      </c>
      <c r="E739" t="s">
        <v>105</v>
      </c>
      <c r="F739" t="s">
        <v>57</v>
      </c>
      <c r="G739" t="s">
        <v>390</v>
      </c>
      <c r="H739" t="s">
        <v>27</v>
      </c>
      <c r="I739" t="s">
        <v>35</v>
      </c>
      <c r="J739" t="s">
        <v>132</v>
      </c>
      <c r="K739">
        <v>8.02</v>
      </c>
      <c r="L739">
        <v>17</v>
      </c>
      <c r="M739">
        <v>14</v>
      </c>
      <c r="N739">
        <v>3</v>
      </c>
      <c r="O739">
        <v>17</v>
      </c>
      <c r="P739">
        <v>82.4</v>
      </c>
      <c r="Q739">
        <v>82.4</v>
      </c>
      <c r="R739">
        <v>0.02</v>
      </c>
      <c r="S739" t="s">
        <v>42</v>
      </c>
      <c r="T739" t="s">
        <v>31</v>
      </c>
    </row>
    <row r="740" spans="1:20" x14ac:dyDescent="0.3">
      <c r="A740" t="s">
        <v>114</v>
      </c>
      <c r="B740" t="s">
        <v>115</v>
      </c>
      <c r="C740" t="s">
        <v>72</v>
      </c>
      <c r="D740" t="s">
        <v>73</v>
      </c>
      <c r="E740" t="s">
        <v>105</v>
      </c>
      <c r="F740" t="s">
        <v>74</v>
      </c>
      <c r="G740" t="s">
        <v>390</v>
      </c>
      <c r="H740" t="s">
        <v>27</v>
      </c>
      <c r="I740" t="s">
        <v>75</v>
      </c>
      <c r="J740" t="s">
        <v>155</v>
      </c>
      <c r="K740">
        <v>8.51</v>
      </c>
      <c r="L740">
        <v>15</v>
      </c>
      <c r="M740">
        <v>14</v>
      </c>
      <c r="N740">
        <v>1</v>
      </c>
      <c r="O740">
        <v>15</v>
      </c>
      <c r="P740">
        <v>93.3</v>
      </c>
      <c r="Q740">
        <v>93.3</v>
      </c>
      <c r="R740">
        <v>0.51</v>
      </c>
      <c r="S740" t="s">
        <v>30</v>
      </c>
      <c r="T740" t="s">
        <v>31</v>
      </c>
    </row>
    <row r="741" spans="1:20" x14ac:dyDescent="0.3">
      <c r="A741" t="s">
        <v>117</v>
      </c>
      <c r="B741" t="s">
        <v>118</v>
      </c>
      <c r="C741" t="s">
        <v>94</v>
      </c>
      <c r="D741" t="s">
        <v>95</v>
      </c>
      <c r="E741" t="s">
        <v>105</v>
      </c>
      <c r="F741" t="s">
        <v>89</v>
      </c>
      <c r="G741" t="s">
        <v>390</v>
      </c>
      <c r="H741" t="s">
        <v>27</v>
      </c>
      <c r="I741" t="s">
        <v>35</v>
      </c>
      <c r="J741" t="s">
        <v>151</v>
      </c>
      <c r="K741">
        <v>8.1</v>
      </c>
      <c r="L741">
        <v>33</v>
      </c>
      <c r="M741">
        <v>26</v>
      </c>
      <c r="N741">
        <v>7</v>
      </c>
      <c r="O741">
        <v>33</v>
      </c>
      <c r="P741">
        <v>78.8</v>
      </c>
      <c r="Q741">
        <v>78.8</v>
      </c>
      <c r="R741">
        <v>0.1</v>
      </c>
      <c r="S741" t="s">
        <v>42</v>
      </c>
      <c r="T741" t="s">
        <v>37</v>
      </c>
    </row>
    <row r="742" spans="1:20" x14ac:dyDescent="0.3">
      <c r="A742" t="s">
        <v>20</v>
      </c>
      <c r="B742" t="s">
        <v>21</v>
      </c>
      <c r="C742" t="s">
        <v>22</v>
      </c>
      <c r="D742" t="s">
        <v>23</v>
      </c>
      <c r="E742" t="s">
        <v>24</v>
      </c>
      <c r="F742" t="s">
        <v>25</v>
      </c>
      <c r="G742" t="s">
        <v>392</v>
      </c>
      <c r="H742" t="s">
        <v>27</v>
      </c>
      <c r="I742" t="s">
        <v>64</v>
      </c>
      <c r="J742" t="s">
        <v>335</v>
      </c>
      <c r="K742">
        <v>8.32</v>
      </c>
      <c r="L742">
        <v>20</v>
      </c>
      <c r="M742">
        <v>20</v>
      </c>
      <c r="N742">
        <v>0</v>
      </c>
      <c r="O742">
        <v>20</v>
      </c>
      <c r="P742">
        <v>100</v>
      </c>
      <c r="Q742">
        <v>100</v>
      </c>
      <c r="R742">
        <v>0.32</v>
      </c>
      <c r="S742" t="s">
        <v>42</v>
      </c>
      <c r="T742" t="s">
        <v>60</v>
      </c>
    </row>
    <row r="743" spans="1:20" x14ac:dyDescent="0.3">
      <c r="A743" t="s">
        <v>32</v>
      </c>
      <c r="B743" t="s">
        <v>33</v>
      </c>
      <c r="C743" t="s">
        <v>22</v>
      </c>
      <c r="D743" t="s">
        <v>34</v>
      </c>
      <c r="E743" t="s">
        <v>24</v>
      </c>
      <c r="F743" t="s">
        <v>25</v>
      </c>
      <c r="G743" t="s">
        <v>392</v>
      </c>
      <c r="H743" t="s">
        <v>27</v>
      </c>
      <c r="I743" t="s">
        <v>50</v>
      </c>
      <c r="J743" t="s">
        <v>212</v>
      </c>
      <c r="K743">
        <v>9.27</v>
      </c>
      <c r="L743">
        <v>33</v>
      </c>
      <c r="M743">
        <v>31</v>
      </c>
      <c r="N743">
        <v>2</v>
      </c>
      <c r="O743">
        <v>33</v>
      </c>
      <c r="P743">
        <v>93.9</v>
      </c>
      <c r="Q743">
        <v>93.9</v>
      </c>
      <c r="R743">
        <v>1.27</v>
      </c>
      <c r="S743" t="s">
        <v>42</v>
      </c>
      <c r="T743" t="s">
        <v>31</v>
      </c>
    </row>
    <row r="744" spans="1:20" x14ac:dyDescent="0.3">
      <c r="A744" t="s">
        <v>38</v>
      </c>
      <c r="B744" t="s">
        <v>39</v>
      </c>
      <c r="C744" t="s">
        <v>22</v>
      </c>
      <c r="D744" t="s">
        <v>34</v>
      </c>
      <c r="E744" t="s">
        <v>24</v>
      </c>
      <c r="F744" t="s">
        <v>25</v>
      </c>
      <c r="G744" t="s">
        <v>392</v>
      </c>
      <c r="H744" t="s">
        <v>27</v>
      </c>
      <c r="I744" t="s">
        <v>84</v>
      </c>
      <c r="J744" t="s">
        <v>337</v>
      </c>
      <c r="K744">
        <v>8.36</v>
      </c>
      <c r="L744">
        <v>25</v>
      </c>
      <c r="M744">
        <v>23</v>
      </c>
      <c r="N744">
        <v>2</v>
      </c>
      <c r="O744">
        <v>25</v>
      </c>
      <c r="P744">
        <v>92</v>
      </c>
      <c r="Q744">
        <v>92</v>
      </c>
      <c r="R744">
        <v>0.36</v>
      </c>
      <c r="S744" t="s">
        <v>42</v>
      </c>
      <c r="T744" t="s">
        <v>31</v>
      </c>
    </row>
    <row r="745" spans="1:20" x14ac:dyDescent="0.3">
      <c r="A745" t="s">
        <v>43</v>
      </c>
      <c r="B745" t="s">
        <v>44</v>
      </c>
      <c r="C745" t="s">
        <v>22</v>
      </c>
      <c r="D745" t="s">
        <v>45</v>
      </c>
      <c r="E745" t="s">
        <v>24</v>
      </c>
      <c r="F745" t="s">
        <v>25</v>
      </c>
      <c r="G745" t="s">
        <v>392</v>
      </c>
      <c r="H745" t="s">
        <v>27</v>
      </c>
      <c r="I745" t="s">
        <v>159</v>
      </c>
      <c r="J745" t="s">
        <v>289</v>
      </c>
      <c r="K745">
        <v>9.42</v>
      </c>
      <c r="L745">
        <v>27</v>
      </c>
      <c r="M745">
        <v>24</v>
      </c>
      <c r="N745">
        <v>3</v>
      </c>
      <c r="O745">
        <v>27</v>
      </c>
      <c r="P745">
        <v>88.9</v>
      </c>
      <c r="Q745">
        <v>88.9</v>
      </c>
      <c r="R745">
        <v>1.42</v>
      </c>
      <c r="S745" t="s">
        <v>42</v>
      </c>
      <c r="T745" t="s">
        <v>31</v>
      </c>
    </row>
    <row r="746" spans="1:20" x14ac:dyDescent="0.3">
      <c r="A746" t="s">
        <v>48</v>
      </c>
      <c r="B746" t="s">
        <v>49</v>
      </c>
      <c r="C746" t="s">
        <v>22</v>
      </c>
      <c r="D746" t="s">
        <v>34</v>
      </c>
      <c r="E746" t="s">
        <v>24</v>
      </c>
      <c r="F746" t="s">
        <v>25</v>
      </c>
      <c r="G746" t="s">
        <v>392</v>
      </c>
      <c r="H746" t="s">
        <v>27</v>
      </c>
      <c r="I746" t="s">
        <v>35</v>
      </c>
      <c r="J746" t="s">
        <v>132</v>
      </c>
      <c r="K746">
        <v>8.0299999999999994</v>
      </c>
      <c r="L746">
        <v>24</v>
      </c>
      <c r="M746">
        <v>20</v>
      </c>
      <c r="N746">
        <v>4</v>
      </c>
      <c r="O746">
        <v>24</v>
      </c>
      <c r="P746">
        <v>83.3</v>
      </c>
      <c r="Q746">
        <v>83.3</v>
      </c>
      <c r="R746">
        <v>0.03</v>
      </c>
      <c r="S746" t="s">
        <v>30</v>
      </c>
      <c r="T746" t="s">
        <v>37</v>
      </c>
    </row>
    <row r="747" spans="1:20" x14ac:dyDescent="0.3">
      <c r="A747" t="s">
        <v>53</v>
      </c>
      <c r="B747" t="s">
        <v>54</v>
      </c>
      <c r="C747" t="s">
        <v>55</v>
      </c>
      <c r="D747" t="s">
        <v>56</v>
      </c>
      <c r="E747" t="s">
        <v>24</v>
      </c>
      <c r="F747" t="s">
        <v>57</v>
      </c>
      <c r="G747" t="s">
        <v>392</v>
      </c>
      <c r="H747" t="s">
        <v>27</v>
      </c>
      <c r="I747" t="s">
        <v>64</v>
      </c>
      <c r="J747" t="s">
        <v>144</v>
      </c>
      <c r="K747">
        <v>8.6999999999999993</v>
      </c>
      <c r="L747">
        <v>23</v>
      </c>
      <c r="M747">
        <v>23</v>
      </c>
      <c r="N747">
        <v>0</v>
      </c>
      <c r="O747">
        <v>23</v>
      </c>
      <c r="P747">
        <v>100</v>
      </c>
      <c r="Q747">
        <v>100</v>
      </c>
      <c r="R747">
        <v>0.7</v>
      </c>
      <c r="S747" t="s">
        <v>42</v>
      </c>
      <c r="T747" t="s">
        <v>60</v>
      </c>
    </row>
    <row r="748" spans="1:20" x14ac:dyDescent="0.3">
      <c r="A748" t="s">
        <v>61</v>
      </c>
      <c r="B748" t="s">
        <v>62</v>
      </c>
      <c r="C748" t="s">
        <v>55</v>
      </c>
      <c r="D748" t="s">
        <v>63</v>
      </c>
      <c r="E748" t="s">
        <v>24</v>
      </c>
      <c r="F748" t="s">
        <v>57</v>
      </c>
      <c r="G748" t="s">
        <v>392</v>
      </c>
      <c r="H748" t="s">
        <v>27</v>
      </c>
      <c r="I748" t="s">
        <v>125</v>
      </c>
      <c r="J748" t="s">
        <v>388</v>
      </c>
      <c r="K748">
        <v>7.56</v>
      </c>
      <c r="L748">
        <v>8</v>
      </c>
      <c r="M748">
        <v>8</v>
      </c>
      <c r="N748">
        <v>0</v>
      </c>
      <c r="O748">
        <v>8</v>
      </c>
      <c r="P748">
        <v>100</v>
      </c>
      <c r="Q748">
        <v>100</v>
      </c>
      <c r="R748">
        <v>0</v>
      </c>
      <c r="S748" t="s">
        <v>42</v>
      </c>
      <c r="T748" t="s">
        <v>60</v>
      </c>
    </row>
    <row r="749" spans="1:20" x14ac:dyDescent="0.3">
      <c r="A749" t="s">
        <v>66</v>
      </c>
      <c r="B749" t="s">
        <v>67</v>
      </c>
      <c r="C749" t="s">
        <v>55</v>
      </c>
      <c r="D749" t="s">
        <v>56</v>
      </c>
      <c r="E749" t="s">
        <v>24</v>
      </c>
      <c r="F749" t="s">
        <v>57</v>
      </c>
      <c r="G749" t="s">
        <v>392</v>
      </c>
      <c r="H749" t="s">
        <v>27</v>
      </c>
      <c r="I749" t="s">
        <v>138</v>
      </c>
      <c r="J749" t="s">
        <v>207</v>
      </c>
      <c r="K749">
        <v>8.4499999999999993</v>
      </c>
      <c r="L749">
        <v>11</v>
      </c>
      <c r="M749">
        <v>10</v>
      </c>
      <c r="N749">
        <v>1</v>
      </c>
      <c r="O749">
        <v>11</v>
      </c>
      <c r="P749">
        <v>90.9</v>
      </c>
      <c r="Q749">
        <v>90.9</v>
      </c>
      <c r="R749">
        <v>0.45</v>
      </c>
      <c r="S749" t="s">
        <v>30</v>
      </c>
      <c r="T749" t="s">
        <v>31</v>
      </c>
    </row>
    <row r="750" spans="1:20" x14ac:dyDescent="0.3">
      <c r="A750" t="s">
        <v>70</v>
      </c>
      <c r="B750" t="s">
        <v>71</v>
      </c>
      <c r="C750" t="s">
        <v>72</v>
      </c>
      <c r="D750" t="s">
        <v>73</v>
      </c>
      <c r="E750" t="s">
        <v>24</v>
      </c>
      <c r="F750" t="s">
        <v>74</v>
      </c>
      <c r="G750" t="s">
        <v>392</v>
      </c>
      <c r="H750" t="s">
        <v>27</v>
      </c>
      <c r="I750" t="s">
        <v>306</v>
      </c>
      <c r="J750" t="s">
        <v>129</v>
      </c>
      <c r="K750">
        <v>9.3800000000000008</v>
      </c>
      <c r="L750">
        <v>10</v>
      </c>
      <c r="M750">
        <v>8</v>
      </c>
      <c r="N750">
        <v>2</v>
      </c>
      <c r="O750">
        <v>10</v>
      </c>
      <c r="P750">
        <v>80</v>
      </c>
      <c r="Q750">
        <v>80</v>
      </c>
      <c r="R750">
        <v>1.38</v>
      </c>
      <c r="S750" t="s">
        <v>30</v>
      </c>
      <c r="T750" t="s">
        <v>31</v>
      </c>
    </row>
    <row r="751" spans="1:20" x14ac:dyDescent="0.3">
      <c r="A751" t="s">
        <v>77</v>
      </c>
      <c r="B751" t="s">
        <v>78</v>
      </c>
      <c r="C751" t="s">
        <v>72</v>
      </c>
      <c r="D751" t="s">
        <v>73</v>
      </c>
      <c r="E751" t="s">
        <v>24</v>
      </c>
      <c r="F751" t="s">
        <v>74</v>
      </c>
      <c r="G751" t="s">
        <v>392</v>
      </c>
      <c r="H751" t="s">
        <v>27</v>
      </c>
      <c r="I751" t="s">
        <v>90</v>
      </c>
      <c r="J751" t="s">
        <v>65</v>
      </c>
      <c r="K751">
        <v>8.5</v>
      </c>
      <c r="L751">
        <v>23</v>
      </c>
      <c r="M751">
        <v>18</v>
      </c>
      <c r="N751">
        <v>5</v>
      </c>
      <c r="O751">
        <v>23</v>
      </c>
      <c r="P751">
        <v>78.3</v>
      </c>
      <c r="Q751">
        <v>78.3</v>
      </c>
      <c r="R751">
        <v>0.5</v>
      </c>
      <c r="S751" t="s">
        <v>30</v>
      </c>
      <c r="T751" t="s">
        <v>37</v>
      </c>
    </row>
    <row r="752" spans="1:20" x14ac:dyDescent="0.3">
      <c r="A752" t="s">
        <v>82</v>
      </c>
      <c r="B752" t="s">
        <v>83</v>
      </c>
      <c r="C752" t="s">
        <v>72</v>
      </c>
      <c r="D752" t="s">
        <v>45</v>
      </c>
      <c r="E752" t="s">
        <v>24</v>
      </c>
      <c r="F752" t="s">
        <v>74</v>
      </c>
      <c r="G752" t="s">
        <v>392</v>
      </c>
      <c r="H752" t="s">
        <v>27</v>
      </c>
      <c r="I752" t="s">
        <v>136</v>
      </c>
      <c r="J752" t="s">
        <v>284</v>
      </c>
      <c r="K752">
        <v>9.59</v>
      </c>
      <c r="L752">
        <v>10</v>
      </c>
      <c r="M752">
        <v>10</v>
      </c>
      <c r="N752">
        <v>0</v>
      </c>
      <c r="O752">
        <v>10</v>
      </c>
      <c r="P752">
        <v>100</v>
      </c>
      <c r="Q752">
        <v>100</v>
      </c>
      <c r="R752">
        <v>1.59</v>
      </c>
      <c r="S752" t="s">
        <v>42</v>
      </c>
      <c r="T752" t="s">
        <v>60</v>
      </c>
    </row>
    <row r="753" spans="1:20" x14ac:dyDescent="0.3">
      <c r="A753" t="s">
        <v>85</v>
      </c>
      <c r="B753" t="s">
        <v>86</v>
      </c>
      <c r="C753" t="s">
        <v>87</v>
      </c>
      <c r="D753" t="s">
        <v>88</v>
      </c>
      <c r="E753" t="s">
        <v>24</v>
      </c>
      <c r="F753" t="s">
        <v>89</v>
      </c>
      <c r="G753" t="s">
        <v>392</v>
      </c>
      <c r="H753" t="s">
        <v>27</v>
      </c>
      <c r="I753" t="s">
        <v>84</v>
      </c>
      <c r="J753" t="s">
        <v>376</v>
      </c>
      <c r="K753">
        <v>7.36</v>
      </c>
      <c r="L753">
        <v>5</v>
      </c>
      <c r="M753">
        <v>3</v>
      </c>
      <c r="N753">
        <v>2</v>
      </c>
      <c r="O753">
        <v>5</v>
      </c>
      <c r="P753">
        <v>60</v>
      </c>
      <c r="Q753">
        <v>60</v>
      </c>
      <c r="R753">
        <v>0</v>
      </c>
      <c r="S753" t="s">
        <v>81</v>
      </c>
      <c r="T753" t="s">
        <v>31</v>
      </c>
    </row>
    <row r="754" spans="1:20" x14ac:dyDescent="0.3">
      <c r="A754" t="s">
        <v>92</v>
      </c>
      <c r="B754" t="s">
        <v>93</v>
      </c>
      <c r="C754" t="s">
        <v>94</v>
      </c>
      <c r="D754" t="s">
        <v>95</v>
      </c>
      <c r="E754" t="s">
        <v>24</v>
      </c>
      <c r="F754" t="s">
        <v>89</v>
      </c>
      <c r="G754" t="s">
        <v>392</v>
      </c>
      <c r="H754" t="s">
        <v>27</v>
      </c>
      <c r="I754" t="s">
        <v>84</v>
      </c>
      <c r="J754" t="s">
        <v>265</v>
      </c>
      <c r="K754">
        <v>9.31</v>
      </c>
      <c r="L754">
        <v>26</v>
      </c>
      <c r="M754">
        <v>22</v>
      </c>
      <c r="N754">
        <v>4</v>
      </c>
      <c r="O754">
        <v>26</v>
      </c>
      <c r="P754">
        <v>84.6</v>
      </c>
      <c r="Q754">
        <v>84.6</v>
      </c>
      <c r="R754">
        <v>1.31</v>
      </c>
      <c r="S754" t="s">
        <v>30</v>
      </c>
      <c r="T754" t="s">
        <v>37</v>
      </c>
    </row>
    <row r="755" spans="1:20" x14ac:dyDescent="0.3">
      <c r="A755" t="s">
        <v>97</v>
      </c>
      <c r="B755" t="s">
        <v>98</v>
      </c>
      <c r="C755" t="s">
        <v>94</v>
      </c>
      <c r="D755" t="s">
        <v>95</v>
      </c>
      <c r="E755" t="s">
        <v>24</v>
      </c>
      <c r="F755" t="s">
        <v>89</v>
      </c>
      <c r="G755" t="s">
        <v>392</v>
      </c>
      <c r="H755" t="s">
        <v>27</v>
      </c>
      <c r="I755" t="s">
        <v>46</v>
      </c>
      <c r="J755" t="s">
        <v>230</v>
      </c>
      <c r="K755">
        <v>9.07</v>
      </c>
      <c r="L755">
        <v>30</v>
      </c>
      <c r="M755">
        <v>29</v>
      </c>
      <c r="N755">
        <v>1</v>
      </c>
      <c r="O755">
        <v>30</v>
      </c>
      <c r="P755">
        <v>96.7</v>
      </c>
      <c r="Q755">
        <v>96.7</v>
      </c>
      <c r="R755">
        <v>1.07</v>
      </c>
      <c r="S755" t="s">
        <v>30</v>
      </c>
      <c r="T755" t="s">
        <v>31</v>
      </c>
    </row>
    <row r="756" spans="1:20" x14ac:dyDescent="0.3">
      <c r="A756" t="s">
        <v>100</v>
      </c>
      <c r="B756" t="s">
        <v>101</v>
      </c>
      <c r="C756" t="s">
        <v>94</v>
      </c>
      <c r="D756" t="s">
        <v>45</v>
      </c>
      <c r="E756" t="s">
        <v>24</v>
      </c>
      <c r="F756" t="s">
        <v>89</v>
      </c>
      <c r="G756" t="s">
        <v>392</v>
      </c>
      <c r="H756" t="s">
        <v>27</v>
      </c>
      <c r="I756" t="s">
        <v>204</v>
      </c>
      <c r="J756" t="s">
        <v>309</v>
      </c>
      <c r="K756">
        <v>7.76</v>
      </c>
      <c r="L756">
        <v>29</v>
      </c>
      <c r="M756">
        <v>27</v>
      </c>
      <c r="N756">
        <v>2</v>
      </c>
      <c r="O756">
        <v>29</v>
      </c>
      <c r="P756">
        <v>93.1</v>
      </c>
      <c r="Q756">
        <v>93.1</v>
      </c>
      <c r="R756">
        <v>0</v>
      </c>
      <c r="S756" t="s">
        <v>30</v>
      </c>
      <c r="T756" t="s">
        <v>31</v>
      </c>
    </row>
    <row r="757" spans="1:20" x14ac:dyDescent="0.3">
      <c r="A757" t="s">
        <v>103</v>
      </c>
      <c r="B757" t="s">
        <v>104</v>
      </c>
      <c r="C757" t="s">
        <v>22</v>
      </c>
      <c r="D757" t="s">
        <v>34</v>
      </c>
      <c r="E757" t="s">
        <v>105</v>
      </c>
      <c r="F757" t="s">
        <v>25</v>
      </c>
      <c r="G757" t="s">
        <v>392</v>
      </c>
      <c r="H757" t="s">
        <v>27</v>
      </c>
      <c r="I757" t="s">
        <v>96</v>
      </c>
      <c r="J757" t="s">
        <v>265</v>
      </c>
      <c r="K757">
        <v>8.41</v>
      </c>
      <c r="L757">
        <v>17</v>
      </c>
      <c r="M757">
        <v>14</v>
      </c>
      <c r="N757">
        <v>3</v>
      </c>
      <c r="O757">
        <v>17</v>
      </c>
      <c r="P757">
        <v>82.4</v>
      </c>
      <c r="Q757">
        <v>82.4</v>
      </c>
      <c r="R757">
        <v>0.41</v>
      </c>
      <c r="S757" t="s">
        <v>81</v>
      </c>
      <c r="T757" t="s">
        <v>31</v>
      </c>
    </row>
    <row r="758" spans="1:20" x14ac:dyDescent="0.3">
      <c r="A758" t="s">
        <v>108</v>
      </c>
      <c r="B758" t="s">
        <v>109</v>
      </c>
      <c r="C758" t="s">
        <v>22</v>
      </c>
      <c r="D758" t="s">
        <v>34</v>
      </c>
      <c r="E758" t="s">
        <v>105</v>
      </c>
      <c r="F758" t="s">
        <v>25</v>
      </c>
      <c r="G758" t="s">
        <v>392</v>
      </c>
      <c r="H758" t="s">
        <v>27</v>
      </c>
      <c r="I758" t="s">
        <v>79</v>
      </c>
      <c r="J758" t="s">
        <v>299</v>
      </c>
      <c r="K758">
        <v>7.66</v>
      </c>
      <c r="L758">
        <v>19</v>
      </c>
      <c r="M758">
        <v>13</v>
      </c>
      <c r="N758">
        <v>6</v>
      </c>
      <c r="O758">
        <v>19</v>
      </c>
      <c r="P758">
        <v>68.400000000000006</v>
      </c>
      <c r="Q758">
        <v>68.400000000000006</v>
      </c>
      <c r="R758">
        <v>0</v>
      </c>
      <c r="S758" t="s">
        <v>30</v>
      </c>
      <c r="T758" t="s">
        <v>37</v>
      </c>
    </row>
    <row r="759" spans="1:20" x14ac:dyDescent="0.3">
      <c r="A759" t="s">
        <v>111</v>
      </c>
      <c r="B759" t="s">
        <v>112</v>
      </c>
      <c r="C759" t="s">
        <v>55</v>
      </c>
      <c r="D759" t="s">
        <v>56</v>
      </c>
      <c r="E759" t="s">
        <v>105</v>
      </c>
      <c r="F759" t="s">
        <v>57</v>
      </c>
      <c r="G759" t="s">
        <v>392</v>
      </c>
      <c r="H759" t="s">
        <v>27</v>
      </c>
      <c r="I759" t="s">
        <v>136</v>
      </c>
      <c r="J759" t="s">
        <v>367</v>
      </c>
      <c r="K759">
        <v>7.73</v>
      </c>
      <c r="L759">
        <v>14</v>
      </c>
      <c r="M759">
        <v>10</v>
      </c>
      <c r="N759">
        <v>4</v>
      </c>
      <c r="O759">
        <v>14</v>
      </c>
      <c r="P759">
        <v>71.400000000000006</v>
      </c>
      <c r="Q759">
        <v>71.400000000000006</v>
      </c>
      <c r="R759">
        <v>0</v>
      </c>
      <c r="S759" t="s">
        <v>42</v>
      </c>
      <c r="T759" t="s">
        <v>37</v>
      </c>
    </row>
    <row r="760" spans="1:20" x14ac:dyDescent="0.3">
      <c r="A760" t="s">
        <v>114</v>
      </c>
      <c r="B760" t="s">
        <v>115</v>
      </c>
      <c r="C760" t="s">
        <v>72</v>
      </c>
      <c r="D760" t="s">
        <v>73</v>
      </c>
      <c r="E760" t="s">
        <v>105</v>
      </c>
      <c r="F760" t="s">
        <v>74</v>
      </c>
      <c r="G760" t="s">
        <v>392</v>
      </c>
      <c r="H760" t="s">
        <v>158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 t="s">
        <v>42</v>
      </c>
      <c r="T760" t="s">
        <v>60</v>
      </c>
    </row>
    <row r="761" spans="1:20" x14ac:dyDescent="0.3">
      <c r="A761" t="s">
        <v>117</v>
      </c>
      <c r="B761" t="s">
        <v>118</v>
      </c>
      <c r="C761" t="s">
        <v>94</v>
      </c>
      <c r="D761" t="s">
        <v>95</v>
      </c>
      <c r="E761" t="s">
        <v>105</v>
      </c>
      <c r="F761" t="s">
        <v>89</v>
      </c>
      <c r="G761" t="s">
        <v>392</v>
      </c>
      <c r="H761" t="s">
        <v>27</v>
      </c>
      <c r="I761" t="s">
        <v>199</v>
      </c>
      <c r="J761" t="s">
        <v>232</v>
      </c>
      <c r="K761">
        <v>9.2799999999999994</v>
      </c>
      <c r="L761">
        <v>25</v>
      </c>
      <c r="M761">
        <v>25</v>
      </c>
      <c r="N761">
        <v>0</v>
      </c>
      <c r="O761">
        <v>25</v>
      </c>
      <c r="P761">
        <v>100</v>
      </c>
      <c r="Q761">
        <v>100</v>
      </c>
      <c r="R761">
        <v>1.28</v>
      </c>
      <c r="S761" t="s">
        <v>42</v>
      </c>
      <c r="T761" t="s">
        <v>60</v>
      </c>
    </row>
    <row r="762" spans="1:20" x14ac:dyDescent="0.3">
      <c r="A762" t="s">
        <v>20</v>
      </c>
      <c r="B762" t="s">
        <v>21</v>
      </c>
      <c r="C762" t="s">
        <v>22</v>
      </c>
      <c r="D762" t="s">
        <v>23</v>
      </c>
      <c r="E762" t="s">
        <v>24</v>
      </c>
      <c r="F762" t="s">
        <v>25</v>
      </c>
      <c r="G762" t="s">
        <v>393</v>
      </c>
      <c r="H762" t="s">
        <v>27</v>
      </c>
      <c r="I762" t="s">
        <v>204</v>
      </c>
      <c r="J762" t="s">
        <v>171</v>
      </c>
      <c r="K762">
        <v>8.9600000000000009</v>
      </c>
      <c r="L762">
        <v>20</v>
      </c>
      <c r="M762">
        <v>18</v>
      </c>
      <c r="N762">
        <v>2</v>
      </c>
      <c r="O762">
        <v>20</v>
      </c>
      <c r="P762">
        <v>90</v>
      </c>
      <c r="Q762">
        <v>90</v>
      </c>
      <c r="R762">
        <v>0.96</v>
      </c>
      <c r="S762" t="s">
        <v>30</v>
      </c>
      <c r="T762" t="s">
        <v>31</v>
      </c>
    </row>
    <row r="763" spans="1:20" x14ac:dyDescent="0.3">
      <c r="A763" t="s">
        <v>32</v>
      </c>
      <c r="B763" t="s">
        <v>33</v>
      </c>
      <c r="C763" t="s">
        <v>22</v>
      </c>
      <c r="D763" t="s">
        <v>34</v>
      </c>
      <c r="E763" t="s">
        <v>24</v>
      </c>
      <c r="F763" t="s">
        <v>25</v>
      </c>
      <c r="G763" t="s">
        <v>393</v>
      </c>
      <c r="H763" t="s">
        <v>27</v>
      </c>
      <c r="I763" t="s">
        <v>113</v>
      </c>
      <c r="J763" t="s">
        <v>322</v>
      </c>
      <c r="K763">
        <v>7.46</v>
      </c>
      <c r="L763">
        <v>26</v>
      </c>
      <c r="M763">
        <v>22</v>
      </c>
      <c r="N763">
        <v>4</v>
      </c>
      <c r="O763">
        <v>26</v>
      </c>
      <c r="P763">
        <v>84.6</v>
      </c>
      <c r="Q763">
        <v>84.6</v>
      </c>
      <c r="R763">
        <v>0</v>
      </c>
      <c r="S763" t="s">
        <v>81</v>
      </c>
      <c r="T763" t="s">
        <v>37</v>
      </c>
    </row>
    <row r="764" spans="1:20" x14ac:dyDescent="0.3">
      <c r="A764" t="s">
        <v>38</v>
      </c>
      <c r="B764" t="s">
        <v>39</v>
      </c>
      <c r="C764" t="s">
        <v>22</v>
      </c>
      <c r="D764" t="s">
        <v>34</v>
      </c>
      <c r="E764" t="s">
        <v>24</v>
      </c>
      <c r="F764" t="s">
        <v>25</v>
      </c>
      <c r="G764" t="s">
        <v>393</v>
      </c>
      <c r="H764" t="s">
        <v>27</v>
      </c>
      <c r="I764" t="s">
        <v>113</v>
      </c>
      <c r="J764" t="s">
        <v>157</v>
      </c>
      <c r="K764">
        <v>8.49</v>
      </c>
      <c r="L764">
        <v>25</v>
      </c>
      <c r="M764">
        <v>21</v>
      </c>
      <c r="N764">
        <v>4</v>
      </c>
      <c r="O764">
        <v>25</v>
      </c>
      <c r="P764">
        <v>84</v>
      </c>
      <c r="Q764">
        <v>84</v>
      </c>
      <c r="R764">
        <v>0.49</v>
      </c>
      <c r="S764" t="s">
        <v>30</v>
      </c>
      <c r="T764" t="s">
        <v>37</v>
      </c>
    </row>
    <row r="765" spans="1:20" x14ac:dyDescent="0.3">
      <c r="A765" t="s">
        <v>43</v>
      </c>
      <c r="B765" t="s">
        <v>44</v>
      </c>
      <c r="C765" t="s">
        <v>22</v>
      </c>
      <c r="D765" t="s">
        <v>45</v>
      </c>
      <c r="E765" t="s">
        <v>24</v>
      </c>
      <c r="F765" t="s">
        <v>25</v>
      </c>
      <c r="G765" t="s">
        <v>393</v>
      </c>
      <c r="H765" t="s">
        <v>158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 t="s">
        <v>42</v>
      </c>
      <c r="T765" t="s">
        <v>60</v>
      </c>
    </row>
    <row r="766" spans="1:20" x14ac:dyDescent="0.3">
      <c r="A766" t="s">
        <v>48</v>
      </c>
      <c r="B766" t="s">
        <v>49</v>
      </c>
      <c r="C766" t="s">
        <v>22</v>
      </c>
      <c r="D766" t="s">
        <v>34</v>
      </c>
      <c r="E766" t="s">
        <v>24</v>
      </c>
      <c r="F766" t="s">
        <v>25</v>
      </c>
      <c r="G766" t="s">
        <v>393</v>
      </c>
      <c r="H766" t="s">
        <v>27</v>
      </c>
      <c r="I766" t="s">
        <v>181</v>
      </c>
      <c r="J766" t="s">
        <v>129</v>
      </c>
      <c r="K766">
        <v>9.32</v>
      </c>
      <c r="L766">
        <v>23</v>
      </c>
      <c r="M766">
        <v>22</v>
      </c>
      <c r="N766">
        <v>1</v>
      </c>
      <c r="O766">
        <v>23</v>
      </c>
      <c r="P766">
        <v>95.7</v>
      </c>
      <c r="Q766">
        <v>95.7</v>
      </c>
      <c r="R766">
        <v>1.32</v>
      </c>
      <c r="S766" t="s">
        <v>42</v>
      </c>
      <c r="T766" t="s">
        <v>31</v>
      </c>
    </row>
    <row r="767" spans="1:20" x14ac:dyDescent="0.3">
      <c r="A767" t="s">
        <v>53</v>
      </c>
      <c r="B767" t="s">
        <v>54</v>
      </c>
      <c r="C767" t="s">
        <v>55</v>
      </c>
      <c r="D767" t="s">
        <v>56</v>
      </c>
      <c r="E767" t="s">
        <v>24</v>
      </c>
      <c r="F767" t="s">
        <v>57</v>
      </c>
      <c r="G767" t="s">
        <v>393</v>
      </c>
      <c r="H767" t="s">
        <v>27</v>
      </c>
      <c r="I767" t="s">
        <v>204</v>
      </c>
      <c r="J767" t="s">
        <v>272</v>
      </c>
      <c r="K767">
        <v>9.41</v>
      </c>
      <c r="L767">
        <v>12</v>
      </c>
      <c r="M767">
        <v>10</v>
      </c>
      <c r="N767">
        <v>2</v>
      </c>
      <c r="O767">
        <v>12</v>
      </c>
      <c r="P767">
        <v>83.3</v>
      </c>
      <c r="Q767">
        <v>83.3</v>
      </c>
      <c r="R767">
        <v>1.41</v>
      </c>
      <c r="S767" t="s">
        <v>30</v>
      </c>
      <c r="T767" t="s">
        <v>31</v>
      </c>
    </row>
    <row r="768" spans="1:20" x14ac:dyDescent="0.3">
      <c r="A768" t="s">
        <v>61</v>
      </c>
      <c r="B768" t="s">
        <v>62</v>
      </c>
      <c r="C768" t="s">
        <v>55</v>
      </c>
      <c r="D768" t="s">
        <v>63</v>
      </c>
      <c r="E768" t="s">
        <v>24</v>
      </c>
      <c r="F768" t="s">
        <v>57</v>
      </c>
      <c r="G768" t="s">
        <v>393</v>
      </c>
      <c r="H768" t="s">
        <v>27</v>
      </c>
      <c r="I768" t="s">
        <v>79</v>
      </c>
      <c r="J768" t="s">
        <v>139</v>
      </c>
      <c r="K768">
        <v>9.07</v>
      </c>
      <c r="L768">
        <v>5</v>
      </c>
      <c r="M768">
        <v>5</v>
      </c>
      <c r="N768">
        <v>0</v>
      </c>
      <c r="O768">
        <v>5</v>
      </c>
      <c r="P768">
        <v>100</v>
      </c>
      <c r="Q768">
        <v>100</v>
      </c>
      <c r="R768">
        <v>1.07</v>
      </c>
      <c r="S768" t="s">
        <v>42</v>
      </c>
      <c r="T768" t="s">
        <v>60</v>
      </c>
    </row>
    <row r="769" spans="1:20" x14ac:dyDescent="0.3">
      <c r="A769" t="s">
        <v>66</v>
      </c>
      <c r="B769" t="s">
        <v>67</v>
      </c>
      <c r="C769" t="s">
        <v>55</v>
      </c>
      <c r="D769" t="s">
        <v>56</v>
      </c>
      <c r="E769" t="s">
        <v>24</v>
      </c>
      <c r="F769" t="s">
        <v>57</v>
      </c>
      <c r="G769" t="s">
        <v>393</v>
      </c>
      <c r="H769" t="s">
        <v>27</v>
      </c>
      <c r="I769" t="s">
        <v>138</v>
      </c>
      <c r="J769" t="s">
        <v>80</v>
      </c>
      <c r="K769">
        <v>8.19</v>
      </c>
      <c r="L769">
        <v>13</v>
      </c>
      <c r="M769">
        <v>12</v>
      </c>
      <c r="N769">
        <v>1</v>
      </c>
      <c r="O769">
        <v>13</v>
      </c>
      <c r="P769">
        <v>92.3</v>
      </c>
      <c r="Q769">
        <v>92.3</v>
      </c>
      <c r="R769">
        <v>0.19</v>
      </c>
      <c r="S769" t="s">
        <v>30</v>
      </c>
      <c r="T769" t="s">
        <v>31</v>
      </c>
    </row>
    <row r="770" spans="1:20" x14ac:dyDescent="0.3">
      <c r="A770" t="s">
        <v>70</v>
      </c>
      <c r="B770" t="s">
        <v>71</v>
      </c>
      <c r="C770" t="s">
        <v>72</v>
      </c>
      <c r="D770" t="s">
        <v>73</v>
      </c>
      <c r="E770" t="s">
        <v>24</v>
      </c>
      <c r="F770" t="s">
        <v>74</v>
      </c>
      <c r="G770" t="s">
        <v>393</v>
      </c>
      <c r="H770" t="s">
        <v>27</v>
      </c>
      <c r="I770" t="s">
        <v>223</v>
      </c>
      <c r="J770" t="s">
        <v>51</v>
      </c>
      <c r="K770">
        <v>7.8</v>
      </c>
      <c r="L770">
        <v>20</v>
      </c>
      <c r="M770">
        <v>19</v>
      </c>
      <c r="N770">
        <v>1</v>
      </c>
      <c r="O770">
        <v>20</v>
      </c>
      <c r="P770">
        <v>95</v>
      </c>
      <c r="Q770">
        <v>95</v>
      </c>
      <c r="R770">
        <v>0</v>
      </c>
      <c r="S770" t="s">
        <v>81</v>
      </c>
      <c r="T770" t="s">
        <v>31</v>
      </c>
    </row>
    <row r="771" spans="1:20" x14ac:dyDescent="0.3">
      <c r="A771" t="s">
        <v>77</v>
      </c>
      <c r="B771" t="s">
        <v>78</v>
      </c>
      <c r="C771" t="s">
        <v>72</v>
      </c>
      <c r="D771" t="s">
        <v>73</v>
      </c>
      <c r="E771" t="s">
        <v>24</v>
      </c>
      <c r="F771" t="s">
        <v>74</v>
      </c>
      <c r="G771" t="s">
        <v>393</v>
      </c>
      <c r="H771" t="s">
        <v>27</v>
      </c>
      <c r="I771" t="s">
        <v>149</v>
      </c>
      <c r="J771" t="s">
        <v>214</v>
      </c>
      <c r="K771">
        <v>7.47</v>
      </c>
      <c r="L771">
        <v>15</v>
      </c>
      <c r="M771">
        <v>13</v>
      </c>
      <c r="N771">
        <v>2</v>
      </c>
      <c r="O771">
        <v>15</v>
      </c>
      <c r="P771">
        <v>86.7</v>
      </c>
      <c r="Q771">
        <v>86.7</v>
      </c>
      <c r="R771">
        <v>0</v>
      </c>
      <c r="S771" t="s">
        <v>30</v>
      </c>
      <c r="T771" t="s">
        <v>31</v>
      </c>
    </row>
    <row r="772" spans="1:20" x14ac:dyDescent="0.3">
      <c r="A772" t="s">
        <v>82</v>
      </c>
      <c r="B772" t="s">
        <v>83</v>
      </c>
      <c r="C772" t="s">
        <v>72</v>
      </c>
      <c r="D772" t="s">
        <v>45</v>
      </c>
      <c r="E772" t="s">
        <v>24</v>
      </c>
      <c r="F772" t="s">
        <v>74</v>
      </c>
      <c r="G772" t="s">
        <v>393</v>
      </c>
      <c r="H772" t="s">
        <v>27</v>
      </c>
      <c r="I772" t="s">
        <v>138</v>
      </c>
      <c r="J772" t="s">
        <v>144</v>
      </c>
      <c r="K772">
        <v>8.52</v>
      </c>
      <c r="L772">
        <v>21</v>
      </c>
      <c r="M772">
        <v>15</v>
      </c>
      <c r="N772">
        <v>6</v>
      </c>
      <c r="O772">
        <v>21</v>
      </c>
      <c r="P772">
        <v>71.400000000000006</v>
      </c>
      <c r="Q772">
        <v>71.400000000000006</v>
      </c>
      <c r="R772">
        <v>0.52</v>
      </c>
      <c r="S772" t="s">
        <v>42</v>
      </c>
      <c r="T772" t="s">
        <v>37</v>
      </c>
    </row>
    <row r="773" spans="1:20" x14ac:dyDescent="0.3">
      <c r="A773" t="s">
        <v>85</v>
      </c>
      <c r="B773" t="s">
        <v>86</v>
      </c>
      <c r="C773" t="s">
        <v>87</v>
      </c>
      <c r="D773" t="s">
        <v>88</v>
      </c>
      <c r="E773" t="s">
        <v>24</v>
      </c>
      <c r="F773" t="s">
        <v>89</v>
      </c>
      <c r="G773" t="s">
        <v>393</v>
      </c>
      <c r="H773" t="s">
        <v>27</v>
      </c>
      <c r="I773" t="s">
        <v>79</v>
      </c>
      <c r="J773" t="s">
        <v>163</v>
      </c>
      <c r="K773">
        <v>9.2899999999999991</v>
      </c>
      <c r="L773">
        <v>15</v>
      </c>
      <c r="M773">
        <v>12</v>
      </c>
      <c r="N773">
        <v>3</v>
      </c>
      <c r="O773">
        <v>15</v>
      </c>
      <c r="P773">
        <v>80</v>
      </c>
      <c r="Q773">
        <v>80</v>
      </c>
      <c r="R773">
        <v>1.29</v>
      </c>
      <c r="S773" t="s">
        <v>42</v>
      </c>
      <c r="T773" t="s">
        <v>31</v>
      </c>
    </row>
    <row r="774" spans="1:20" x14ac:dyDescent="0.3">
      <c r="A774" t="s">
        <v>92</v>
      </c>
      <c r="B774" t="s">
        <v>93</v>
      </c>
      <c r="C774" t="s">
        <v>94</v>
      </c>
      <c r="D774" t="s">
        <v>95</v>
      </c>
      <c r="E774" t="s">
        <v>24</v>
      </c>
      <c r="F774" t="s">
        <v>89</v>
      </c>
      <c r="G774" t="s">
        <v>393</v>
      </c>
      <c r="H774" t="s">
        <v>27</v>
      </c>
      <c r="I774" t="s">
        <v>306</v>
      </c>
      <c r="J774" t="s">
        <v>197</v>
      </c>
      <c r="K774">
        <v>8.6999999999999993</v>
      </c>
      <c r="L774">
        <v>35</v>
      </c>
      <c r="M774">
        <v>26</v>
      </c>
      <c r="N774">
        <v>9</v>
      </c>
      <c r="O774">
        <v>35</v>
      </c>
      <c r="P774">
        <v>74.3</v>
      </c>
      <c r="Q774">
        <v>74.3</v>
      </c>
      <c r="R774">
        <v>0.7</v>
      </c>
      <c r="S774" t="s">
        <v>42</v>
      </c>
      <c r="T774" t="s">
        <v>122</v>
      </c>
    </row>
    <row r="775" spans="1:20" x14ac:dyDescent="0.3">
      <c r="A775" t="s">
        <v>97</v>
      </c>
      <c r="B775" t="s">
        <v>98</v>
      </c>
      <c r="C775" t="s">
        <v>94</v>
      </c>
      <c r="D775" t="s">
        <v>95</v>
      </c>
      <c r="E775" t="s">
        <v>24</v>
      </c>
      <c r="F775" t="s">
        <v>89</v>
      </c>
      <c r="G775" t="s">
        <v>393</v>
      </c>
      <c r="H775" t="s">
        <v>27</v>
      </c>
      <c r="I775" t="s">
        <v>35</v>
      </c>
      <c r="J775" t="s">
        <v>177</v>
      </c>
      <c r="K775">
        <v>8.3000000000000007</v>
      </c>
      <c r="L775">
        <v>31</v>
      </c>
      <c r="M775">
        <v>21</v>
      </c>
      <c r="N775">
        <v>10</v>
      </c>
      <c r="O775">
        <v>31</v>
      </c>
      <c r="P775">
        <v>67.7</v>
      </c>
      <c r="Q775">
        <v>67.7</v>
      </c>
      <c r="R775">
        <v>0.3</v>
      </c>
      <c r="S775" t="s">
        <v>81</v>
      </c>
      <c r="T775" t="s">
        <v>122</v>
      </c>
    </row>
    <row r="776" spans="1:20" x14ac:dyDescent="0.3">
      <c r="A776" t="s">
        <v>100</v>
      </c>
      <c r="B776" t="s">
        <v>101</v>
      </c>
      <c r="C776" t="s">
        <v>94</v>
      </c>
      <c r="D776" t="s">
        <v>45</v>
      </c>
      <c r="E776" t="s">
        <v>24</v>
      </c>
      <c r="F776" t="s">
        <v>89</v>
      </c>
      <c r="G776" t="s">
        <v>393</v>
      </c>
      <c r="H776" t="s">
        <v>27</v>
      </c>
      <c r="I776" t="s">
        <v>210</v>
      </c>
      <c r="J776" t="s">
        <v>249</v>
      </c>
      <c r="K776">
        <v>8.18</v>
      </c>
      <c r="L776">
        <v>23</v>
      </c>
      <c r="M776">
        <v>16</v>
      </c>
      <c r="N776">
        <v>7</v>
      </c>
      <c r="O776">
        <v>23</v>
      </c>
      <c r="P776">
        <v>69.599999999999994</v>
      </c>
      <c r="Q776">
        <v>69.599999999999994</v>
      </c>
      <c r="R776">
        <v>0.18</v>
      </c>
      <c r="S776" t="s">
        <v>30</v>
      </c>
      <c r="T776" t="s">
        <v>37</v>
      </c>
    </row>
    <row r="777" spans="1:20" x14ac:dyDescent="0.3">
      <c r="A777" t="s">
        <v>103</v>
      </c>
      <c r="B777" t="s">
        <v>104</v>
      </c>
      <c r="C777" t="s">
        <v>22</v>
      </c>
      <c r="D777" t="s">
        <v>34</v>
      </c>
      <c r="E777" t="s">
        <v>105</v>
      </c>
      <c r="F777" t="s">
        <v>25</v>
      </c>
      <c r="G777" t="s">
        <v>393</v>
      </c>
      <c r="H777" t="s">
        <v>27</v>
      </c>
      <c r="I777" t="s">
        <v>204</v>
      </c>
      <c r="J777" t="s">
        <v>208</v>
      </c>
      <c r="K777">
        <v>8.7100000000000009</v>
      </c>
      <c r="L777">
        <v>25</v>
      </c>
      <c r="M777">
        <v>19</v>
      </c>
      <c r="N777">
        <v>6</v>
      </c>
      <c r="O777">
        <v>25</v>
      </c>
      <c r="P777">
        <v>76</v>
      </c>
      <c r="Q777">
        <v>76</v>
      </c>
      <c r="R777">
        <v>0.71</v>
      </c>
      <c r="S777" t="s">
        <v>42</v>
      </c>
      <c r="T777" t="s">
        <v>37</v>
      </c>
    </row>
    <row r="778" spans="1:20" x14ac:dyDescent="0.3">
      <c r="A778" t="s">
        <v>108</v>
      </c>
      <c r="B778" t="s">
        <v>109</v>
      </c>
      <c r="C778" t="s">
        <v>22</v>
      </c>
      <c r="D778" t="s">
        <v>34</v>
      </c>
      <c r="E778" t="s">
        <v>105</v>
      </c>
      <c r="F778" t="s">
        <v>25</v>
      </c>
      <c r="G778" t="s">
        <v>393</v>
      </c>
      <c r="H778" t="s">
        <v>27</v>
      </c>
      <c r="I778" t="s">
        <v>64</v>
      </c>
      <c r="J778" t="s">
        <v>366</v>
      </c>
      <c r="K778">
        <v>8.8000000000000007</v>
      </c>
      <c r="L778">
        <v>20</v>
      </c>
      <c r="M778">
        <v>20</v>
      </c>
      <c r="N778">
        <v>0</v>
      </c>
      <c r="O778">
        <v>20</v>
      </c>
      <c r="P778">
        <v>100</v>
      </c>
      <c r="Q778">
        <v>100</v>
      </c>
      <c r="R778">
        <v>0.8</v>
      </c>
      <c r="S778" t="s">
        <v>42</v>
      </c>
      <c r="T778" t="s">
        <v>60</v>
      </c>
    </row>
    <row r="779" spans="1:20" x14ac:dyDescent="0.3">
      <c r="A779" t="s">
        <v>111</v>
      </c>
      <c r="B779" t="s">
        <v>112</v>
      </c>
      <c r="C779" t="s">
        <v>55</v>
      </c>
      <c r="D779" t="s">
        <v>56</v>
      </c>
      <c r="E779" t="s">
        <v>105</v>
      </c>
      <c r="F779" t="s">
        <v>57</v>
      </c>
      <c r="G779" t="s">
        <v>393</v>
      </c>
      <c r="H779" t="s">
        <v>27</v>
      </c>
      <c r="I779" t="s">
        <v>64</v>
      </c>
      <c r="J779" t="s">
        <v>172</v>
      </c>
      <c r="K779">
        <v>7.46</v>
      </c>
      <c r="L779">
        <v>18</v>
      </c>
      <c r="M779">
        <v>14</v>
      </c>
      <c r="N779">
        <v>4</v>
      </c>
      <c r="O779">
        <v>18</v>
      </c>
      <c r="P779">
        <v>77.8</v>
      </c>
      <c r="Q779">
        <v>77.8</v>
      </c>
      <c r="R779">
        <v>0</v>
      </c>
      <c r="S779" t="s">
        <v>30</v>
      </c>
      <c r="T779" t="s">
        <v>37</v>
      </c>
    </row>
    <row r="780" spans="1:20" x14ac:dyDescent="0.3">
      <c r="A780" t="s">
        <v>114</v>
      </c>
      <c r="B780" t="s">
        <v>115</v>
      </c>
      <c r="C780" t="s">
        <v>72</v>
      </c>
      <c r="D780" t="s">
        <v>73</v>
      </c>
      <c r="E780" t="s">
        <v>105</v>
      </c>
      <c r="F780" t="s">
        <v>74</v>
      </c>
      <c r="G780" t="s">
        <v>393</v>
      </c>
      <c r="H780" t="s">
        <v>27</v>
      </c>
      <c r="I780" t="s">
        <v>153</v>
      </c>
      <c r="J780" t="s">
        <v>327</v>
      </c>
      <c r="K780">
        <v>9</v>
      </c>
      <c r="L780">
        <v>19</v>
      </c>
      <c r="M780">
        <v>15</v>
      </c>
      <c r="N780">
        <v>4</v>
      </c>
      <c r="O780">
        <v>19</v>
      </c>
      <c r="P780">
        <v>78.900000000000006</v>
      </c>
      <c r="Q780">
        <v>78.900000000000006</v>
      </c>
      <c r="R780">
        <v>1</v>
      </c>
      <c r="S780" t="s">
        <v>42</v>
      </c>
      <c r="T780" t="s">
        <v>37</v>
      </c>
    </row>
    <row r="781" spans="1:20" x14ac:dyDescent="0.3">
      <c r="A781" t="s">
        <v>117</v>
      </c>
      <c r="B781" t="s">
        <v>118</v>
      </c>
      <c r="C781" t="s">
        <v>94</v>
      </c>
      <c r="D781" t="s">
        <v>95</v>
      </c>
      <c r="E781" t="s">
        <v>105</v>
      </c>
      <c r="F781" t="s">
        <v>89</v>
      </c>
      <c r="G781" t="s">
        <v>393</v>
      </c>
      <c r="H781" t="s">
        <v>27</v>
      </c>
      <c r="I781" t="s">
        <v>50</v>
      </c>
      <c r="J781" t="s">
        <v>193</v>
      </c>
      <c r="K781">
        <v>9.35</v>
      </c>
      <c r="L781">
        <v>31</v>
      </c>
      <c r="M781">
        <v>31</v>
      </c>
      <c r="N781">
        <v>0</v>
      </c>
      <c r="O781">
        <v>31</v>
      </c>
      <c r="P781">
        <v>100</v>
      </c>
      <c r="Q781">
        <v>100</v>
      </c>
      <c r="R781">
        <v>1.35</v>
      </c>
      <c r="S781" t="s">
        <v>42</v>
      </c>
      <c r="T781" t="s">
        <v>60</v>
      </c>
    </row>
    <row r="782" spans="1:20" x14ac:dyDescent="0.3">
      <c r="A782" t="s">
        <v>20</v>
      </c>
      <c r="B782" t="s">
        <v>21</v>
      </c>
      <c r="C782" t="s">
        <v>22</v>
      </c>
      <c r="D782" t="s">
        <v>23</v>
      </c>
      <c r="E782" t="s">
        <v>24</v>
      </c>
      <c r="F782" t="s">
        <v>25</v>
      </c>
      <c r="G782" t="s">
        <v>394</v>
      </c>
      <c r="H782" t="s">
        <v>27</v>
      </c>
      <c r="I782" t="s">
        <v>96</v>
      </c>
      <c r="J782" t="s">
        <v>286</v>
      </c>
      <c r="K782">
        <v>7.49</v>
      </c>
      <c r="L782">
        <v>16</v>
      </c>
      <c r="M782">
        <v>16</v>
      </c>
      <c r="N782">
        <v>0</v>
      </c>
      <c r="O782">
        <v>16</v>
      </c>
      <c r="P782">
        <v>100</v>
      </c>
      <c r="Q782">
        <v>100</v>
      </c>
      <c r="R782">
        <v>0</v>
      </c>
      <c r="S782" t="s">
        <v>42</v>
      </c>
      <c r="T782" t="s">
        <v>60</v>
      </c>
    </row>
    <row r="783" spans="1:20" x14ac:dyDescent="0.3">
      <c r="A783" t="s">
        <v>32</v>
      </c>
      <c r="B783" t="s">
        <v>33</v>
      </c>
      <c r="C783" t="s">
        <v>22</v>
      </c>
      <c r="D783" t="s">
        <v>34</v>
      </c>
      <c r="E783" t="s">
        <v>24</v>
      </c>
      <c r="F783" t="s">
        <v>25</v>
      </c>
      <c r="G783" t="s">
        <v>394</v>
      </c>
      <c r="H783" t="s">
        <v>27</v>
      </c>
      <c r="I783" t="s">
        <v>106</v>
      </c>
      <c r="J783" t="s">
        <v>205</v>
      </c>
      <c r="K783">
        <v>7.7</v>
      </c>
      <c r="L783">
        <v>24</v>
      </c>
      <c r="M783">
        <v>22</v>
      </c>
      <c r="N783">
        <v>2</v>
      </c>
      <c r="O783">
        <v>24</v>
      </c>
      <c r="P783">
        <v>91.7</v>
      </c>
      <c r="Q783">
        <v>91.7</v>
      </c>
      <c r="R783">
        <v>0</v>
      </c>
      <c r="S783" t="s">
        <v>52</v>
      </c>
      <c r="T783" t="s">
        <v>31</v>
      </c>
    </row>
    <row r="784" spans="1:20" x14ac:dyDescent="0.3">
      <c r="A784" t="s">
        <v>38</v>
      </c>
      <c r="B784" t="s">
        <v>39</v>
      </c>
      <c r="C784" t="s">
        <v>22</v>
      </c>
      <c r="D784" t="s">
        <v>34</v>
      </c>
      <c r="E784" t="s">
        <v>24</v>
      </c>
      <c r="F784" t="s">
        <v>25</v>
      </c>
      <c r="G784" t="s">
        <v>394</v>
      </c>
      <c r="H784" t="s">
        <v>27</v>
      </c>
      <c r="I784" t="s">
        <v>194</v>
      </c>
      <c r="J784" t="s">
        <v>291</v>
      </c>
      <c r="K784">
        <v>8.94</v>
      </c>
      <c r="L784">
        <v>25</v>
      </c>
      <c r="M784">
        <v>23</v>
      </c>
      <c r="N784">
        <v>2</v>
      </c>
      <c r="O784">
        <v>25</v>
      </c>
      <c r="P784">
        <v>92</v>
      </c>
      <c r="Q784">
        <v>92</v>
      </c>
      <c r="R784">
        <v>0.94</v>
      </c>
      <c r="S784" t="s">
        <v>30</v>
      </c>
      <c r="T784" t="s">
        <v>31</v>
      </c>
    </row>
    <row r="785" spans="1:20" x14ac:dyDescent="0.3">
      <c r="A785" t="s">
        <v>43</v>
      </c>
      <c r="B785" t="s">
        <v>44</v>
      </c>
      <c r="C785" t="s">
        <v>22</v>
      </c>
      <c r="D785" t="s">
        <v>45</v>
      </c>
      <c r="E785" t="s">
        <v>24</v>
      </c>
      <c r="F785" t="s">
        <v>25</v>
      </c>
      <c r="G785" t="s">
        <v>394</v>
      </c>
      <c r="H785" t="s">
        <v>27</v>
      </c>
      <c r="I785" t="s">
        <v>164</v>
      </c>
      <c r="J785" t="s">
        <v>121</v>
      </c>
      <c r="K785">
        <v>9.23</v>
      </c>
      <c r="L785">
        <v>23</v>
      </c>
      <c r="M785">
        <v>21</v>
      </c>
      <c r="N785">
        <v>2</v>
      </c>
      <c r="O785">
        <v>23</v>
      </c>
      <c r="P785">
        <v>91.3</v>
      </c>
      <c r="Q785">
        <v>91.3</v>
      </c>
      <c r="R785">
        <v>1.23</v>
      </c>
      <c r="S785" t="s">
        <v>81</v>
      </c>
      <c r="T785" t="s">
        <v>31</v>
      </c>
    </row>
    <row r="786" spans="1:20" x14ac:dyDescent="0.3">
      <c r="A786" t="s">
        <v>48</v>
      </c>
      <c r="B786" t="s">
        <v>49</v>
      </c>
      <c r="C786" t="s">
        <v>22</v>
      </c>
      <c r="D786" t="s">
        <v>34</v>
      </c>
      <c r="E786" t="s">
        <v>24</v>
      </c>
      <c r="F786" t="s">
        <v>25</v>
      </c>
      <c r="G786" t="s">
        <v>394</v>
      </c>
      <c r="H786" t="s">
        <v>27</v>
      </c>
      <c r="I786" t="s">
        <v>106</v>
      </c>
      <c r="J786" t="s">
        <v>395</v>
      </c>
      <c r="K786">
        <v>8.9499999999999993</v>
      </c>
      <c r="L786">
        <v>30</v>
      </c>
      <c r="M786">
        <v>26</v>
      </c>
      <c r="N786">
        <v>4</v>
      </c>
      <c r="O786">
        <v>30</v>
      </c>
      <c r="P786">
        <v>86.7</v>
      </c>
      <c r="Q786">
        <v>86.7</v>
      </c>
      <c r="R786">
        <v>0.95</v>
      </c>
      <c r="S786" t="s">
        <v>81</v>
      </c>
      <c r="T786" t="s">
        <v>37</v>
      </c>
    </row>
    <row r="787" spans="1:20" x14ac:dyDescent="0.3">
      <c r="A787" t="s">
        <v>53</v>
      </c>
      <c r="B787" t="s">
        <v>54</v>
      </c>
      <c r="C787" t="s">
        <v>55</v>
      </c>
      <c r="D787" t="s">
        <v>56</v>
      </c>
      <c r="E787" t="s">
        <v>24</v>
      </c>
      <c r="F787" t="s">
        <v>57</v>
      </c>
      <c r="G787" t="s">
        <v>394</v>
      </c>
      <c r="H787" t="s">
        <v>27</v>
      </c>
      <c r="I787" t="s">
        <v>179</v>
      </c>
      <c r="J787" t="s">
        <v>234</v>
      </c>
      <c r="K787">
        <v>9.5500000000000007</v>
      </c>
      <c r="L787">
        <v>17</v>
      </c>
      <c r="M787">
        <v>15</v>
      </c>
      <c r="N787">
        <v>2</v>
      </c>
      <c r="O787">
        <v>17</v>
      </c>
      <c r="P787">
        <v>88.2</v>
      </c>
      <c r="Q787">
        <v>88.2</v>
      </c>
      <c r="R787">
        <v>1.55</v>
      </c>
      <c r="S787" t="s">
        <v>42</v>
      </c>
      <c r="T787" t="s">
        <v>31</v>
      </c>
    </row>
    <row r="788" spans="1:20" x14ac:dyDescent="0.3">
      <c r="A788" t="s">
        <v>61</v>
      </c>
      <c r="B788" t="s">
        <v>62</v>
      </c>
      <c r="C788" t="s">
        <v>55</v>
      </c>
      <c r="D788" t="s">
        <v>63</v>
      </c>
      <c r="E788" t="s">
        <v>24</v>
      </c>
      <c r="F788" t="s">
        <v>57</v>
      </c>
      <c r="G788" t="s">
        <v>394</v>
      </c>
      <c r="H788" t="s">
        <v>27</v>
      </c>
      <c r="I788" t="s">
        <v>189</v>
      </c>
      <c r="J788" t="s">
        <v>337</v>
      </c>
      <c r="K788">
        <v>7.31</v>
      </c>
      <c r="L788">
        <v>16</v>
      </c>
      <c r="M788">
        <v>13</v>
      </c>
      <c r="N788">
        <v>3</v>
      </c>
      <c r="O788">
        <v>16</v>
      </c>
      <c r="P788">
        <v>81.2</v>
      </c>
      <c r="Q788">
        <v>81.2</v>
      </c>
      <c r="R788">
        <v>0</v>
      </c>
      <c r="S788" t="s">
        <v>81</v>
      </c>
      <c r="T788" t="s">
        <v>31</v>
      </c>
    </row>
    <row r="789" spans="1:20" x14ac:dyDescent="0.3">
      <c r="A789" t="s">
        <v>66</v>
      </c>
      <c r="B789" t="s">
        <v>67</v>
      </c>
      <c r="C789" t="s">
        <v>55</v>
      </c>
      <c r="D789" t="s">
        <v>56</v>
      </c>
      <c r="E789" t="s">
        <v>24</v>
      </c>
      <c r="F789" t="s">
        <v>57</v>
      </c>
      <c r="G789" t="s">
        <v>394</v>
      </c>
      <c r="H789" t="s">
        <v>27</v>
      </c>
      <c r="I789" t="s">
        <v>179</v>
      </c>
      <c r="J789" t="s">
        <v>281</v>
      </c>
      <c r="K789">
        <v>7.81</v>
      </c>
      <c r="L789">
        <v>19</v>
      </c>
      <c r="M789">
        <v>17</v>
      </c>
      <c r="N789">
        <v>2</v>
      </c>
      <c r="O789">
        <v>19</v>
      </c>
      <c r="P789">
        <v>89.5</v>
      </c>
      <c r="Q789">
        <v>89.5</v>
      </c>
      <c r="R789">
        <v>0</v>
      </c>
      <c r="S789" t="s">
        <v>30</v>
      </c>
      <c r="T789" t="s">
        <v>31</v>
      </c>
    </row>
    <row r="790" spans="1:20" x14ac:dyDescent="0.3">
      <c r="A790" t="s">
        <v>70</v>
      </c>
      <c r="B790" t="s">
        <v>71</v>
      </c>
      <c r="C790" t="s">
        <v>72</v>
      </c>
      <c r="D790" t="s">
        <v>73</v>
      </c>
      <c r="E790" t="s">
        <v>24</v>
      </c>
      <c r="F790" t="s">
        <v>74</v>
      </c>
      <c r="G790" t="s">
        <v>394</v>
      </c>
      <c r="H790" t="s">
        <v>27</v>
      </c>
      <c r="I790" t="s">
        <v>84</v>
      </c>
      <c r="J790" t="s">
        <v>361</v>
      </c>
      <c r="K790">
        <v>8.15</v>
      </c>
      <c r="L790">
        <v>21</v>
      </c>
      <c r="M790">
        <v>19</v>
      </c>
      <c r="N790">
        <v>2</v>
      </c>
      <c r="O790">
        <v>21</v>
      </c>
      <c r="P790">
        <v>90.5</v>
      </c>
      <c r="Q790">
        <v>90.5</v>
      </c>
      <c r="R790">
        <v>0.15</v>
      </c>
      <c r="S790" t="s">
        <v>81</v>
      </c>
      <c r="T790" t="s">
        <v>31</v>
      </c>
    </row>
    <row r="791" spans="1:20" x14ac:dyDescent="0.3">
      <c r="A791" t="s">
        <v>77</v>
      </c>
      <c r="B791" t="s">
        <v>78</v>
      </c>
      <c r="C791" t="s">
        <v>72</v>
      </c>
      <c r="D791" t="s">
        <v>73</v>
      </c>
      <c r="E791" t="s">
        <v>24</v>
      </c>
      <c r="F791" t="s">
        <v>74</v>
      </c>
      <c r="G791" t="s">
        <v>394</v>
      </c>
      <c r="H791" t="s">
        <v>27</v>
      </c>
      <c r="I791" t="s">
        <v>84</v>
      </c>
      <c r="J791" t="s">
        <v>163</v>
      </c>
      <c r="K791">
        <v>9.1999999999999993</v>
      </c>
      <c r="L791">
        <v>25</v>
      </c>
      <c r="M791">
        <v>22</v>
      </c>
      <c r="N791">
        <v>3</v>
      </c>
      <c r="O791">
        <v>25</v>
      </c>
      <c r="P791">
        <v>88</v>
      </c>
      <c r="Q791">
        <v>88</v>
      </c>
      <c r="R791">
        <v>1.2</v>
      </c>
      <c r="S791" t="s">
        <v>42</v>
      </c>
      <c r="T791" t="s">
        <v>31</v>
      </c>
    </row>
    <row r="792" spans="1:20" x14ac:dyDescent="0.3">
      <c r="A792" t="s">
        <v>82</v>
      </c>
      <c r="B792" t="s">
        <v>83</v>
      </c>
      <c r="C792" t="s">
        <v>72</v>
      </c>
      <c r="D792" t="s">
        <v>45</v>
      </c>
      <c r="E792" t="s">
        <v>24</v>
      </c>
      <c r="F792" t="s">
        <v>74</v>
      </c>
      <c r="G792" t="s">
        <v>394</v>
      </c>
      <c r="H792" t="s">
        <v>27</v>
      </c>
      <c r="I792" t="s">
        <v>58</v>
      </c>
      <c r="J792" t="s">
        <v>145</v>
      </c>
      <c r="K792">
        <v>8.31</v>
      </c>
      <c r="L792">
        <v>17</v>
      </c>
      <c r="M792">
        <v>17</v>
      </c>
      <c r="N792">
        <v>0</v>
      </c>
      <c r="O792">
        <v>17</v>
      </c>
      <c r="P792">
        <v>100</v>
      </c>
      <c r="Q792">
        <v>100</v>
      </c>
      <c r="R792">
        <v>0.31</v>
      </c>
      <c r="S792" t="s">
        <v>42</v>
      </c>
      <c r="T792" t="s">
        <v>60</v>
      </c>
    </row>
    <row r="793" spans="1:20" x14ac:dyDescent="0.3">
      <c r="A793" t="s">
        <v>85</v>
      </c>
      <c r="B793" t="s">
        <v>86</v>
      </c>
      <c r="C793" t="s">
        <v>87</v>
      </c>
      <c r="D793" t="s">
        <v>88</v>
      </c>
      <c r="E793" t="s">
        <v>24</v>
      </c>
      <c r="F793" t="s">
        <v>89</v>
      </c>
      <c r="G793" t="s">
        <v>394</v>
      </c>
      <c r="H793" t="s">
        <v>27</v>
      </c>
      <c r="I793" t="s">
        <v>189</v>
      </c>
      <c r="J793" t="s">
        <v>396</v>
      </c>
      <c r="K793">
        <v>9.43</v>
      </c>
      <c r="L793">
        <v>17</v>
      </c>
      <c r="M793">
        <v>15</v>
      </c>
      <c r="N793">
        <v>2</v>
      </c>
      <c r="O793">
        <v>17</v>
      </c>
      <c r="P793">
        <v>88.2</v>
      </c>
      <c r="Q793">
        <v>88.2</v>
      </c>
      <c r="R793">
        <v>1.43</v>
      </c>
      <c r="S793" t="s">
        <v>30</v>
      </c>
      <c r="T793" t="s">
        <v>31</v>
      </c>
    </row>
    <row r="794" spans="1:20" x14ac:dyDescent="0.3">
      <c r="A794" t="s">
        <v>92</v>
      </c>
      <c r="B794" t="s">
        <v>93</v>
      </c>
      <c r="C794" t="s">
        <v>94</v>
      </c>
      <c r="D794" t="s">
        <v>95</v>
      </c>
      <c r="E794" t="s">
        <v>24</v>
      </c>
      <c r="F794" t="s">
        <v>89</v>
      </c>
      <c r="G794" t="s">
        <v>394</v>
      </c>
      <c r="H794" t="s">
        <v>27</v>
      </c>
      <c r="I794" t="s">
        <v>75</v>
      </c>
      <c r="J794" t="s">
        <v>242</v>
      </c>
      <c r="K794">
        <v>8.59</v>
      </c>
      <c r="L794">
        <v>30</v>
      </c>
      <c r="M794">
        <v>24</v>
      </c>
      <c r="N794">
        <v>6</v>
      </c>
      <c r="O794">
        <v>30</v>
      </c>
      <c r="P794">
        <v>80</v>
      </c>
      <c r="Q794">
        <v>80</v>
      </c>
      <c r="R794">
        <v>0.59</v>
      </c>
      <c r="S794" t="s">
        <v>81</v>
      </c>
      <c r="T794" t="s">
        <v>37</v>
      </c>
    </row>
    <row r="795" spans="1:20" x14ac:dyDescent="0.3">
      <c r="A795" t="s">
        <v>97</v>
      </c>
      <c r="B795" t="s">
        <v>98</v>
      </c>
      <c r="C795" t="s">
        <v>94</v>
      </c>
      <c r="D795" t="s">
        <v>95</v>
      </c>
      <c r="E795" t="s">
        <v>24</v>
      </c>
      <c r="F795" t="s">
        <v>89</v>
      </c>
      <c r="G795" t="s">
        <v>394</v>
      </c>
      <c r="H795" t="s">
        <v>27</v>
      </c>
      <c r="I795" t="s">
        <v>46</v>
      </c>
      <c r="J795" t="s">
        <v>367</v>
      </c>
      <c r="K795">
        <v>7.87</v>
      </c>
      <c r="L795">
        <v>42</v>
      </c>
      <c r="M795">
        <v>39</v>
      </c>
      <c r="N795">
        <v>3</v>
      </c>
      <c r="O795">
        <v>42</v>
      </c>
      <c r="P795">
        <v>92.9</v>
      </c>
      <c r="Q795">
        <v>92.9</v>
      </c>
      <c r="R795">
        <v>0</v>
      </c>
      <c r="S795" t="s">
        <v>81</v>
      </c>
      <c r="T795" t="s">
        <v>31</v>
      </c>
    </row>
    <row r="796" spans="1:20" x14ac:dyDescent="0.3">
      <c r="A796" t="s">
        <v>100</v>
      </c>
      <c r="B796" t="s">
        <v>101</v>
      </c>
      <c r="C796" t="s">
        <v>94</v>
      </c>
      <c r="D796" t="s">
        <v>45</v>
      </c>
      <c r="E796" t="s">
        <v>24</v>
      </c>
      <c r="F796" t="s">
        <v>89</v>
      </c>
      <c r="G796" t="s">
        <v>394</v>
      </c>
      <c r="H796" t="s">
        <v>27</v>
      </c>
      <c r="I796" t="s">
        <v>185</v>
      </c>
      <c r="J796" t="s">
        <v>234</v>
      </c>
      <c r="K796">
        <v>8.6300000000000008</v>
      </c>
      <c r="L796">
        <v>30</v>
      </c>
      <c r="M796">
        <v>30</v>
      </c>
      <c r="N796">
        <v>0</v>
      </c>
      <c r="O796">
        <v>30</v>
      </c>
      <c r="P796">
        <v>100</v>
      </c>
      <c r="Q796">
        <v>100</v>
      </c>
      <c r="R796">
        <v>0.63</v>
      </c>
      <c r="S796" t="s">
        <v>42</v>
      </c>
      <c r="T796" t="s">
        <v>60</v>
      </c>
    </row>
    <row r="797" spans="1:20" x14ac:dyDescent="0.3">
      <c r="A797" t="s">
        <v>103</v>
      </c>
      <c r="B797" t="s">
        <v>104</v>
      </c>
      <c r="C797" t="s">
        <v>22</v>
      </c>
      <c r="D797" t="s">
        <v>34</v>
      </c>
      <c r="E797" t="s">
        <v>105</v>
      </c>
      <c r="F797" t="s">
        <v>25</v>
      </c>
      <c r="G797" t="s">
        <v>394</v>
      </c>
      <c r="H797" t="s">
        <v>27</v>
      </c>
      <c r="I797" t="s">
        <v>64</v>
      </c>
      <c r="J797" t="s">
        <v>334</v>
      </c>
      <c r="K797">
        <v>7.85</v>
      </c>
      <c r="L797">
        <v>32</v>
      </c>
      <c r="M797">
        <v>26</v>
      </c>
      <c r="N797">
        <v>6</v>
      </c>
      <c r="O797">
        <v>32</v>
      </c>
      <c r="P797">
        <v>81.2</v>
      </c>
      <c r="Q797">
        <v>81.2</v>
      </c>
      <c r="R797">
        <v>0</v>
      </c>
      <c r="S797" t="s">
        <v>81</v>
      </c>
      <c r="T797" t="s">
        <v>37</v>
      </c>
    </row>
    <row r="798" spans="1:20" x14ac:dyDescent="0.3">
      <c r="A798" t="s">
        <v>108</v>
      </c>
      <c r="B798" t="s">
        <v>109</v>
      </c>
      <c r="C798" t="s">
        <v>22</v>
      </c>
      <c r="D798" t="s">
        <v>34</v>
      </c>
      <c r="E798" t="s">
        <v>105</v>
      </c>
      <c r="F798" t="s">
        <v>25</v>
      </c>
      <c r="G798" t="s">
        <v>394</v>
      </c>
      <c r="H798" t="s">
        <v>27</v>
      </c>
      <c r="I798" t="s">
        <v>79</v>
      </c>
      <c r="J798" t="s">
        <v>387</v>
      </c>
      <c r="K798">
        <v>7.47</v>
      </c>
      <c r="L798">
        <v>29</v>
      </c>
      <c r="M798">
        <v>28</v>
      </c>
      <c r="N798">
        <v>1</v>
      </c>
      <c r="O798">
        <v>29</v>
      </c>
      <c r="P798">
        <v>96.6</v>
      </c>
      <c r="Q798">
        <v>96.6</v>
      </c>
      <c r="R798">
        <v>0</v>
      </c>
      <c r="S798" t="s">
        <v>30</v>
      </c>
      <c r="T798" t="s">
        <v>31</v>
      </c>
    </row>
    <row r="799" spans="1:20" x14ac:dyDescent="0.3">
      <c r="A799" t="s">
        <v>111</v>
      </c>
      <c r="B799" t="s">
        <v>112</v>
      </c>
      <c r="C799" t="s">
        <v>55</v>
      </c>
      <c r="D799" t="s">
        <v>56</v>
      </c>
      <c r="E799" t="s">
        <v>105</v>
      </c>
      <c r="F799" t="s">
        <v>57</v>
      </c>
      <c r="G799" t="s">
        <v>394</v>
      </c>
      <c r="H799" t="s">
        <v>119</v>
      </c>
      <c r="I799" t="s">
        <v>106</v>
      </c>
      <c r="J799" t="s">
        <v>337</v>
      </c>
      <c r="K799">
        <v>7.26</v>
      </c>
      <c r="L799">
        <v>10</v>
      </c>
      <c r="M799">
        <v>7</v>
      </c>
      <c r="N799">
        <v>3</v>
      </c>
      <c r="O799">
        <v>10</v>
      </c>
      <c r="P799">
        <v>70</v>
      </c>
      <c r="Q799">
        <v>70</v>
      </c>
      <c r="R799">
        <v>0</v>
      </c>
      <c r="S799" t="s">
        <v>81</v>
      </c>
      <c r="T799" t="s">
        <v>31</v>
      </c>
    </row>
    <row r="800" spans="1:20" x14ac:dyDescent="0.3">
      <c r="A800" t="s">
        <v>114</v>
      </c>
      <c r="B800" t="s">
        <v>115</v>
      </c>
      <c r="C800" t="s">
        <v>72</v>
      </c>
      <c r="D800" t="s">
        <v>73</v>
      </c>
      <c r="E800" t="s">
        <v>105</v>
      </c>
      <c r="F800" t="s">
        <v>74</v>
      </c>
      <c r="G800" t="s">
        <v>394</v>
      </c>
      <c r="H800" t="s">
        <v>27</v>
      </c>
      <c r="I800" t="s">
        <v>84</v>
      </c>
      <c r="J800" t="s">
        <v>397</v>
      </c>
      <c r="K800">
        <v>7.54</v>
      </c>
      <c r="L800">
        <v>20</v>
      </c>
      <c r="M800">
        <v>20</v>
      </c>
      <c r="N800">
        <v>0</v>
      </c>
      <c r="O800">
        <v>20</v>
      </c>
      <c r="P800">
        <v>100</v>
      </c>
      <c r="Q800">
        <v>100</v>
      </c>
      <c r="R800">
        <v>0</v>
      </c>
      <c r="S800" t="s">
        <v>42</v>
      </c>
      <c r="T800" t="s">
        <v>60</v>
      </c>
    </row>
    <row r="801" spans="1:20" x14ac:dyDescent="0.3">
      <c r="A801" t="s">
        <v>117</v>
      </c>
      <c r="B801" t="s">
        <v>118</v>
      </c>
      <c r="C801" t="s">
        <v>94</v>
      </c>
      <c r="D801" t="s">
        <v>95</v>
      </c>
      <c r="E801" t="s">
        <v>105</v>
      </c>
      <c r="F801" t="s">
        <v>89</v>
      </c>
      <c r="G801" t="s">
        <v>394</v>
      </c>
      <c r="H801" t="s">
        <v>27</v>
      </c>
      <c r="I801" t="s">
        <v>75</v>
      </c>
      <c r="J801" t="s">
        <v>216</v>
      </c>
      <c r="K801">
        <v>8.94</v>
      </c>
      <c r="L801">
        <v>20</v>
      </c>
      <c r="M801">
        <v>17</v>
      </c>
      <c r="N801">
        <v>3</v>
      </c>
      <c r="O801">
        <v>20</v>
      </c>
      <c r="P801">
        <v>85</v>
      </c>
      <c r="Q801">
        <v>85</v>
      </c>
      <c r="R801">
        <v>0.94</v>
      </c>
      <c r="S801" t="s">
        <v>42</v>
      </c>
      <c r="T801" t="s">
        <v>31</v>
      </c>
    </row>
    <row r="802" spans="1:20" x14ac:dyDescent="0.3">
      <c r="A802" t="s">
        <v>20</v>
      </c>
      <c r="B802" t="s">
        <v>21</v>
      </c>
      <c r="C802" t="s">
        <v>22</v>
      </c>
      <c r="D802" t="s">
        <v>23</v>
      </c>
      <c r="E802" t="s">
        <v>24</v>
      </c>
      <c r="F802" t="s">
        <v>25</v>
      </c>
      <c r="G802" t="s">
        <v>398</v>
      </c>
      <c r="H802" t="s">
        <v>119</v>
      </c>
      <c r="I802" t="s">
        <v>399</v>
      </c>
      <c r="J802" t="s">
        <v>400</v>
      </c>
      <c r="K802">
        <v>8.6300000000000008</v>
      </c>
      <c r="L802">
        <v>25</v>
      </c>
      <c r="M802">
        <v>18</v>
      </c>
      <c r="N802">
        <v>7</v>
      </c>
      <c r="O802">
        <v>25</v>
      </c>
      <c r="P802">
        <v>72</v>
      </c>
      <c r="Q802">
        <v>72</v>
      </c>
      <c r="R802">
        <v>0.63</v>
      </c>
      <c r="S802" t="s">
        <v>30</v>
      </c>
      <c r="T802" t="s">
        <v>37</v>
      </c>
    </row>
    <row r="803" spans="1:20" x14ac:dyDescent="0.3">
      <c r="A803" t="s">
        <v>32</v>
      </c>
      <c r="B803" t="s">
        <v>33</v>
      </c>
      <c r="C803" t="s">
        <v>22</v>
      </c>
      <c r="D803" t="s">
        <v>34</v>
      </c>
      <c r="E803" t="s">
        <v>24</v>
      </c>
      <c r="F803" t="s">
        <v>25</v>
      </c>
      <c r="G803" t="s">
        <v>398</v>
      </c>
      <c r="H803" t="s">
        <v>27</v>
      </c>
      <c r="I803" t="s">
        <v>35</v>
      </c>
      <c r="J803" t="s">
        <v>140</v>
      </c>
      <c r="K803">
        <v>8.59</v>
      </c>
      <c r="L803">
        <v>19</v>
      </c>
      <c r="M803">
        <v>15</v>
      </c>
      <c r="N803">
        <v>4</v>
      </c>
      <c r="O803">
        <v>19</v>
      </c>
      <c r="P803">
        <v>78.900000000000006</v>
      </c>
      <c r="Q803">
        <v>78.900000000000006</v>
      </c>
      <c r="R803">
        <v>0.59</v>
      </c>
      <c r="S803" t="s">
        <v>42</v>
      </c>
      <c r="T803" t="s">
        <v>37</v>
      </c>
    </row>
    <row r="804" spans="1:20" x14ac:dyDescent="0.3">
      <c r="A804" t="s">
        <v>38</v>
      </c>
      <c r="B804" t="s">
        <v>39</v>
      </c>
      <c r="C804" t="s">
        <v>22</v>
      </c>
      <c r="D804" t="s">
        <v>34</v>
      </c>
      <c r="E804" t="s">
        <v>24</v>
      </c>
      <c r="F804" t="s">
        <v>25</v>
      </c>
      <c r="G804" t="s">
        <v>398</v>
      </c>
      <c r="H804" t="s">
        <v>27</v>
      </c>
      <c r="I804" t="s">
        <v>153</v>
      </c>
      <c r="J804" t="s">
        <v>216</v>
      </c>
      <c r="K804">
        <v>8.81</v>
      </c>
      <c r="L804">
        <v>33</v>
      </c>
      <c r="M804">
        <v>26</v>
      </c>
      <c r="N804">
        <v>7</v>
      </c>
      <c r="O804">
        <v>33</v>
      </c>
      <c r="P804">
        <v>78.8</v>
      </c>
      <c r="Q804">
        <v>78.8</v>
      </c>
      <c r="R804">
        <v>0.81</v>
      </c>
      <c r="S804" t="s">
        <v>42</v>
      </c>
      <c r="T804" t="s">
        <v>37</v>
      </c>
    </row>
    <row r="805" spans="1:20" x14ac:dyDescent="0.3">
      <c r="A805" t="s">
        <v>43</v>
      </c>
      <c r="B805" t="s">
        <v>44</v>
      </c>
      <c r="C805" t="s">
        <v>22</v>
      </c>
      <c r="D805" t="s">
        <v>45</v>
      </c>
      <c r="E805" t="s">
        <v>24</v>
      </c>
      <c r="F805" t="s">
        <v>25</v>
      </c>
      <c r="G805" t="s">
        <v>398</v>
      </c>
      <c r="H805" t="s">
        <v>27</v>
      </c>
      <c r="I805" t="s">
        <v>75</v>
      </c>
      <c r="J805" t="s">
        <v>155</v>
      </c>
      <c r="K805">
        <v>8.5</v>
      </c>
      <c r="L805">
        <v>20</v>
      </c>
      <c r="M805">
        <v>20</v>
      </c>
      <c r="N805">
        <v>0</v>
      </c>
      <c r="O805">
        <v>20</v>
      </c>
      <c r="P805">
        <v>100</v>
      </c>
      <c r="Q805">
        <v>100</v>
      </c>
      <c r="R805">
        <v>0.5</v>
      </c>
      <c r="S805" t="s">
        <v>42</v>
      </c>
      <c r="T805" t="s">
        <v>60</v>
      </c>
    </row>
    <row r="806" spans="1:20" x14ac:dyDescent="0.3">
      <c r="A806" t="s">
        <v>48</v>
      </c>
      <c r="B806" t="s">
        <v>49</v>
      </c>
      <c r="C806" t="s">
        <v>22</v>
      </c>
      <c r="D806" t="s">
        <v>34</v>
      </c>
      <c r="E806" t="s">
        <v>24</v>
      </c>
      <c r="F806" t="s">
        <v>25</v>
      </c>
      <c r="G806" t="s">
        <v>398</v>
      </c>
      <c r="H806" t="s">
        <v>27</v>
      </c>
      <c r="I806" t="s">
        <v>79</v>
      </c>
      <c r="J806" t="s">
        <v>301</v>
      </c>
      <c r="K806">
        <v>7.37</v>
      </c>
      <c r="L806">
        <v>22</v>
      </c>
      <c r="M806">
        <v>20</v>
      </c>
      <c r="N806">
        <v>2</v>
      </c>
      <c r="O806">
        <v>22</v>
      </c>
      <c r="P806">
        <v>90.9</v>
      </c>
      <c r="Q806">
        <v>90.9</v>
      </c>
      <c r="R806">
        <v>0</v>
      </c>
      <c r="S806" t="s">
        <v>42</v>
      </c>
      <c r="T806" t="s">
        <v>31</v>
      </c>
    </row>
    <row r="807" spans="1:20" x14ac:dyDescent="0.3">
      <c r="A807" t="s">
        <v>53</v>
      </c>
      <c r="B807" t="s">
        <v>54</v>
      </c>
      <c r="C807" t="s">
        <v>55</v>
      </c>
      <c r="D807" t="s">
        <v>56</v>
      </c>
      <c r="E807" t="s">
        <v>24</v>
      </c>
      <c r="F807" t="s">
        <v>57</v>
      </c>
      <c r="G807" t="s">
        <v>398</v>
      </c>
      <c r="H807" t="s">
        <v>27</v>
      </c>
      <c r="I807" t="s">
        <v>35</v>
      </c>
      <c r="J807" t="s">
        <v>361</v>
      </c>
      <c r="K807">
        <v>8.33</v>
      </c>
      <c r="L807">
        <v>14</v>
      </c>
      <c r="M807">
        <v>10</v>
      </c>
      <c r="N807">
        <v>4</v>
      </c>
      <c r="O807">
        <v>14</v>
      </c>
      <c r="P807">
        <v>71.400000000000006</v>
      </c>
      <c r="Q807">
        <v>71.400000000000006</v>
      </c>
      <c r="R807">
        <v>0.33</v>
      </c>
      <c r="S807" t="s">
        <v>30</v>
      </c>
      <c r="T807" t="s">
        <v>37</v>
      </c>
    </row>
    <row r="808" spans="1:20" x14ac:dyDescent="0.3">
      <c r="A808" t="s">
        <v>61</v>
      </c>
      <c r="B808" t="s">
        <v>62</v>
      </c>
      <c r="C808" t="s">
        <v>55</v>
      </c>
      <c r="D808" t="s">
        <v>63</v>
      </c>
      <c r="E808" t="s">
        <v>24</v>
      </c>
      <c r="F808" t="s">
        <v>57</v>
      </c>
      <c r="G808" t="s">
        <v>398</v>
      </c>
      <c r="H808" t="s">
        <v>27</v>
      </c>
      <c r="I808" t="s">
        <v>164</v>
      </c>
      <c r="J808" t="s">
        <v>163</v>
      </c>
      <c r="K808">
        <v>8.0500000000000007</v>
      </c>
      <c r="L808">
        <v>13</v>
      </c>
      <c r="M808">
        <v>10</v>
      </c>
      <c r="N808">
        <v>3</v>
      </c>
      <c r="O808">
        <v>13</v>
      </c>
      <c r="P808">
        <v>76.900000000000006</v>
      </c>
      <c r="Q808">
        <v>76.900000000000006</v>
      </c>
      <c r="R808">
        <v>0.05</v>
      </c>
      <c r="S808" t="s">
        <v>42</v>
      </c>
      <c r="T808" t="s">
        <v>31</v>
      </c>
    </row>
    <row r="809" spans="1:20" x14ac:dyDescent="0.3">
      <c r="A809" t="s">
        <v>66</v>
      </c>
      <c r="B809" t="s">
        <v>67</v>
      </c>
      <c r="C809" t="s">
        <v>55</v>
      </c>
      <c r="D809" t="s">
        <v>56</v>
      </c>
      <c r="E809" t="s">
        <v>24</v>
      </c>
      <c r="F809" t="s">
        <v>57</v>
      </c>
      <c r="G809" t="s">
        <v>398</v>
      </c>
      <c r="H809" t="s">
        <v>27</v>
      </c>
      <c r="I809" t="s">
        <v>153</v>
      </c>
      <c r="J809" t="s">
        <v>141</v>
      </c>
      <c r="K809">
        <v>8.56</v>
      </c>
      <c r="L809">
        <v>23</v>
      </c>
      <c r="M809">
        <v>22</v>
      </c>
      <c r="N809">
        <v>1</v>
      </c>
      <c r="O809">
        <v>23</v>
      </c>
      <c r="P809">
        <v>95.7</v>
      </c>
      <c r="Q809">
        <v>95.7</v>
      </c>
      <c r="R809">
        <v>0.56000000000000005</v>
      </c>
      <c r="S809" t="s">
        <v>42</v>
      </c>
      <c r="T809" t="s">
        <v>31</v>
      </c>
    </row>
    <row r="810" spans="1:20" x14ac:dyDescent="0.3">
      <c r="A810" t="s">
        <v>70</v>
      </c>
      <c r="B810" t="s">
        <v>71</v>
      </c>
      <c r="C810" t="s">
        <v>72</v>
      </c>
      <c r="D810" t="s">
        <v>73</v>
      </c>
      <c r="E810" t="s">
        <v>24</v>
      </c>
      <c r="F810" t="s">
        <v>74</v>
      </c>
      <c r="G810" t="s">
        <v>398</v>
      </c>
      <c r="H810" t="s">
        <v>27</v>
      </c>
      <c r="I810" t="s">
        <v>285</v>
      </c>
      <c r="J810" t="s">
        <v>59</v>
      </c>
      <c r="K810">
        <v>7.76</v>
      </c>
      <c r="L810">
        <v>24</v>
      </c>
      <c r="M810">
        <v>18</v>
      </c>
      <c r="N810">
        <v>6</v>
      </c>
      <c r="O810">
        <v>24</v>
      </c>
      <c r="P810">
        <v>75</v>
      </c>
      <c r="Q810">
        <v>75</v>
      </c>
      <c r="R810">
        <v>0</v>
      </c>
      <c r="S810" t="s">
        <v>81</v>
      </c>
      <c r="T810" t="s">
        <v>37</v>
      </c>
    </row>
    <row r="811" spans="1:20" x14ac:dyDescent="0.3">
      <c r="A811" t="s">
        <v>77</v>
      </c>
      <c r="B811" t="s">
        <v>78</v>
      </c>
      <c r="C811" t="s">
        <v>72</v>
      </c>
      <c r="D811" t="s">
        <v>73</v>
      </c>
      <c r="E811" t="s">
        <v>24</v>
      </c>
      <c r="F811" t="s">
        <v>74</v>
      </c>
      <c r="G811" t="s">
        <v>398</v>
      </c>
      <c r="H811" t="s">
        <v>27</v>
      </c>
      <c r="I811" t="s">
        <v>138</v>
      </c>
      <c r="J811" t="s">
        <v>240</v>
      </c>
      <c r="K811">
        <v>7.64</v>
      </c>
      <c r="L811">
        <v>23</v>
      </c>
      <c r="M811">
        <v>23</v>
      </c>
      <c r="N811">
        <v>0</v>
      </c>
      <c r="O811">
        <v>23</v>
      </c>
      <c r="P811">
        <v>100</v>
      </c>
      <c r="Q811">
        <v>100</v>
      </c>
      <c r="R811">
        <v>0</v>
      </c>
      <c r="S811" t="s">
        <v>42</v>
      </c>
      <c r="T811" t="s">
        <v>60</v>
      </c>
    </row>
    <row r="812" spans="1:20" x14ac:dyDescent="0.3">
      <c r="A812" t="s">
        <v>82</v>
      </c>
      <c r="B812" t="s">
        <v>83</v>
      </c>
      <c r="C812" t="s">
        <v>72</v>
      </c>
      <c r="D812" t="s">
        <v>45</v>
      </c>
      <c r="E812" t="s">
        <v>24</v>
      </c>
      <c r="F812" t="s">
        <v>74</v>
      </c>
      <c r="G812" t="s">
        <v>398</v>
      </c>
      <c r="H812" t="s">
        <v>27</v>
      </c>
      <c r="I812" t="s">
        <v>166</v>
      </c>
      <c r="J812" t="s">
        <v>356</v>
      </c>
      <c r="K812">
        <v>7.36</v>
      </c>
      <c r="L812">
        <v>17</v>
      </c>
      <c r="M812">
        <v>12</v>
      </c>
      <c r="N812">
        <v>5</v>
      </c>
      <c r="O812">
        <v>17</v>
      </c>
      <c r="P812">
        <v>70.599999999999994</v>
      </c>
      <c r="Q812">
        <v>70.599999999999994</v>
      </c>
      <c r="R812">
        <v>0</v>
      </c>
      <c r="S812" t="s">
        <v>30</v>
      </c>
      <c r="T812" t="s">
        <v>37</v>
      </c>
    </row>
    <row r="813" spans="1:20" x14ac:dyDescent="0.3">
      <c r="A813" t="s">
        <v>85</v>
      </c>
      <c r="B813" t="s">
        <v>86</v>
      </c>
      <c r="C813" t="s">
        <v>87</v>
      </c>
      <c r="D813" t="s">
        <v>88</v>
      </c>
      <c r="E813" t="s">
        <v>24</v>
      </c>
      <c r="F813" t="s">
        <v>89</v>
      </c>
      <c r="G813" t="s">
        <v>398</v>
      </c>
      <c r="H813" t="s">
        <v>27</v>
      </c>
      <c r="I813" t="s">
        <v>50</v>
      </c>
      <c r="J813" t="s">
        <v>51</v>
      </c>
      <c r="K813">
        <v>8.65</v>
      </c>
      <c r="L813">
        <v>13</v>
      </c>
      <c r="M813">
        <v>13</v>
      </c>
      <c r="N813">
        <v>0</v>
      </c>
      <c r="O813">
        <v>13</v>
      </c>
      <c r="P813">
        <v>100</v>
      </c>
      <c r="Q813">
        <v>100</v>
      </c>
      <c r="R813">
        <v>0.65</v>
      </c>
      <c r="S813" t="s">
        <v>42</v>
      </c>
      <c r="T813" t="s">
        <v>60</v>
      </c>
    </row>
    <row r="814" spans="1:20" x14ac:dyDescent="0.3">
      <c r="A814" t="s">
        <v>92</v>
      </c>
      <c r="B814" t="s">
        <v>93</v>
      </c>
      <c r="C814" t="s">
        <v>94</v>
      </c>
      <c r="D814" t="s">
        <v>95</v>
      </c>
      <c r="E814" t="s">
        <v>24</v>
      </c>
      <c r="F814" t="s">
        <v>89</v>
      </c>
      <c r="G814" t="s">
        <v>398</v>
      </c>
      <c r="H814" t="s">
        <v>27</v>
      </c>
      <c r="I814" t="s">
        <v>110</v>
      </c>
      <c r="J814" t="s">
        <v>216</v>
      </c>
      <c r="K814">
        <v>8.76</v>
      </c>
      <c r="L814">
        <v>29</v>
      </c>
      <c r="M814">
        <v>29</v>
      </c>
      <c r="N814">
        <v>0</v>
      </c>
      <c r="O814">
        <v>29</v>
      </c>
      <c r="P814">
        <v>100</v>
      </c>
      <c r="Q814">
        <v>100</v>
      </c>
      <c r="R814">
        <v>0.76</v>
      </c>
      <c r="S814" t="s">
        <v>42</v>
      </c>
      <c r="T814" t="s">
        <v>60</v>
      </c>
    </row>
    <row r="815" spans="1:20" x14ac:dyDescent="0.3">
      <c r="A815" t="s">
        <v>97</v>
      </c>
      <c r="B815" t="s">
        <v>98</v>
      </c>
      <c r="C815" t="s">
        <v>94</v>
      </c>
      <c r="D815" t="s">
        <v>95</v>
      </c>
      <c r="E815" t="s">
        <v>24</v>
      </c>
      <c r="F815" t="s">
        <v>89</v>
      </c>
      <c r="G815" t="s">
        <v>398</v>
      </c>
      <c r="H815" t="s">
        <v>27</v>
      </c>
      <c r="I815" t="s">
        <v>173</v>
      </c>
      <c r="J815" t="s">
        <v>211</v>
      </c>
      <c r="K815">
        <v>8.19</v>
      </c>
      <c r="L815">
        <v>23</v>
      </c>
      <c r="M815">
        <v>23</v>
      </c>
      <c r="N815">
        <v>0</v>
      </c>
      <c r="O815">
        <v>23</v>
      </c>
      <c r="P815">
        <v>100</v>
      </c>
      <c r="Q815">
        <v>100</v>
      </c>
      <c r="R815">
        <v>0.19</v>
      </c>
      <c r="S815" t="s">
        <v>42</v>
      </c>
      <c r="T815" t="s">
        <v>60</v>
      </c>
    </row>
    <row r="816" spans="1:20" x14ac:dyDescent="0.3">
      <c r="A816" t="s">
        <v>100</v>
      </c>
      <c r="B816" t="s">
        <v>101</v>
      </c>
      <c r="C816" t="s">
        <v>94</v>
      </c>
      <c r="D816" t="s">
        <v>45</v>
      </c>
      <c r="E816" t="s">
        <v>24</v>
      </c>
      <c r="F816" t="s">
        <v>89</v>
      </c>
      <c r="G816" t="s">
        <v>398</v>
      </c>
      <c r="H816" t="s">
        <v>27</v>
      </c>
      <c r="I816" t="s">
        <v>75</v>
      </c>
      <c r="J816" t="s">
        <v>169</v>
      </c>
      <c r="K816">
        <v>9.15</v>
      </c>
      <c r="L816">
        <v>23</v>
      </c>
      <c r="M816">
        <v>21</v>
      </c>
      <c r="N816">
        <v>2</v>
      </c>
      <c r="O816">
        <v>23</v>
      </c>
      <c r="P816">
        <v>91.3</v>
      </c>
      <c r="Q816">
        <v>91.3</v>
      </c>
      <c r="R816">
        <v>1.1499999999999999</v>
      </c>
      <c r="S816" t="s">
        <v>30</v>
      </c>
      <c r="T816" t="s">
        <v>31</v>
      </c>
    </row>
    <row r="817" spans="1:20" x14ac:dyDescent="0.3">
      <c r="A817" t="s">
        <v>103</v>
      </c>
      <c r="B817" t="s">
        <v>104</v>
      </c>
      <c r="C817" t="s">
        <v>22</v>
      </c>
      <c r="D817" t="s">
        <v>34</v>
      </c>
      <c r="E817" t="s">
        <v>105</v>
      </c>
      <c r="F817" t="s">
        <v>25</v>
      </c>
      <c r="G817" t="s">
        <v>398</v>
      </c>
      <c r="H817" t="s">
        <v>27</v>
      </c>
      <c r="I817" t="s">
        <v>110</v>
      </c>
      <c r="J817" t="s">
        <v>139</v>
      </c>
      <c r="K817">
        <v>8.8699999999999992</v>
      </c>
      <c r="L817">
        <v>27</v>
      </c>
      <c r="M817">
        <v>26</v>
      </c>
      <c r="N817">
        <v>1</v>
      </c>
      <c r="O817">
        <v>27</v>
      </c>
      <c r="P817">
        <v>96.3</v>
      </c>
      <c r="Q817">
        <v>96.3</v>
      </c>
      <c r="R817">
        <v>0.87</v>
      </c>
      <c r="S817" t="s">
        <v>30</v>
      </c>
      <c r="T817" t="s">
        <v>31</v>
      </c>
    </row>
    <row r="818" spans="1:20" x14ac:dyDescent="0.3">
      <c r="A818" t="s">
        <v>108</v>
      </c>
      <c r="B818" t="s">
        <v>109</v>
      </c>
      <c r="C818" t="s">
        <v>22</v>
      </c>
      <c r="D818" t="s">
        <v>34</v>
      </c>
      <c r="E818" t="s">
        <v>105</v>
      </c>
      <c r="F818" t="s">
        <v>25</v>
      </c>
      <c r="G818" t="s">
        <v>398</v>
      </c>
      <c r="H818" t="s">
        <v>27</v>
      </c>
      <c r="I818" t="s">
        <v>90</v>
      </c>
      <c r="J818" t="s">
        <v>147</v>
      </c>
      <c r="K818">
        <v>8.6300000000000008</v>
      </c>
      <c r="L818">
        <v>30</v>
      </c>
      <c r="M818">
        <v>24</v>
      </c>
      <c r="N818">
        <v>6</v>
      </c>
      <c r="O818">
        <v>30</v>
      </c>
      <c r="P818">
        <v>80</v>
      </c>
      <c r="Q818">
        <v>80</v>
      </c>
      <c r="R818">
        <v>0.63</v>
      </c>
      <c r="S818" t="s">
        <v>42</v>
      </c>
      <c r="T818" t="s">
        <v>37</v>
      </c>
    </row>
    <row r="819" spans="1:20" x14ac:dyDescent="0.3">
      <c r="A819" t="s">
        <v>111</v>
      </c>
      <c r="B819" t="s">
        <v>112</v>
      </c>
      <c r="C819" t="s">
        <v>55</v>
      </c>
      <c r="D819" t="s">
        <v>56</v>
      </c>
      <c r="E819" t="s">
        <v>105</v>
      </c>
      <c r="F819" t="s">
        <v>57</v>
      </c>
      <c r="G819" t="s">
        <v>398</v>
      </c>
      <c r="H819" t="s">
        <v>27</v>
      </c>
      <c r="I819" t="s">
        <v>138</v>
      </c>
      <c r="J819" t="s">
        <v>267</v>
      </c>
      <c r="K819">
        <v>7.37</v>
      </c>
      <c r="L819">
        <v>23</v>
      </c>
      <c r="M819">
        <v>22</v>
      </c>
      <c r="N819">
        <v>1</v>
      </c>
      <c r="O819">
        <v>23</v>
      </c>
      <c r="P819">
        <v>95.7</v>
      </c>
      <c r="Q819">
        <v>95.7</v>
      </c>
      <c r="R819">
        <v>0</v>
      </c>
      <c r="S819" t="s">
        <v>30</v>
      </c>
      <c r="T819" t="s">
        <v>31</v>
      </c>
    </row>
    <row r="820" spans="1:20" x14ac:dyDescent="0.3">
      <c r="A820" t="s">
        <v>114</v>
      </c>
      <c r="B820" t="s">
        <v>115</v>
      </c>
      <c r="C820" t="s">
        <v>72</v>
      </c>
      <c r="D820" t="s">
        <v>73</v>
      </c>
      <c r="E820" t="s">
        <v>105</v>
      </c>
      <c r="F820" t="s">
        <v>74</v>
      </c>
      <c r="G820" t="s">
        <v>398</v>
      </c>
      <c r="H820" t="s">
        <v>27</v>
      </c>
      <c r="I820" t="s">
        <v>149</v>
      </c>
      <c r="J820" t="s">
        <v>248</v>
      </c>
      <c r="K820">
        <v>7.72</v>
      </c>
      <c r="L820">
        <v>25</v>
      </c>
      <c r="M820">
        <v>18</v>
      </c>
      <c r="N820">
        <v>7</v>
      </c>
      <c r="O820">
        <v>25</v>
      </c>
      <c r="P820">
        <v>72</v>
      </c>
      <c r="Q820">
        <v>72</v>
      </c>
      <c r="R820">
        <v>0</v>
      </c>
      <c r="S820" t="s">
        <v>30</v>
      </c>
      <c r="T820" t="s">
        <v>37</v>
      </c>
    </row>
    <row r="821" spans="1:20" x14ac:dyDescent="0.3">
      <c r="A821" t="s">
        <v>117</v>
      </c>
      <c r="B821" t="s">
        <v>118</v>
      </c>
      <c r="C821" t="s">
        <v>94</v>
      </c>
      <c r="D821" t="s">
        <v>95</v>
      </c>
      <c r="E821" t="s">
        <v>105</v>
      </c>
      <c r="F821" t="s">
        <v>89</v>
      </c>
      <c r="G821" t="s">
        <v>398</v>
      </c>
      <c r="H821" t="s">
        <v>27</v>
      </c>
      <c r="I821" t="s">
        <v>46</v>
      </c>
      <c r="J821" t="s">
        <v>241</v>
      </c>
      <c r="K821">
        <v>8.7899999999999991</v>
      </c>
      <c r="L821">
        <v>24</v>
      </c>
      <c r="M821">
        <v>22</v>
      </c>
      <c r="N821">
        <v>2</v>
      </c>
      <c r="O821">
        <v>24</v>
      </c>
      <c r="P821">
        <v>91.7</v>
      </c>
      <c r="Q821">
        <v>91.7</v>
      </c>
      <c r="R821">
        <v>0.79</v>
      </c>
      <c r="S821" t="s">
        <v>30</v>
      </c>
      <c r="T821" t="s">
        <v>31</v>
      </c>
    </row>
    <row r="822" spans="1:20" x14ac:dyDescent="0.3">
      <c r="A822" t="s">
        <v>20</v>
      </c>
      <c r="B822" t="s">
        <v>21</v>
      </c>
      <c r="C822" t="s">
        <v>22</v>
      </c>
      <c r="D822" t="s">
        <v>23</v>
      </c>
      <c r="E822" t="s">
        <v>24</v>
      </c>
      <c r="F822" t="s">
        <v>25</v>
      </c>
      <c r="G822" t="s">
        <v>401</v>
      </c>
      <c r="H822" t="s">
        <v>27</v>
      </c>
      <c r="I822" t="s">
        <v>179</v>
      </c>
      <c r="J822" t="s">
        <v>144</v>
      </c>
      <c r="K822">
        <v>8.57</v>
      </c>
      <c r="L822">
        <v>25</v>
      </c>
      <c r="M822">
        <v>25</v>
      </c>
      <c r="N822">
        <v>0</v>
      </c>
      <c r="O822">
        <v>25</v>
      </c>
      <c r="P822">
        <v>100</v>
      </c>
      <c r="Q822">
        <v>100</v>
      </c>
      <c r="R822">
        <v>0.56999999999999995</v>
      </c>
      <c r="S822" t="s">
        <v>42</v>
      </c>
      <c r="T822" t="s">
        <v>60</v>
      </c>
    </row>
    <row r="823" spans="1:20" x14ac:dyDescent="0.3">
      <c r="A823" t="s">
        <v>32</v>
      </c>
      <c r="B823" t="s">
        <v>33</v>
      </c>
      <c r="C823" t="s">
        <v>22</v>
      </c>
      <c r="D823" t="s">
        <v>34</v>
      </c>
      <c r="E823" t="s">
        <v>24</v>
      </c>
      <c r="F823" t="s">
        <v>25</v>
      </c>
      <c r="G823" t="s">
        <v>401</v>
      </c>
      <c r="H823" t="s">
        <v>27</v>
      </c>
      <c r="I823" t="s">
        <v>99</v>
      </c>
      <c r="J823" t="s">
        <v>314</v>
      </c>
      <c r="K823">
        <v>9.58</v>
      </c>
      <c r="L823">
        <v>18</v>
      </c>
      <c r="M823">
        <v>16</v>
      </c>
      <c r="N823">
        <v>2</v>
      </c>
      <c r="O823">
        <v>18</v>
      </c>
      <c r="P823">
        <v>88.9</v>
      </c>
      <c r="Q823">
        <v>88.9</v>
      </c>
      <c r="R823">
        <v>1.58</v>
      </c>
      <c r="S823" t="s">
        <v>81</v>
      </c>
      <c r="T823" t="s">
        <v>31</v>
      </c>
    </row>
    <row r="824" spans="1:20" x14ac:dyDescent="0.3">
      <c r="A824" t="s">
        <v>38</v>
      </c>
      <c r="B824" t="s">
        <v>39</v>
      </c>
      <c r="C824" t="s">
        <v>22</v>
      </c>
      <c r="D824" t="s">
        <v>34</v>
      </c>
      <c r="E824" t="s">
        <v>24</v>
      </c>
      <c r="F824" t="s">
        <v>25</v>
      </c>
      <c r="G824" t="s">
        <v>401</v>
      </c>
      <c r="H824" t="s">
        <v>27</v>
      </c>
      <c r="I824" t="s">
        <v>50</v>
      </c>
      <c r="J824" t="s">
        <v>193</v>
      </c>
      <c r="K824">
        <v>9.36</v>
      </c>
      <c r="L824">
        <v>20</v>
      </c>
      <c r="M824">
        <v>20</v>
      </c>
      <c r="N824">
        <v>0</v>
      </c>
      <c r="O824">
        <v>20</v>
      </c>
      <c r="P824">
        <v>100</v>
      </c>
      <c r="Q824">
        <v>100</v>
      </c>
      <c r="R824">
        <v>1.36</v>
      </c>
      <c r="S824" t="s">
        <v>42</v>
      </c>
      <c r="T824" t="s">
        <v>60</v>
      </c>
    </row>
    <row r="825" spans="1:20" x14ac:dyDescent="0.3">
      <c r="A825" t="s">
        <v>43</v>
      </c>
      <c r="B825" t="s">
        <v>44</v>
      </c>
      <c r="C825" t="s">
        <v>22</v>
      </c>
      <c r="D825" t="s">
        <v>45</v>
      </c>
      <c r="E825" t="s">
        <v>24</v>
      </c>
      <c r="F825" t="s">
        <v>25</v>
      </c>
      <c r="G825" t="s">
        <v>401</v>
      </c>
      <c r="H825" t="s">
        <v>27</v>
      </c>
      <c r="I825" t="s">
        <v>206</v>
      </c>
      <c r="J825" t="s">
        <v>127</v>
      </c>
      <c r="K825">
        <v>9.27</v>
      </c>
      <c r="L825">
        <v>26</v>
      </c>
      <c r="M825">
        <v>25</v>
      </c>
      <c r="N825">
        <v>1</v>
      </c>
      <c r="O825">
        <v>26</v>
      </c>
      <c r="P825">
        <v>96.2</v>
      </c>
      <c r="Q825">
        <v>96.2</v>
      </c>
      <c r="R825">
        <v>1.27</v>
      </c>
      <c r="S825" t="s">
        <v>30</v>
      </c>
      <c r="T825" t="s">
        <v>31</v>
      </c>
    </row>
    <row r="826" spans="1:20" x14ac:dyDescent="0.3">
      <c r="A826" t="s">
        <v>48</v>
      </c>
      <c r="B826" t="s">
        <v>49</v>
      </c>
      <c r="C826" t="s">
        <v>22</v>
      </c>
      <c r="D826" t="s">
        <v>34</v>
      </c>
      <c r="E826" t="s">
        <v>24</v>
      </c>
      <c r="F826" t="s">
        <v>25</v>
      </c>
      <c r="G826" t="s">
        <v>401</v>
      </c>
      <c r="H826" t="s">
        <v>27</v>
      </c>
      <c r="I826" t="s">
        <v>181</v>
      </c>
      <c r="J826" t="s">
        <v>127</v>
      </c>
      <c r="K826">
        <v>8.1199999999999992</v>
      </c>
      <c r="L826">
        <v>21</v>
      </c>
      <c r="M826">
        <v>19</v>
      </c>
      <c r="N826">
        <v>2</v>
      </c>
      <c r="O826">
        <v>21</v>
      </c>
      <c r="P826">
        <v>90.5</v>
      </c>
      <c r="Q826">
        <v>90.5</v>
      </c>
      <c r="R826">
        <v>0.12</v>
      </c>
      <c r="S826" t="s">
        <v>30</v>
      </c>
      <c r="T826" t="s">
        <v>31</v>
      </c>
    </row>
    <row r="827" spans="1:20" x14ac:dyDescent="0.3">
      <c r="A827" t="s">
        <v>53</v>
      </c>
      <c r="B827" t="s">
        <v>54</v>
      </c>
      <c r="C827" t="s">
        <v>55</v>
      </c>
      <c r="D827" t="s">
        <v>56</v>
      </c>
      <c r="E827" t="s">
        <v>24</v>
      </c>
      <c r="F827" t="s">
        <v>57</v>
      </c>
      <c r="G827" t="s">
        <v>401</v>
      </c>
      <c r="H827" t="s">
        <v>27</v>
      </c>
      <c r="I827" t="s">
        <v>110</v>
      </c>
      <c r="J827" t="s">
        <v>252</v>
      </c>
      <c r="K827">
        <v>8.1199999999999992</v>
      </c>
      <c r="L827">
        <v>24</v>
      </c>
      <c r="M827">
        <v>18</v>
      </c>
      <c r="N827">
        <v>6</v>
      </c>
      <c r="O827">
        <v>24</v>
      </c>
      <c r="P827">
        <v>75</v>
      </c>
      <c r="Q827">
        <v>75</v>
      </c>
      <c r="R827">
        <v>0.12</v>
      </c>
      <c r="S827" t="s">
        <v>52</v>
      </c>
      <c r="T827" t="s">
        <v>37</v>
      </c>
    </row>
    <row r="828" spans="1:20" x14ac:dyDescent="0.3">
      <c r="A828" t="s">
        <v>61</v>
      </c>
      <c r="B828" t="s">
        <v>62</v>
      </c>
      <c r="C828" t="s">
        <v>55</v>
      </c>
      <c r="D828" t="s">
        <v>63</v>
      </c>
      <c r="E828" t="s">
        <v>24</v>
      </c>
      <c r="F828" t="s">
        <v>57</v>
      </c>
      <c r="G828" t="s">
        <v>401</v>
      </c>
      <c r="H828" t="s">
        <v>27</v>
      </c>
      <c r="I828" t="s">
        <v>35</v>
      </c>
      <c r="J828" t="s">
        <v>170</v>
      </c>
      <c r="K828">
        <v>7.37</v>
      </c>
      <c r="L828">
        <v>11</v>
      </c>
      <c r="M828">
        <v>7</v>
      </c>
      <c r="N828">
        <v>4</v>
      </c>
      <c r="O828">
        <v>11</v>
      </c>
      <c r="P828">
        <v>63.6</v>
      </c>
      <c r="Q828">
        <v>63.6</v>
      </c>
      <c r="R828">
        <v>0</v>
      </c>
      <c r="S828" t="s">
        <v>30</v>
      </c>
      <c r="T828" t="s">
        <v>37</v>
      </c>
    </row>
    <row r="829" spans="1:20" x14ac:dyDescent="0.3">
      <c r="A829" t="s">
        <v>66</v>
      </c>
      <c r="B829" t="s">
        <v>67</v>
      </c>
      <c r="C829" t="s">
        <v>55</v>
      </c>
      <c r="D829" t="s">
        <v>56</v>
      </c>
      <c r="E829" t="s">
        <v>24</v>
      </c>
      <c r="F829" t="s">
        <v>57</v>
      </c>
      <c r="G829" t="s">
        <v>401</v>
      </c>
      <c r="H829" t="s">
        <v>27</v>
      </c>
      <c r="I829" t="s">
        <v>96</v>
      </c>
      <c r="J829" t="s">
        <v>341</v>
      </c>
      <c r="K829">
        <v>7.4</v>
      </c>
      <c r="L829">
        <v>12</v>
      </c>
      <c r="M829">
        <v>10</v>
      </c>
      <c r="N829">
        <v>2</v>
      </c>
      <c r="O829">
        <v>12</v>
      </c>
      <c r="P829">
        <v>83.3</v>
      </c>
      <c r="Q829">
        <v>83.3</v>
      </c>
      <c r="R829">
        <v>0</v>
      </c>
      <c r="S829" t="s">
        <v>30</v>
      </c>
      <c r="T829" t="s">
        <v>31</v>
      </c>
    </row>
    <row r="830" spans="1:20" x14ac:dyDescent="0.3">
      <c r="A830" t="s">
        <v>70</v>
      </c>
      <c r="B830" t="s">
        <v>71</v>
      </c>
      <c r="C830" t="s">
        <v>72</v>
      </c>
      <c r="D830" t="s">
        <v>73</v>
      </c>
      <c r="E830" t="s">
        <v>24</v>
      </c>
      <c r="F830" t="s">
        <v>74</v>
      </c>
      <c r="G830" t="s">
        <v>401</v>
      </c>
      <c r="H830" t="s">
        <v>27</v>
      </c>
      <c r="I830" t="s">
        <v>164</v>
      </c>
      <c r="J830" t="s">
        <v>308</v>
      </c>
      <c r="K830">
        <v>7.63</v>
      </c>
      <c r="L830">
        <v>15</v>
      </c>
      <c r="M830">
        <v>13</v>
      </c>
      <c r="N830">
        <v>2</v>
      </c>
      <c r="O830">
        <v>15</v>
      </c>
      <c r="P830">
        <v>86.7</v>
      </c>
      <c r="Q830">
        <v>86.7</v>
      </c>
      <c r="R830">
        <v>0</v>
      </c>
      <c r="S830" t="s">
        <v>30</v>
      </c>
      <c r="T830" t="s">
        <v>31</v>
      </c>
    </row>
    <row r="831" spans="1:20" x14ac:dyDescent="0.3">
      <c r="A831" t="s">
        <v>77</v>
      </c>
      <c r="B831" t="s">
        <v>78</v>
      </c>
      <c r="C831" t="s">
        <v>72</v>
      </c>
      <c r="D831" t="s">
        <v>73</v>
      </c>
      <c r="E831" t="s">
        <v>24</v>
      </c>
      <c r="F831" t="s">
        <v>74</v>
      </c>
      <c r="G831" t="s">
        <v>401</v>
      </c>
      <c r="H831" t="s">
        <v>27</v>
      </c>
      <c r="I831" t="s">
        <v>125</v>
      </c>
      <c r="J831" t="s">
        <v>277</v>
      </c>
      <c r="K831">
        <v>7.65</v>
      </c>
      <c r="L831">
        <v>14</v>
      </c>
      <c r="M831">
        <v>14</v>
      </c>
      <c r="N831">
        <v>0</v>
      </c>
      <c r="O831">
        <v>14</v>
      </c>
      <c r="P831">
        <v>100</v>
      </c>
      <c r="Q831">
        <v>100</v>
      </c>
      <c r="R831">
        <v>0</v>
      </c>
      <c r="S831" t="s">
        <v>42</v>
      </c>
      <c r="T831" t="s">
        <v>60</v>
      </c>
    </row>
    <row r="832" spans="1:20" x14ac:dyDescent="0.3">
      <c r="A832" t="s">
        <v>82</v>
      </c>
      <c r="B832" t="s">
        <v>83</v>
      </c>
      <c r="C832" t="s">
        <v>72</v>
      </c>
      <c r="D832" t="s">
        <v>45</v>
      </c>
      <c r="E832" t="s">
        <v>24</v>
      </c>
      <c r="F832" t="s">
        <v>74</v>
      </c>
      <c r="G832" t="s">
        <v>401</v>
      </c>
      <c r="H832" t="s">
        <v>27</v>
      </c>
      <c r="I832" t="s">
        <v>136</v>
      </c>
      <c r="J832" t="s">
        <v>196</v>
      </c>
      <c r="K832">
        <v>9.42</v>
      </c>
      <c r="L832">
        <v>15</v>
      </c>
      <c r="M832">
        <v>13</v>
      </c>
      <c r="N832">
        <v>2</v>
      </c>
      <c r="O832">
        <v>15</v>
      </c>
      <c r="P832">
        <v>86.7</v>
      </c>
      <c r="Q832">
        <v>86.7</v>
      </c>
      <c r="R832">
        <v>1.42</v>
      </c>
      <c r="S832" t="s">
        <v>42</v>
      </c>
      <c r="T832" t="s">
        <v>31</v>
      </c>
    </row>
    <row r="833" spans="1:20" x14ac:dyDescent="0.3">
      <c r="A833" t="s">
        <v>85</v>
      </c>
      <c r="B833" t="s">
        <v>86</v>
      </c>
      <c r="C833" t="s">
        <v>87</v>
      </c>
      <c r="D833" t="s">
        <v>88</v>
      </c>
      <c r="E833" t="s">
        <v>24</v>
      </c>
      <c r="F833" t="s">
        <v>89</v>
      </c>
      <c r="G833" t="s">
        <v>401</v>
      </c>
      <c r="H833" t="s">
        <v>27</v>
      </c>
      <c r="I833" t="s">
        <v>99</v>
      </c>
      <c r="J833" t="s">
        <v>207</v>
      </c>
      <c r="K833">
        <v>7.47</v>
      </c>
      <c r="L833">
        <v>5</v>
      </c>
      <c r="M833">
        <v>3</v>
      </c>
      <c r="N833">
        <v>2</v>
      </c>
      <c r="O833">
        <v>5</v>
      </c>
      <c r="P833">
        <v>60</v>
      </c>
      <c r="Q833">
        <v>60</v>
      </c>
      <c r="R833">
        <v>0</v>
      </c>
      <c r="S833" t="s">
        <v>30</v>
      </c>
      <c r="T833" t="s">
        <v>31</v>
      </c>
    </row>
    <row r="834" spans="1:20" x14ac:dyDescent="0.3">
      <c r="A834" t="s">
        <v>92</v>
      </c>
      <c r="B834" t="s">
        <v>93</v>
      </c>
      <c r="C834" t="s">
        <v>94</v>
      </c>
      <c r="D834" t="s">
        <v>95</v>
      </c>
      <c r="E834" t="s">
        <v>24</v>
      </c>
      <c r="F834" t="s">
        <v>89</v>
      </c>
      <c r="G834" t="s">
        <v>401</v>
      </c>
      <c r="H834" t="s">
        <v>124</v>
      </c>
      <c r="I834" t="s">
        <v>153</v>
      </c>
      <c r="J834" t="s">
        <v>402</v>
      </c>
      <c r="K834">
        <v>4.28</v>
      </c>
      <c r="L834">
        <v>16</v>
      </c>
      <c r="M834">
        <v>14</v>
      </c>
      <c r="N834">
        <v>2</v>
      </c>
      <c r="O834">
        <v>16</v>
      </c>
      <c r="P834">
        <v>87.5</v>
      </c>
      <c r="Q834">
        <v>87.5</v>
      </c>
      <c r="R834">
        <v>0</v>
      </c>
      <c r="S834" t="s">
        <v>42</v>
      </c>
      <c r="T834" t="s">
        <v>31</v>
      </c>
    </row>
    <row r="835" spans="1:20" x14ac:dyDescent="0.3">
      <c r="A835" t="s">
        <v>97</v>
      </c>
      <c r="B835" t="s">
        <v>98</v>
      </c>
      <c r="C835" t="s">
        <v>94</v>
      </c>
      <c r="D835" t="s">
        <v>95</v>
      </c>
      <c r="E835" t="s">
        <v>24</v>
      </c>
      <c r="F835" t="s">
        <v>89</v>
      </c>
      <c r="G835" t="s">
        <v>401</v>
      </c>
      <c r="H835" t="s">
        <v>27</v>
      </c>
      <c r="I835" t="s">
        <v>58</v>
      </c>
      <c r="J835" t="s">
        <v>366</v>
      </c>
      <c r="K835">
        <v>8.49</v>
      </c>
      <c r="L835">
        <v>28</v>
      </c>
      <c r="M835">
        <v>25</v>
      </c>
      <c r="N835">
        <v>3</v>
      </c>
      <c r="O835">
        <v>28</v>
      </c>
      <c r="P835">
        <v>89.3</v>
      </c>
      <c r="Q835">
        <v>89.3</v>
      </c>
      <c r="R835">
        <v>0.49</v>
      </c>
      <c r="S835" t="s">
        <v>30</v>
      </c>
      <c r="T835" t="s">
        <v>31</v>
      </c>
    </row>
    <row r="836" spans="1:20" x14ac:dyDescent="0.3">
      <c r="A836" t="s">
        <v>100</v>
      </c>
      <c r="B836" t="s">
        <v>101</v>
      </c>
      <c r="C836" t="s">
        <v>94</v>
      </c>
      <c r="D836" t="s">
        <v>45</v>
      </c>
      <c r="E836" t="s">
        <v>24</v>
      </c>
      <c r="F836" t="s">
        <v>89</v>
      </c>
      <c r="G836" t="s">
        <v>401</v>
      </c>
      <c r="H836" t="s">
        <v>27</v>
      </c>
      <c r="I836" t="s">
        <v>194</v>
      </c>
      <c r="J836" t="s">
        <v>312</v>
      </c>
      <c r="K836">
        <v>8.2899999999999991</v>
      </c>
      <c r="L836">
        <v>33</v>
      </c>
      <c r="M836">
        <v>27</v>
      </c>
      <c r="N836">
        <v>6</v>
      </c>
      <c r="O836">
        <v>33</v>
      </c>
      <c r="P836">
        <v>81.8</v>
      </c>
      <c r="Q836">
        <v>81.8</v>
      </c>
      <c r="R836">
        <v>0.28999999999999998</v>
      </c>
      <c r="S836" t="s">
        <v>30</v>
      </c>
      <c r="T836" t="s">
        <v>37</v>
      </c>
    </row>
    <row r="837" spans="1:20" x14ac:dyDescent="0.3">
      <c r="A837" t="s">
        <v>103</v>
      </c>
      <c r="B837" t="s">
        <v>104</v>
      </c>
      <c r="C837" t="s">
        <v>22</v>
      </c>
      <c r="D837" t="s">
        <v>34</v>
      </c>
      <c r="E837" t="s">
        <v>105</v>
      </c>
      <c r="F837" t="s">
        <v>25</v>
      </c>
      <c r="G837" t="s">
        <v>401</v>
      </c>
      <c r="H837" t="s">
        <v>158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 t="s">
        <v>42</v>
      </c>
      <c r="T837" t="s">
        <v>60</v>
      </c>
    </row>
    <row r="838" spans="1:20" x14ac:dyDescent="0.3">
      <c r="A838" t="s">
        <v>108</v>
      </c>
      <c r="B838" t="s">
        <v>109</v>
      </c>
      <c r="C838" t="s">
        <v>22</v>
      </c>
      <c r="D838" t="s">
        <v>34</v>
      </c>
      <c r="E838" t="s">
        <v>105</v>
      </c>
      <c r="F838" t="s">
        <v>25</v>
      </c>
      <c r="G838" t="s">
        <v>401</v>
      </c>
      <c r="H838" t="s">
        <v>27</v>
      </c>
      <c r="I838" t="s">
        <v>64</v>
      </c>
      <c r="J838" t="s">
        <v>236</v>
      </c>
      <c r="K838">
        <v>8.8699999999999992</v>
      </c>
      <c r="L838">
        <v>20</v>
      </c>
      <c r="M838">
        <v>18</v>
      </c>
      <c r="N838">
        <v>2</v>
      </c>
      <c r="O838">
        <v>20</v>
      </c>
      <c r="P838">
        <v>90</v>
      </c>
      <c r="Q838">
        <v>90</v>
      </c>
      <c r="R838">
        <v>0.87</v>
      </c>
      <c r="S838" t="s">
        <v>42</v>
      </c>
      <c r="T838" t="s">
        <v>31</v>
      </c>
    </row>
    <row r="839" spans="1:20" x14ac:dyDescent="0.3">
      <c r="A839" t="s">
        <v>111</v>
      </c>
      <c r="B839" t="s">
        <v>112</v>
      </c>
      <c r="C839" t="s">
        <v>55</v>
      </c>
      <c r="D839" t="s">
        <v>56</v>
      </c>
      <c r="E839" t="s">
        <v>105</v>
      </c>
      <c r="F839" t="s">
        <v>57</v>
      </c>
      <c r="G839" t="s">
        <v>401</v>
      </c>
      <c r="H839" t="s">
        <v>27</v>
      </c>
      <c r="I839" t="s">
        <v>64</v>
      </c>
      <c r="J839" t="s">
        <v>144</v>
      </c>
      <c r="K839">
        <v>8.7100000000000009</v>
      </c>
      <c r="L839">
        <v>10</v>
      </c>
      <c r="M839">
        <v>9</v>
      </c>
      <c r="N839">
        <v>1</v>
      </c>
      <c r="O839">
        <v>10</v>
      </c>
      <c r="P839">
        <v>90</v>
      </c>
      <c r="Q839">
        <v>90</v>
      </c>
      <c r="R839">
        <v>0.71</v>
      </c>
      <c r="S839" t="s">
        <v>42</v>
      </c>
      <c r="T839" t="s">
        <v>31</v>
      </c>
    </row>
    <row r="840" spans="1:20" x14ac:dyDescent="0.3">
      <c r="A840" t="s">
        <v>114</v>
      </c>
      <c r="B840" t="s">
        <v>115</v>
      </c>
      <c r="C840" t="s">
        <v>72</v>
      </c>
      <c r="D840" t="s">
        <v>73</v>
      </c>
      <c r="E840" t="s">
        <v>105</v>
      </c>
      <c r="F840" t="s">
        <v>74</v>
      </c>
      <c r="G840" t="s">
        <v>401</v>
      </c>
      <c r="H840" t="s">
        <v>27</v>
      </c>
      <c r="I840" t="s">
        <v>179</v>
      </c>
      <c r="J840" t="s">
        <v>253</v>
      </c>
      <c r="K840">
        <v>8.36</v>
      </c>
      <c r="L840">
        <v>16</v>
      </c>
      <c r="M840">
        <v>11</v>
      </c>
      <c r="N840">
        <v>5</v>
      </c>
      <c r="O840">
        <v>16</v>
      </c>
      <c r="P840">
        <v>68.8</v>
      </c>
      <c r="Q840">
        <v>68.8</v>
      </c>
      <c r="R840">
        <v>0.36</v>
      </c>
      <c r="S840" t="s">
        <v>42</v>
      </c>
      <c r="T840" t="s">
        <v>37</v>
      </c>
    </row>
    <row r="841" spans="1:20" x14ac:dyDescent="0.3">
      <c r="A841" t="s">
        <v>117</v>
      </c>
      <c r="B841" t="s">
        <v>118</v>
      </c>
      <c r="C841" t="s">
        <v>94</v>
      </c>
      <c r="D841" t="s">
        <v>95</v>
      </c>
      <c r="E841" t="s">
        <v>105</v>
      </c>
      <c r="F841" t="s">
        <v>89</v>
      </c>
      <c r="G841" t="s">
        <v>401</v>
      </c>
      <c r="H841" t="s">
        <v>27</v>
      </c>
      <c r="I841" t="s">
        <v>46</v>
      </c>
      <c r="J841" t="s">
        <v>183</v>
      </c>
      <c r="K841">
        <v>8.68</v>
      </c>
      <c r="L841">
        <v>27</v>
      </c>
      <c r="M841">
        <v>26</v>
      </c>
      <c r="N841">
        <v>1</v>
      </c>
      <c r="O841">
        <v>27</v>
      </c>
      <c r="P841">
        <v>96.3</v>
      </c>
      <c r="Q841">
        <v>96.3</v>
      </c>
      <c r="R841">
        <v>0.68</v>
      </c>
      <c r="S841" t="s">
        <v>30</v>
      </c>
      <c r="T841" t="s">
        <v>31</v>
      </c>
    </row>
    <row r="842" spans="1:20" x14ac:dyDescent="0.3">
      <c r="A842" t="s">
        <v>20</v>
      </c>
      <c r="B842" t="s">
        <v>21</v>
      </c>
      <c r="C842" t="s">
        <v>22</v>
      </c>
      <c r="D842" t="s">
        <v>23</v>
      </c>
      <c r="E842" t="s">
        <v>24</v>
      </c>
      <c r="F842" t="s">
        <v>25</v>
      </c>
      <c r="G842" t="s">
        <v>403</v>
      </c>
      <c r="H842" t="s">
        <v>119</v>
      </c>
      <c r="I842" t="s">
        <v>404</v>
      </c>
      <c r="J842" t="s">
        <v>257</v>
      </c>
      <c r="K842">
        <v>8.7799999999999994</v>
      </c>
      <c r="L842">
        <v>27</v>
      </c>
      <c r="M842">
        <v>22</v>
      </c>
      <c r="N842">
        <v>5</v>
      </c>
      <c r="O842">
        <v>27</v>
      </c>
      <c r="P842">
        <v>81.5</v>
      </c>
      <c r="Q842">
        <v>81.5</v>
      </c>
      <c r="R842">
        <v>0.78</v>
      </c>
      <c r="S842" t="s">
        <v>42</v>
      </c>
      <c r="T842" t="s">
        <v>37</v>
      </c>
    </row>
    <row r="843" spans="1:20" x14ac:dyDescent="0.3">
      <c r="A843" t="s">
        <v>32</v>
      </c>
      <c r="B843" t="s">
        <v>33</v>
      </c>
      <c r="C843" t="s">
        <v>22</v>
      </c>
      <c r="D843" t="s">
        <v>34</v>
      </c>
      <c r="E843" t="s">
        <v>24</v>
      </c>
      <c r="F843" t="s">
        <v>25</v>
      </c>
      <c r="G843" t="s">
        <v>403</v>
      </c>
      <c r="H843" t="s">
        <v>27</v>
      </c>
      <c r="I843" t="s">
        <v>194</v>
      </c>
      <c r="J843" t="s">
        <v>334</v>
      </c>
      <c r="K843">
        <v>7.63</v>
      </c>
      <c r="L843">
        <v>22</v>
      </c>
      <c r="M843">
        <v>22</v>
      </c>
      <c r="N843">
        <v>0</v>
      </c>
      <c r="O843">
        <v>22</v>
      </c>
      <c r="P843">
        <v>100</v>
      </c>
      <c r="Q843">
        <v>100</v>
      </c>
      <c r="R843">
        <v>0</v>
      </c>
      <c r="S843" t="s">
        <v>42</v>
      </c>
      <c r="T843" t="s">
        <v>60</v>
      </c>
    </row>
    <row r="844" spans="1:20" x14ac:dyDescent="0.3">
      <c r="A844" t="s">
        <v>38</v>
      </c>
      <c r="B844" t="s">
        <v>39</v>
      </c>
      <c r="C844" t="s">
        <v>22</v>
      </c>
      <c r="D844" t="s">
        <v>34</v>
      </c>
      <c r="E844" t="s">
        <v>24</v>
      </c>
      <c r="F844" t="s">
        <v>25</v>
      </c>
      <c r="G844" t="s">
        <v>403</v>
      </c>
      <c r="H844" t="s">
        <v>158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 t="s">
        <v>42</v>
      </c>
      <c r="T844" t="s">
        <v>60</v>
      </c>
    </row>
    <row r="845" spans="1:20" x14ac:dyDescent="0.3">
      <c r="A845" t="s">
        <v>43</v>
      </c>
      <c r="B845" t="s">
        <v>44</v>
      </c>
      <c r="C845" t="s">
        <v>22</v>
      </c>
      <c r="D845" t="s">
        <v>45</v>
      </c>
      <c r="E845" t="s">
        <v>24</v>
      </c>
      <c r="F845" t="s">
        <v>25</v>
      </c>
      <c r="G845" t="s">
        <v>403</v>
      </c>
      <c r="H845" t="s">
        <v>27</v>
      </c>
      <c r="I845" t="s">
        <v>194</v>
      </c>
      <c r="J845" t="s">
        <v>169</v>
      </c>
      <c r="K845">
        <v>9.01</v>
      </c>
      <c r="L845">
        <v>23</v>
      </c>
      <c r="M845">
        <v>19</v>
      </c>
      <c r="N845">
        <v>4</v>
      </c>
      <c r="O845">
        <v>23</v>
      </c>
      <c r="P845">
        <v>82.6</v>
      </c>
      <c r="Q845">
        <v>82.6</v>
      </c>
      <c r="R845">
        <v>1.01</v>
      </c>
      <c r="S845" t="s">
        <v>30</v>
      </c>
      <c r="T845" t="s">
        <v>37</v>
      </c>
    </row>
    <row r="846" spans="1:20" x14ac:dyDescent="0.3">
      <c r="A846" t="s">
        <v>48</v>
      </c>
      <c r="B846" t="s">
        <v>49</v>
      </c>
      <c r="C846" t="s">
        <v>22</v>
      </c>
      <c r="D846" t="s">
        <v>34</v>
      </c>
      <c r="E846" t="s">
        <v>24</v>
      </c>
      <c r="F846" t="s">
        <v>25</v>
      </c>
      <c r="G846" t="s">
        <v>403</v>
      </c>
      <c r="H846" t="s">
        <v>27</v>
      </c>
      <c r="I846" t="s">
        <v>75</v>
      </c>
      <c r="J846" t="s">
        <v>242</v>
      </c>
      <c r="K846">
        <v>8.59</v>
      </c>
      <c r="L846">
        <v>24</v>
      </c>
      <c r="M846">
        <v>19</v>
      </c>
      <c r="N846">
        <v>5</v>
      </c>
      <c r="O846">
        <v>24</v>
      </c>
      <c r="P846">
        <v>79.2</v>
      </c>
      <c r="Q846">
        <v>79.2</v>
      </c>
      <c r="R846">
        <v>0.59</v>
      </c>
      <c r="S846" t="s">
        <v>81</v>
      </c>
      <c r="T846" t="s">
        <v>37</v>
      </c>
    </row>
    <row r="847" spans="1:20" x14ac:dyDescent="0.3">
      <c r="A847" t="s">
        <v>53</v>
      </c>
      <c r="B847" t="s">
        <v>54</v>
      </c>
      <c r="C847" t="s">
        <v>55</v>
      </c>
      <c r="D847" t="s">
        <v>56</v>
      </c>
      <c r="E847" t="s">
        <v>24</v>
      </c>
      <c r="F847" t="s">
        <v>57</v>
      </c>
      <c r="G847" t="s">
        <v>403</v>
      </c>
      <c r="H847" t="s">
        <v>27</v>
      </c>
      <c r="I847" t="s">
        <v>181</v>
      </c>
      <c r="J847" t="s">
        <v>193</v>
      </c>
      <c r="K847">
        <v>8.34</v>
      </c>
      <c r="L847">
        <v>14</v>
      </c>
      <c r="M847">
        <v>12</v>
      </c>
      <c r="N847">
        <v>2</v>
      </c>
      <c r="O847">
        <v>14</v>
      </c>
      <c r="P847">
        <v>85.7</v>
      </c>
      <c r="Q847">
        <v>85.7</v>
      </c>
      <c r="R847">
        <v>0.34</v>
      </c>
      <c r="S847" t="s">
        <v>81</v>
      </c>
      <c r="T847" t="s">
        <v>31</v>
      </c>
    </row>
    <row r="848" spans="1:20" x14ac:dyDescent="0.3">
      <c r="A848" t="s">
        <v>61</v>
      </c>
      <c r="B848" t="s">
        <v>62</v>
      </c>
      <c r="C848" t="s">
        <v>55</v>
      </c>
      <c r="D848" t="s">
        <v>63</v>
      </c>
      <c r="E848" t="s">
        <v>24</v>
      </c>
      <c r="F848" t="s">
        <v>57</v>
      </c>
      <c r="G848" t="s">
        <v>403</v>
      </c>
      <c r="H848" t="s">
        <v>119</v>
      </c>
      <c r="I848" t="s">
        <v>181</v>
      </c>
      <c r="J848" t="s">
        <v>405</v>
      </c>
      <c r="K848">
        <v>8.84</v>
      </c>
      <c r="L848">
        <v>12</v>
      </c>
      <c r="M848">
        <v>10</v>
      </c>
      <c r="N848">
        <v>2</v>
      </c>
      <c r="O848">
        <v>12</v>
      </c>
      <c r="P848">
        <v>83.3</v>
      </c>
      <c r="Q848">
        <v>83.3</v>
      </c>
      <c r="R848">
        <v>0.84</v>
      </c>
      <c r="S848" t="s">
        <v>30</v>
      </c>
      <c r="T848" t="s">
        <v>31</v>
      </c>
    </row>
    <row r="849" spans="1:20" x14ac:dyDescent="0.3">
      <c r="A849" t="s">
        <v>66</v>
      </c>
      <c r="B849" t="s">
        <v>67</v>
      </c>
      <c r="C849" t="s">
        <v>55</v>
      </c>
      <c r="D849" t="s">
        <v>56</v>
      </c>
      <c r="E849" t="s">
        <v>24</v>
      </c>
      <c r="F849" t="s">
        <v>57</v>
      </c>
      <c r="G849" t="s">
        <v>403</v>
      </c>
      <c r="H849" t="s">
        <v>27</v>
      </c>
      <c r="I849" t="s">
        <v>181</v>
      </c>
      <c r="J849" t="s">
        <v>162</v>
      </c>
      <c r="K849">
        <v>8.83</v>
      </c>
      <c r="L849">
        <v>18</v>
      </c>
      <c r="M849">
        <v>18</v>
      </c>
      <c r="N849">
        <v>0</v>
      </c>
      <c r="O849">
        <v>18</v>
      </c>
      <c r="P849">
        <v>100</v>
      </c>
      <c r="Q849">
        <v>100</v>
      </c>
      <c r="R849">
        <v>0.83</v>
      </c>
      <c r="S849" t="s">
        <v>42</v>
      </c>
      <c r="T849" t="s">
        <v>60</v>
      </c>
    </row>
    <row r="850" spans="1:20" x14ac:dyDescent="0.3">
      <c r="A850" t="s">
        <v>70</v>
      </c>
      <c r="B850" t="s">
        <v>71</v>
      </c>
      <c r="C850" t="s">
        <v>72</v>
      </c>
      <c r="D850" t="s">
        <v>73</v>
      </c>
      <c r="E850" t="s">
        <v>24</v>
      </c>
      <c r="F850" t="s">
        <v>74</v>
      </c>
      <c r="G850" t="s">
        <v>403</v>
      </c>
      <c r="H850" t="s">
        <v>27</v>
      </c>
      <c r="I850" t="s">
        <v>206</v>
      </c>
      <c r="J850" t="s">
        <v>212</v>
      </c>
      <c r="K850">
        <v>9.4</v>
      </c>
      <c r="L850">
        <v>11</v>
      </c>
      <c r="M850">
        <v>9</v>
      </c>
      <c r="N850">
        <v>2</v>
      </c>
      <c r="O850">
        <v>11</v>
      </c>
      <c r="P850">
        <v>81.8</v>
      </c>
      <c r="Q850">
        <v>81.8</v>
      </c>
      <c r="R850">
        <v>1.4</v>
      </c>
      <c r="S850" t="s">
        <v>81</v>
      </c>
      <c r="T850" t="s">
        <v>31</v>
      </c>
    </row>
    <row r="851" spans="1:20" x14ac:dyDescent="0.3">
      <c r="A851" t="s">
        <v>77</v>
      </c>
      <c r="B851" t="s">
        <v>78</v>
      </c>
      <c r="C851" t="s">
        <v>72</v>
      </c>
      <c r="D851" t="s">
        <v>73</v>
      </c>
      <c r="E851" t="s">
        <v>24</v>
      </c>
      <c r="F851" t="s">
        <v>74</v>
      </c>
      <c r="G851" t="s">
        <v>403</v>
      </c>
      <c r="H851" t="s">
        <v>27</v>
      </c>
      <c r="I851" t="s">
        <v>28</v>
      </c>
      <c r="J851" t="s">
        <v>195</v>
      </c>
      <c r="K851">
        <v>7.84</v>
      </c>
      <c r="L851">
        <v>10</v>
      </c>
      <c r="M851">
        <v>7</v>
      </c>
      <c r="N851">
        <v>3</v>
      </c>
      <c r="O851">
        <v>10</v>
      </c>
      <c r="P851">
        <v>70</v>
      </c>
      <c r="Q851">
        <v>70</v>
      </c>
      <c r="R851">
        <v>0</v>
      </c>
      <c r="S851" t="s">
        <v>30</v>
      </c>
      <c r="T851" t="s">
        <v>31</v>
      </c>
    </row>
    <row r="852" spans="1:20" x14ac:dyDescent="0.3">
      <c r="A852" t="s">
        <v>82</v>
      </c>
      <c r="B852" t="s">
        <v>83</v>
      </c>
      <c r="C852" t="s">
        <v>72</v>
      </c>
      <c r="D852" t="s">
        <v>45</v>
      </c>
      <c r="E852" t="s">
        <v>24</v>
      </c>
      <c r="F852" t="s">
        <v>74</v>
      </c>
      <c r="G852" t="s">
        <v>403</v>
      </c>
      <c r="H852" t="s">
        <v>27</v>
      </c>
      <c r="I852" t="s">
        <v>90</v>
      </c>
      <c r="J852" t="s">
        <v>239</v>
      </c>
      <c r="K852">
        <v>9.0500000000000007</v>
      </c>
      <c r="L852">
        <v>12</v>
      </c>
      <c r="M852">
        <v>12</v>
      </c>
      <c r="N852">
        <v>0</v>
      </c>
      <c r="O852">
        <v>12</v>
      </c>
      <c r="P852">
        <v>100</v>
      </c>
      <c r="Q852">
        <v>100</v>
      </c>
      <c r="R852">
        <v>1.05</v>
      </c>
      <c r="S852" t="s">
        <v>42</v>
      </c>
      <c r="T852" t="s">
        <v>60</v>
      </c>
    </row>
    <row r="853" spans="1:20" x14ac:dyDescent="0.3">
      <c r="A853" t="s">
        <v>85</v>
      </c>
      <c r="B853" t="s">
        <v>86</v>
      </c>
      <c r="C853" t="s">
        <v>87</v>
      </c>
      <c r="D853" t="s">
        <v>88</v>
      </c>
      <c r="E853" t="s">
        <v>24</v>
      </c>
      <c r="F853" t="s">
        <v>89</v>
      </c>
      <c r="G853" t="s">
        <v>403</v>
      </c>
      <c r="H853" t="s">
        <v>27</v>
      </c>
      <c r="I853" t="s">
        <v>35</v>
      </c>
      <c r="J853" t="s">
        <v>190</v>
      </c>
      <c r="K853">
        <v>9.1999999999999993</v>
      </c>
      <c r="L853">
        <v>11</v>
      </c>
      <c r="M853">
        <v>7</v>
      </c>
      <c r="N853">
        <v>4</v>
      </c>
      <c r="O853">
        <v>11</v>
      </c>
      <c r="P853">
        <v>63.6</v>
      </c>
      <c r="Q853">
        <v>63.6</v>
      </c>
      <c r="R853">
        <v>1.2</v>
      </c>
      <c r="S853" t="s">
        <v>42</v>
      </c>
      <c r="T853" t="s">
        <v>37</v>
      </c>
    </row>
    <row r="854" spans="1:20" x14ac:dyDescent="0.3">
      <c r="A854" t="s">
        <v>92</v>
      </c>
      <c r="B854" t="s">
        <v>93</v>
      </c>
      <c r="C854" t="s">
        <v>94</v>
      </c>
      <c r="D854" t="s">
        <v>95</v>
      </c>
      <c r="E854" t="s">
        <v>24</v>
      </c>
      <c r="F854" t="s">
        <v>89</v>
      </c>
      <c r="G854" t="s">
        <v>403</v>
      </c>
      <c r="H854" t="s">
        <v>27</v>
      </c>
      <c r="I854" t="s">
        <v>99</v>
      </c>
      <c r="J854" t="s">
        <v>76</v>
      </c>
      <c r="K854">
        <v>7.73</v>
      </c>
      <c r="L854">
        <v>27</v>
      </c>
      <c r="M854">
        <v>19</v>
      </c>
      <c r="N854">
        <v>8</v>
      </c>
      <c r="O854">
        <v>27</v>
      </c>
      <c r="P854">
        <v>70.400000000000006</v>
      </c>
      <c r="Q854">
        <v>70.400000000000006</v>
      </c>
      <c r="R854">
        <v>0</v>
      </c>
      <c r="S854" t="s">
        <v>42</v>
      </c>
      <c r="T854" t="s">
        <v>122</v>
      </c>
    </row>
    <row r="855" spans="1:20" x14ac:dyDescent="0.3">
      <c r="A855" t="s">
        <v>97</v>
      </c>
      <c r="B855" t="s">
        <v>98</v>
      </c>
      <c r="C855" t="s">
        <v>94</v>
      </c>
      <c r="D855" t="s">
        <v>95</v>
      </c>
      <c r="E855" t="s">
        <v>24</v>
      </c>
      <c r="F855" t="s">
        <v>89</v>
      </c>
      <c r="G855" t="s">
        <v>403</v>
      </c>
      <c r="H855" t="s">
        <v>119</v>
      </c>
      <c r="I855" t="s">
        <v>161</v>
      </c>
      <c r="J855" t="s">
        <v>406</v>
      </c>
      <c r="K855">
        <v>9.2100000000000009</v>
      </c>
      <c r="L855">
        <v>31</v>
      </c>
      <c r="M855">
        <v>31</v>
      </c>
      <c r="N855">
        <v>0</v>
      </c>
      <c r="O855">
        <v>31</v>
      </c>
      <c r="P855">
        <v>100</v>
      </c>
      <c r="Q855">
        <v>100</v>
      </c>
      <c r="R855">
        <v>1.21</v>
      </c>
      <c r="S855" t="s">
        <v>42</v>
      </c>
      <c r="T855" t="s">
        <v>60</v>
      </c>
    </row>
    <row r="856" spans="1:20" x14ac:dyDescent="0.3">
      <c r="A856" t="s">
        <v>100</v>
      </c>
      <c r="B856" t="s">
        <v>101</v>
      </c>
      <c r="C856" t="s">
        <v>94</v>
      </c>
      <c r="D856" t="s">
        <v>45</v>
      </c>
      <c r="E856" t="s">
        <v>24</v>
      </c>
      <c r="F856" t="s">
        <v>89</v>
      </c>
      <c r="G856" t="s">
        <v>403</v>
      </c>
      <c r="H856" t="s">
        <v>27</v>
      </c>
      <c r="I856" t="s">
        <v>149</v>
      </c>
      <c r="J856" t="s">
        <v>102</v>
      </c>
      <c r="K856">
        <v>9.26</v>
      </c>
      <c r="L856">
        <v>33</v>
      </c>
      <c r="M856">
        <v>33</v>
      </c>
      <c r="N856">
        <v>0</v>
      </c>
      <c r="O856">
        <v>33</v>
      </c>
      <c r="P856">
        <v>100</v>
      </c>
      <c r="Q856">
        <v>100</v>
      </c>
      <c r="R856">
        <v>1.26</v>
      </c>
      <c r="S856" t="s">
        <v>42</v>
      </c>
      <c r="T856" t="s">
        <v>60</v>
      </c>
    </row>
    <row r="857" spans="1:20" x14ac:dyDescent="0.3">
      <c r="A857" t="s">
        <v>103</v>
      </c>
      <c r="B857" t="s">
        <v>104</v>
      </c>
      <c r="C857" t="s">
        <v>22</v>
      </c>
      <c r="D857" t="s">
        <v>34</v>
      </c>
      <c r="E857" t="s">
        <v>105</v>
      </c>
      <c r="F857" t="s">
        <v>25</v>
      </c>
      <c r="G857" t="s">
        <v>403</v>
      </c>
      <c r="H857" t="s">
        <v>27</v>
      </c>
      <c r="I857" t="s">
        <v>206</v>
      </c>
      <c r="J857" t="s">
        <v>147</v>
      </c>
      <c r="K857">
        <v>8.8699999999999992</v>
      </c>
      <c r="L857">
        <v>29</v>
      </c>
      <c r="M857">
        <v>23</v>
      </c>
      <c r="N857">
        <v>6</v>
      </c>
      <c r="O857">
        <v>29</v>
      </c>
      <c r="P857">
        <v>79.3</v>
      </c>
      <c r="Q857">
        <v>79.3</v>
      </c>
      <c r="R857">
        <v>0.87</v>
      </c>
      <c r="S857" t="s">
        <v>30</v>
      </c>
      <c r="T857" t="s">
        <v>37</v>
      </c>
    </row>
    <row r="858" spans="1:20" x14ac:dyDescent="0.3">
      <c r="A858" t="s">
        <v>108</v>
      </c>
      <c r="B858" t="s">
        <v>109</v>
      </c>
      <c r="C858" t="s">
        <v>22</v>
      </c>
      <c r="D858" t="s">
        <v>34</v>
      </c>
      <c r="E858" t="s">
        <v>105</v>
      </c>
      <c r="F858" t="s">
        <v>25</v>
      </c>
      <c r="G858" t="s">
        <v>403</v>
      </c>
      <c r="H858" t="s">
        <v>119</v>
      </c>
      <c r="I858" t="s">
        <v>383</v>
      </c>
      <c r="J858" t="s">
        <v>407</v>
      </c>
      <c r="K858">
        <v>9.41</v>
      </c>
      <c r="L858">
        <v>23</v>
      </c>
      <c r="M858">
        <v>23</v>
      </c>
      <c r="N858">
        <v>0</v>
      </c>
      <c r="O858">
        <v>23</v>
      </c>
      <c r="P858">
        <v>100</v>
      </c>
      <c r="Q858">
        <v>100</v>
      </c>
      <c r="R858">
        <v>1.41</v>
      </c>
      <c r="S858" t="s">
        <v>42</v>
      </c>
      <c r="T858" t="s">
        <v>60</v>
      </c>
    </row>
    <row r="859" spans="1:20" x14ac:dyDescent="0.3">
      <c r="A859" t="s">
        <v>111</v>
      </c>
      <c r="B859" t="s">
        <v>112</v>
      </c>
      <c r="C859" t="s">
        <v>55</v>
      </c>
      <c r="D859" t="s">
        <v>56</v>
      </c>
      <c r="E859" t="s">
        <v>105</v>
      </c>
      <c r="F859" t="s">
        <v>57</v>
      </c>
      <c r="G859" t="s">
        <v>403</v>
      </c>
      <c r="H859" t="s">
        <v>27</v>
      </c>
      <c r="I859" t="s">
        <v>28</v>
      </c>
      <c r="J859" t="s">
        <v>322</v>
      </c>
      <c r="K859">
        <v>7.59</v>
      </c>
      <c r="L859">
        <v>21</v>
      </c>
      <c r="M859">
        <v>15</v>
      </c>
      <c r="N859">
        <v>6</v>
      </c>
      <c r="O859">
        <v>21</v>
      </c>
      <c r="P859">
        <v>71.400000000000006</v>
      </c>
      <c r="Q859">
        <v>71.400000000000006</v>
      </c>
      <c r="R859">
        <v>0</v>
      </c>
      <c r="S859" t="s">
        <v>30</v>
      </c>
      <c r="T859" t="s">
        <v>37</v>
      </c>
    </row>
    <row r="860" spans="1:20" x14ac:dyDescent="0.3">
      <c r="A860" t="s">
        <v>114</v>
      </c>
      <c r="B860" t="s">
        <v>115</v>
      </c>
      <c r="C860" t="s">
        <v>72</v>
      </c>
      <c r="D860" t="s">
        <v>73</v>
      </c>
      <c r="E860" t="s">
        <v>105</v>
      </c>
      <c r="F860" t="s">
        <v>74</v>
      </c>
      <c r="G860" t="s">
        <v>403</v>
      </c>
      <c r="H860" t="s">
        <v>27</v>
      </c>
      <c r="I860" t="s">
        <v>64</v>
      </c>
      <c r="J860" t="s">
        <v>240</v>
      </c>
      <c r="K860">
        <v>7.82</v>
      </c>
      <c r="L860">
        <v>21</v>
      </c>
      <c r="M860">
        <v>15</v>
      </c>
      <c r="N860">
        <v>6</v>
      </c>
      <c r="O860">
        <v>21</v>
      </c>
      <c r="P860">
        <v>71.400000000000006</v>
      </c>
      <c r="Q860">
        <v>71.400000000000006</v>
      </c>
      <c r="R860">
        <v>0</v>
      </c>
      <c r="S860" t="s">
        <v>52</v>
      </c>
      <c r="T860" t="s">
        <v>37</v>
      </c>
    </row>
    <row r="861" spans="1:20" x14ac:dyDescent="0.3">
      <c r="A861" t="s">
        <v>117</v>
      </c>
      <c r="B861" t="s">
        <v>118</v>
      </c>
      <c r="C861" t="s">
        <v>94</v>
      </c>
      <c r="D861" t="s">
        <v>95</v>
      </c>
      <c r="E861" t="s">
        <v>105</v>
      </c>
      <c r="F861" t="s">
        <v>89</v>
      </c>
      <c r="G861" t="s">
        <v>403</v>
      </c>
      <c r="H861" t="s">
        <v>27</v>
      </c>
      <c r="I861" t="s">
        <v>185</v>
      </c>
      <c r="J861" t="s">
        <v>304</v>
      </c>
      <c r="K861">
        <v>8.75</v>
      </c>
      <c r="L861">
        <v>25</v>
      </c>
      <c r="M861">
        <v>18</v>
      </c>
      <c r="N861">
        <v>7</v>
      </c>
      <c r="O861">
        <v>25</v>
      </c>
      <c r="P861">
        <v>72</v>
      </c>
      <c r="Q861">
        <v>72</v>
      </c>
      <c r="R861">
        <v>0.75</v>
      </c>
      <c r="S861" t="s">
        <v>30</v>
      </c>
      <c r="T861" t="s">
        <v>37</v>
      </c>
    </row>
    <row r="862" spans="1:20" x14ac:dyDescent="0.3">
      <c r="A862" t="s">
        <v>20</v>
      </c>
      <c r="B862" t="s">
        <v>21</v>
      </c>
      <c r="C862" t="s">
        <v>22</v>
      </c>
      <c r="D862" t="s">
        <v>23</v>
      </c>
      <c r="E862" t="s">
        <v>24</v>
      </c>
      <c r="F862" t="s">
        <v>25</v>
      </c>
      <c r="G862" t="s">
        <v>408</v>
      </c>
      <c r="H862" t="s">
        <v>27</v>
      </c>
      <c r="I862" t="s">
        <v>153</v>
      </c>
      <c r="J862" t="s">
        <v>139</v>
      </c>
      <c r="K862">
        <v>8.92</v>
      </c>
      <c r="L862">
        <v>25</v>
      </c>
      <c r="M862">
        <v>22</v>
      </c>
      <c r="N862">
        <v>3</v>
      </c>
      <c r="O862">
        <v>25</v>
      </c>
      <c r="P862">
        <v>88</v>
      </c>
      <c r="Q862">
        <v>88</v>
      </c>
      <c r="R862">
        <v>0.92</v>
      </c>
      <c r="S862" t="s">
        <v>42</v>
      </c>
      <c r="T862" t="s">
        <v>31</v>
      </c>
    </row>
    <row r="863" spans="1:20" x14ac:dyDescent="0.3">
      <c r="A863" t="s">
        <v>32</v>
      </c>
      <c r="B863" t="s">
        <v>33</v>
      </c>
      <c r="C863" t="s">
        <v>22</v>
      </c>
      <c r="D863" t="s">
        <v>34</v>
      </c>
      <c r="E863" t="s">
        <v>24</v>
      </c>
      <c r="F863" t="s">
        <v>25</v>
      </c>
      <c r="G863" t="s">
        <v>408</v>
      </c>
      <c r="H863" t="s">
        <v>27</v>
      </c>
      <c r="I863" t="s">
        <v>96</v>
      </c>
      <c r="J863" t="s">
        <v>304</v>
      </c>
      <c r="K863">
        <v>8.77</v>
      </c>
      <c r="L863">
        <v>25</v>
      </c>
      <c r="M863">
        <v>17</v>
      </c>
      <c r="N863">
        <v>8</v>
      </c>
      <c r="O863">
        <v>25</v>
      </c>
      <c r="P863">
        <v>68</v>
      </c>
      <c r="Q863">
        <v>68</v>
      </c>
      <c r="R863">
        <v>0.77</v>
      </c>
      <c r="S863" t="s">
        <v>42</v>
      </c>
      <c r="T863" t="s">
        <v>122</v>
      </c>
    </row>
    <row r="864" spans="1:20" x14ac:dyDescent="0.3">
      <c r="A864" t="s">
        <v>38</v>
      </c>
      <c r="B864" t="s">
        <v>39</v>
      </c>
      <c r="C864" t="s">
        <v>22</v>
      </c>
      <c r="D864" t="s">
        <v>34</v>
      </c>
      <c r="E864" t="s">
        <v>24</v>
      </c>
      <c r="F864" t="s">
        <v>25</v>
      </c>
      <c r="G864" t="s">
        <v>408</v>
      </c>
      <c r="H864" t="s">
        <v>27</v>
      </c>
      <c r="I864" t="s">
        <v>84</v>
      </c>
      <c r="J864" t="s">
        <v>193</v>
      </c>
      <c r="K864">
        <v>9.3699999999999992</v>
      </c>
      <c r="L864">
        <v>18</v>
      </c>
      <c r="M864">
        <v>18</v>
      </c>
      <c r="N864">
        <v>0</v>
      </c>
      <c r="O864">
        <v>18</v>
      </c>
      <c r="P864">
        <v>100</v>
      </c>
      <c r="Q864">
        <v>100</v>
      </c>
      <c r="R864">
        <v>1.37</v>
      </c>
      <c r="S864" t="s">
        <v>42</v>
      </c>
      <c r="T864" t="s">
        <v>60</v>
      </c>
    </row>
    <row r="865" spans="1:20" x14ac:dyDescent="0.3">
      <c r="A865" t="s">
        <v>43</v>
      </c>
      <c r="B865" t="s">
        <v>44</v>
      </c>
      <c r="C865" t="s">
        <v>22</v>
      </c>
      <c r="D865" t="s">
        <v>45</v>
      </c>
      <c r="E865" t="s">
        <v>24</v>
      </c>
      <c r="F865" t="s">
        <v>25</v>
      </c>
      <c r="G865" t="s">
        <v>408</v>
      </c>
      <c r="H865" t="s">
        <v>27</v>
      </c>
      <c r="I865" t="s">
        <v>181</v>
      </c>
      <c r="J865" t="s">
        <v>409</v>
      </c>
      <c r="K865">
        <v>9.23</v>
      </c>
      <c r="L865">
        <v>21</v>
      </c>
      <c r="M865">
        <v>20</v>
      </c>
      <c r="N865">
        <v>1</v>
      </c>
      <c r="O865">
        <v>21</v>
      </c>
      <c r="P865">
        <v>95.2</v>
      </c>
      <c r="Q865">
        <v>95.2</v>
      </c>
      <c r="R865">
        <v>1.23</v>
      </c>
      <c r="S865" t="s">
        <v>30</v>
      </c>
      <c r="T865" t="s">
        <v>31</v>
      </c>
    </row>
    <row r="866" spans="1:20" x14ac:dyDescent="0.3">
      <c r="A866" t="s">
        <v>48</v>
      </c>
      <c r="B866" t="s">
        <v>49</v>
      </c>
      <c r="C866" t="s">
        <v>22</v>
      </c>
      <c r="D866" t="s">
        <v>34</v>
      </c>
      <c r="E866" t="s">
        <v>24</v>
      </c>
      <c r="F866" t="s">
        <v>25</v>
      </c>
      <c r="G866" t="s">
        <v>408</v>
      </c>
      <c r="H866" t="s">
        <v>27</v>
      </c>
      <c r="I866" t="s">
        <v>138</v>
      </c>
      <c r="J866" t="s">
        <v>255</v>
      </c>
      <c r="K866">
        <v>9.49</v>
      </c>
      <c r="L866">
        <v>26</v>
      </c>
      <c r="M866">
        <v>23</v>
      </c>
      <c r="N866">
        <v>3</v>
      </c>
      <c r="O866">
        <v>26</v>
      </c>
      <c r="P866">
        <v>88.5</v>
      </c>
      <c r="Q866">
        <v>88.5</v>
      </c>
      <c r="R866">
        <v>1.49</v>
      </c>
      <c r="S866" t="s">
        <v>81</v>
      </c>
      <c r="T866" t="s">
        <v>31</v>
      </c>
    </row>
    <row r="867" spans="1:20" x14ac:dyDescent="0.3">
      <c r="A867" t="s">
        <v>53</v>
      </c>
      <c r="B867" t="s">
        <v>54</v>
      </c>
      <c r="C867" t="s">
        <v>55</v>
      </c>
      <c r="D867" t="s">
        <v>56</v>
      </c>
      <c r="E867" t="s">
        <v>24</v>
      </c>
      <c r="F867" t="s">
        <v>57</v>
      </c>
      <c r="G867" t="s">
        <v>408</v>
      </c>
      <c r="H867" t="s">
        <v>27</v>
      </c>
      <c r="I867" t="s">
        <v>138</v>
      </c>
      <c r="J867" t="s">
        <v>376</v>
      </c>
      <c r="K867">
        <v>7.33</v>
      </c>
      <c r="L867">
        <v>10</v>
      </c>
      <c r="M867">
        <v>10</v>
      </c>
      <c r="N867">
        <v>0</v>
      </c>
      <c r="O867">
        <v>10</v>
      </c>
      <c r="P867">
        <v>100</v>
      </c>
      <c r="Q867">
        <v>100</v>
      </c>
      <c r="R867">
        <v>0</v>
      </c>
      <c r="S867" t="s">
        <v>42</v>
      </c>
      <c r="T867" t="s">
        <v>60</v>
      </c>
    </row>
    <row r="868" spans="1:20" x14ac:dyDescent="0.3">
      <c r="A868" t="s">
        <v>61</v>
      </c>
      <c r="B868" t="s">
        <v>62</v>
      </c>
      <c r="C868" t="s">
        <v>55</v>
      </c>
      <c r="D868" t="s">
        <v>63</v>
      </c>
      <c r="E868" t="s">
        <v>24</v>
      </c>
      <c r="F868" t="s">
        <v>57</v>
      </c>
      <c r="G868" t="s">
        <v>408</v>
      </c>
      <c r="H868" t="s">
        <v>27</v>
      </c>
      <c r="I868" t="s">
        <v>110</v>
      </c>
      <c r="J868" t="s">
        <v>193</v>
      </c>
      <c r="K868">
        <v>9.25</v>
      </c>
      <c r="L868">
        <v>10</v>
      </c>
      <c r="M868">
        <v>9</v>
      </c>
      <c r="N868">
        <v>1</v>
      </c>
      <c r="O868">
        <v>10</v>
      </c>
      <c r="P868">
        <v>90</v>
      </c>
      <c r="Q868">
        <v>90</v>
      </c>
      <c r="R868">
        <v>1.25</v>
      </c>
      <c r="S868" t="s">
        <v>42</v>
      </c>
      <c r="T868" t="s">
        <v>31</v>
      </c>
    </row>
    <row r="869" spans="1:20" x14ac:dyDescent="0.3">
      <c r="A869" t="s">
        <v>66</v>
      </c>
      <c r="B869" t="s">
        <v>67</v>
      </c>
      <c r="C869" t="s">
        <v>55</v>
      </c>
      <c r="D869" t="s">
        <v>56</v>
      </c>
      <c r="E869" t="s">
        <v>24</v>
      </c>
      <c r="F869" t="s">
        <v>57</v>
      </c>
      <c r="G869" t="s">
        <v>408</v>
      </c>
      <c r="H869" t="s">
        <v>27</v>
      </c>
      <c r="I869" t="s">
        <v>138</v>
      </c>
      <c r="J869" t="s">
        <v>182</v>
      </c>
      <c r="K869">
        <v>8.7899999999999991</v>
      </c>
      <c r="L869">
        <v>24</v>
      </c>
      <c r="M869">
        <v>19</v>
      </c>
      <c r="N869">
        <v>5</v>
      </c>
      <c r="O869">
        <v>24</v>
      </c>
      <c r="P869">
        <v>79.2</v>
      </c>
      <c r="Q869">
        <v>79.2</v>
      </c>
      <c r="R869">
        <v>0.79</v>
      </c>
      <c r="S869" t="s">
        <v>30</v>
      </c>
      <c r="T869" t="s">
        <v>37</v>
      </c>
    </row>
    <row r="870" spans="1:20" x14ac:dyDescent="0.3">
      <c r="A870" t="s">
        <v>70</v>
      </c>
      <c r="B870" t="s">
        <v>71</v>
      </c>
      <c r="C870" t="s">
        <v>72</v>
      </c>
      <c r="D870" t="s">
        <v>73</v>
      </c>
      <c r="E870" t="s">
        <v>24</v>
      </c>
      <c r="F870" t="s">
        <v>74</v>
      </c>
      <c r="G870" t="s">
        <v>408</v>
      </c>
      <c r="H870" t="s">
        <v>27</v>
      </c>
      <c r="I870" t="s">
        <v>194</v>
      </c>
      <c r="J870" t="s">
        <v>146</v>
      </c>
      <c r="K870">
        <v>7.4</v>
      </c>
      <c r="L870">
        <v>14</v>
      </c>
      <c r="M870">
        <v>10</v>
      </c>
      <c r="N870">
        <v>4</v>
      </c>
      <c r="O870">
        <v>14</v>
      </c>
      <c r="P870">
        <v>71.400000000000006</v>
      </c>
      <c r="Q870">
        <v>71.400000000000006</v>
      </c>
      <c r="R870">
        <v>0</v>
      </c>
      <c r="S870" t="s">
        <v>42</v>
      </c>
      <c r="T870" t="s">
        <v>37</v>
      </c>
    </row>
    <row r="871" spans="1:20" x14ac:dyDescent="0.3">
      <c r="A871" t="s">
        <v>77</v>
      </c>
      <c r="B871" t="s">
        <v>78</v>
      </c>
      <c r="C871" t="s">
        <v>72</v>
      </c>
      <c r="D871" t="s">
        <v>73</v>
      </c>
      <c r="E871" t="s">
        <v>24</v>
      </c>
      <c r="F871" t="s">
        <v>74</v>
      </c>
      <c r="G871" t="s">
        <v>408</v>
      </c>
      <c r="H871" t="s">
        <v>27</v>
      </c>
      <c r="I871" t="s">
        <v>194</v>
      </c>
      <c r="J871" t="s">
        <v>386</v>
      </c>
      <c r="K871">
        <v>8.1300000000000008</v>
      </c>
      <c r="L871">
        <v>13</v>
      </c>
      <c r="M871">
        <v>13</v>
      </c>
      <c r="N871">
        <v>0</v>
      </c>
      <c r="O871">
        <v>13</v>
      </c>
      <c r="P871">
        <v>100</v>
      </c>
      <c r="Q871">
        <v>100</v>
      </c>
      <c r="R871">
        <v>0.13</v>
      </c>
      <c r="S871" t="s">
        <v>42</v>
      </c>
      <c r="T871" t="s">
        <v>60</v>
      </c>
    </row>
    <row r="872" spans="1:20" x14ac:dyDescent="0.3">
      <c r="A872" t="s">
        <v>82</v>
      </c>
      <c r="B872" t="s">
        <v>83</v>
      </c>
      <c r="C872" t="s">
        <v>72</v>
      </c>
      <c r="D872" t="s">
        <v>45</v>
      </c>
      <c r="E872" t="s">
        <v>24</v>
      </c>
      <c r="F872" t="s">
        <v>74</v>
      </c>
      <c r="G872" t="s">
        <v>408</v>
      </c>
      <c r="H872" t="s">
        <v>27</v>
      </c>
      <c r="I872" t="s">
        <v>159</v>
      </c>
      <c r="J872" t="s">
        <v>410</v>
      </c>
      <c r="K872">
        <v>9.52</v>
      </c>
      <c r="L872">
        <v>24</v>
      </c>
      <c r="M872">
        <v>16</v>
      </c>
      <c r="N872">
        <v>8</v>
      </c>
      <c r="O872">
        <v>24</v>
      </c>
      <c r="P872">
        <v>66.7</v>
      </c>
      <c r="Q872">
        <v>66.7</v>
      </c>
      <c r="R872">
        <v>1.52</v>
      </c>
      <c r="S872" t="s">
        <v>42</v>
      </c>
      <c r="T872" t="s">
        <v>122</v>
      </c>
    </row>
    <row r="873" spans="1:20" x14ac:dyDescent="0.3">
      <c r="A873" t="s">
        <v>85</v>
      </c>
      <c r="B873" t="s">
        <v>86</v>
      </c>
      <c r="C873" t="s">
        <v>87</v>
      </c>
      <c r="D873" t="s">
        <v>88</v>
      </c>
      <c r="E873" t="s">
        <v>24</v>
      </c>
      <c r="F873" t="s">
        <v>89</v>
      </c>
      <c r="G873" t="s">
        <v>408</v>
      </c>
      <c r="H873" t="s">
        <v>27</v>
      </c>
      <c r="I873" t="s">
        <v>138</v>
      </c>
      <c r="J873" t="s">
        <v>388</v>
      </c>
      <c r="K873">
        <v>7.48</v>
      </c>
      <c r="L873">
        <v>5</v>
      </c>
      <c r="M873">
        <v>5</v>
      </c>
      <c r="N873">
        <v>0</v>
      </c>
      <c r="O873">
        <v>5</v>
      </c>
      <c r="P873">
        <v>100</v>
      </c>
      <c r="Q873">
        <v>100</v>
      </c>
      <c r="R873">
        <v>0</v>
      </c>
      <c r="S873" t="s">
        <v>42</v>
      </c>
      <c r="T873" t="s">
        <v>60</v>
      </c>
    </row>
    <row r="874" spans="1:20" x14ac:dyDescent="0.3">
      <c r="A874" t="s">
        <v>92</v>
      </c>
      <c r="B874" t="s">
        <v>93</v>
      </c>
      <c r="C874" t="s">
        <v>94</v>
      </c>
      <c r="D874" t="s">
        <v>95</v>
      </c>
      <c r="E874" t="s">
        <v>24</v>
      </c>
      <c r="F874" t="s">
        <v>89</v>
      </c>
      <c r="G874" t="s">
        <v>408</v>
      </c>
      <c r="H874" t="s">
        <v>27</v>
      </c>
      <c r="I874" t="s">
        <v>159</v>
      </c>
      <c r="J874" t="s">
        <v>51</v>
      </c>
      <c r="K874">
        <v>7.56</v>
      </c>
      <c r="L874">
        <v>18</v>
      </c>
      <c r="M874">
        <v>12</v>
      </c>
      <c r="N874">
        <v>6</v>
      </c>
      <c r="O874">
        <v>18</v>
      </c>
      <c r="P874">
        <v>66.7</v>
      </c>
      <c r="Q874">
        <v>66.7</v>
      </c>
      <c r="R874">
        <v>0</v>
      </c>
      <c r="S874" t="s">
        <v>42</v>
      </c>
      <c r="T874" t="s">
        <v>37</v>
      </c>
    </row>
    <row r="875" spans="1:20" x14ac:dyDescent="0.3">
      <c r="A875" t="s">
        <v>97</v>
      </c>
      <c r="B875" t="s">
        <v>98</v>
      </c>
      <c r="C875" t="s">
        <v>94</v>
      </c>
      <c r="D875" t="s">
        <v>95</v>
      </c>
      <c r="E875" t="s">
        <v>24</v>
      </c>
      <c r="F875" t="s">
        <v>89</v>
      </c>
      <c r="G875" t="s">
        <v>408</v>
      </c>
      <c r="H875" t="s">
        <v>27</v>
      </c>
      <c r="I875" t="s">
        <v>164</v>
      </c>
      <c r="J875" t="s">
        <v>167</v>
      </c>
      <c r="K875">
        <v>7.31</v>
      </c>
      <c r="L875">
        <v>22</v>
      </c>
      <c r="M875">
        <v>21</v>
      </c>
      <c r="N875">
        <v>1</v>
      </c>
      <c r="O875">
        <v>22</v>
      </c>
      <c r="P875">
        <v>95.5</v>
      </c>
      <c r="Q875">
        <v>95.5</v>
      </c>
      <c r="R875">
        <v>0</v>
      </c>
      <c r="S875" t="s">
        <v>42</v>
      </c>
      <c r="T875" t="s">
        <v>31</v>
      </c>
    </row>
    <row r="876" spans="1:20" x14ac:dyDescent="0.3">
      <c r="A876" t="s">
        <v>100</v>
      </c>
      <c r="B876" t="s">
        <v>101</v>
      </c>
      <c r="C876" t="s">
        <v>94</v>
      </c>
      <c r="D876" t="s">
        <v>45</v>
      </c>
      <c r="E876" t="s">
        <v>24</v>
      </c>
      <c r="F876" t="s">
        <v>89</v>
      </c>
      <c r="G876" t="s">
        <v>408</v>
      </c>
      <c r="H876" t="s">
        <v>27</v>
      </c>
      <c r="I876" t="s">
        <v>179</v>
      </c>
      <c r="J876" t="s">
        <v>127</v>
      </c>
      <c r="K876">
        <v>9.17</v>
      </c>
      <c r="L876">
        <v>33</v>
      </c>
      <c r="M876">
        <v>33</v>
      </c>
      <c r="N876">
        <v>0</v>
      </c>
      <c r="O876">
        <v>33</v>
      </c>
      <c r="P876">
        <v>100</v>
      </c>
      <c r="Q876">
        <v>100</v>
      </c>
      <c r="R876">
        <v>1.17</v>
      </c>
      <c r="S876" t="s">
        <v>42</v>
      </c>
      <c r="T876" t="s">
        <v>60</v>
      </c>
    </row>
    <row r="877" spans="1:20" x14ac:dyDescent="0.3">
      <c r="A877" t="s">
        <v>103</v>
      </c>
      <c r="B877" t="s">
        <v>104</v>
      </c>
      <c r="C877" t="s">
        <v>22</v>
      </c>
      <c r="D877" t="s">
        <v>34</v>
      </c>
      <c r="E877" t="s">
        <v>105</v>
      </c>
      <c r="F877" t="s">
        <v>25</v>
      </c>
      <c r="G877" t="s">
        <v>408</v>
      </c>
      <c r="H877" t="s">
        <v>27</v>
      </c>
      <c r="I877" t="s">
        <v>206</v>
      </c>
      <c r="J877" t="s">
        <v>271</v>
      </c>
      <c r="K877">
        <v>8.39</v>
      </c>
      <c r="L877">
        <v>27</v>
      </c>
      <c r="M877">
        <v>27</v>
      </c>
      <c r="N877">
        <v>0</v>
      </c>
      <c r="O877">
        <v>27</v>
      </c>
      <c r="P877">
        <v>100</v>
      </c>
      <c r="Q877">
        <v>100</v>
      </c>
      <c r="R877">
        <v>0.39</v>
      </c>
      <c r="S877" t="s">
        <v>42</v>
      </c>
      <c r="T877" t="s">
        <v>60</v>
      </c>
    </row>
    <row r="878" spans="1:20" x14ac:dyDescent="0.3">
      <c r="A878" t="s">
        <v>108</v>
      </c>
      <c r="B878" t="s">
        <v>109</v>
      </c>
      <c r="C878" t="s">
        <v>22</v>
      </c>
      <c r="D878" t="s">
        <v>34</v>
      </c>
      <c r="E878" t="s">
        <v>105</v>
      </c>
      <c r="F878" t="s">
        <v>25</v>
      </c>
      <c r="G878" t="s">
        <v>408</v>
      </c>
      <c r="H878" t="s">
        <v>27</v>
      </c>
      <c r="I878" t="s">
        <v>136</v>
      </c>
      <c r="J878" t="s">
        <v>300</v>
      </c>
      <c r="K878">
        <v>8.01</v>
      </c>
      <c r="L878">
        <v>28</v>
      </c>
      <c r="M878">
        <v>23</v>
      </c>
      <c r="N878">
        <v>5</v>
      </c>
      <c r="O878">
        <v>28</v>
      </c>
      <c r="P878">
        <v>82.1</v>
      </c>
      <c r="Q878">
        <v>82.1</v>
      </c>
      <c r="R878">
        <v>0.01</v>
      </c>
      <c r="S878" t="s">
        <v>42</v>
      </c>
      <c r="T878" t="s">
        <v>37</v>
      </c>
    </row>
    <row r="879" spans="1:20" x14ac:dyDescent="0.3">
      <c r="A879" t="s">
        <v>111</v>
      </c>
      <c r="B879" t="s">
        <v>112</v>
      </c>
      <c r="C879" t="s">
        <v>55</v>
      </c>
      <c r="D879" t="s">
        <v>56</v>
      </c>
      <c r="E879" t="s">
        <v>105</v>
      </c>
      <c r="F879" t="s">
        <v>57</v>
      </c>
      <c r="G879" t="s">
        <v>408</v>
      </c>
      <c r="H879" t="s">
        <v>27</v>
      </c>
      <c r="I879" t="s">
        <v>84</v>
      </c>
      <c r="J879" t="s">
        <v>163</v>
      </c>
      <c r="K879">
        <v>9.2100000000000009</v>
      </c>
      <c r="L879">
        <v>8</v>
      </c>
      <c r="M879">
        <v>8</v>
      </c>
      <c r="N879">
        <v>0</v>
      </c>
      <c r="O879">
        <v>8</v>
      </c>
      <c r="P879">
        <v>100</v>
      </c>
      <c r="Q879">
        <v>100</v>
      </c>
      <c r="R879">
        <v>1.21</v>
      </c>
      <c r="S879" t="s">
        <v>42</v>
      </c>
      <c r="T879" t="s">
        <v>60</v>
      </c>
    </row>
    <row r="880" spans="1:20" x14ac:dyDescent="0.3">
      <c r="A880" t="s">
        <v>114</v>
      </c>
      <c r="B880" t="s">
        <v>115</v>
      </c>
      <c r="C880" t="s">
        <v>72</v>
      </c>
      <c r="D880" t="s">
        <v>73</v>
      </c>
      <c r="E880" t="s">
        <v>105</v>
      </c>
      <c r="F880" t="s">
        <v>74</v>
      </c>
      <c r="G880" t="s">
        <v>408</v>
      </c>
      <c r="H880" t="s">
        <v>27</v>
      </c>
      <c r="I880" t="s">
        <v>84</v>
      </c>
      <c r="J880" t="s">
        <v>376</v>
      </c>
      <c r="K880">
        <v>7.35</v>
      </c>
      <c r="L880">
        <v>18</v>
      </c>
      <c r="M880">
        <v>13</v>
      </c>
      <c r="N880">
        <v>5</v>
      </c>
      <c r="O880">
        <v>18</v>
      </c>
      <c r="P880">
        <v>72.2</v>
      </c>
      <c r="Q880">
        <v>72.2</v>
      </c>
      <c r="R880">
        <v>0</v>
      </c>
      <c r="S880" t="s">
        <v>30</v>
      </c>
      <c r="T880" t="s">
        <v>37</v>
      </c>
    </row>
    <row r="881" spans="1:20" x14ac:dyDescent="0.3">
      <c r="A881" t="s">
        <v>117</v>
      </c>
      <c r="B881" t="s">
        <v>118</v>
      </c>
      <c r="C881" t="s">
        <v>94</v>
      </c>
      <c r="D881" t="s">
        <v>95</v>
      </c>
      <c r="E881" t="s">
        <v>105</v>
      </c>
      <c r="F881" t="s">
        <v>89</v>
      </c>
      <c r="G881" t="s">
        <v>408</v>
      </c>
      <c r="H881" t="s">
        <v>27</v>
      </c>
      <c r="I881" t="s">
        <v>90</v>
      </c>
      <c r="J881" t="s">
        <v>290</v>
      </c>
      <c r="K881">
        <v>7.3</v>
      </c>
      <c r="L881">
        <v>36</v>
      </c>
      <c r="M881">
        <v>26</v>
      </c>
      <c r="N881">
        <v>10</v>
      </c>
      <c r="O881">
        <v>36</v>
      </c>
      <c r="P881">
        <v>72.2</v>
      </c>
      <c r="Q881">
        <v>72.2</v>
      </c>
      <c r="R881">
        <v>0</v>
      </c>
      <c r="S881" t="s">
        <v>81</v>
      </c>
      <c r="T881" t="s">
        <v>122</v>
      </c>
    </row>
    <row r="882" spans="1:20" x14ac:dyDescent="0.3">
      <c r="A882" t="s">
        <v>20</v>
      </c>
      <c r="B882" t="s">
        <v>21</v>
      </c>
      <c r="C882" t="s">
        <v>22</v>
      </c>
      <c r="D882" t="s">
        <v>23</v>
      </c>
      <c r="E882" t="s">
        <v>24</v>
      </c>
      <c r="F882" t="s">
        <v>25</v>
      </c>
      <c r="G882" t="s">
        <v>411</v>
      </c>
      <c r="H882" t="s">
        <v>27</v>
      </c>
      <c r="I882" t="s">
        <v>35</v>
      </c>
      <c r="J882" t="s">
        <v>311</v>
      </c>
      <c r="K882">
        <v>9.31</v>
      </c>
      <c r="L882">
        <v>24</v>
      </c>
      <c r="M882">
        <v>24</v>
      </c>
      <c r="N882">
        <v>0</v>
      </c>
      <c r="O882">
        <v>24</v>
      </c>
      <c r="P882">
        <v>100</v>
      </c>
      <c r="Q882">
        <v>100</v>
      </c>
      <c r="R882">
        <v>1.31</v>
      </c>
      <c r="S882" t="s">
        <v>42</v>
      </c>
      <c r="T882" t="s">
        <v>60</v>
      </c>
    </row>
    <row r="883" spans="1:20" x14ac:dyDescent="0.3">
      <c r="A883" t="s">
        <v>32</v>
      </c>
      <c r="B883" t="s">
        <v>33</v>
      </c>
      <c r="C883" t="s">
        <v>22</v>
      </c>
      <c r="D883" t="s">
        <v>34</v>
      </c>
      <c r="E883" t="s">
        <v>24</v>
      </c>
      <c r="F883" t="s">
        <v>25</v>
      </c>
      <c r="G883" t="s">
        <v>411</v>
      </c>
      <c r="H883" t="s">
        <v>27</v>
      </c>
      <c r="I883" t="s">
        <v>136</v>
      </c>
      <c r="J883" t="s">
        <v>107</v>
      </c>
      <c r="K883">
        <v>8.86</v>
      </c>
      <c r="L883">
        <v>24</v>
      </c>
      <c r="M883">
        <v>24</v>
      </c>
      <c r="N883">
        <v>0</v>
      </c>
      <c r="O883">
        <v>24</v>
      </c>
      <c r="P883">
        <v>100</v>
      </c>
      <c r="Q883">
        <v>100</v>
      </c>
      <c r="R883">
        <v>0.86</v>
      </c>
      <c r="S883" t="s">
        <v>42</v>
      </c>
      <c r="T883" t="s">
        <v>60</v>
      </c>
    </row>
    <row r="884" spans="1:20" x14ac:dyDescent="0.3">
      <c r="A884" t="s">
        <v>38</v>
      </c>
      <c r="B884" t="s">
        <v>39</v>
      </c>
      <c r="C884" t="s">
        <v>22</v>
      </c>
      <c r="D884" t="s">
        <v>34</v>
      </c>
      <c r="E884" t="s">
        <v>24</v>
      </c>
      <c r="F884" t="s">
        <v>25</v>
      </c>
      <c r="G884" t="s">
        <v>411</v>
      </c>
      <c r="H884" t="s">
        <v>27</v>
      </c>
      <c r="I884" t="s">
        <v>75</v>
      </c>
      <c r="J884" t="s">
        <v>202</v>
      </c>
      <c r="K884">
        <v>7.54</v>
      </c>
      <c r="L884">
        <v>23</v>
      </c>
      <c r="M884">
        <v>18</v>
      </c>
      <c r="N884">
        <v>5</v>
      </c>
      <c r="O884">
        <v>23</v>
      </c>
      <c r="P884">
        <v>78.3</v>
      </c>
      <c r="Q884">
        <v>78.3</v>
      </c>
      <c r="R884">
        <v>0</v>
      </c>
      <c r="S884" t="s">
        <v>42</v>
      </c>
      <c r="T884" t="s">
        <v>37</v>
      </c>
    </row>
    <row r="885" spans="1:20" x14ac:dyDescent="0.3">
      <c r="A885" t="s">
        <v>43</v>
      </c>
      <c r="B885" t="s">
        <v>44</v>
      </c>
      <c r="C885" t="s">
        <v>22</v>
      </c>
      <c r="D885" t="s">
        <v>45</v>
      </c>
      <c r="E885" t="s">
        <v>24</v>
      </c>
      <c r="F885" t="s">
        <v>25</v>
      </c>
      <c r="G885" t="s">
        <v>411</v>
      </c>
      <c r="H885" t="s">
        <v>27</v>
      </c>
      <c r="I885" t="s">
        <v>194</v>
      </c>
      <c r="J885" t="s">
        <v>147</v>
      </c>
      <c r="K885">
        <v>8.67</v>
      </c>
      <c r="L885">
        <v>29</v>
      </c>
      <c r="M885">
        <v>21</v>
      </c>
      <c r="N885">
        <v>8</v>
      </c>
      <c r="O885">
        <v>29</v>
      </c>
      <c r="P885">
        <v>72.400000000000006</v>
      </c>
      <c r="Q885">
        <v>72.400000000000006</v>
      </c>
      <c r="R885">
        <v>0.67</v>
      </c>
      <c r="S885" t="s">
        <v>81</v>
      </c>
      <c r="T885" t="s">
        <v>122</v>
      </c>
    </row>
    <row r="886" spans="1:20" x14ac:dyDescent="0.3">
      <c r="A886" t="s">
        <v>48</v>
      </c>
      <c r="B886" t="s">
        <v>49</v>
      </c>
      <c r="C886" t="s">
        <v>22</v>
      </c>
      <c r="D886" t="s">
        <v>34</v>
      </c>
      <c r="E886" t="s">
        <v>24</v>
      </c>
      <c r="F886" t="s">
        <v>25</v>
      </c>
      <c r="G886" t="s">
        <v>411</v>
      </c>
      <c r="H886" t="s">
        <v>27</v>
      </c>
      <c r="I886" t="s">
        <v>166</v>
      </c>
      <c r="J886" t="s">
        <v>193</v>
      </c>
      <c r="K886">
        <v>8.5399999999999991</v>
      </c>
      <c r="L886">
        <v>29</v>
      </c>
      <c r="M886">
        <v>29</v>
      </c>
      <c r="N886">
        <v>0</v>
      </c>
      <c r="O886">
        <v>29</v>
      </c>
      <c r="P886">
        <v>100</v>
      </c>
      <c r="Q886">
        <v>100</v>
      </c>
      <c r="R886">
        <v>0.54</v>
      </c>
      <c r="S886" t="s">
        <v>42</v>
      </c>
      <c r="T886" t="s">
        <v>60</v>
      </c>
    </row>
    <row r="887" spans="1:20" x14ac:dyDescent="0.3">
      <c r="A887" t="s">
        <v>53</v>
      </c>
      <c r="B887" t="s">
        <v>54</v>
      </c>
      <c r="C887" t="s">
        <v>55</v>
      </c>
      <c r="D887" t="s">
        <v>56</v>
      </c>
      <c r="E887" t="s">
        <v>24</v>
      </c>
      <c r="F887" t="s">
        <v>57</v>
      </c>
      <c r="G887" t="s">
        <v>411</v>
      </c>
      <c r="H887" t="s">
        <v>27</v>
      </c>
      <c r="I887" t="s">
        <v>153</v>
      </c>
      <c r="J887" t="s">
        <v>102</v>
      </c>
      <c r="K887">
        <v>9.0500000000000007</v>
      </c>
      <c r="L887">
        <v>29</v>
      </c>
      <c r="M887">
        <v>27</v>
      </c>
      <c r="N887">
        <v>2</v>
      </c>
      <c r="O887">
        <v>29</v>
      </c>
      <c r="P887">
        <v>93.1</v>
      </c>
      <c r="Q887">
        <v>93.1</v>
      </c>
      <c r="R887">
        <v>1.05</v>
      </c>
      <c r="S887" t="s">
        <v>42</v>
      </c>
      <c r="T887" t="s">
        <v>31</v>
      </c>
    </row>
    <row r="888" spans="1:20" x14ac:dyDescent="0.3">
      <c r="A888" t="s">
        <v>61</v>
      </c>
      <c r="B888" t="s">
        <v>62</v>
      </c>
      <c r="C888" t="s">
        <v>55</v>
      </c>
      <c r="D888" t="s">
        <v>63</v>
      </c>
      <c r="E888" t="s">
        <v>24</v>
      </c>
      <c r="F888" t="s">
        <v>57</v>
      </c>
      <c r="G888" t="s">
        <v>411</v>
      </c>
      <c r="H888" t="s">
        <v>27</v>
      </c>
      <c r="I888" t="s">
        <v>194</v>
      </c>
      <c r="J888" t="s">
        <v>145</v>
      </c>
      <c r="K888">
        <v>8.39</v>
      </c>
      <c r="L888">
        <v>22</v>
      </c>
      <c r="M888">
        <v>15</v>
      </c>
      <c r="N888">
        <v>7</v>
      </c>
      <c r="O888">
        <v>22</v>
      </c>
      <c r="P888">
        <v>68.2</v>
      </c>
      <c r="Q888">
        <v>68.2</v>
      </c>
      <c r="R888">
        <v>0.39</v>
      </c>
      <c r="S888" t="s">
        <v>30</v>
      </c>
      <c r="T888" t="s">
        <v>37</v>
      </c>
    </row>
    <row r="889" spans="1:20" x14ac:dyDescent="0.3">
      <c r="A889" t="s">
        <v>66</v>
      </c>
      <c r="B889" t="s">
        <v>67</v>
      </c>
      <c r="C889" t="s">
        <v>55</v>
      </c>
      <c r="D889" t="s">
        <v>56</v>
      </c>
      <c r="E889" t="s">
        <v>24</v>
      </c>
      <c r="F889" t="s">
        <v>57</v>
      </c>
      <c r="G889" t="s">
        <v>411</v>
      </c>
      <c r="H889" t="s">
        <v>27</v>
      </c>
      <c r="I889" t="s">
        <v>84</v>
      </c>
      <c r="J889" t="s">
        <v>51</v>
      </c>
      <c r="K889">
        <v>8.68</v>
      </c>
      <c r="L889">
        <v>25</v>
      </c>
      <c r="M889">
        <v>25</v>
      </c>
      <c r="N889">
        <v>0</v>
      </c>
      <c r="O889">
        <v>25</v>
      </c>
      <c r="P889">
        <v>100</v>
      </c>
      <c r="Q889">
        <v>100</v>
      </c>
      <c r="R889">
        <v>0.68</v>
      </c>
      <c r="S889" t="s">
        <v>42</v>
      </c>
      <c r="T889" t="s">
        <v>60</v>
      </c>
    </row>
    <row r="890" spans="1:20" x14ac:dyDescent="0.3">
      <c r="A890" t="s">
        <v>70</v>
      </c>
      <c r="B890" t="s">
        <v>71</v>
      </c>
      <c r="C890" t="s">
        <v>72</v>
      </c>
      <c r="D890" t="s">
        <v>73</v>
      </c>
      <c r="E890" t="s">
        <v>24</v>
      </c>
      <c r="F890" t="s">
        <v>74</v>
      </c>
      <c r="G890" t="s">
        <v>411</v>
      </c>
      <c r="H890" t="s">
        <v>27</v>
      </c>
      <c r="I890" t="s">
        <v>64</v>
      </c>
      <c r="J890" t="s">
        <v>131</v>
      </c>
      <c r="K890">
        <v>9.42</v>
      </c>
      <c r="L890">
        <v>23</v>
      </c>
      <c r="M890">
        <v>20</v>
      </c>
      <c r="N890">
        <v>3</v>
      </c>
      <c r="O890">
        <v>23</v>
      </c>
      <c r="P890">
        <v>87</v>
      </c>
      <c r="Q890">
        <v>87</v>
      </c>
      <c r="R890">
        <v>1.42</v>
      </c>
      <c r="S890" t="s">
        <v>42</v>
      </c>
      <c r="T890" t="s">
        <v>31</v>
      </c>
    </row>
    <row r="891" spans="1:20" x14ac:dyDescent="0.3">
      <c r="A891" t="s">
        <v>77</v>
      </c>
      <c r="B891" t="s">
        <v>78</v>
      </c>
      <c r="C891" t="s">
        <v>72</v>
      </c>
      <c r="D891" t="s">
        <v>73</v>
      </c>
      <c r="E891" t="s">
        <v>24</v>
      </c>
      <c r="F891" t="s">
        <v>74</v>
      </c>
      <c r="G891" t="s">
        <v>411</v>
      </c>
      <c r="H891" t="s">
        <v>27</v>
      </c>
      <c r="I891" t="s">
        <v>173</v>
      </c>
      <c r="J891" t="s">
        <v>224</v>
      </c>
      <c r="K891">
        <v>8.59</v>
      </c>
      <c r="L891">
        <v>27</v>
      </c>
      <c r="M891">
        <v>23</v>
      </c>
      <c r="N891">
        <v>4</v>
      </c>
      <c r="O891">
        <v>27</v>
      </c>
      <c r="P891">
        <v>85.2</v>
      </c>
      <c r="Q891">
        <v>85.2</v>
      </c>
      <c r="R891">
        <v>0.59</v>
      </c>
      <c r="S891" t="s">
        <v>30</v>
      </c>
      <c r="T891" t="s">
        <v>37</v>
      </c>
    </row>
    <row r="892" spans="1:20" x14ac:dyDescent="0.3">
      <c r="A892" t="s">
        <v>82</v>
      </c>
      <c r="B892" t="s">
        <v>83</v>
      </c>
      <c r="C892" t="s">
        <v>72</v>
      </c>
      <c r="D892" t="s">
        <v>45</v>
      </c>
      <c r="E892" t="s">
        <v>24</v>
      </c>
      <c r="F892" t="s">
        <v>74</v>
      </c>
      <c r="G892" t="s">
        <v>411</v>
      </c>
      <c r="H892" t="s">
        <v>27</v>
      </c>
      <c r="I892" t="s">
        <v>206</v>
      </c>
      <c r="J892" t="s">
        <v>132</v>
      </c>
      <c r="K892">
        <v>7.98</v>
      </c>
      <c r="L892">
        <v>26</v>
      </c>
      <c r="M892">
        <v>26</v>
      </c>
      <c r="N892">
        <v>0</v>
      </c>
      <c r="O892">
        <v>26</v>
      </c>
      <c r="P892">
        <v>100</v>
      </c>
      <c r="Q892">
        <v>100</v>
      </c>
      <c r="R892">
        <v>0</v>
      </c>
      <c r="S892" t="s">
        <v>42</v>
      </c>
      <c r="T892" t="s">
        <v>60</v>
      </c>
    </row>
    <row r="893" spans="1:20" x14ac:dyDescent="0.3">
      <c r="A893" t="s">
        <v>85</v>
      </c>
      <c r="B893" t="s">
        <v>86</v>
      </c>
      <c r="C893" t="s">
        <v>87</v>
      </c>
      <c r="D893" t="s">
        <v>88</v>
      </c>
      <c r="E893" t="s">
        <v>24</v>
      </c>
      <c r="F893" t="s">
        <v>89</v>
      </c>
      <c r="G893" t="s">
        <v>411</v>
      </c>
      <c r="H893" t="s">
        <v>27</v>
      </c>
      <c r="I893" t="s">
        <v>149</v>
      </c>
      <c r="J893" t="s">
        <v>356</v>
      </c>
      <c r="K893">
        <v>8.33</v>
      </c>
      <c r="L893">
        <v>16</v>
      </c>
      <c r="M893">
        <v>14</v>
      </c>
      <c r="N893">
        <v>2</v>
      </c>
      <c r="O893">
        <v>16</v>
      </c>
      <c r="P893">
        <v>87.5</v>
      </c>
      <c r="Q893">
        <v>87.5</v>
      </c>
      <c r="R893">
        <v>0.33</v>
      </c>
      <c r="S893" t="s">
        <v>81</v>
      </c>
      <c r="T893" t="s">
        <v>31</v>
      </c>
    </row>
    <row r="894" spans="1:20" x14ac:dyDescent="0.3">
      <c r="A894" t="s">
        <v>92</v>
      </c>
      <c r="B894" t="s">
        <v>93</v>
      </c>
      <c r="C894" t="s">
        <v>94</v>
      </c>
      <c r="D894" t="s">
        <v>95</v>
      </c>
      <c r="E894" t="s">
        <v>24</v>
      </c>
      <c r="F894" t="s">
        <v>89</v>
      </c>
      <c r="G894" t="s">
        <v>411</v>
      </c>
      <c r="H894" t="s">
        <v>27</v>
      </c>
      <c r="I894" t="s">
        <v>185</v>
      </c>
      <c r="J894" t="s">
        <v>190</v>
      </c>
      <c r="K894">
        <v>8.1300000000000008</v>
      </c>
      <c r="L894">
        <v>33</v>
      </c>
      <c r="M894">
        <v>31</v>
      </c>
      <c r="N894">
        <v>2</v>
      </c>
      <c r="O894">
        <v>33</v>
      </c>
      <c r="P894">
        <v>93.9</v>
      </c>
      <c r="Q894">
        <v>93.9</v>
      </c>
      <c r="R894">
        <v>0.13</v>
      </c>
      <c r="S894" t="s">
        <v>52</v>
      </c>
      <c r="T894" t="s">
        <v>31</v>
      </c>
    </row>
    <row r="895" spans="1:20" x14ac:dyDescent="0.3">
      <c r="A895" t="s">
        <v>97</v>
      </c>
      <c r="B895" t="s">
        <v>98</v>
      </c>
      <c r="C895" t="s">
        <v>94</v>
      </c>
      <c r="D895" t="s">
        <v>95</v>
      </c>
      <c r="E895" t="s">
        <v>24</v>
      </c>
      <c r="F895" t="s">
        <v>89</v>
      </c>
      <c r="G895" t="s">
        <v>411</v>
      </c>
      <c r="H895" t="s">
        <v>27</v>
      </c>
      <c r="I895" t="s">
        <v>64</v>
      </c>
      <c r="J895" t="s">
        <v>200</v>
      </c>
      <c r="K895">
        <v>8.86</v>
      </c>
      <c r="L895">
        <v>34</v>
      </c>
      <c r="M895">
        <v>24</v>
      </c>
      <c r="N895">
        <v>10</v>
      </c>
      <c r="O895">
        <v>34</v>
      </c>
      <c r="P895">
        <v>70.599999999999994</v>
      </c>
      <c r="Q895">
        <v>70.599999999999994</v>
      </c>
      <c r="R895">
        <v>0.86</v>
      </c>
      <c r="S895" t="s">
        <v>42</v>
      </c>
      <c r="T895" t="s">
        <v>122</v>
      </c>
    </row>
    <row r="896" spans="1:20" x14ac:dyDescent="0.3">
      <c r="A896" t="s">
        <v>100</v>
      </c>
      <c r="B896" t="s">
        <v>101</v>
      </c>
      <c r="C896" t="s">
        <v>94</v>
      </c>
      <c r="D896" t="s">
        <v>45</v>
      </c>
      <c r="E896" t="s">
        <v>24</v>
      </c>
      <c r="F896" t="s">
        <v>89</v>
      </c>
      <c r="G896" t="s">
        <v>411</v>
      </c>
      <c r="H896" t="s">
        <v>27</v>
      </c>
      <c r="I896" t="s">
        <v>189</v>
      </c>
      <c r="J896" t="s">
        <v>366</v>
      </c>
      <c r="K896">
        <v>7.61</v>
      </c>
      <c r="L896">
        <v>22</v>
      </c>
      <c r="M896">
        <v>20</v>
      </c>
      <c r="N896">
        <v>2</v>
      </c>
      <c r="O896">
        <v>22</v>
      </c>
      <c r="P896">
        <v>90.9</v>
      </c>
      <c r="Q896">
        <v>90.9</v>
      </c>
      <c r="R896">
        <v>0</v>
      </c>
      <c r="S896" t="s">
        <v>30</v>
      </c>
      <c r="T896" t="s">
        <v>31</v>
      </c>
    </row>
    <row r="897" spans="1:20" x14ac:dyDescent="0.3">
      <c r="A897" t="s">
        <v>103</v>
      </c>
      <c r="B897" t="s">
        <v>104</v>
      </c>
      <c r="C897" t="s">
        <v>22</v>
      </c>
      <c r="D897" t="s">
        <v>34</v>
      </c>
      <c r="E897" t="s">
        <v>105</v>
      </c>
      <c r="F897" t="s">
        <v>25</v>
      </c>
      <c r="G897" t="s">
        <v>411</v>
      </c>
      <c r="H897" t="s">
        <v>27</v>
      </c>
      <c r="I897" t="s">
        <v>90</v>
      </c>
      <c r="J897" t="s">
        <v>270</v>
      </c>
      <c r="K897">
        <v>9.5299999999999994</v>
      </c>
      <c r="L897">
        <v>32</v>
      </c>
      <c r="M897">
        <v>32</v>
      </c>
      <c r="N897">
        <v>0</v>
      </c>
      <c r="O897">
        <v>32</v>
      </c>
      <c r="P897">
        <v>100</v>
      </c>
      <c r="Q897">
        <v>100</v>
      </c>
      <c r="R897">
        <v>1.53</v>
      </c>
      <c r="S897" t="s">
        <v>42</v>
      </c>
      <c r="T897" t="s">
        <v>60</v>
      </c>
    </row>
    <row r="898" spans="1:20" x14ac:dyDescent="0.3">
      <c r="A898" t="s">
        <v>108</v>
      </c>
      <c r="B898" t="s">
        <v>109</v>
      </c>
      <c r="C898" t="s">
        <v>22</v>
      </c>
      <c r="D898" t="s">
        <v>34</v>
      </c>
      <c r="E898" t="s">
        <v>105</v>
      </c>
      <c r="F898" t="s">
        <v>25</v>
      </c>
      <c r="G898" t="s">
        <v>411</v>
      </c>
      <c r="H898" t="s">
        <v>27</v>
      </c>
      <c r="I898" t="s">
        <v>128</v>
      </c>
      <c r="J898" t="s">
        <v>272</v>
      </c>
      <c r="K898">
        <v>8.6199999999999992</v>
      </c>
      <c r="L898">
        <v>26</v>
      </c>
      <c r="M898">
        <v>25</v>
      </c>
      <c r="N898">
        <v>1</v>
      </c>
      <c r="O898">
        <v>26</v>
      </c>
      <c r="P898">
        <v>96.2</v>
      </c>
      <c r="Q898">
        <v>96.2</v>
      </c>
      <c r="R898">
        <v>0.62</v>
      </c>
      <c r="S898" t="s">
        <v>30</v>
      </c>
      <c r="T898" t="s">
        <v>31</v>
      </c>
    </row>
    <row r="899" spans="1:20" x14ac:dyDescent="0.3">
      <c r="A899" t="s">
        <v>111</v>
      </c>
      <c r="B899" t="s">
        <v>112</v>
      </c>
      <c r="C899" t="s">
        <v>55</v>
      </c>
      <c r="D899" t="s">
        <v>56</v>
      </c>
      <c r="E899" t="s">
        <v>105</v>
      </c>
      <c r="F899" t="s">
        <v>57</v>
      </c>
      <c r="G899" t="s">
        <v>411</v>
      </c>
      <c r="H899" t="s">
        <v>27</v>
      </c>
      <c r="I899" t="s">
        <v>136</v>
      </c>
      <c r="J899" t="s">
        <v>65</v>
      </c>
      <c r="K899">
        <v>8.59</v>
      </c>
      <c r="L899">
        <v>12</v>
      </c>
      <c r="M899">
        <v>12</v>
      </c>
      <c r="N899">
        <v>0</v>
      </c>
      <c r="O899">
        <v>12</v>
      </c>
      <c r="P899">
        <v>100</v>
      </c>
      <c r="Q899">
        <v>100</v>
      </c>
      <c r="R899">
        <v>0.59</v>
      </c>
      <c r="S899" t="s">
        <v>42</v>
      </c>
      <c r="T899" t="s">
        <v>60</v>
      </c>
    </row>
    <row r="900" spans="1:20" x14ac:dyDescent="0.3">
      <c r="A900" t="s">
        <v>114</v>
      </c>
      <c r="B900" t="s">
        <v>115</v>
      </c>
      <c r="C900" t="s">
        <v>72</v>
      </c>
      <c r="D900" t="s">
        <v>73</v>
      </c>
      <c r="E900" t="s">
        <v>105</v>
      </c>
      <c r="F900" t="s">
        <v>74</v>
      </c>
      <c r="G900" t="s">
        <v>411</v>
      </c>
      <c r="H900" t="s">
        <v>27</v>
      </c>
      <c r="I900" t="s">
        <v>90</v>
      </c>
      <c r="J900" t="s">
        <v>226</v>
      </c>
      <c r="K900">
        <v>9.36</v>
      </c>
      <c r="L900">
        <v>18</v>
      </c>
      <c r="M900">
        <v>18</v>
      </c>
      <c r="N900">
        <v>0</v>
      </c>
      <c r="O900">
        <v>18</v>
      </c>
      <c r="P900">
        <v>100</v>
      </c>
      <c r="Q900">
        <v>100</v>
      </c>
      <c r="R900">
        <v>1.36</v>
      </c>
      <c r="S900" t="s">
        <v>42</v>
      </c>
      <c r="T900" t="s">
        <v>60</v>
      </c>
    </row>
    <row r="901" spans="1:20" x14ac:dyDescent="0.3">
      <c r="A901" t="s">
        <v>117</v>
      </c>
      <c r="B901" t="s">
        <v>118</v>
      </c>
      <c r="C901" t="s">
        <v>94</v>
      </c>
      <c r="D901" t="s">
        <v>95</v>
      </c>
      <c r="E901" t="s">
        <v>105</v>
      </c>
      <c r="F901" t="s">
        <v>89</v>
      </c>
      <c r="G901" t="s">
        <v>411</v>
      </c>
      <c r="H901" t="s">
        <v>27</v>
      </c>
      <c r="I901" t="s">
        <v>136</v>
      </c>
      <c r="J901" t="s">
        <v>242</v>
      </c>
      <c r="K901">
        <v>8.4700000000000006</v>
      </c>
      <c r="L901">
        <v>28</v>
      </c>
      <c r="M901">
        <v>24</v>
      </c>
      <c r="N901">
        <v>4</v>
      </c>
      <c r="O901">
        <v>28</v>
      </c>
      <c r="P901">
        <v>85.7</v>
      </c>
      <c r="Q901">
        <v>85.7</v>
      </c>
      <c r="R901">
        <v>0.47</v>
      </c>
      <c r="S901" t="s">
        <v>30</v>
      </c>
      <c r="T901" t="s">
        <v>37</v>
      </c>
    </row>
    <row r="902" spans="1:20" x14ac:dyDescent="0.3">
      <c r="A902" t="s">
        <v>20</v>
      </c>
      <c r="B902" t="s">
        <v>21</v>
      </c>
      <c r="C902" t="s">
        <v>22</v>
      </c>
      <c r="D902" t="s">
        <v>23</v>
      </c>
      <c r="E902" t="s">
        <v>24</v>
      </c>
      <c r="F902" t="s">
        <v>25</v>
      </c>
      <c r="G902" t="s">
        <v>412</v>
      </c>
      <c r="H902" t="s">
        <v>27</v>
      </c>
      <c r="I902" t="s">
        <v>285</v>
      </c>
      <c r="J902" t="s">
        <v>208</v>
      </c>
      <c r="K902">
        <v>7.78</v>
      </c>
      <c r="L902">
        <v>23</v>
      </c>
      <c r="M902">
        <v>22</v>
      </c>
      <c r="N902">
        <v>1</v>
      </c>
      <c r="O902">
        <v>23</v>
      </c>
      <c r="P902">
        <v>95.7</v>
      </c>
      <c r="Q902">
        <v>95.7</v>
      </c>
      <c r="R902">
        <v>0</v>
      </c>
      <c r="S902" t="s">
        <v>81</v>
      </c>
      <c r="T902" t="s">
        <v>31</v>
      </c>
    </row>
    <row r="903" spans="1:20" x14ac:dyDescent="0.3">
      <c r="A903" t="s">
        <v>32</v>
      </c>
      <c r="B903" t="s">
        <v>33</v>
      </c>
      <c r="C903" t="s">
        <v>22</v>
      </c>
      <c r="D903" t="s">
        <v>34</v>
      </c>
      <c r="E903" t="s">
        <v>24</v>
      </c>
      <c r="F903" t="s">
        <v>25</v>
      </c>
      <c r="G903" t="s">
        <v>412</v>
      </c>
      <c r="H903" t="s">
        <v>27</v>
      </c>
      <c r="I903" t="s">
        <v>125</v>
      </c>
      <c r="J903" t="s">
        <v>200</v>
      </c>
      <c r="K903">
        <v>8.75</v>
      </c>
      <c r="L903">
        <v>23</v>
      </c>
      <c r="M903">
        <v>16</v>
      </c>
      <c r="N903">
        <v>7</v>
      </c>
      <c r="O903">
        <v>23</v>
      </c>
      <c r="P903">
        <v>69.599999999999994</v>
      </c>
      <c r="Q903">
        <v>69.599999999999994</v>
      </c>
      <c r="R903">
        <v>0.75</v>
      </c>
      <c r="S903" t="s">
        <v>30</v>
      </c>
      <c r="T903" t="s">
        <v>37</v>
      </c>
    </row>
    <row r="904" spans="1:20" x14ac:dyDescent="0.3">
      <c r="A904" t="s">
        <v>38</v>
      </c>
      <c r="B904" t="s">
        <v>39</v>
      </c>
      <c r="C904" t="s">
        <v>22</v>
      </c>
      <c r="D904" t="s">
        <v>34</v>
      </c>
      <c r="E904" t="s">
        <v>24</v>
      </c>
      <c r="F904" t="s">
        <v>25</v>
      </c>
      <c r="G904" t="s">
        <v>412</v>
      </c>
      <c r="H904" t="s">
        <v>27</v>
      </c>
      <c r="I904" t="s">
        <v>173</v>
      </c>
      <c r="J904" t="s">
        <v>278</v>
      </c>
      <c r="K904">
        <v>8.99</v>
      </c>
      <c r="L904">
        <v>29</v>
      </c>
      <c r="M904">
        <v>28</v>
      </c>
      <c r="N904">
        <v>1</v>
      </c>
      <c r="O904">
        <v>29</v>
      </c>
      <c r="P904">
        <v>96.6</v>
      </c>
      <c r="Q904">
        <v>96.6</v>
      </c>
      <c r="R904">
        <v>0.99</v>
      </c>
      <c r="S904" t="s">
        <v>81</v>
      </c>
      <c r="T904" t="s">
        <v>31</v>
      </c>
    </row>
    <row r="905" spans="1:20" x14ac:dyDescent="0.3">
      <c r="A905" t="s">
        <v>43</v>
      </c>
      <c r="B905" t="s">
        <v>44</v>
      </c>
      <c r="C905" t="s">
        <v>22</v>
      </c>
      <c r="D905" t="s">
        <v>45</v>
      </c>
      <c r="E905" t="s">
        <v>24</v>
      </c>
      <c r="F905" t="s">
        <v>25</v>
      </c>
      <c r="G905" t="s">
        <v>412</v>
      </c>
      <c r="H905" t="s">
        <v>27</v>
      </c>
      <c r="I905" t="s">
        <v>58</v>
      </c>
      <c r="J905" t="s">
        <v>145</v>
      </c>
      <c r="K905">
        <v>8.31</v>
      </c>
      <c r="L905">
        <v>24</v>
      </c>
      <c r="M905">
        <v>22</v>
      </c>
      <c r="N905">
        <v>2</v>
      </c>
      <c r="O905">
        <v>24</v>
      </c>
      <c r="P905">
        <v>91.7</v>
      </c>
      <c r="Q905">
        <v>91.7</v>
      </c>
      <c r="R905">
        <v>0.31</v>
      </c>
      <c r="S905" t="s">
        <v>81</v>
      </c>
      <c r="T905" t="s">
        <v>31</v>
      </c>
    </row>
    <row r="906" spans="1:20" x14ac:dyDescent="0.3">
      <c r="A906" t="s">
        <v>48</v>
      </c>
      <c r="B906" t="s">
        <v>49</v>
      </c>
      <c r="C906" t="s">
        <v>22</v>
      </c>
      <c r="D906" t="s">
        <v>34</v>
      </c>
      <c r="E906" t="s">
        <v>24</v>
      </c>
      <c r="F906" t="s">
        <v>25</v>
      </c>
      <c r="G906" t="s">
        <v>412</v>
      </c>
      <c r="H906" t="s">
        <v>27</v>
      </c>
      <c r="I906" t="s">
        <v>113</v>
      </c>
      <c r="J906" t="s">
        <v>133</v>
      </c>
      <c r="K906">
        <v>7.28</v>
      </c>
      <c r="L906">
        <v>20</v>
      </c>
      <c r="M906">
        <v>20</v>
      </c>
      <c r="N906">
        <v>0</v>
      </c>
      <c r="O906">
        <v>20</v>
      </c>
      <c r="P906">
        <v>100</v>
      </c>
      <c r="Q906">
        <v>100</v>
      </c>
      <c r="R906">
        <v>0</v>
      </c>
      <c r="S906" t="s">
        <v>42</v>
      </c>
      <c r="T906" t="s">
        <v>60</v>
      </c>
    </row>
    <row r="907" spans="1:20" x14ac:dyDescent="0.3">
      <c r="A907" t="s">
        <v>53</v>
      </c>
      <c r="B907" t="s">
        <v>54</v>
      </c>
      <c r="C907" t="s">
        <v>55</v>
      </c>
      <c r="D907" t="s">
        <v>56</v>
      </c>
      <c r="E907" t="s">
        <v>24</v>
      </c>
      <c r="F907" t="s">
        <v>57</v>
      </c>
      <c r="G907" t="s">
        <v>412</v>
      </c>
      <c r="H907" t="s">
        <v>27</v>
      </c>
      <c r="I907" t="s">
        <v>149</v>
      </c>
      <c r="J907" t="s">
        <v>144</v>
      </c>
      <c r="K907">
        <v>8.69</v>
      </c>
      <c r="L907">
        <v>17</v>
      </c>
      <c r="M907">
        <v>14</v>
      </c>
      <c r="N907">
        <v>3</v>
      </c>
      <c r="O907">
        <v>17</v>
      </c>
      <c r="P907">
        <v>82.4</v>
      </c>
      <c r="Q907">
        <v>82.4</v>
      </c>
      <c r="R907">
        <v>0.69</v>
      </c>
      <c r="S907" t="s">
        <v>81</v>
      </c>
      <c r="T907" t="s">
        <v>31</v>
      </c>
    </row>
    <row r="908" spans="1:20" x14ac:dyDescent="0.3">
      <c r="A908" t="s">
        <v>61</v>
      </c>
      <c r="B908" t="s">
        <v>62</v>
      </c>
      <c r="C908" t="s">
        <v>55</v>
      </c>
      <c r="D908" t="s">
        <v>63</v>
      </c>
      <c r="E908" t="s">
        <v>24</v>
      </c>
      <c r="F908" t="s">
        <v>57</v>
      </c>
      <c r="G908" t="s">
        <v>412</v>
      </c>
      <c r="H908" t="s">
        <v>27</v>
      </c>
      <c r="I908" t="s">
        <v>64</v>
      </c>
      <c r="J908" t="s">
        <v>378</v>
      </c>
      <c r="K908">
        <v>7.47</v>
      </c>
      <c r="L908">
        <v>11</v>
      </c>
      <c r="M908">
        <v>9</v>
      </c>
      <c r="N908">
        <v>2</v>
      </c>
      <c r="O908">
        <v>11</v>
      </c>
      <c r="P908">
        <v>81.8</v>
      </c>
      <c r="Q908">
        <v>81.8</v>
      </c>
      <c r="R908">
        <v>0</v>
      </c>
      <c r="S908" t="s">
        <v>42</v>
      </c>
      <c r="T908" t="s">
        <v>31</v>
      </c>
    </row>
    <row r="909" spans="1:20" x14ac:dyDescent="0.3">
      <c r="A909" t="s">
        <v>66</v>
      </c>
      <c r="B909" t="s">
        <v>67</v>
      </c>
      <c r="C909" t="s">
        <v>55</v>
      </c>
      <c r="D909" t="s">
        <v>56</v>
      </c>
      <c r="E909" t="s">
        <v>24</v>
      </c>
      <c r="F909" t="s">
        <v>57</v>
      </c>
      <c r="G909" t="s">
        <v>412</v>
      </c>
      <c r="H909" t="s">
        <v>27</v>
      </c>
      <c r="I909" t="s">
        <v>110</v>
      </c>
      <c r="J909" t="s">
        <v>291</v>
      </c>
      <c r="K909">
        <v>8.9</v>
      </c>
      <c r="L909">
        <v>21</v>
      </c>
      <c r="M909">
        <v>16</v>
      </c>
      <c r="N909">
        <v>5</v>
      </c>
      <c r="O909">
        <v>21</v>
      </c>
      <c r="P909">
        <v>76.2</v>
      </c>
      <c r="Q909">
        <v>76.2</v>
      </c>
      <c r="R909">
        <v>0.9</v>
      </c>
      <c r="S909" t="s">
        <v>52</v>
      </c>
      <c r="T909" t="s">
        <v>37</v>
      </c>
    </row>
    <row r="910" spans="1:20" x14ac:dyDescent="0.3">
      <c r="A910" t="s">
        <v>70</v>
      </c>
      <c r="B910" t="s">
        <v>71</v>
      </c>
      <c r="C910" t="s">
        <v>72</v>
      </c>
      <c r="D910" t="s">
        <v>73</v>
      </c>
      <c r="E910" t="s">
        <v>24</v>
      </c>
      <c r="F910" t="s">
        <v>74</v>
      </c>
      <c r="G910" t="s">
        <v>412</v>
      </c>
      <c r="H910" t="s">
        <v>27</v>
      </c>
      <c r="I910" t="s">
        <v>58</v>
      </c>
      <c r="J910" t="s">
        <v>242</v>
      </c>
      <c r="K910">
        <v>8.35</v>
      </c>
      <c r="L910">
        <v>26</v>
      </c>
      <c r="M910">
        <v>26</v>
      </c>
      <c r="N910">
        <v>0</v>
      </c>
      <c r="O910">
        <v>26</v>
      </c>
      <c r="P910">
        <v>100</v>
      </c>
      <c r="Q910">
        <v>100</v>
      </c>
      <c r="R910">
        <v>0.35</v>
      </c>
      <c r="S910" t="s">
        <v>42</v>
      </c>
      <c r="T910" t="s">
        <v>60</v>
      </c>
    </row>
    <row r="911" spans="1:20" x14ac:dyDescent="0.3">
      <c r="A911" t="s">
        <v>77</v>
      </c>
      <c r="B911" t="s">
        <v>78</v>
      </c>
      <c r="C911" t="s">
        <v>72</v>
      </c>
      <c r="D911" t="s">
        <v>73</v>
      </c>
      <c r="E911" t="s">
        <v>24</v>
      </c>
      <c r="F911" t="s">
        <v>74</v>
      </c>
      <c r="G911" t="s">
        <v>412</v>
      </c>
      <c r="H911" t="s">
        <v>27</v>
      </c>
      <c r="I911" t="s">
        <v>84</v>
      </c>
      <c r="J911" t="s">
        <v>300</v>
      </c>
      <c r="K911">
        <v>8.0500000000000007</v>
      </c>
      <c r="L911">
        <v>17</v>
      </c>
      <c r="M911">
        <v>13</v>
      </c>
      <c r="N911">
        <v>4</v>
      </c>
      <c r="O911">
        <v>17</v>
      </c>
      <c r="P911">
        <v>76.5</v>
      </c>
      <c r="Q911">
        <v>76.5</v>
      </c>
      <c r="R911">
        <v>0.05</v>
      </c>
      <c r="S911" t="s">
        <v>30</v>
      </c>
      <c r="T911" t="s">
        <v>37</v>
      </c>
    </row>
    <row r="912" spans="1:20" x14ac:dyDescent="0.3">
      <c r="A912" t="s">
        <v>82</v>
      </c>
      <c r="B912" t="s">
        <v>83</v>
      </c>
      <c r="C912" t="s">
        <v>72</v>
      </c>
      <c r="D912" t="s">
        <v>45</v>
      </c>
      <c r="E912" t="s">
        <v>24</v>
      </c>
      <c r="F912" t="s">
        <v>74</v>
      </c>
      <c r="G912" t="s">
        <v>412</v>
      </c>
      <c r="H912" t="s">
        <v>27</v>
      </c>
      <c r="I912" t="s">
        <v>50</v>
      </c>
      <c r="J912" t="s">
        <v>175</v>
      </c>
      <c r="K912">
        <v>8.0299999999999994</v>
      </c>
      <c r="L912">
        <v>13</v>
      </c>
      <c r="M912">
        <v>9</v>
      </c>
      <c r="N912">
        <v>4</v>
      </c>
      <c r="O912">
        <v>13</v>
      </c>
      <c r="P912">
        <v>69.2</v>
      </c>
      <c r="Q912">
        <v>69.2</v>
      </c>
      <c r="R912">
        <v>0.03</v>
      </c>
      <c r="S912" t="s">
        <v>30</v>
      </c>
      <c r="T912" t="s">
        <v>37</v>
      </c>
    </row>
    <row r="913" spans="1:20" x14ac:dyDescent="0.3">
      <c r="A913" t="s">
        <v>85</v>
      </c>
      <c r="B913" t="s">
        <v>86</v>
      </c>
      <c r="C913" t="s">
        <v>87</v>
      </c>
      <c r="D913" t="s">
        <v>88</v>
      </c>
      <c r="E913" t="s">
        <v>24</v>
      </c>
      <c r="F913" t="s">
        <v>89</v>
      </c>
      <c r="G913" t="s">
        <v>412</v>
      </c>
      <c r="H913" t="s">
        <v>27</v>
      </c>
      <c r="I913" t="s">
        <v>153</v>
      </c>
      <c r="J913" t="s">
        <v>147</v>
      </c>
      <c r="K913">
        <v>8.69</v>
      </c>
      <c r="L913">
        <v>12</v>
      </c>
      <c r="M913">
        <v>12</v>
      </c>
      <c r="N913">
        <v>0</v>
      </c>
      <c r="O913">
        <v>12</v>
      </c>
      <c r="P913">
        <v>100</v>
      </c>
      <c r="Q913">
        <v>100</v>
      </c>
      <c r="R913">
        <v>0.69</v>
      </c>
      <c r="S913" t="s">
        <v>42</v>
      </c>
      <c r="T913" t="s">
        <v>60</v>
      </c>
    </row>
    <row r="914" spans="1:20" x14ac:dyDescent="0.3">
      <c r="A914" t="s">
        <v>92</v>
      </c>
      <c r="B914" t="s">
        <v>93</v>
      </c>
      <c r="C914" t="s">
        <v>94</v>
      </c>
      <c r="D914" t="s">
        <v>95</v>
      </c>
      <c r="E914" t="s">
        <v>24</v>
      </c>
      <c r="F914" t="s">
        <v>89</v>
      </c>
      <c r="G914" t="s">
        <v>412</v>
      </c>
      <c r="H914" t="s">
        <v>119</v>
      </c>
      <c r="I914" t="s">
        <v>128</v>
      </c>
      <c r="J914" t="s">
        <v>232</v>
      </c>
      <c r="K914">
        <v>9.34</v>
      </c>
      <c r="L914">
        <v>26</v>
      </c>
      <c r="M914">
        <v>26</v>
      </c>
      <c r="N914">
        <v>0</v>
      </c>
      <c r="O914">
        <v>26</v>
      </c>
      <c r="P914">
        <v>100</v>
      </c>
      <c r="Q914">
        <v>100</v>
      </c>
      <c r="R914">
        <v>1.34</v>
      </c>
      <c r="S914" t="s">
        <v>42</v>
      </c>
      <c r="T914" t="s">
        <v>60</v>
      </c>
    </row>
    <row r="915" spans="1:20" x14ac:dyDescent="0.3">
      <c r="A915" t="s">
        <v>97</v>
      </c>
      <c r="B915" t="s">
        <v>98</v>
      </c>
      <c r="C915" t="s">
        <v>94</v>
      </c>
      <c r="D915" t="s">
        <v>95</v>
      </c>
      <c r="E915" t="s">
        <v>24</v>
      </c>
      <c r="F915" t="s">
        <v>89</v>
      </c>
      <c r="G915" t="s">
        <v>412</v>
      </c>
      <c r="H915" t="s">
        <v>27</v>
      </c>
      <c r="I915" t="s">
        <v>206</v>
      </c>
      <c r="J915" t="s">
        <v>146</v>
      </c>
      <c r="K915">
        <v>7.6</v>
      </c>
      <c r="L915">
        <v>28</v>
      </c>
      <c r="M915">
        <v>20</v>
      </c>
      <c r="N915">
        <v>8</v>
      </c>
      <c r="O915">
        <v>28</v>
      </c>
      <c r="P915">
        <v>71.400000000000006</v>
      </c>
      <c r="Q915">
        <v>71.400000000000006</v>
      </c>
      <c r="R915">
        <v>0</v>
      </c>
      <c r="S915" t="s">
        <v>42</v>
      </c>
      <c r="T915" t="s">
        <v>122</v>
      </c>
    </row>
    <row r="916" spans="1:20" x14ac:dyDescent="0.3">
      <c r="A916" t="s">
        <v>100</v>
      </c>
      <c r="B916" t="s">
        <v>101</v>
      </c>
      <c r="C916" t="s">
        <v>94</v>
      </c>
      <c r="D916" t="s">
        <v>45</v>
      </c>
      <c r="E916" t="s">
        <v>24</v>
      </c>
      <c r="F916" t="s">
        <v>89</v>
      </c>
      <c r="G916" t="s">
        <v>412</v>
      </c>
      <c r="H916" t="s">
        <v>27</v>
      </c>
      <c r="I916" t="s">
        <v>113</v>
      </c>
      <c r="J916" t="s">
        <v>317</v>
      </c>
      <c r="K916">
        <v>9.49</v>
      </c>
      <c r="L916">
        <v>33</v>
      </c>
      <c r="M916">
        <v>31</v>
      </c>
      <c r="N916">
        <v>2</v>
      </c>
      <c r="O916">
        <v>33</v>
      </c>
      <c r="P916">
        <v>93.9</v>
      </c>
      <c r="Q916">
        <v>93.9</v>
      </c>
      <c r="R916">
        <v>1.49</v>
      </c>
      <c r="S916" t="s">
        <v>81</v>
      </c>
      <c r="T916" t="s">
        <v>31</v>
      </c>
    </row>
    <row r="917" spans="1:20" x14ac:dyDescent="0.3">
      <c r="A917" t="s">
        <v>103</v>
      </c>
      <c r="B917" t="s">
        <v>104</v>
      </c>
      <c r="C917" t="s">
        <v>22</v>
      </c>
      <c r="D917" t="s">
        <v>34</v>
      </c>
      <c r="E917" t="s">
        <v>105</v>
      </c>
      <c r="F917" t="s">
        <v>25</v>
      </c>
      <c r="G917" t="s">
        <v>412</v>
      </c>
      <c r="H917" t="s">
        <v>27</v>
      </c>
      <c r="I917" t="s">
        <v>210</v>
      </c>
      <c r="J917" t="s">
        <v>349</v>
      </c>
      <c r="K917">
        <v>8.9700000000000006</v>
      </c>
      <c r="L917">
        <v>24</v>
      </c>
      <c r="M917">
        <v>16</v>
      </c>
      <c r="N917">
        <v>8</v>
      </c>
      <c r="O917">
        <v>24</v>
      </c>
      <c r="P917">
        <v>66.7</v>
      </c>
      <c r="Q917">
        <v>66.7</v>
      </c>
      <c r="R917">
        <v>0.97</v>
      </c>
      <c r="S917" t="s">
        <v>42</v>
      </c>
      <c r="T917" t="s">
        <v>122</v>
      </c>
    </row>
    <row r="918" spans="1:20" x14ac:dyDescent="0.3">
      <c r="A918" t="s">
        <v>108</v>
      </c>
      <c r="B918" t="s">
        <v>109</v>
      </c>
      <c r="C918" t="s">
        <v>22</v>
      </c>
      <c r="D918" t="s">
        <v>34</v>
      </c>
      <c r="E918" t="s">
        <v>105</v>
      </c>
      <c r="F918" t="s">
        <v>25</v>
      </c>
      <c r="G918" t="s">
        <v>412</v>
      </c>
      <c r="H918" t="s">
        <v>27</v>
      </c>
      <c r="I918" t="s">
        <v>113</v>
      </c>
      <c r="J918" t="s">
        <v>208</v>
      </c>
      <c r="K918">
        <v>8.75</v>
      </c>
      <c r="L918">
        <v>20</v>
      </c>
      <c r="M918">
        <v>18</v>
      </c>
      <c r="N918">
        <v>2</v>
      </c>
      <c r="O918">
        <v>20</v>
      </c>
      <c r="P918">
        <v>90</v>
      </c>
      <c r="Q918">
        <v>90</v>
      </c>
      <c r="R918">
        <v>0.75</v>
      </c>
      <c r="S918" t="s">
        <v>42</v>
      </c>
      <c r="T918" t="s">
        <v>31</v>
      </c>
    </row>
    <row r="919" spans="1:20" x14ac:dyDescent="0.3">
      <c r="A919" t="s">
        <v>111</v>
      </c>
      <c r="B919" t="s">
        <v>112</v>
      </c>
      <c r="C919" t="s">
        <v>55</v>
      </c>
      <c r="D919" t="s">
        <v>56</v>
      </c>
      <c r="E919" t="s">
        <v>105</v>
      </c>
      <c r="F919" t="s">
        <v>57</v>
      </c>
      <c r="G919" t="s">
        <v>412</v>
      </c>
      <c r="H919" t="s">
        <v>27</v>
      </c>
      <c r="I919" t="s">
        <v>210</v>
      </c>
      <c r="J919" t="s">
        <v>139</v>
      </c>
      <c r="K919">
        <v>7.93</v>
      </c>
      <c r="L919">
        <v>18</v>
      </c>
      <c r="M919">
        <v>13</v>
      </c>
      <c r="N919">
        <v>5</v>
      </c>
      <c r="O919">
        <v>18</v>
      </c>
      <c r="P919">
        <v>72.2</v>
      </c>
      <c r="Q919">
        <v>72.2</v>
      </c>
      <c r="R919">
        <v>0</v>
      </c>
      <c r="S919" t="s">
        <v>30</v>
      </c>
      <c r="T919" t="s">
        <v>37</v>
      </c>
    </row>
    <row r="920" spans="1:20" x14ac:dyDescent="0.3">
      <c r="A920" t="s">
        <v>114</v>
      </c>
      <c r="B920" t="s">
        <v>115</v>
      </c>
      <c r="C920" t="s">
        <v>72</v>
      </c>
      <c r="D920" t="s">
        <v>73</v>
      </c>
      <c r="E920" t="s">
        <v>105</v>
      </c>
      <c r="F920" t="s">
        <v>74</v>
      </c>
      <c r="G920" t="s">
        <v>412</v>
      </c>
      <c r="H920" t="s">
        <v>27</v>
      </c>
      <c r="I920" t="s">
        <v>125</v>
      </c>
      <c r="J920" t="s">
        <v>341</v>
      </c>
      <c r="K920">
        <v>8.36</v>
      </c>
      <c r="L920">
        <v>28</v>
      </c>
      <c r="M920">
        <v>20</v>
      </c>
      <c r="N920">
        <v>8</v>
      </c>
      <c r="O920">
        <v>28</v>
      </c>
      <c r="P920">
        <v>71.400000000000006</v>
      </c>
      <c r="Q920">
        <v>71.400000000000006</v>
      </c>
      <c r="R920">
        <v>0.36</v>
      </c>
      <c r="S920" t="s">
        <v>30</v>
      </c>
      <c r="T920" t="s">
        <v>122</v>
      </c>
    </row>
    <row r="921" spans="1:20" x14ac:dyDescent="0.3">
      <c r="A921" t="s">
        <v>117</v>
      </c>
      <c r="B921" t="s">
        <v>118</v>
      </c>
      <c r="C921" t="s">
        <v>94</v>
      </c>
      <c r="D921" t="s">
        <v>95</v>
      </c>
      <c r="E921" t="s">
        <v>105</v>
      </c>
      <c r="F921" t="s">
        <v>89</v>
      </c>
      <c r="G921" t="s">
        <v>412</v>
      </c>
      <c r="H921" t="s">
        <v>27</v>
      </c>
      <c r="I921" t="s">
        <v>204</v>
      </c>
      <c r="J921" t="s">
        <v>261</v>
      </c>
      <c r="K921">
        <v>9.42</v>
      </c>
      <c r="L921">
        <v>26</v>
      </c>
      <c r="M921">
        <v>25</v>
      </c>
      <c r="N921">
        <v>1</v>
      </c>
      <c r="O921">
        <v>26</v>
      </c>
      <c r="P921">
        <v>96.2</v>
      </c>
      <c r="Q921">
        <v>96.2</v>
      </c>
      <c r="R921">
        <v>1.42</v>
      </c>
      <c r="S921" t="s">
        <v>42</v>
      </c>
      <c r="T921" t="s">
        <v>31</v>
      </c>
    </row>
    <row r="922" spans="1:20" x14ac:dyDescent="0.3">
      <c r="A922" t="s">
        <v>20</v>
      </c>
      <c r="B922" t="s">
        <v>21</v>
      </c>
      <c r="C922" t="s">
        <v>22</v>
      </c>
      <c r="D922" t="s">
        <v>23</v>
      </c>
      <c r="E922" t="s">
        <v>24</v>
      </c>
      <c r="F922" t="s">
        <v>25</v>
      </c>
      <c r="G922" t="s">
        <v>413</v>
      </c>
      <c r="H922" t="s">
        <v>158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 t="s">
        <v>42</v>
      </c>
      <c r="T922" t="s">
        <v>60</v>
      </c>
    </row>
    <row r="923" spans="1:20" x14ac:dyDescent="0.3">
      <c r="A923" t="s">
        <v>32</v>
      </c>
      <c r="B923" t="s">
        <v>33</v>
      </c>
      <c r="C923" t="s">
        <v>22</v>
      </c>
      <c r="D923" t="s">
        <v>34</v>
      </c>
      <c r="E923" t="s">
        <v>24</v>
      </c>
      <c r="F923" t="s">
        <v>25</v>
      </c>
      <c r="G923" t="s">
        <v>413</v>
      </c>
      <c r="H923" t="s">
        <v>27</v>
      </c>
      <c r="I923" t="s">
        <v>79</v>
      </c>
      <c r="J923" t="s">
        <v>235</v>
      </c>
      <c r="K923">
        <v>7.77</v>
      </c>
      <c r="L923">
        <v>28</v>
      </c>
      <c r="M923">
        <v>20</v>
      </c>
      <c r="N923">
        <v>8</v>
      </c>
      <c r="O923">
        <v>28</v>
      </c>
      <c r="P923">
        <v>71.400000000000006</v>
      </c>
      <c r="Q923">
        <v>71.400000000000006</v>
      </c>
      <c r="R923">
        <v>0</v>
      </c>
      <c r="S923" t="s">
        <v>42</v>
      </c>
      <c r="T923" t="s">
        <v>122</v>
      </c>
    </row>
    <row r="924" spans="1:20" x14ac:dyDescent="0.3">
      <c r="A924" t="s">
        <v>38</v>
      </c>
      <c r="B924" t="s">
        <v>39</v>
      </c>
      <c r="C924" t="s">
        <v>22</v>
      </c>
      <c r="D924" t="s">
        <v>34</v>
      </c>
      <c r="E924" t="s">
        <v>24</v>
      </c>
      <c r="F924" t="s">
        <v>25</v>
      </c>
      <c r="G924" t="s">
        <v>413</v>
      </c>
      <c r="H924" t="s">
        <v>27</v>
      </c>
      <c r="I924" t="s">
        <v>84</v>
      </c>
      <c r="J924" t="s">
        <v>272</v>
      </c>
      <c r="K924">
        <v>9.5500000000000007</v>
      </c>
      <c r="L924">
        <v>25</v>
      </c>
      <c r="M924">
        <v>18</v>
      </c>
      <c r="N924">
        <v>7</v>
      </c>
      <c r="O924">
        <v>25</v>
      </c>
      <c r="P924">
        <v>72</v>
      </c>
      <c r="Q924">
        <v>72</v>
      </c>
      <c r="R924">
        <v>1.55</v>
      </c>
      <c r="S924" t="s">
        <v>30</v>
      </c>
      <c r="T924" t="s">
        <v>37</v>
      </c>
    </row>
    <row r="925" spans="1:20" x14ac:dyDescent="0.3">
      <c r="A925" t="s">
        <v>43</v>
      </c>
      <c r="B925" t="s">
        <v>44</v>
      </c>
      <c r="C925" t="s">
        <v>22</v>
      </c>
      <c r="D925" t="s">
        <v>45</v>
      </c>
      <c r="E925" t="s">
        <v>24</v>
      </c>
      <c r="F925" t="s">
        <v>25</v>
      </c>
      <c r="G925" t="s">
        <v>413</v>
      </c>
      <c r="H925" t="s">
        <v>158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 t="s">
        <v>42</v>
      </c>
      <c r="T925" t="s">
        <v>60</v>
      </c>
    </row>
    <row r="926" spans="1:20" x14ac:dyDescent="0.3">
      <c r="A926" t="s">
        <v>48</v>
      </c>
      <c r="B926" t="s">
        <v>49</v>
      </c>
      <c r="C926" t="s">
        <v>22</v>
      </c>
      <c r="D926" t="s">
        <v>34</v>
      </c>
      <c r="E926" t="s">
        <v>24</v>
      </c>
      <c r="F926" t="s">
        <v>25</v>
      </c>
      <c r="G926" t="s">
        <v>413</v>
      </c>
      <c r="H926" t="s">
        <v>27</v>
      </c>
      <c r="I926" t="s">
        <v>35</v>
      </c>
      <c r="J926" t="s">
        <v>116</v>
      </c>
      <c r="K926">
        <v>8.17</v>
      </c>
      <c r="L926">
        <v>21</v>
      </c>
      <c r="M926">
        <v>18</v>
      </c>
      <c r="N926">
        <v>3</v>
      </c>
      <c r="O926">
        <v>21</v>
      </c>
      <c r="P926">
        <v>85.7</v>
      </c>
      <c r="Q926">
        <v>85.7</v>
      </c>
      <c r="R926">
        <v>0.17</v>
      </c>
      <c r="S926" t="s">
        <v>42</v>
      </c>
      <c r="T926" t="s">
        <v>31</v>
      </c>
    </row>
    <row r="927" spans="1:20" x14ac:dyDescent="0.3">
      <c r="A927" t="s">
        <v>53</v>
      </c>
      <c r="B927" t="s">
        <v>54</v>
      </c>
      <c r="C927" t="s">
        <v>55</v>
      </c>
      <c r="D927" t="s">
        <v>56</v>
      </c>
      <c r="E927" t="s">
        <v>24</v>
      </c>
      <c r="F927" t="s">
        <v>57</v>
      </c>
      <c r="G927" t="s">
        <v>413</v>
      </c>
      <c r="H927" t="s">
        <v>27</v>
      </c>
      <c r="I927" t="s">
        <v>58</v>
      </c>
      <c r="J927" t="s">
        <v>279</v>
      </c>
      <c r="K927">
        <v>8.89</v>
      </c>
      <c r="L927">
        <v>16</v>
      </c>
      <c r="M927">
        <v>14</v>
      </c>
      <c r="N927">
        <v>2</v>
      </c>
      <c r="O927">
        <v>16</v>
      </c>
      <c r="P927">
        <v>87.5</v>
      </c>
      <c r="Q927">
        <v>87.5</v>
      </c>
      <c r="R927">
        <v>0.89</v>
      </c>
      <c r="S927" t="s">
        <v>42</v>
      </c>
      <c r="T927" t="s">
        <v>31</v>
      </c>
    </row>
    <row r="928" spans="1:20" x14ac:dyDescent="0.3">
      <c r="A928" t="s">
        <v>61</v>
      </c>
      <c r="B928" t="s">
        <v>62</v>
      </c>
      <c r="C928" t="s">
        <v>55</v>
      </c>
      <c r="D928" t="s">
        <v>63</v>
      </c>
      <c r="E928" t="s">
        <v>24</v>
      </c>
      <c r="F928" t="s">
        <v>57</v>
      </c>
      <c r="G928" t="s">
        <v>413</v>
      </c>
      <c r="H928" t="s">
        <v>119</v>
      </c>
      <c r="I928" t="s">
        <v>414</v>
      </c>
      <c r="J928" t="s">
        <v>209</v>
      </c>
      <c r="K928">
        <v>7.55</v>
      </c>
      <c r="L928">
        <v>6</v>
      </c>
      <c r="M928">
        <v>5</v>
      </c>
      <c r="N928">
        <v>1</v>
      </c>
      <c r="O928">
        <v>6</v>
      </c>
      <c r="P928">
        <v>83.3</v>
      </c>
      <c r="Q928">
        <v>83.3</v>
      </c>
      <c r="R928">
        <v>0</v>
      </c>
      <c r="S928" t="s">
        <v>30</v>
      </c>
      <c r="T928" t="s">
        <v>31</v>
      </c>
    </row>
    <row r="929" spans="1:20" x14ac:dyDescent="0.3">
      <c r="A929" t="s">
        <v>66</v>
      </c>
      <c r="B929" t="s">
        <v>67</v>
      </c>
      <c r="C929" t="s">
        <v>55</v>
      </c>
      <c r="D929" t="s">
        <v>56</v>
      </c>
      <c r="E929" t="s">
        <v>24</v>
      </c>
      <c r="F929" t="s">
        <v>57</v>
      </c>
      <c r="G929" t="s">
        <v>413</v>
      </c>
      <c r="H929" t="s">
        <v>27</v>
      </c>
      <c r="I929" t="s">
        <v>46</v>
      </c>
      <c r="J929" t="s">
        <v>236</v>
      </c>
      <c r="K929">
        <v>8.83</v>
      </c>
      <c r="L929">
        <v>11</v>
      </c>
      <c r="M929">
        <v>8</v>
      </c>
      <c r="N929">
        <v>3</v>
      </c>
      <c r="O929">
        <v>11</v>
      </c>
      <c r="P929">
        <v>72.7</v>
      </c>
      <c r="Q929">
        <v>72.7</v>
      </c>
      <c r="R929">
        <v>0.83</v>
      </c>
      <c r="S929" t="s">
        <v>42</v>
      </c>
      <c r="T929" t="s">
        <v>31</v>
      </c>
    </row>
    <row r="930" spans="1:20" x14ac:dyDescent="0.3">
      <c r="A930" t="s">
        <v>70</v>
      </c>
      <c r="B930" t="s">
        <v>71</v>
      </c>
      <c r="C930" t="s">
        <v>72</v>
      </c>
      <c r="D930" t="s">
        <v>73</v>
      </c>
      <c r="E930" t="s">
        <v>24</v>
      </c>
      <c r="F930" t="s">
        <v>74</v>
      </c>
      <c r="G930" t="s">
        <v>413</v>
      </c>
      <c r="H930" t="s">
        <v>27</v>
      </c>
      <c r="I930" t="s">
        <v>153</v>
      </c>
      <c r="J930" t="s">
        <v>243</v>
      </c>
      <c r="K930">
        <v>8.06</v>
      </c>
      <c r="L930">
        <v>16</v>
      </c>
      <c r="M930">
        <v>12</v>
      </c>
      <c r="N930">
        <v>4</v>
      </c>
      <c r="O930">
        <v>16</v>
      </c>
      <c r="P930">
        <v>75</v>
      </c>
      <c r="Q930">
        <v>75</v>
      </c>
      <c r="R930">
        <v>0.06</v>
      </c>
      <c r="S930" t="s">
        <v>30</v>
      </c>
      <c r="T930" t="s">
        <v>37</v>
      </c>
    </row>
    <row r="931" spans="1:20" x14ac:dyDescent="0.3">
      <c r="A931" t="s">
        <v>77</v>
      </c>
      <c r="B931" t="s">
        <v>78</v>
      </c>
      <c r="C931" t="s">
        <v>72</v>
      </c>
      <c r="D931" t="s">
        <v>73</v>
      </c>
      <c r="E931" t="s">
        <v>24</v>
      </c>
      <c r="F931" t="s">
        <v>74</v>
      </c>
      <c r="G931" t="s">
        <v>413</v>
      </c>
      <c r="H931" t="s">
        <v>27</v>
      </c>
      <c r="I931" t="s">
        <v>75</v>
      </c>
      <c r="J931" t="s">
        <v>353</v>
      </c>
      <c r="K931">
        <v>7.25</v>
      </c>
      <c r="L931">
        <v>26</v>
      </c>
      <c r="M931">
        <v>23</v>
      </c>
      <c r="N931">
        <v>3</v>
      </c>
      <c r="O931">
        <v>26</v>
      </c>
      <c r="P931">
        <v>88.5</v>
      </c>
      <c r="Q931">
        <v>88.5</v>
      </c>
      <c r="R931">
        <v>0</v>
      </c>
      <c r="S931" t="s">
        <v>30</v>
      </c>
      <c r="T931" t="s">
        <v>31</v>
      </c>
    </row>
    <row r="932" spans="1:20" x14ac:dyDescent="0.3">
      <c r="A932" t="s">
        <v>82</v>
      </c>
      <c r="B932" t="s">
        <v>83</v>
      </c>
      <c r="C932" t="s">
        <v>72</v>
      </c>
      <c r="D932" t="s">
        <v>45</v>
      </c>
      <c r="E932" t="s">
        <v>24</v>
      </c>
      <c r="F932" t="s">
        <v>74</v>
      </c>
      <c r="G932" t="s">
        <v>413</v>
      </c>
      <c r="H932" t="s">
        <v>27</v>
      </c>
      <c r="I932" t="s">
        <v>113</v>
      </c>
      <c r="J932" t="s">
        <v>174</v>
      </c>
      <c r="K932">
        <v>8.15</v>
      </c>
      <c r="L932">
        <v>13</v>
      </c>
      <c r="M932">
        <v>11</v>
      </c>
      <c r="N932">
        <v>2</v>
      </c>
      <c r="O932">
        <v>13</v>
      </c>
      <c r="P932">
        <v>84.6</v>
      </c>
      <c r="Q932">
        <v>84.6</v>
      </c>
      <c r="R932">
        <v>0.15</v>
      </c>
      <c r="S932" t="s">
        <v>42</v>
      </c>
      <c r="T932" t="s">
        <v>31</v>
      </c>
    </row>
    <row r="933" spans="1:20" x14ac:dyDescent="0.3">
      <c r="A933" t="s">
        <v>85</v>
      </c>
      <c r="B933" t="s">
        <v>86</v>
      </c>
      <c r="C933" t="s">
        <v>87</v>
      </c>
      <c r="D933" t="s">
        <v>88</v>
      </c>
      <c r="E933" t="s">
        <v>24</v>
      </c>
      <c r="F933" t="s">
        <v>89</v>
      </c>
      <c r="G933" t="s">
        <v>413</v>
      </c>
      <c r="H933" t="s">
        <v>27</v>
      </c>
      <c r="I933" t="s">
        <v>96</v>
      </c>
      <c r="J933" t="s">
        <v>345</v>
      </c>
      <c r="K933">
        <v>8.92</v>
      </c>
      <c r="L933">
        <v>12</v>
      </c>
      <c r="M933">
        <v>10</v>
      </c>
      <c r="N933">
        <v>2</v>
      </c>
      <c r="O933">
        <v>12</v>
      </c>
      <c r="P933">
        <v>83.3</v>
      </c>
      <c r="Q933">
        <v>83.3</v>
      </c>
      <c r="R933">
        <v>0.92</v>
      </c>
      <c r="S933" t="s">
        <v>30</v>
      </c>
      <c r="T933" t="s">
        <v>31</v>
      </c>
    </row>
    <row r="934" spans="1:20" x14ac:dyDescent="0.3">
      <c r="A934" t="s">
        <v>92</v>
      </c>
      <c r="B934" t="s">
        <v>93</v>
      </c>
      <c r="C934" t="s">
        <v>94</v>
      </c>
      <c r="D934" t="s">
        <v>95</v>
      </c>
      <c r="E934" t="s">
        <v>24</v>
      </c>
      <c r="F934" t="s">
        <v>89</v>
      </c>
      <c r="G934" t="s">
        <v>413</v>
      </c>
      <c r="H934" t="s">
        <v>27</v>
      </c>
      <c r="I934" t="s">
        <v>50</v>
      </c>
      <c r="J934" t="s">
        <v>227</v>
      </c>
      <c r="K934">
        <v>7.94</v>
      </c>
      <c r="L934">
        <v>21</v>
      </c>
      <c r="M934">
        <v>16</v>
      </c>
      <c r="N934">
        <v>5</v>
      </c>
      <c r="O934">
        <v>21</v>
      </c>
      <c r="P934">
        <v>76.2</v>
      </c>
      <c r="Q934">
        <v>76.2</v>
      </c>
      <c r="R934">
        <v>0</v>
      </c>
      <c r="S934" t="s">
        <v>81</v>
      </c>
      <c r="T934" t="s">
        <v>37</v>
      </c>
    </row>
    <row r="935" spans="1:20" x14ac:dyDescent="0.3">
      <c r="A935" t="s">
        <v>97</v>
      </c>
      <c r="B935" t="s">
        <v>98</v>
      </c>
      <c r="C935" t="s">
        <v>94</v>
      </c>
      <c r="D935" t="s">
        <v>95</v>
      </c>
      <c r="E935" t="s">
        <v>24</v>
      </c>
      <c r="F935" t="s">
        <v>89</v>
      </c>
      <c r="G935" t="s">
        <v>413</v>
      </c>
      <c r="H935" t="s">
        <v>27</v>
      </c>
      <c r="I935" t="s">
        <v>210</v>
      </c>
      <c r="J935" t="s">
        <v>296</v>
      </c>
      <c r="K935">
        <v>7.89</v>
      </c>
      <c r="L935">
        <v>30</v>
      </c>
      <c r="M935">
        <v>30</v>
      </c>
      <c r="N935">
        <v>0</v>
      </c>
      <c r="O935">
        <v>30</v>
      </c>
      <c r="P935">
        <v>100</v>
      </c>
      <c r="Q935">
        <v>100</v>
      </c>
      <c r="R935">
        <v>0</v>
      </c>
      <c r="S935" t="s">
        <v>42</v>
      </c>
      <c r="T935" t="s">
        <v>60</v>
      </c>
    </row>
    <row r="936" spans="1:20" x14ac:dyDescent="0.3">
      <c r="A936" t="s">
        <v>100</v>
      </c>
      <c r="B936" t="s">
        <v>101</v>
      </c>
      <c r="C936" t="s">
        <v>94</v>
      </c>
      <c r="D936" t="s">
        <v>45</v>
      </c>
      <c r="E936" t="s">
        <v>24</v>
      </c>
      <c r="F936" t="s">
        <v>89</v>
      </c>
      <c r="G936" t="s">
        <v>413</v>
      </c>
      <c r="H936" t="s">
        <v>158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 t="s">
        <v>42</v>
      </c>
      <c r="T936" t="s">
        <v>60</v>
      </c>
    </row>
    <row r="937" spans="1:20" x14ac:dyDescent="0.3">
      <c r="A937" t="s">
        <v>103</v>
      </c>
      <c r="B937" t="s">
        <v>104</v>
      </c>
      <c r="C937" t="s">
        <v>22</v>
      </c>
      <c r="D937" t="s">
        <v>34</v>
      </c>
      <c r="E937" t="s">
        <v>105</v>
      </c>
      <c r="F937" t="s">
        <v>25</v>
      </c>
      <c r="G937" t="s">
        <v>413</v>
      </c>
      <c r="H937" t="s">
        <v>27</v>
      </c>
      <c r="I937" t="s">
        <v>96</v>
      </c>
      <c r="J937" t="s">
        <v>254</v>
      </c>
      <c r="K937">
        <v>9.2100000000000009</v>
      </c>
      <c r="L937">
        <v>21</v>
      </c>
      <c r="M937">
        <v>17</v>
      </c>
      <c r="N937">
        <v>4</v>
      </c>
      <c r="O937">
        <v>21</v>
      </c>
      <c r="P937">
        <v>81</v>
      </c>
      <c r="Q937">
        <v>81</v>
      </c>
      <c r="R937">
        <v>1.21</v>
      </c>
      <c r="S937" t="s">
        <v>52</v>
      </c>
      <c r="T937" t="s">
        <v>37</v>
      </c>
    </row>
    <row r="938" spans="1:20" x14ac:dyDescent="0.3">
      <c r="A938" t="s">
        <v>108</v>
      </c>
      <c r="B938" t="s">
        <v>109</v>
      </c>
      <c r="C938" t="s">
        <v>22</v>
      </c>
      <c r="D938" t="s">
        <v>34</v>
      </c>
      <c r="E938" t="s">
        <v>105</v>
      </c>
      <c r="F938" t="s">
        <v>25</v>
      </c>
      <c r="G938" t="s">
        <v>413</v>
      </c>
      <c r="H938" t="s">
        <v>27</v>
      </c>
      <c r="I938" t="s">
        <v>149</v>
      </c>
      <c r="J938" t="s">
        <v>265</v>
      </c>
      <c r="K938">
        <v>9.44</v>
      </c>
      <c r="L938">
        <v>22</v>
      </c>
      <c r="M938">
        <v>20</v>
      </c>
      <c r="N938">
        <v>2</v>
      </c>
      <c r="O938">
        <v>22</v>
      </c>
      <c r="P938">
        <v>90.9</v>
      </c>
      <c r="Q938">
        <v>90.9</v>
      </c>
      <c r="R938">
        <v>1.44</v>
      </c>
      <c r="S938" t="s">
        <v>30</v>
      </c>
      <c r="T938" t="s">
        <v>31</v>
      </c>
    </row>
    <row r="939" spans="1:20" x14ac:dyDescent="0.3">
      <c r="A939" t="s">
        <v>111</v>
      </c>
      <c r="B939" t="s">
        <v>112</v>
      </c>
      <c r="C939" t="s">
        <v>55</v>
      </c>
      <c r="D939" t="s">
        <v>56</v>
      </c>
      <c r="E939" t="s">
        <v>105</v>
      </c>
      <c r="F939" t="s">
        <v>57</v>
      </c>
      <c r="G939" t="s">
        <v>413</v>
      </c>
      <c r="H939" t="s">
        <v>27</v>
      </c>
      <c r="I939" t="s">
        <v>136</v>
      </c>
      <c r="J939" t="s">
        <v>240</v>
      </c>
      <c r="K939">
        <v>7.62</v>
      </c>
      <c r="L939">
        <v>9</v>
      </c>
      <c r="M939">
        <v>9</v>
      </c>
      <c r="N939">
        <v>0</v>
      </c>
      <c r="O939">
        <v>9</v>
      </c>
      <c r="P939">
        <v>100</v>
      </c>
      <c r="Q939">
        <v>100</v>
      </c>
      <c r="R939">
        <v>0</v>
      </c>
      <c r="S939" t="s">
        <v>42</v>
      </c>
      <c r="T939" t="s">
        <v>60</v>
      </c>
    </row>
    <row r="940" spans="1:20" x14ac:dyDescent="0.3">
      <c r="A940" t="s">
        <v>114</v>
      </c>
      <c r="B940" t="s">
        <v>115</v>
      </c>
      <c r="C940" t="s">
        <v>72</v>
      </c>
      <c r="D940" t="s">
        <v>73</v>
      </c>
      <c r="E940" t="s">
        <v>105</v>
      </c>
      <c r="F940" t="s">
        <v>74</v>
      </c>
      <c r="G940" t="s">
        <v>413</v>
      </c>
      <c r="H940" t="s">
        <v>27</v>
      </c>
      <c r="I940" t="s">
        <v>306</v>
      </c>
      <c r="J940" t="s">
        <v>331</v>
      </c>
      <c r="K940">
        <v>8.5299999999999994</v>
      </c>
      <c r="L940">
        <v>21</v>
      </c>
      <c r="M940">
        <v>15</v>
      </c>
      <c r="N940">
        <v>6</v>
      </c>
      <c r="O940">
        <v>21</v>
      </c>
      <c r="P940">
        <v>71.400000000000006</v>
      </c>
      <c r="Q940">
        <v>71.400000000000006</v>
      </c>
      <c r="R940">
        <v>0.53</v>
      </c>
      <c r="S940" t="s">
        <v>81</v>
      </c>
      <c r="T940" t="s">
        <v>37</v>
      </c>
    </row>
    <row r="941" spans="1:20" x14ac:dyDescent="0.3">
      <c r="A941" t="s">
        <v>117</v>
      </c>
      <c r="B941" t="s">
        <v>118</v>
      </c>
      <c r="C941" t="s">
        <v>94</v>
      </c>
      <c r="D941" t="s">
        <v>95</v>
      </c>
      <c r="E941" t="s">
        <v>105</v>
      </c>
      <c r="F941" t="s">
        <v>89</v>
      </c>
      <c r="G941" t="s">
        <v>413</v>
      </c>
      <c r="H941" t="s">
        <v>27</v>
      </c>
      <c r="I941" t="s">
        <v>194</v>
      </c>
      <c r="J941" t="s">
        <v>141</v>
      </c>
      <c r="K941">
        <v>8.5399999999999991</v>
      </c>
      <c r="L941">
        <v>26</v>
      </c>
      <c r="M941">
        <v>18</v>
      </c>
      <c r="N941">
        <v>8</v>
      </c>
      <c r="O941">
        <v>26</v>
      </c>
      <c r="P941">
        <v>69.2</v>
      </c>
      <c r="Q941">
        <v>69.2</v>
      </c>
      <c r="R941">
        <v>0.54</v>
      </c>
      <c r="S941" t="s">
        <v>42</v>
      </c>
      <c r="T941" t="s">
        <v>122</v>
      </c>
    </row>
    <row r="942" spans="1:20" x14ac:dyDescent="0.3">
      <c r="A942" t="s">
        <v>20</v>
      </c>
      <c r="B942" t="s">
        <v>21</v>
      </c>
      <c r="C942" t="s">
        <v>22</v>
      </c>
      <c r="D942" t="s">
        <v>23</v>
      </c>
      <c r="E942" t="s">
        <v>24</v>
      </c>
      <c r="F942" t="s">
        <v>25</v>
      </c>
      <c r="G942" t="s">
        <v>415</v>
      </c>
      <c r="H942" t="s">
        <v>158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 t="s">
        <v>42</v>
      </c>
      <c r="T942" t="s">
        <v>60</v>
      </c>
    </row>
    <row r="943" spans="1:20" x14ac:dyDescent="0.3">
      <c r="A943" t="s">
        <v>32</v>
      </c>
      <c r="B943" t="s">
        <v>33</v>
      </c>
      <c r="C943" t="s">
        <v>22</v>
      </c>
      <c r="D943" t="s">
        <v>34</v>
      </c>
      <c r="E943" t="s">
        <v>24</v>
      </c>
      <c r="F943" t="s">
        <v>25</v>
      </c>
      <c r="G943" t="s">
        <v>415</v>
      </c>
      <c r="H943" t="s">
        <v>27</v>
      </c>
      <c r="I943" t="s">
        <v>219</v>
      </c>
      <c r="J943" t="s">
        <v>270</v>
      </c>
      <c r="K943">
        <v>8.77</v>
      </c>
      <c r="L943">
        <v>24</v>
      </c>
      <c r="M943">
        <v>24</v>
      </c>
      <c r="N943">
        <v>0</v>
      </c>
      <c r="O943">
        <v>24</v>
      </c>
      <c r="P943">
        <v>100</v>
      </c>
      <c r="Q943">
        <v>100</v>
      </c>
      <c r="R943">
        <v>0.77</v>
      </c>
      <c r="S943" t="s">
        <v>42</v>
      </c>
      <c r="T943" t="s">
        <v>60</v>
      </c>
    </row>
    <row r="944" spans="1:20" x14ac:dyDescent="0.3">
      <c r="A944" t="s">
        <v>38</v>
      </c>
      <c r="B944" t="s">
        <v>39</v>
      </c>
      <c r="C944" t="s">
        <v>22</v>
      </c>
      <c r="D944" t="s">
        <v>34</v>
      </c>
      <c r="E944" t="s">
        <v>24</v>
      </c>
      <c r="F944" t="s">
        <v>25</v>
      </c>
      <c r="G944" t="s">
        <v>415</v>
      </c>
      <c r="H944" t="s">
        <v>27</v>
      </c>
      <c r="I944" t="s">
        <v>130</v>
      </c>
      <c r="J944" t="s">
        <v>296</v>
      </c>
      <c r="K944">
        <v>7.79</v>
      </c>
      <c r="L944">
        <v>26</v>
      </c>
      <c r="M944">
        <v>26</v>
      </c>
      <c r="N944">
        <v>0</v>
      </c>
      <c r="O944">
        <v>26</v>
      </c>
      <c r="P944">
        <v>100</v>
      </c>
      <c r="Q944">
        <v>100</v>
      </c>
      <c r="R944">
        <v>0</v>
      </c>
      <c r="S944" t="s">
        <v>42</v>
      </c>
      <c r="T944" t="s">
        <v>60</v>
      </c>
    </row>
    <row r="945" spans="1:20" x14ac:dyDescent="0.3">
      <c r="A945" t="s">
        <v>43</v>
      </c>
      <c r="B945" t="s">
        <v>44</v>
      </c>
      <c r="C945" t="s">
        <v>22</v>
      </c>
      <c r="D945" t="s">
        <v>45</v>
      </c>
      <c r="E945" t="s">
        <v>24</v>
      </c>
      <c r="F945" t="s">
        <v>25</v>
      </c>
      <c r="G945" t="s">
        <v>415</v>
      </c>
      <c r="H945" t="s">
        <v>27</v>
      </c>
      <c r="I945" t="s">
        <v>90</v>
      </c>
      <c r="J945" t="s">
        <v>207</v>
      </c>
      <c r="K945">
        <v>8.35</v>
      </c>
      <c r="L945">
        <v>26</v>
      </c>
      <c r="M945">
        <v>22</v>
      </c>
      <c r="N945">
        <v>4</v>
      </c>
      <c r="O945">
        <v>26</v>
      </c>
      <c r="P945">
        <v>84.6</v>
      </c>
      <c r="Q945">
        <v>84.6</v>
      </c>
      <c r="R945">
        <v>0.35</v>
      </c>
      <c r="S945" t="s">
        <v>42</v>
      </c>
      <c r="T945" t="s">
        <v>37</v>
      </c>
    </row>
    <row r="946" spans="1:20" x14ac:dyDescent="0.3">
      <c r="A946" t="s">
        <v>48</v>
      </c>
      <c r="B946" t="s">
        <v>49</v>
      </c>
      <c r="C946" t="s">
        <v>22</v>
      </c>
      <c r="D946" t="s">
        <v>34</v>
      </c>
      <c r="E946" t="s">
        <v>24</v>
      </c>
      <c r="F946" t="s">
        <v>25</v>
      </c>
      <c r="G946" t="s">
        <v>415</v>
      </c>
      <c r="H946" t="s">
        <v>27</v>
      </c>
      <c r="I946" t="s">
        <v>50</v>
      </c>
      <c r="J946" t="s">
        <v>155</v>
      </c>
      <c r="K946">
        <v>8.43</v>
      </c>
      <c r="L946">
        <v>15</v>
      </c>
      <c r="M946">
        <v>11</v>
      </c>
      <c r="N946">
        <v>4</v>
      </c>
      <c r="O946">
        <v>15</v>
      </c>
      <c r="P946">
        <v>73.3</v>
      </c>
      <c r="Q946">
        <v>73.3</v>
      </c>
      <c r="R946">
        <v>0.43</v>
      </c>
      <c r="S946" t="s">
        <v>42</v>
      </c>
      <c r="T946" t="s">
        <v>37</v>
      </c>
    </row>
    <row r="947" spans="1:20" x14ac:dyDescent="0.3">
      <c r="A947" t="s">
        <v>53</v>
      </c>
      <c r="B947" t="s">
        <v>54</v>
      </c>
      <c r="C947" t="s">
        <v>55</v>
      </c>
      <c r="D947" t="s">
        <v>56</v>
      </c>
      <c r="E947" t="s">
        <v>24</v>
      </c>
      <c r="F947" t="s">
        <v>57</v>
      </c>
      <c r="G947" t="s">
        <v>415</v>
      </c>
      <c r="H947" t="s">
        <v>27</v>
      </c>
      <c r="I947" t="s">
        <v>50</v>
      </c>
      <c r="J947" t="s">
        <v>277</v>
      </c>
      <c r="K947">
        <v>7.59</v>
      </c>
      <c r="L947">
        <v>11</v>
      </c>
      <c r="M947">
        <v>8</v>
      </c>
      <c r="N947">
        <v>3</v>
      </c>
      <c r="O947">
        <v>11</v>
      </c>
      <c r="P947">
        <v>72.7</v>
      </c>
      <c r="Q947">
        <v>72.7</v>
      </c>
      <c r="R947">
        <v>0</v>
      </c>
      <c r="S947" t="s">
        <v>30</v>
      </c>
      <c r="T947" t="s">
        <v>31</v>
      </c>
    </row>
    <row r="948" spans="1:20" x14ac:dyDescent="0.3">
      <c r="A948" t="s">
        <v>61</v>
      </c>
      <c r="B948" t="s">
        <v>62</v>
      </c>
      <c r="C948" t="s">
        <v>55</v>
      </c>
      <c r="D948" t="s">
        <v>63</v>
      </c>
      <c r="E948" t="s">
        <v>24</v>
      </c>
      <c r="F948" t="s">
        <v>57</v>
      </c>
      <c r="G948" t="s">
        <v>415</v>
      </c>
      <c r="H948" t="s">
        <v>119</v>
      </c>
      <c r="I948" t="s">
        <v>260</v>
      </c>
      <c r="J948" t="s">
        <v>147</v>
      </c>
      <c r="K948">
        <v>7.9</v>
      </c>
      <c r="L948">
        <v>5</v>
      </c>
      <c r="M948">
        <v>4</v>
      </c>
      <c r="N948">
        <v>1</v>
      </c>
      <c r="O948">
        <v>5</v>
      </c>
      <c r="P948">
        <v>80</v>
      </c>
      <c r="Q948">
        <v>80</v>
      </c>
      <c r="R948">
        <v>0</v>
      </c>
      <c r="S948" t="s">
        <v>30</v>
      </c>
      <c r="T948" t="s">
        <v>31</v>
      </c>
    </row>
    <row r="949" spans="1:20" x14ac:dyDescent="0.3">
      <c r="A949" t="s">
        <v>66</v>
      </c>
      <c r="B949" t="s">
        <v>67</v>
      </c>
      <c r="C949" t="s">
        <v>55</v>
      </c>
      <c r="D949" t="s">
        <v>56</v>
      </c>
      <c r="E949" t="s">
        <v>24</v>
      </c>
      <c r="F949" t="s">
        <v>57</v>
      </c>
      <c r="G949" t="s">
        <v>415</v>
      </c>
      <c r="H949" t="s">
        <v>27</v>
      </c>
      <c r="I949" t="s">
        <v>204</v>
      </c>
      <c r="J949" t="s">
        <v>127</v>
      </c>
      <c r="K949">
        <v>9.01</v>
      </c>
      <c r="L949">
        <v>13</v>
      </c>
      <c r="M949">
        <v>11</v>
      </c>
      <c r="N949">
        <v>2</v>
      </c>
      <c r="O949">
        <v>13</v>
      </c>
      <c r="P949">
        <v>84.6</v>
      </c>
      <c r="Q949">
        <v>84.6</v>
      </c>
      <c r="R949">
        <v>1.01</v>
      </c>
      <c r="S949" t="s">
        <v>81</v>
      </c>
      <c r="T949" t="s">
        <v>31</v>
      </c>
    </row>
    <row r="950" spans="1:20" x14ac:dyDescent="0.3">
      <c r="A950" t="s">
        <v>70</v>
      </c>
      <c r="B950" t="s">
        <v>71</v>
      </c>
      <c r="C950" t="s">
        <v>72</v>
      </c>
      <c r="D950" t="s">
        <v>73</v>
      </c>
      <c r="E950" t="s">
        <v>24</v>
      </c>
      <c r="F950" t="s">
        <v>74</v>
      </c>
      <c r="G950" t="s">
        <v>415</v>
      </c>
      <c r="H950" t="s">
        <v>27</v>
      </c>
      <c r="I950" t="s">
        <v>28</v>
      </c>
      <c r="J950" t="s">
        <v>182</v>
      </c>
      <c r="K950">
        <v>8.85</v>
      </c>
      <c r="L950">
        <v>19</v>
      </c>
      <c r="M950">
        <v>17</v>
      </c>
      <c r="N950">
        <v>2</v>
      </c>
      <c r="O950">
        <v>19</v>
      </c>
      <c r="P950">
        <v>89.5</v>
      </c>
      <c r="Q950">
        <v>89.5</v>
      </c>
      <c r="R950">
        <v>0.85</v>
      </c>
      <c r="S950" t="s">
        <v>81</v>
      </c>
      <c r="T950" t="s">
        <v>31</v>
      </c>
    </row>
    <row r="951" spans="1:20" x14ac:dyDescent="0.3">
      <c r="A951" t="s">
        <v>77</v>
      </c>
      <c r="B951" t="s">
        <v>78</v>
      </c>
      <c r="C951" t="s">
        <v>72</v>
      </c>
      <c r="D951" t="s">
        <v>73</v>
      </c>
      <c r="E951" t="s">
        <v>24</v>
      </c>
      <c r="F951" t="s">
        <v>74</v>
      </c>
      <c r="G951" t="s">
        <v>415</v>
      </c>
      <c r="H951" t="s">
        <v>27</v>
      </c>
      <c r="I951" t="s">
        <v>50</v>
      </c>
      <c r="J951" t="s">
        <v>169</v>
      </c>
      <c r="K951">
        <v>9.07</v>
      </c>
      <c r="L951">
        <v>17</v>
      </c>
      <c r="M951">
        <v>14</v>
      </c>
      <c r="N951">
        <v>3</v>
      </c>
      <c r="O951">
        <v>17</v>
      </c>
      <c r="P951">
        <v>82.4</v>
      </c>
      <c r="Q951">
        <v>82.4</v>
      </c>
      <c r="R951">
        <v>1.07</v>
      </c>
      <c r="S951" t="s">
        <v>81</v>
      </c>
      <c r="T951" t="s">
        <v>31</v>
      </c>
    </row>
    <row r="952" spans="1:20" x14ac:dyDescent="0.3">
      <c r="A952" t="s">
        <v>82</v>
      </c>
      <c r="B952" t="s">
        <v>83</v>
      </c>
      <c r="C952" t="s">
        <v>72</v>
      </c>
      <c r="D952" t="s">
        <v>45</v>
      </c>
      <c r="E952" t="s">
        <v>24</v>
      </c>
      <c r="F952" t="s">
        <v>74</v>
      </c>
      <c r="G952" t="s">
        <v>415</v>
      </c>
      <c r="H952" t="s">
        <v>27</v>
      </c>
      <c r="I952" t="s">
        <v>46</v>
      </c>
      <c r="J952" t="s">
        <v>341</v>
      </c>
      <c r="K952">
        <v>8.41</v>
      </c>
      <c r="L952">
        <v>24</v>
      </c>
      <c r="M952">
        <v>21</v>
      </c>
      <c r="N952">
        <v>3</v>
      </c>
      <c r="O952">
        <v>24</v>
      </c>
      <c r="P952">
        <v>87.5</v>
      </c>
      <c r="Q952">
        <v>87.5</v>
      </c>
      <c r="R952">
        <v>0.41</v>
      </c>
      <c r="S952" t="s">
        <v>30</v>
      </c>
      <c r="T952" t="s">
        <v>31</v>
      </c>
    </row>
    <row r="953" spans="1:20" x14ac:dyDescent="0.3">
      <c r="A953" t="s">
        <v>85</v>
      </c>
      <c r="B953" t="s">
        <v>86</v>
      </c>
      <c r="C953" t="s">
        <v>87</v>
      </c>
      <c r="D953" t="s">
        <v>88</v>
      </c>
      <c r="E953" t="s">
        <v>24</v>
      </c>
      <c r="F953" t="s">
        <v>89</v>
      </c>
      <c r="G953" t="s">
        <v>415</v>
      </c>
      <c r="H953" t="s">
        <v>158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 t="s">
        <v>42</v>
      </c>
      <c r="T953" t="s">
        <v>60</v>
      </c>
    </row>
    <row r="954" spans="1:20" x14ac:dyDescent="0.3">
      <c r="A954" t="s">
        <v>92</v>
      </c>
      <c r="B954" t="s">
        <v>93</v>
      </c>
      <c r="C954" t="s">
        <v>94</v>
      </c>
      <c r="D954" t="s">
        <v>95</v>
      </c>
      <c r="E954" t="s">
        <v>24</v>
      </c>
      <c r="F954" t="s">
        <v>89</v>
      </c>
      <c r="G954" t="s">
        <v>415</v>
      </c>
      <c r="H954" t="s">
        <v>27</v>
      </c>
      <c r="I954" t="s">
        <v>136</v>
      </c>
      <c r="J954" t="s">
        <v>337</v>
      </c>
      <c r="K954">
        <v>8.31</v>
      </c>
      <c r="L954">
        <v>20</v>
      </c>
      <c r="M954">
        <v>14</v>
      </c>
      <c r="N954">
        <v>6</v>
      </c>
      <c r="O954">
        <v>20</v>
      </c>
      <c r="P954">
        <v>70</v>
      </c>
      <c r="Q954">
        <v>70</v>
      </c>
      <c r="R954">
        <v>0.31</v>
      </c>
      <c r="S954" t="s">
        <v>81</v>
      </c>
      <c r="T954" t="s">
        <v>37</v>
      </c>
    </row>
    <row r="955" spans="1:20" x14ac:dyDescent="0.3">
      <c r="A955" t="s">
        <v>97</v>
      </c>
      <c r="B955" t="s">
        <v>98</v>
      </c>
      <c r="C955" t="s">
        <v>94</v>
      </c>
      <c r="D955" t="s">
        <v>95</v>
      </c>
      <c r="E955" t="s">
        <v>24</v>
      </c>
      <c r="F955" t="s">
        <v>89</v>
      </c>
      <c r="G955" t="s">
        <v>415</v>
      </c>
      <c r="H955" t="s">
        <v>119</v>
      </c>
      <c r="I955" t="s">
        <v>99</v>
      </c>
      <c r="J955" t="s">
        <v>230</v>
      </c>
      <c r="K955">
        <v>7.95</v>
      </c>
      <c r="L955">
        <v>22</v>
      </c>
      <c r="M955">
        <v>22</v>
      </c>
      <c r="N955">
        <v>0</v>
      </c>
      <c r="O955">
        <v>22</v>
      </c>
      <c r="P955">
        <v>100</v>
      </c>
      <c r="Q955">
        <v>100</v>
      </c>
      <c r="R955">
        <v>0</v>
      </c>
      <c r="S955" t="s">
        <v>42</v>
      </c>
      <c r="T955" t="s">
        <v>60</v>
      </c>
    </row>
    <row r="956" spans="1:20" x14ac:dyDescent="0.3">
      <c r="A956" t="s">
        <v>100</v>
      </c>
      <c r="B956" t="s">
        <v>101</v>
      </c>
      <c r="C956" t="s">
        <v>94</v>
      </c>
      <c r="D956" t="s">
        <v>45</v>
      </c>
      <c r="E956" t="s">
        <v>24</v>
      </c>
      <c r="F956" t="s">
        <v>89</v>
      </c>
      <c r="G956" t="s">
        <v>415</v>
      </c>
      <c r="H956" t="s">
        <v>27</v>
      </c>
      <c r="I956" t="s">
        <v>79</v>
      </c>
      <c r="J956" t="s">
        <v>182</v>
      </c>
      <c r="K956">
        <v>8.9</v>
      </c>
      <c r="L956">
        <v>35</v>
      </c>
      <c r="M956">
        <v>24</v>
      </c>
      <c r="N956">
        <v>11</v>
      </c>
      <c r="O956">
        <v>35</v>
      </c>
      <c r="P956">
        <v>68.599999999999994</v>
      </c>
      <c r="Q956">
        <v>68.599999999999994</v>
      </c>
      <c r="R956">
        <v>0.9</v>
      </c>
      <c r="S956" t="s">
        <v>81</v>
      </c>
      <c r="T956" t="s">
        <v>122</v>
      </c>
    </row>
    <row r="957" spans="1:20" x14ac:dyDescent="0.3">
      <c r="A957" t="s">
        <v>103</v>
      </c>
      <c r="B957" t="s">
        <v>104</v>
      </c>
      <c r="C957" t="s">
        <v>22</v>
      </c>
      <c r="D957" t="s">
        <v>34</v>
      </c>
      <c r="E957" t="s">
        <v>105</v>
      </c>
      <c r="F957" t="s">
        <v>25</v>
      </c>
      <c r="G957" t="s">
        <v>415</v>
      </c>
      <c r="H957" t="s">
        <v>27</v>
      </c>
      <c r="I957" t="s">
        <v>125</v>
      </c>
      <c r="J957" t="s">
        <v>287</v>
      </c>
      <c r="K957">
        <v>7.94</v>
      </c>
      <c r="L957">
        <v>27</v>
      </c>
      <c r="M957">
        <v>23</v>
      </c>
      <c r="N957">
        <v>4</v>
      </c>
      <c r="O957">
        <v>27</v>
      </c>
      <c r="P957">
        <v>85.2</v>
      </c>
      <c r="Q957">
        <v>85.2</v>
      </c>
      <c r="R957">
        <v>0</v>
      </c>
      <c r="S957" t="s">
        <v>30</v>
      </c>
      <c r="T957" t="s">
        <v>37</v>
      </c>
    </row>
    <row r="958" spans="1:20" x14ac:dyDescent="0.3">
      <c r="A958" t="s">
        <v>108</v>
      </c>
      <c r="B958" t="s">
        <v>109</v>
      </c>
      <c r="C958" t="s">
        <v>22</v>
      </c>
      <c r="D958" t="s">
        <v>34</v>
      </c>
      <c r="E958" t="s">
        <v>105</v>
      </c>
      <c r="F958" t="s">
        <v>25</v>
      </c>
      <c r="G958" t="s">
        <v>415</v>
      </c>
      <c r="H958" t="s">
        <v>27</v>
      </c>
      <c r="I958" t="s">
        <v>194</v>
      </c>
      <c r="J958" t="s">
        <v>171</v>
      </c>
      <c r="K958">
        <v>9.02</v>
      </c>
      <c r="L958">
        <v>37</v>
      </c>
      <c r="M958">
        <v>26</v>
      </c>
      <c r="N958">
        <v>11</v>
      </c>
      <c r="O958">
        <v>37</v>
      </c>
      <c r="P958">
        <v>70.3</v>
      </c>
      <c r="Q958">
        <v>70.3</v>
      </c>
      <c r="R958">
        <v>1.02</v>
      </c>
      <c r="S958" t="s">
        <v>42</v>
      </c>
      <c r="T958" t="s">
        <v>122</v>
      </c>
    </row>
    <row r="959" spans="1:20" x14ac:dyDescent="0.3">
      <c r="A959" t="s">
        <v>111</v>
      </c>
      <c r="B959" t="s">
        <v>112</v>
      </c>
      <c r="C959" t="s">
        <v>55</v>
      </c>
      <c r="D959" t="s">
        <v>56</v>
      </c>
      <c r="E959" t="s">
        <v>105</v>
      </c>
      <c r="F959" t="s">
        <v>57</v>
      </c>
      <c r="G959" t="s">
        <v>415</v>
      </c>
      <c r="H959" t="s">
        <v>27</v>
      </c>
      <c r="I959" t="s">
        <v>194</v>
      </c>
      <c r="J959" t="s">
        <v>299</v>
      </c>
      <c r="K959">
        <v>7.49</v>
      </c>
      <c r="L959">
        <v>15</v>
      </c>
      <c r="M959">
        <v>14</v>
      </c>
      <c r="N959">
        <v>1</v>
      </c>
      <c r="O959">
        <v>15</v>
      </c>
      <c r="P959">
        <v>93.3</v>
      </c>
      <c r="Q959">
        <v>93.3</v>
      </c>
      <c r="R959">
        <v>0</v>
      </c>
      <c r="S959" t="s">
        <v>30</v>
      </c>
      <c r="T959" t="s">
        <v>31</v>
      </c>
    </row>
    <row r="960" spans="1:20" x14ac:dyDescent="0.3">
      <c r="A960" t="s">
        <v>114</v>
      </c>
      <c r="B960" t="s">
        <v>115</v>
      </c>
      <c r="C960" t="s">
        <v>72</v>
      </c>
      <c r="D960" t="s">
        <v>73</v>
      </c>
      <c r="E960" t="s">
        <v>105</v>
      </c>
      <c r="F960" t="s">
        <v>74</v>
      </c>
      <c r="G960" t="s">
        <v>415</v>
      </c>
      <c r="H960" t="s">
        <v>27</v>
      </c>
      <c r="I960" t="s">
        <v>90</v>
      </c>
      <c r="J960" t="s">
        <v>226</v>
      </c>
      <c r="K960">
        <v>9.36</v>
      </c>
      <c r="L960">
        <v>21</v>
      </c>
      <c r="M960">
        <v>16</v>
      </c>
      <c r="N960">
        <v>5</v>
      </c>
      <c r="O960">
        <v>21</v>
      </c>
      <c r="P960">
        <v>76.2</v>
      </c>
      <c r="Q960">
        <v>76.2</v>
      </c>
      <c r="R960">
        <v>1.36</v>
      </c>
      <c r="S960" t="s">
        <v>30</v>
      </c>
      <c r="T960" t="s">
        <v>37</v>
      </c>
    </row>
    <row r="961" spans="1:20" x14ac:dyDescent="0.3">
      <c r="A961" t="s">
        <v>117</v>
      </c>
      <c r="B961" t="s">
        <v>118</v>
      </c>
      <c r="C961" t="s">
        <v>94</v>
      </c>
      <c r="D961" t="s">
        <v>95</v>
      </c>
      <c r="E961" t="s">
        <v>105</v>
      </c>
      <c r="F961" t="s">
        <v>89</v>
      </c>
      <c r="G961" t="s">
        <v>415</v>
      </c>
      <c r="H961" t="s">
        <v>27</v>
      </c>
      <c r="I961" t="s">
        <v>90</v>
      </c>
      <c r="J961" t="s">
        <v>361</v>
      </c>
      <c r="K961">
        <v>8.0299999999999994</v>
      </c>
      <c r="L961">
        <v>31</v>
      </c>
      <c r="M961">
        <v>30</v>
      </c>
      <c r="N961">
        <v>1</v>
      </c>
      <c r="O961">
        <v>31</v>
      </c>
      <c r="P961">
        <v>96.8</v>
      </c>
      <c r="Q961">
        <v>96.8</v>
      </c>
      <c r="R961">
        <v>0.03</v>
      </c>
      <c r="S961" t="s">
        <v>42</v>
      </c>
      <c r="T961" t="s">
        <v>31</v>
      </c>
    </row>
    <row r="962" spans="1:20" x14ac:dyDescent="0.3">
      <c r="A962" t="s">
        <v>20</v>
      </c>
      <c r="B962" t="s">
        <v>21</v>
      </c>
      <c r="C962" t="s">
        <v>22</v>
      </c>
      <c r="D962" t="s">
        <v>23</v>
      </c>
      <c r="E962" t="s">
        <v>24</v>
      </c>
      <c r="F962" t="s">
        <v>25</v>
      </c>
      <c r="G962" t="s">
        <v>416</v>
      </c>
      <c r="H962" t="s">
        <v>27</v>
      </c>
      <c r="I962" t="s">
        <v>90</v>
      </c>
      <c r="J962" t="s">
        <v>127</v>
      </c>
      <c r="K962">
        <v>9.0299999999999994</v>
      </c>
      <c r="L962">
        <v>28</v>
      </c>
      <c r="M962">
        <v>25</v>
      </c>
      <c r="N962">
        <v>3</v>
      </c>
      <c r="O962">
        <v>28</v>
      </c>
      <c r="P962">
        <v>89.3</v>
      </c>
      <c r="Q962">
        <v>89.3</v>
      </c>
      <c r="R962">
        <v>1.03</v>
      </c>
      <c r="S962" t="s">
        <v>30</v>
      </c>
      <c r="T962" t="s">
        <v>31</v>
      </c>
    </row>
    <row r="963" spans="1:20" x14ac:dyDescent="0.3">
      <c r="A963" t="s">
        <v>32</v>
      </c>
      <c r="B963" t="s">
        <v>33</v>
      </c>
      <c r="C963" t="s">
        <v>22</v>
      </c>
      <c r="D963" t="s">
        <v>34</v>
      </c>
      <c r="E963" t="s">
        <v>24</v>
      </c>
      <c r="F963" t="s">
        <v>25</v>
      </c>
      <c r="G963" t="s">
        <v>416</v>
      </c>
      <c r="H963" t="s">
        <v>158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 t="s">
        <v>42</v>
      </c>
      <c r="T963" t="s">
        <v>60</v>
      </c>
    </row>
    <row r="964" spans="1:20" x14ac:dyDescent="0.3">
      <c r="A964" t="s">
        <v>38</v>
      </c>
      <c r="B964" t="s">
        <v>39</v>
      </c>
      <c r="C964" t="s">
        <v>22</v>
      </c>
      <c r="D964" t="s">
        <v>34</v>
      </c>
      <c r="E964" t="s">
        <v>24</v>
      </c>
      <c r="F964" t="s">
        <v>25</v>
      </c>
      <c r="G964" t="s">
        <v>416</v>
      </c>
      <c r="H964" t="s">
        <v>27</v>
      </c>
      <c r="I964" t="s">
        <v>206</v>
      </c>
      <c r="J964" t="s">
        <v>265</v>
      </c>
      <c r="K964">
        <v>9.42</v>
      </c>
      <c r="L964">
        <v>32</v>
      </c>
      <c r="M964">
        <v>28</v>
      </c>
      <c r="N964">
        <v>4</v>
      </c>
      <c r="O964">
        <v>32</v>
      </c>
      <c r="P964">
        <v>87.5</v>
      </c>
      <c r="Q964">
        <v>87.5</v>
      </c>
      <c r="R964">
        <v>1.42</v>
      </c>
      <c r="S964" t="s">
        <v>30</v>
      </c>
      <c r="T964" t="s">
        <v>37</v>
      </c>
    </row>
    <row r="965" spans="1:20" x14ac:dyDescent="0.3">
      <c r="A965" t="s">
        <v>43</v>
      </c>
      <c r="B965" t="s">
        <v>44</v>
      </c>
      <c r="C965" t="s">
        <v>22</v>
      </c>
      <c r="D965" t="s">
        <v>45</v>
      </c>
      <c r="E965" t="s">
        <v>24</v>
      </c>
      <c r="F965" t="s">
        <v>25</v>
      </c>
      <c r="G965" t="s">
        <v>416</v>
      </c>
      <c r="H965" t="s">
        <v>27</v>
      </c>
      <c r="I965" t="s">
        <v>79</v>
      </c>
      <c r="J965" t="s">
        <v>102</v>
      </c>
      <c r="K965">
        <v>9.1999999999999993</v>
      </c>
      <c r="L965">
        <v>19</v>
      </c>
      <c r="M965">
        <v>19</v>
      </c>
      <c r="N965">
        <v>0</v>
      </c>
      <c r="O965">
        <v>19</v>
      </c>
      <c r="P965">
        <v>100</v>
      </c>
      <c r="Q965">
        <v>100</v>
      </c>
      <c r="R965">
        <v>1.2</v>
      </c>
      <c r="S965" t="s">
        <v>42</v>
      </c>
      <c r="T965" t="s">
        <v>60</v>
      </c>
    </row>
    <row r="966" spans="1:20" x14ac:dyDescent="0.3">
      <c r="A966" t="s">
        <v>48</v>
      </c>
      <c r="B966" t="s">
        <v>49</v>
      </c>
      <c r="C966" t="s">
        <v>22</v>
      </c>
      <c r="D966" t="s">
        <v>34</v>
      </c>
      <c r="E966" t="s">
        <v>24</v>
      </c>
      <c r="F966" t="s">
        <v>25</v>
      </c>
      <c r="G966" t="s">
        <v>416</v>
      </c>
      <c r="H966" t="s">
        <v>27</v>
      </c>
      <c r="I966" t="s">
        <v>136</v>
      </c>
      <c r="J966" t="s">
        <v>225</v>
      </c>
      <c r="K966">
        <v>7.47</v>
      </c>
      <c r="L966">
        <v>26</v>
      </c>
      <c r="M966">
        <v>19</v>
      </c>
      <c r="N966">
        <v>7</v>
      </c>
      <c r="O966">
        <v>26</v>
      </c>
      <c r="P966">
        <v>73.099999999999994</v>
      </c>
      <c r="Q966">
        <v>73.099999999999994</v>
      </c>
      <c r="R966">
        <v>0</v>
      </c>
      <c r="S966" t="s">
        <v>42</v>
      </c>
      <c r="T966" t="s">
        <v>37</v>
      </c>
    </row>
    <row r="967" spans="1:20" x14ac:dyDescent="0.3">
      <c r="A967" t="s">
        <v>53</v>
      </c>
      <c r="B967" t="s">
        <v>54</v>
      </c>
      <c r="C967" t="s">
        <v>55</v>
      </c>
      <c r="D967" t="s">
        <v>56</v>
      </c>
      <c r="E967" t="s">
        <v>24</v>
      </c>
      <c r="F967" t="s">
        <v>57</v>
      </c>
      <c r="G967" t="s">
        <v>416</v>
      </c>
      <c r="H967" t="s">
        <v>27</v>
      </c>
      <c r="I967" t="s">
        <v>110</v>
      </c>
      <c r="J967" t="s">
        <v>190</v>
      </c>
      <c r="K967">
        <v>8.93</v>
      </c>
      <c r="L967">
        <v>15</v>
      </c>
      <c r="M967">
        <v>10</v>
      </c>
      <c r="N967">
        <v>5</v>
      </c>
      <c r="O967">
        <v>15</v>
      </c>
      <c r="P967">
        <v>66.7</v>
      </c>
      <c r="Q967">
        <v>66.7</v>
      </c>
      <c r="R967">
        <v>0.93</v>
      </c>
      <c r="S967" t="s">
        <v>30</v>
      </c>
      <c r="T967" t="s">
        <v>37</v>
      </c>
    </row>
    <row r="968" spans="1:20" x14ac:dyDescent="0.3">
      <c r="A968" t="s">
        <v>61</v>
      </c>
      <c r="B968" t="s">
        <v>62</v>
      </c>
      <c r="C968" t="s">
        <v>55</v>
      </c>
      <c r="D968" t="s">
        <v>63</v>
      </c>
      <c r="E968" t="s">
        <v>24</v>
      </c>
      <c r="F968" t="s">
        <v>57</v>
      </c>
      <c r="G968" t="s">
        <v>416</v>
      </c>
      <c r="H968" t="s">
        <v>27</v>
      </c>
      <c r="I968" t="s">
        <v>164</v>
      </c>
      <c r="J968" t="s">
        <v>278</v>
      </c>
      <c r="K968">
        <v>8.9700000000000006</v>
      </c>
      <c r="L968">
        <v>12</v>
      </c>
      <c r="M968">
        <v>9</v>
      </c>
      <c r="N968">
        <v>3</v>
      </c>
      <c r="O968">
        <v>12</v>
      </c>
      <c r="P968">
        <v>75</v>
      </c>
      <c r="Q968">
        <v>75</v>
      </c>
      <c r="R968">
        <v>0.97</v>
      </c>
      <c r="S968" t="s">
        <v>30</v>
      </c>
      <c r="T968" t="s">
        <v>31</v>
      </c>
    </row>
    <row r="969" spans="1:20" x14ac:dyDescent="0.3">
      <c r="A969" t="s">
        <v>66</v>
      </c>
      <c r="B969" t="s">
        <v>67</v>
      </c>
      <c r="C969" t="s">
        <v>55</v>
      </c>
      <c r="D969" t="s">
        <v>56</v>
      </c>
      <c r="E969" t="s">
        <v>24</v>
      </c>
      <c r="F969" t="s">
        <v>57</v>
      </c>
      <c r="G969" t="s">
        <v>416</v>
      </c>
      <c r="H969" t="s">
        <v>124</v>
      </c>
      <c r="I969" t="s">
        <v>75</v>
      </c>
      <c r="J969" t="s">
        <v>417</v>
      </c>
      <c r="K969">
        <v>4.79</v>
      </c>
      <c r="L969">
        <v>15</v>
      </c>
      <c r="M969">
        <v>13</v>
      </c>
      <c r="N969">
        <v>2</v>
      </c>
      <c r="O969">
        <v>15</v>
      </c>
      <c r="P969">
        <v>86.7</v>
      </c>
      <c r="Q969">
        <v>86.7</v>
      </c>
      <c r="R969">
        <v>0</v>
      </c>
      <c r="S969" t="s">
        <v>30</v>
      </c>
      <c r="T969" t="s">
        <v>31</v>
      </c>
    </row>
    <row r="970" spans="1:20" x14ac:dyDescent="0.3">
      <c r="A970" t="s">
        <v>70</v>
      </c>
      <c r="B970" t="s">
        <v>71</v>
      </c>
      <c r="C970" t="s">
        <v>72</v>
      </c>
      <c r="D970" t="s">
        <v>73</v>
      </c>
      <c r="E970" t="s">
        <v>24</v>
      </c>
      <c r="F970" t="s">
        <v>74</v>
      </c>
      <c r="G970" t="s">
        <v>416</v>
      </c>
      <c r="H970" t="s">
        <v>27</v>
      </c>
      <c r="I970" t="s">
        <v>219</v>
      </c>
      <c r="J970" t="s">
        <v>190</v>
      </c>
      <c r="K970">
        <v>8.15</v>
      </c>
      <c r="L970">
        <v>11</v>
      </c>
      <c r="M970">
        <v>9</v>
      </c>
      <c r="N970">
        <v>2</v>
      </c>
      <c r="O970">
        <v>11</v>
      </c>
      <c r="P970">
        <v>81.8</v>
      </c>
      <c r="Q970">
        <v>81.8</v>
      </c>
      <c r="R970">
        <v>0.15</v>
      </c>
      <c r="S970" t="s">
        <v>30</v>
      </c>
      <c r="T970" t="s">
        <v>31</v>
      </c>
    </row>
    <row r="971" spans="1:20" x14ac:dyDescent="0.3">
      <c r="A971" t="s">
        <v>77</v>
      </c>
      <c r="B971" t="s">
        <v>78</v>
      </c>
      <c r="C971" t="s">
        <v>72</v>
      </c>
      <c r="D971" t="s">
        <v>73</v>
      </c>
      <c r="E971" t="s">
        <v>24</v>
      </c>
      <c r="F971" t="s">
        <v>74</v>
      </c>
      <c r="G971" t="s">
        <v>416</v>
      </c>
      <c r="H971" t="s">
        <v>27</v>
      </c>
      <c r="I971" t="s">
        <v>181</v>
      </c>
      <c r="J971" t="s">
        <v>360</v>
      </c>
      <c r="K971">
        <v>8.8699999999999992</v>
      </c>
      <c r="L971">
        <v>28</v>
      </c>
      <c r="M971">
        <v>28</v>
      </c>
      <c r="N971">
        <v>0</v>
      </c>
      <c r="O971">
        <v>28</v>
      </c>
      <c r="P971">
        <v>100</v>
      </c>
      <c r="Q971">
        <v>100</v>
      </c>
      <c r="R971">
        <v>0.87</v>
      </c>
      <c r="S971" t="s">
        <v>42</v>
      </c>
      <c r="T971" t="s">
        <v>60</v>
      </c>
    </row>
    <row r="972" spans="1:20" x14ac:dyDescent="0.3">
      <c r="A972" t="s">
        <v>82</v>
      </c>
      <c r="B972" t="s">
        <v>83</v>
      </c>
      <c r="C972" t="s">
        <v>72</v>
      </c>
      <c r="D972" t="s">
        <v>45</v>
      </c>
      <c r="E972" t="s">
        <v>24</v>
      </c>
      <c r="F972" t="s">
        <v>74</v>
      </c>
      <c r="G972" t="s">
        <v>416</v>
      </c>
      <c r="H972" t="s">
        <v>27</v>
      </c>
      <c r="I972" t="s">
        <v>75</v>
      </c>
      <c r="J972" t="s">
        <v>151</v>
      </c>
      <c r="K972">
        <v>8.01</v>
      </c>
      <c r="L972">
        <v>18</v>
      </c>
      <c r="M972">
        <v>16</v>
      </c>
      <c r="N972">
        <v>2</v>
      </c>
      <c r="O972">
        <v>18</v>
      </c>
      <c r="P972">
        <v>88.9</v>
      </c>
      <c r="Q972">
        <v>88.9</v>
      </c>
      <c r="R972">
        <v>0.01</v>
      </c>
      <c r="S972" t="s">
        <v>52</v>
      </c>
      <c r="T972" t="s">
        <v>31</v>
      </c>
    </row>
    <row r="973" spans="1:20" x14ac:dyDescent="0.3">
      <c r="A973" t="s">
        <v>85</v>
      </c>
      <c r="B973" t="s">
        <v>86</v>
      </c>
      <c r="C973" t="s">
        <v>87</v>
      </c>
      <c r="D973" t="s">
        <v>88</v>
      </c>
      <c r="E973" t="s">
        <v>24</v>
      </c>
      <c r="F973" t="s">
        <v>89</v>
      </c>
      <c r="G973" t="s">
        <v>416</v>
      </c>
      <c r="H973" t="s">
        <v>27</v>
      </c>
      <c r="I973" t="s">
        <v>285</v>
      </c>
      <c r="J973" t="s">
        <v>296</v>
      </c>
      <c r="K973">
        <v>7.87</v>
      </c>
      <c r="L973">
        <v>10</v>
      </c>
      <c r="M973">
        <v>8</v>
      </c>
      <c r="N973">
        <v>2</v>
      </c>
      <c r="O973">
        <v>10</v>
      </c>
      <c r="P973">
        <v>80</v>
      </c>
      <c r="Q973">
        <v>80</v>
      </c>
      <c r="R973">
        <v>0</v>
      </c>
      <c r="S973" t="s">
        <v>30</v>
      </c>
      <c r="T973" t="s">
        <v>31</v>
      </c>
    </row>
    <row r="974" spans="1:20" x14ac:dyDescent="0.3">
      <c r="A974" t="s">
        <v>92</v>
      </c>
      <c r="B974" t="s">
        <v>93</v>
      </c>
      <c r="C974" t="s">
        <v>94</v>
      </c>
      <c r="D974" t="s">
        <v>95</v>
      </c>
      <c r="E974" t="s">
        <v>24</v>
      </c>
      <c r="F974" t="s">
        <v>89</v>
      </c>
      <c r="G974" t="s">
        <v>416</v>
      </c>
      <c r="H974" t="s">
        <v>27</v>
      </c>
      <c r="I974" t="s">
        <v>99</v>
      </c>
      <c r="J974" t="s">
        <v>266</v>
      </c>
      <c r="K974">
        <v>8.34</v>
      </c>
      <c r="L974">
        <v>21</v>
      </c>
      <c r="M974">
        <v>19</v>
      </c>
      <c r="N974">
        <v>2</v>
      </c>
      <c r="O974">
        <v>21</v>
      </c>
      <c r="P974">
        <v>90.5</v>
      </c>
      <c r="Q974">
        <v>90.5</v>
      </c>
      <c r="R974">
        <v>0.34</v>
      </c>
      <c r="S974" t="s">
        <v>30</v>
      </c>
      <c r="T974" t="s">
        <v>31</v>
      </c>
    </row>
    <row r="975" spans="1:20" x14ac:dyDescent="0.3">
      <c r="A975" t="s">
        <v>97</v>
      </c>
      <c r="B975" t="s">
        <v>98</v>
      </c>
      <c r="C975" t="s">
        <v>94</v>
      </c>
      <c r="D975" t="s">
        <v>95</v>
      </c>
      <c r="E975" t="s">
        <v>24</v>
      </c>
      <c r="F975" t="s">
        <v>89</v>
      </c>
      <c r="G975" t="s">
        <v>416</v>
      </c>
      <c r="H975" t="s">
        <v>27</v>
      </c>
      <c r="I975" t="s">
        <v>46</v>
      </c>
      <c r="J975" t="s">
        <v>187</v>
      </c>
      <c r="K975">
        <v>9.0399999999999991</v>
      </c>
      <c r="L975">
        <v>30</v>
      </c>
      <c r="M975">
        <v>26</v>
      </c>
      <c r="N975">
        <v>4</v>
      </c>
      <c r="O975">
        <v>30</v>
      </c>
      <c r="P975">
        <v>86.7</v>
      </c>
      <c r="Q975">
        <v>86.7</v>
      </c>
      <c r="R975">
        <v>1.04</v>
      </c>
      <c r="S975" t="s">
        <v>30</v>
      </c>
      <c r="T975" t="s">
        <v>37</v>
      </c>
    </row>
    <row r="976" spans="1:20" x14ac:dyDescent="0.3">
      <c r="A976" t="s">
        <v>100</v>
      </c>
      <c r="B976" t="s">
        <v>101</v>
      </c>
      <c r="C976" t="s">
        <v>94</v>
      </c>
      <c r="D976" t="s">
        <v>45</v>
      </c>
      <c r="E976" t="s">
        <v>24</v>
      </c>
      <c r="F976" t="s">
        <v>89</v>
      </c>
      <c r="G976" t="s">
        <v>416</v>
      </c>
      <c r="H976" t="s">
        <v>27</v>
      </c>
      <c r="I976" t="s">
        <v>64</v>
      </c>
      <c r="J976" t="s">
        <v>190</v>
      </c>
      <c r="K976">
        <v>9.19</v>
      </c>
      <c r="L976">
        <v>30</v>
      </c>
      <c r="M976">
        <v>26</v>
      </c>
      <c r="N976">
        <v>4</v>
      </c>
      <c r="O976">
        <v>30</v>
      </c>
      <c r="P976">
        <v>86.7</v>
      </c>
      <c r="Q976">
        <v>86.7</v>
      </c>
      <c r="R976">
        <v>1.19</v>
      </c>
      <c r="S976" t="s">
        <v>42</v>
      </c>
      <c r="T976" t="s">
        <v>37</v>
      </c>
    </row>
    <row r="977" spans="1:20" x14ac:dyDescent="0.3">
      <c r="A977" t="s">
        <v>103</v>
      </c>
      <c r="B977" t="s">
        <v>104</v>
      </c>
      <c r="C977" t="s">
        <v>22</v>
      </c>
      <c r="D977" t="s">
        <v>34</v>
      </c>
      <c r="E977" t="s">
        <v>105</v>
      </c>
      <c r="F977" t="s">
        <v>25</v>
      </c>
      <c r="G977" t="s">
        <v>416</v>
      </c>
      <c r="H977" t="s">
        <v>27</v>
      </c>
      <c r="I977" t="s">
        <v>46</v>
      </c>
      <c r="J977" t="s">
        <v>359</v>
      </c>
      <c r="K977">
        <v>7.93</v>
      </c>
      <c r="L977">
        <v>17</v>
      </c>
      <c r="M977">
        <v>16</v>
      </c>
      <c r="N977">
        <v>1</v>
      </c>
      <c r="O977">
        <v>17</v>
      </c>
      <c r="P977">
        <v>94.1</v>
      </c>
      <c r="Q977">
        <v>94.1</v>
      </c>
      <c r="R977">
        <v>0</v>
      </c>
      <c r="S977" t="s">
        <v>30</v>
      </c>
      <c r="T977" t="s">
        <v>31</v>
      </c>
    </row>
    <row r="978" spans="1:20" x14ac:dyDescent="0.3">
      <c r="A978" t="s">
        <v>108</v>
      </c>
      <c r="B978" t="s">
        <v>109</v>
      </c>
      <c r="C978" t="s">
        <v>22</v>
      </c>
      <c r="D978" t="s">
        <v>34</v>
      </c>
      <c r="E978" t="s">
        <v>105</v>
      </c>
      <c r="F978" t="s">
        <v>25</v>
      </c>
      <c r="G978" t="s">
        <v>416</v>
      </c>
      <c r="H978" t="s">
        <v>27</v>
      </c>
      <c r="I978" t="s">
        <v>128</v>
      </c>
      <c r="J978" t="s">
        <v>59</v>
      </c>
      <c r="K978">
        <v>7.9</v>
      </c>
      <c r="L978">
        <v>18</v>
      </c>
      <c r="M978">
        <v>16</v>
      </c>
      <c r="N978">
        <v>2</v>
      </c>
      <c r="O978">
        <v>18</v>
      </c>
      <c r="P978">
        <v>88.9</v>
      </c>
      <c r="Q978">
        <v>88.9</v>
      </c>
      <c r="R978">
        <v>0</v>
      </c>
      <c r="S978" t="s">
        <v>30</v>
      </c>
      <c r="T978" t="s">
        <v>31</v>
      </c>
    </row>
    <row r="979" spans="1:20" x14ac:dyDescent="0.3">
      <c r="A979" t="s">
        <v>111</v>
      </c>
      <c r="B979" t="s">
        <v>112</v>
      </c>
      <c r="C979" t="s">
        <v>55</v>
      </c>
      <c r="D979" t="s">
        <v>56</v>
      </c>
      <c r="E979" t="s">
        <v>105</v>
      </c>
      <c r="F979" t="s">
        <v>57</v>
      </c>
      <c r="G979" t="s">
        <v>416</v>
      </c>
      <c r="H979" t="s">
        <v>27</v>
      </c>
      <c r="I979" t="s">
        <v>64</v>
      </c>
      <c r="J979" t="s">
        <v>156</v>
      </c>
      <c r="K979">
        <v>9.58</v>
      </c>
      <c r="L979">
        <v>17</v>
      </c>
      <c r="M979">
        <v>14</v>
      </c>
      <c r="N979">
        <v>3</v>
      </c>
      <c r="O979">
        <v>17</v>
      </c>
      <c r="P979">
        <v>82.4</v>
      </c>
      <c r="Q979">
        <v>82.4</v>
      </c>
      <c r="R979">
        <v>1.58</v>
      </c>
      <c r="S979" t="s">
        <v>81</v>
      </c>
      <c r="T979" t="s">
        <v>31</v>
      </c>
    </row>
    <row r="980" spans="1:20" x14ac:dyDescent="0.3">
      <c r="A980" t="s">
        <v>114</v>
      </c>
      <c r="B980" t="s">
        <v>115</v>
      </c>
      <c r="C980" t="s">
        <v>72</v>
      </c>
      <c r="D980" t="s">
        <v>73</v>
      </c>
      <c r="E980" t="s">
        <v>105</v>
      </c>
      <c r="F980" t="s">
        <v>74</v>
      </c>
      <c r="G980" t="s">
        <v>416</v>
      </c>
      <c r="H980" t="s">
        <v>27</v>
      </c>
      <c r="I980" t="s">
        <v>64</v>
      </c>
      <c r="J980" t="s">
        <v>202</v>
      </c>
      <c r="K980">
        <v>7.62</v>
      </c>
      <c r="L980">
        <v>18</v>
      </c>
      <c r="M980">
        <v>17</v>
      </c>
      <c r="N980">
        <v>1</v>
      </c>
      <c r="O980">
        <v>18</v>
      </c>
      <c r="P980">
        <v>94.4</v>
      </c>
      <c r="Q980">
        <v>94.4</v>
      </c>
      <c r="R980">
        <v>0</v>
      </c>
      <c r="S980" t="s">
        <v>30</v>
      </c>
      <c r="T980" t="s">
        <v>31</v>
      </c>
    </row>
    <row r="981" spans="1:20" x14ac:dyDescent="0.3">
      <c r="A981" t="s">
        <v>117</v>
      </c>
      <c r="B981" t="s">
        <v>118</v>
      </c>
      <c r="C981" t="s">
        <v>94</v>
      </c>
      <c r="D981" t="s">
        <v>95</v>
      </c>
      <c r="E981" t="s">
        <v>105</v>
      </c>
      <c r="F981" t="s">
        <v>89</v>
      </c>
      <c r="G981" t="s">
        <v>416</v>
      </c>
      <c r="H981" t="s">
        <v>27</v>
      </c>
      <c r="I981" t="s">
        <v>194</v>
      </c>
      <c r="J981" t="s">
        <v>341</v>
      </c>
      <c r="K981">
        <v>8.23</v>
      </c>
      <c r="L981">
        <v>26</v>
      </c>
      <c r="M981">
        <v>25</v>
      </c>
      <c r="N981">
        <v>1</v>
      </c>
      <c r="O981">
        <v>26</v>
      </c>
      <c r="P981">
        <v>96.2</v>
      </c>
      <c r="Q981">
        <v>96.2</v>
      </c>
      <c r="R981">
        <v>0.23</v>
      </c>
      <c r="S981" t="s">
        <v>30</v>
      </c>
      <c r="T981" t="s">
        <v>31</v>
      </c>
    </row>
    <row r="982" spans="1:20" x14ac:dyDescent="0.3">
      <c r="A982" t="s">
        <v>20</v>
      </c>
      <c r="B982" t="s">
        <v>21</v>
      </c>
      <c r="C982" t="s">
        <v>22</v>
      </c>
      <c r="D982" t="s">
        <v>23</v>
      </c>
      <c r="E982" t="s">
        <v>24</v>
      </c>
      <c r="F982" t="s">
        <v>25</v>
      </c>
      <c r="G982" t="s">
        <v>418</v>
      </c>
      <c r="H982" t="s">
        <v>27</v>
      </c>
      <c r="I982" t="s">
        <v>285</v>
      </c>
      <c r="J982" t="s">
        <v>284</v>
      </c>
      <c r="K982">
        <v>8.5500000000000007</v>
      </c>
      <c r="L982">
        <v>28</v>
      </c>
      <c r="M982">
        <v>21</v>
      </c>
      <c r="N982">
        <v>7</v>
      </c>
      <c r="O982">
        <v>28</v>
      </c>
      <c r="P982">
        <v>75</v>
      </c>
      <c r="Q982">
        <v>75</v>
      </c>
      <c r="R982">
        <v>0.55000000000000004</v>
      </c>
      <c r="S982" t="s">
        <v>42</v>
      </c>
      <c r="T982" t="s">
        <v>37</v>
      </c>
    </row>
    <row r="983" spans="1:20" x14ac:dyDescent="0.3">
      <c r="A983" t="s">
        <v>32</v>
      </c>
      <c r="B983" t="s">
        <v>33</v>
      </c>
      <c r="C983" t="s">
        <v>22</v>
      </c>
      <c r="D983" t="s">
        <v>34</v>
      </c>
      <c r="E983" t="s">
        <v>24</v>
      </c>
      <c r="F983" t="s">
        <v>25</v>
      </c>
      <c r="G983" t="s">
        <v>418</v>
      </c>
      <c r="H983" t="s">
        <v>27</v>
      </c>
      <c r="I983" t="s">
        <v>164</v>
      </c>
      <c r="J983" t="s">
        <v>419</v>
      </c>
      <c r="K983">
        <v>8.82</v>
      </c>
      <c r="L983">
        <v>24</v>
      </c>
      <c r="M983">
        <v>17</v>
      </c>
      <c r="N983">
        <v>7</v>
      </c>
      <c r="O983">
        <v>24</v>
      </c>
      <c r="P983">
        <v>70.8</v>
      </c>
      <c r="Q983">
        <v>70.8</v>
      </c>
      <c r="R983">
        <v>0.82</v>
      </c>
      <c r="S983" t="s">
        <v>30</v>
      </c>
      <c r="T983" t="s">
        <v>37</v>
      </c>
    </row>
    <row r="984" spans="1:20" x14ac:dyDescent="0.3">
      <c r="A984" t="s">
        <v>38</v>
      </c>
      <c r="B984" t="s">
        <v>39</v>
      </c>
      <c r="C984" t="s">
        <v>22</v>
      </c>
      <c r="D984" t="s">
        <v>34</v>
      </c>
      <c r="E984" t="s">
        <v>24</v>
      </c>
      <c r="F984" t="s">
        <v>25</v>
      </c>
      <c r="G984" t="s">
        <v>418</v>
      </c>
      <c r="H984" t="s">
        <v>27</v>
      </c>
      <c r="I984" t="s">
        <v>50</v>
      </c>
      <c r="J984" t="s">
        <v>127</v>
      </c>
      <c r="K984">
        <v>9.14</v>
      </c>
      <c r="L984">
        <v>19</v>
      </c>
      <c r="M984">
        <v>17</v>
      </c>
      <c r="N984">
        <v>2</v>
      </c>
      <c r="O984">
        <v>19</v>
      </c>
      <c r="P984">
        <v>89.5</v>
      </c>
      <c r="Q984">
        <v>89.5</v>
      </c>
      <c r="R984">
        <v>1.1399999999999999</v>
      </c>
      <c r="S984" t="s">
        <v>30</v>
      </c>
      <c r="T984" t="s">
        <v>31</v>
      </c>
    </row>
    <row r="985" spans="1:20" x14ac:dyDescent="0.3">
      <c r="A985" t="s">
        <v>43</v>
      </c>
      <c r="B985" t="s">
        <v>44</v>
      </c>
      <c r="C985" t="s">
        <v>22</v>
      </c>
      <c r="D985" t="s">
        <v>45</v>
      </c>
      <c r="E985" t="s">
        <v>24</v>
      </c>
      <c r="F985" t="s">
        <v>25</v>
      </c>
      <c r="G985" t="s">
        <v>418</v>
      </c>
      <c r="H985" t="s">
        <v>27</v>
      </c>
      <c r="I985" t="s">
        <v>219</v>
      </c>
      <c r="J985" t="s">
        <v>171</v>
      </c>
      <c r="K985">
        <v>8.23</v>
      </c>
      <c r="L985">
        <v>29</v>
      </c>
      <c r="M985">
        <v>20</v>
      </c>
      <c r="N985">
        <v>9</v>
      </c>
      <c r="O985">
        <v>29</v>
      </c>
      <c r="P985">
        <v>69</v>
      </c>
      <c r="Q985">
        <v>69</v>
      </c>
      <c r="R985">
        <v>0.23</v>
      </c>
      <c r="S985" t="s">
        <v>42</v>
      </c>
      <c r="T985" t="s">
        <v>122</v>
      </c>
    </row>
    <row r="986" spans="1:20" x14ac:dyDescent="0.3">
      <c r="A986" t="s">
        <v>48</v>
      </c>
      <c r="B986" t="s">
        <v>49</v>
      </c>
      <c r="C986" t="s">
        <v>22</v>
      </c>
      <c r="D986" t="s">
        <v>34</v>
      </c>
      <c r="E986" t="s">
        <v>24</v>
      </c>
      <c r="F986" t="s">
        <v>25</v>
      </c>
      <c r="G986" t="s">
        <v>418</v>
      </c>
      <c r="H986" t="s">
        <v>27</v>
      </c>
      <c r="I986" t="s">
        <v>90</v>
      </c>
      <c r="J986" t="s">
        <v>397</v>
      </c>
      <c r="K986">
        <v>7.4</v>
      </c>
      <c r="L986">
        <v>23</v>
      </c>
      <c r="M986">
        <v>22</v>
      </c>
      <c r="N986">
        <v>1</v>
      </c>
      <c r="O986">
        <v>23</v>
      </c>
      <c r="P986">
        <v>95.7</v>
      </c>
      <c r="Q986">
        <v>95.7</v>
      </c>
      <c r="R986">
        <v>0</v>
      </c>
      <c r="S986" t="s">
        <v>81</v>
      </c>
      <c r="T986" t="s">
        <v>31</v>
      </c>
    </row>
    <row r="987" spans="1:20" x14ac:dyDescent="0.3">
      <c r="A987" t="s">
        <v>53</v>
      </c>
      <c r="B987" t="s">
        <v>54</v>
      </c>
      <c r="C987" t="s">
        <v>55</v>
      </c>
      <c r="D987" t="s">
        <v>56</v>
      </c>
      <c r="E987" t="s">
        <v>24</v>
      </c>
      <c r="F987" t="s">
        <v>57</v>
      </c>
      <c r="G987" t="s">
        <v>418</v>
      </c>
      <c r="H987" t="s">
        <v>27</v>
      </c>
      <c r="I987" t="s">
        <v>35</v>
      </c>
      <c r="J987" t="s">
        <v>178</v>
      </c>
      <c r="K987">
        <v>8.49</v>
      </c>
      <c r="L987">
        <v>23</v>
      </c>
      <c r="M987">
        <v>19</v>
      </c>
      <c r="N987">
        <v>4</v>
      </c>
      <c r="O987">
        <v>23</v>
      </c>
      <c r="P987">
        <v>82.6</v>
      </c>
      <c r="Q987">
        <v>82.6</v>
      </c>
      <c r="R987">
        <v>0.49</v>
      </c>
      <c r="S987" t="s">
        <v>30</v>
      </c>
      <c r="T987" t="s">
        <v>37</v>
      </c>
    </row>
    <row r="988" spans="1:20" x14ac:dyDescent="0.3">
      <c r="A988" t="s">
        <v>61</v>
      </c>
      <c r="B988" t="s">
        <v>62</v>
      </c>
      <c r="C988" t="s">
        <v>55</v>
      </c>
      <c r="D988" t="s">
        <v>63</v>
      </c>
      <c r="E988" t="s">
        <v>24</v>
      </c>
      <c r="F988" t="s">
        <v>57</v>
      </c>
      <c r="G988" t="s">
        <v>418</v>
      </c>
      <c r="H988" t="s">
        <v>27</v>
      </c>
      <c r="I988" t="s">
        <v>194</v>
      </c>
      <c r="J988" t="s">
        <v>241</v>
      </c>
      <c r="K988">
        <v>8.61</v>
      </c>
      <c r="L988">
        <v>17</v>
      </c>
      <c r="M988">
        <v>17</v>
      </c>
      <c r="N988">
        <v>0</v>
      </c>
      <c r="O988">
        <v>17</v>
      </c>
      <c r="P988">
        <v>100</v>
      </c>
      <c r="Q988">
        <v>100</v>
      </c>
      <c r="R988">
        <v>0.61</v>
      </c>
      <c r="S988" t="s">
        <v>42</v>
      </c>
      <c r="T988" t="s">
        <v>60</v>
      </c>
    </row>
    <row r="989" spans="1:20" x14ac:dyDescent="0.3">
      <c r="A989" t="s">
        <v>66</v>
      </c>
      <c r="B989" t="s">
        <v>67</v>
      </c>
      <c r="C989" t="s">
        <v>55</v>
      </c>
      <c r="D989" t="s">
        <v>56</v>
      </c>
      <c r="E989" t="s">
        <v>24</v>
      </c>
      <c r="F989" t="s">
        <v>57</v>
      </c>
      <c r="G989" t="s">
        <v>418</v>
      </c>
      <c r="H989" t="s">
        <v>27</v>
      </c>
      <c r="I989" t="s">
        <v>199</v>
      </c>
      <c r="J989" t="s">
        <v>261</v>
      </c>
      <c r="K989">
        <v>8.57</v>
      </c>
      <c r="L989">
        <v>16</v>
      </c>
      <c r="M989">
        <v>15</v>
      </c>
      <c r="N989">
        <v>1</v>
      </c>
      <c r="O989">
        <v>16</v>
      </c>
      <c r="P989">
        <v>93.8</v>
      </c>
      <c r="Q989">
        <v>93.8</v>
      </c>
      <c r="R989">
        <v>0.56999999999999995</v>
      </c>
      <c r="S989" t="s">
        <v>42</v>
      </c>
      <c r="T989" t="s">
        <v>31</v>
      </c>
    </row>
    <row r="990" spans="1:20" x14ac:dyDescent="0.3">
      <c r="A990" t="s">
        <v>70</v>
      </c>
      <c r="B990" t="s">
        <v>71</v>
      </c>
      <c r="C990" t="s">
        <v>72</v>
      </c>
      <c r="D990" t="s">
        <v>73</v>
      </c>
      <c r="E990" t="s">
        <v>24</v>
      </c>
      <c r="F990" t="s">
        <v>74</v>
      </c>
      <c r="G990" t="s">
        <v>418</v>
      </c>
      <c r="H990" t="s">
        <v>27</v>
      </c>
      <c r="I990" t="s">
        <v>79</v>
      </c>
      <c r="J990" t="s">
        <v>157</v>
      </c>
      <c r="K990">
        <v>8.68</v>
      </c>
      <c r="L990">
        <v>17</v>
      </c>
      <c r="M990">
        <v>14</v>
      </c>
      <c r="N990">
        <v>3</v>
      </c>
      <c r="O990">
        <v>17</v>
      </c>
      <c r="P990">
        <v>82.4</v>
      </c>
      <c r="Q990">
        <v>82.4</v>
      </c>
      <c r="R990">
        <v>0.68</v>
      </c>
      <c r="S990" t="s">
        <v>30</v>
      </c>
      <c r="T990" t="s">
        <v>31</v>
      </c>
    </row>
    <row r="991" spans="1:20" x14ac:dyDescent="0.3">
      <c r="A991" t="s">
        <v>77</v>
      </c>
      <c r="B991" t="s">
        <v>78</v>
      </c>
      <c r="C991" t="s">
        <v>72</v>
      </c>
      <c r="D991" t="s">
        <v>73</v>
      </c>
      <c r="E991" t="s">
        <v>24</v>
      </c>
      <c r="F991" t="s">
        <v>74</v>
      </c>
      <c r="G991" t="s">
        <v>418</v>
      </c>
      <c r="H991" t="s">
        <v>27</v>
      </c>
      <c r="I991" t="s">
        <v>110</v>
      </c>
      <c r="J991" t="s">
        <v>359</v>
      </c>
      <c r="K991">
        <v>7.71</v>
      </c>
      <c r="L991">
        <v>19</v>
      </c>
      <c r="M991">
        <v>17</v>
      </c>
      <c r="N991">
        <v>2</v>
      </c>
      <c r="O991">
        <v>19</v>
      </c>
      <c r="P991">
        <v>89.5</v>
      </c>
      <c r="Q991">
        <v>89.5</v>
      </c>
      <c r="R991">
        <v>0</v>
      </c>
      <c r="S991" t="s">
        <v>81</v>
      </c>
      <c r="T991" t="s">
        <v>31</v>
      </c>
    </row>
    <row r="992" spans="1:20" x14ac:dyDescent="0.3">
      <c r="A992" t="s">
        <v>82</v>
      </c>
      <c r="B992" t="s">
        <v>83</v>
      </c>
      <c r="C992" t="s">
        <v>72</v>
      </c>
      <c r="D992" t="s">
        <v>45</v>
      </c>
      <c r="E992" t="s">
        <v>24</v>
      </c>
      <c r="F992" t="s">
        <v>74</v>
      </c>
      <c r="G992" t="s">
        <v>418</v>
      </c>
      <c r="H992" t="s">
        <v>27</v>
      </c>
      <c r="I992" t="s">
        <v>90</v>
      </c>
      <c r="J992" t="s">
        <v>322</v>
      </c>
      <c r="K992">
        <v>7.43</v>
      </c>
      <c r="L992">
        <v>24</v>
      </c>
      <c r="M992">
        <v>19</v>
      </c>
      <c r="N992">
        <v>5</v>
      </c>
      <c r="O992">
        <v>24</v>
      </c>
      <c r="P992">
        <v>79.2</v>
      </c>
      <c r="Q992">
        <v>79.2</v>
      </c>
      <c r="R992">
        <v>0</v>
      </c>
      <c r="S992" t="s">
        <v>42</v>
      </c>
      <c r="T992" t="s">
        <v>37</v>
      </c>
    </row>
    <row r="993" spans="1:20" x14ac:dyDescent="0.3">
      <c r="A993" t="s">
        <v>85</v>
      </c>
      <c r="B993" t="s">
        <v>86</v>
      </c>
      <c r="C993" t="s">
        <v>87</v>
      </c>
      <c r="D993" t="s">
        <v>88</v>
      </c>
      <c r="E993" t="s">
        <v>24</v>
      </c>
      <c r="F993" t="s">
        <v>89</v>
      </c>
      <c r="G993" t="s">
        <v>418</v>
      </c>
      <c r="H993" t="s">
        <v>27</v>
      </c>
      <c r="I993" t="s">
        <v>189</v>
      </c>
      <c r="J993" t="s">
        <v>147</v>
      </c>
      <c r="K993">
        <v>7.7</v>
      </c>
      <c r="L993">
        <v>14</v>
      </c>
      <c r="M993">
        <v>11</v>
      </c>
      <c r="N993">
        <v>3</v>
      </c>
      <c r="O993">
        <v>14</v>
      </c>
      <c r="P993">
        <v>78.599999999999994</v>
      </c>
      <c r="Q993">
        <v>78.599999999999994</v>
      </c>
      <c r="R993">
        <v>0</v>
      </c>
      <c r="S993" t="s">
        <v>81</v>
      </c>
      <c r="T993" t="s">
        <v>31</v>
      </c>
    </row>
    <row r="994" spans="1:20" x14ac:dyDescent="0.3">
      <c r="A994" t="s">
        <v>92</v>
      </c>
      <c r="B994" t="s">
        <v>93</v>
      </c>
      <c r="C994" t="s">
        <v>94</v>
      </c>
      <c r="D994" t="s">
        <v>95</v>
      </c>
      <c r="E994" t="s">
        <v>24</v>
      </c>
      <c r="F994" t="s">
        <v>89</v>
      </c>
      <c r="G994" t="s">
        <v>418</v>
      </c>
      <c r="H994" t="s">
        <v>27</v>
      </c>
      <c r="I994" t="s">
        <v>75</v>
      </c>
      <c r="J994" t="s">
        <v>243</v>
      </c>
      <c r="K994">
        <v>8.19</v>
      </c>
      <c r="L994">
        <v>21</v>
      </c>
      <c r="M994">
        <v>16</v>
      </c>
      <c r="N994">
        <v>5</v>
      </c>
      <c r="O994">
        <v>21</v>
      </c>
      <c r="P994">
        <v>76.2</v>
      </c>
      <c r="Q994">
        <v>76.2</v>
      </c>
      <c r="R994">
        <v>0.19</v>
      </c>
      <c r="S994" t="s">
        <v>30</v>
      </c>
      <c r="T994" t="s">
        <v>37</v>
      </c>
    </row>
    <row r="995" spans="1:20" x14ac:dyDescent="0.3">
      <c r="A995" t="s">
        <v>97</v>
      </c>
      <c r="B995" t="s">
        <v>98</v>
      </c>
      <c r="C995" t="s">
        <v>94</v>
      </c>
      <c r="D995" t="s">
        <v>95</v>
      </c>
      <c r="E995" t="s">
        <v>24</v>
      </c>
      <c r="F995" t="s">
        <v>89</v>
      </c>
      <c r="G995" t="s">
        <v>418</v>
      </c>
      <c r="H995" t="s">
        <v>27</v>
      </c>
      <c r="I995" t="s">
        <v>35</v>
      </c>
      <c r="J995" t="s">
        <v>228</v>
      </c>
      <c r="K995">
        <v>8.7100000000000009</v>
      </c>
      <c r="L995">
        <v>24</v>
      </c>
      <c r="M995">
        <v>21</v>
      </c>
      <c r="N995">
        <v>3</v>
      </c>
      <c r="O995">
        <v>24</v>
      </c>
      <c r="P995">
        <v>87.5</v>
      </c>
      <c r="Q995">
        <v>87.5</v>
      </c>
      <c r="R995">
        <v>0.71</v>
      </c>
      <c r="S995" t="s">
        <v>30</v>
      </c>
      <c r="T995" t="s">
        <v>31</v>
      </c>
    </row>
    <row r="996" spans="1:20" x14ac:dyDescent="0.3">
      <c r="A996" t="s">
        <v>100</v>
      </c>
      <c r="B996" t="s">
        <v>101</v>
      </c>
      <c r="C996" t="s">
        <v>94</v>
      </c>
      <c r="D996" t="s">
        <v>45</v>
      </c>
      <c r="E996" t="s">
        <v>24</v>
      </c>
      <c r="F996" t="s">
        <v>89</v>
      </c>
      <c r="G996" t="s">
        <v>418</v>
      </c>
      <c r="H996" t="s">
        <v>27</v>
      </c>
      <c r="I996" t="s">
        <v>68</v>
      </c>
      <c r="J996" t="s">
        <v>363</v>
      </c>
      <c r="K996">
        <v>9.4499999999999993</v>
      </c>
      <c r="L996">
        <v>27</v>
      </c>
      <c r="M996">
        <v>24</v>
      </c>
      <c r="N996">
        <v>3</v>
      </c>
      <c r="O996">
        <v>27</v>
      </c>
      <c r="P996">
        <v>88.9</v>
      </c>
      <c r="Q996">
        <v>88.9</v>
      </c>
      <c r="R996">
        <v>1.45</v>
      </c>
      <c r="S996" t="s">
        <v>30</v>
      </c>
      <c r="T996" t="s">
        <v>31</v>
      </c>
    </row>
    <row r="997" spans="1:20" x14ac:dyDescent="0.3">
      <c r="A997" t="s">
        <v>103</v>
      </c>
      <c r="B997" t="s">
        <v>104</v>
      </c>
      <c r="C997" t="s">
        <v>22</v>
      </c>
      <c r="D997" t="s">
        <v>34</v>
      </c>
      <c r="E997" t="s">
        <v>105</v>
      </c>
      <c r="F997" t="s">
        <v>25</v>
      </c>
      <c r="G997" t="s">
        <v>418</v>
      </c>
      <c r="H997" t="s">
        <v>27</v>
      </c>
      <c r="I997" t="s">
        <v>173</v>
      </c>
      <c r="J997" t="s">
        <v>215</v>
      </c>
      <c r="K997">
        <v>8.94</v>
      </c>
      <c r="L997">
        <v>27</v>
      </c>
      <c r="M997">
        <v>23</v>
      </c>
      <c r="N997">
        <v>4</v>
      </c>
      <c r="O997">
        <v>27</v>
      </c>
      <c r="P997">
        <v>85.2</v>
      </c>
      <c r="Q997">
        <v>85.2</v>
      </c>
      <c r="R997">
        <v>0.94</v>
      </c>
      <c r="S997" t="s">
        <v>42</v>
      </c>
      <c r="T997" t="s">
        <v>37</v>
      </c>
    </row>
    <row r="998" spans="1:20" x14ac:dyDescent="0.3">
      <c r="A998" t="s">
        <v>108</v>
      </c>
      <c r="B998" t="s">
        <v>109</v>
      </c>
      <c r="C998" t="s">
        <v>22</v>
      </c>
      <c r="D998" t="s">
        <v>34</v>
      </c>
      <c r="E998" t="s">
        <v>105</v>
      </c>
      <c r="F998" t="s">
        <v>25</v>
      </c>
      <c r="G998" t="s">
        <v>418</v>
      </c>
      <c r="H998" t="s">
        <v>27</v>
      </c>
      <c r="I998" t="s">
        <v>136</v>
      </c>
      <c r="J998" t="s">
        <v>80</v>
      </c>
      <c r="K998">
        <v>8.18</v>
      </c>
      <c r="L998">
        <v>25</v>
      </c>
      <c r="M998">
        <v>25</v>
      </c>
      <c r="N998">
        <v>0</v>
      </c>
      <c r="O998">
        <v>25</v>
      </c>
      <c r="P998">
        <v>100</v>
      </c>
      <c r="Q998">
        <v>100</v>
      </c>
      <c r="R998">
        <v>0.18</v>
      </c>
      <c r="S998" t="s">
        <v>42</v>
      </c>
      <c r="T998" t="s">
        <v>60</v>
      </c>
    </row>
    <row r="999" spans="1:20" x14ac:dyDescent="0.3">
      <c r="A999" t="s">
        <v>111</v>
      </c>
      <c r="B999" t="s">
        <v>112</v>
      </c>
      <c r="C999" t="s">
        <v>55</v>
      </c>
      <c r="D999" t="s">
        <v>56</v>
      </c>
      <c r="E999" t="s">
        <v>105</v>
      </c>
      <c r="F999" t="s">
        <v>57</v>
      </c>
      <c r="G999" t="s">
        <v>418</v>
      </c>
      <c r="H999" t="s">
        <v>119</v>
      </c>
      <c r="I999" t="s">
        <v>420</v>
      </c>
      <c r="J999" t="s">
        <v>421</v>
      </c>
      <c r="K999">
        <v>9.23</v>
      </c>
      <c r="L999">
        <v>15</v>
      </c>
      <c r="M999">
        <v>11</v>
      </c>
      <c r="N999">
        <v>4</v>
      </c>
      <c r="O999">
        <v>15</v>
      </c>
      <c r="P999">
        <v>73.3</v>
      </c>
      <c r="Q999">
        <v>73.3</v>
      </c>
      <c r="R999">
        <v>1.23</v>
      </c>
      <c r="S999" t="s">
        <v>30</v>
      </c>
      <c r="T999" t="s">
        <v>37</v>
      </c>
    </row>
    <row r="1000" spans="1:20" x14ac:dyDescent="0.3">
      <c r="A1000" t="s">
        <v>114</v>
      </c>
      <c r="B1000" t="s">
        <v>115</v>
      </c>
      <c r="C1000" t="s">
        <v>72</v>
      </c>
      <c r="D1000" t="s">
        <v>73</v>
      </c>
      <c r="E1000" t="s">
        <v>105</v>
      </c>
      <c r="F1000" t="s">
        <v>74</v>
      </c>
      <c r="G1000" t="s">
        <v>418</v>
      </c>
      <c r="H1000" t="s">
        <v>27</v>
      </c>
      <c r="I1000" t="s">
        <v>206</v>
      </c>
      <c r="J1000" t="s">
        <v>290</v>
      </c>
      <c r="K1000">
        <v>7.56</v>
      </c>
      <c r="L1000">
        <v>24</v>
      </c>
      <c r="M1000">
        <v>17</v>
      </c>
      <c r="N1000">
        <v>7</v>
      </c>
      <c r="O1000">
        <v>24</v>
      </c>
      <c r="P1000">
        <v>70.8</v>
      </c>
      <c r="Q1000">
        <v>70.8</v>
      </c>
      <c r="R1000">
        <v>0</v>
      </c>
      <c r="S1000" t="s">
        <v>30</v>
      </c>
      <c r="T1000" t="s">
        <v>37</v>
      </c>
    </row>
    <row r="1001" spans="1:20" x14ac:dyDescent="0.3">
      <c r="A1001" t="s">
        <v>117</v>
      </c>
      <c r="B1001" t="s">
        <v>118</v>
      </c>
      <c r="C1001" t="s">
        <v>94</v>
      </c>
      <c r="D1001" t="s">
        <v>95</v>
      </c>
      <c r="E1001" t="s">
        <v>105</v>
      </c>
      <c r="F1001" t="s">
        <v>89</v>
      </c>
      <c r="G1001" t="s">
        <v>418</v>
      </c>
      <c r="H1001" t="s">
        <v>27</v>
      </c>
      <c r="I1001" t="s">
        <v>159</v>
      </c>
      <c r="J1001" t="s">
        <v>422</v>
      </c>
      <c r="K1001">
        <v>9.58</v>
      </c>
      <c r="L1001">
        <v>18</v>
      </c>
      <c r="M1001">
        <v>13</v>
      </c>
      <c r="N1001">
        <v>5</v>
      </c>
      <c r="O1001">
        <v>18</v>
      </c>
      <c r="P1001">
        <v>72.2</v>
      </c>
      <c r="Q1001">
        <v>72.2</v>
      </c>
      <c r="R1001">
        <v>1.58</v>
      </c>
      <c r="S1001" t="s">
        <v>42</v>
      </c>
      <c r="T1001" t="s">
        <v>37</v>
      </c>
    </row>
    <row r="1002" spans="1:20" x14ac:dyDescent="0.3">
      <c r="A1002" t="s">
        <v>20</v>
      </c>
      <c r="B1002" t="s">
        <v>21</v>
      </c>
      <c r="C1002" t="s">
        <v>22</v>
      </c>
      <c r="D1002" t="s">
        <v>23</v>
      </c>
      <c r="E1002" t="s">
        <v>24</v>
      </c>
      <c r="F1002" t="s">
        <v>25</v>
      </c>
      <c r="G1002" t="s">
        <v>423</v>
      </c>
      <c r="H1002" t="s">
        <v>27</v>
      </c>
      <c r="I1002" t="s">
        <v>110</v>
      </c>
      <c r="J1002" t="s">
        <v>364</v>
      </c>
      <c r="K1002">
        <v>7.62</v>
      </c>
      <c r="L1002">
        <v>29</v>
      </c>
      <c r="M1002">
        <v>29</v>
      </c>
      <c r="N1002">
        <v>0</v>
      </c>
      <c r="O1002">
        <v>29</v>
      </c>
      <c r="P1002">
        <v>100</v>
      </c>
      <c r="Q1002">
        <v>100</v>
      </c>
      <c r="R1002">
        <v>0</v>
      </c>
      <c r="S1002" t="s">
        <v>42</v>
      </c>
      <c r="T1002" t="s">
        <v>60</v>
      </c>
    </row>
    <row r="1003" spans="1:20" x14ac:dyDescent="0.3">
      <c r="A1003" t="s">
        <v>32</v>
      </c>
      <c r="B1003" t="s">
        <v>33</v>
      </c>
      <c r="C1003" t="s">
        <v>22</v>
      </c>
      <c r="D1003" t="s">
        <v>34</v>
      </c>
      <c r="E1003" t="s">
        <v>24</v>
      </c>
      <c r="F1003" t="s">
        <v>25</v>
      </c>
      <c r="G1003" t="s">
        <v>423</v>
      </c>
      <c r="H1003" t="s">
        <v>158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 t="s">
        <v>42</v>
      </c>
      <c r="T1003" t="s">
        <v>60</v>
      </c>
    </row>
    <row r="1004" spans="1:20" x14ac:dyDescent="0.3">
      <c r="A1004" t="s">
        <v>38</v>
      </c>
      <c r="B1004" t="s">
        <v>39</v>
      </c>
      <c r="C1004" t="s">
        <v>22</v>
      </c>
      <c r="D1004" t="s">
        <v>34</v>
      </c>
      <c r="E1004" t="s">
        <v>24</v>
      </c>
      <c r="F1004" t="s">
        <v>25</v>
      </c>
      <c r="G1004" t="s">
        <v>423</v>
      </c>
      <c r="H1004" t="s">
        <v>27</v>
      </c>
      <c r="I1004" t="s">
        <v>64</v>
      </c>
      <c r="J1004" t="s">
        <v>171</v>
      </c>
      <c r="K1004">
        <v>9.26</v>
      </c>
      <c r="L1004">
        <v>29</v>
      </c>
      <c r="M1004">
        <v>29</v>
      </c>
      <c r="N1004">
        <v>0</v>
      </c>
      <c r="O1004">
        <v>29</v>
      </c>
      <c r="P1004">
        <v>100</v>
      </c>
      <c r="Q1004">
        <v>100</v>
      </c>
      <c r="R1004">
        <v>1.26</v>
      </c>
      <c r="S1004" t="s">
        <v>42</v>
      </c>
      <c r="T1004" t="s">
        <v>60</v>
      </c>
    </row>
    <row r="1005" spans="1:20" x14ac:dyDescent="0.3">
      <c r="A1005" t="s">
        <v>43</v>
      </c>
      <c r="B1005" t="s">
        <v>44</v>
      </c>
      <c r="C1005" t="s">
        <v>22</v>
      </c>
      <c r="D1005" t="s">
        <v>45</v>
      </c>
      <c r="E1005" t="s">
        <v>24</v>
      </c>
      <c r="F1005" t="s">
        <v>25</v>
      </c>
      <c r="G1005" t="s">
        <v>423</v>
      </c>
      <c r="H1005" t="s">
        <v>27</v>
      </c>
      <c r="I1005" t="s">
        <v>99</v>
      </c>
      <c r="J1005" t="s">
        <v>345</v>
      </c>
      <c r="K1005">
        <v>8.81</v>
      </c>
      <c r="L1005">
        <v>27</v>
      </c>
      <c r="M1005">
        <v>27</v>
      </c>
      <c r="N1005">
        <v>0</v>
      </c>
      <c r="O1005">
        <v>27</v>
      </c>
      <c r="P1005">
        <v>100</v>
      </c>
      <c r="Q1005">
        <v>100</v>
      </c>
      <c r="R1005">
        <v>0.81</v>
      </c>
      <c r="S1005" t="s">
        <v>42</v>
      </c>
      <c r="T1005" t="s">
        <v>60</v>
      </c>
    </row>
    <row r="1006" spans="1:20" x14ac:dyDescent="0.3">
      <c r="A1006" t="s">
        <v>48</v>
      </c>
      <c r="B1006" t="s">
        <v>49</v>
      </c>
      <c r="C1006" t="s">
        <v>22</v>
      </c>
      <c r="D1006" t="s">
        <v>34</v>
      </c>
      <c r="E1006" t="s">
        <v>24</v>
      </c>
      <c r="F1006" t="s">
        <v>25</v>
      </c>
      <c r="G1006" t="s">
        <v>423</v>
      </c>
      <c r="H1006" t="s">
        <v>27</v>
      </c>
      <c r="I1006" t="s">
        <v>125</v>
      </c>
      <c r="J1006" t="s">
        <v>263</v>
      </c>
      <c r="K1006">
        <v>7.47</v>
      </c>
      <c r="L1006">
        <v>22</v>
      </c>
      <c r="M1006">
        <v>19</v>
      </c>
      <c r="N1006">
        <v>3</v>
      </c>
      <c r="O1006">
        <v>22</v>
      </c>
      <c r="P1006">
        <v>86.4</v>
      </c>
      <c r="Q1006">
        <v>86.4</v>
      </c>
      <c r="R1006">
        <v>0</v>
      </c>
      <c r="S1006" t="s">
        <v>81</v>
      </c>
      <c r="T1006" t="s">
        <v>31</v>
      </c>
    </row>
    <row r="1007" spans="1:20" x14ac:dyDescent="0.3">
      <c r="A1007" t="s">
        <v>53</v>
      </c>
      <c r="B1007" t="s">
        <v>54</v>
      </c>
      <c r="C1007" t="s">
        <v>55</v>
      </c>
      <c r="D1007" t="s">
        <v>56</v>
      </c>
      <c r="E1007" t="s">
        <v>24</v>
      </c>
      <c r="F1007" t="s">
        <v>57</v>
      </c>
      <c r="G1007" t="s">
        <v>423</v>
      </c>
      <c r="H1007" t="s">
        <v>119</v>
      </c>
      <c r="I1007" t="s">
        <v>424</v>
      </c>
      <c r="J1007" t="s">
        <v>129</v>
      </c>
      <c r="K1007">
        <v>8.39</v>
      </c>
      <c r="L1007">
        <v>5</v>
      </c>
      <c r="M1007">
        <v>3</v>
      </c>
      <c r="N1007">
        <v>2</v>
      </c>
      <c r="O1007">
        <v>5</v>
      </c>
      <c r="P1007">
        <v>60</v>
      </c>
      <c r="Q1007">
        <v>60</v>
      </c>
      <c r="R1007">
        <v>0.39</v>
      </c>
      <c r="S1007" t="s">
        <v>30</v>
      </c>
      <c r="T1007" t="s">
        <v>31</v>
      </c>
    </row>
    <row r="1008" spans="1:20" x14ac:dyDescent="0.3">
      <c r="A1008" t="s">
        <v>61</v>
      </c>
      <c r="B1008" t="s">
        <v>62</v>
      </c>
      <c r="C1008" t="s">
        <v>55</v>
      </c>
      <c r="D1008" t="s">
        <v>63</v>
      </c>
      <c r="E1008" t="s">
        <v>24</v>
      </c>
      <c r="F1008" t="s">
        <v>57</v>
      </c>
      <c r="G1008" t="s">
        <v>423</v>
      </c>
      <c r="H1008" t="s">
        <v>27</v>
      </c>
      <c r="I1008" t="s">
        <v>84</v>
      </c>
      <c r="J1008" t="s">
        <v>163</v>
      </c>
      <c r="K1008">
        <v>9.1999999999999993</v>
      </c>
      <c r="L1008">
        <v>15</v>
      </c>
      <c r="M1008">
        <v>14</v>
      </c>
      <c r="N1008">
        <v>1</v>
      </c>
      <c r="O1008">
        <v>15</v>
      </c>
      <c r="P1008">
        <v>93.3</v>
      </c>
      <c r="Q1008">
        <v>93.3</v>
      </c>
      <c r="R1008">
        <v>1.2</v>
      </c>
      <c r="S1008" t="s">
        <v>81</v>
      </c>
      <c r="T1008" t="s">
        <v>31</v>
      </c>
    </row>
    <row r="1009" spans="1:20" x14ac:dyDescent="0.3">
      <c r="A1009" t="s">
        <v>66</v>
      </c>
      <c r="B1009" t="s">
        <v>67</v>
      </c>
      <c r="C1009" t="s">
        <v>55</v>
      </c>
      <c r="D1009" t="s">
        <v>56</v>
      </c>
      <c r="E1009" t="s">
        <v>24</v>
      </c>
      <c r="F1009" t="s">
        <v>57</v>
      </c>
      <c r="G1009" t="s">
        <v>423</v>
      </c>
      <c r="H1009" t="s">
        <v>27</v>
      </c>
      <c r="I1009" t="s">
        <v>79</v>
      </c>
      <c r="J1009" t="s">
        <v>47</v>
      </c>
      <c r="K1009">
        <v>7.71</v>
      </c>
      <c r="L1009">
        <v>6</v>
      </c>
      <c r="M1009">
        <v>4</v>
      </c>
      <c r="N1009">
        <v>2</v>
      </c>
      <c r="O1009">
        <v>6</v>
      </c>
      <c r="P1009">
        <v>66.7</v>
      </c>
      <c r="Q1009">
        <v>66.7</v>
      </c>
      <c r="R1009">
        <v>0</v>
      </c>
      <c r="S1009" t="s">
        <v>30</v>
      </c>
      <c r="T1009" t="s">
        <v>31</v>
      </c>
    </row>
    <row r="1010" spans="1:20" x14ac:dyDescent="0.3">
      <c r="A1010" t="s">
        <v>70</v>
      </c>
      <c r="B1010" t="s">
        <v>71</v>
      </c>
      <c r="C1010" t="s">
        <v>72</v>
      </c>
      <c r="D1010" t="s">
        <v>73</v>
      </c>
      <c r="E1010" t="s">
        <v>24</v>
      </c>
      <c r="F1010" t="s">
        <v>74</v>
      </c>
      <c r="G1010" t="s">
        <v>423</v>
      </c>
      <c r="H1010" t="s">
        <v>27</v>
      </c>
      <c r="I1010" t="s">
        <v>194</v>
      </c>
      <c r="J1010" t="s">
        <v>144</v>
      </c>
      <c r="K1010">
        <v>8.48</v>
      </c>
      <c r="L1010">
        <v>19</v>
      </c>
      <c r="M1010">
        <v>17</v>
      </c>
      <c r="N1010">
        <v>2</v>
      </c>
      <c r="O1010">
        <v>19</v>
      </c>
      <c r="P1010">
        <v>89.5</v>
      </c>
      <c r="Q1010">
        <v>89.5</v>
      </c>
      <c r="R1010">
        <v>0.48</v>
      </c>
      <c r="S1010" t="s">
        <v>30</v>
      </c>
      <c r="T1010" t="s">
        <v>31</v>
      </c>
    </row>
    <row r="1011" spans="1:20" x14ac:dyDescent="0.3">
      <c r="A1011" t="s">
        <v>77</v>
      </c>
      <c r="B1011" t="s">
        <v>78</v>
      </c>
      <c r="C1011" t="s">
        <v>72</v>
      </c>
      <c r="D1011" t="s">
        <v>73</v>
      </c>
      <c r="E1011" t="s">
        <v>24</v>
      </c>
      <c r="F1011" t="s">
        <v>74</v>
      </c>
      <c r="G1011" t="s">
        <v>423</v>
      </c>
      <c r="H1011" t="s">
        <v>27</v>
      </c>
      <c r="I1011" t="s">
        <v>46</v>
      </c>
      <c r="J1011" t="s">
        <v>425</v>
      </c>
      <c r="K1011">
        <v>8.07</v>
      </c>
      <c r="L1011">
        <v>17</v>
      </c>
      <c r="M1011">
        <v>16</v>
      </c>
      <c r="N1011">
        <v>1</v>
      </c>
      <c r="O1011">
        <v>17</v>
      </c>
      <c r="P1011">
        <v>94.1</v>
      </c>
      <c r="Q1011">
        <v>94.1</v>
      </c>
      <c r="R1011">
        <v>7.0000000000000007E-2</v>
      </c>
      <c r="S1011" t="s">
        <v>81</v>
      </c>
      <c r="T1011" t="s">
        <v>31</v>
      </c>
    </row>
    <row r="1012" spans="1:20" x14ac:dyDescent="0.3">
      <c r="A1012" t="s">
        <v>82</v>
      </c>
      <c r="B1012" t="s">
        <v>83</v>
      </c>
      <c r="C1012" t="s">
        <v>72</v>
      </c>
      <c r="D1012" t="s">
        <v>45</v>
      </c>
      <c r="E1012" t="s">
        <v>24</v>
      </c>
      <c r="F1012" t="s">
        <v>74</v>
      </c>
      <c r="G1012" t="s">
        <v>423</v>
      </c>
      <c r="H1012" t="s">
        <v>27</v>
      </c>
      <c r="I1012" t="s">
        <v>64</v>
      </c>
      <c r="J1012" t="s">
        <v>200</v>
      </c>
      <c r="K1012">
        <v>8.86</v>
      </c>
      <c r="L1012">
        <v>20</v>
      </c>
      <c r="M1012">
        <v>18</v>
      </c>
      <c r="N1012">
        <v>2</v>
      </c>
      <c r="O1012">
        <v>20</v>
      </c>
      <c r="P1012">
        <v>90</v>
      </c>
      <c r="Q1012">
        <v>90</v>
      </c>
      <c r="R1012">
        <v>0.86</v>
      </c>
      <c r="S1012" t="s">
        <v>42</v>
      </c>
      <c r="T1012" t="s">
        <v>31</v>
      </c>
    </row>
    <row r="1013" spans="1:20" x14ac:dyDescent="0.3">
      <c r="A1013" t="s">
        <v>85</v>
      </c>
      <c r="B1013" t="s">
        <v>86</v>
      </c>
      <c r="C1013" t="s">
        <v>87</v>
      </c>
      <c r="D1013" t="s">
        <v>88</v>
      </c>
      <c r="E1013" t="s">
        <v>24</v>
      </c>
      <c r="F1013" t="s">
        <v>89</v>
      </c>
      <c r="G1013" t="s">
        <v>423</v>
      </c>
      <c r="H1013" t="s">
        <v>158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 t="s">
        <v>42</v>
      </c>
      <c r="T1013" t="s">
        <v>60</v>
      </c>
    </row>
    <row r="1014" spans="1:20" x14ac:dyDescent="0.3">
      <c r="A1014" t="s">
        <v>92</v>
      </c>
      <c r="B1014" t="s">
        <v>93</v>
      </c>
      <c r="C1014" t="s">
        <v>94</v>
      </c>
      <c r="D1014" t="s">
        <v>95</v>
      </c>
      <c r="E1014" t="s">
        <v>24</v>
      </c>
      <c r="F1014" t="s">
        <v>89</v>
      </c>
      <c r="G1014" t="s">
        <v>423</v>
      </c>
      <c r="H1014" t="s">
        <v>27</v>
      </c>
      <c r="I1014" t="s">
        <v>110</v>
      </c>
      <c r="J1014" t="s">
        <v>342</v>
      </c>
      <c r="K1014">
        <v>9.2799999999999994</v>
      </c>
      <c r="L1014">
        <v>24</v>
      </c>
      <c r="M1014">
        <v>24</v>
      </c>
      <c r="N1014">
        <v>0</v>
      </c>
      <c r="O1014">
        <v>24</v>
      </c>
      <c r="P1014">
        <v>100</v>
      </c>
      <c r="Q1014">
        <v>100</v>
      </c>
      <c r="R1014">
        <v>1.28</v>
      </c>
      <c r="S1014" t="s">
        <v>42</v>
      </c>
      <c r="T1014" t="s">
        <v>60</v>
      </c>
    </row>
    <row r="1015" spans="1:20" x14ac:dyDescent="0.3">
      <c r="A1015" t="s">
        <v>97</v>
      </c>
      <c r="B1015" t="s">
        <v>98</v>
      </c>
      <c r="C1015" t="s">
        <v>94</v>
      </c>
      <c r="D1015" t="s">
        <v>95</v>
      </c>
      <c r="E1015" t="s">
        <v>24</v>
      </c>
      <c r="F1015" t="s">
        <v>89</v>
      </c>
      <c r="G1015" t="s">
        <v>423</v>
      </c>
      <c r="H1015" t="s">
        <v>27</v>
      </c>
      <c r="I1015" t="s">
        <v>68</v>
      </c>
      <c r="J1015" t="s">
        <v>391</v>
      </c>
      <c r="K1015">
        <v>7.92</v>
      </c>
      <c r="L1015">
        <v>35</v>
      </c>
      <c r="M1015">
        <v>28</v>
      </c>
      <c r="N1015">
        <v>7</v>
      </c>
      <c r="O1015">
        <v>35</v>
      </c>
      <c r="P1015">
        <v>80</v>
      </c>
      <c r="Q1015">
        <v>80</v>
      </c>
      <c r="R1015">
        <v>0</v>
      </c>
      <c r="S1015" t="s">
        <v>81</v>
      </c>
      <c r="T1015" t="s">
        <v>37</v>
      </c>
    </row>
    <row r="1016" spans="1:20" x14ac:dyDescent="0.3">
      <c r="A1016" t="s">
        <v>100</v>
      </c>
      <c r="B1016" t="s">
        <v>101</v>
      </c>
      <c r="C1016" t="s">
        <v>94</v>
      </c>
      <c r="D1016" t="s">
        <v>45</v>
      </c>
      <c r="E1016" t="s">
        <v>24</v>
      </c>
      <c r="F1016" t="s">
        <v>89</v>
      </c>
      <c r="G1016" t="s">
        <v>423</v>
      </c>
      <c r="H1016" t="s">
        <v>27</v>
      </c>
      <c r="I1016" t="s">
        <v>130</v>
      </c>
      <c r="J1016" t="s">
        <v>102</v>
      </c>
      <c r="K1016">
        <v>7.96</v>
      </c>
      <c r="L1016">
        <v>24</v>
      </c>
      <c r="M1016">
        <v>24</v>
      </c>
      <c r="N1016">
        <v>0</v>
      </c>
      <c r="O1016">
        <v>24</v>
      </c>
      <c r="P1016">
        <v>100</v>
      </c>
      <c r="Q1016">
        <v>100</v>
      </c>
      <c r="R1016">
        <v>0</v>
      </c>
      <c r="S1016" t="s">
        <v>42</v>
      </c>
      <c r="T1016" t="s">
        <v>60</v>
      </c>
    </row>
    <row r="1017" spans="1:20" x14ac:dyDescent="0.3">
      <c r="A1017" t="s">
        <v>103</v>
      </c>
      <c r="B1017" t="s">
        <v>104</v>
      </c>
      <c r="C1017" t="s">
        <v>22</v>
      </c>
      <c r="D1017" t="s">
        <v>34</v>
      </c>
      <c r="E1017" t="s">
        <v>105</v>
      </c>
      <c r="F1017" t="s">
        <v>25</v>
      </c>
      <c r="G1017" t="s">
        <v>423</v>
      </c>
      <c r="H1017" t="s">
        <v>27</v>
      </c>
      <c r="I1017" t="s">
        <v>28</v>
      </c>
      <c r="J1017" t="s">
        <v>249</v>
      </c>
      <c r="K1017">
        <v>9.2799999999999994</v>
      </c>
      <c r="L1017">
        <v>29</v>
      </c>
      <c r="M1017">
        <v>25</v>
      </c>
      <c r="N1017">
        <v>4</v>
      </c>
      <c r="O1017">
        <v>29</v>
      </c>
      <c r="P1017">
        <v>86.2</v>
      </c>
      <c r="Q1017">
        <v>86.2</v>
      </c>
      <c r="R1017">
        <v>1.28</v>
      </c>
      <c r="S1017" t="s">
        <v>30</v>
      </c>
      <c r="T1017" t="s">
        <v>37</v>
      </c>
    </row>
    <row r="1018" spans="1:20" x14ac:dyDescent="0.3">
      <c r="A1018" t="s">
        <v>108</v>
      </c>
      <c r="B1018" t="s">
        <v>109</v>
      </c>
      <c r="C1018" t="s">
        <v>22</v>
      </c>
      <c r="D1018" t="s">
        <v>34</v>
      </c>
      <c r="E1018" t="s">
        <v>105</v>
      </c>
      <c r="F1018" t="s">
        <v>25</v>
      </c>
      <c r="G1018" t="s">
        <v>423</v>
      </c>
      <c r="H1018" t="s">
        <v>27</v>
      </c>
      <c r="I1018" t="s">
        <v>219</v>
      </c>
      <c r="J1018" t="s">
        <v>395</v>
      </c>
      <c r="K1018">
        <v>9.18</v>
      </c>
      <c r="L1018">
        <v>13</v>
      </c>
      <c r="M1018">
        <v>12</v>
      </c>
      <c r="N1018">
        <v>1</v>
      </c>
      <c r="O1018">
        <v>13</v>
      </c>
      <c r="P1018">
        <v>92.3</v>
      </c>
      <c r="Q1018">
        <v>92.3</v>
      </c>
      <c r="R1018">
        <v>1.18</v>
      </c>
      <c r="S1018" t="s">
        <v>30</v>
      </c>
      <c r="T1018" t="s">
        <v>31</v>
      </c>
    </row>
    <row r="1019" spans="1:20" x14ac:dyDescent="0.3">
      <c r="A1019" t="s">
        <v>111</v>
      </c>
      <c r="B1019" t="s">
        <v>112</v>
      </c>
      <c r="C1019" t="s">
        <v>55</v>
      </c>
      <c r="D1019" t="s">
        <v>56</v>
      </c>
      <c r="E1019" t="s">
        <v>105</v>
      </c>
      <c r="F1019" t="s">
        <v>57</v>
      </c>
      <c r="G1019" t="s">
        <v>423</v>
      </c>
      <c r="H1019" t="s">
        <v>27</v>
      </c>
      <c r="I1019" t="s">
        <v>153</v>
      </c>
      <c r="J1019" t="s">
        <v>187</v>
      </c>
      <c r="K1019">
        <v>8.8699999999999992</v>
      </c>
      <c r="L1019">
        <v>16</v>
      </c>
      <c r="M1019">
        <v>12</v>
      </c>
      <c r="N1019">
        <v>4</v>
      </c>
      <c r="O1019">
        <v>16</v>
      </c>
      <c r="P1019">
        <v>75</v>
      </c>
      <c r="Q1019">
        <v>75</v>
      </c>
      <c r="R1019">
        <v>0.87</v>
      </c>
      <c r="S1019" t="s">
        <v>30</v>
      </c>
      <c r="T1019" t="s">
        <v>37</v>
      </c>
    </row>
    <row r="1020" spans="1:20" x14ac:dyDescent="0.3">
      <c r="A1020" t="s">
        <v>114</v>
      </c>
      <c r="B1020" t="s">
        <v>115</v>
      </c>
      <c r="C1020" t="s">
        <v>72</v>
      </c>
      <c r="D1020" t="s">
        <v>73</v>
      </c>
      <c r="E1020" t="s">
        <v>105</v>
      </c>
      <c r="F1020" t="s">
        <v>74</v>
      </c>
      <c r="G1020" t="s">
        <v>423</v>
      </c>
      <c r="H1020" t="s">
        <v>27</v>
      </c>
      <c r="I1020" t="s">
        <v>138</v>
      </c>
      <c r="J1020" t="s">
        <v>334</v>
      </c>
      <c r="K1020">
        <v>7.68</v>
      </c>
      <c r="L1020">
        <v>12</v>
      </c>
      <c r="M1020">
        <v>9</v>
      </c>
      <c r="N1020">
        <v>3</v>
      </c>
      <c r="O1020">
        <v>12</v>
      </c>
      <c r="P1020">
        <v>75</v>
      </c>
      <c r="Q1020">
        <v>75</v>
      </c>
      <c r="R1020">
        <v>0</v>
      </c>
      <c r="S1020" t="s">
        <v>30</v>
      </c>
      <c r="T1020" t="s">
        <v>31</v>
      </c>
    </row>
    <row r="1021" spans="1:20" x14ac:dyDescent="0.3">
      <c r="A1021" t="s">
        <v>117</v>
      </c>
      <c r="B1021" t="s">
        <v>118</v>
      </c>
      <c r="C1021" t="s">
        <v>94</v>
      </c>
      <c r="D1021" t="s">
        <v>95</v>
      </c>
      <c r="E1021" t="s">
        <v>105</v>
      </c>
      <c r="F1021" t="s">
        <v>89</v>
      </c>
      <c r="G1021" t="s">
        <v>423</v>
      </c>
      <c r="H1021" t="s">
        <v>27</v>
      </c>
      <c r="I1021" t="s">
        <v>113</v>
      </c>
      <c r="J1021" t="s">
        <v>280</v>
      </c>
      <c r="K1021">
        <v>8.91</v>
      </c>
      <c r="L1021">
        <v>28</v>
      </c>
      <c r="M1021">
        <v>20</v>
      </c>
      <c r="N1021">
        <v>8</v>
      </c>
      <c r="O1021">
        <v>28</v>
      </c>
      <c r="P1021">
        <v>71.400000000000006</v>
      </c>
      <c r="Q1021">
        <v>71.400000000000006</v>
      </c>
      <c r="R1021">
        <v>0.91</v>
      </c>
      <c r="S1021" t="s">
        <v>30</v>
      </c>
      <c r="T1021" t="s">
        <v>122</v>
      </c>
    </row>
    <row r="1022" spans="1:20" x14ac:dyDescent="0.3">
      <c r="A1022" t="s">
        <v>20</v>
      </c>
      <c r="B1022" t="s">
        <v>21</v>
      </c>
      <c r="C1022" t="s">
        <v>22</v>
      </c>
      <c r="D1022" t="s">
        <v>23</v>
      </c>
      <c r="E1022" t="s">
        <v>24</v>
      </c>
      <c r="F1022" t="s">
        <v>25</v>
      </c>
      <c r="G1022" t="s">
        <v>426</v>
      </c>
      <c r="H1022" t="s">
        <v>27</v>
      </c>
      <c r="I1022" t="s">
        <v>153</v>
      </c>
      <c r="J1022" t="s">
        <v>140</v>
      </c>
      <c r="K1022">
        <v>8.35</v>
      </c>
      <c r="L1022">
        <v>16</v>
      </c>
      <c r="M1022">
        <v>15</v>
      </c>
      <c r="N1022">
        <v>1</v>
      </c>
      <c r="O1022">
        <v>16</v>
      </c>
      <c r="P1022">
        <v>93.8</v>
      </c>
      <c r="Q1022">
        <v>93.8</v>
      </c>
      <c r="R1022">
        <v>0.35</v>
      </c>
      <c r="S1022" t="s">
        <v>42</v>
      </c>
      <c r="T1022" t="s">
        <v>31</v>
      </c>
    </row>
    <row r="1023" spans="1:20" x14ac:dyDescent="0.3">
      <c r="A1023" t="s">
        <v>32</v>
      </c>
      <c r="B1023" t="s">
        <v>33</v>
      </c>
      <c r="C1023" t="s">
        <v>22</v>
      </c>
      <c r="D1023" t="s">
        <v>34</v>
      </c>
      <c r="E1023" t="s">
        <v>24</v>
      </c>
      <c r="F1023" t="s">
        <v>25</v>
      </c>
      <c r="G1023" t="s">
        <v>426</v>
      </c>
      <c r="H1023" t="s">
        <v>27</v>
      </c>
      <c r="I1023" t="s">
        <v>179</v>
      </c>
      <c r="J1023" t="s">
        <v>148</v>
      </c>
      <c r="K1023">
        <v>7.68</v>
      </c>
      <c r="L1023">
        <v>21</v>
      </c>
      <c r="M1023">
        <v>21</v>
      </c>
      <c r="N1023">
        <v>0</v>
      </c>
      <c r="O1023">
        <v>21</v>
      </c>
      <c r="P1023">
        <v>100</v>
      </c>
      <c r="Q1023">
        <v>100</v>
      </c>
      <c r="R1023">
        <v>0</v>
      </c>
      <c r="S1023" t="s">
        <v>42</v>
      </c>
      <c r="T1023" t="s">
        <v>60</v>
      </c>
    </row>
    <row r="1024" spans="1:20" x14ac:dyDescent="0.3">
      <c r="A1024" t="s">
        <v>38</v>
      </c>
      <c r="B1024" t="s">
        <v>39</v>
      </c>
      <c r="C1024" t="s">
        <v>22</v>
      </c>
      <c r="D1024" t="s">
        <v>34</v>
      </c>
      <c r="E1024" t="s">
        <v>24</v>
      </c>
      <c r="F1024" t="s">
        <v>25</v>
      </c>
      <c r="G1024" t="s">
        <v>426</v>
      </c>
      <c r="H1024" t="s">
        <v>119</v>
      </c>
      <c r="I1024" t="s">
        <v>427</v>
      </c>
      <c r="J1024" t="s">
        <v>163</v>
      </c>
      <c r="K1024">
        <v>7.25</v>
      </c>
      <c r="L1024">
        <v>25</v>
      </c>
      <c r="M1024">
        <v>17</v>
      </c>
      <c r="N1024">
        <v>8</v>
      </c>
      <c r="O1024">
        <v>25</v>
      </c>
      <c r="P1024">
        <v>68</v>
      </c>
      <c r="Q1024">
        <v>68</v>
      </c>
      <c r="R1024">
        <v>0</v>
      </c>
      <c r="S1024" t="s">
        <v>30</v>
      </c>
      <c r="T1024" t="s">
        <v>122</v>
      </c>
    </row>
    <row r="1025" spans="1:20" x14ac:dyDescent="0.3">
      <c r="A1025" t="s">
        <v>43</v>
      </c>
      <c r="B1025" t="s">
        <v>44</v>
      </c>
      <c r="C1025" t="s">
        <v>22</v>
      </c>
      <c r="D1025" t="s">
        <v>45</v>
      </c>
      <c r="E1025" t="s">
        <v>24</v>
      </c>
      <c r="F1025" t="s">
        <v>25</v>
      </c>
      <c r="G1025" t="s">
        <v>426</v>
      </c>
      <c r="H1025" t="s">
        <v>27</v>
      </c>
      <c r="I1025" t="s">
        <v>149</v>
      </c>
      <c r="J1025" t="s">
        <v>245</v>
      </c>
      <c r="K1025">
        <v>9.5399999999999991</v>
      </c>
      <c r="L1025">
        <v>26</v>
      </c>
      <c r="M1025">
        <v>19</v>
      </c>
      <c r="N1025">
        <v>7</v>
      </c>
      <c r="O1025">
        <v>26</v>
      </c>
      <c r="P1025">
        <v>73.099999999999994</v>
      </c>
      <c r="Q1025">
        <v>73.099999999999994</v>
      </c>
      <c r="R1025">
        <v>1.54</v>
      </c>
      <c r="S1025" t="s">
        <v>30</v>
      </c>
      <c r="T1025" t="s">
        <v>37</v>
      </c>
    </row>
    <row r="1026" spans="1:20" x14ac:dyDescent="0.3">
      <c r="A1026" t="s">
        <v>48</v>
      </c>
      <c r="B1026" t="s">
        <v>49</v>
      </c>
      <c r="C1026" t="s">
        <v>22</v>
      </c>
      <c r="D1026" t="s">
        <v>34</v>
      </c>
      <c r="E1026" t="s">
        <v>24</v>
      </c>
      <c r="F1026" t="s">
        <v>25</v>
      </c>
      <c r="G1026" t="s">
        <v>426</v>
      </c>
      <c r="H1026" t="s">
        <v>27</v>
      </c>
      <c r="I1026" t="s">
        <v>46</v>
      </c>
      <c r="J1026" t="s">
        <v>172</v>
      </c>
      <c r="K1026">
        <v>7.41</v>
      </c>
      <c r="L1026">
        <v>31</v>
      </c>
      <c r="M1026">
        <v>26</v>
      </c>
      <c r="N1026">
        <v>5</v>
      </c>
      <c r="O1026">
        <v>31</v>
      </c>
      <c r="P1026">
        <v>83.9</v>
      </c>
      <c r="Q1026">
        <v>83.9</v>
      </c>
      <c r="R1026">
        <v>0</v>
      </c>
      <c r="S1026" t="s">
        <v>81</v>
      </c>
      <c r="T1026" t="s">
        <v>37</v>
      </c>
    </row>
    <row r="1027" spans="1:20" x14ac:dyDescent="0.3">
      <c r="A1027" t="s">
        <v>53</v>
      </c>
      <c r="B1027" t="s">
        <v>54</v>
      </c>
      <c r="C1027" t="s">
        <v>55</v>
      </c>
      <c r="D1027" t="s">
        <v>56</v>
      </c>
      <c r="E1027" t="s">
        <v>24</v>
      </c>
      <c r="F1027" t="s">
        <v>57</v>
      </c>
      <c r="G1027" t="s">
        <v>426</v>
      </c>
      <c r="H1027" t="s">
        <v>27</v>
      </c>
      <c r="I1027" t="s">
        <v>210</v>
      </c>
      <c r="J1027" t="s">
        <v>409</v>
      </c>
      <c r="K1027">
        <v>9.19</v>
      </c>
      <c r="L1027">
        <v>12</v>
      </c>
      <c r="M1027">
        <v>9</v>
      </c>
      <c r="N1027">
        <v>3</v>
      </c>
      <c r="O1027">
        <v>12</v>
      </c>
      <c r="P1027">
        <v>75</v>
      </c>
      <c r="Q1027">
        <v>75</v>
      </c>
      <c r="R1027">
        <v>1.19</v>
      </c>
      <c r="S1027" t="s">
        <v>81</v>
      </c>
      <c r="T1027" t="s">
        <v>31</v>
      </c>
    </row>
    <row r="1028" spans="1:20" x14ac:dyDescent="0.3">
      <c r="A1028" t="s">
        <v>61</v>
      </c>
      <c r="B1028" t="s">
        <v>62</v>
      </c>
      <c r="C1028" t="s">
        <v>55</v>
      </c>
      <c r="D1028" t="s">
        <v>63</v>
      </c>
      <c r="E1028" t="s">
        <v>24</v>
      </c>
      <c r="F1028" t="s">
        <v>57</v>
      </c>
      <c r="G1028" t="s">
        <v>426</v>
      </c>
      <c r="H1028" t="s">
        <v>27</v>
      </c>
      <c r="I1028" t="s">
        <v>179</v>
      </c>
      <c r="J1028" t="s">
        <v>230</v>
      </c>
      <c r="K1028">
        <v>8.99</v>
      </c>
      <c r="L1028">
        <v>16</v>
      </c>
      <c r="M1028">
        <v>13</v>
      </c>
      <c r="N1028">
        <v>3</v>
      </c>
      <c r="O1028">
        <v>16</v>
      </c>
      <c r="P1028">
        <v>81.2</v>
      </c>
      <c r="Q1028">
        <v>81.2</v>
      </c>
      <c r="R1028">
        <v>0.99</v>
      </c>
      <c r="S1028" t="s">
        <v>30</v>
      </c>
      <c r="T1028" t="s">
        <v>31</v>
      </c>
    </row>
    <row r="1029" spans="1:20" x14ac:dyDescent="0.3">
      <c r="A1029" t="s">
        <v>66</v>
      </c>
      <c r="B1029" t="s">
        <v>67</v>
      </c>
      <c r="C1029" t="s">
        <v>55</v>
      </c>
      <c r="D1029" t="s">
        <v>56</v>
      </c>
      <c r="E1029" t="s">
        <v>24</v>
      </c>
      <c r="F1029" t="s">
        <v>57</v>
      </c>
      <c r="G1029" t="s">
        <v>426</v>
      </c>
      <c r="H1029" t="s">
        <v>27</v>
      </c>
      <c r="I1029" t="s">
        <v>179</v>
      </c>
      <c r="J1029" t="s">
        <v>274</v>
      </c>
      <c r="K1029">
        <v>8.94</v>
      </c>
      <c r="L1029">
        <v>17</v>
      </c>
      <c r="M1029">
        <v>17</v>
      </c>
      <c r="N1029">
        <v>0</v>
      </c>
      <c r="O1029">
        <v>17</v>
      </c>
      <c r="P1029">
        <v>100</v>
      </c>
      <c r="Q1029">
        <v>100</v>
      </c>
      <c r="R1029">
        <v>0.94</v>
      </c>
      <c r="S1029" t="s">
        <v>42</v>
      </c>
      <c r="T1029" t="s">
        <v>60</v>
      </c>
    </row>
    <row r="1030" spans="1:20" x14ac:dyDescent="0.3">
      <c r="A1030" t="s">
        <v>70</v>
      </c>
      <c r="B1030" t="s">
        <v>71</v>
      </c>
      <c r="C1030" t="s">
        <v>72</v>
      </c>
      <c r="D1030" t="s">
        <v>73</v>
      </c>
      <c r="E1030" t="s">
        <v>24</v>
      </c>
      <c r="F1030" t="s">
        <v>74</v>
      </c>
      <c r="G1030" t="s">
        <v>426</v>
      </c>
      <c r="H1030" t="s">
        <v>27</v>
      </c>
      <c r="I1030" t="s">
        <v>125</v>
      </c>
      <c r="J1030" t="s">
        <v>141</v>
      </c>
      <c r="K1030">
        <v>8.68</v>
      </c>
      <c r="L1030">
        <v>22</v>
      </c>
      <c r="M1030">
        <v>22</v>
      </c>
      <c r="N1030">
        <v>0</v>
      </c>
      <c r="O1030">
        <v>22</v>
      </c>
      <c r="P1030">
        <v>100</v>
      </c>
      <c r="Q1030">
        <v>100</v>
      </c>
      <c r="R1030">
        <v>0.68</v>
      </c>
      <c r="S1030" t="s">
        <v>42</v>
      </c>
      <c r="T1030" t="s">
        <v>60</v>
      </c>
    </row>
    <row r="1031" spans="1:20" x14ac:dyDescent="0.3">
      <c r="A1031" t="s">
        <v>77</v>
      </c>
      <c r="B1031" t="s">
        <v>78</v>
      </c>
      <c r="C1031" t="s">
        <v>72</v>
      </c>
      <c r="D1031" t="s">
        <v>73</v>
      </c>
      <c r="E1031" t="s">
        <v>24</v>
      </c>
      <c r="F1031" t="s">
        <v>74</v>
      </c>
      <c r="G1031" t="s">
        <v>426</v>
      </c>
      <c r="H1031" t="s">
        <v>27</v>
      </c>
      <c r="I1031" t="s">
        <v>223</v>
      </c>
      <c r="J1031" t="s">
        <v>142</v>
      </c>
      <c r="K1031">
        <v>7.22</v>
      </c>
      <c r="L1031">
        <v>22</v>
      </c>
      <c r="M1031">
        <v>21</v>
      </c>
      <c r="N1031">
        <v>1</v>
      </c>
      <c r="O1031">
        <v>22</v>
      </c>
      <c r="P1031">
        <v>95.5</v>
      </c>
      <c r="Q1031">
        <v>95.5</v>
      </c>
      <c r="R1031">
        <v>0</v>
      </c>
      <c r="S1031" t="s">
        <v>30</v>
      </c>
      <c r="T1031" t="s">
        <v>31</v>
      </c>
    </row>
    <row r="1032" spans="1:20" x14ac:dyDescent="0.3">
      <c r="A1032" t="s">
        <v>82</v>
      </c>
      <c r="B1032" t="s">
        <v>83</v>
      </c>
      <c r="C1032" t="s">
        <v>72</v>
      </c>
      <c r="D1032" t="s">
        <v>45</v>
      </c>
      <c r="E1032" t="s">
        <v>24</v>
      </c>
      <c r="F1032" t="s">
        <v>74</v>
      </c>
      <c r="G1032" t="s">
        <v>426</v>
      </c>
      <c r="H1032" t="s">
        <v>27</v>
      </c>
      <c r="I1032" t="s">
        <v>164</v>
      </c>
      <c r="J1032" t="s">
        <v>296</v>
      </c>
      <c r="K1032">
        <v>7.81</v>
      </c>
      <c r="L1032">
        <v>23</v>
      </c>
      <c r="M1032">
        <v>16</v>
      </c>
      <c r="N1032">
        <v>7</v>
      </c>
      <c r="O1032">
        <v>23</v>
      </c>
      <c r="P1032">
        <v>69.599999999999994</v>
      </c>
      <c r="Q1032">
        <v>69.599999999999994</v>
      </c>
      <c r="R1032">
        <v>0</v>
      </c>
      <c r="S1032" t="s">
        <v>42</v>
      </c>
      <c r="T1032" t="s">
        <v>37</v>
      </c>
    </row>
    <row r="1033" spans="1:20" x14ac:dyDescent="0.3">
      <c r="A1033" t="s">
        <v>85</v>
      </c>
      <c r="B1033" t="s">
        <v>86</v>
      </c>
      <c r="C1033" t="s">
        <v>87</v>
      </c>
      <c r="D1033" t="s">
        <v>88</v>
      </c>
      <c r="E1033" t="s">
        <v>24</v>
      </c>
      <c r="F1033" t="s">
        <v>89</v>
      </c>
      <c r="G1033" t="s">
        <v>426</v>
      </c>
      <c r="H1033" t="s">
        <v>27</v>
      </c>
      <c r="I1033" t="s">
        <v>194</v>
      </c>
      <c r="J1033" t="s">
        <v>336</v>
      </c>
      <c r="K1033">
        <v>9.3800000000000008</v>
      </c>
      <c r="L1033">
        <v>23</v>
      </c>
      <c r="M1033">
        <v>23</v>
      </c>
      <c r="N1033">
        <v>0</v>
      </c>
      <c r="O1033">
        <v>23</v>
      </c>
      <c r="P1033">
        <v>100</v>
      </c>
      <c r="Q1033">
        <v>100</v>
      </c>
      <c r="R1033">
        <v>1.38</v>
      </c>
      <c r="S1033" t="s">
        <v>42</v>
      </c>
      <c r="T1033" t="s">
        <v>60</v>
      </c>
    </row>
    <row r="1034" spans="1:20" x14ac:dyDescent="0.3">
      <c r="A1034" t="s">
        <v>92</v>
      </c>
      <c r="B1034" t="s">
        <v>93</v>
      </c>
      <c r="C1034" t="s">
        <v>94</v>
      </c>
      <c r="D1034" t="s">
        <v>95</v>
      </c>
      <c r="E1034" t="s">
        <v>24</v>
      </c>
      <c r="F1034" t="s">
        <v>89</v>
      </c>
      <c r="G1034" t="s">
        <v>426</v>
      </c>
      <c r="H1034" t="s">
        <v>27</v>
      </c>
      <c r="I1034" t="s">
        <v>35</v>
      </c>
      <c r="J1034" t="s">
        <v>295</v>
      </c>
      <c r="K1034">
        <v>7.81</v>
      </c>
      <c r="L1034">
        <v>27</v>
      </c>
      <c r="M1034">
        <v>25</v>
      </c>
      <c r="N1034">
        <v>2</v>
      </c>
      <c r="O1034">
        <v>27</v>
      </c>
      <c r="P1034">
        <v>92.6</v>
      </c>
      <c r="Q1034">
        <v>92.6</v>
      </c>
      <c r="R1034">
        <v>0</v>
      </c>
      <c r="S1034" t="s">
        <v>42</v>
      </c>
      <c r="T1034" t="s">
        <v>31</v>
      </c>
    </row>
    <row r="1035" spans="1:20" x14ac:dyDescent="0.3">
      <c r="A1035" t="s">
        <v>97</v>
      </c>
      <c r="B1035" t="s">
        <v>98</v>
      </c>
      <c r="C1035" t="s">
        <v>94</v>
      </c>
      <c r="D1035" t="s">
        <v>95</v>
      </c>
      <c r="E1035" t="s">
        <v>24</v>
      </c>
      <c r="F1035" t="s">
        <v>89</v>
      </c>
      <c r="G1035" t="s">
        <v>426</v>
      </c>
      <c r="H1035" t="s">
        <v>27</v>
      </c>
      <c r="I1035" t="s">
        <v>46</v>
      </c>
      <c r="J1035" t="s">
        <v>156</v>
      </c>
      <c r="K1035">
        <v>9.52</v>
      </c>
      <c r="L1035">
        <v>21</v>
      </c>
      <c r="M1035">
        <v>16</v>
      </c>
      <c r="N1035">
        <v>5</v>
      </c>
      <c r="O1035">
        <v>21</v>
      </c>
      <c r="P1035">
        <v>76.2</v>
      </c>
      <c r="Q1035">
        <v>76.2</v>
      </c>
      <c r="R1035">
        <v>1.52</v>
      </c>
      <c r="S1035" t="s">
        <v>30</v>
      </c>
      <c r="T1035" t="s">
        <v>37</v>
      </c>
    </row>
    <row r="1036" spans="1:20" x14ac:dyDescent="0.3">
      <c r="A1036" t="s">
        <v>100</v>
      </c>
      <c r="B1036" t="s">
        <v>101</v>
      </c>
      <c r="C1036" t="s">
        <v>94</v>
      </c>
      <c r="D1036" t="s">
        <v>45</v>
      </c>
      <c r="E1036" t="s">
        <v>24</v>
      </c>
      <c r="F1036" t="s">
        <v>89</v>
      </c>
      <c r="G1036" t="s">
        <v>426</v>
      </c>
      <c r="H1036" t="s">
        <v>119</v>
      </c>
      <c r="I1036" t="s">
        <v>96</v>
      </c>
      <c r="J1036" t="s">
        <v>178</v>
      </c>
      <c r="K1036">
        <v>7.42</v>
      </c>
      <c r="L1036">
        <v>25</v>
      </c>
      <c r="M1036">
        <v>24</v>
      </c>
      <c r="N1036">
        <v>1</v>
      </c>
      <c r="O1036">
        <v>25</v>
      </c>
      <c r="P1036">
        <v>96</v>
      </c>
      <c r="Q1036">
        <v>96</v>
      </c>
      <c r="R1036">
        <v>0</v>
      </c>
      <c r="S1036" t="s">
        <v>30</v>
      </c>
      <c r="T1036" t="s">
        <v>31</v>
      </c>
    </row>
    <row r="1037" spans="1:20" x14ac:dyDescent="0.3">
      <c r="A1037" t="s">
        <v>103</v>
      </c>
      <c r="B1037" t="s">
        <v>104</v>
      </c>
      <c r="C1037" t="s">
        <v>22</v>
      </c>
      <c r="D1037" t="s">
        <v>34</v>
      </c>
      <c r="E1037" t="s">
        <v>105</v>
      </c>
      <c r="F1037" t="s">
        <v>25</v>
      </c>
      <c r="G1037" t="s">
        <v>426</v>
      </c>
      <c r="H1037" t="s">
        <v>27</v>
      </c>
      <c r="I1037" t="s">
        <v>64</v>
      </c>
      <c r="J1037" t="s">
        <v>245</v>
      </c>
      <c r="K1037">
        <v>9.5500000000000007</v>
      </c>
      <c r="L1037">
        <v>10</v>
      </c>
      <c r="M1037">
        <v>8</v>
      </c>
      <c r="N1037">
        <v>2</v>
      </c>
      <c r="O1037">
        <v>10</v>
      </c>
      <c r="P1037">
        <v>80</v>
      </c>
      <c r="Q1037">
        <v>80</v>
      </c>
      <c r="R1037">
        <v>1.55</v>
      </c>
      <c r="S1037" t="s">
        <v>30</v>
      </c>
      <c r="T1037" t="s">
        <v>31</v>
      </c>
    </row>
    <row r="1038" spans="1:20" x14ac:dyDescent="0.3">
      <c r="A1038" t="s">
        <v>108</v>
      </c>
      <c r="B1038" t="s">
        <v>109</v>
      </c>
      <c r="C1038" t="s">
        <v>22</v>
      </c>
      <c r="D1038" t="s">
        <v>34</v>
      </c>
      <c r="E1038" t="s">
        <v>105</v>
      </c>
      <c r="F1038" t="s">
        <v>25</v>
      </c>
      <c r="G1038" t="s">
        <v>426</v>
      </c>
      <c r="H1038" t="s">
        <v>27</v>
      </c>
      <c r="I1038" t="s">
        <v>204</v>
      </c>
      <c r="J1038" t="s">
        <v>188</v>
      </c>
      <c r="K1038">
        <v>9.19</v>
      </c>
      <c r="L1038">
        <v>24</v>
      </c>
      <c r="M1038">
        <v>24</v>
      </c>
      <c r="N1038">
        <v>0</v>
      </c>
      <c r="O1038">
        <v>24</v>
      </c>
      <c r="P1038">
        <v>100</v>
      </c>
      <c r="Q1038">
        <v>100</v>
      </c>
      <c r="R1038">
        <v>1.19</v>
      </c>
      <c r="S1038" t="s">
        <v>42</v>
      </c>
      <c r="T1038" t="s">
        <v>60</v>
      </c>
    </row>
    <row r="1039" spans="1:20" x14ac:dyDescent="0.3">
      <c r="A1039" t="s">
        <v>111</v>
      </c>
      <c r="B1039" t="s">
        <v>112</v>
      </c>
      <c r="C1039" t="s">
        <v>55</v>
      </c>
      <c r="D1039" t="s">
        <v>56</v>
      </c>
      <c r="E1039" t="s">
        <v>105</v>
      </c>
      <c r="F1039" t="s">
        <v>57</v>
      </c>
      <c r="G1039" t="s">
        <v>426</v>
      </c>
      <c r="H1039" t="s">
        <v>27</v>
      </c>
      <c r="I1039" t="s">
        <v>185</v>
      </c>
      <c r="J1039" t="s">
        <v>216</v>
      </c>
      <c r="K1039">
        <v>7.96</v>
      </c>
      <c r="L1039">
        <v>24</v>
      </c>
      <c r="M1039">
        <v>18</v>
      </c>
      <c r="N1039">
        <v>6</v>
      </c>
      <c r="O1039">
        <v>24</v>
      </c>
      <c r="P1039">
        <v>75</v>
      </c>
      <c r="Q1039">
        <v>75</v>
      </c>
      <c r="R1039">
        <v>0</v>
      </c>
      <c r="S1039" t="s">
        <v>81</v>
      </c>
      <c r="T1039" t="s">
        <v>37</v>
      </c>
    </row>
    <row r="1040" spans="1:20" x14ac:dyDescent="0.3">
      <c r="A1040" t="s">
        <v>114</v>
      </c>
      <c r="B1040" t="s">
        <v>115</v>
      </c>
      <c r="C1040" t="s">
        <v>72</v>
      </c>
      <c r="D1040" t="s">
        <v>73</v>
      </c>
      <c r="E1040" t="s">
        <v>105</v>
      </c>
      <c r="F1040" t="s">
        <v>74</v>
      </c>
      <c r="G1040" t="s">
        <v>426</v>
      </c>
      <c r="H1040" t="s">
        <v>27</v>
      </c>
      <c r="I1040" t="s">
        <v>260</v>
      </c>
      <c r="J1040" t="s">
        <v>250</v>
      </c>
      <c r="K1040">
        <v>7.65</v>
      </c>
      <c r="L1040">
        <v>19</v>
      </c>
      <c r="M1040">
        <v>13</v>
      </c>
      <c r="N1040">
        <v>6</v>
      </c>
      <c r="O1040">
        <v>19</v>
      </c>
      <c r="P1040">
        <v>68.400000000000006</v>
      </c>
      <c r="Q1040">
        <v>68.400000000000006</v>
      </c>
      <c r="R1040">
        <v>0</v>
      </c>
      <c r="S1040" t="s">
        <v>42</v>
      </c>
      <c r="T1040" t="s">
        <v>37</v>
      </c>
    </row>
    <row r="1041" spans="1:20" x14ac:dyDescent="0.3">
      <c r="A1041" t="s">
        <v>117</v>
      </c>
      <c r="B1041" t="s">
        <v>118</v>
      </c>
      <c r="C1041" t="s">
        <v>94</v>
      </c>
      <c r="D1041" t="s">
        <v>95</v>
      </c>
      <c r="E1041" t="s">
        <v>105</v>
      </c>
      <c r="F1041" t="s">
        <v>89</v>
      </c>
      <c r="G1041" t="s">
        <v>426</v>
      </c>
      <c r="H1041" t="s">
        <v>27</v>
      </c>
      <c r="I1041" t="s">
        <v>153</v>
      </c>
      <c r="J1041" t="s">
        <v>178</v>
      </c>
      <c r="K1041">
        <v>8.25</v>
      </c>
      <c r="L1041">
        <v>39</v>
      </c>
      <c r="M1041">
        <v>27</v>
      </c>
      <c r="N1041">
        <v>12</v>
      </c>
      <c r="O1041">
        <v>39</v>
      </c>
      <c r="P1041">
        <v>69.2</v>
      </c>
      <c r="Q1041">
        <v>69.2</v>
      </c>
      <c r="R1041">
        <v>0.25</v>
      </c>
      <c r="S1041" t="s">
        <v>30</v>
      </c>
      <c r="T1041" t="s">
        <v>122</v>
      </c>
    </row>
    <row r="1042" spans="1:20" x14ac:dyDescent="0.3">
      <c r="A1042" t="s">
        <v>20</v>
      </c>
      <c r="B1042" t="s">
        <v>21</v>
      </c>
      <c r="C1042" t="s">
        <v>22</v>
      </c>
      <c r="D1042" t="s">
        <v>23</v>
      </c>
      <c r="E1042" t="s">
        <v>24</v>
      </c>
      <c r="F1042" t="s">
        <v>25</v>
      </c>
      <c r="G1042" t="s">
        <v>428</v>
      </c>
      <c r="H1042" t="s">
        <v>27</v>
      </c>
      <c r="I1042" t="s">
        <v>210</v>
      </c>
      <c r="J1042" t="s">
        <v>91</v>
      </c>
      <c r="K1042">
        <v>8.3800000000000008</v>
      </c>
      <c r="L1042">
        <v>23</v>
      </c>
      <c r="M1042">
        <v>23</v>
      </c>
      <c r="N1042">
        <v>0</v>
      </c>
      <c r="O1042">
        <v>23</v>
      </c>
      <c r="P1042">
        <v>100</v>
      </c>
      <c r="Q1042">
        <v>100</v>
      </c>
      <c r="R1042">
        <v>0.38</v>
      </c>
      <c r="S1042" t="s">
        <v>42</v>
      </c>
      <c r="T1042" t="s">
        <v>60</v>
      </c>
    </row>
    <row r="1043" spans="1:20" x14ac:dyDescent="0.3">
      <c r="A1043" t="s">
        <v>32</v>
      </c>
      <c r="B1043" t="s">
        <v>33</v>
      </c>
      <c r="C1043" t="s">
        <v>22</v>
      </c>
      <c r="D1043" t="s">
        <v>34</v>
      </c>
      <c r="E1043" t="s">
        <v>24</v>
      </c>
      <c r="F1043" t="s">
        <v>25</v>
      </c>
      <c r="G1043" t="s">
        <v>428</v>
      </c>
      <c r="H1043" t="s">
        <v>27</v>
      </c>
      <c r="I1043" t="s">
        <v>50</v>
      </c>
      <c r="J1043" t="s">
        <v>290</v>
      </c>
      <c r="K1043">
        <v>7.42</v>
      </c>
      <c r="L1043">
        <v>26</v>
      </c>
      <c r="M1043">
        <v>19</v>
      </c>
      <c r="N1043">
        <v>7</v>
      </c>
      <c r="O1043">
        <v>26</v>
      </c>
      <c r="P1043">
        <v>73.099999999999994</v>
      </c>
      <c r="Q1043">
        <v>73.099999999999994</v>
      </c>
      <c r="R1043">
        <v>0</v>
      </c>
      <c r="S1043" t="s">
        <v>30</v>
      </c>
      <c r="T1043" t="s">
        <v>37</v>
      </c>
    </row>
    <row r="1044" spans="1:20" x14ac:dyDescent="0.3">
      <c r="A1044" t="s">
        <v>38</v>
      </c>
      <c r="B1044" t="s">
        <v>39</v>
      </c>
      <c r="C1044" t="s">
        <v>22</v>
      </c>
      <c r="D1044" t="s">
        <v>34</v>
      </c>
      <c r="E1044" t="s">
        <v>24</v>
      </c>
      <c r="F1044" t="s">
        <v>25</v>
      </c>
      <c r="G1044" t="s">
        <v>428</v>
      </c>
      <c r="H1044" t="s">
        <v>27</v>
      </c>
      <c r="I1044" t="s">
        <v>90</v>
      </c>
      <c r="J1044" t="s">
        <v>209</v>
      </c>
      <c r="K1044">
        <v>9.6</v>
      </c>
      <c r="L1044">
        <v>21</v>
      </c>
      <c r="M1044">
        <v>14</v>
      </c>
      <c r="N1044">
        <v>7</v>
      </c>
      <c r="O1044">
        <v>21</v>
      </c>
      <c r="P1044">
        <v>66.7</v>
      </c>
      <c r="Q1044">
        <v>66.7</v>
      </c>
      <c r="R1044">
        <v>1.6</v>
      </c>
      <c r="S1044" t="s">
        <v>30</v>
      </c>
      <c r="T1044" t="s">
        <v>37</v>
      </c>
    </row>
    <row r="1045" spans="1:20" x14ac:dyDescent="0.3">
      <c r="A1045" t="s">
        <v>43</v>
      </c>
      <c r="B1045" t="s">
        <v>44</v>
      </c>
      <c r="C1045" t="s">
        <v>22</v>
      </c>
      <c r="D1045" t="s">
        <v>45</v>
      </c>
      <c r="E1045" t="s">
        <v>24</v>
      </c>
      <c r="F1045" t="s">
        <v>25</v>
      </c>
      <c r="G1045" t="s">
        <v>428</v>
      </c>
      <c r="H1045" t="s">
        <v>27</v>
      </c>
      <c r="I1045" t="s">
        <v>125</v>
      </c>
      <c r="J1045" t="s">
        <v>139</v>
      </c>
      <c r="K1045">
        <v>9.0399999999999991</v>
      </c>
      <c r="L1045">
        <v>19</v>
      </c>
      <c r="M1045">
        <v>13</v>
      </c>
      <c r="N1045">
        <v>6</v>
      </c>
      <c r="O1045">
        <v>19</v>
      </c>
      <c r="P1045">
        <v>68.400000000000006</v>
      </c>
      <c r="Q1045">
        <v>68.400000000000006</v>
      </c>
      <c r="R1045">
        <v>1.04</v>
      </c>
      <c r="S1045" t="s">
        <v>30</v>
      </c>
      <c r="T1045" t="s">
        <v>37</v>
      </c>
    </row>
    <row r="1046" spans="1:20" x14ac:dyDescent="0.3">
      <c r="A1046" t="s">
        <v>48</v>
      </c>
      <c r="B1046" t="s">
        <v>49</v>
      </c>
      <c r="C1046" t="s">
        <v>22</v>
      </c>
      <c r="D1046" t="s">
        <v>34</v>
      </c>
      <c r="E1046" t="s">
        <v>24</v>
      </c>
      <c r="F1046" t="s">
        <v>25</v>
      </c>
      <c r="G1046" t="s">
        <v>428</v>
      </c>
      <c r="H1046" t="s">
        <v>27</v>
      </c>
      <c r="I1046" t="s">
        <v>99</v>
      </c>
      <c r="J1046" t="s">
        <v>284</v>
      </c>
      <c r="K1046">
        <v>8.6199999999999992</v>
      </c>
      <c r="L1046">
        <v>14</v>
      </c>
      <c r="M1046">
        <v>14</v>
      </c>
      <c r="N1046">
        <v>0</v>
      </c>
      <c r="O1046">
        <v>14</v>
      </c>
      <c r="P1046">
        <v>100</v>
      </c>
      <c r="Q1046">
        <v>100</v>
      </c>
      <c r="R1046">
        <v>0.62</v>
      </c>
      <c r="S1046" t="s">
        <v>42</v>
      </c>
      <c r="T1046" t="s">
        <v>60</v>
      </c>
    </row>
    <row r="1047" spans="1:20" x14ac:dyDescent="0.3">
      <c r="A1047" t="s">
        <v>53</v>
      </c>
      <c r="B1047" t="s">
        <v>54</v>
      </c>
      <c r="C1047" t="s">
        <v>55</v>
      </c>
      <c r="D1047" t="s">
        <v>56</v>
      </c>
      <c r="E1047" t="s">
        <v>24</v>
      </c>
      <c r="F1047" t="s">
        <v>57</v>
      </c>
      <c r="G1047" t="s">
        <v>428</v>
      </c>
      <c r="H1047" t="s">
        <v>27</v>
      </c>
      <c r="I1047" t="s">
        <v>35</v>
      </c>
      <c r="J1047" t="s">
        <v>262</v>
      </c>
      <c r="K1047">
        <v>7.39</v>
      </c>
      <c r="L1047">
        <v>19</v>
      </c>
      <c r="M1047">
        <v>16</v>
      </c>
      <c r="N1047">
        <v>3</v>
      </c>
      <c r="O1047">
        <v>19</v>
      </c>
      <c r="P1047">
        <v>84.2</v>
      </c>
      <c r="Q1047">
        <v>84.2</v>
      </c>
      <c r="R1047">
        <v>0</v>
      </c>
      <c r="S1047" t="s">
        <v>81</v>
      </c>
      <c r="T1047" t="s">
        <v>31</v>
      </c>
    </row>
    <row r="1048" spans="1:20" x14ac:dyDescent="0.3">
      <c r="A1048" t="s">
        <v>61</v>
      </c>
      <c r="B1048" t="s">
        <v>62</v>
      </c>
      <c r="C1048" t="s">
        <v>55</v>
      </c>
      <c r="D1048" t="s">
        <v>63</v>
      </c>
      <c r="E1048" t="s">
        <v>24</v>
      </c>
      <c r="F1048" t="s">
        <v>57</v>
      </c>
      <c r="G1048" t="s">
        <v>428</v>
      </c>
      <c r="H1048" t="s">
        <v>27</v>
      </c>
      <c r="I1048" t="s">
        <v>84</v>
      </c>
      <c r="J1048" t="s">
        <v>255</v>
      </c>
      <c r="K1048">
        <v>9.5299999999999994</v>
      </c>
      <c r="L1048">
        <v>9</v>
      </c>
      <c r="M1048">
        <v>8</v>
      </c>
      <c r="N1048">
        <v>1</v>
      </c>
      <c r="O1048">
        <v>9</v>
      </c>
      <c r="P1048">
        <v>88.9</v>
      </c>
      <c r="Q1048">
        <v>88.9</v>
      </c>
      <c r="R1048">
        <v>1.53</v>
      </c>
      <c r="S1048" t="s">
        <v>81</v>
      </c>
      <c r="T1048" t="s">
        <v>31</v>
      </c>
    </row>
    <row r="1049" spans="1:20" x14ac:dyDescent="0.3">
      <c r="A1049" t="s">
        <v>66</v>
      </c>
      <c r="B1049" t="s">
        <v>67</v>
      </c>
      <c r="C1049" t="s">
        <v>55</v>
      </c>
      <c r="D1049" t="s">
        <v>56</v>
      </c>
      <c r="E1049" t="s">
        <v>24</v>
      </c>
      <c r="F1049" t="s">
        <v>57</v>
      </c>
      <c r="G1049" t="s">
        <v>428</v>
      </c>
      <c r="H1049" t="s">
        <v>27</v>
      </c>
      <c r="I1049" t="s">
        <v>75</v>
      </c>
      <c r="J1049" t="s">
        <v>163</v>
      </c>
      <c r="K1049">
        <v>9.27</v>
      </c>
      <c r="L1049">
        <v>17</v>
      </c>
      <c r="M1049">
        <v>17</v>
      </c>
      <c r="N1049">
        <v>0</v>
      </c>
      <c r="O1049">
        <v>17</v>
      </c>
      <c r="P1049">
        <v>100</v>
      </c>
      <c r="Q1049">
        <v>100</v>
      </c>
      <c r="R1049">
        <v>1.27</v>
      </c>
      <c r="S1049" t="s">
        <v>42</v>
      </c>
      <c r="T1049" t="s">
        <v>60</v>
      </c>
    </row>
    <row r="1050" spans="1:20" x14ac:dyDescent="0.3">
      <c r="A1050" t="s">
        <v>70</v>
      </c>
      <c r="B1050" t="s">
        <v>71</v>
      </c>
      <c r="C1050" t="s">
        <v>72</v>
      </c>
      <c r="D1050" t="s">
        <v>73</v>
      </c>
      <c r="E1050" t="s">
        <v>24</v>
      </c>
      <c r="F1050" t="s">
        <v>74</v>
      </c>
      <c r="G1050" t="s">
        <v>428</v>
      </c>
      <c r="H1050" t="s">
        <v>27</v>
      </c>
      <c r="I1050" t="s">
        <v>223</v>
      </c>
      <c r="J1050" t="s">
        <v>291</v>
      </c>
      <c r="K1050">
        <v>8.16</v>
      </c>
      <c r="L1050">
        <v>16</v>
      </c>
      <c r="M1050">
        <v>12</v>
      </c>
      <c r="N1050">
        <v>4</v>
      </c>
      <c r="O1050">
        <v>16</v>
      </c>
      <c r="P1050">
        <v>75</v>
      </c>
      <c r="Q1050">
        <v>75</v>
      </c>
      <c r="R1050">
        <v>0.16</v>
      </c>
      <c r="S1050" t="s">
        <v>81</v>
      </c>
      <c r="T1050" t="s">
        <v>37</v>
      </c>
    </row>
    <row r="1051" spans="1:20" x14ac:dyDescent="0.3">
      <c r="A1051" t="s">
        <v>77</v>
      </c>
      <c r="B1051" t="s">
        <v>78</v>
      </c>
      <c r="C1051" t="s">
        <v>72</v>
      </c>
      <c r="D1051" t="s">
        <v>73</v>
      </c>
      <c r="E1051" t="s">
        <v>24</v>
      </c>
      <c r="F1051" t="s">
        <v>74</v>
      </c>
      <c r="G1051" t="s">
        <v>428</v>
      </c>
      <c r="H1051" t="s">
        <v>27</v>
      </c>
      <c r="I1051" t="s">
        <v>35</v>
      </c>
      <c r="J1051" t="s">
        <v>169</v>
      </c>
      <c r="K1051">
        <v>9.25</v>
      </c>
      <c r="L1051">
        <v>24</v>
      </c>
      <c r="M1051">
        <v>19</v>
      </c>
      <c r="N1051">
        <v>5</v>
      </c>
      <c r="O1051">
        <v>24</v>
      </c>
      <c r="P1051">
        <v>79.2</v>
      </c>
      <c r="Q1051">
        <v>79.2</v>
      </c>
      <c r="R1051">
        <v>1.25</v>
      </c>
      <c r="S1051" t="s">
        <v>30</v>
      </c>
      <c r="T1051" t="s">
        <v>37</v>
      </c>
    </row>
    <row r="1052" spans="1:20" x14ac:dyDescent="0.3">
      <c r="A1052" t="s">
        <v>82</v>
      </c>
      <c r="B1052" t="s">
        <v>83</v>
      </c>
      <c r="C1052" t="s">
        <v>72</v>
      </c>
      <c r="D1052" t="s">
        <v>45</v>
      </c>
      <c r="E1052" t="s">
        <v>24</v>
      </c>
      <c r="F1052" t="s">
        <v>74</v>
      </c>
      <c r="G1052" t="s">
        <v>428</v>
      </c>
      <c r="H1052" t="s">
        <v>27</v>
      </c>
      <c r="I1052" t="s">
        <v>179</v>
      </c>
      <c r="J1052" t="s">
        <v>337</v>
      </c>
      <c r="K1052">
        <v>8.3800000000000008</v>
      </c>
      <c r="L1052">
        <v>27</v>
      </c>
      <c r="M1052">
        <v>23</v>
      </c>
      <c r="N1052">
        <v>4</v>
      </c>
      <c r="O1052">
        <v>27</v>
      </c>
      <c r="P1052">
        <v>85.2</v>
      </c>
      <c r="Q1052">
        <v>85.2</v>
      </c>
      <c r="R1052">
        <v>0.38</v>
      </c>
      <c r="S1052" t="s">
        <v>81</v>
      </c>
      <c r="T1052" t="s">
        <v>37</v>
      </c>
    </row>
    <row r="1053" spans="1:20" x14ac:dyDescent="0.3">
      <c r="A1053" t="s">
        <v>85</v>
      </c>
      <c r="B1053" t="s">
        <v>86</v>
      </c>
      <c r="C1053" t="s">
        <v>87</v>
      </c>
      <c r="D1053" t="s">
        <v>88</v>
      </c>
      <c r="E1053" t="s">
        <v>24</v>
      </c>
      <c r="F1053" t="s">
        <v>89</v>
      </c>
      <c r="G1053" t="s">
        <v>428</v>
      </c>
      <c r="H1053" t="s">
        <v>27</v>
      </c>
      <c r="I1053" t="s">
        <v>50</v>
      </c>
      <c r="J1053" t="s">
        <v>182</v>
      </c>
      <c r="K1053">
        <v>8.8000000000000007</v>
      </c>
      <c r="L1053">
        <v>14</v>
      </c>
      <c r="M1053">
        <v>12</v>
      </c>
      <c r="N1053">
        <v>2</v>
      </c>
      <c r="O1053">
        <v>14</v>
      </c>
      <c r="P1053">
        <v>85.7</v>
      </c>
      <c r="Q1053">
        <v>85.7</v>
      </c>
      <c r="R1053">
        <v>0.8</v>
      </c>
      <c r="S1053" t="s">
        <v>81</v>
      </c>
      <c r="T1053" t="s">
        <v>31</v>
      </c>
    </row>
    <row r="1054" spans="1:20" x14ac:dyDescent="0.3">
      <c r="A1054" t="s">
        <v>92</v>
      </c>
      <c r="B1054" t="s">
        <v>93</v>
      </c>
      <c r="C1054" t="s">
        <v>94</v>
      </c>
      <c r="D1054" t="s">
        <v>95</v>
      </c>
      <c r="E1054" t="s">
        <v>24</v>
      </c>
      <c r="F1054" t="s">
        <v>89</v>
      </c>
      <c r="G1054" t="s">
        <v>428</v>
      </c>
      <c r="H1054" t="s">
        <v>27</v>
      </c>
      <c r="I1054" t="s">
        <v>223</v>
      </c>
      <c r="J1054" t="s">
        <v>186</v>
      </c>
      <c r="K1054">
        <v>9.02</v>
      </c>
      <c r="L1054">
        <v>22</v>
      </c>
      <c r="M1054">
        <v>22</v>
      </c>
      <c r="N1054">
        <v>0</v>
      </c>
      <c r="O1054">
        <v>22</v>
      </c>
      <c r="P1054">
        <v>100</v>
      </c>
      <c r="Q1054">
        <v>100</v>
      </c>
      <c r="R1054">
        <v>1.02</v>
      </c>
      <c r="S1054" t="s">
        <v>42</v>
      </c>
      <c r="T1054" t="s">
        <v>60</v>
      </c>
    </row>
    <row r="1055" spans="1:20" x14ac:dyDescent="0.3">
      <c r="A1055" t="s">
        <v>97</v>
      </c>
      <c r="B1055" t="s">
        <v>98</v>
      </c>
      <c r="C1055" t="s">
        <v>94</v>
      </c>
      <c r="D1055" t="s">
        <v>95</v>
      </c>
      <c r="E1055" t="s">
        <v>24</v>
      </c>
      <c r="F1055" t="s">
        <v>89</v>
      </c>
      <c r="G1055" t="s">
        <v>428</v>
      </c>
      <c r="H1055" t="s">
        <v>27</v>
      </c>
      <c r="I1055" t="s">
        <v>130</v>
      </c>
      <c r="J1055" t="s">
        <v>342</v>
      </c>
      <c r="K1055">
        <v>8.2200000000000006</v>
      </c>
      <c r="L1055">
        <v>32</v>
      </c>
      <c r="M1055">
        <v>28</v>
      </c>
      <c r="N1055">
        <v>4</v>
      </c>
      <c r="O1055">
        <v>32</v>
      </c>
      <c r="P1055">
        <v>87.5</v>
      </c>
      <c r="Q1055">
        <v>87.5</v>
      </c>
      <c r="R1055">
        <v>0.22</v>
      </c>
      <c r="S1055" t="s">
        <v>42</v>
      </c>
      <c r="T1055" t="s">
        <v>37</v>
      </c>
    </row>
    <row r="1056" spans="1:20" x14ac:dyDescent="0.3">
      <c r="A1056" t="s">
        <v>100</v>
      </c>
      <c r="B1056" t="s">
        <v>101</v>
      </c>
      <c r="C1056" t="s">
        <v>94</v>
      </c>
      <c r="D1056" t="s">
        <v>45</v>
      </c>
      <c r="E1056" t="s">
        <v>24</v>
      </c>
      <c r="F1056" t="s">
        <v>89</v>
      </c>
      <c r="G1056" t="s">
        <v>428</v>
      </c>
      <c r="H1056" t="s">
        <v>27</v>
      </c>
      <c r="I1056" t="s">
        <v>194</v>
      </c>
      <c r="J1056" t="s">
        <v>144</v>
      </c>
      <c r="K1056">
        <v>8.4700000000000006</v>
      </c>
      <c r="L1056">
        <v>29</v>
      </c>
      <c r="M1056">
        <v>27</v>
      </c>
      <c r="N1056">
        <v>2</v>
      </c>
      <c r="O1056">
        <v>29</v>
      </c>
      <c r="P1056">
        <v>93.1</v>
      </c>
      <c r="Q1056">
        <v>93.1</v>
      </c>
      <c r="R1056">
        <v>0.47</v>
      </c>
      <c r="S1056" t="s">
        <v>42</v>
      </c>
      <c r="T1056" t="s">
        <v>31</v>
      </c>
    </row>
    <row r="1057" spans="1:20" x14ac:dyDescent="0.3">
      <c r="A1057" t="s">
        <v>103</v>
      </c>
      <c r="B1057" t="s">
        <v>104</v>
      </c>
      <c r="C1057" t="s">
        <v>22</v>
      </c>
      <c r="D1057" t="s">
        <v>34</v>
      </c>
      <c r="E1057" t="s">
        <v>105</v>
      </c>
      <c r="F1057" t="s">
        <v>25</v>
      </c>
      <c r="G1057" t="s">
        <v>428</v>
      </c>
      <c r="H1057" t="s">
        <v>27</v>
      </c>
      <c r="I1057" t="s">
        <v>194</v>
      </c>
      <c r="J1057" t="s">
        <v>116</v>
      </c>
      <c r="K1057">
        <v>7.92</v>
      </c>
      <c r="L1057">
        <v>31</v>
      </c>
      <c r="M1057">
        <v>25</v>
      </c>
      <c r="N1057">
        <v>6</v>
      </c>
      <c r="O1057">
        <v>31</v>
      </c>
      <c r="P1057">
        <v>80.599999999999994</v>
      </c>
      <c r="Q1057">
        <v>80.599999999999994</v>
      </c>
      <c r="R1057">
        <v>0</v>
      </c>
      <c r="S1057" t="s">
        <v>42</v>
      </c>
      <c r="T1057" t="s">
        <v>37</v>
      </c>
    </row>
    <row r="1058" spans="1:20" x14ac:dyDescent="0.3">
      <c r="A1058" t="s">
        <v>108</v>
      </c>
      <c r="B1058" t="s">
        <v>109</v>
      </c>
      <c r="C1058" t="s">
        <v>22</v>
      </c>
      <c r="D1058" t="s">
        <v>34</v>
      </c>
      <c r="E1058" t="s">
        <v>105</v>
      </c>
      <c r="F1058" t="s">
        <v>25</v>
      </c>
      <c r="G1058" t="s">
        <v>428</v>
      </c>
      <c r="H1058" t="s">
        <v>27</v>
      </c>
      <c r="I1058" t="s">
        <v>110</v>
      </c>
      <c r="J1058" t="s">
        <v>146</v>
      </c>
      <c r="K1058">
        <v>7.38</v>
      </c>
      <c r="L1058">
        <v>23</v>
      </c>
      <c r="M1058">
        <v>16</v>
      </c>
      <c r="N1058">
        <v>7</v>
      </c>
      <c r="O1058">
        <v>23</v>
      </c>
      <c r="P1058">
        <v>69.599999999999994</v>
      </c>
      <c r="Q1058">
        <v>69.599999999999994</v>
      </c>
      <c r="R1058">
        <v>0</v>
      </c>
      <c r="S1058" t="s">
        <v>42</v>
      </c>
      <c r="T1058" t="s">
        <v>37</v>
      </c>
    </row>
    <row r="1059" spans="1:20" x14ac:dyDescent="0.3">
      <c r="A1059" t="s">
        <v>111</v>
      </c>
      <c r="B1059" t="s">
        <v>112</v>
      </c>
      <c r="C1059" t="s">
        <v>55</v>
      </c>
      <c r="D1059" t="s">
        <v>56</v>
      </c>
      <c r="E1059" t="s">
        <v>105</v>
      </c>
      <c r="F1059" t="s">
        <v>57</v>
      </c>
      <c r="G1059" t="s">
        <v>428</v>
      </c>
      <c r="H1059" t="s">
        <v>27</v>
      </c>
      <c r="I1059" t="s">
        <v>153</v>
      </c>
      <c r="J1059" t="s">
        <v>208</v>
      </c>
      <c r="K1059">
        <v>8.7899999999999991</v>
      </c>
      <c r="L1059">
        <v>12</v>
      </c>
      <c r="M1059">
        <v>9</v>
      </c>
      <c r="N1059">
        <v>3</v>
      </c>
      <c r="O1059">
        <v>12</v>
      </c>
      <c r="P1059">
        <v>75</v>
      </c>
      <c r="Q1059">
        <v>75</v>
      </c>
      <c r="R1059">
        <v>0.79</v>
      </c>
      <c r="S1059" t="s">
        <v>42</v>
      </c>
      <c r="T1059" t="s">
        <v>31</v>
      </c>
    </row>
    <row r="1060" spans="1:20" x14ac:dyDescent="0.3">
      <c r="A1060" t="s">
        <v>114</v>
      </c>
      <c r="B1060" t="s">
        <v>115</v>
      </c>
      <c r="C1060" t="s">
        <v>72</v>
      </c>
      <c r="D1060" t="s">
        <v>73</v>
      </c>
      <c r="E1060" t="s">
        <v>105</v>
      </c>
      <c r="F1060" t="s">
        <v>74</v>
      </c>
      <c r="G1060" t="s">
        <v>428</v>
      </c>
      <c r="H1060" t="s">
        <v>27</v>
      </c>
      <c r="I1060" t="s">
        <v>153</v>
      </c>
      <c r="J1060" t="s">
        <v>235</v>
      </c>
      <c r="K1060">
        <v>7.63</v>
      </c>
      <c r="L1060">
        <v>18</v>
      </c>
      <c r="M1060">
        <v>13</v>
      </c>
      <c r="N1060">
        <v>5</v>
      </c>
      <c r="O1060">
        <v>18</v>
      </c>
      <c r="P1060">
        <v>72.2</v>
      </c>
      <c r="Q1060">
        <v>72.2</v>
      </c>
      <c r="R1060">
        <v>0</v>
      </c>
      <c r="S1060" t="s">
        <v>30</v>
      </c>
      <c r="T1060" t="s">
        <v>37</v>
      </c>
    </row>
    <row r="1061" spans="1:20" x14ac:dyDescent="0.3">
      <c r="A1061" t="s">
        <v>117</v>
      </c>
      <c r="B1061" t="s">
        <v>118</v>
      </c>
      <c r="C1061" t="s">
        <v>94</v>
      </c>
      <c r="D1061" t="s">
        <v>95</v>
      </c>
      <c r="E1061" t="s">
        <v>105</v>
      </c>
      <c r="F1061" t="s">
        <v>89</v>
      </c>
      <c r="G1061" t="s">
        <v>428</v>
      </c>
      <c r="H1061" t="s">
        <v>27</v>
      </c>
      <c r="I1061" t="s">
        <v>84</v>
      </c>
      <c r="J1061" t="s">
        <v>307</v>
      </c>
      <c r="K1061">
        <v>8.61</v>
      </c>
      <c r="L1061">
        <v>20</v>
      </c>
      <c r="M1061">
        <v>18</v>
      </c>
      <c r="N1061">
        <v>2</v>
      </c>
      <c r="O1061">
        <v>20</v>
      </c>
      <c r="P1061">
        <v>90</v>
      </c>
      <c r="Q1061">
        <v>90</v>
      </c>
      <c r="R1061">
        <v>0.61</v>
      </c>
      <c r="S1061" t="s">
        <v>42</v>
      </c>
      <c r="T1061" t="s">
        <v>31</v>
      </c>
    </row>
    <row r="1062" spans="1:20" x14ac:dyDescent="0.3">
      <c r="A1062" t="s">
        <v>20</v>
      </c>
      <c r="B1062" t="s">
        <v>21</v>
      </c>
      <c r="C1062" t="s">
        <v>22</v>
      </c>
      <c r="D1062" t="s">
        <v>23</v>
      </c>
      <c r="E1062" t="s">
        <v>24</v>
      </c>
      <c r="F1062" t="s">
        <v>25</v>
      </c>
      <c r="G1062" t="s">
        <v>429</v>
      </c>
      <c r="H1062" t="s">
        <v>158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 t="s">
        <v>42</v>
      </c>
      <c r="T1062" t="s">
        <v>60</v>
      </c>
    </row>
    <row r="1063" spans="1:20" x14ac:dyDescent="0.3">
      <c r="A1063" t="s">
        <v>32</v>
      </c>
      <c r="B1063" t="s">
        <v>33</v>
      </c>
      <c r="C1063" t="s">
        <v>22</v>
      </c>
      <c r="D1063" t="s">
        <v>34</v>
      </c>
      <c r="E1063" t="s">
        <v>24</v>
      </c>
      <c r="F1063" t="s">
        <v>25</v>
      </c>
      <c r="G1063" t="s">
        <v>429</v>
      </c>
      <c r="H1063" t="s">
        <v>27</v>
      </c>
      <c r="I1063" t="s">
        <v>75</v>
      </c>
      <c r="J1063" t="s">
        <v>299</v>
      </c>
      <c r="K1063">
        <v>7.64</v>
      </c>
      <c r="L1063">
        <v>26</v>
      </c>
      <c r="M1063">
        <v>25</v>
      </c>
      <c r="N1063">
        <v>1</v>
      </c>
      <c r="O1063">
        <v>26</v>
      </c>
      <c r="P1063">
        <v>96.2</v>
      </c>
      <c r="Q1063">
        <v>96.2</v>
      </c>
      <c r="R1063">
        <v>0</v>
      </c>
      <c r="S1063" t="s">
        <v>30</v>
      </c>
      <c r="T1063" t="s">
        <v>31</v>
      </c>
    </row>
    <row r="1064" spans="1:20" x14ac:dyDescent="0.3">
      <c r="A1064" t="s">
        <v>38</v>
      </c>
      <c r="B1064" t="s">
        <v>39</v>
      </c>
      <c r="C1064" t="s">
        <v>22</v>
      </c>
      <c r="D1064" t="s">
        <v>34</v>
      </c>
      <c r="E1064" t="s">
        <v>24</v>
      </c>
      <c r="F1064" t="s">
        <v>25</v>
      </c>
      <c r="G1064" t="s">
        <v>429</v>
      </c>
      <c r="H1064" t="s">
        <v>27</v>
      </c>
      <c r="I1064" t="s">
        <v>136</v>
      </c>
      <c r="J1064" t="s">
        <v>242</v>
      </c>
      <c r="K1064">
        <v>8.48</v>
      </c>
      <c r="L1064">
        <v>26</v>
      </c>
      <c r="M1064">
        <v>19</v>
      </c>
      <c r="N1064">
        <v>7</v>
      </c>
      <c r="O1064">
        <v>26</v>
      </c>
      <c r="P1064">
        <v>73.099999999999994</v>
      </c>
      <c r="Q1064">
        <v>73.099999999999994</v>
      </c>
      <c r="R1064">
        <v>0.48</v>
      </c>
      <c r="S1064" t="s">
        <v>30</v>
      </c>
      <c r="T1064" t="s">
        <v>37</v>
      </c>
    </row>
    <row r="1065" spans="1:20" x14ac:dyDescent="0.3">
      <c r="A1065" t="s">
        <v>43</v>
      </c>
      <c r="B1065" t="s">
        <v>44</v>
      </c>
      <c r="C1065" t="s">
        <v>22</v>
      </c>
      <c r="D1065" t="s">
        <v>45</v>
      </c>
      <c r="E1065" t="s">
        <v>24</v>
      </c>
      <c r="F1065" t="s">
        <v>25</v>
      </c>
      <c r="G1065" t="s">
        <v>429</v>
      </c>
      <c r="H1065" t="s">
        <v>27</v>
      </c>
      <c r="I1065" t="s">
        <v>306</v>
      </c>
      <c r="J1065" t="s">
        <v>270</v>
      </c>
      <c r="K1065">
        <v>8.68</v>
      </c>
      <c r="L1065">
        <v>24</v>
      </c>
      <c r="M1065">
        <v>24</v>
      </c>
      <c r="N1065">
        <v>0</v>
      </c>
      <c r="O1065">
        <v>24</v>
      </c>
      <c r="P1065">
        <v>100</v>
      </c>
      <c r="Q1065">
        <v>100</v>
      </c>
      <c r="R1065">
        <v>0.68</v>
      </c>
      <c r="S1065" t="s">
        <v>42</v>
      </c>
      <c r="T1065" t="s">
        <v>60</v>
      </c>
    </row>
    <row r="1066" spans="1:20" x14ac:dyDescent="0.3">
      <c r="A1066" t="s">
        <v>48</v>
      </c>
      <c r="B1066" t="s">
        <v>49</v>
      </c>
      <c r="C1066" t="s">
        <v>22</v>
      </c>
      <c r="D1066" t="s">
        <v>34</v>
      </c>
      <c r="E1066" t="s">
        <v>24</v>
      </c>
      <c r="F1066" t="s">
        <v>25</v>
      </c>
      <c r="G1066" t="s">
        <v>429</v>
      </c>
      <c r="H1066" t="s">
        <v>27</v>
      </c>
      <c r="I1066" t="s">
        <v>306</v>
      </c>
      <c r="J1066" t="s">
        <v>286</v>
      </c>
      <c r="K1066">
        <v>7.41</v>
      </c>
      <c r="L1066">
        <v>26</v>
      </c>
      <c r="M1066">
        <v>26</v>
      </c>
      <c r="N1066">
        <v>0</v>
      </c>
      <c r="O1066">
        <v>26</v>
      </c>
      <c r="P1066">
        <v>100</v>
      </c>
      <c r="Q1066">
        <v>100</v>
      </c>
      <c r="R1066">
        <v>0</v>
      </c>
      <c r="S1066" t="s">
        <v>42</v>
      </c>
      <c r="T1066" t="s">
        <v>60</v>
      </c>
    </row>
    <row r="1067" spans="1:20" x14ac:dyDescent="0.3">
      <c r="A1067" t="s">
        <v>53</v>
      </c>
      <c r="B1067" t="s">
        <v>54</v>
      </c>
      <c r="C1067" t="s">
        <v>55</v>
      </c>
      <c r="D1067" t="s">
        <v>56</v>
      </c>
      <c r="E1067" t="s">
        <v>24</v>
      </c>
      <c r="F1067" t="s">
        <v>57</v>
      </c>
      <c r="G1067" t="s">
        <v>429</v>
      </c>
      <c r="H1067" t="s">
        <v>27</v>
      </c>
      <c r="I1067" t="s">
        <v>35</v>
      </c>
      <c r="J1067" t="s">
        <v>397</v>
      </c>
      <c r="K1067">
        <v>7.7</v>
      </c>
      <c r="L1067">
        <v>18</v>
      </c>
      <c r="M1067">
        <v>17</v>
      </c>
      <c r="N1067">
        <v>1</v>
      </c>
      <c r="O1067">
        <v>18</v>
      </c>
      <c r="P1067">
        <v>94.4</v>
      </c>
      <c r="Q1067">
        <v>94.4</v>
      </c>
      <c r="R1067">
        <v>0</v>
      </c>
      <c r="S1067" t="s">
        <v>30</v>
      </c>
      <c r="T1067" t="s">
        <v>31</v>
      </c>
    </row>
    <row r="1068" spans="1:20" x14ac:dyDescent="0.3">
      <c r="A1068" t="s">
        <v>61</v>
      </c>
      <c r="B1068" t="s">
        <v>62</v>
      </c>
      <c r="C1068" t="s">
        <v>55</v>
      </c>
      <c r="D1068" t="s">
        <v>63</v>
      </c>
      <c r="E1068" t="s">
        <v>24</v>
      </c>
      <c r="F1068" t="s">
        <v>57</v>
      </c>
      <c r="G1068" t="s">
        <v>429</v>
      </c>
      <c r="H1068" t="s">
        <v>27</v>
      </c>
      <c r="I1068" t="s">
        <v>149</v>
      </c>
      <c r="J1068" t="s">
        <v>281</v>
      </c>
      <c r="K1068">
        <v>7.92</v>
      </c>
      <c r="L1068">
        <v>10</v>
      </c>
      <c r="M1068">
        <v>7</v>
      </c>
      <c r="N1068">
        <v>3</v>
      </c>
      <c r="O1068">
        <v>10</v>
      </c>
      <c r="P1068">
        <v>70</v>
      </c>
      <c r="Q1068">
        <v>70</v>
      </c>
      <c r="R1068">
        <v>0</v>
      </c>
      <c r="S1068" t="s">
        <v>42</v>
      </c>
      <c r="T1068" t="s">
        <v>31</v>
      </c>
    </row>
    <row r="1069" spans="1:20" x14ac:dyDescent="0.3">
      <c r="A1069" t="s">
        <v>66</v>
      </c>
      <c r="B1069" t="s">
        <v>67</v>
      </c>
      <c r="C1069" t="s">
        <v>55</v>
      </c>
      <c r="D1069" t="s">
        <v>56</v>
      </c>
      <c r="E1069" t="s">
        <v>24</v>
      </c>
      <c r="F1069" t="s">
        <v>57</v>
      </c>
      <c r="G1069" t="s">
        <v>429</v>
      </c>
      <c r="H1069" t="s">
        <v>27</v>
      </c>
      <c r="I1069" t="s">
        <v>285</v>
      </c>
      <c r="J1069" t="s">
        <v>245</v>
      </c>
      <c r="K1069">
        <v>8.33</v>
      </c>
      <c r="L1069">
        <v>17</v>
      </c>
      <c r="M1069">
        <v>17</v>
      </c>
      <c r="N1069">
        <v>0</v>
      </c>
      <c r="O1069">
        <v>17</v>
      </c>
      <c r="P1069">
        <v>100</v>
      </c>
      <c r="Q1069">
        <v>100</v>
      </c>
      <c r="R1069">
        <v>0.33</v>
      </c>
      <c r="S1069" t="s">
        <v>42</v>
      </c>
      <c r="T1069" t="s">
        <v>60</v>
      </c>
    </row>
    <row r="1070" spans="1:20" x14ac:dyDescent="0.3">
      <c r="A1070" t="s">
        <v>70</v>
      </c>
      <c r="B1070" t="s">
        <v>71</v>
      </c>
      <c r="C1070" t="s">
        <v>72</v>
      </c>
      <c r="D1070" t="s">
        <v>73</v>
      </c>
      <c r="E1070" t="s">
        <v>24</v>
      </c>
      <c r="F1070" t="s">
        <v>74</v>
      </c>
      <c r="G1070" t="s">
        <v>429</v>
      </c>
      <c r="H1070" t="s">
        <v>27</v>
      </c>
      <c r="I1070" t="s">
        <v>179</v>
      </c>
      <c r="J1070" t="s">
        <v>144</v>
      </c>
      <c r="K1070">
        <v>8.57</v>
      </c>
      <c r="L1070">
        <v>20</v>
      </c>
      <c r="M1070">
        <v>14</v>
      </c>
      <c r="N1070">
        <v>6</v>
      </c>
      <c r="O1070">
        <v>20</v>
      </c>
      <c r="P1070">
        <v>70</v>
      </c>
      <c r="Q1070">
        <v>70</v>
      </c>
      <c r="R1070">
        <v>0.56999999999999995</v>
      </c>
      <c r="S1070" t="s">
        <v>30</v>
      </c>
      <c r="T1070" t="s">
        <v>37</v>
      </c>
    </row>
    <row r="1071" spans="1:20" x14ac:dyDescent="0.3">
      <c r="A1071" t="s">
        <v>77</v>
      </c>
      <c r="B1071" t="s">
        <v>78</v>
      </c>
      <c r="C1071" t="s">
        <v>72</v>
      </c>
      <c r="D1071" t="s">
        <v>73</v>
      </c>
      <c r="E1071" t="s">
        <v>24</v>
      </c>
      <c r="F1071" t="s">
        <v>74</v>
      </c>
      <c r="G1071" t="s">
        <v>429</v>
      </c>
      <c r="H1071" t="s">
        <v>27</v>
      </c>
      <c r="I1071" t="s">
        <v>285</v>
      </c>
      <c r="J1071" t="s">
        <v>395</v>
      </c>
      <c r="K1071">
        <v>8.9700000000000006</v>
      </c>
      <c r="L1071">
        <v>18</v>
      </c>
      <c r="M1071">
        <v>16</v>
      </c>
      <c r="N1071">
        <v>2</v>
      </c>
      <c r="O1071">
        <v>18</v>
      </c>
      <c r="P1071">
        <v>88.9</v>
      </c>
      <c r="Q1071">
        <v>88.9</v>
      </c>
      <c r="R1071">
        <v>0.97</v>
      </c>
      <c r="S1071" t="s">
        <v>30</v>
      </c>
      <c r="T1071" t="s">
        <v>31</v>
      </c>
    </row>
    <row r="1072" spans="1:20" x14ac:dyDescent="0.3">
      <c r="A1072" t="s">
        <v>82</v>
      </c>
      <c r="B1072" t="s">
        <v>83</v>
      </c>
      <c r="C1072" t="s">
        <v>72</v>
      </c>
      <c r="D1072" t="s">
        <v>45</v>
      </c>
      <c r="E1072" t="s">
        <v>24</v>
      </c>
      <c r="F1072" t="s">
        <v>74</v>
      </c>
      <c r="G1072" t="s">
        <v>429</v>
      </c>
      <c r="H1072" t="s">
        <v>27</v>
      </c>
      <c r="I1072" t="s">
        <v>181</v>
      </c>
      <c r="J1072" t="s">
        <v>245</v>
      </c>
      <c r="K1072">
        <v>8.3699999999999992</v>
      </c>
      <c r="L1072">
        <v>14</v>
      </c>
      <c r="M1072">
        <v>13</v>
      </c>
      <c r="N1072">
        <v>1</v>
      </c>
      <c r="O1072">
        <v>14</v>
      </c>
      <c r="P1072">
        <v>92.9</v>
      </c>
      <c r="Q1072">
        <v>92.9</v>
      </c>
      <c r="R1072">
        <v>0.37</v>
      </c>
      <c r="S1072" t="s">
        <v>81</v>
      </c>
      <c r="T1072" t="s">
        <v>31</v>
      </c>
    </row>
    <row r="1073" spans="1:20" x14ac:dyDescent="0.3">
      <c r="A1073" t="s">
        <v>85</v>
      </c>
      <c r="B1073" t="s">
        <v>86</v>
      </c>
      <c r="C1073" t="s">
        <v>87</v>
      </c>
      <c r="D1073" t="s">
        <v>88</v>
      </c>
      <c r="E1073" t="s">
        <v>24</v>
      </c>
      <c r="F1073" t="s">
        <v>89</v>
      </c>
      <c r="G1073" t="s">
        <v>429</v>
      </c>
      <c r="H1073" t="s">
        <v>27</v>
      </c>
      <c r="I1073" t="s">
        <v>113</v>
      </c>
      <c r="J1073" t="s">
        <v>376</v>
      </c>
      <c r="K1073">
        <v>7.25</v>
      </c>
      <c r="L1073">
        <v>8</v>
      </c>
      <c r="M1073">
        <v>7</v>
      </c>
      <c r="N1073">
        <v>1</v>
      </c>
      <c r="O1073">
        <v>8</v>
      </c>
      <c r="P1073">
        <v>87.5</v>
      </c>
      <c r="Q1073">
        <v>87.5</v>
      </c>
      <c r="R1073">
        <v>0</v>
      </c>
      <c r="S1073" t="s">
        <v>30</v>
      </c>
      <c r="T1073" t="s">
        <v>31</v>
      </c>
    </row>
    <row r="1074" spans="1:20" x14ac:dyDescent="0.3">
      <c r="A1074" t="s">
        <v>92</v>
      </c>
      <c r="B1074" t="s">
        <v>93</v>
      </c>
      <c r="C1074" t="s">
        <v>94</v>
      </c>
      <c r="D1074" t="s">
        <v>95</v>
      </c>
      <c r="E1074" t="s">
        <v>24</v>
      </c>
      <c r="F1074" t="s">
        <v>89</v>
      </c>
      <c r="G1074" t="s">
        <v>429</v>
      </c>
      <c r="H1074" t="s">
        <v>27</v>
      </c>
      <c r="I1074" t="s">
        <v>285</v>
      </c>
      <c r="J1074" t="s">
        <v>144</v>
      </c>
      <c r="K1074">
        <v>7.48</v>
      </c>
      <c r="L1074">
        <v>22</v>
      </c>
      <c r="M1074">
        <v>19</v>
      </c>
      <c r="N1074">
        <v>3</v>
      </c>
      <c r="O1074">
        <v>22</v>
      </c>
      <c r="P1074">
        <v>86.4</v>
      </c>
      <c r="Q1074">
        <v>86.4</v>
      </c>
      <c r="R1074">
        <v>0</v>
      </c>
      <c r="S1074" t="s">
        <v>30</v>
      </c>
      <c r="T1074" t="s">
        <v>31</v>
      </c>
    </row>
    <row r="1075" spans="1:20" x14ac:dyDescent="0.3">
      <c r="A1075" t="s">
        <v>97</v>
      </c>
      <c r="B1075" t="s">
        <v>98</v>
      </c>
      <c r="C1075" t="s">
        <v>94</v>
      </c>
      <c r="D1075" t="s">
        <v>95</v>
      </c>
      <c r="E1075" t="s">
        <v>24</v>
      </c>
      <c r="F1075" t="s">
        <v>89</v>
      </c>
      <c r="G1075" t="s">
        <v>429</v>
      </c>
      <c r="H1075" t="s">
        <v>27</v>
      </c>
      <c r="I1075" t="s">
        <v>194</v>
      </c>
      <c r="J1075" t="s">
        <v>137</v>
      </c>
      <c r="K1075">
        <v>8.0299999999999994</v>
      </c>
      <c r="L1075">
        <v>22</v>
      </c>
      <c r="M1075">
        <v>17</v>
      </c>
      <c r="N1075">
        <v>5</v>
      </c>
      <c r="O1075">
        <v>22</v>
      </c>
      <c r="P1075">
        <v>77.3</v>
      </c>
      <c r="Q1075">
        <v>77.3</v>
      </c>
      <c r="R1075">
        <v>0.03</v>
      </c>
      <c r="S1075" t="s">
        <v>42</v>
      </c>
      <c r="T1075" t="s">
        <v>37</v>
      </c>
    </row>
    <row r="1076" spans="1:20" x14ac:dyDescent="0.3">
      <c r="A1076" t="s">
        <v>100</v>
      </c>
      <c r="B1076" t="s">
        <v>101</v>
      </c>
      <c r="C1076" t="s">
        <v>94</v>
      </c>
      <c r="D1076" t="s">
        <v>45</v>
      </c>
      <c r="E1076" t="s">
        <v>24</v>
      </c>
      <c r="F1076" t="s">
        <v>89</v>
      </c>
      <c r="G1076" t="s">
        <v>429</v>
      </c>
      <c r="H1076" t="s">
        <v>27</v>
      </c>
      <c r="I1076" t="s">
        <v>204</v>
      </c>
      <c r="J1076" t="s">
        <v>245</v>
      </c>
      <c r="K1076">
        <v>9.25</v>
      </c>
      <c r="L1076">
        <v>26</v>
      </c>
      <c r="M1076">
        <v>26</v>
      </c>
      <c r="N1076">
        <v>0</v>
      </c>
      <c r="O1076">
        <v>26</v>
      </c>
      <c r="P1076">
        <v>100</v>
      </c>
      <c r="Q1076">
        <v>100</v>
      </c>
      <c r="R1076">
        <v>1.25</v>
      </c>
      <c r="S1076" t="s">
        <v>42</v>
      </c>
      <c r="T1076" t="s">
        <v>60</v>
      </c>
    </row>
    <row r="1077" spans="1:20" x14ac:dyDescent="0.3">
      <c r="A1077" t="s">
        <v>103</v>
      </c>
      <c r="B1077" t="s">
        <v>104</v>
      </c>
      <c r="C1077" t="s">
        <v>22</v>
      </c>
      <c r="D1077" t="s">
        <v>34</v>
      </c>
      <c r="E1077" t="s">
        <v>105</v>
      </c>
      <c r="F1077" t="s">
        <v>25</v>
      </c>
      <c r="G1077" t="s">
        <v>429</v>
      </c>
      <c r="H1077" t="s">
        <v>27</v>
      </c>
      <c r="I1077" t="s">
        <v>189</v>
      </c>
      <c r="J1077" t="s">
        <v>409</v>
      </c>
      <c r="K1077">
        <v>9.1999999999999993</v>
      </c>
      <c r="L1077">
        <v>18</v>
      </c>
      <c r="M1077">
        <v>17</v>
      </c>
      <c r="N1077">
        <v>1</v>
      </c>
      <c r="O1077">
        <v>18</v>
      </c>
      <c r="P1077">
        <v>94.4</v>
      </c>
      <c r="Q1077">
        <v>94.4</v>
      </c>
      <c r="R1077">
        <v>1.2</v>
      </c>
      <c r="S1077" t="s">
        <v>30</v>
      </c>
      <c r="T1077" t="s">
        <v>31</v>
      </c>
    </row>
    <row r="1078" spans="1:20" x14ac:dyDescent="0.3">
      <c r="A1078" t="s">
        <v>108</v>
      </c>
      <c r="B1078" t="s">
        <v>109</v>
      </c>
      <c r="C1078" t="s">
        <v>22</v>
      </c>
      <c r="D1078" t="s">
        <v>34</v>
      </c>
      <c r="E1078" t="s">
        <v>105</v>
      </c>
      <c r="F1078" t="s">
        <v>25</v>
      </c>
      <c r="G1078" t="s">
        <v>429</v>
      </c>
      <c r="H1078" t="s">
        <v>27</v>
      </c>
      <c r="I1078" t="s">
        <v>204</v>
      </c>
      <c r="J1078" t="s">
        <v>132</v>
      </c>
      <c r="K1078">
        <v>7.7</v>
      </c>
      <c r="L1078">
        <v>23</v>
      </c>
      <c r="M1078">
        <v>20</v>
      </c>
      <c r="N1078">
        <v>3</v>
      </c>
      <c r="O1078">
        <v>23</v>
      </c>
      <c r="P1078">
        <v>87</v>
      </c>
      <c r="Q1078">
        <v>87</v>
      </c>
      <c r="R1078">
        <v>0</v>
      </c>
      <c r="S1078" t="s">
        <v>42</v>
      </c>
      <c r="T1078" t="s">
        <v>31</v>
      </c>
    </row>
    <row r="1079" spans="1:20" x14ac:dyDescent="0.3">
      <c r="A1079" t="s">
        <v>111</v>
      </c>
      <c r="B1079" t="s">
        <v>112</v>
      </c>
      <c r="C1079" t="s">
        <v>55</v>
      </c>
      <c r="D1079" t="s">
        <v>56</v>
      </c>
      <c r="E1079" t="s">
        <v>105</v>
      </c>
      <c r="F1079" t="s">
        <v>57</v>
      </c>
      <c r="G1079" t="s">
        <v>429</v>
      </c>
      <c r="H1079" t="s">
        <v>27</v>
      </c>
      <c r="I1079" t="s">
        <v>219</v>
      </c>
      <c r="J1079" t="s">
        <v>430</v>
      </c>
      <c r="K1079">
        <v>9.1</v>
      </c>
      <c r="L1079">
        <v>14</v>
      </c>
      <c r="M1079">
        <v>14</v>
      </c>
      <c r="N1079">
        <v>0</v>
      </c>
      <c r="O1079">
        <v>14</v>
      </c>
      <c r="P1079">
        <v>100</v>
      </c>
      <c r="Q1079">
        <v>100</v>
      </c>
      <c r="R1079">
        <v>1.1000000000000001</v>
      </c>
      <c r="S1079" t="s">
        <v>42</v>
      </c>
      <c r="T1079" t="s">
        <v>60</v>
      </c>
    </row>
    <row r="1080" spans="1:20" x14ac:dyDescent="0.3">
      <c r="A1080" t="s">
        <v>114</v>
      </c>
      <c r="B1080" t="s">
        <v>115</v>
      </c>
      <c r="C1080" t="s">
        <v>72</v>
      </c>
      <c r="D1080" t="s">
        <v>73</v>
      </c>
      <c r="E1080" t="s">
        <v>105</v>
      </c>
      <c r="F1080" t="s">
        <v>74</v>
      </c>
      <c r="G1080" t="s">
        <v>429</v>
      </c>
      <c r="H1080" t="s">
        <v>27</v>
      </c>
      <c r="I1080" t="s">
        <v>75</v>
      </c>
      <c r="J1080" t="s">
        <v>145</v>
      </c>
      <c r="K1080">
        <v>8.5399999999999991</v>
      </c>
      <c r="L1080">
        <v>24</v>
      </c>
      <c r="M1080">
        <v>19</v>
      </c>
      <c r="N1080">
        <v>5</v>
      </c>
      <c r="O1080">
        <v>24</v>
      </c>
      <c r="P1080">
        <v>79.2</v>
      </c>
      <c r="Q1080">
        <v>79.2</v>
      </c>
      <c r="R1080">
        <v>0.54</v>
      </c>
      <c r="S1080" t="s">
        <v>30</v>
      </c>
      <c r="T1080" t="s">
        <v>37</v>
      </c>
    </row>
    <row r="1081" spans="1:20" x14ac:dyDescent="0.3">
      <c r="A1081" t="s">
        <v>117</v>
      </c>
      <c r="B1081" t="s">
        <v>118</v>
      </c>
      <c r="C1081" t="s">
        <v>94</v>
      </c>
      <c r="D1081" t="s">
        <v>95</v>
      </c>
      <c r="E1081" t="s">
        <v>105</v>
      </c>
      <c r="F1081" t="s">
        <v>89</v>
      </c>
      <c r="G1081" t="s">
        <v>429</v>
      </c>
      <c r="H1081" t="s">
        <v>27</v>
      </c>
      <c r="I1081" t="s">
        <v>149</v>
      </c>
      <c r="J1081" t="s">
        <v>143</v>
      </c>
      <c r="K1081">
        <v>8.01</v>
      </c>
      <c r="L1081">
        <v>27</v>
      </c>
      <c r="M1081">
        <v>20</v>
      </c>
      <c r="N1081">
        <v>7</v>
      </c>
      <c r="O1081">
        <v>27</v>
      </c>
      <c r="P1081">
        <v>74.099999999999994</v>
      </c>
      <c r="Q1081">
        <v>74.099999999999994</v>
      </c>
      <c r="R1081">
        <v>0.01</v>
      </c>
      <c r="S1081" t="s">
        <v>42</v>
      </c>
      <c r="T1081" t="s">
        <v>37</v>
      </c>
    </row>
    <row r="1082" spans="1:20" x14ac:dyDescent="0.3">
      <c r="A1082" t="s">
        <v>20</v>
      </c>
      <c r="B1082" t="s">
        <v>21</v>
      </c>
      <c r="C1082" t="s">
        <v>22</v>
      </c>
      <c r="D1082" t="s">
        <v>23</v>
      </c>
      <c r="E1082" t="s">
        <v>24</v>
      </c>
      <c r="F1082" t="s">
        <v>25</v>
      </c>
      <c r="G1082" t="s">
        <v>431</v>
      </c>
      <c r="H1082" t="s">
        <v>27</v>
      </c>
      <c r="I1082" t="s">
        <v>68</v>
      </c>
      <c r="J1082" t="s">
        <v>289</v>
      </c>
      <c r="K1082">
        <v>9.58</v>
      </c>
      <c r="L1082">
        <v>25</v>
      </c>
      <c r="M1082">
        <v>24</v>
      </c>
      <c r="N1082">
        <v>1</v>
      </c>
      <c r="O1082">
        <v>25</v>
      </c>
      <c r="P1082">
        <v>96</v>
      </c>
      <c r="Q1082">
        <v>96</v>
      </c>
      <c r="R1082">
        <v>1.58</v>
      </c>
      <c r="S1082" t="s">
        <v>30</v>
      </c>
      <c r="T1082" t="s">
        <v>31</v>
      </c>
    </row>
    <row r="1083" spans="1:20" x14ac:dyDescent="0.3">
      <c r="A1083" t="s">
        <v>32</v>
      </c>
      <c r="B1083" t="s">
        <v>33</v>
      </c>
      <c r="C1083" t="s">
        <v>22</v>
      </c>
      <c r="D1083" t="s">
        <v>34</v>
      </c>
      <c r="E1083" t="s">
        <v>24</v>
      </c>
      <c r="F1083" t="s">
        <v>25</v>
      </c>
      <c r="G1083" t="s">
        <v>431</v>
      </c>
      <c r="H1083" t="s">
        <v>27</v>
      </c>
      <c r="I1083" t="s">
        <v>64</v>
      </c>
      <c r="J1083" t="s">
        <v>131</v>
      </c>
      <c r="K1083">
        <v>9.42</v>
      </c>
      <c r="L1083">
        <v>15</v>
      </c>
      <c r="M1083">
        <v>12</v>
      </c>
      <c r="N1083">
        <v>3</v>
      </c>
      <c r="O1083">
        <v>15</v>
      </c>
      <c r="P1083">
        <v>80</v>
      </c>
      <c r="Q1083">
        <v>80</v>
      </c>
      <c r="R1083">
        <v>1.42</v>
      </c>
      <c r="S1083" t="s">
        <v>30</v>
      </c>
      <c r="T1083" t="s">
        <v>31</v>
      </c>
    </row>
    <row r="1084" spans="1:20" x14ac:dyDescent="0.3">
      <c r="A1084" t="s">
        <v>38</v>
      </c>
      <c r="B1084" t="s">
        <v>39</v>
      </c>
      <c r="C1084" t="s">
        <v>22</v>
      </c>
      <c r="D1084" t="s">
        <v>34</v>
      </c>
      <c r="E1084" t="s">
        <v>24</v>
      </c>
      <c r="F1084" t="s">
        <v>25</v>
      </c>
      <c r="G1084" t="s">
        <v>431</v>
      </c>
      <c r="H1084" t="s">
        <v>27</v>
      </c>
      <c r="I1084" t="s">
        <v>206</v>
      </c>
      <c r="J1084" t="s">
        <v>296</v>
      </c>
      <c r="K1084">
        <v>9.08</v>
      </c>
      <c r="L1084">
        <v>16</v>
      </c>
      <c r="M1084">
        <v>11</v>
      </c>
      <c r="N1084">
        <v>5</v>
      </c>
      <c r="O1084">
        <v>16</v>
      </c>
      <c r="P1084">
        <v>68.8</v>
      </c>
      <c r="Q1084">
        <v>68.8</v>
      </c>
      <c r="R1084">
        <v>1.08</v>
      </c>
      <c r="S1084" t="s">
        <v>30</v>
      </c>
      <c r="T1084" t="s">
        <v>37</v>
      </c>
    </row>
    <row r="1085" spans="1:20" x14ac:dyDescent="0.3">
      <c r="A1085" t="s">
        <v>43</v>
      </c>
      <c r="B1085" t="s">
        <v>44</v>
      </c>
      <c r="C1085" t="s">
        <v>22</v>
      </c>
      <c r="D1085" t="s">
        <v>45</v>
      </c>
      <c r="E1085" t="s">
        <v>24</v>
      </c>
      <c r="F1085" t="s">
        <v>25</v>
      </c>
      <c r="G1085" t="s">
        <v>431</v>
      </c>
      <c r="H1085" t="s">
        <v>27</v>
      </c>
      <c r="I1085" t="s">
        <v>58</v>
      </c>
      <c r="J1085" t="s">
        <v>295</v>
      </c>
      <c r="K1085">
        <v>7.48</v>
      </c>
      <c r="L1085">
        <v>17</v>
      </c>
      <c r="M1085">
        <v>13</v>
      </c>
      <c r="N1085">
        <v>4</v>
      </c>
      <c r="O1085">
        <v>17</v>
      </c>
      <c r="P1085">
        <v>76.5</v>
      </c>
      <c r="Q1085">
        <v>76.5</v>
      </c>
      <c r="R1085">
        <v>0</v>
      </c>
      <c r="S1085" t="s">
        <v>30</v>
      </c>
      <c r="T1085" t="s">
        <v>37</v>
      </c>
    </row>
    <row r="1086" spans="1:20" x14ac:dyDescent="0.3">
      <c r="A1086" t="s">
        <v>48</v>
      </c>
      <c r="B1086" t="s">
        <v>49</v>
      </c>
      <c r="C1086" t="s">
        <v>22</v>
      </c>
      <c r="D1086" t="s">
        <v>34</v>
      </c>
      <c r="E1086" t="s">
        <v>24</v>
      </c>
      <c r="F1086" t="s">
        <v>25</v>
      </c>
      <c r="G1086" t="s">
        <v>431</v>
      </c>
      <c r="H1086" t="s">
        <v>27</v>
      </c>
      <c r="I1086" t="s">
        <v>106</v>
      </c>
      <c r="J1086" t="s">
        <v>331</v>
      </c>
      <c r="K1086">
        <v>8.4</v>
      </c>
      <c r="L1086">
        <v>25</v>
      </c>
      <c r="M1086">
        <v>20</v>
      </c>
      <c r="N1086">
        <v>5</v>
      </c>
      <c r="O1086">
        <v>25</v>
      </c>
      <c r="P1086">
        <v>80</v>
      </c>
      <c r="Q1086">
        <v>80</v>
      </c>
      <c r="R1086">
        <v>0.4</v>
      </c>
      <c r="S1086" t="s">
        <v>81</v>
      </c>
      <c r="T1086" t="s">
        <v>37</v>
      </c>
    </row>
    <row r="1087" spans="1:20" x14ac:dyDescent="0.3">
      <c r="A1087" t="s">
        <v>53</v>
      </c>
      <c r="B1087" t="s">
        <v>54</v>
      </c>
      <c r="C1087" t="s">
        <v>55</v>
      </c>
      <c r="D1087" t="s">
        <v>56</v>
      </c>
      <c r="E1087" t="s">
        <v>24</v>
      </c>
      <c r="F1087" t="s">
        <v>57</v>
      </c>
      <c r="G1087" t="s">
        <v>431</v>
      </c>
      <c r="H1087" t="s">
        <v>27</v>
      </c>
      <c r="I1087" t="s">
        <v>153</v>
      </c>
      <c r="J1087" t="s">
        <v>317</v>
      </c>
      <c r="K1087">
        <v>9.5299999999999994</v>
      </c>
      <c r="L1087">
        <v>13</v>
      </c>
      <c r="M1087">
        <v>12</v>
      </c>
      <c r="N1087">
        <v>1</v>
      </c>
      <c r="O1087">
        <v>13</v>
      </c>
      <c r="P1087">
        <v>92.3</v>
      </c>
      <c r="Q1087">
        <v>92.3</v>
      </c>
      <c r="R1087">
        <v>1.53</v>
      </c>
      <c r="S1087" t="s">
        <v>42</v>
      </c>
      <c r="T1087" t="s">
        <v>31</v>
      </c>
    </row>
    <row r="1088" spans="1:20" x14ac:dyDescent="0.3">
      <c r="A1088" t="s">
        <v>61</v>
      </c>
      <c r="B1088" t="s">
        <v>62</v>
      </c>
      <c r="C1088" t="s">
        <v>55</v>
      </c>
      <c r="D1088" t="s">
        <v>63</v>
      </c>
      <c r="E1088" t="s">
        <v>24</v>
      </c>
      <c r="F1088" t="s">
        <v>57</v>
      </c>
      <c r="G1088" t="s">
        <v>431</v>
      </c>
      <c r="H1088" t="s">
        <v>27</v>
      </c>
      <c r="I1088" t="s">
        <v>199</v>
      </c>
      <c r="J1088" t="s">
        <v>391</v>
      </c>
      <c r="K1088">
        <v>7.89</v>
      </c>
      <c r="L1088">
        <v>17</v>
      </c>
      <c r="M1088">
        <v>16</v>
      </c>
      <c r="N1088">
        <v>1</v>
      </c>
      <c r="O1088">
        <v>17</v>
      </c>
      <c r="P1088">
        <v>94.1</v>
      </c>
      <c r="Q1088">
        <v>94.1</v>
      </c>
      <c r="R1088">
        <v>0</v>
      </c>
      <c r="S1088" t="s">
        <v>30</v>
      </c>
      <c r="T1088" t="s">
        <v>31</v>
      </c>
    </row>
    <row r="1089" spans="1:20" x14ac:dyDescent="0.3">
      <c r="A1089" t="s">
        <v>66</v>
      </c>
      <c r="B1089" t="s">
        <v>67</v>
      </c>
      <c r="C1089" t="s">
        <v>55</v>
      </c>
      <c r="D1089" t="s">
        <v>56</v>
      </c>
      <c r="E1089" t="s">
        <v>24</v>
      </c>
      <c r="F1089" t="s">
        <v>57</v>
      </c>
      <c r="G1089" t="s">
        <v>431</v>
      </c>
      <c r="H1089" t="s">
        <v>27</v>
      </c>
      <c r="I1089" t="s">
        <v>46</v>
      </c>
      <c r="J1089" t="s">
        <v>107</v>
      </c>
      <c r="K1089">
        <v>9.01</v>
      </c>
      <c r="L1089">
        <v>19</v>
      </c>
      <c r="M1089">
        <v>17</v>
      </c>
      <c r="N1089">
        <v>2</v>
      </c>
      <c r="O1089">
        <v>19</v>
      </c>
      <c r="P1089">
        <v>89.5</v>
      </c>
      <c r="Q1089">
        <v>89.5</v>
      </c>
      <c r="R1089">
        <v>1.01</v>
      </c>
      <c r="S1089" t="s">
        <v>30</v>
      </c>
      <c r="T1089" t="s">
        <v>31</v>
      </c>
    </row>
    <row r="1090" spans="1:20" x14ac:dyDescent="0.3">
      <c r="A1090" t="s">
        <v>70</v>
      </c>
      <c r="B1090" t="s">
        <v>71</v>
      </c>
      <c r="C1090" t="s">
        <v>72</v>
      </c>
      <c r="D1090" t="s">
        <v>73</v>
      </c>
      <c r="E1090" t="s">
        <v>24</v>
      </c>
      <c r="F1090" t="s">
        <v>74</v>
      </c>
      <c r="G1090" t="s">
        <v>431</v>
      </c>
      <c r="H1090" t="s">
        <v>27</v>
      </c>
      <c r="I1090" t="s">
        <v>189</v>
      </c>
      <c r="J1090" t="s">
        <v>135</v>
      </c>
      <c r="K1090">
        <v>9.4</v>
      </c>
      <c r="L1090">
        <v>29</v>
      </c>
      <c r="M1090">
        <v>25</v>
      </c>
      <c r="N1090">
        <v>4</v>
      </c>
      <c r="O1090">
        <v>29</v>
      </c>
      <c r="P1090">
        <v>86.2</v>
      </c>
      <c r="Q1090">
        <v>86.2</v>
      </c>
      <c r="R1090">
        <v>1.4</v>
      </c>
      <c r="S1090" t="s">
        <v>30</v>
      </c>
      <c r="T1090" t="s">
        <v>37</v>
      </c>
    </row>
    <row r="1091" spans="1:20" x14ac:dyDescent="0.3">
      <c r="A1091" t="s">
        <v>77</v>
      </c>
      <c r="B1091" t="s">
        <v>78</v>
      </c>
      <c r="C1091" t="s">
        <v>72</v>
      </c>
      <c r="D1091" t="s">
        <v>73</v>
      </c>
      <c r="E1091" t="s">
        <v>24</v>
      </c>
      <c r="F1091" t="s">
        <v>74</v>
      </c>
      <c r="G1091" t="s">
        <v>431</v>
      </c>
      <c r="H1091" t="s">
        <v>119</v>
      </c>
      <c r="I1091" t="s">
        <v>96</v>
      </c>
      <c r="J1091" t="s">
        <v>432</v>
      </c>
      <c r="K1091">
        <v>9.0500000000000007</v>
      </c>
      <c r="L1091">
        <v>12</v>
      </c>
      <c r="M1091">
        <v>11</v>
      </c>
      <c r="N1091">
        <v>1</v>
      </c>
      <c r="O1091">
        <v>12</v>
      </c>
      <c r="P1091">
        <v>91.7</v>
      </c>
      <c r="Q1091">
        <v>91.7</v>
      </c>
      <c r="R1091">
        <v>1.05</v>
      </c>
      <c r="S1091" t="s">
        <v>30</v>
      </c>
      <c r="T1091" t="s">
        <v>31</v>
      </c>
    </row>
    <row r="1092" spans="1:20" x14ac:dyDescent="0.3">
      <c r="A1092" t="s">
        <v>82</v>
      </c>
      <c r="B1092" t="s">
        <v>83</v>
      </c>
      <c r="C1092" t="s">
        <v>72</v>
      </c>
      <c r="D1092" t="s">
        <v>45</v>
      </c>
      <c r="E1092" t="s">
        <v>24</v>
      </c>
      <c r="F1092" t="s">
        <v>74</v>
      </c>
      <c r="G1092" t="s">
        <v>431</v>
      </c>
      <c r="H1092" t="s">
        <v>27</v>
      </c>
      <c r="I1092" t="s">
        <v>84</v>
      </c>
      <c r="J1092" t="s">
        <v>361</v>
      </c>
      <c r="K1092">
        <v>8.16</v>
      </c>
      <c r="L1092">
        <v>20</v>
      </c>
      <c r="M1092">
        <v>16</v>
      </c>
      <c r="N1092">
        <v>4</v>
      </c>
      <c r="O1092">
        <v>20</v>
      </c>
      <c r="P1092">
        <v>80</v>
      </c>
      <c r="Q1092">
        <v>80</v>
      </c>
      <c r="R1092">
        <v>0.16</v>
      </c>
      <c r="S1092" t="s">
        <v>42</v>
      </c>
      <c r="T1092" t="s">
        <v>37</v>
      </c>
    </row>
    <row r="1093" spans="1:20" x14ac:dyDescent="0.3">
      <c r="A1093" t="s">
        <v>85</v>
      </c>
      <c r="B1093" t="s">
        <v>86</v>
      </c>
      <c r="C1093" t="s">
        <v>87</v>
      </c>
      <c r="D1093" t="s">
        <v>88</v>
      </c>
      <c r="E1093" t="s">
        <v>24</v>
      </c>
      <c r="F1093" t="s">
        <v>89</v>
      </c>
      <c r="G1093" t="s">
        <v>431</v>
      </c>
      <c r="H1093" t="s">
        <v>119</v>
      </c>
      <c r="I1093" t="s">
        <v>433</v>
      </c>
      <c r="J1093" t="s">
        <v>405</v>
      </c>
      <c r="K1093">
        <v>8.58</v>
      </c>
      <c r="L1093">
        <v>6</v>
      </c>
      <c r="M1093">
        <v>6</v>
      </c>
      <c r="N1093">
        <v>0</v>
      </c>
      <c r="O1093">
        <v>6</v>
      </c>
      <c r="P1093">
        <v>100</v>
      </c>
      <c r="Q1093">
        <v>100</v>
      </c>
      <c r="R1093">
        <v>0.57999999999999996</v>
      </c>
      <c r="S1093" t="s">
        <v>42</v>
      </c>
      <c r="T1093" t="s">
        <v>60</v>
      </c>
    </row>
    <row r="1094" spans="1:20" x14ac:dyDescent="0.3">
      <c r="A1094" t="s">
        <v>92</v>
      </c>
      <c r="B1094" t="s">
        <v>93</v>
      </c>
      <c r="C1094" t="s">
        <v>94</v>
      </c>
      <c r="D1094" t="s">
        <v>95</v>
      </c>
      <c r="E1094" t="s">
        <v>24</v>
      </c>
      <c r="F1094" t="s">
        <v>89</v>
      </c>
      <c r="G1094" t="s">
        <v>431</v>
      </c>
      <c r="H1094" t="s">
        <v>124</v>
      </c>
      <c r="I1094" t="s">
        <v>106</v>
      </c>
      <c r="J1094" t="s">
        <v>434</v>
      </c>
      <c r="K1094">
        <v>4.96</v>
      </c>
      <c r="L1094">
        <v>14</v>
      </c>
      <c r="M1094">
        <v>10</v>
      </c>
      <c r="N1094">
        <v>4</v>
      </c>
      <c r="O1094">
        <v>14</v>
      </c>
      <c r="P1094">
        <v>71.400000000000006</v>
      </c>
      <c r="Q1094">
        <v>71.400000000000006</v>
      </c>
      <c r="R1094">
        <v>0</v>
      </c>
      <c r="S1094" t="s">
        <v>30</v>
      </c>
      <c r="T1094" t="s">
        <v>37</v>
      </c>
    </row>
    <row r="1095" spans="1:20" x14ac:dyDescent="0.3">
      <c r="A1095" t="s">
        <v>97</v>
      </c>
      <c r="B1095" t="s">
        <v>98</v>
      </c>
      <c r="C1095" t="s">
        <v>94</v>
      </c>
      <c r="D1095" t="s">
        <v>95</v>
      </c>
      <c r="E1095" t="s">
        <v>24</v>
      </c>
      <c r="F1095" t="s">
        <v>89</v>
      </c>
      <c r="G1095" t="s">
        <v>431</v>
      </c>
      <c r="H1095" t="s">
        <v>27</v>
      </c>
      <c r="I1095" t="s">
        <v>84</v>
      </c>
      <c r="J1095" t="s">
        <v>193</v>
      </c>
      <c r="K1095">
        <v>9.3800000000000008</v>
      </c>
      <c r="L1095">
        <v>32</v>
      </c>
      <c r="M1095">
        <v>28</v>
      </c>
      <c r="N1095">
        <v>4</v>
      </c>
      <c r="O1095">
        <v>32</v>
      </c>
      <c r="P1095">
        <v>87.5</v>
      </c>
      <c r="Q1095">
        <v>87.5</v>
      </c>
      <c r="R1095">
        <v>1.38</v>
      </c>
      <c r="S1095" t="s">
        <v>81</v>
      </c>
      <c r="T1095" t="s">
        <v>37</v>
      </c>
    </row>
    <row r="1096" spans="1:20" x14ac:dyDescent="0.3">
      <c r="A1096" t="s">
        <v>100</v>
      </c>
      <c r="B1096" t="s">
        <v>101</v>
      </c>
      <c r="C1096" t="s">
        <v>94</v>
      </c>
      <c r="D1096" t="s">
        <v>45</v>
      </c>
      <c r="E1096" t="s">
        <v>24</v>
      </c>
      <c r="F1096" t="s">
        <v>89</v>
      </c>
      <c r="G1096" t="s">
        <v>431</v>
      </c>
      <c r="H1096" t="s">
        <v>27</v>
      </c>
      <c r="I1096" t="s">
        <v>130</v>
      </c>
      <c r="J1096" t="s">
        <v>208</v>
      </c>
      <c r="K1096">
        <v>7.69</v>
      </c>
      <c r="L1096">
        <v>28</v>
      </c>
      <c r="M1096">
        <v>25</v>
      </c>
      <c r="N1096">
        <v>3</v>
      </c>
      <c r="O1096">
        <v>28</v>
      </c>
      <c r="P1096">
        <v>89.3</v>
      </c>
      <c r="Q1096">
        <v>89.3</v>
      </c>
      <c r="R1096">
        <v>0</v>
      </c>
      <c r="S1096" t="s">
        <v>30</v>
      </c>
      <c r="T1096" t="s">
        <v>31</v>
      </c>
    </row>
    <row r="1097" spans="1:20" x14ac:dyDescent="0.3">
      <c r="A1097" t="s">
        <v>103</v>
      </c>
      <c r="B1097" t="s">
        <v>104</v>
      </c>
      <c r="C1097" t="s">
        <v>22</v>
      </c>
      <c r="D1097" t="s">
        <v>34</v>
      </c>
      <c r="E1097" t="s">
        <v>105</v>
      </c>
      <c r="F1097" t="s">
        <v>25</v>
      </c>
      <c r="G1097" t="s">
        <v>431</v>
      </c>
      <c r="H1097" t="s">
        <v>27</v>
      </c>
      <c r="I1097" t="s">
        <v>58</v>
      </c>
      <c r="J1097" t="s">
        <v>253</v>
      </c>
      <c r="K1097">
        <v>8.17</v>
      </c>
      <c r="L1097">
        <v>25</v>
      </c>
      <c r="M1097">
        <v>17</v>
      </c>
      <c r="N1097">
        <v>8</v>
      </c>
      <c r="O1097">
        <v>25</v>
      </c>
      <c r="P1097">
        <v>68</v>
      </c>
      <c r="Q1097">
        <v>68</v>
      </c>
      <c r="R1097">
        <v>0.17</v>
      </c>
      <c r="S1097" t="s">
        <v>42</v>
      </c>
      <c r="T1097" t="s">
        <v>122</v>
      </c>
    </row>
    <row r="1098" spans="1:20" x14ac:dyDescent="0.3">
      <c r="A1098" t="s">
        <v>108</v>
      </c>
      <c r="B1098" t="s">
        <v>109</v>
      </c>
      <c r="C1098" t="s">
        <v>22</v>
      </c>
      <c r="D1098" t="s">
        <v>34</v>
      </c>
      <c r="E1098" t="s">
        <v>105</v>
      </c>
      <c r="F1098" t="s">
        <v>25</v>
      </c>
      <c r="G1098" t="s">
        <v>431</v>
      </c>
      <c r="H1098" t="s">
        <v>27</v>
      </c>
      <c r="I1098" t="s">
        <v>113</v>
      </c>
      <c r="J1098" t="s">
        <v>304</v>
      </c>
      <c r="K1098">
        <v>9.58</v>
      </c>
      <c r="L1098">
        <v>28</v>
      </c>
      <c r="M1098">
        <v>22</v>
      </c>
      <c r="N1098">
        <v>6</v>
      </c>
      <c r="O1098">
        <v>28</v>
      </c>
      <c r="P1098">
        <v>78.599999999999994</v>
      </c>
      <c r="Q1098">
        <v>78.599999999999994</v>
      </c>
      <c r="R1098">
        <v>1.58</v>
      </c>
      <c r="S1098" t="s">
        <v>42</v>
      </c>
      <c r="T1098" t="s">
        <v>37</v>
      </c>
    </row>
    <row r="1099" spans="1:20" x14ac:dyDescent="0.3">
      <c r="A1099" t="s">
        <v>111</v>
      </c>
      <c r="B1099" t="s">
        <v>112</v>
      </c>
      <c r="C1099" t="s">
        <v>55</v>
      </c>
      <c r="D1099" t="s">
        <v>56</v>
      </c>
      <c r="E1099" t="s">
        <v>105</v>
      </c>
      <c r="F1099" t="s">
        <v>57</v>
      </c>
      <c r="G1099" t="s">
        <v>431</v>
      </c>
      <c r="H1099" t="s">
        <v>27</v>
      </c>
      <c r="I1099" t="s">
        <v>58</v>
      </c>
      <c r="J1099" t="s">
        <v>364</v>
      </c>
      <c r="K1099">
        <v>7.58</v>
      </c>
      <c r="L1099">
        <v>24</v>
      </c>
      <c r="M1099">
        <v>22</v>
      </c>
      <c r="N1099">
        <v>2</v>
      </c>
      <c r="O1099">
        <v>24</v>
      </c>
      <c r="P1099">
        <v>91.7</v>
      </c>
      <c r="Q1099">
        <v>91.7</v>
      </c>
      <c r="R1099">
        <v>0</v>
      </c>
      <c r="S1099" t="s">
        <v>42</v>
      </c>
      <c r="T1099" t="s">
        <v>31</v>
      </c>
    </row>
    <row r="1100" spans="1:20" x14ac:dyDescent="0.3">
      <c r="A1100" t="s">
        <v>114</v>
      </c>
      <c r="B1100" t="s">
        <v>115</v>
      </c>
      <c r="C1100" t="s">
        <v>72</v>
      </c>
      <c r="D1100" t="s">
        <v>73</v>
      </c>
      <c r="E1100" t="s">
        <v>105</v>
      </c>
      <c r="F1100" t="s">
        <v>74</v>
      </c>
      <c r="G1100" t="s">
        <v>431</v>
      </c>
      <c r="H1100" t="s">
        <v>27</v>
      </c>
      <c r="I1100" t="s">
        <v>106</v>
      </c>
      <c r="J1100" t="s">
        <v>183</v>
      </c>
      <c r="K1100">
        <v>7.47</v>
      </c>
      <c r="L1100">
        <v>21</v>
      </c>
      <c r="M1100">
        <v>15</v>
      </c>
      <c r="N1100">
        <v>6</v>
      </c>
      <c r="O1100">
        <v>21</v>
      </c>
      <c r="P1100">
        <v>71.400000000000006</v>
      </c>
      <c r="Q1100">
        <v>71.400000000000006</v>
      </c>
      <c r="R1100">
        <v>0</v>
      </c>
      <c r="S1100" t="s">
        <v>30</v>
      </c>
      <c r="T1100" t="s">
        <v>37</v>
      </c>
    </row>
    <row r="1101" spans="1:20" x14ac:dyDescent="0.3">
      <c r="A1101" t="s">
        <v>117</v>
      </c>
      <c r="B1101" t="s">
        <v>118</v>
      </c>
      <c r="C1101" t="s">
        <v>94</v>
      </c>
      <c r="D1101" t="s">
        <v>95</v>
      </c>
      <c r="E1101" t="s">
        <v>105</v>
      </c>
      <c r="F1101" t="s">
        <v>89</v>
      </c>
      <c r="G1101" t="s">
        <v>431</v>
      </c>
      <c r="H1101" t="s">
        <v>27</v>
      </c>
      <c r="I1101" t="s">
        <v>206</v>
      </c>
      <c r="J1101" t="s">
        <v>353</v>
      </c>
      <c r="K1101">
        <v>7.31</v>
      </c>
      <c r="L1101">
        <v>26</v>
      </c>
      <c r="M1101">
        <v>21</v>
      </c>
      <c r="N1101">
        <v>5</v>
      </c>
      <c r="O1101">
        <v>26</v>
      </c>
      <c r="P1101">
        <v>80.8</v>
      </c>
      <c r="Q1101">
        <v>80.8</v>
      </c>
      <c r="R1101">
        <v>0</v>
      </c>
      <c r="S1101" t="s">
        <v>30</v>
      </c>
      <c r="T1101" t="s">
        <v>37</v>
      </c>
    </row>
    <row r="1102" spans="1:20" x14ac:dyDescent="0.3">
      <c r="A1102" t="s">
        <v>20</v>
      </c>
      <c r="B1102" t="s">
        <v>21</v>
      </c>
      <c r="C1102" t="s">
        <v>22</v>
      </c>
      <c r="D1102" t="s">
        <v>23</v>
      </c>
      <c r="E1102" t="s">
        <v>24</v>
      </c>
      <c r="F1102" t="s">
        <v>25</v>
      </c>
      <c r="G1102" t="s">
        <v>435</v>
      </c>
      <c r="H1102" t="s">
        <v>27</v>
      </c>
      <c r="I1102" t="s">
        <v>90</v>
      </c>
      <c r="J1102" t="s">
        <v>241</v>
      </c>
      <c r="K1102">
        <v>8.56</v>
      </c>
      <c r="L1102">
        <v>21</v>
      </c>
      <c r="M1102">
        <v>21</v>
      </c>
      <c r="N1102">
        <v>0</v>
      </c>
      <c r="O1102">
        <v>21</v>
      </c>
      <c r="P1102">
        <v>100</v>
      </c>
      <c r="Q1102">
        <v>100</v>
      </c>
      <c r="R1102">
        <v>0.56000000000000005</v>
      </c>
      <c r="S1102" t="s">
        <v>42</v>
      </c>
      <c r="T1102" t="s">
        <v>60</v>
      </c>
    </row>
    <row r="1103" spans="1:20" x14ac:dyDescent="0.3">
      <c r="A1103" t="s">
        <v>32</v>
      </c>
      <c r="B1103" t="s">
        <v>33</v>
      </c>
      <c r="C1103" t="s">
        <v>22</v>
      </c>
      <c r="D1103" t="s">
        <v>34</v>
      </c>
      <c r="E1103" t="s">
        <v>24</v>
      </c>
      <c r="F1103" t="s">
        <v>25</v>
      </c>
      <c r="G1103" t="s">
        <v>435</v>
      </c>
      <c r="H1103" t="s">
        <v>27</v>
      </c>
      <c r="I1103" t="s">
        <v>50</v>
      </c>
      <c r="J1103" t="s">
        <v>151</v>
      </c>
      <c r="K1103">
        <v>7.92</v>
      </c>
      <c r="L1103">
        <v>19</v>
      </c>
      <c r="M1103">
        <v>17</v>
      </c>
      <c r="N1103">
        <v>2</v>
      </c>
      <c r="O1103">
        <v>19</v>
      </c>
      <c r="P1103">
        <v>89.5</v>
      </c>
      <c r="Q1103">
        <v>89.5</v>
      </c>
      <c r="R1103">
        <v>0</v>
      </c>
      <c r="S1103" t="s">
        <v>42</v>
      </c>
      <c r="T1103" t="s">
        <v>31</v>
      </c>
    </row>
    <row r="1104" spans="1:20" x14ac:dyDescent="0.3">
      <c r="A1104" t="s">
        <v>38</v>
      </c>
      <c r="B1104" t="s">
        <v>39</v>
      </c>
      <c r="C1104" t="s">
        <v>22</v>
      </c>
      <c r="D1104" t="s">
        <v>34</v>
      </c>
      <c r="E1104" t="s">
        <v>24</v>
      </c>
      <c r="F1104" t="s">
        <v>25</v>
      </c>
      <c r="G1104" t="s">
        <v>435</v>
      </c>
      <c r="H1104" t="s">
        <v>27</v>
      </c>
      <c r="I1104" t="s">
        <v>206</v>
      </c>
      <c r="J1104" t="s">
        <v>143</v>
      </c>
      <c r="K1104">
        <v>7.99</v>
      </c>
      <c r="L1104">
        <v>16</v>
      </c>
      <c r="M1104">
        <v>14</v>
      </c>
      <c r="N1104">
        <v>2</v>
      </c>
      <c r="O1104">
        <v>16</v>
      </c>
      <c r="P1104">
        <v>87.5</v>
      </c>
      <c r="Q1104">
        <v>87.5</v>
      </c>
      <c r="R1104">
        <v>0</v>
      </c>
      <c r="S1104" t="s">
        <v>81</v>
      </c>
      <c r="T1104" t="s">
        <v>31</v>
      </c>
    </row>
    <row r="1105" spans="1:20" x14ac:dyDescent="0.3">
      <c r="A1105" t="s">
        <v>43</v>
      </c>
      <c r="B1105" t="s">
        <v>44</v>
      </c>
      <c r="C1105" t="s">
        <v>22</v>
      </c>
      <c r="D1105" t="s">
        <v>45</v>
      </c>
      <c r="E1105" t="s">
        <v>24</v>
      </c>
      <c r="F1105" t="s">
        <v>25</v>
      </c>
      <c r="G1105" t="s">
        <v>435</v>
      </c>
      <c r="H1105" t="s">
        <v>27</v>
      </c>
      <c r="I1105" t="s">
        <v>46</v>
      </c>
      <c r="J1105" t="s">
        <v>205</v>
      </c>
      <c r="K1105">
        <v>8.91</v>
      </c>
      <c r="L1105">
        <v>24</v>
      </c>
      <c r="M1105">
        <v>17</v>
      </c>
      <c r="N1105">
        <v>7</v>
      </c>
      <c r="O1105">
        <v>24</v>
      </c>
      <c r="P1105">
        <v>70.8</v>
      </c>
      <c r="Q1105">
        <v>70.8</v>
      </c>
      <c r="R1105">
        <v>0.91</v>
      </c>
      <c r="S1105" t="s">
        <v>81</v>
      </c>
      <c r="T1105" t="s">
        <v>37</v>
      </c>
    </row>
    <row r="1106" spans="1:20" x14ac:dyDescent="0.3">
      <c r="A1106" t="s">
        <v>48</v>
      </c>
      <c r="B1106" t="s">
        <v>49</v>
      </c>
      <c r="C1106" t="s">
        <v>22</v>
      </c>
      <c r="D1106" t="s">
        <v>34</v>
      </c>
      <c r="E1106" t="s">
        <v>24</v>
      </c>
      <c r="F1106" t="s">
        <v>25</v>
      </c>
      <c r="G1106" t="s">
        <v>435</v>
      </c>
      <c r="H1106" t="s">
        <v>27</v>
      </c>
      <c r="I1106" t="s">
        <v>223</v>
      </c>
      <c r="J1106" t="s">
        <v>296</v>
      </c>
      <c r="K1106">
        <v>8.09</v>
      </c>
      <c r="L1106">
        <v>22</v>
      </c>
      <c r="M1106">
        <v>19</v>
      </c>
      <c r="N1106">
        <v>3</v>
      </c>
      <c r="O1106">
        <v>22</v>
      </c>
      <c r="P1106">
        <v>86.4</v>
      </c>
      <c r="Q1106">
        <v>86.4</v>
      </c>
      <c r="R1106">
        <v>0.09</v>
      </c>
      <c r="S1106" t="s">
        <v>30</v>
      </c>
      <c r="T1106" t="s">
        <v>31</v>
      </c>
    </row>
    <row r="1107" spans="1:20" x14ac:dyDescent="0.3">
      <c r="A1107" t="s">
        <v>53</v>
      </c>
      <c r="B1107" t="s">
        <v>54</v>
      </c>
      <c r="C1107" t="s">
        <v>55</v>
      </c>
      <c r="D1107" t="s">
        <v>56</v>
      </c>
      <c r="E1107" t="s">
        <v>24</v>
      </c>
      <c r="F1107" t="s">
        <v>57</v>
      </c>
      <c r="G1107" t="s">
        <v>435</v>
      </c>
      <c r="H1107" t="s">
        <v>27</v>
      </c>
      <c r="I1107" t="s">
        <v>68</v>
      </c>
      <c r="J1107" t="s">
        <v>261</v>
      </c>
      <c r="K1107">
        <v>8.6</v>
      </c>
      <c r="L1107">
        <v>5</v>
      </c>
      <c r="M1107">
        <v>4</v>
      </c>
      <c r="N1107">
        <v>1</v>
      </c>
      <c r="O1107">
        <v>5</v>
      </c>
      <c r="P1107">
        <v>80</v>
      </c>
      <c r="Q1107">
        <v>80</v>
      </c>
      <c r="R1107">
        <v>0.6</v>
      </c>
      <c r="S1107" t="s">
        <v>81</v>
      </c>
      <c r="T1107" t="s">
        <v>31</v>
      </c>
    </row>
    <row r="1108" spans="1:20" x14ac:dyDescent="0.3">
      <c r="A1108" t="s">
        <v>61</v>
      </c>
      <c r="B1108" t="s">
        <v>62</v>
      </c>
      <c r="C1108" t="s">
        <v>55</v>
      </c>
      <c r="D1108" t="s">
        <v>63</v>
      </c>
      <c r="E1108" t="s">
        <v>24</v>
      </c>
      <c r="F1108" t="s">
        <v>57</v>
      </c>
      <c r="G1108" t="s">
        <v>435</v>
      </c>
      <c r="H1108" t="s">
        <v>27</v>
      </c>
      <c r="I1108" t="s">
        <v>185</v>
      </c>
      <c r="J1108" t="s">
        <v>145</v>
      </c>
      <c r="K1108">
        <v>7.55</v>
      </c>
      <c r="L1108">
        <v>5</v>
      </c>
      <c r="M1108">
        <v>3</v>
      </c>
      <c r="N1108">
        <v>2</v>
      </c>
      <c r="O1108">
        <v>5</v>
      </c>
      <c r="P1108">
        <v>60</v>
      </c>
      <c r="Q1108">
        <v>60</v>
      </c>
      <c r="R1108">
        <v>0</v>
      </c>
      <c r="S1108" t="s">
        <v>30</v>
      </c>
      <c r="T1108" t="s">
        <v>31</v>
      </c>
    </row>
    <row r="1109" spans="1:20" x14ac:dyDescent="0.3">
      <c r="A1109" t="s">
        <v>66</v>
      </c>
      <c r="B1109" t="s">
        <v>67</v>
      </c>
      <c r="C1109" t="s">
        <v>55</v>
      </c>
      <c r="D1109" t="s">
        <v>56</v>
      </c>
      <c r="E1109" t="s">
        <v>24</v>
      </c>
      <c r="F1109" t="s">
        <v>57</v>
      </c>
      <c r="G1109" t="s">
        <v>435</v>
      </c>
      <c r="H1109" t="s">
        <v>27</v>
      </c>
      <c r="I1109" t="s">
        <v>75</v>
      </c>
      <c r="J1109" t="s">
        <v>80</v>
      </c>
      <c r="K1109">
        <v>8.2899999999999991</v>
      </c>
      <c r="L1109">
        <v>18</v>
      </c>
      <c r="M1109">
        <v>16</v>
      </c>
      <c r="N1109">
        <v>2</v>
      </c>
      <c r="O1109">
        <v>18</v>
      </c>
      <c r="P1109">
        <v>88.9</v>
      </c>
      <c r="Q1109">
        <v>88.9</v>
      </c>
      <c r="R1109">
        <v>0.28999999999999998</v>
      </c>
      <c r="S1109" t="s">
        <v>81</v>
      </c>
      <c r="T1109" t="s">
        <v>31</v>
      </c>
    </row>
    <row r="1110" spans="1:20" x14ac:dyDescent="0.3">
      <c r="A1110" t="s">
        <v>70</v>
      </c>
      <c r="B1110" t="s">
        <v>71</v>
      </c>
      <c r="C1110" t="s">
        <v>72</v>
      </c>
      <c r="D1110" t="s">
        <v>73</v>
      </c>
      <c r="E1110" t="s">
        <v>24</v>
      </c>
      <c r="F1110" t="s">
        <v>74</v>
      </c>
      <c r="G1110" t="s">
        <v>435</v>
      </c>
      <c r="H1110" t="s">
        <v>27</v>
      </c>
      <c r="I1110" t="s">
        <v>219</v>
      </c>
      <c r="J1110" t="s">
        <v>312</v>
      </c>
      <c r="K1110">
        <v>7.49</v>
      </c>
      <c r="L1110">
        <v>20</v>
      </c>
      <c r="M1110">
        <v>18</v>
      </c>
      <c r="N1110">
        <v>2</v>
      </c>
      <c r="O1110">
        <v>20</v>
      </c>
      <c r="P1110">
        <v>90</v>
      </c>
      <c r="Q1110">
        <v>90</v>
      </c>
      <c r="R1110">
        <v>0</v>
      </c>
      <c r="S1110" t="s">
        <v>42</v>
      </c>
      <c r="T1110" t="s">
        <v>31</v>
      </c>
    </row>
    <row r="1111" spans="1:20" x14ac:dyDescent="0.3">
      <c r="A1111" t="s">
        <v>77</v>
      </c>
      <c r="B1111" t="s">
        <v>78</v>
      </c>
      <c r="C1111" t="s">
        <v>72</v>
      </c>
      <c r="D1111" t="s">
        <v>73</v>
      </c>
      <c r="E1111" t="s">
        <v>24</v>
      </c>
      <c r="F1111" t="s">
        <v>74</v>
      </c>
      <c r="G1111" t="s">
        <v>435</v>
      </c>
      <c r="H1111" t="s">
        <v>27</v>
      </c>
      <c r="I1111" t="s">
        <v>179</v>
      </c>
      <c r="J1111" t="s">
        <v>272</v>
      </c>
      <c r="K1111">
        <v>9.58</v>
      </c>
      <c r="L1111">
        <v>18</v>
      </c>
      <c r="M1111">
        <v>18</v>
      </c>
      <c r="N1111">
        <v>0</v>
      </c>
      <c r="O1111">
        <v>18</v>
      </c>
      <c r="P1111">
        <v>100</v>
      </c>
      <c r="Q1111">
        <v>100</v>
      </c>
      <c r="R1111">
        <v>1.58</v>
      </c>
      <c r="S1111" t="s">
        <v>42</v>
      </c>
      <c r="T1111" t="s">
        <v>60</v>
      </c>
    </row>
    <row r="1112" spans="1:20" x14ac:dyDescent="0.3">
      <c r="A1112" t="s">
        <v>82</v>
      </c>
      <c r="B1112" t="s">
        <v>83</v>
      </c>
      <c r="C1112" t="s">
        <v>72</v>
      </c>
      <c r="D1112" t="s">
        <v>45</v>
      </c>
      <c r="E1112" t="s">
        <v>24</v>
      </c>
      <c r="F1112" t="s">
        <v>74</v>
      </c>
      <c r="G1112" t="s">
        <v>435</v>
      </c>
      <c r="H1112" t="s">
        <v>27</v>
      </c>
      <c r="I1112" t="s">
        <v>260</v>
      </c>
      <c r="J1112" t="s">
        <v>436</v>
      </c>
      <c r="K1112">
        <v>9.4499999999999993</v>
      </c>
      <c r="L1112">
        <v>25</v>
      </c>
      <c r="M1112">
        <v>20</v>
      </c>
      <c r="N1112">
        <v>5</v>
      </c>
      <c r="O1112">
        <v>25</v>
      </c>
      <c r="P1112">
        <v>80</v>
      </c>
      <c r="Q1112">
        <v>80</v>
      </c>
      <c r="R1112">
        <v>1.45</v>
      </c>
      <c r="S1112" t="s">
        <v>42</v>
      </c>
      <c r="T1112" t="s">
        <v>37</v>
      </c>
    </row>
    <row r="1113" spans="1:20" x14ac:dyDescent="0.3">
      <c r="A1113" t="s">
        <v>85</v>
      </c>
      <c r="B1113" t="s">
        <v>86</v>
      </c>
      <c r="C1113" t="s">
        <v>87</v>
      </c>
      <c r="D1113" t="s">
        <v>88</v>
      </c>
      <c r="E1113" t="s">
        <v>24</v>
      </c>
      <c r="F1113" t="s">
        <v>89</v>
      </c>
      <c r="G1113" t="s">
        <v>435</v>
      </c>
      <c r="H1113" t="s">
        <v>27</v>
      </c>
      <c r="I1113" t="s">
        <v>166</v>
      </c>
      <c r="J1113" t="s">
        <v>178</v>
      </c>
      <c r="K1113">
        <v>7.49</v>
      </c>
      <c r="L1113">
        <v>6</v>
      </c>
      <c r="M1113">
        <v>5</v>
      </c>
      <c r="N1113">
        <v>1</v>
      </c>
      <c r="O1113">
        <v>6</v>
      </c>
      <c r="P1113">
        <v>83.3</v>
      </c>
      <c r="Q1113">
        <v>83.3</v>
      </c>
      <c r="R1113">
        <v>0</v>
      </c>
      <c r="S1113" t="s">
        <v>30</v>
      </c>
      <c r="T1113" t="s">
        <v>31</v>
      </c>
    </row>
    <row r="1114" spans="1:20" x14ac:dyDescent="0.3">
      <c r="A1114" t="s">
        <v>92</v>
      </c>
      <c r="B1114" t="s">
        <v>93</v>
      </c>
      <c r="C1114" t="s">
        <v>94</v>
      </c>
      <c r="D1114" t="s">
        <v>95</v>
      </c>
      <c r="E1114" t="s">
        <v>24</v>
      </c>
      <c r="F1114" t="s">
        <v>89</v>
      </c>
      <c r="G1114" t="s">
        <v>435</v>
      </c>
      <c r="H1114" t="s">
        <v>27</v>
      </c>
      <c r="I1114" t="s">
        <v>138</v>
      </c>
      <c r="J1114" t="s">
        <v>312</v>
      </c>
      <c r="K1114">
        <v>8.34</v>
      </c>
      <c r="L1114">
        <v>36</v>
      </c>
      <c r="M1114">
        <v>35</v>
      </c>
      <c r="N1114">
        <v>1</v>
      </c>
      <c r="O1114">
        <v>36</v>
      </c>
      <c r="P1114">
        <v>97.2</v>
      </c>
      <c r="Q1114">
        <v>97.2</v>
      </c>
      <c r="R1114">
        <v>0.34</v>
      </c>
      <c r="S1114" t="s">
        <v>30</v>
      </c>
      <c r="T1114" t="s">
        <v>31</v>
      </c>
    </row>
    <row r="1115" spans="1:20" x14ac:dyDescent="0.3">
      <c r="A1115" t="s">
        <v>97</v>
      </c>
      <c r="B1115" t="s">
        <v>98</v>
      </c>
      <c r="C1115" t="s">
        <v>94</v>
      </c>
      <c r="D1115" t="s">
        <v>95</v>
      </c>
      <c r="E1115" t="s">
        <v>24</v>
      </c>
      <c r="F1115" t="s">
        <v>89</v>
      </c>
      <c r="G1115" t="s">
        <v>435</v>
      </c>
      <c r="H1115" t="s">
        <v>27</v>
      </c>
      <c r="I1115" t="s">
        <v>210</v>
      </c>
      <c r="J1115" t="s">
        <v>405</v>
      </c>
      <c r="K1115">
        <v>8.8000000000000007</v>
      </c>
      <c r="L1115">
        <v>32</v>
      </c>
      <c r="M1115">
        <v>23</v>
      </c>
      <c r="N1115">
        <v>9</v>
      </c>
      <c r="O1115">
        <v>32</v>
      </c>
      <c r="P1115">
        <v>71.900000000000006</v>
      </c>
      <c r="Q1115">
        <v>71.900000000000006</v>
      </c>
      <c r="R1115">
        <v>0.8</v>
      </c>
      <c r="S1115" t="s">
        <v>30</v>
      </c>
      <c r="T1115" t="s">
        <v>122</v>
      </c>
    </row>
    <row r="1116" spans="1:20" x14ac:dyDescent="0.3">
      <c r="A1116" t="s">
        <v>100</v>
      </c>
      <c r="B1116" t="s">
        <v>101</v>
      </c>
      <c r="C1116" t="s">
        <v>94</v>
      </c>
      <c r="D1116" t="s">
        <v>45</v>
      </c>
      <c r="E1116" t="s">
        <v>24</v>
      </c>
      <c r="F1116" t="s">
        <v>89</v>
      </c>
      <c r="G1116" t="s">
        <v>435</v>
      </c>
      <c r="H1116" t="s">
        <v>27</v>
      </c>
      <c r="I1116" t="s">
        <v>40</v>
      </c>
      <c r="J1116" t="s">
        <v>436</v>
      </c>
      <c r="K1116">
        <v>9.36</v>
      </c>
      <c r="L1116">
        <v>34</v>
      </c>
      <c r="M1116">
        <v>28</v>
      </c>
      <c r="N1116">
        <v>6</v>
      </c>
      <c r="O1116">
        <v>34</v>
      </c>
      <c r="P1116">
        <v>82.4</v>
      </c>
      <c r="Q1116">
        <v>82.4</v>
      </c>
      <c r="R1116">
        <v>1.36</v>
      </c>
      <c r="S1116" t="s">
        <v>42</v>
      </c>
      <c r="T1116" t="s">
        <v>37</v>
      </c>
    </row>
    <row r="1117" spans="1:20" x14ac:dyDescent="0.3">
      <c r="A1117" t="s">
        <v>103</v>
      </c>
      <c r="B1117" t="s">
        <v>104</v>
      </c>
      <c r="C1117" t="s">
        <v>22</v>
      </c>
      <c r="D1117" t="s">
        <v>34</v>
      </c>
      <c r="E1117" t="s">
        <v>105</v>
      </c>
      <c r="F1117" t="s">
        <v>25</v>
      </c>
      <c r="G1117" t="s">
        <v>435</v>
      </c>
      <c r="H1117" t="s">
        <v>27</v>
      </c>
      <c r="I1117" t="s">
        <v>68</v>
      </c>
      <c r="J1117" t="s">
        <v>224</v>
      </c>
      <c r="K1117">
        <v>8.75</v>
      </c>
      <c r="L1117">
        <v>29</v>
      </c>
      <c r="M1117">
        <v>26</v>
      </c>
      <c r="N1117">
        <v>3</v>
      </c>
      <c r="O1117">
        <v>29</v>
      </c>
      <c r="P1117">
        <v>89.7</v>
      </c>
      <c r="Q1117">
        <v>89.7</v>
      </c>
      <c r="R1117">
        <v>0.75</v>
      </c>
      <c r="S1117" t="s">
        <v>30</v>
      </c>
      <c r="T1117" t="s">
        <v>31</v>
      </c>
    </row>
    <row r="1118" spans="1:20" x14ac:dyDescent="0.3">
      <c r="A1118" t="s">
        <v>108</v>
      </c>
      <c r="B1118" t="s">
        <v>109</v>
      </c>
      <c r="C1118" t="s">
        <v>22</v>
      </c>
      <c r="D1118" t="s">
        <v>34</v>
      </c>
      <c r="E1118" t="s">
        <v>105</v>
      </c>
      <c r="F1118" t="s">
        <v>25</v>
      </c>
      <c r="G1118" t="s">
        <v>435</v>
      </c>
      <c r="H1118" t="s">
        <v>27</v>
      </c>
      <c r="I1118" t="s">
        <v>58</v>
      </c>
      <c r="J1118" t="s">
        <v>200</v>
      </c>
      <c r="K1118">
        <v>8.5399999999999991</v>
      </c>
      <c r="L1118">
        <v>18</v>
      </c>
      <c r="M1118">
        <v>13</v>
      </c>
      <c r="N1118">
        <v>5</v>
      </c>
      <c r="O1118">
        <v>18</v>
      </c>
      <c r="P1118">
        <v>72.2</v>
      </c>
      <c r="Q1118">
        <v>72.2</v>
      </c>
      <c r="R1118">
        <v>0.54</v>
      </c>
      <c r="S1118" t="s">
        <v>30</v>
      </c>
      <c r="T1118" t="s">
        <v>37</v>
      </c>
    </row>
    <row r="1119" spans="1:20" x14ac:dyDescent="0.3">
      <c r="A1119" t="s">
        <v>111</v>
      </c>
      <c r="B1119" t="s">
        <v>112</v>
      </c>
      <c r="C1119" t="s">
        <v>55</v>
      </c>
      <c r="D1119" t="s">
        <v>56</v>
      </c>
      <c r="E1119" t="s">
        <v>105</v>
      </c>
      <c r="F1119" t="s">
        <v>57</v>
      </c>
      <c r="G1119" t="s">
        <v>435</v>
      </c>
      <c r="H1119" t="s">
        <v>27</v>
      </c>
      <c r="I1119" t="s">
        <v>90</v>
      </c>
      <c r="J1119" t="s">
        <v>157</v>
      </c>
      <c r="K1119">
        <v>8.4499999999999993</v>
      </c>
      <c r="L1119">
        <v>16</v>
      </c>
      <c r="M1119">
        <v>11</v>
      </c>
      <c r="N1119">
        <v>5</v>
      </c>
      <c r="O1119">
        <v>16</v>
      </c>
      <c r="P1119">
        <v>68.8</v>
      </c>
      <c r="Q1119">
        <v>68.8</v>
      </c>
      <c r="R1119">
        <v>0.45</v>
      </c>
      <c r="S1119" t="s">
        <v>30</v>
      </c>
      <c r="T1119" t="s">
        <v>37</v>
      </c>
    </row>
    <row r="1120" spans="1:20" x14ac:dyDescent="0.3">
      <c r="A1120" t="s">
        <v>114</v>
      </c>
      <c r="B1120" t="s">
        <v>115</v>
      </c>
      <c r="C1120" t="s">
        <v>72</v>
      </c>
      <c r="D1120" t="s">
        <v>73</v>
      </c>
      <c r="E1120" t="s">
        <v>105</v>
      </c>
      <c r="F1120" t="s">
        <v>74</v>
      </c>
      <c r="G1120" t="s">
        <v>435</v>
      </c>
      <c r="H1120" t="s">
        <v>27</v>
      </c>
      <c r="I1120" t="s">
        <v>28</v>
      </c>
      <c r="J1120" t="s">
        <v>279</v>
      </c>
      <c r="K1120">
        <v>9.09</v>
      </c>
      <c r="L1120">
        <v>14</v>
      </c>
      <c r="M1120">
        <v>11</v>
      </c>
      <c r="N1120">
        <v>3</v>
      </c>
      <c r="O1120">
        <v>14</v>
      </c>
      <c r="P1120">
        <v>78.599999999999994</v>
      </c>
      <c r="Q1120">
        <v>78.599999999999994</v>
      </c>
      <c r="R1120">
        <v>1.0900000000000001</v>
      </c>
      <c r="S1120" t="s">
        <v>30</v>
      </c>
      <c r="T1120" t="s">
        <v>31</v>
      </c>
    </row>
    <row r="1121" spans="1:20" x14ac:dyDescent="0.3">
      <c r="A1121" t="s">
        <v>117</v>
      </c>
      <c r="B1121" t="s">
        <v>118</v>
      </c>
      <c r="C1121" t="s">
        <v>94</v>
      </c>
      <c r="D1121" t="s">
        <v>95</v>
      </c>
      <c r="E1121" t="s">
        <v>105</v>
      </c>
      <c r="F1121" t="s">
        <v>89</v>
      </c>
      <c r="G1121" t="s">
        <v>435</v>
      </c>
      <c r="H1121" t="s">
        <v>27</v>
      </c>
      <c r="I1121" t="s">
        <v>223</v>
      </c>
      <c r="J1121" t="s">
        <v>160</v>
      </c>
      <c r="K1121">
        <v>9.14</v>
      </c>
      <c r="L1121">
        <v>24</v>
      </c>
      <c r="M1121">
        <v>17</v>
      </c>
      <c r="N1121">
        <v>7</v>
      </c>
      <c r="O1121">
        <v>24</v>
      </c>
      <c r="P1121">
        <v>70.8</v>
      </c>
      <c r="Q1121">
        <v>70.8</v>
      </c>
      <c r="R1121">
        <v>1.1399999999999999</v>
      </c>
      <c r="S1121" t="s">
        <v>81</v>
      </c>
      <c r="T1121" t="s">
        <v>37</v>
      </c>
    </row>
    <row r="1122" spans="1:20" x14ac:dyDescent="0.3">
      <c r="A1122" t="s">
        <v>20</v>
      </c>
      <c r="B1122" t="s">
        <v>21</v>
      </c>
      <c r="C1122" t="s">
        <v>22</v>
      </c>
      <c r="D1122" t="s">
        <v>23</v>
      </c>
      <c r="E1122" t="s">
        <v>24</v>
      </c>
      <c r="F1122" t="s">
        <v>25</v>
      </c>
      <c r="G1122" t="s">
        <v>437</v>
      </c>
      <c r="H1122" t="s">
        <v>27</v>
      </c>
      <c r="I1122" t="s">
        <v>185</v>
      </c>
      <c r="J1122" t="s">
        <v>102</v>
      </c>
      <c r="K1122">
        <v>8.1999999999999993</v>
      </c>
      <c r="L1122">
        <v>20</v>
      </c>
      <c r="M1122">
        <v>20</v>
      </c>
      <c r="N1122">
        <v>0</v>
      </c>
      <c r="O1122">
        <v>20</v>
      </c>
      <c r="P1122">
        <v>100</v>
      </c>
      <c r="Q1122">
        <v>100</v>
      </c>
      <c r="R1122">
        <v>0.2</v>
      </c>
      <c r="S1122" t="s">
        <v>42</v>
      </c>
      <c r="T1122" t="s">
        <v>60</v>
      </c>
    </row>
    <row r="1123" spans="1:20" x14ac:dyDescent="0.3">
      <c r="A1123" t="s">
        <v>32</v>
      </c>
      <c r="B1123" t="s">
        <v>33</v>
      </c>
      <c r="C1123" t="s">
        <v>22</v>
      </c>
      <c r="D1123" t="s">
        <v>34</v>
      </c>
      <c r="E1123" t="s">
        <v>24</v>
      </c>
      <c r="F1123" t="s">
        <v>25</v>
      </c>
      <c r="G1123" t="s">
        <v>437</v>
      </c>
      <c r="H1123" t="s">
        <v>27</v>
      </c>
      <c r="I1123" t="s">
        <v>149</v>
      </c>
      <c r="J1123" t="s">
        <v>214</v>
      </c>
      <c r="K1123">
        <v>7.48</v>
      </c>
      <c r="L1123">
        <v>26</v>
      </c>
      <c r="M1123">
        <v>19</v>
      </c>
      <c r="N1123">
        <v>7</v>
      </c>
      <c r="O1123">
        <v>26</v>
      </c>
      <c r="P1123">
        <v>73.099999999999994</v>
      </c>
      <c r="Q1123">
        <v>73.099999999999994</v>
      </c>
      <c r="R1123">
        <v>0</v>
      </c>
      <c r="S1123" t="s">
        <v>42</v>
      </c>
      <c r="T1123" t="s">
        <v>37</v>
      </c>
    </row>
    <row r="1124" spans="1:20" x14ac:dyDescent="0.3">
      <c r="A1124" t="s">
        <v>38</v>
      </c>
      <c r="B1124" t="s">
        <v>39</v>
      </c>
      <c r="C1124" t="s">
        <v>22</v>
      </c>
      <c r="D1124" t="s">
        <v>34</v>
      </c>
      <c r="E1124" t="s">
        <v>24</v>
      </c>
      <c r="F1124" t="s">
        <v>25</v>
      </c>
      <c r="G1124" t="s">
        <v>437</v>
      </c>
      <c r="H1124" t="s">
        <v>27</v>
      </c>
      <c r="I1124" t="s">
        <v>136</v>
      </c>
      <c r="J1124" t="s">
        <v>216</v>
      </c>
      <c r="K1124">
        <v>8.83</v>
      </c>
      <c r="L1124">
        <v>25</v>
      </c>
      <c r="M1124">
        <v>18</v>
      </c>
      <c r="N1124">
        <v>7</v>
      </c>
      <c r="O1124">
        <v>25</v>
      </c>
      <c r="P1124">
        <v>72</v>
      </c>
      <c r="Q1124">
        <v>72</v>
      </c>
      <c r="R1124">
        <v>0.83</v>
      </c>
      <c r="S1124" t="s">
        <v>81</v>
      </c>
      <c r="T1124" t="s">
        <v>37</v>
      </c>
    </row>
    <row r="1125" spans="1:20" x14ac:dyDescent="0.3">
      <c r="A1125" t="s">
        <v>43</v>
      </c>
      <c r="B1125" t="s">
        <v>44</v>
      </c>
      <c r="C1125" t="s">
        <v>22</v>
      </c>
      <c r="D1125" t="s">
        <v>45</v>
      </c>
      <c r="E1125" t="s">
        <v>24</v>
      </c>
      <c r="F1125" t="s">
        <v>25</v>
      </c>
      <c r="G1125" t="s">
        <v>437</v>
      </c>
      <c r="H1125" t="s">
        <v>27</v>
      </c>
      <c r="I1125" t="s">
        <v>179</v>
      </c>
      <c r="J1125" t="s">
        <v>243</v>
      </c>
      <c r="K1125">
        <v>8.14</v>
      </c>
      <c r="L1125">
        <v>21</v>
      </c>
      <c r="M1125">
        <v>17</v>
      </c>
      <c r="N1125">
        <v>4</v>
      </c>
      <c r="O1125">
        <v>21</v>
      </c>
      <c r="P1125">
        <v>81</v>
      </c>
      <c r="Q1125">
        <v>81</v>
      </c>
      <c r="R1125">
        <v>0.14000000000000001</v>
      </c>
      <c r="S1125" t="s">
        <v>30</v>
      </c>
      <c r="T1125" t="s">
        <v>37</v>
      </c>
    </row>
    <row r="1126" spans="1:20" x14ac:dyDescent="0.3">
      <c r="A1126" t="s">
        <v>48</v>
      </c>
      <c r="B1126" t="s">
        <v>49</v>
      </c>
      <c r="C1126" t="s">
        <v>22</v>
      </c>
      <c r="D1126" t="s">
        <v>34</v>
      </c>
      <c r="E1126" t="s">
        <v>24</v>
      </c>
      <c r="F1126" t="s">
        <v>25</v>
      </c>
      <c r="G1126" t="s">
        <v>437</v>
      </c>
      <c r="H1126" t="s">
        <v>27</v>
      </c>
      <c r="I1126" t="s">
        <v>64</v>
      </c>
      <c r="J1126" t="s">
        <v>397</v>
      </c>
      <c r="K1126">
        <v>7.69</v>
      </c>
      <c r="L1126">
        <v>28</v>
      </c>
      <c r="M1126">
        <v>27</v>
      </c>
      <c r="N1126">
        <v>1</v>
      </c>
      <c r="O1126">
        <v>28</v>
      </c>
      <c r="P1126">
        <v>96.4</v>
      </c>
      <c r="Q1126">
        <v>96.4</v>
      </c>
      <c r="R1126">
        <v>0</v>
      </c>
      <c r="S1126" t="s">
        <v>30</v>
      </c>
      <c r="T1126" t="s">
        <v>31</v>
      </c>
    </row>
    <row r="1127" spans="1:20" x14ac:dyDescent="0.3">
      <c r="A1127" t="s">
        <v>53</v>
      </c>
      <c r="B1127" t="s">
        <v>54</v>
      </c>
      <c r="C1127" t="s">
        <v>55</v>
      </c>
      <c r="D1127" t="s">
        <v>56</v>
      </c>
      <c r="E1127" t="s">
        <v>24</v>
      </c>
      <c r="F1127" t="s">
        <v>57</v>
      </c>
      <c r="G1127" t="s">
        <v>437</v>
      </c>
      <c r="H1127" t="s">
        <v>27</v>
      </c>
      <c r="I1127" t="s">
        <v>219</v>
      </c>
      <c r="J1127" t="s">
        <v>76</v>
      </c>
      <c r="K1127">
        <v>7.85</v>
      </c>
      <c r="L1127">
        <v>13</v>
      </c>
      <c r="M1127">
        <v>9</v>
      </c>
      <c r="N1127">
        <v>4</v>
      </c>
      <c r="O1127">
        <v>13</v>
      </c>
      <c r="P1127">
        <v>69.2</v>
      </c>
      <c r="Q1127">
        <v>69.2</v>
      </c>
      <c r="R1127">
        <v>0</v>
      </c>
      <c r="S1127" t="s">
        <v>42</v>
      </c>
      <c r="T1127" t="s">
        <v>37</v>
      </c>
    </row>
    <row r="1128" spans="1:20" x14ac:dyDescent="0.3">
      <c r="A1128" t="s">
        <v>61</v>
      </c>
      <c r="B1128" t="s">
        <v>62</v>
      </c>
      <c r="C1128" t="s">
        <v>55</v>
      </c>
      <c r="D1128" t="s">
        <v>63</v>
      </c>
      <c r="E1128" t="s">
        <v>24</v>
      </c>
      <c r="F1128" t="s">
        <v>57</v>
      </c>
      <c r="G1128" t="s">
        <v>437</v>
      </c>
      <c r="H1128" t="s">
        <v>27</v>
      </c>
      <c r="I1128" t="s">
        <v>28</v>
      </c>
      <c r="J1128" t="s">
        <v>207</v>
      </c>
      <c r="K1128">
        <v>8.5299999999999994</v>
      </c>
      <c r="L1128">
        <v>21</v>
      </c>
      <c r="M1128">
        <v>19</v>
      </c>
      <c r="N1128">
        <v>2</v>
      </c>
      <c r="O1128">
        <v>21</v>
      </c>
      <c r="P1128">
        <v>90.5</v>
      </c>
      <c r="Q1128">
        <v>90.5</v>
      </c>
      <c r="R1128">
        <v>0.53</v>
      </c>
      <c r="S1128" t="s">
        <v>42</v>
      </c>
      <c r="T1128" t="s">
        <v>31</v>
      </c>
    </row>
    <row r="1129" spans="1:20" x14ac:dyDescent="0.3">
      <c r="A1129" t="s">
        <v>66</v>
      </c>
      <c r="B1129" t="s">
        <v>67</v>
      </c>
      <c r="C1129" t="s">
        <v>55</v>
      </c>
      <c r="D1129" t="s">
        <v>56</v>
      </c>
      <c r="E1129" t="s">
        <v>24</v>
      </c>
      <c r="F1129" t="s">
        <v>57</v>
      </c>
      <c r="G1129" t="s">
        <v>437</v>
      </c>
      <c r="H1129" t="s">
        <v>27</v>
      </c>
      <c r="I1129" t="s">
        <v>179</v>
      </c>
      <c r="J1129" t="s">
        <v>228</v>
      </c>
      <c r="K1129">
        <v>8.56</v>
      </c>
      <c r="L1129">
        <v>6</v>
      </c>
      <c r="M1129">
        <v>5</v>
      </c>
      <c r="N1129">
        <v>1</v>
      </c>
      <c r="O1129">
        <v>6</v>
      </c>
      <c r="P1129">
        <v>83.3</v>
      </c>
      <c r="Q1129">
        <v>83.3</v>
      </c>
      <c r="R1129">
        <v>0.56000000000000005</v>
      </c>
      <c r="S1129" t="s">
        <v>30</v>
      </c>
      <c r="T1129" t="s">
        <v>31</v>
      </c>
    </row>
    <row r="1130" spans="1:20" x14ac:dyDescent="0.3">
      <c r="A1130" t="s">
        <v>70</v>
      </c>
      <c r="B1130" t="s">
        <v>71</v>
      </c>
      <c r="C1130" t="s">
        <v>72</v>
      </c>
      <c r="D1130" t="s">
        <v>73</v>
      </c>
      <c r="E1130" t="s">
        <v>24</v>
      </c>
      <c r="F1130" t="s">
        <v>74</v>
      </c>
      <c r="G1130" t="s">
        <v>437</v>
      </c>
      <c r="H1130" t="s">
        <v>27</v>
      </c>
      <c r="I1130" t="s">
        <v>125</v>
      </c>
      <c r="J1130" t="s">
        <v>155</v>
      </c>
      <c r="K1130">
        <v>8.49</v>
      </c>
      <c r="L1130">
        <v>23</v>
      </c>
      <c r="M1130">
        <v>19</v>
      </c>
      <c r="N1130">
        <v>4</v>
      </c>
      <c r="O1130">
        <v>23</v>
      </c>
      <c r="P1130">
        <v>82.6</v>
      </c>
      <c r="Q1130">
        <v>82.6</v>
      </c>
      <c r="R1130">
        <v>0.49</v>
      </c>
      <c r="S1130" t="s">
        <v>81</v>
      </c>
      <c r="T1130" t="s">
        <v>37</v>
      </c>
    </row>
    <row r="1131" spans="1:20" x14ac:dyDescent="0.3">
      <c r="A1131" t="s">
        <v>77</v>
      </c>
      <c r="B1131" t="s">
        <v>78</v>
      </c>
      <c r="C1131" t="s">
        <v>72</v>
      </c>
      <c r="D1131" t="s">
        <v>73</v>
      </c>
      <c r="E1131" t="s">
        <v>24</v>
      </c>
      <c r="F1131" t="s">
        <v>74</v>
      </c>
      <c r="G1131" t="s">
        <v>437</v>
      </c>
      <c r="H1131" t="s">
        <v>27</v>
      </c>
      <c r="I1131" t="s">
        <v>153</v>
      </c>
      <c r="J1131" t="s">
        <v>261</v>
      </c>
      <c r="K1131">
        <v>9.51</v>
      </c>
      <c r="L1131">
        <v>14</v>
      </c>
      <c r="M1131">
        <v>10</v>
      </c>
      <c r="N1131">
        <v>4</v>
      </c>
      <c r="O1131">
        <v>14</v>
      </c>
      <c r="P1131">
        <v>71.400000000000006</v>
      </c>
      <c r="Q1131">
        <v>71.400000000000006</v>
      </c>
      <c r="R1131">
        <v>1.51</v>
      </c>
      <c r="S1131" t="s">
        <v>42</v>
      </c>
      <c r="T1131" t="s">
        <v>37</v>
      </c>
    </row>
    <row r="1132" spans="1:20" x14ac:dyDescent="0.3">
      <c r="A1132" t="s">
        <v>82</v>
      </c>
      <c r="B1132" t="s">
        <v>83</v>
      </c>
      <c r="C1132" t="s">
        <v>72</v>
      </c>
      <c r="D1132" t="s">
        <v>45</v>
      </c>
      <c r="E1132" t="s">
        <v>24</v>
      </c>
      <c r="F1132" t="s">
        <v>74</v>
      </c>
      <c r="G1132" t="s">
        <v>437</v>
      </c>
      <c r="H1132" t="s">
        <v>119</v>
      </c>
      <c r="I1132" t="s">
        <v>164</v>
      </c>
      <c r="J1132" t="s">
        <v>296</v>
      </c>
      <c r="K1132">
        <v>7.8</v>
      </c>
      <c r="L1132">
        <v>14</v>
      </c>
      <c r="M1132">
        <v>13</v>
      </c>
      <c r="N1132">
        <v>1</v>
      </c>
      <c r="O1132">
        <v>14</v>
      </c>
      <c r="P1132">
        <v>92.9</v>
      </c>
      <c r="Q1132">
        <v>92.9</v>
      </c>
      <c r="R1132">
        <v>0</v>
      </c>
      <c r="S1132" t="s">
        <v>52</v>
      </c>
      <c r="T1132" t="s">
        <v>31</v>
      </c>
    </row>
    <row r="1133" spans="1:20" x14ac:dyDescent="0.3">
      <c r="A1133" t="s">
        <v>85</v>
      </c>
      <c r="B1133" t="s">
        <v>86</v>
      </c>
      <c r="C1133" t="s">
        <v>87</v>
      </c>
      <c r="D1133" t="s">
        <v>88</v>
      </c>
      <c r="E1133" t="s">
        <v>24</v>
      </c>
      <c r="F1133" t="s">
        <v>89</v>
      </c>
      <c r="G1133" t="s">
        <v>437</v>
      </c>
      <c r="H1133" t="s">
        <v>27</v>
      </c>
      <c r="I1133" t="s">
        <v>90</v>
      </c>
      <c r="J1133" t="s">
        <v>266</v>
      </c>
      <c r="K1133">
        <v>9.2200000000000006</v>
      </c>
      <c r="L1133">
        <v>11</v>
      </c>
      <c r="M1133">
        <v>9</v>
      </c>
      <c r="N1133">
        <v>2</v>
      </c>
      <c r="O1133">
        <v>11</v>
      </c>
      <c r="P1133">
        <v>81.8</v>
      </c>
      <c r="Q1133">
        <v>81.8</v>
      </c>
      <c r="R1133">
        <v>1.22</v>
      </c>
      <c r="S1133" t="s">
        <v>42</v>
      </c>
      <c r="T1133" t="s">
        <v>31</v>
      </c>
    </row>
    <row r="1134" spans="1:20" x14ac:dyDescent="0.3">
      <c r="A1134" t="s">
        <v>92</v>
      </c>
      <c r="B1134" t="s">
        <v>93</v>
      </c>
      <c r="C1134" t="s">
        <v>94</v>
      </c>
      <c r="D1134" t="s">
        <v>95</v>
      </c>
      <c r="E1134" t="s">
        <v>24</v>
      </c>
      <c r="F1134" t="s">
        <v>89</v>
      </c>
      <c r="G1134" t="s">
        <v>437</v>
      </c>
      <c r="H1134" t="s">
        <v>27</v>
      </c>
      <c r="I1134" t="s">
        <v>46</v>
      </c>
      <c r="J1134" t="s">
        <v>59</v>
      </c>
      <c r="K1134">
        <v>8.94</v>
      </c>
      <c r="L1134">
        <v>30</v>
      </c>
      <c r="M1134">
        <v>30</v>
      </c>
      <c r="N1134">
        <v>0</v>
      </c>
      <c r="O1134">
        <v>30</v>
      </c>
      <c r="P1134">
        <v>100</v>
      </c>
      <c r="Q1134">
        <v>100</v>
      </c>
      <c r="R1134">
        <v>0.94</v>
      </c>
      <c r="S1134" t="s">
        <v>42</v>
      </c>
      <c r="T1134" t="s">
        <v>60</v>
      </c>
    </row>
    <row r="1135" spans="1:20" x14ac:dyDescent="0.3">
      <c r="A1135" t="s">
        <v>97</v>
      </c>
      <c r="B1135" t="s">
        <v>98</v>
      </c>
      <c r="C1135" t="s">
        <v>94</v>
      </c>
      <c r="D1135" t="s">
        <v>95</v>
      </c>
      <c r="E1135" t="s">
        <v>24</v>
      </c>
      <c r="F1135" t="s">
        <v>89</v>
      </c>
      <c r="G1135" t="s">
        <v>437</v>
      </c>
      <c r="H1135" t="s">
        <v>27</v>
      </c>
      <c r="I1135" t="s">
        <v>204</v>
      </c>
      <c r="J1135" t="s">
        <v>144</v>
      </c>
      <c r="K1135">
        <v>8.41</v>
      </c>
      <c r="L1135">
        <v>31</v>
      </c>
      <c r="M1135">
        <v>31</v>
      </c>
      <c r="N1135">
        <v>0</v>
      </c>
      <c r="O1135">
        <v>31</v>
      </c>
      <c r="P1135">
        <v>100</v>
      </c>
      <c r="Q1135">
        <v>100</v>
      </c>
      <c r="R1135">
        <v>0.41</v>
      </c>
      <c r="S1135" t="s">
        <v>42</v>
      </c>
      <c r="T1135" t="s">
        <v>60</v>
      </c>
    </row>
    <row r="1136" spans="1:20" x14ac:dyDescent="0.3">
      <c r="A1136" t="s">
        <v>100</v>
      </c>
      <c r="B1136" t="s">
        <v>101</v>
      </c>
      <c r="C1136" t="s">
        <v>94</v>
      </c>
      <c r="D1136" t="s">
        <v>45</v>
      </c>
      <c r="E1136" t="s">
        <v>24</v>
      </c>
      <c r="F1136" t="s">
        <v>89</v>
      </c>
      <c r="G1136" t="s">
        <v>437</v>
      </c>
      <c r="H1136" t="s">
        <v>27</v>
      </c>
      <c r="I1136" t="s">
        <v>68</v>
      </c>
      <c r="J1136" t="s">
        <v>147</v>
      </c>
      <c r="K1136">
        <v>7.79</v>
      </c>
      <c r="L1136">
        <v>18</v>
      </c>
      <c r="M1136">
        <v>18</v>
      </c>
      <c r="N1136">
        <v>0</v>
      </c>
      <c r="O1136">
        <v>18</v>
      </c>
      <c r="P1136">
        <v>100</v>
      </c>
      <c r="Q1136">
        <v>100</v>
      </c>
      <c r="R1136">
        <v>0</v>
      </c>
      <c r="S1136" t="s">
        <v>42</v>
      </c>
      <c r="T1136" t="s">
        <v>60</v>
      </c>
    </row>
    <row r="1137" spans="1:20" x14ac:dyDescent="0.3">
      <c r="A1137" t="s">
        <v>103</v>
      </c>
      <c r="B1137" t="s">
        <v>104</v>
      </c>
      <c r="C1137" t="s">
        <v>22</v>
      </c>
      <c r="D1137" t="s">
        <v>34</v>
      </c>
      <c r="E1137" t="s">
        <v>105</v>
      </c>
      <c r="F1137" t="s">
        <v>25</v>
      </c>
      <c r="G1137" t="s">
        <v>437</v>
      </c>
      <c r="H1137" t="s">
        <v>27</v>
      </c>
      <c r="I1137" t="s">
        <v>164</v>
      </c>
      <c r="J1137" t="s">
        <v>311</v>
      </c>
      <c r="K1137">
        <v>7.99</v>
      </c>
      <c r="L1137">
        <v>26</v>
      </c>
      <c r="M1137">
        <v>26</v>
      </c>
      <c r="N1137">
        <v>0</v>
      </c>
      <c r="O1137">
        <v>26</v>
      </c>
      <c r="P1137">
        <v>100</v>
      </c>
      <c r="Q1137">
        <v>100</v>
      </c>
      <c r="R1137">
        <v>0</v>
      </c>
      <c r="S1137" t="s">
        <v>42</v>
      </c>
      <c r="T1137" t="s">
        <v>60</v>
      </c>
    </row>
    <row r="1138" spans="1:20" x14ac:dyDescent="0.3">
      <c r="A1138" t="s">
        <v>108</v>
      </c>
      <c r="B1138" t="s">
        <v>109</v>
      </c>
      <c r="C1138" t="s">
        <v>22</v>
      </c>
      <c r="D1138" t="s">
        <v>34</v>
      </c>
      <c r="E1138" t="s">
        <v>105</v>
      </c>
      <c r="F1138" t="s">
        <v>25</v>
      </c>
      <c r="G1138" t="s">
        <v>437</v>
      </c>
      <c r="H1138" t="s">
        <v>27</v>
      </c>
      <c r="I1138" t="s">
        <v>35</v>
      </c>
      <c r="J1138" t="s">
        <v>65</v>
      </c>
      <c r="K1138">
        <v>8.81</v>
      </c>
      <c r="L1138">
        <v>22</v>
      </c>
      <c r="M1138">
        <v>18</v>
      </c>
      <c r="N1138">
        <v>4</v>
      </c>
      <c r="O1138">
        <v>22</v>
      </c>
      <c r="P1138">
        <v>81.8</v>
      </c>
      <c r="Q1138">
        <v>81.8</v>
      </c>
      <c r="R1138">
        <v>0.81</v>
      </c>
      <c r="S1138" t="s">
        <v>81</v>
      </c>
      <c r="T1138" t="s">
        <v>37</v>
      </c>
    </row>
    <row r="1139" spans="1:20" x14ac:dyDescent="0.3">
      <c r="A1139" t="s">
        <v>111</v>
      </c>
      <c r="B1139" t="s">
        <v>112</v>
      </c>
      <c r="C1139" t="s">
        <v>55</v>
      </c>
      <c r="D1139" t="s">
        <v>56</v>
      </c>
      <c r="E1139" t="s">
        <v>105</v>
      </c>
      <c r="F1139" t="s">
        <v>57</v>
      </c>
      <c r="G1139" t="s">
        <v>437</v>
      </c>
      <c r="H1139" t="s">
        <v>27</v>
      </c>
      <c r="I1139" t="s">
        <v>159</v>
      </c>
      <c r="J1139" t="s">
        <v>250</v>
      </c>
      <c r="K1139">
        <v>7.39</v>
      </c>
      <c r="L1139">
        <v>21</v>
      </c>
      <c r="M1139">
        <v>18</v>
      </c>
      <c r="N1139">
        <v>3</v>
      </c>
      <c r="O1139">
        <v>21</v>
      </c>
      <c r="P1139">
        <v>85.7</v>
      </c>
      <c r="Q1139">
        <v>85.7</v>
      </c>
      <c r="R1139">
        <v>0</v>
      </c>
      <c r="S1139" t="s">
        <v>81</v>
      </c>
      <c r="T1139" t="s">
        <v>31</v>
      </c>
    </row>
    <row r="1140" spans="1:20" x14ac:dyDescent="0.3">
      <c r="A1140" t="s">
        <v>114</v>
      </c>
      <c r="B1140" t="s">
        <v>115</v>
      </c>
      <c r="C1140" t="s">
        <v>72</v>
      </c>
      <c r="D1140" t="s">
        <v>73</v>
      </c>
      <c r="E1140" t="s">
        <v>105</v>
      </c>
      <c r="F1140" t="s">
        <v>74</v>
      </c>
      <c r="G1140" t="s">
        <v>437</v>
      </c>
      <c r="H1140" t="s">
        <v>27</v>
      </c>
      <c r="I1140" t="s">
        <v>219</v>
      </c>
      <c r="J1140" t="s">
        <v>187</v>
      </c>
      <c r="K1140">
        <v>8.0500000000000007</v>
      </c>
      <c r="L1140">
        <v>14</v>
      </c>
      <c r="M1140">
        <v>14</v>
      </c>
      <c r="N1140">
        <v>0</v>
      </c>
      <c r="O1140">
        <v>14</v>
      </c>
      <c r="P1140">
        <v>100</v>
      </c>
      <c r="Q1140">
        <v>100</v>
      </c>
      <c r="R1140">
        <v>0.05</v>
      </c>
      <c r="S1140" t="s">
        <v>42</v>
      </c>
      <c r="T1140" t="s">
        <v>60</v>
      </c>
    </row>
    <row r="1141" spans="1:20" x14ac:dyDescent="0.3">
      <c r="A1141" t="s">
        <v>117</v>
      </c>
      <c r="B1141" t="s">
        <v>118</v>
      </c>
      <c r="C1141" t="s">
        <v>94</v>
      </c>
      <c r="D1141" t="s">
        <v>95</v>
      </c>
      <c r="E1141" t="s">
        <v>105</v>
      </c>
      <c r="F1141" t="s">
        <v>89</v>
      </c>
      <c r="G1141" t="s">
        <v>437</v>
      </c>
      <c r="H1141" t="s">
        <v>27</v>
      </c>
      <c r="I1141" t="s">
        <v>138</v>
      </c>
      <c r="J1141" t="s">
        <v>148</v>
      </c>
      <c r="K1141">
        <v>7.63</v>
      </c>
      <c r="L1141">
        <v>28</v>
      </c>
      <c r="M1141">
        <v>19</v>
      </c>
      <c r="N1141">
        <v>9</v>
      </c>
      <c r="O1141">
        <v>28</v>
      </c>
      <c r="P1141">
        <v>67.900000000000006</v>
      </c>
      <c r="Q1141">
        <v>67.900000000000006</v>
      </c>
      <c r="R1141">
        <v>0</v>
      </c>
      <c r="S1141" t="s">
        <v>30</v>
      </c>
      <c r="T1141" t="s">
        <v>122</v>
      </c>
    </row>
    <row r="1142" spans="1:20" x14ac:dyDescent="0.3">
      <c r="A1142" t="s">
        <v>20</v>
      </c>
      <c r="B1142" t="s">
        <v>21</v>
      </c>
      <c r="C1142" t="s">
        <v>22</v>
      </c>
      <c r="D1142" t="s">
        <v>23</v>
      </c>
      <c r="E1142" t="s">
        <v>24</v>
      </c>
      <c r="F1142" t="s">
        <v>25</v>
      </c>
      <c r="G1142" t="s">
        <v>438</v>
      </c>
      <c r="H1142" t="s">
        <v>119</v>
      </c>
      <c r="I1142" t="s">
        <v>166</v>
      </c>
      <c r="J1142" t="s">
        <v>144</v>
      </c>
      <c r="K1142">
        <v>7.73</v>
      </c>
      <c r="L1142">
        <v>16</v>
      </c>
      <c r="M1142">
        <v>11</v>
      </c>
      <c r="N1142">
        <v>5</v>
      </c>
      <c r="O1142">
        <v>16</v>
      </c>
      <c r="P1142">
        <v>68.8</v>
      </c>
      <c r="Q1142">
        <v>68.8</v>
      </c>
      <c r="R1142">
        <v>0</v>
      </c>
      <c r="S1142" t="s">
        <v>42</v>
      </c>
      <c r="T1142" t="s">
        <v>37</v>
      </c>
    </row>
    <row r="1143" spans="1:20" x14ac:dyDescent="0.3">
      <c r="A1143" t="s">
        <v>32</v>
      </c>
      <c r="B1143" t="s">
        <v>33</v>
      </c>
      <c r="C1143" t="s">
        <v>22</v>
      </c>
      <c r="D1143" t="s">
        <v>34</v>
      </c>
      <c r="E1143" t="s">
        <v>24</v>
      </c>
      <c r="F1143" t="s">
        <v>25</v>
      </c>
      <c r="G1143" t="s">
        <v>438</v>
      </c>
      <c r="H1143" t="s">
        <v>119</v>
      </c>
      <c r="I1143" t="s">
        <v>128</v>
      </c>
      <c r="J1143" t="s">
        <v>337</v>
      </c>
      <c r="K1143">
        <v>7.42</v>
      </c>
      <c r="L1143">
        <v>20</v>
      </c>
      <c r="M1143">
        <v>19</v>
      </c>
      <c r="N1143">
        <v>1</v>
      </c>
      <c r="O1143">
        <v>20</v>
      </c>
      <c r="P1143">
        <v>95</v>
      </c>
      <c r="Q1143">
        <v>95</v>
      </c>
      <c r="R1143">
        <v>0</v>
      </c>
      <c r="S1143" t="s">
        <v>42</v>
      </c>
      <c r="T1143" t="s">
        <v>31</v>
      </c>
    </row>
    <row r="1144" spans="1:20" x14ac:dyDescent="0.3">
      <c r="A1144" t="s">
        <v>38</v>
      </c>
      <c r="B1144" t="s">
        <v>39</v>
      </c>
      <c r="C1144" t="s">
        <v>22</v>
      </c>
      <c r="D1144" t="s">
        <v>34</v>
      </c>
      <c r="E1144" t="s">
        <v>24</v>
      </c>
      <c r="F1144" t="s">
        <v>25</v>
      </c>
      <c r="G1144" t="s">
        <v>438</v>
      </c>
      <c r="H1144" t="s">
        <v>27</v>
      </c>
      <c r="I1144" t="s">
        <v>64</v>
      </c>
      <c r="J1144" t="s">
        <v>180</v>
      </c>
      <c r="K1144">
        <v>7.87</v>
      </c>
      <c r="L1144">
        <v>21</v>
      </c>
      <c r="M1144">
        <v>21</v>
      </c>
      <c r="N1144">
        <v>0</v>
      </c>
      <c r="O1144">
        <v>21</v>
      </c>
      <c r="P1144">
        <v>100</v>
      </c>
      <c r="Q1144">
        <v>100</v>
      </c>
      <c r="R1144">
        <v>0</v>
      </c>
      <c r="S1144" t="s">
        <v>42</v>
      </c>
      <c r="T1144" t="s">
        <v>60</v>
      </c>
    </row>
    <row r="1145" spans="1:20" x14ac:dyDescent="0.3">
      <c r="A1145" t="s">
        <v>43</v>
      </c>
      <c r="B1145" t="s">
        <v>44</v>
      </c>
      <c r="C1145" t="s">
        <v>22</v>
      </c>
      <c r="D1145" t="s">
        <v>45</v>
      </c>
      <c r="E1145" t="s">
        <v>24</v>
      </c>
      <c r="F1145" t="s">
        <v>25</v>
      </c>
      <c r="G1145" t="s">
        <v>438</v>
      </c>
      <c r="H1145" t="s">
        <v>27</v>
      </c>
      <c r="I1145" t="s">
        <v>35</v>
      </c>
      <c r="J1145" t="s">
        <v>388</v>
      </c>
      <c r="K1145">
        <v>7.67</v>
      </c>
      <c r="L1145">
        <v>26</v>
      </c>
      <c r="M1145">
        <v>26</v>
      </c>
      <c r="N1145">
        <v>0</v>
      </c>
      <c r="O1145">
        <v>26</v>
      </c>
      <c r="P1145">
        <v>100</v>
      </c>
      <c r="Q1145">
        <v>100</v>
      </c>
      <c r="R1145">
        <v>0</v>
      </c>
      <c r="S1145" t="s">
        <v>42</v>
      </c>
      <c r="T1145" t="s">
        <v>60</v>
      </c>
    </row>
    <row r="1146" spans="1:20" x14ac:dyDescent="0.3">
      <c r="A1146" t="s">
        <v>48</v>
      </c>
      <c r="B1146" t="s">
        <v>49</v>
      </c>
      <c r="C1146" t="s">
        <v>22</v>
      </c>
      <c r="D1146" t="s">
        <v>34</v>
      </c>
      <c r="E1146" t="s">
        <v>24</v>
      </c>
      <c r="F1146" t="s">
        <v>25</v>
      </c>
      <c r="G1146" t="s">
        <v>438</v>
      </c>
      <c r="H1146" t="s">
        <v>27</v>
      </c>
      <c r="I1146" t="s">
        <v>185</v>
      </c>
      <c r="J1146" t="s">
        <v>91</v>
      </c>
      <c r="K1146">
        <v>8.52</v>
      </c>
      <c r="L1146">
        <v>19</v>
      </c>
      <c r="M1146">
        <v>18</v>
      </c>
      <c r="N1146">
        <v>1</v>
      </c>
      <c r="O1146">
        <v>19</v>
      </c>
      <c r="P1146">
        <v>94.7</v>
      </c>
      <c r="Q1146">
        <v>94.7</v>
      </c>
      <c r="R1146">
        <v>0.52</v>
      </c>
      <c r="S1146" t="s">
        <v>30</v>
      </c>
      <c r="T1146" t="s">
        <v>31</v>
      </c>
    </row>
    <row r="1147" spans="1:20" x14ac:dyDescent="0.3">
      <c r="A1147" t="s">
        <v>53</v>
      </c>
      <c r="B1147" t="s">
        <v>54</v>
      </c>
      <c r="C1147" t="s">
        <v>55</v>
      </c>
      <c r="D1147" t="s">
        <v>56</v>
      </c>
      <c r="E1147" t="s">
        <v>24</v>
      </c>
      <c r="F1147" t="s">
        <v>57</v>
      </c>
      <c r="G1147" t="s">
        <v>438</v>
      </c>
      <c r="H1147" t="s">
        <v>27</v>
      </c>
      <c r="I1147" t="s">
        <v>149</v>
      </c>
      <c r="J1147" t="s">
        <v>145</v>
      </c>
      <c r="K1147">
        <v>8.61</v>
      </c>
      <c r="L1147">
        <v>15</v>
      </c>
      <c r="M1147">
        <v>15</v>
      </c>
      <c r="N1147">
        <v>0</v>
      </c>
      <c r="O1147">
        <v>15</v>
      </c>
      <c r="P1147">
        <v>100</v>
      </c>
      <c r="Q1147">
        <v>100</v>
      </c>
      <c r="R1147">
        <v>0.61</v>
      </c>
      <c r="S1147" t="s">
        <v>42</v>
      </c>
      <c r="T1147" t="s">
        <v>60</v>
      </c>
    </row>
    <row r="1148" spans="1:20" x14ac:dyDescent="0.3">
      <c r="A1148" t="s">
        <v>61</v>
      </c>
      <c r="B1148" t="s">
        <v>62</v>
      </c>
      <c r="C1148" t="s">
        <v>55</v>
      </c>
      <c r="D1148" t="s">
        <v>63</v>
      </c>
      <c r="E1148" t="s">
        <v>24</v>
      </c>
      <c r="F1148" t="s">
        <v>57</v>
      </c>
      <c r="G1148" t="s">
        <v>438</v>
      </c>
      <c r="H1148" t="s">
        <v>27</v>
      </c>
      <c r="I1148" t="s">
        <v>75</v>
      </c>
      <c r="J1148" t="s">
        <v>127</v>
      </c>
      <c r="K1148">
        <v>9.23</v>
      </c>
      <c r="L1148">
        <v>13</v>
      </c>
      <c r="M1148">
        <v>9</v>
      </c>
      <c r="N1148">
        <v>4</v>
      </c>
      <c r="O1148">
        <v>13</v>
      </c>
      <c r="P1148">
        <v>69.2</v>
      </c>
      <c r="Q1148">
        <v>69.2</v>
      </c>
      <c r="R1148">
        <v>1.23</v>
      </c>
      <c r="S1148" t="s">
        <v>81</v>
      </c>
      <c r="T1148" t="s">
        <v>37</v>
      </c>
    </row>
    <row r="1149" spans="1:20" x14ac:dyDescent="0.3">
      <c r="A1149" t="s">
        <v>66</v>
      </c>
      <c r="B1149" t="s">
        <v>67</v>
      </c>
      <c r="C1149" t="s">
        <v>55</v>
      </c>
      <c r="D1149" t="s">
        <v>56</v>
      </c>
      <c r="E1149" t="s">
        <v>24</v>
      </c>
      <c r="F1149" t="s">
        <v>57</v>
      </c>
      <c r="G1149" t="s">
        <v>438</v>
      </c>
      <c r="H1149" t="s">
        <v>27</v>
      </c>
      <c r="I1149" t="s">
        <v>110</v>
      </c>
      <c r="J1149" t="s">
        <v>91</v>
      </c>
      <c r="K1149">
        <v>9.32</v>
      </c>
      <c r="L1149">
        <v>21</v>
      </c>
      <c r="M1149">
        <v>20</v>
      </c>
      <c r="N1149">
        <v>1</v>
      </c>
      <c r="O1149">
        <v>21</v>
      </c>
      <c r="P1149">
        <v>95.2</v>
      </c>
      <c r="Q1149">
        <v>95.2</v>
      </c>
      <c r="R1149">
        <v>1.32</v>
      </c>
      <c r="S1149" t="s">
        <v>30</v>
      </c>
      <c r="T1149" t="s">
        <v>31</v>
      </c>
    </row>
    <row r="1150" spans="1:20" x14ac:dyDescent="0.3">
      <c r="A1150" t="s">
        <v>70</v>
      </c>
      <c r="B1150" t="s">
        <v>71</v>
      </c>
      <c r="C1150" t="s">
        <v>72</v>
      </c>
      <c r="D1150" t="s">
        <v>73</v>
      </c>
      <c r="E1150" t="s">
        <v>24</v>
      </c>
      <c r="F1150" t="s">
        <v>74</v>
      </c>
      <c r="G1150" t="s">
        <v>438</v>
      </c>
      <c r="H1150" t="s">
        <v>27</v>
      </c>
      <c r="I1150" t="s">
        <v>136</v>
      </c>
      <c r="J1150" t="s">
        <v>131</v>
      </c>
      <c r="K1150">
        <v>9.23</v>
      </c>
      <c r="L1150">
        <v>20</v>
      </c>
      <c r="M1150">
        <v>17</v>
      </c>
      <c r="N1150">
        <v>3</v>
      </c>
      <c r="O1150">
        <v>20</v>
      </c>
      <c r="P1150">
        <v>85</v>
      </c>
      <c r="Q1150">
        <v>85</v>
      </c>
      <c r="R1150">
        <v>1.23</v>
      </c>
      <c r="S1150" t="s">
        <v>42</v>
      </c>
      <c r="T1150" t="s">
        <v>31</v>
      </c>
    </row>
    <row r="1151" spans="1:20" x14ac:dyDescent="0.3">
      <c r="A1151" t="s">
        <v>77</v>
      </c>
      <c r="B1151" t="s">
        <v>78</v>
      </c>
      <c r="C1151" t="s">
        <v>72</v>
      </c>
      <c r="D1151" t="s">
        <v>73</v>
      </c>
      <c r="E1151" t="s">
        <v>24</v>
      </c>
      <c r="F1151" t="s">
        <v>74</v>
      </c>
      <c r="G1151" t="s">
        <v>438</v>
      </c>
      <c r="H1151" t="s">
        <v>27</v>
      </c>
      <c r="I1151" t="s">
        <v>99</v>
      </c>
      <c r="J1151" t="s">
        <v>336</v>
      </c>
      <c r="K1151">
        <v>8.44</v>
      </c>
      <c r="L1151">
        <v>27</v>
      </c>
      <c r="M1151">
        <v>19</v>
      </c>
      <c r="N1151">
        <v>8</v>
      </c>
      <c r="O1151">
        <v>27</v>
      </c>
      <c r="P1151">
        <v>70.400000000000006</v>
      </c>
      <c r="Q1151">
        <v>70.400000000000006</v>
      </c>
      <c r="R1151">
        <v>0.44</v>
      </c>
      <c r="S1151" t="s">
        <v>81</v>
      </c>
      <c r="T1151" t="s">
        <v>122</v>
      </c>
    </row>
    <row r="1152" spans="1:20" x14ac:dyDescent="0.3">
      <c r="A1152" t="s">
        <v>82</v>
      </c>
      <c r="B1152" t="s">
        <v>83</v>
      </c>
      <c r="C1152" t="s">
        <v>72</v>
      </c>
      <c r="D1152" t="s">
        <v>45</v>
      </c>
      <c r="E1152" t="s">
        <v>24</v>
      </c>
      <c r="F1152" t="s">
        <v>74</v>
      </c>
      <c r="G1152" t="s">
        <v>438</v>
      </c>
      <c r="H1152" t="s">
        <v>27</v>
      </c>
      <c r="I1152" t="s">
        <v>35</v>
      </c>
      <c r="J1152" t="s">
        <v>425</v>
      </c>
      <c r="K1152">
        <v>8.14</v>
      </c>
      <c r="L1152">
        <v>22</v>
      </c>
      <c r="M1152">
        <v>18</v>
      </c>
      <c r="N1152">
        <v>4</v>
      </c>
      <c r="O1152">
        <v>22</v>
      </c>
      <c r="P1152">
        <v>81.8</v>
      </c>
      <c r="Q1152">
        <v>81.8</v>
      </c>
      <c r="R1152">
        <v>0.14000000000000001</v>
      </c>
      <c r="S1152" t="s">
        <v>81</v>
      </c>
      <c r="T1152" t="s">
        <v>37</v>
      </c>
    </row>
    <row r="1153" spans="1:20" x14ac:dyDescent="0.3">
      <c r="A1153" t="s">
        <v>85</v>
      </c>
      <c r="B1153" t="s">
        <v>86</v>
      </c>
      <c r="C1153" t="s">
        <v>87</v>
      </c>
      <c r="D1153" t="s">
        <v>88</v>
      </c>
      <c r="E1153" t="s">
        <v>24</v>
      </c>
      <c r="F1153" t="s">
        <v>89</v>
      </c>
      <c r="G1153" t="s">
        <v>438</v>
      </c>
      <c r="H1153" t="s">
        <v>27</v>
      </c>
      <c r="I1153" t="s">
        <v>136</v>
      </c>
      <c r="J1153" t="s">
        <v>272</v>
      </c>
      <c r="K1153">
        <v>9.5</v>
      </c>
      <c r="L1153">
        <v>14</v>
      </c>
      <c r="M1153">
        <v>11</v>
      </c>
      <c r="N1153">
        <v>3</v>
      </c>
      <c r="O1153">
        <v>14</v>
      </c>
      <c r="P1153">
        <v>78.599999999999994</v>
      </c>
      <c r="Q1153">
        <v>78.599999999999994</v>
      </c>
      <c r="R1153">
        <v>1.5</v>
      </c>
      <c r="S1153" t="s">
        <v>42</v>
      </c>
      <c r="T1153" t="s">
        <v>31</v>
      </c>
    </row>
    <row r="1154" spans="1:20" x14ac:dyDescent="0.3">
      <c r="A1154" t="s">
        <v>92</v>
      </c>
      <c r="B1154" t="s">
        <v>93</v>
      </c>
      <c r="C1154" t="s">
        <v>94</v>
      </c>
      <c r="D1154" t="s">
        <v>95</v>
      </c>
      <c r="E1154" t="s">
        <v>24</v>
      </c>
      <c r="F1154" t="s">
        <v>89</v>
      </c>
      <c r="G1154" t="s">
        <v>438</v>
      </c>
      <c r="H1154" t="s">
        <v>27</v>
      </c>
      <c r="I1154" t="s">
        <v>194</v>
      </c>
      <c r="J1154" t="s">
        <v>178</v>
      </c>
      <c r="K1154">
        <v>8.24</v>
      </c>
      <c r="L1154">
        <v>26</v>
      </c>
      <c r="M1154">
        <v>18</v>
      </c>
      <c r="N1154">
        <v>8</v>
      </c>
      <c r="O1154">
        <v>26</v>
      </c>
      <c r="P1154">
        <v>69.2</v>
      </c>
      <c r="Q1154">
        <v>69.2</v>
      </c>
      <c r="R1154">
        <v>0.24</v>
      </c>
      <c r="S1154" t="s">
        <v>30</v>
      </c>
      <c r="T1154" t="s">
        <v>122</v>
      </c>
    </row>
    <row r="1155" spans="1:20" x14ac:dyDescent="0.3">
      <c r="A1155" t="s">
        <v>97</v>
      </c>
      <c r="B1155" t="s">
        <v>98</v>
      </c>
      <c r="C1155" t="s">
        <v>94</v>
      </c>
      <c r="D1155" t="s">
        <v>95</v>
      </c>
      <c r="E1155" t="s">
        <v>24</v>
      </c>
      <c r="F1155" t="s">
        <v>89</v>
      </c>
      <c r="G1155" t="s">
        <v>438</v>
      </c>
      <c r="H1155" t="s">
        <v>119</v>
      </c>
      <c r="I1155" t="s">
        <v>40</v>
      </c>
      <c r="J1155" t="s">
        <v>231</v>
      </c>
      <c r="K1155">
        <v>7.46</v>
      </c>
      <c r="L1155">
        <v>28</v>
      </c>
      <c r="M1155">
        <v>20</v>
      </c>
      <c r="N1155">
        <v>8</v>
      </c>
      <c r="O1155">
        <v>28</v>
      </c>
      <c r="P1155">
        <v>71.400000000000006</v>
      </c>
      <c r="Q1155">
        <v>71.400000000000006</v>
      </c>
      <c r="R1155">
        <v>0</v>
      </c>
      <c r="S1155" t="s">
        <v>42</v>
      </c>
      <c r="T1155" t="s">
        <v>122</v>
      </c>
    </row>
    <row r="1156" spans="1:20" x14ac:dyDescent="0.3">
      <c r="A1156" t="s">
        <v>100</v>
      </c>
      <c r="B1156" t="s">
        <v>101</v>
      </c>
      <c r="C1156" t="s">
        <v>94</v>
      </c>
      <c r="D1156" t="s">
        <v>45</v>
      </c>
      <c r="E1156" t="s">
        <v>24</v>
      </c>
      <c r="F1156" t="s">
        <v>89</v>
      </c>
      <c r="G1156" t="s">
        <v>438</v>
      </c>
      <c r="H1156" t="s">
        <v>27</v>
      </c>
      <c r="I1156" t="s">
        <v>204</v>
      </c>
      <c r="J1156" t="s">
        <v>59</v>
      </c>
      <c r="K1156">
        <v>8.69</v>
      </c>
      <c r="L1156">
        <v>32</v>
      </c>
      <c r="M1156">
        <v>31</v>
      </c>
      <c r="N1156">
        <v>1</v>
      </c>
      <c r="O1156">
        <v>32</v>
      </c>
      <c r="P1156">
        <v>96.9</v>
      </c>
      <c r="Q1156">
        <v>96.9</v>
      </c>
      <c r="R1156">
        <v>0.69</v>
      </c>
      <c r="S1156" t="s">
        <v>30</v>
      </c>
      <c r="T1156" t="s">
        <v>31</v>
      </c>
    </row>
    <row r="1157" spans="1:20" x14ac:dyDescent="0.3">
      <c r="A1157" t="s">
        <v>103</v>
      </c>
      <c r="B1157" t="s">
        <v>104</v>
      </c>
      <c r="C1157" t="s">
        <v>22</v>
      </c>
      <c r="D1157" t="s">
        <v>34</v>
      </c>
      <c r="E1157" t="s">
        <v>105</v>
      </c>
      <c r="F1157" t="s">
        <v>25</v>
      </c>
      <c r="G1157" t="s">
        <v>438</v>
      </c>
      <c r="H1157" t="s">
        <v>27</v>
      </c>
      <c r="I1157" t="s">
        <v>64</v>
      </c>
      <c r="J1157" t="s">
        <v>69</v>
      </c>
      <c r="K1157">
        <v>9.4</v>
      </c>
      <c r="L1157">
        <v>16</v>
      </c>
      <c r="M1157">
        <v>15</v>
      </c>
      <c r="N1157">
        <v>1</v>
      </c>
      <c r="O1157">
        <v>16</v>
      </c>
      <c r="P1157">
        <v>93.8</v>
      </c>
      <c r="Q1157">
        <v>93.8</v>
      </c>
      <c r="R1157">
        <v>1.4</v>
      </c>
      <c r="S1157" t="s">
        <v>30</v>
      </c>
      <c r="T1157" t="s">
        <v>31</v>
      </c>
    </row>
    <row r="1158" spans="1:20" x14ac:dyDescent="0.3">
      <c r="A1158" t="s">
        <v>108</v>
      </c>
      <c r="B1158" t="s">
        <v>109</v>
      </c>
      <c r="C1158" t="s">
        <v>22</v>
      </c>
      <c r="D1158" t="s">
        <v>34</v>
      </c>
      <c r="E1158" t="s">
        <v>105</v>
      </c>
      <c r="F1158" t="s">
        <v>25</v>
      </c>
      <c r="G1158" t="s">
        <v>438</v>
      </c>
      <c r="H1158" t="s">
        <v>27</v>
      </c>
      <c r="I1158" t="s">
        <v>260</v>
      </c>
      <c r="J1158" t="s">
        <v>308</v>
      </c>
      <c r="K1158">
        <v>7.92</v>
      </c>
      <c r="L1158">
        <v>31</v>
      </c>
      <c r="M1158">
        <v>29</v>
      </c>
      <c r="N1158">
        <v>2</v>
      </c>
      <c r="O1158">
        <v>31</v>
      </c>
      <c r="P1158">
        <v>93.5</v>
      </c>
      <c r="Q1158">
        <v>93.5</v>
      </c>
      <c r="R1158">
        <v>0</v>
      </c>
      <c r="S1158" t="s">
        <v>42</v>
      </c>
      <c r="T1158" t="s">
        <v>31</v>
      </c>
    </row>
    <row r="1159" spans="1:20" x14ac:dyDescent="0.3">
      <c r="A1159" t="s">
        <v>111</v>
      </c>
      <c r="B1159" t="s">
        <v>112</v>
      </c>
      <c r="C1159" t="s">
        <v>55</v>
      </c>
      <c r="D1159" t="s">
        <v>56</v>
      </c>
      <c r="E1159" t="s">
        <v>105</v>
      </c>
      <c r="F1159" t="s">
        <v>57</v>
      </c>
      <c r="G1159" t="s">
        <v>438</v>
      </c>
      <c r="H1159" t="s">
        <v>27</v>
      </c>
      <c r="I1159" t="s">
        <v>179</v>
      </c>
      <c r="J1159" t="s">
        <v>41</v>
      </c>
      <c r="K1159">
        <v>9.24</v>
      </c>
      <c r="L1159">
        <v>10</v>
      </c>
      <c r="M1159">
        <v>8</v>
      </c>
      <c r="N1159">
        <v>2</v>
      </c>
      <c r="O1159">
        <v>10</v>
      </c>
      <c r="P1159">
        <v>80</v>
      </c>
      <c r="Q1159">
        <v>80</v>
      </c>
      <c r="R1159">
        <v>1.24</v>
      </c>
      <c r="S1159" t="s">
        <v>81</v>
      </c>
      <c r="T1159" t="s">
        <v>31</v>
      </c>
    </row>
    <row r="1160" spans="1:20" x14ac:dyDescent="0.3">
      <c r="A1160" t="s">
        <v>114</v>
      </c>
      <c r="B1160" t="s">
        <v>115</v>
      </c>
      <c r="C1160" t="s">
        <v>72</v>
      </c>
      <c r="D1160" t="s">
        <v>73</v>
      </c>
      <c r="E1160" t="s">
        <v>105</v>
      </c>
      <c r="F1160" t="s">
        <v>74</v>
      </c>
      <c r="G1160" t="s">
        <v>438</v>
      </c>
      <c r="H1160" t="s">
        <v>27</v>
      </c>
      <c r="I1160" t="s">
        <v>153</v>
      </c>
      <c r="J1160" t="s">
        <v>356</v>
      </c>
      <c r="K1160">
        <v>8.1199999999999992</v>
      </c>
      <c r="L1160">
        <v>24</v>
      </c>
      <c r="M1160">
        <v>24</v>
      </c>
      <c r="N1160">
        <v>0</v>
      </c>
      <c r="O1160">
        <v>24</v>
      </c>
      <c r="P1160">
        <v>100</v>
      </c>
      <c r="Q1160">
        <v>100</v>
      </c>
      <c r="R1160">
        <v>0.12</v>
      </c>
      <c r="S1160" t="s">
        <v>42</v>
      </c>
      <c r="T1160" t="s">
        <v>60</v>
      </c>
    </row>
    <row r="1161" spans="1:20" x14ac:dyDescent="0.3">
      <c r="A1161" t="s">
        <v>117</v>
      </c>
      <c r="B1161" t="s">
        <v>118</v>
      </c>
      <c r="C1161" t="s">
        <v>94</v>
      </c>
      <c r="D1161" t="s">
        <v>95</v>
      </c>
      <c r="E1161" t="s">
        <v>105</v>
      </c>
      <c r="F1161" t="s">
        <v>89</v>
      </c>
      <c r="G1161" t="s">
        <v>438</v>
      </c>
      <c r="H1161" t="s">
        <v>27</v>
      </c>
      <c r="I1161" t="s">
        <v>84</v>
      </c>
      <c r="J1161" t="s">
        <v>147</v>
      </c>
      <c r="K1161">
        <v>8.76</v>
      </c>
      <c r="L1161">
        <v>27</v>
      </c>
      <c r="M1161">
        <v>24</v>
      </c>
      <c r="N1161">
        <v>3</v>
      </c>
      <c r="O1161">
        <v>27</v>
      </c>
      <c r="P1161">
        <v>88.9</v>
      </c>
      <c r="Q1161">
        <v>88.9</v>
      </c>
      <c r="R1161">
        <v>0.76</v>
      </c>
      <c r="S1161" t="s">
        <v>30</v>
      </c>
      <c r="T1161" t="s">
        <v>31</v>
      </c>
    </row>
    <row r="1162" spans="1:20" x14ac:dyDescent="0.3">
      <c r="A1162" t="s">
        <v>20</v>
      </c>
      <c r="B1162" t="s">
        <v>21</v>
      </c>
      <c r="C1162" t="s">
        <v>22</v>
      </c>
      <c r="D1162" t="s">
        <v>23</v>
      </c>
      <c r="E1162" t="s">
        <v>24</v>
      </c>
      <c r="F1162" t="s">
        <v>25</v>
      </c>
      <c r="G1162" t="s">
        <v>439</v>
      </c>
      <c r="H1162" t="s">
        <v>27</v>
      </c>
      <c r="I1162" t="s">
        <v>204</v>
      </c>
      <c r="J1162" t="s">
        <v>279</v>
      </c>
      <c r="K1162">
        <v>8.91</v>
      </c>
      <c r="L1162">
        <v>22</v>
      </c>
      <c r="M1162">
        <v>20</v>
      </c>
      <c r="N1162">
        <v>2</v>
      </c>
      <c r="O1162">
        <v>22</v>
      </c>
      <c r="P1162">
        <v>90.9</v>
      </c>
      <c r="Q1162">
        <v>90.9</v>
      </c>
      <c r="R1162">
        <v>0.91</v>
      </c>
      <c r="S1162" t="s">
        <v>81</v>
      </c>
      <c r="T1162" t="s">
        <v>31</v>
      </c>
    </row>
    <row r="1163" spans="1:20" x14ac:dyDescent="0.3">
      <c r="A1163" t="s">
        <v>32</v>
      </c>
      <c r="B1163" t="s">
        <v>33</v>
      </c>
      <c r="C1163" t="s">
        <v>22</v>
      </c>
      <c r="D1163" t="s">
        <v>34</v>
      </c>
      <c r="E1163" t="s">
        <v>24</v>
      </c>
      <c r="F1163" t="s">
        <v>25</v>
      </c>
      <c r="G1163" t="s">
        <v>439</v>
      </c>
      <c r="H1163" t="s">
        <v>27</v>
      </c>
      <c r="I1163" t="s">
        <v>58</v>
      </c>
      <c r="J1163" t="s">
        <v>157</v>
      </c>
      <c r="K1163">
        <v>8.42</v>
      </c>
      <c r="L1163">
        <v>20</v>
      </c>
      <c r="M1163">
        <v>18</v>
      </c>
      <c r="N1163">
        <v>2</v>
      </c>
      <c r="O1163">
        <v>20</v>
      </c>
      <c r="P1163">
        <v>90</v>
      </c>
      <c r="Q1163">
        <v>90</v>
      </c>
      <c r="R1163">
        <v>0.42</v>
      </c>
      <c r="S1163" t="s">
        <v>42</v>
      </c>
      <c r="T1163" t="s">
        <v>31</v>
      </c>
    </row>
    <row r="1164" spans="1:20" x14ac:dyDescent="0.3">
      <c r="A1164" t="s">
        <v>38</v>
      </c>
      <c r="B1164" t="s">
        <v>39</v>
      </c>
      <c r="C1164" t="s">
        <v>22</v>
      </c>
      <c r="D1164" t="s">
        <v>34</v>
      </c>
      <c r="E1164" t="s">
        <v>24</v>
      </c>
      <c r="F1164" t="s">
        <v>25</v>
      </c>
      <c r="G1164" t="s">
        <v>439</v>
      </c>
      <c r="H1164" t="s">
        <v>27</v>
      </c>
      <c r="I1164" t="s">
        <v>64</v>
      </c>
      <c r="J1164" t="s">
        <v>376</v>
      </c>
      <c r="K1164">
        <v>7.51</v>
      </c>
      <c r="L1164">
        <v>28</v>
      </c>
      <c r="M1164">
        <v>25</v>
      </c>
      <c r="N1164">
        <v>3</v>
      </c>
      <c r="O1164">
        <v>28</v>
      </c>
      <c r="P1164">
        <v>89.3</v>
      </c>
      <c r="Q1164">
        <v>89.3</v>
      </c>
      <c r="R1164">
        <v>0</v>
      </c>
      <c r="S1164" t="s">
        <v>30</v>
      </c>
      <c r="T1164" t="s">
        <v>31</v>
      </c>
    </row>
    <row r="1165" spans="1:20" x14ac:dyDescent="0.3">
      <c r="A1165" t="s">
        <v>43</v>
      </c>
      <c r="B1165" t="s">
        <v>44</v>
      </c>
      <c r="C1165" t="s">
        <v>22</v>
      </c>
      <c r="D1165" t="s">
        <v>45</v>
      </c>
      <c r="E1165" t="s">
        <v>24</v>
      </c>
      <c r="F1165" t="s">
        <v>25</v>
      </c>
      <c r="G1165" t="s">
        <v>439</v>
      </c>
      <c r="H1165" t="s">
        <v>27</v>
      </c>
      <c r="I1165" t="s">
        <v>179</v>
      </c>
      <c r="J1165" t="s">
        <v>157</v>
      </c>
      <c r="K1165">
        <v>8.6</v>
      </c>
      <c r="L1165">
        <v>21</v>
      </c>
      <c r="M1165">
        <v>18</v>
      </c>
      <c r="N1165">
        <v>3</v>
      </c>
      <c r="O1165">
        <v>21</v>
      </c>
      <c r="P1165">
        <v>85.7</v>
      </c>
      <c r="Q1165">
        <v>85.7</v>
      </c>
      <c r="R1165">
        <v>0.6</v>
      </c>
      <c r="S1165" t="s">
        <v>30</v>
      </c>
      <c r="T1165" t="s">
        <v>31</v>
      </c>
    </row>
    <row r="1166" spans="1:20" x14ac:dyDescent="0.3">
      <c r="A1166" t="s">
        <v>48</v>
      </c>
      <c r="B1166" t="s">
        <v>49</v>
      </c>
      <c r="C1166" t="s">
        <v>22</v>
      </c>
      <c r="D1166" t="s">
        <v>34</v>
      </c>
      <c r="E1166" t="s">
        <v>24</v>
      </c>
      <c r="F1166" t="s">
        <v>25</v>
      </c>
      <c r="G1166" t="s">
        <v>439</v>
      </c>
      <c r="H1166" t="s">
        <v>27</v>
      </c>
      <c r="I1166" t="s">
        <v>113</v>
      </c>
      <c r="J1166" t="s">
        <v>200</v>
      </c>
      <c r="K1166">
        <v>8.61</v>
      </c>
      <c r="L1166">
        <v>23</v>
      </c>
      <c r="M1166">
        <v>22</v>
      </c>
      <c r="N1166">
        <v>1</v>
      </c>
      <c r="O1166">
        <v>23</v>
      </c>
      <c r="P1166">
        <v>95.7</v>
      </c>
      <c r="Q1166">
        <v>95.7</v>
      </c>
      <c r="R1166">
        <v>0.61</v>
      </c>
      <c r="S1166" t="s">
        <v>42</v>
      </c>
      <c r="T1166" t="s">
        <v>31</v>
      </c>
    </row>
    <row r="1167" spans="1:20" x14ac:dyDescent="0.3">
      <c r="A1167" t="s">
        <v>53</v>
      </c>
      <c r="B1167" t="s">
        <v>54</v>
      </c>
      <c r="C1167" t="s">
        <v>55</v>
      </c>
      <c r="D1167" t="s">
        <v>56</v>
      </c>
      <c r="E1167" t="s">
        <v>24</v>
      </c>
      <c r="F1167" t="s">
        <v>57</v>
      </c>
      <c r="G1167" t="s">
        <v>439</v>
      </c>
      <c r="H1167" t="s">
        <v>27</v>
      </c>
      <c r="I1167" t="s">
        <v>136</v>
      </c>
      <c r="J1167" t="s">
        <v>381</v>
      </c>
      <c r="K1167">
        <v>8.0299999999999994</v>
      </c>
      <c r="L1167">
        <v>23</v>
      </c>
      <c r="M1167">
        <v>17</v>
      </c>
      <c r="N1167">
        <v>6</v>
      </c>
      <c r="O1167">
        <v>23</v>
      </c>
      <c r="P1167">
        <v>73.900000000000006</v>
      </c>
      <c r="Q1167">
        <v>73.900000000000006</v>
      </c>
      <c r="R1167">
        <v>0.03</v>
      </c>
      <c r="S1167" t="s">
        <v>42</v>
      </c>
      <c r="T1167" t="s">
        <v>37</v>
      </c>
    </row>
    <row r="1168" spans="1:20" x14ac:dyDescent="0.3">
      <c r="A1168" t="s">
        <v>61</v>
      </c>
      <c r="B1168" t="s">
        <v>62</v>
      </c>
      <c r="C1168" t="s">
        <v>55</v>
      </c>
      <c r="D1168" t="s">
        <v>63</v>
      </c>
      <c r="E1168" t="s">
        <v>24</v>
      </c>
      <c r="F1168" t="s">
        <v>57</v>
      </c>
      <c r="G1168" t="s">
        <v>439</v>
      </c>
      <c r="H1168" t="s">
        <v>27</v>
      </c>
      <c r="I1168" t="s">
        <v>210</v>
      </c>
      <c r="J1168" t="s">
        <v>316</v>
      </c>
      <c r="K1168">
        <v>8.64</v>
      </c>
      <c r="L1168">
        <v>14</v>
      </c>
      <c r="M1168">
        <v>11</v>
      </c>
      <c r="N1168">
        <v>3</v>
      </c>
      <c r="O1168">
        <v>14</v>
      </c>
      <c r="P1168">
        <v>78.599999999999994</v>
      </c>
      <c r="Q1168">
        <v>78.599999999999994</v>
      </c>
      <c r="R1168">
        <v>0.64</v>
      </c>
      <c r="S1168" t="s">
        <v>30</v>
      </c>
      <c r="T1168" t="s">
        <v>31</v>
      </c>
    </row>
    <row r="1169" spans="1:20" x14ac:dyDescent="0.3">
      <c r="A1169" t="s">
        <v>66</v>
      </c>
      <c r="B1169" t="s">
        <v>67</v>
      </c>
      <c r="C1169" t="s">
        <v>55</v>
      </c>
      <c r="D1169" t="s">
        <v>56</v>
      </c>
      <c r="E1169" t="s">
        <v>24</v>
      </c>
      <c r="F1169" t="s">
        <v>57</v>
      </c>
      <c r="G1169" t="s">
        <v>439</v>
      </c>
      <c r="H1169" t="s">
        <v>158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 t="s">
        <v>42</v>
      </c>
      <c r="T1169" t="s">
        <v>60</v>
      </c>
    </row>
    <row r="1170" spans="1:20" x14ac:dyDescent="0.3">
      <c r="A1170" t="s">
        <v>70</v>
      </c>
      <c r="B1170" t="s">
        <v>71</v>
      </c>
      <c r="C1170" t="s">
        <v>72</v>
      </c>
      <c r="D1170" t="s">
        <v>73</v>
      </c>
      <c r="E1170" t="s">
        <v>24</v>
      </c>
      <c r="F1170" t="s">
        <v>74</v>
      </c>
      <c r="G1170" t="s">
        <v>439</v>
      </c>
      <c r="H1170" t="s">
        <v>27</v>
      </c>
      <c r="I1170" t="s">
        <v>199</v>
      </c>
      <c r="J1170" t="s">
        <v>157</v>
      </c>
      <c r="K1170">
        <v>7.59</v>
      </c>
      <c r="L1170">
        <v>11</v>
      </c>
      <c r="M1170">
        <v>7</v>
      </c>
      <c r="N1170">
        <v>4</v>
      </c>
      <c r="O1170">
        <v>11</v>
      </c>
      <c r="P1170">
        <v>63.6</v>
      </c>
      <c r="Q1170">
        <v>63.6</v>
      </c>
      <c r="R1170">
        <v>0</v>
      </c>
      <c r="S1170" t="s">
        <v>42</v>
      </c>
      <c r="T1170" t="s">
        <v>37</v>
      </c>
    </row>
    <row r="1171" spans="1:20" x14ac:dyDescent="0.3">
      <c r="A1171" t="s">
        <v>77</v>
      </c>
      <c r="B1171" t="s">
        <v>78</v>
      </c>
      <c r="C1171" t="s">
        <v>72</v>
      </c>
      <c r="D1171" t="s">
        <v>73</v>
      </c>
      <c r="E1171" t="s">
        <v>24</v>
      </c>
      <c r="F1171" t="s">
        <v>74</v>
      </c>
      <c r="G1171" t="s">
        <v>439</v>
      </c>
      <c r="H1171" t="s">
        <v>27</v>
      </c>
      <c r="I1171" t="s">
        <v>125</v>
      </c>
      <c r="J1171" t="s">
        <v>271</v>
      </c>
      <c r="K1171">
        <v>8.32</v>
      </c>
      <c r="L1171">
        <v>22</v>
      </c>
      <c r="M1171">
        <v>17</v>
      </c>
      <c r="N1171">
        <v>5</v>
      </c>
      <c r="O1171">
        <v>22</v>
      </c>
      <c r="P1171">
        <v>77.3</v>
      </c>
      <c r="Q1171">
        <v>77.3</v>
      </c>
      <c r="R1171">
        <v>0.32</v>
      </c>
      <c r="S1171" t="s">
        <v>30</v>
      </c>
      <c r="T1171" t="s">
        <v>37</v>
      </c>
    </row>
    <row r="1172" spans="1:20" x14ac:dyDescent="0.3">
      <c r="A1172" t="s">
        <v>82</v>
      </c>
      <c r="B1172" t="s">
        <v>83</v>
      </c>
      <c r="C1172" t="s">
        <v>72</v>
      </c>
      <c r="D1172" t="s">
        <v>45</v>
      </c>
      <c r="E1172" t="s">
        <v>24</v>
      </c>
      <c r="F1172" t="s">
        <v>74</v>
      </c>
      <c r="G1172" t="s">
        <v>439</v>
      </c>
      <c r="H1172" t="s">
        <v>27</v>
      </c>
      <c r="I1172" t="s">
        <v>138</v>
      </c>
      <c r="J1172" t="s">
        <v>180</v>
      </c>
      <c r="K1172">
        <v>7.69</v>
      </c>
      <c r="L1172">
        <v>26</v>
      </c>
      <c r="M1172">
        <v>21</v>
      </c>
      <c r="N1172">
        <v>5</v>
      </c>
      <c r="O1172">
        <v>26</v>
      </c>
      <c r="P1172">
        <v>80.8</v>
      </c>
      <c r="Q1172">
        <v>80.8</v>
      </c>
      <c r="R1172">
        <v>0</v>
      </c>
      <c r="S1172" t="s">
        <v>42</v>
      </c>
      <c r="T1172" t="s">
        <v>37</v>
      </c>
    </row>
    <row r="1173" spans="1:20" x14ac:dyDescent="0.3">
      <c r="A1173" t="s">
        <v>85</v>
      </c>
      <c r="B1173" t="s">
        <v>86</v>
      </c>
      <c r="C1173" t="s">
        <v>87</v>
      </c>
      <c r="D1173" t="s">
        <v>88</v>
      </c>
      <c r="E1173" t="s">
        <v>24</v>
      </c>
      <c r="F1173" t="s">
        <v>89</v>
      </c>
      <c r="G1173" t="s">
        <v>439</v>
      </c>
      <c r="H1173" t="s">
        <v>27</v>
      </c>
      <c r="I1173" t="s">
        <v>46</v>
      </c>
      <c r="J1173" t="s">
        <v>195</v>
      </c>
      <c r="K1173">
        <v>7.9</v>
      </c>
      <c r="L1173">
        <v>25</v>
      </c>
      <c r="M1173">
        <v>19</v>
      </c>
      <c r="N1173">
        <v>6</v>
      </c>
      <c r="O1173">
        <v>25</v>
      </c>
      <c r="P1173">
        <v>76</v>
      </c>
      <c r="Q1173">
        <v>76</v>
      </c>
      <c r="R1173">
        <v>0</v>
      </c>
      <c r="S1173" t="s">
        <v>30</v>
      </c>
      <c r="T1173" t="s">
        <v>37</v>
      </c>
    </row>
    <row r="1174" spans="1:20" x14ac:dyDescent="0.3">
      <c r="A1174" t="s">
        <v>92</v>
      </c>
      <c r="B1174" t="s">
        <v>93</v>
      </c>
      <c r="C1174" t="s">
        <v>94</v>
      </c>
      <c r="D1174" t="s">
        <v>95</v>
      </c>
      <c r="E1174" t="s">
        <v>24</v>
      </c>
      <c r="F1174" t="s">
        <v>89</v>
      </c>
      <c r="G1174" t="s">
        <v>439</v>
      </c>
      <c r="H1174" t="s">
        <v>27</v>
      </c>
      <c r="I1174" t="s">
        <v>35</v>
      </c>
      <c r="J1174" t="s">
        <v>388</v>
      </c>
      <c r="K1174">
        <v>7.68</v>
      </c>
      <c r="L1174">
        <v>27</v>
      </c>
      <c r="M1174">
        <v>21</v>
      </c>
      <c r="N1174">
        <v>6</v>
      </c>
      <c r="O1174">
        <v>27</v>
      </c>
      <c r="P1174">
        <v>77.8</v>
      </c>
      <c r="Q1174">
        <v>77.8</v>
      </c>
      <c r="R1174">
        <v>0</v>
      </c>
      <c r="S1174" t="s">
        <v>42</v>
      </c>
      <c r="T1174" t="s">
        <v>37</v>
      </c>
    </row>
    <row r="1175" spans="1:20" x14ac:dyDescent="0.3">
      <c r="A1175" t="s">
        <v>97</v>
      </c>
      <c r="B1175" t="s">
        <v>98</v>
      </c>
      <c r="C1175" t="s">
        <v>94</v>
      </c>
      <c r="D1175" t="s">
        <v>95</v>
      </c>
      <c r="E1175" t="s">
        <v>24</v>
      </c>
      <c r="F1175" t="s">
        <v>89</v>
      </c>
      <c r="G1175" t="s">
        <v>439</v>
      </c>
      <c r="H1175" t="s">
        <v>27</v>
      </c>
      <c r="I1175" t="s">
        <v>79</v>
      </c>
      <c r="J1175" t="s">
        <v>248</v>
      </c>
      <c r="K1175">
        <v>7.67</v>
      </c>
      <c r="L1175">
        <v>31</v>
      </c>
      <c r="M1175">
        <v>23</v>
      </c>
      <c r="N1175">
        <v>8</v>
      </c>
      <c r="O1175">
        <v>31</v>
      </c>
      <c r="P1175">
        <v>74.2</v>
      </c>
      <c r="Q1175">
        <v>74.2</v>
      </c>
      <c r="R1175">
        <v>0</v>
      </c>
      <c r="S1175" t="s">
        <v>42</v>
      </c>
      <c r="T1175" t="s">
        <v>122</v>
      </c>
    </row>
    <row r="1176" spans="1:20" x14ac:dyDescent="0.3">
      <c r="A1176" t="s">
        <v>100</v>
      </c>
      <c r="B1176" t="s">
        <v>101</v>
      </c>
      <c r="C1176" t="s">
        <v>94</v>
      </c>
      <c r="D1176" t="s">
        <v>45</v>
      </c>
      <c r="E1176" t="s">
        <v>24</v>
      </c>
      <c r="F1176" t="s">
        <v>89</v>
      </c>
      <c r="G1176" t="s">
        <v>439</v>
      </c>
      <c r="H1176" t="s">
        <v>27</v>
      </c>
      <c r="I1176" t="s">
        <v>138</v>
      </c>
      <c r="J1176" t="s">
        <v>205</v>
      </c>
      <c r="K1176">
        <v>8.77</v>
      </c>
      <c r="L1176">
        <v>31</v>
      </c>
      <c r="M1176">
        <v>24</v>
      </c>
      <c r="N1176">
        <v>7</v>
      </c>
      <c r="O1176">
        <v>31</v>
      </c>
      <c r="P1176">
        <v>77.400000000000006</v>
      </c>
      <c r="Q1176">
        <v>77.400000000000006</v>
      </c>
      <c r="R1176">
        <v>0.77</v>
      </c>
      <c r="S1176" t="s">
        <v>30</v>
      </c>
      <c r="T1176" t="s">
        <v>37</v>
      </c>
    </row>
    <row r="1177" spans="1:20" x14ac:dyDescent="0.3">
      <c r="A1177" t="s">
        <v>103</v>
      </c>
      <c r="B1177" t="s">
        <v>104</v>
      </c>
      <c r="C1177" t="s">
        <v>22</v>
      </c>
      <c r="D1177" t="s">
        <v>34</v>
      </c>
      <c r="E1177" t="s">
        <v>105</v>
      </c>
      <c r="F1177" t="s">
        <v>25</v>
      </c>
      <c r="G1177" t="s">
        <v>439</v>
      </c>
      <c r="H1177" t="s">
        <v>27</v>
      </c>
      <c r="I1177" t="s">
        <v>79</v>
      </c>
      <c r="J1177" t="s">
        <v>193</v>
      </c>
      <c r="K1177">
        <v>9.4600000000000009</v>
      </c>
      <c r="L1177">
        <v>20</v>
      </c>
      <c r="M1177">
        <v>20</v>
      </c>
      <c r="N1177">
        <v>0</v>
      </c>
      <c r="O1177">
        <v>20</v>
      </c>
      <c r="P1177">
        <v>100</v>
      </c>
      <c r="Q1177">
        <v>100</v>
      </c>
      <c r="R1177">
        <v>1.46</v>
      </c>
      <c r="S1177" t="s">
        <v>42</v>
      </c>
      <c r="T1177" t="s">
        <v>60</v>
      </c>
    </row>
    <row r="1178" spans="1:20" x14ac:dyDescent="0.3">
      <c r="A1178" t="s">
        <v>108</v>
      </c>
      <c r="B1178" t="s">
        <v>109</v>
      </c>
      <c r="C1178" t="s">
        <v>22</v>
      </c>
      <c r="D1178" t="s">
        <v>34</v>
      </c>
      <c r="E1178" t="s">
        <v>105</v>
      </c>
      <c r="F1178" t="s">
        <v>25</v>
      </c>
      <c r="G1178" t="s">
        <v>439</v>
      </c>
      <c r="H1178" t="s">
        <v>294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 t="s">
        <v>42</v>
      </c>
      <c r="T1178" t="s">
        <v>60</v>
      </c>
    </row>
    <row r="1179" spans="1:20" x14ac:dyDescent="0.3">
      <c r="A1179" t="s">
        <v>111</v>
      </c>
      <c r="B1179" t="s">
        <v>112</v>
      </c>
      <c r="C1179" t="s">
        <v>55</v>
      </c>
      <c r="D1179" t="s">
        <v>56</v>
      </c>
      <c r="E1179" t="s">
        <v>105</v>
      </c>
      <c r="F1179" t="s">
        <v>57</v>
      </c>
      <c r="G1179" t="s">
        <v>439</v>
      </c>
      <c r="H1179" t="s">
        <v>27</v>
      </c>
      <c r="I1179" t="s">
        <v>206</v>
      </c>
      <c r="J1179" t="s">
        <v>290</v>
      </c>
      <c r="K1179">
        <v>7.55</v>
      </c>
      <c r="L1179">
        <v>23</v>
      </c>
      <c r="M1179">
        <v>17</v>
      </c>
      <c r="N1179">
        <v>6</v>
      </c>
      <c r="O1179">
        <v>23</v>
      </c>
      <c r="P1179">
        <v>73.900000000000006</v>
      </c>
      <c r="Q1179">
        <v>73.900000000000006</v>
      </c>
      <c r="R1179">
        <v>0</v>
      </c>
      <c r="S1179" t="s">
        <v>30</v>
      </c>
      <c r="T1179" t="s">
        <v>37</v>
      </c>
    </row>
    <row r="1180" spans="1:20" x14ac:dyDescent="0.3">
      <c r="A1180" t="s">
        <v>114</v>
      </c>
      <c r="B1180" t="s">
        <v>115</v>
      </c>
      <c r="C1180" t="s">
        <v>72</v>
      </c>
      <c r="D1180" t="s">
        <v>73</v>
      </c>
      <c r="E1180" t="s">
        <v>105</v>
      </c>
      <c r="F1180" t="s">
        <v>74</v>
      </c>
      <c r="G1180" t="s">
        <v>439</v>
      </c>
      <c r="H1180" t="s">
        <v>27</v>
      </c>
      <c r="I1180" t="s">
        <v>130</v>
      </c>
      <c r="J1180" t="s">
        <v>296</v>
      </c>
      <c r="K1180">
        <v>7.79</v>
      </c>
      <c r="L1180">
        <v>15</v>
      </c>
      <c r="M1180">
        <v>10</v>
      </c>
      <c r="N1180">
        <v>5</v>
      </c>
      <c r="O1180">
        <v>15</v>
      </c>
      <c r="P1180">
        <v>66.7</v>
      </c>
      <c r="Q1180">
        <v>66.7</v>
      </c>
      <c r="R1180">
        <v>0</v>
      </c>
      <c r="S1180" t="s">
        <v>30</v>
      </c>
      <c r="T1180" t="s">
        <v>37</v>
      </c>
    </row>
    <row r="1181" spans="1:20" x14ac:dyDescent="0.3">
      <c r="A1181" t="s">
        <v>117</v>
      </c>
      <c r="B1181" t="s">
        <v>118</v>
      </c>
      <c r="C1181" t="s">
        <v>94</v>
      </c>
      <c r="D1181" t="s">
        <v>95</v>
      </c>
      <c r="E1181" t="s">
        <v>105</v>
      </c>
      <c r="F1181" t="s">
        <v>89</v>
      </c>
      <c r="G1181" t="s">
        <v>439</v>
      </c>
      <c r="H1181" t="s">
        <v>27</v>
      </c>
      <c r="I1181" t="s">
        <v>46</v>
      </c>
      <c r="J1181" t="s">
        <v>287</v>
      </c>
      <c r="K1181">
        <v>7.99</v>
      </c>
      <c r="L1181">
        <v>36</v>
      </c>
      <c r="M1181">
        <v>36</v>
      </c>
      <c r="N1181">
        <v>0</v>
      </c>
      <c r="O1181">
        <v>36</v>
      </c>
      <c r="P1181">
        <v>100</v>
      </c>
      <c r="Q1181">
        <v>100</v>
      </c>
      <c r="R1181">
        <v>0</v>
      </c>
      <c r="S1181" t="s">
        <v>42</v>
      </c>
      <c r="T1181" t="s">
        <v>60</v>
      </c>
    </row>
    <row r="1182" spans="1:20" x14ac:dyDescent="0.3">
      <c r="A1182" t="s">
        <v>20</v>
      </c>
      <c r="B1182" t="s">
        <v>21</v>
      </c>
      <c r="C1182" t="s">
        <v>22</v>
      </c>
      <c r="D1182" t="s">
        <v>23</v>
      </c>
      <c r="E1182" t="s">
        <v>24</v>
      </c>
      <c r="F1182" t="s">
        <v>25</v>
      </c>
      <c r="G1182" t="s">
        <v>440</v>
      </c>
      <c r="H1182" t="s">
        <v>27</v>
      </c>
      <c r="I1182" t="s">
        <v>128</v>
      </c>
      <c r="J1182" t="s">
        <v>186</v>
      </c>
      <c r="K1182">
        <v>8.9499999999999993</v>
      </c>
      <c r="L1182">
        <v>26</v>
      </c>
      <c r="M1182">
        <v>25</v>
      </c>
      <c r="N1182">
        <v>1</v>
      </c>
      <c r="O1182">
        <v>26</v>
      </c>
      <c r="P1182">
        <v>96.2</v>
      </c>
      <c r="Q1182">
        <v>96.2</v>
      </c>
      <c r="R1182">
        <v>0.95</v>
      </c>
      <c r="S1182" t="s">
        <v>30</v>
      </c>
      <c r="T1182" t="s">
        <v>31</v>
      </c>
    </row>
    <row r="1183" spans="1:20" x14ac:dyDescent="0.3">
      <c r="A1183" t="s">
        <v>32</v>
      </c>
      <c r="B1183" t="s">
        <v>33</v>
      </c>
      <c r="C1183" t="s">
        <v>22</v>
      </c>
      <c r="D1183" t="s">
        <v>34</v>
      </c>
      <c r="E1183" t="s">
        <v>24</v>
      </c>
      <c r="F1183" t="s">
        <v>25</v>
      </c>
      <c r="G1183" t="s">
        <v>440</v>
      </c>
      <c r="H1183" t="s">
        <v>27</v>
      </c>
      <c r="I1183" t="s">
        <v>113</v>
      </c>
      <c r="J1183" t="s">
        <v>80</v>
      </c>
      <c r="K1183">
        <v>8.1300000000000008</v>
      </c>
      <c r="L1183">
        <v>30</v>
      </c>
      <c r="M1183">
        <v>25</v>
      </c>
      <c r="N1183">
        <v>5</v>
      </c>
      <c r="O1183">
        <v>30</v>
      </c>
      <c r="P1183">
        <v>83.3</v>
      </c>
      <c r="Q1183">
        <v>83.3</v>
      </c>
      <c r="R1183">
        <v>0.13</v>
      </c>
      <c r="S1183" t="s">
        <v>30</v>
      </c>
      <c r="T1183" t="s">
        <v>37</v>
      </c>
    </row>
    <row r="1184" spans="1:20" x14ac:dyDescent="0.3">
      <c r="A1184" t="s">
        <v>38</v>
      </c>
      <c r="B1184" t="s">
        <v>39</v>
      </c>
      <c r="C1184" t="s">
        <v>22</v>
      </c>
      <c r="D1184" t="s">
        <v>34</v>
      </c>
      <c r="E1184" t="s">
        <v>24</v>
      </c>
      <c r="F1184" t="s">
        <v>25</v>
      </c>
      <c r="G1184" t="s">
        <v>440</v>
      </c>
      <c r="H1184" t="s">
        <v>27</v>
      </c>
      <c r="I1184" t="s">
        <v>113</v>
      </c>
      <c r="J1184" t="s">
        <v>230</v>
      </c>
      <c r="K1184">
        <v>8.8699999999999992</v>
      </c>
      <c r="L1184">
        <v>18</v>
      </c>
      <c r="M1184">
        <v>17</v>
      </c>
      <c r="N1184">
        <v>1</v>
      </c>
      <c r="O1184">
        <v>18</v>
      </c>
      <c r="P1184">
        <v>94.4</v>
      </c>
      <c r="Q1184">
        <v>94.4</v>
      </c>
      <c r="R1184">
        <v>0.87</v>
      </c>
      <c r="S1184" t="s">
        <v>30</v>
      </c>
      <c r="T1184" t="s">
        <v>31</v>
      </c>
    </row>
    <row r="1185" spans="1:20" x14ac:dyDescent="0.3">
      <c r="A1185" t="s">
        <v>43</v>
      </c>
      <c r="B1185" t="s">
        <v>44</v>
      </c>
      <c r="C1185" t="s">
        <v>22</v>
      </c>
      <c r="D1185" t="s">
        <v>45</v>
      </c>
      <c r="E1185" t="s">
        <v>24</v>
      </c>
      <c r="F1185" t="s">
        <v>25</v>
      </c>
      <c r="G1185" t="s">
        <v>440</v>
      </c>
      <c r="H1185" t="s">
        <v>27</v>
      </c>
      <c r="I1185" t="s">
        <v>130</v>
      </c>
      <c r="J1185" t="s">
        <v>441</v>
      </c>
      <c r="K1185">
        <v>9.41</v>
      </c>
      <c r="L1185">
        <v>22</v>
      </c>
      <c r="M1185">
        <v>17</v>
      </c>
      <c r="N1185">
        <v>5</v>
      </c>
      <c r="O1185">
        <v>22</v>
      </c>
      <c r="P1185">
        <v>77.3</v>
      </c>
      <c r="Q1185">
        <v>77.3</v>
      </c>
      <c r="R1185">
        <v>1.41</v>
      </c>
      <c r="S1185" t="s">
        <v>42</v>
      </c>
      <c r="T1185" t="s">
        <v>37</v>
      </c>
    </row>
    <row r="1186" spans="1:20" x14ac:dyDescent="0.3">
      <c r="A1186" t="s">
        <v>48</v>
      </c>
      <c r="B1186" t="s">
        <v>49</v>
      </c>
      <c r="C1186" t="s">
        <v>22</v>
      </c>
      <c r="D1186" t="s">
        <v>34</v>
      </c>
      <c r="E1186" t="s">
        <v>24</v>
      </c>
      <c r="F1186" t="s">
        <v>25</v>
      </c>
      <c r="G1186" t="s">
        <v>440</v>
      </c>
      <c r="H1186" t="s">
        <v>27</v>
      </c>
      <c r="I1186" t="s">
        <v>128</v>
      </c>
      <c r="J1186" t="s">
        <v>208</v>
      </c>
      <c r="K1186">
        <v>7.93</v>
      </c>
      <c r="L1186">
        <v>23</v>
      </c>
      <c r="M1186">
        <v>23</v>
      </c>
      <c r="N1186">
        <v>0</v>
      </c>
      <c r="O1186">
        <v>23</v>
      </c>
      <c r="P1186">
        <v>100</v>
      </c>
      <c r="Q1186">
        <v>100</v>
      </c>
      <c r="R1186">
        <v>0</v>
      </c>
      <c r="S1186" t="s">
        <v>42</v>
      </c>
      <c r="T1186" t="s">
        <v>60</v>
      </c>
    </row>
    <row r="1187" spans="1:20" x14ac:dyDescent="0.3">
      <c r="A1187" t="s">
        <v>53</v>
      </c>
      <c r="B1187" t="s">
        <v>54</v>
      </c>
      <c r="C1187" t="s">
        <v>55</v>
      </c>
      <c r="D1187" t="s">
        <v>56</v>
      </c>
      <c r="E1187" t="s">
        <v>24</v>
      </c>
      <c r="F1187" t="s">
        <v>57</v>
      </c>
      <c r="G1187" t="s">
        <v>440</v>
      </c>
      <c r="H1187" t="s">
        <v>27</v>
      </c>
      <c r="I1187" t="s">
        <v>28</v>
      </c>
      <c r="J1187" t="s">
        <v>207</v>
      </c>
      <c r="K1187">
        <v>8.52</v>
      </c>
      <c r="L1187">
        <v>17</v>
      </c>
      <c r="M1187">
        <v>14</v>
      </c>
      <c r="N1187">
        <v>3</v>
      </c>
      <c r="O1187">
        <v>17</v>
      </c>
      <c r="P1187">
        <v>82.4</v>
      </c>
      <c r="Q1187">
        <v>82.4</v>
      </c>
      <c r="R1187">
        <v>0.52</v>
      </c>
      <c r="S1187" t="s">
        <v>30</v>
      </c>
      <c r="T1187" t="s">
        <v>31</v>
      </c>
    </row>
    <row r="1188" spans="1:20" x14ac:dyDescent="0.3">
      <c r="A1188" t="s">
        <v>61</v>
      </c>
      <c r="B1188" t="s">
        <v>62</v>
      </c>
      <c r="C1188" t="s">
        <v>55</v>
      </c>
      <c r="D1188" t="s">
        <v>63</v>
      </c>
      <c r="E1188" t="s">
        <v>24</v>
      </c>
      <c r="F1188" t="s">
        <v>57</v>
      </c>
      <c r="G1188" t="s">
        <v>440</v>
      </c>
      <c r="H1188" t="s">
        <v>27</v>
      </c>
      <c r="I1188" t="s">
        <v>106</v>
      </c>
      <c r="J1188" t="s">
        <v>442</v>
      </c>
      <c r="K1188">
        <v>8.69</v>
      </c>
      <c r="L1188">
        <v>17</v>
      </c>
      <c r="M1188">
        <v>14</v>
      </c>
      <c r="N1188">
        <v>3</v>
      </c>
      <c r="O1188">
        <v>17</v>
      </c>
      <c r="P1188">
        <v>82.4</v>
      </c>
      <c r="Q1188">
        <v>82.4</v>
      </c>
      <c r="R1188">
        <v>0.69</v>
      </c>
      <c r="S1188" t="s">
        <v>30</v>
      </c>
      <c r="T1188" t="s">
        <v>31</v>
      </c>
    </row>
    <row r="1189" spans="1:20" x14ac:dyDescent="0.3">
      <c r="A1189" t="s">
        <v>66</v>
      </c>
      <c r="B1189" t="s">
        <v>67</v>
      </c>
      <c r="C1189" t="s">
        <v>55</v>
      </c>
      <c r="D1189" t="s">
        <v>56</v>
      </c>
      <c r="E1189" t="s">
        <v>24</v>
      </c>
      <c r="F1189" t="s">
        <v>57</v>
      </c>
      <c r="G1189" t="s">
        <v>440</v>
      </c>
      <c r="H1189" t="s">
        <v>27</v>
      </c>
      <c r="I1189" t="s">
        <v>199</v>
      </c>
      <c r="J1189" t="s">
        <v>208</v>
      </c>
      <c r="K1189">
        <v>7.86</v>
      </c>
      <c r="L1189">
        <v>21</v>
      </c>
      <c r="M1189">
        <v>16</v>
      </c>
      <c r="N1189">
        <v>5</v>
      </c>
      <c r="O1189">
        <v>21</v>
      </c>
      <c r="P1189">
        <v>76.2</v>
      </c>
      <c r="Q1189">
        <v>76.2</v>
      </c>
      <c r="R1189">
        <v>0</v>
      </c>
      <c r="S1189" t="s">
        <v>42</v>
      </c>
      <c r="T1189" t="s">
        <v>37</v>
      </c>
    </row>
    <row r="1190" spans="1:20" x14ac:dyDescent="0.3">
      <c r="A1190" t="s">
        <v>70</v>
      </c>
      <c r="B1190" t="s">
        <v>71</v>
      </c>
      <c r="C1190" t="s">
        <v>72</v>
      </c>
      <c r="D1190" t="s">
        <v>73</v>
      </c>
      <c r="E1190" t="s">
        <v>24</v>
      </c>
      <c r="F1190" t="s">
        <v>74</v>
      </c>
      <c r="G1190" t="s">
        <v>440</v>
      </c>
      <c r="H1190" t="s">
        <v>27</v>
      </c>
      <c r="I1190" t="s">
        <v>113</v>
      </c>
      <c r="J1190" t="s">
        <v>242</v>
      </c>
      <c r="K1190">
        <v>8.43</v>
      </c>
      <c r="L1190">
        <v>20</v>
      </c>
      <c r="M1190">
        <v>18</v>
      </c>
      <c r="N1190">
        <v>2</v>
      </c>
      <c r="O1190">
        <v>20</v>
      </c>
      <c r="P1190">
        <v>90</v>
      </c>
      <c r="Q1190">
        <v>90</v>
      </c>
      <c r="R1190">
        <v>0.43</v>
      </c>
      <c r="S1190" t="s">
        <v>30</v>
      </c>
      <c r="T1190" t="s">
        <v>31</v>
      </c>
    </row>
    <row r="1191" spans="1:20" x14ac:dyDescent="0.3">
      <c r="A1191" t="s">
        <v>77</v>
      </c>
      <c r="B1191" t="s">
        <v>78</v>
      </c>
      <c r="C1191" t="s">
        <v>72</v>
      </c>
      <c r="D1191" t="s">
        <v>73</v>
      </c>
      <c r="E1191" t="s">
        <v>24</v>
      </c>
      <c r="F1191" t="s">
        <v>74</v>
      </c>
      <c r="G1191" t="s">
        <v>440</v>
      </c>
      <c r="H1191" t="s">
        <v>119</v>
      </c>
      <c r="I1191" t="s">
        <v>219</v>
      </c>
      <c r="J1191" t="s">
        <v>174</v>
      </c>
      <c r="K1191">
        <v>7.37</v>
      </c>
      <c r="L1191">
        <v>23</v>
      </c>
      <c r="M1191">
        <v>17</v>
      </c>
      <c r="N1191">
        <v>6</v>
      </c>
      <c r="O1191">
        <v>23</v>
      </c>
      <c r="P1191">
        <v>73.900000000000006</v>
      </c>
      <c r="Q1191">
        <v>73.900000000000006</v>
      </c>
      <c r="R1191">
        <v>0</v>
      </c>
      <c r="S1191" t="s">
        <v>42</v>
      </c>
      <c r="T1191" t="s">
        <v>37</v>
      </c>
    </row>
    <row r="1192" spans="1:20" x14ac:dyDescent="0.3">
      <c r="A1192" t="s">
        <v>82</v>
      </c>
      <c r="B1192" t="s">
        <v>83</v>
      </c>
      <c r="C1192" t="s">
        <v>72</v>
      </c>
      <c r="D1192" t="s">
        <v>45</v>
      </c>
      <c r="E1192" t="s">
        <v>24</v>
      </c>
      <c r="F1192" t="s">
        <v>74</v>
      </c>
      <c r="G1192" t="s">
        <v>440</v>
      </c>
      <c r="H1192" t="s">
        <v>27</v>
      </c>
      <c r="I1192" t="s">
        <v>75</v>
      </c>
      <c r="J1192" t="s">
        <v>182</v>
      </c>
      <c r="K1192">
        <v>8.89</v>
      </c>
      <c r="L1192">
        <v>20</v>
      </c>
      <c r="M1192">
        <v>20</v>
      </c>
      <c r="N1192">
        <v>0</v>
      </c>
      <c r="O1192">
        <v>20</v>
      </c>
      <c r="P1192">
        <v>100</v>
      </c>
      <c r="Q1192">
        <v>100</v>
      </c>
      <c r="R1192">
        <v>0.89</v>
      </c>
      <c r="S1192" t="s">
        <v>42</v>
      </c>
      <c r="T1192" t="s">
        <v>60</v>
      </c>
    </row>
    <row r="1193" spans="1:20" x14ac:dyDescent="0.3">
      <c r="A1193" t="s">
        <v>85</v>
      </c>
      <c r="B1193" t="s">
        <v>86</v>
      </c>
      <c r="C1193" t="s">
        <v>87</v>
      </c>
      <c r="D1193" t="s">
        <v>88</v>
      </c>
      <c r="E1193" t="s">
        <v>24</v>
      </c>
      <c r="F1193" t="s">
        <v>89</v>
      </c>
      <c r="G1193" t="s">
        <v>440</v>
      </c>
      <c r="H1193" t="s">
        <v>294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 t="s">
        <v>42</v>
      </c>
      <c r="T1193" t="s">
        <v>60</v>
      </c>
    </row>
    <row r="1194" spans="1:20" x14ac:dyDescent="0.3">
      <c r="A1194" t="s">
        <v>92</v>
      </c>
      <c r="B1194" t="s">
        <v>93</v>
      </c>
      <c r="C1194" t="s">
        <v>94</v>
      </c>
      <c r="D1194" t="s">
        <v>95</v>
      </c>
      <c r="E1194" t="s">
        <v>24</v>
      </c>
      <c r="F1194" t="s">
        <v>89</v>
      </c>
      <c r="G1194" t="s">
        <v>440</v>
      </c>
      <c r="H1194" t="s">
        <v>27</v>
      </c>
      <c r="I1194" t="s">
        <v>35</v>
      </c>
      <c r="J1194" t="s">
        <v>391</v>
      </c>
      <c r="K1194">
        <v>9.0500000000000007</v>
      </c>
      <c r="L1194">
        <v>27</v>
      </c>
      <c r="M1194">
        <v>27</v>
      </c>
      <c r="N1194">
        <v>0</v>
      </c>
      <c r="O1194">
        <v>27</v>
      </c>
      <c r="P1194">
        <v>100</v>
      </c>
      <c r="Q1194">
        <v>100</v>
      </c>
      <c r="R1194">
        <v>1.05</v>
      </c>
      <c r="S1194" t="s">
        <v>42</v>
      </c>
      <c r="T1194" t="s">
        <v>60</v>
      </c>
    </row>
    <row r="1195" spans="1:20" x14ac:dyDescent="0.3">
      <c r="A1195" t="s">
        <v>97</v>
      </c>
      <c r="B1195" t="s">
        <v>98</v>
      </c>
      <c r="C1195" t="s">
        <v>94</v>
      </c>
      <c r="D1195" t="s">
        <v>95</v>
      </c>
      <c r="E1195" t="s">
        <v>24</v>
      </c>
      <c r="F1195" t="s">
        <v>89</v>
      </c>
      <c r="G1195" t="s">
        <v>440</v>
      </c>
      <c r="H1195" t="s">
        <v>119</v>
      </c>
      <c r="I1195" t="s">
        <v>315</v>
      </c>
      <c r="J1195" t="s">
        <v>443</v>
      </c>
      <c r="K1195">
        <v>8.77</v>
      </c>
      <c r="L1195">
        <v>32</v>
      </c>
      <c r="M1195">
        <v>28</v>
      </c>
      <c r="N1195">
        <v>4</v>
      </c>
      <c r="O1195">
        <v>32</v>
      </c>
      <c r="P1195">
        <v>87.5</v>
      </c>
      <c r="Q1195">
        <v>87.5</v>
      </c>
      <c r="R1195">
        <v>0.77</v>
      </c>
      <c r="S1195" t="s">
        <v>30</v>
      </c>
      <c r="T1195" t="s">
        <v>37</v>
      </c>
    </row>
    <row r="1196" spans="1:20" x14ac:dyDescent="0.3">
      <c r="A1196" t="s">
        <v>100</v>
      </c>
      <c r="B1196" t="s">
        <v>101</v>
      </c>
      <c r="C1196" t="s">
        <v>94</v>
      </c>
      <c r="D1196" t="s">
        <v>45</v>
      </c>
      <c r="E1196" t="s">
        <v>24</v>
      </c>
      <c r="F1196" t="s">
        <v>89</v>
      </c>
      <c r="G1196" t="s">
        <v>440</v>
      </c>
      <c r="H1196" t="s">
        <v>27</v>
      </c>
      <c r="I1196" t="s">
        <v>138</v>
      </c>
      <c r="J1196" t="s">
        <v>281</v>
      </c>
      <c r="K1196">
        <v>7.75</v>
      </c>
      <c r="L1196">
        <v>27</v>
      </c>
      <c r="M1196">
        <v>21</v>
      </c>
      <c r="N1196">
        <v>6</v>
      </c>
      <c r="O1196">
        <v>27</v>
      </c>
      <c r="P1196">
        <v>77.8</v>
      </c>
      <c r="Q1196">
        <v>77.8</v>
      </c>
      <c r="R1196">
        <v>0</v>
      </c>
      <c r="S1196" t="s">
        <v>30</v>
      </c>
      <c r="T1196" t="s">
        <v>37</v>
      </c>
    </row>
    <row r="1197" spans="1:20" x14ac:dyDescent="0.3">
      <c r="A1197" t="s">
        <v>103</v>
      </c>
      <c r="B1197" t="s">
        <v>104</v>
      </c>
      <c r="C1197" t="s">
        <v>22</v>
      </c>
      <c r="D1197" t="s">
        <v>34</v>
      </c>
      <c r="E1197" t="s">
        <v>105</v>
      </c>
      <c r="F1197" t="s">
        <v>25</v>
      </c>
      <c r="G1197" t="s">
        <v>440</v>
      </c>
      <c r="H1197" t="s">
        <v>27</v>
      </c>
      <c r="I1197" t="s">
        <v>210</v>
      </c>
      <c r="J1197" t="s">
        <v>169</v>
      </c>
      <c r="K1197">
        <v>8.02</v>
      </c>
      <c r="L1197">
        <v>20</v>
      </c>
      <c r="M1197">
        <v>14</v>
      </c>
      <c r="N1197">
        <v>6</v>
      </c>
      <c r="O1197">
        <v>20</v>
      </c>
      <c r="P1197">
        <v>70</v>
      </c>
      <c r="Q1197">
        <v>70</v>
      </c>
      <c r="R1197">
        <v>0.02</v>
      </c>
      <c r="S1197" t="s">
        <v>81</v>
      </c>
      <c r="T1197" t="s">
        <v>37</v>
      </c>
    </row>
    <row r="1198" spans="1:20" x14ac:dyDescent="0.3">
      <c r="A1198" t="s">
        <v>108</v>
      </c>
      <c r="B1198" t="s">
        <v>109</v>
      </c>
      <c r="C1198" t="s">
        <v>22</v>
      </c>
      <c r="D1198" t="s">
        <v>34</v>
      </c>
      <c r="E1198" t="s">
        <v>105</v>
      </c>
      <c r="F1198" t="s">
        <v>25</v>
      </c>
      <c r="G1198" t="s">
        <v>440</v>
      </c>
      <c r="H1198" t="s">
        <v>27</v>
      </c>
      <c r="I1198" t="s">
        <v>128</v>
      </c>
      <c r="J1198" t="s">
        <v>239</v>
      </c>
      <c r="K1198">
        <v>8.25</v>
      </c>
      <c r="L1198">
        <v>24</v>
      </c>
      <c r="M1198">
        <v>18</v>
      </c>
      <c r="N1198">
        <v>6</v>
      </c>
      <c r="O1198">
        <v>24</v>
      </c>
      <c r="P1198">
        <v>75</v>
      </c>
      <c r="Q1198">
        <v>75</v>
      </c>
      <c r="R1198">
        <v>0.25</v>
      </c>
      <c r="S1198" t="s">
        <v>81</v>
      </c>
      <c r="T1198" t="s">
        <v>37</v>
      </c>
    </row>
    <row r="1199" spans="1:20" x14ac:dyDescent="0.3">
      <c r="A1199" t="s">
        <v>111</v>
      </c>
      <c r="B1199" t="s">
        <v>112</v>
      </c>
      <c r="C1199" t="s">
        <v>55</v>
      </c>
      <c r="D1199" t="s">
        <v>56</v>
      </c>
      <c r="E1199" t="s">
        <v>105</v>
      </c>
      <c r="F1199" t="s">
        <v>57</v>
      </c>
      <c r="G1199" t="s">
        <v>440</v>
      </c>
      <c r="H1199" t="s">
        <v>27</v>
      </c>
      <c r="I1199" t="s">
        <v>194</v>
      </c>
      <c r="J1199" t="s">
        <v>41</v>
      </c>
      <c r="K1199">
        <v>9.14</v>
      </c>
      <c r="L1199">
        <v>15</v>
      </c>
      <c r="M1199">
        <v>15</v>
      </c>
      <c r="N1199">
        <v>0</v>
      </c>
      <c r="O1199">
        <v>15</v>
      </c>
      <c r="P1199">
        <v>100</v>
      </c>
      <c r="Q1199">
        <v>100</v>
      </c>
      <c r="R1199">
        <v>1.1399999999999999</v>
      </c>
      <c r="S1199" t="s">
        <v>42</v>
      </c>
      <c r="T1199" t="s">
        <v>60</v>
      </c>
    </row>
    <row r="1200" spans="1:20" x14ac:dyDescent="0.3">
      <c r="A1200" t="s">
        <v>114</v>
      </c>
      <c r="B1200" t="s">
        <v>115</v>
      </c>
      <c r="C1200" t="s">
        <v>72</v>
      </c>
      <c r="D1200" t="s">
        <v>73</v>
      </c>
      <c r="E1200" t="s">
        <v>105</v>
      </c>
      <c r="F1200" t="s">
        <v>74</v>
      </c>
      <c r="G1200" t="s">
        <v>440</v>
      </c>
      <c r="H1200" t="s">
        <v>27</v>
      </c>
      <c r="I1200" t="s">
        <v>189</v>
      </c>
      <c r="J1200" t="s">
        <v>360</v>
      </c>
      <c r="K1200">
        <v>8.85</v>
      </c>
      <c r="L1200">
        <v>12</v>
      </c>
      <c r="M1200">
        <v>10</v>
      </c>
      <c r="N1200">
        <v>2</v>
      </c>
      <c r="O1200">
        <v>12</v>
      </c>
      <c r="P1200">
        <v>83.3</v>
      </c>
      <c r="Q1200">
        <v>83.3</v>
      </c>
      <c r="R1200">
        <v>0.85</v>
      </c>
      <c r="S1200" t="s">
        <v>42</v>
      </c>
      <c r="T1200" t="s">
        <v>31</v>
      </c>
    </row>
    <row r="1201" spans="1:20" x14ac:dyDescent="0.3">
      <c r="A1201" t="s">
        <v>117</v>
      </c>
      <c r="B1201" t="s">
        <v>118</v>
      </c>
      <c r="C1201" t="s">
        <v>94</v>
      </c>
      <c r="D1201" t="s">
        <v>95</v>
      </c>
      <c r="E1201" t="s">
        <v>105</v>
      </c>
      <c r="F1201" t="s">
        <v>89</v>
      </c>
      <c r="G1201" t="s">
        <v>440</v>
      </c>
      <c r="H1201" t="s">
        <v>27</v>
      </c>
      <c r="I1201" t="s">
        <v>46</v>
      </c>
      <c r="J1201" t="s">
        <v>202</v>
      </c>
      <c r="K1201">
        <v>7.57</v>
      </c>
      <c r="L1201">
        <v>32</v>
      </c>
      <c r="M1201">
        <v>32</v>
      </c>
      <c r="N1201">
        <v>0</v>
      </c>
      <c r="O1201">
        <v>32</v>
      </c>
      <c r="P1201">
        <v>100</v>
      </c>
      <c r="Q1201">
        <v>100</v>
      </c>
      <c r="R1201">
        <v>0</v>
      </c>
      <c r="S1201" t="s">
        <v>42</v>
      </c>
      <c r="T1201" t="s">
        <v>60</v>
      </c>
    </row>
    <row r="1202" spans="1:20" x14ac:dyDescent="0.3">
      <c r="A1202" t="s">
        <v>20</v>
      </c>
      <c r="B1202" t="s">
        <v>21</v>
      </c>
      <c r="C1202" t="s">
        <v>22</v>
      </c>
      <c r="D1202" t="s">
        <v>23</v>
      </c>
      <c r="E1202" t="s">
        <v>24</v>
      </c>
      <c r="F1202" t="s">
        <v>25</v>
      </c>
      <c r="G1202" t="s">
        <v>444</v>
      </c>
      <c r="H1202" t="s">
        <v>27</v>
      </c>
      <c r="I1202" t="s">
        <v>181</v>
      </c>
      <c r="J1202" t="s">
        <v>236</v>
      </c>
      <c r="K1202">
        <v>7.69</v>
      </c>
      <c r="L1202">
        <v>19</v>
      </c>
      <c r="M1202">
        <v>14</v>
      </c>
      <c r="N1202">
        <v>5</v>
      </c>
      <c r="O1202">
        <v>19</v>
      </c>
      <c r="P1202">
        <v>73.7</v>
      </c>
      <c r="Q1202">
        <v>73.7</v>
      </c>
      <c r="R1202">
        <v>0</v>
      </c>
      <c r="S1202" t="s">
        <v>42</v>
      </c>
      <c r="T1202" t="s">
        <v>37</v>
      </c>
    </row>
    <row r="1203" spans="1:20" x14ac:dyDescent="0.3">
      <c r="A1203" t="s">
        <v>32</v>
      </c>
      <c r="B1203" t="s">
        <v>33</v>
      </c>
      <c r="C1203" t="s">
        <v>22</v>
      </c>
      <c r="D1203" t="s">
        <v>34</v>
      </c>
      <c r="E1203" t="s">
        <v>24</v>
      </c>
      <c r="F1203" t="s">
        <v>25</v>
      </c>
      <c r="G1203" t="s">
        <v>444</v>
      </c>
      <c r="H1203" t="s">
        <v>27</v>
      </c>
      <c r="I1203" t="s">
        <v>130</v>
      </c>
      <c r="J1203" t="s">
        <v>346</v>
      </c>
      <c r="K1203">
        <v>9.35</v>
      </c>
      <c r="L1203">
        <v>27</v>
      </c>
      <c r="M1203">
        <v>19</v>
      </c>
      <c r="N1203">
        <v>8</v>
      </c>
      <c r="O1203">
        <v>27</v>
      </c>
      <c r="P1203">
        <v>70.400000000000006</v>
      </c>
      <c r="Q1203">
        <v>70.400000000000006</v>
      </c>
      <c r="R1203">
        <v>1.35</v>
      </c>
      <c r="S1203" t="s">
        <v>42</v>
      </c>
      <c r="T1203" t="s">
        <v>122</v>
      </c>
    </row>
    <row r="1204" spans="1:20" x14ac:dyDescent="0.3">
      <c r="A1204" t="s">
        <v>38</v>
      </c>
      <c r="B1204" t="s">
        <v>39</v>
      </c>
      <c r="C1204" t="s">
        <v>22</v>
      </c>
      <c r="D1204" t="s">
        <v>34</v>
      </c>
      <c r="E1204" t="s">
        <v>24</v>
      </c>
      <c r="F1204" t="s">
        <v>25</v>
      </c>
      <c r="G1204" t="s">
        <v>444</v>
      </c>
      <c r="H1204" t="s">
        <v>27</v>
      </c>
      <c r="I1204" t="s">
        <v>204</v>
      </c>
      <c r="J1204" t="s">
        <v>242</v>
      </c>
      <c r="K1204">
        <v>8.3699999999999992</v>
      </c>
      <c r="L1204">
        <v>24</v>
      </c>
      <c r="M1204">
        <v>24</v>
      </c>
      <c r="N1204">
        <v>0</v>
      </c>
      <c r="O1204">
        <v>24</v>
      </c>
      <c r="P1204">
        <v>100</v>
      </c>
      <c r="Q1204">
        <v>100</v>
      </c>
      <c r="R1204">
        <v>0.37</v>
      </c>
      <c r="S1204" t="s">
        <v>42</v>
      </c>
      <c r="T1204" t="s">
        <v>60</v>
      </c>
    </row>
    <row r="1205" spans="1:20" x14ac:dyDescent="0.3">
      <c r="A1205" t="s">
        <v>43</v>
      </c>
      <c r="B1205" t="s">
        <v>44</v>
      </c>
      <c r="C1205" t="s">
        <v>22</v>
      </c>
      <c r="D1205" t="s">
        <v>45</v>
      </c>
      <c r="E1205" t="s">
        <v>24</v>
      </c>
      <c r="F1205" t="s">
        <v>25</v>
      </c>
      <c r="G1205" t="s">
        <v>444</v>
      </c>
      <c r="H1205" t="s">
        <v>27</v>
      </c>
      <c r="I1205" t="s">
        <v>179</v>
      </c>
      <c r="J1205" t="s">
        <v>147</v>
      </c>
      <c r="K1205">
        <v>8.7799999999999994</v>
      </c>
      <c r="L1205">
        <v>25</v>
      </c>
      <c r="M1205">
        <v>18</v>
      </c>
      <c r="N1205">
        <v>7</v>
      </c>
      <c r="O1205">
        <v>25</v>
      </c>
      <c r="P1205">
        <v>72</v>
      </c>
      <c r="Q1205">
        <v>72</v>
      </c>
      <c r="R1205">
        <v>0.78</v>
      </c>
      <c r="S1205" t="s">
        <v>42</v>
      </c>
      <c r="T1205" t="s">
        <v>37</v>
      </c>
    </row>
    <row r="1206" spans="1:20" x14ac:dyDescent="0.3">
      <c r="A1206" t="s">
        <v>48</v>
      </c>
      <c r="B1206" t="s">
        <v>49</v>
      </c>
      <c r="C1206" t="s">
        <v>22</v>
      </c>
      <c r="D1206" t="s">
        <v>34</v>
      </c>
      <c r="E1206" t="s">
        <v>24</v>
      </c>
      <c r="F1206" t="s">
        <v>25</v>
      </c>
      <c r="G1206" t="s">
        <v>444</v>
      </c>
      <c r="H1206" t="s">
        <v>27</v>
      </c>
      <c r="I1206" t="s">
        <v>84</v>
      </c>
      <c r="J1206" t="s">
        <v>69</v>
      </c>
      <c r="K1206">
        <v>9.26</v>
      </c>
      <c r="L1206">
        <v>21</v>
      </c>
      <c r="M1206">
        <v>15</v>
      </c>
      <c r="N1206">
        <v>6</v>
      </c>
      <c r="O1206">
        <v>21</v>
      </c>
      <c r="P1206">
        <v>71.400000000000006</v>
      </c>
      <c r="Q1206">
        <v>71.400000000000006</v>
      </c>
      <c r="R1206">
        <v>1.26</v>
      </c>
      <c r="S1206" t="s">
        <v>30</v>
      </c>
      <c r="T1206" t="s">
        <v>37</v>
      </c>
    </row>
    <row r="1207" spans="1:20" x14ac:dyDescent="0.3">
      <c r="A1207" t="s">
        <v>53</v>
      </c>
      <c r="B1207" t="s">
        <v>54</v>
      </c>
      <c r="C1207" t="s">
        <v>55</v>
      </c>
      <c r="D1207" t="s">
        <v>56</v>
      </c>
      <c r="E1207" t="s">
        <v>24</v>
      </c>
      <c r="F1207" t="s">
        <v>57</v>
      </c>
      <c r="G1207" t="s">
        <v>444</v>
      </c>
      <c r="H1207" t="s">
        <v>27</v>
      </c>
      <c r="I1207" t="s">
        <v>138</v>
      </c>
      <c r="J1207" t="s">
        <v>255</v>
      </c>
      <c r="K1207">
        <v>9.49</v>
      </c>
      <c r="L1207">
        <v>17</v>
      </c>
      <c r="M1207">
        <v>17</v>
      </c>
      <c r="N1207">
        <v>0</v>
      </c>
      <c r="O1207">
        <v>17</v>
      </c>
      <c r="P1207">
        <v>100</v>
      </c>
      <c r="Q1207">
        <v>100</v>
      </c>
      <c r="R1207">
        <v>1.49</v>
      </c>
      <c r="S1207" t="s">
        <v>42</v>
      </c>
      <c r="T1207" t="s">
        <v>60</v>
      </c>
    </row>
    <row r="1208" spans="1:20" x14ac:dyDescent="0.3">
      <c r="A1208" t="s">
        <v>61</v>
      </c>
      <c r="B1208" t="s">
        <v>62</v>
      </c>
      <c r="C1208" t="s">
        <v>55</v>
      </c>
      <c r="D1208" t="s">
        <v>63</v>
      </c>
      <c r="E1208" t="s">
        <v>24</v>
      </c>
      <c r="F1208" t="s">
        <v>57</v>
      </c>
      <c r="G1208" t="s">
        <v>444</v>
      </c>
      <c r="H1208" t="s">
        <v>27</v>
      </c>
      <c r="I1208" t="s">
        <v>179</v>
      </c>
      <c r="J1208" t="s">
        <v>80</v>
      </c>
      <c r="K1208">
        <v>8.24</v>
      </c>
      <c r="L1208">
        <v>14</v>
      </c>
      <c r="M1208">
        <v>13</v>
      </c>
      <c r="N1208">
        <v>1</v>
      </c>
      <c r="O1208">
        <v>14</v>
      </c>
      <c r="P1208">
        <v>92.9</v>
      </c>
      <c r="Q1208">
        <v>92.9</v>
      </c>
      <c r="R1208">
        <v>0.24</v>
      </c>
      <c r="S1208" t="s">
        <v>81</v>
      </c>
      <c r="T1208" t="s">
        <v>31</v>
      </c>
    </row>
    <row r="1209" spans="1:20" x14ac:dyDescent="0.3">
      <c r="A1209" t="s">
        <v>66</v>
      </c>
      <c r="B1209" t="s">
        <v>67</v>
      </c>
      <c r="C1209" t="s">
        <v>55</v>
      </c>
      <c r="D1209" t="s">
        <v>56</v>
      </c>
      <c r="E1209" t="s">
        <v>24</v>
      </c>
      <c r="F1209" t="s">
        <v>57</v>
      </c>
      <c r="G1209" t="s">
        <v>444</v>
      </c>
      <c r="H1209" t="s">
        <v>27</v>
      </c>
      <c r="I1209" t="s">
        <v>68</v>
      </c>
      <c r="J1209" t="s">
        <v>65</v>
      </c>
      <c r="K1209">
        <v>7.68</v>
      </c>
      <c r="L1209">
        <v>10</v>
      </c>
      <c r="M1209">
        <v>10</v>
      </c>
      <c r="N1209">
        <v>0</v>
      </c>
      <c r="O1209">
        <v>10</v>
      </c>
      <c r="P1209">
        <v>100</v>
      </c>
      <c r="Q1209">
        <v>100</v>
      </c>
      <c r="R1209">
        <v>0</v>
      </c>
      <c r="S1209" t="s">
        <v>42</v>
      </c>
      <c r="T1209" t="s">
        <v>60</v>
      </c>
    </row>
    <row r="1210" spans="1:20" x14ac:dyDescent="0.3">
      <c r="A1210" t="s">
        <v>70</v>
      </c>
      <c r="B1210" t="s">
        <v>71</v>
      </c>
      <c r="C1210" t="s">
        <v>72</v>
      </c>
      <c r="D1210" t="s">
        <v>73</v>
      </c>
      <c r="E1210" t="s">
        <v>24</v>
      </c>
      <c r="F1210" t="s">
        <v>74</v>
      </c>
      <c r="G1210" t="s">
        <v>444</v>
      </c>
      <c r="H1210" t="s">
        <v>27</v>
      </c>
      <c r="I1210" t="s">
        <v>164</v>
      </c>
      <c r="J1210" t="s">
        <v>323</v>
      </c>
      <c r="K1210">
        <v>9.14</v>
      </c>
      <c r="L1210">
        <v>9</v>
      </c>
      <c r="M1210">
        <v>9</v>
      </c>
      <c r="N1210">
        <v>0</v>
      </c>
      <c r="O1210">
        <v>9</v>
      </c>
      <c r="P1210">
        <v>100</v>
      </c>
      <c r="Q1210">
        <v>100</v>
      </c>
      <c r="R1210">
        <v>1.1399999999999999</v>
      </c>
      <c r="S1210" t="s">
        <v>42</v>
      </c>
      <c r="T1210" t="s">
        <v>60</v>
      </c>
    </row>
    <row r="1211" spans="1:20" x14ac:dyDescent="0.3">
      <c r="A1211" t="s">
        <v>77</v>
      </c>
      <c r="B1211" t="s">
        <v>78</v>
      </c>
      <c r="C1211" t="s">
        <v>72</v>
      </c>
      <c r="D1211" t="s">
        <v>73</v>
      </c>
      <c r="E1211" t="s">
        <v>24</v>
      </c>
      <c r="F1211" t="s">
        <v>74</v>
      </c>
      <c r="G1211" t="s">
        <v>444</v>
      </c>
      <c r="H1211" t="s">
        <v>27</v>
      </c>
      <c r="I1211" t="s">
        <v>149</v>
      </c>
      <c r="J1211" t="s">
        <v>29</v>
      </c>
      <c r="K1211">
        <v>7.89</v>
      </c>
      <c r="L1211">
        <v>18</v>
      </c>
      <c r="M1211">
        <v>18</v>
      </c>
      <c r="N1211">
        <v>0</v>
      </c>
      <c r="O1211">
        <v>18</v>
      </c>
      <c r="P1211">
        <v>100</v>
      </c>
      <c r="Q1211">
        <v>100</v>
      </c>
      <c r="R1211">
        <v>0</v>
      </c>
      <c r="S1211" t="s">
        <v>42</v>
      </c>
      <c r="T1211" t="s">
        <v>60</v>
      </c>
    </row>
    <row r="1212" spans="1:20" x14ac:dyDescent="0.3">
      <c r="A1212" t="s">
        <v>82</v>
      </c>
      <c r="B1212" t="s">
        <v>83</v>
      </c>
      <c r="C1212" t="s">
        <v>72</v>
      </c>
      <c r="D1212" t="s">
        <v>45</v>
      </c>
      <c r="E1212" t="s">
        <v>24</v>
      </c>
      <c r="F1212" t="s">
        <v>74</v>
      </c>
      <c r="G1212" t="s">
        <v>444</v>
      </c>
      <c r="H1212" t="s">
        <v>27</v>
      </c>
      <c r="I1212" t="s">
        <v>138</v>
      </c>
      <c r="J1212" t="s">
        <v>200</v>
      </c>
      <c r="K1212">
        <v>8.67</v>
      </c>
      <c r="L1212">
        <v>21</v>
      </c>
      <c r="M1212">
        <v>16</v>
      </c>
      <c r="N1212">
        <v>5</v>
      </c>
      <c r="O1212">
        <v>21</v>
      </c>
      <c r="P1212">
        <v>76.2</v>
      </c>
      <c r="Q1212">
        <v>76.2</v>
      </c>
      <c r="R1212">
        <v>0.67</v>
      </c>
      <c r="S1212" t="s">
        <v>81</v>
      </c>
      <c r="T1212" t="s">
        <v>37</v>
      </c>
    </row>
    <row r="1213" spans="1:20" x14ac:dyDescent="0.3">
      <c r="A1213" t="s">
        <v>85</v>
      </c>
      <c r="B1213" t="s">
        <v>86</v>
      </c>
      <c r="C1213" t="s">
        <v>87</v>
      </c>
      <c r="D1213" t="s">
        <v>88</v>
      </c>
      <c r="E1213" t="s">
        <v>24</v>
      </c>
      <c r="F1213" t="s">
        <v>89</v>
      </c>
      <c r="G1213" t="s">
        <v>444</v>
      </c>
      <c r="H1213" t="s">
        <v>27</v>
      </c>
      <c r="I1213" t="s">
        <v>181</v>
      </c>
      <c r="J1213" t="s">
        <v>363</v>
      </c>
      <c r="K1213">
        <v>9.39</v>
      </c>
      <c r="L1213">
        <v>9</v>
      </c>
      <c r="M1213">
        <v>6</v>
      </c>
      <c r="N1213">
        <v>3</v>
      </c>
      <c r="O1213">
        <v>9</v>
      </c>
      <c r="P1213">
        <v>66.7</v>
      </c>
      <c r="Q1213">
        <v>66.7</v>
      </c>
      <c r="R1213">
        <v>1.39</v>
      </c>
      <c r="S1213" t="s">
        <v>30</v>
      </c>
      <c r="T1213" t="s">
        <v>31</v>
      </c>
    </row>
    <row r="1214" spans="1:20" x14ac:dyDescent="0.3">
      <c r="A1214" t="s">
        <v>92</v>
      </c>
      <c r="B1214" t="s">
        <v>93</v>
      </c>
      <c r="C1214" t="s">
        <v>94</v>
      </c>
      <c r="D1214" t="s">
        <v>95</v>
      </c>
      <c r="E1214" t="s">
        <v>24</v>
      </c>
      <c r="F1214" t="s">
        <v>89</v>
      </c>
      <c r="G1214" t="s">
        <v>444</v>
      </c>
      <c r="H1214" t="s">
        <v>27</v>
      </c>
      <c r="I1214" t="s">
        <v>125</v>
      </c>
      <c r="J1214" t="s">
        <v>131</v>
      </c>
      <c r="K1214">
        <v>9.33</v>
      </c>
      <c r="L1214">
        <v>33</v>
      </c>
      <c r="M1214">
        <v>29</v>
      </c>
      <c r="N1214">
        <v>4</v>
      </c>
      <c r="O1214">
        <v>33</v>
      </c>
      <c r="P1214">
        <v>87.9</v>
      </c>
      <c r="Q1214">
        <v>87.9</v>
      </c>
      <c r="R1214">
        <v>1.33</v>
      </c>
      <c r="S1214" t="s">
        <v>30</v>
      </c>
      <c r="T1214" t="s">
        <v>37</v>
      </c>
    </row>
    <row r="1215" spans="1:20" x14ac:dyDescent="0.3">
      <c r="A1215" t="s">
        <v>97</v>
      </c>
      <c r="B1215" t="s">
        <v>98</v>
      </c>
      <c r="C1215" t="s">
        <v>94</v>
      </c>
      <c r="D1215" t="s">
        <v>95</v>
      </c>
      <c r="E1215" t="s">
        <v>24</v>
      </c>
      <c r="F1215" t="s">
        <v>89</v>
      </c>
      <c r="G1215" t="s">
        <v>444</v>
      </c>
      <c r="H1215" t="s">
        <v>27</v>
      </c>
      <c r="I1215" t="s">
        <v>194</v>
      </c>
      <c r="J1215" t="s">
        <v>271</v>
      </c>
      <c r="K1215">
        <v>8.19</v>
      </c>
      <c r="L1215">
        <v>36</v>
      </c>
      <c r="M1215">
        <v>35</v>
      </c>
      <c r="N1215">
        <v>1</v>
      </c>
      <c r="O1215">
        <v>36</v>
      </c>
      <c r="P1215">
        <v>97.2</v>
      </c>
      <c r="Q1215">
        <v>97.2</v>
      </c>
      <c r="R1215">
        <v>0.19</v>
      </c>
      <c r="S1215" t="s">
        <v>42</v>
      </c>
      <c r="T1215" t="s">
        <v>31</v>
      </c>
    </row>
    <row r="1216" spans="1:20" x14ac:dyDescent="0.3">
      <c r="A1216" t="s">
        <v>100</v>
      </c>
      <c r="B1216" t="s">
        <v>101</v>
      </c>
      <c r="C1216" t="s">
        <v>94</v>
      </c>
      <c r="D1216" t="s">
        <v>45</v>
      </c>
      <c r="E1216" t="s">
        <v>24</v>
      </c>
      <c r="F1216" t="s">
        <v>89</v>
      </c>
      <c r="G1216" t="s">
        <v>444</v>
      </c>
      <c r="H1216" t="s">
        <v>27</v>
      </c>
      <c r="I1216" t="s">
        <v>113</v>
      </c>
      <c r="J1216" t="s">
        <v>311</v>
      </c>
      <c r="K1216">
        <v>9.0399999999999991</v>
      </c>
      <c r="L1216">
        <v>25</v>
      </c>
      <c r="M1216">
        <v>19</v>
      </c>
      <c r="N1216">
        <v>6</v>
      </c>
      <c r="O1216">
        <v>25</v>
      </c>
      <c r="P1216">
        <v>76</v>
      </c>
      <c r="Q1216">
        <v>76</v>
      </c>
      <c r="R1216">
        <v>1.04</v>
      </c>
      <c r="S1216" t="s">
        <v>30</v>
      </c>
      <c r="T1216" t="s">
        <v>37</v>
      </c>
    </row>
    <row r="1217" spans="1:20" x14ac:dyDescent="0.3">
      <c r="A1217" t="s">
        <v>103</v>
      </c>
      <c r="B1217" t="s">
        <v>104</v>
      </c>
      <c r="C1217" t="s">
        <v>22</v>
      </c>
      <c r="D1217" t="s">
        <v>34</v>
      </c>
      <c r="E1217" t="s">
        <v>105</v>
      </c>
      <c r="F1217" t="s">
        <v>25</v>
      </c>
      <c r="G1217" t="s">
        <v>444</v>
      </c>
      <c r="H1217" t="s">
        <v>27</v>
      </c>
      <c r="I1217" t="s">
        <v>58</v>
      </c>
      <c r="J1217" t="s">
        <v>190</v>
      </c>
      <c r="K1217">
        <v>8.8699999999999992</v>
      </c>
      <c r="L1217">
        <v>28</v>
      </c>
      <c r="M1217">
        <v>27</v>
      </c>
      <c r="N1217">
        <v>1</v>
      </c>
      <c r="O1217">
        <v>28</v>
      </c>
      <c r="P1217">
        <v>96.4</v>
      </c>
      <c r="Q1217">
        <v>96.4</v>
      </c>
      <c r="R1217">
        <v>0.87</v>
      </c>
      <c r="S1217" t="s">
        <v>30</v>
      </c>
      <c r="T1217" t="s">
        <v>31</v>
      </c>
    </row>
    <row r="1218" spans="1:20" x14ac:dyDescent="0.3">
      <c r="A1218" t="s">
        <v>108</v>
      </c>
      <c r="B1218" t="s">
        <v>109</v>
      </c>
      <c r="C1218" t="s">
        <v>22</v>
      </c>
      <c r="D1218" t="s">
        <v>34</v>
      </c>
      <c r="E1218" t="s">
        <v>105</v>
      </c>
      <c r="F1218" t="s">
        <v>25</v>
      </c>
      <c r="G1218" t="s">
        <v>444</v>
      </c>
      <c r="H1218" t="s">
        <v>27</v>
      </c>
      <c r="I1218" t="s">
        <v>138</v>
      </c>
      <c r="J1218" t="s">
        <v>378</v>
      </c>
      <c r="K1218">
        <v>7.29</v>
      </c>
      <c r="L1218">
        <v>23</v>
      </c>
      <c r="M1218">
        <v>17</v>
      </c>
      <c r="N1218">
        <v>6</v>
      </c>
      <c r="O1218">
        <v>23</v>
      </c>
      <c r="P1218">
        <v>73.900000000000006</v>
      </c>
      <c r="Q1218">
        <v>73.900000000000006</v>
      </c>
      <c r="R1218">
        <v>0</v>
      </c>
      <c r="S1218" t="s">
        <v>30</v>
      </c>
      <c r="T1218" t="s">
        <v>37</v>
      </c>
    </row>
    <row r="1219" spans="1:20" x14ac:dyDescent="0.3">
      <c r="A1219" t="s">
        <v>111</v>
      </c>
      <c r="B1219" t="s">
        <v>112</v>
      </c>
      <c r="C1219" t="s">
        <v>55</v>
      </c>
      <c r="D1219" t="s">
        <v>56</v>
      </c>
      <c r="E1219" t="s">
        <v>105</v>
      </c>
      <c r="F1219" t="s">
        <v>57</v>
      </c>
      <c r="G1219" t="s">
        <v>444</v>
      </c>
      <c r="H1219" t="s">
        <v>27</v>
      </c>
      <c r="I1219" t="s">
        <v>223</v>
      </c>
      <c r="J1219" t="s">
        <v>271</v>
      </c>
      <c r="K1219">
        <v>7.4</v>
      </c>
      <c r="L1219">
        <v>23</v>
      </c>
      <c r="M1219">
        <v>21</v>
      </c>
      <c r="N1219">
        <v>2</v>
      </c>
      <c r="O1219">
        <v>23</v>
      </c>
      <c r="P1219">
        <v>91.3</v>
      </c>
      <c r="Q1219">
        <v>91.3</v>
      </c>
      <c r="R1219">
        <v>0</v>
      </c>
      <c r="S1219" t="s">
        <v>30</v>
      </c>
      <c r="T1219" t="s">
        <v>31</v>
      </c>
    </row>
    <row r="1220" spans="1:20" x14ac:dyDescent="0.3">
      <c r="A1220" t="s">
        <v>114</v>
      </c>
      <c r="B1220" t="s">
        <v>115</v>
      </c>
      <c r="C1220" t="s">
        <v>72</v>
      </c>
      <c r="D1220" t="s">
        <v>73</v>
      </c>
      <c r="E1220" t="s">
        <v>105</v>
      </c>
      <c r="F1220" t="s">
        <v>74</v>
      </c>
      <c r="G1220" t="s">
        <v>444</v>
      </c>
      <c r="H1220" t="s">
        <v>27</v>
      </c>
      <c r="I1220" t="s">
        <v>68</v>
      </c>
      <c r="J1220" t="s">
        <v>370</v>
      </c>
      <c r="K1220">
        <v>9.2200000000000006</v>
      </c>
      <c r="L1220">
        <v>20</v>
      </c>
      <c r="M1220">
        <v>14</v>
      </c>
      <c r="N1220">
        <v>6</v>
      </c>
      <c r="O1220">
        <v>20</v>
      </c>
      <c r="P1220">
        <v>70</v>
      </c>
      <c r="Q1220">
        <v>70</v>
      </c>
      <c r="R1220">
        <v>1.22</v>
      </c>
      <c r="S1220" t="s">
        <v>42</v>
      </c>
      <c r="T1220" t="s">
        <v>37</v>
      </c>
    </row>
    <row r="1221" spans="1:20" x14ac:dyDescent="0.3">
      <c r="A1221" t="s">
        <v>117</v>
      </c>
      <c r="B1221" t="s">
        <v>118</v>
      </c>
      <c r="C1221" t="s">
        <v>94</v>
      </c>
      <c r="D1221" t="s">
        <v>95</v>
      </c>
      <c r="E1221" t="s">
        <v>105</v>
      </c>
      <c r="F1221" t="s">
        <v>89</v>
      </c>
      <c r="G1221" t="s">
        <v>444</v>
      </c>
      <c r="H1221" t="s">
        <v>27</v>
      </c>
      <c r="I1221" t="s">
        <v>185</v>
      </c>
      <c r="J1221" t="s">
        <v>341</v>
      </c>
      <c r="K1221">
        <v>7.39</v>
      </c>
      <c r="L1221">
        <v>28</v>
      </c>
      <c r="M1221">
        <v>27</v>
      </c>
      <c r="N1221">
        <v>1</v>
      </c>
      <c r="O1221">
        <v>28</v>
      </c>
      <c r="P1221">
        <v>96.4</v>
      </c>
      <c r="Q1221">
        <v>96.4</v>
      </c>
      <c r="R1221">
        <v>0</v>
      </c>
      <c r="S1221" t="s">
        <v>30</v>
      </c>
      <c r="T1221" t="s">
        <v>31</v>
      </c>
    </row>
    <row r="1222" spans="1:20" x14ac:dyDescent="0.3">
      <c r="A1222" t="s">
        <v>20</v>
      </c>
      <c r="B1222" t="s">
        <v>21</v>
      </c>
      <c r="C1222" t="s">
        <v>22</v>
      </c>
      <c r="D1222" t="s">
        <v>23</v>
      </c>
      <c r="E1222" t="s">
        <v>24</v>
      </c>
      <c r="F1222" t="s">
        <v>25</v>
      </c>
      <c r="G1222" t="s">
        <v>445</v>
      </c>
      <c r="H1222" t="s">
        <v>27</v>
      </c>
      <c r="I1222" t="s">
        <v>79</v>
      </c>
      <c r="J1222" t="s">
        <v>295</v>
      </c>
      <c r="K1222">
        <v>7.72</v>
      </c>
      <c r="L1222">
        <v>31</v>
      </c>
      <c r="M1222">
        <v>24</v>
      </c>
      <c r="N1222">
        <v>7</v>
      </c>
      <c r="O1222">
        <v>31</v>
      </c>
      <c r="P1222">
        <v>77.400000000000006</v>
      </c>
      <c r="Q1222">
        <v>77.400000000000006</v>
      </c>
      <c r="R1222">
        <v>0</v>
      </c>
      <c r="S1222" t="s">
        <v>30</v>
      </c>
      <c r="T1222" t="s">
        <v>37</v>
      </c>
    </row>
    <row r="1223" spans="1:20" x14ac:dyDescent="0.3">
      <c r="A1223" t="s">
        <v>32</v>
      </c>
      <c r="B1223" t="s">
        <v>33</v>
      </c>
      <c r="C1223" t="s">
        <v>22</v>
      </c>
      <c r="D1223" t="s">
        <v>34</v>
      </c>
      <c r="E1223" t="s">
        <v>24</v>
      </c>
      <c r="F1223" t="s">
        <v>25</v>
      </c>
      <c r="G1223" t="s">
        <v>445</v>
      </c>
      <c r="H1223" t="s">
        <v>27</v>
      </c>
      <c r="I1223" t="s">
        <v>138</v>
      </c>
      <c r="J1223" t="s">
        <v>391</v>
      </c>
      <c r="K1223">
        <v>8.86</v>
      </c>
      <c r="L1223">
        <v>25</v>
      </c>
      <c r="M1223">
        <v>21</v>
      </c>
      <c r="N1223">
        <v>4</v>
      </c>
      <c r="O1223">
        <v>25</v>
      </c>
      <c r="P1223">
        <v>84</v>
      </c>
      <c r="Q1223">
        <v>84</v>
      </c>
      <c r="R1223">
        <v>0.86</v>
      </c>
      <c r="S1223" t="s">
        <v>30</v>
      </c>
      <c r="T1223" t="s">
        <v>37</v>
      </c>
    </row>
    <row r="1224" spans="1:20" x14ac:dyDescent="0.3">
      <c r="A1224" t="s">
        <v>38</v>
      </c>
      <c r="B1224" t="s">
        <v>39</v>
      </c>
      <c r="C1224" t="s">
        <v>22</v>
      </c>
      <c r="D1224" t="s">
        <v>34</v>
      </c>
      <c r="E1224" t="s">
        <v>24</v>
      </c>
      <c r="F1224" t="s">
        <v>25</v>
      </c>
      <c r="G1224" t="s">
        <v>445</v>
      </c>
      <c r="H1224" t="s">
        <v>27</v>
      </c>
      <c r="I1224" t="s">
        <v>128</v>
      </c>
      <c r="J1224" t="s">
        <v>129</v>
      </c>
      <c r="K1224">
        <v>9.43</v>
      </c>
      <c r="L1224">
        <v>21</v>
      </c>
      <c r="M1224">
        <v>15</v>
      </c>
      <c r="N1224">
        <v>6</v>
      </c>
      <c r="O1224">
        <v>21</v>
      </c>
      <c r="P1224">
        <v>71.400000000000006</v>
      </c>
      <c r="Q1224">
        <v>71.400000000000006</v>
      </c>
      <c r="R1224">
        <v>1.43</v>
      </c>
      <c r="S1224" t="s">
        <v>30</v>
      </c>
      <c r="T1224" t="s">
        <v>37</v>
      </c>
    </row>
    <row r="1225" spans="1:20" x14ac:dyDescent="0.3">
      <c r="A1225" t="s">
        <v>43</v>
      </c>
      <c r="B1225" t="s">
        <v>44</v>
      </c>
      <c r="C1225" t="s">
        <v>22</v>
      </c>
      <c r="D1225" t="s">
        <v>45</v>
      </c>
      <c r="E1225" t="s">
        <v>24</v>
      </c>
      <c r="F1225" t="s">
        <v>25</v>
      </c>
      <c r="G1225" t="s">
        <v>445</v>
      </c>
      <c r="H1225" t="s">
        <v>124</v>
      </c>
      <c r="I1225" t="s">
        <v>75</v>
      </c>
      <c r="J1225" t="s">
        <v>446</v>
      </c>
      <c r="K1225">
        <v>4.5199999999999996</v>
      </c>
      <c r="L1225">
        <v>9</v>
      </c>
      <c r="M1225">
        <v>6</v>
      </c>
      <c r="N1225">
        <v>3</v>
      </c>
      <c r="O1225">
        <v>9</v>
      </c>
      <c r="P1225">
        <v>66.7</v>
      </c>
      <c r="Q1225">
        <v>66.7</v>
      </c>
      <c r="R1225">
        <v>0</v>
      </c>
      <c r="S1225" t="s">
        <v>81</v>
      </c>
      <c r="T1225" t="s">
        <v>31</v>
      </c>
    </row>
    <row r="1226" spans="1:20" x14ac:dyDescent="0.3">
      <c r="A1226" t="s">
        <v>48</v>
      </c>
      <c r="B1226" t="s">
        <v>49</v>
      </c>
      <c r="C1226" t="s">
        <v>22</v>
      </c>
      <c r="D1226" t="s">
        <v>34</v>
      </c>
      <c r="E1226" t="s">
        <v>24</v>
      </c>
      <c r="F1226" t="s">
        <v>25</v>
      </c>
      <c r="G1226" t="s">
        <v>445</v>
      </c>
      <c r="H1226" t="s">
        <v>27</v>
      </c>
      <c r="I1226" t="s">
        <v>79</v>
      </c>
      <c r="J1226" t="s">
        <v>262</v>
      </c>
      <c r="K1226">
        <v>7.31</v>
      </c>
      <c r="L1226">
        <v>26</v>
      </c>
      <c r="M1226">
        <v>23</v>
      </c>
      <c r="N1226">
        <v>3</v>
      </c>
      <c r="O1226">
        <v>26</v>
      </c>
      <c r="P1226">
        <v>88.5</v>
      </c>
      <c r="Q1226">
        <v>88.5</v>
      </c>
      <c r="R1226">
        <v>0</v>
      </c>
      <c r="S1226" t="s">
        <v>81</v>
      </c>
      <c r="T1226" t="s">
        <v>31</v>
      </c>
    </row>
    <row r="1227" spans="1:20" x14ac:dyDescent="0.3">
      <c r="A1227" t="s">
        <v>53</v>
      </c>
      <c r="B1227" t="s">
        <v>54</v>
      </c>
      <c r="C1227" t="s">
        <v>55</v>
      </c>
      <c r="D1227" t="s">
        <v>56</v>
      </c>
      <c r="E1227" t="s">
        <v>24</v>
      </c>
      <c r="F1227" t="s">
        <v>57</v>
      </c>
      <c r="G1227" t="s">
        <v>445</v>
      </c>
      <c r="H1227" t="s">
        <v>27</v>
      </c>
      <c r="I1227" t="s">
        <v>204</v>
      </c>
      <c r="J1227" t="s">
        <v>132</v>
      </c>
      <c r="K1227">
        <v>7.7</v>
      </c>
      <c r="L1227">
        <v>5</v>
      </c>
      <c r="M1227">
        <v>3</v>
      </c>
      <c r="N1227">
        <v>2</v>
      </c>
      <c r="O1227">
        <v>5</v>
      </c>
      <c r="P1227">
        <v>60</v>
      </c>
      <c r="Q1227">
        <v>60</v>
      </c>
      <c r="R1227">
        <v>0</v>
      </c>
      <c r="S1227" t="s">
        <v>42</v>
      </c>
      <c r="T1227" t="s">
        <v>31</v>
      </c>
    </row>
    <row r="1228" spans="1:20" x14ac:dyDescent="0.3">
      <c r="A1228" t="s">
        <v>61</v>
      </c>
      <c r="B1228" t="s">
        <v>62</v>
      </c>
      <c r="C1228" t="s">
        <v>55</v>
      </c>
      <c r="D1228" t="s">
        <v>63</v>
      </c>
      <c r="E1228" t="s">
        <v>24</v>
      </c>
      <c r="F1228" t="s">
        <v>57</v>
      </c>
      <c r="G1228" t="s">
        <v>445</v>
      </c>
      <c r="H1228" t="s">
        <v>27</v>
      </c>
      <c r="I1228" t="s">
        <v>35</v>
      </c>
      <c r="J1228" t="s">
        <v>116</v>
      </c>
      <c r="K1228">
        <v>8.17</v>
      </c>
      <c r="L1228">
        <v>12</v>
      </c>
      <c r="M1228">
        <v>9</v>
      </c>
      <c r="N1228">
        <v>3</v>
      </c>
      <c r="O1228">
        <v>12</v>
      </c>
      <c r="P1228">
        <v>75</v>
      </c>
      <c r="Q1228">
        <v>75</v>
      </c>
      <c r="R1228">
        <v>0.17</v>
      </c>
      <c r="S1228" t="s">
        <v>30</v>
      </c>
      <c r="T1228" t="s">
        <v>31</v>
      </c>
    </row>
    <row r="1229" spans="1:20" x14ac:dyDescent="0.3">
      <c r="A1229" t="s">
        <v>66</v>
      </c>
      <c r="B1229" t="s">
        <v>67</v>
      </c>
      <c r="C1229" t="s">
        <v>55</v>
      </c>
      <c r="D1229" t="s">
        <v>56</v>
      </c>
      <c r="E1229" t="s">
        <v>24</v>
      </c>
      <c r="F1229" t="s">
        <v>57</v>
      </c>
      <c r="G1229" t="s">
        <v>445</v>
      </c>
      <c r="H1229" t="s">
        <v>27</v>
      </c>
      <c r="I1229" t="s">
        <v>28</v>
      </c>
      <c r="J1229" t="s">
        <v>236</v>
      </c>
      <c r="K1229">
        <v>8.76</v>
      </c>
      <c r="L1229">
        <v>14</v>
      </c>
      <c r="M1229">
        <v>10</v>
      </c>
      <c r="N1229">
        <v>4</v>
      </c>
      <c r="O1229">
        <v>14</v>
      </c>
      <c r="P1229">
        <v>71.400000000000006</v>
      </c>
      <c r="Q1229">
        <v>71.400000000000006</v>
      </c>
      <c r="R1229">
        <v>0.76</v>
      </c>
      <c r="S1229" t="s">
        <v>42</v>
      </c>
      <c r="T1229" t="s">
        <v>37</v>
      </c>
    </row>
    <row r="1230" spans="1:20" x14ac:dyDescent="0.3">
      <c r="A1230" t="s">
        <v>70</v>
      </c>
      <c r="B1230" t="s">
        <v>71</v>
      </c>
      <c r="C1230" t="s">
        <v>72</v>
      </c>
      <c r="D1230" t="s">
        <v>73</v>
      </c>
      <c r="E1230" t="s">
        <v>24</v>
      </c>
      <c r="F1230" t="s">
        <v>74</v>
      </c>
      <c r="G1230" t="s">
        <v>445</v>
      </c>
      <c r="H1230" t="s">
        <v>27</v>
      </c>
      <c r="I1230" t="s">
        <v>110</v>
      </c>
      <c r="J1230" t="s">
        <v>41</v>
      </c>
      <c r="K1230">
        <v>9.1</v>
      </c>
      <c r="L1230">
        <v>21</v>
      </c>
      <c r="M1230">
        <v>21</v>
      </c>
      <c r="N1230">
        <v>0</v>
      </c>
      <c r="O1230">
        <v>21</v>
      </c>
      <c r="P1230">
        <v>100</v>
      </c>
      <c r="Q1230">
        <v>100</v>
      </c>
      <c r="R1230">
        <v>1.1000000000000001</v>
      </c>
      <c r="S1230" t="s">
        <v>42</v>
      </c>
      <c r="T1230" t="s">
        <v>60</v>
      </c>
    </row>
    <row r="1231" spans="1:20" x14ac:dyDescent="0.3">
      <c r="A1231" t="s">
        <v>77</v>
      </c>
      <c r="B1231" t="s">
        <v>78</v>
      </c>
      <c r="C1231" t="s">
        <v>72</v>
      </c>
      <c r="D1231" t="s">
        <v>73</v>
      </c>
      <c r="E1231" t="s">
        <v>24</v>
      </c>
      <c r="F1231" t="s">
        <v>74</v>
      </c>
      <c r="G1231" t="s">
        <v>445</v>
      </c>
      <c r="H1231" t="s">
        <v>27</v>
      </c>
      <c r="I1231" t="s">
        <v>206</v>
      </c>
      <c r="J1231" t="s">
        <v>242</v>
      </c>
      <c r="K1231">
        <v>8.64</v>
      </c>
      <c r="L1231">
        <v>27</v>
      </c>
      <c r="M1231">
        <v>25</v>
      </c>
      <c r="N1231">
        <v>2</v>
      </c>
      <c r="O1231">
        <v>27</v>
      </c>
      <c r="P1231">
        <v>92.6</v>
      </c>
      <c r="Q1231">
        <v>92.6</v>
      </c>
      <c r="R1231">
        <v>0.64</v>
      </c>
      <c r="S1231" t="s">
        <v>52</v>
      </c>
      <c r="T1231" t="s">
        <v>31</v>
      </c>
    </row>
    <row r="1232" spans="1:20" x14ac:dyDescent="0.3">
      <c r="A1232" t="s">
        <v>82</v>
      </c>
      <c r="B1232" t="s">
        <v>83</v>
      </c>
      <c r="C1232" t="s">
        <v>72</v>
      </c>
      <c r="D1232" t="s">
        <v>45</v>
      </c>
      <c r="E1232" t="s">
        <v>24</v>
      </c>
      <c r="F1232" t="s">
        <v>74</v>
      </c>
      <c r="G1232" t="s">
        <v>445</v>
      </c>
      <c r="H1232" t="s">
        <v>27</v>
      </c>
      <c r="I1232" t="s">
        <v>79</v>
      </c>
      <c r="J1232" t="s">
        <v>65</v>
      </c>
      <c r="K1232">
        <v>8.7200000000000006</v>
      </c>
      <c r="L1232">
        <v>19</v>
      </c>
      <c r="M1232">
        <v>19</v>
      </c>
      <c r="N1232">
        <v>0</v>
      </c>
      <c r="O1232">
        <v>19</v>
      </c>
      <c r="P1232">
        <v>100</v>
      </c>
      <c r="Q1232">
        <v>100</v>
      </c>
      <c r="R1232">
        <v>0.72</v>
      </c>
      <c r="S1232" t="s">
        <v>42</v>
      </c>
      <c r="T1232" t="s">
        <v>60</v>
      </c>
    </row>
    <row r="1233" spans="1:20" x14ac:dyDescent="0.3">
      <c r="A1233" t="s">
        <v>85</v>
      </c>
      <c r="B1233" t="s">
        <v>86</v>
      </c>
      <c r="C1233" t="s">
        <v>87</v>
      </c>
      <c r="D1233" t="s">
        <v>88</v>
      </c>
      <c r="E1233" t="s">
        <v>24</v>
      </c>
      <c r="F1233" t="s">
        <v>89</v>
      </c>
      <c r="G1233" t="s">
        <v>445</v>
      </c>
      <c r="H1233" t="s">
        <v>27</v>
      </c>
      <c r="I1233" t="s">
        <v>223</v>
      </c>
      <c r="J1233" t="s">
        <v>216</v>
      </c>
      <c r="K1233">
        <v>8</v>
      </c>
      <c r="L1233">
        <v>6</v>
      </c>
      <c r="M1233">
        <v>5</v>
      </c>
      <c r="N1233">
        <v>1</v>
      </c>
      <c r="O1233">
        <v>6</v>
      </c>
      <c r="P1233">
        <v>83.3</v>
      </c>
      <c r="Q1233">
        <v>83.3</v>
      </c>
      <c r="R1233">
        <v>0</v>
      </c>
      <c r="S1233" t="s">
        <v>30</v>
      </c>
      <c r="T1233" t="s">
        <v>31</v>
      </c>
    </row>
    <row r="1234" spans="1:20" x14ac:dyDescent="0.3">
      <c r="A1234" t="s">
        <v>92</v>
      </c>
      <c r="B1234" t="s">
        <v>93</v>
      </c>
      <c r="C1234" t="s">
        <v>94</v>
      </c>
      <c r="D1234" t="s">
        <v>95</v>
      </c>
      <c r="E1234" t="s">
        <v>24</v>
      </c>
      <c r="F1234" t="s">
        <v>89</v>
      </c>
      <c r="G1234" t="s">
        <v>445</v>
      </c>
      <c r="H1234" t="s">
        <v>27</v>
      </c>
      <c r="I1234" t="s">
        <v>125</v>
      </c>
      <c r="J1234" t="s">
        <v>170</v>
      </c>
      <c r="K1234">
        <v>7.25</v>
      </c>
      <c r="L1234">
        <v>23</v>
      </c>
      <c r="M1234">
        <v>22</v>
      </c>
      <c r="N1234">
        <v>1</v>
      </c>
      <c r="O1234">
        <v>23</v>
      </c>
      <c r="P1234">
        <v>95.7</v>
      </c>
      <c r="Q1234">
        <v>95.7</v>
      </c>
      <c r="R1234">
        <v>0</v>
      </c>
      <c r="S1234" t="s">
        <v>42</v>
      </c>
      <c r="T1234" t="s">
        <v>31</v>
      </c>
    </row>
    <row r="1235" spans="1:20" x14ac:dyDescent="0.3">
      <c r="A1235" t="s">
        <v>97</v>
      </c>
      <c r="B1235" t="s">
        <v>98</v>
      </c>
      <c r="C1235" t="s">
        <v>94</v>
      </c>
      <c r="D1235" t="s">
        <v>95</v>
      </c>
      <c r="E1235" t="s">
        <v>24</v>
      </c>
      <c r="F1235" t="s">
        <v>89</v>
      </c>
      <c r="G1235" t="s">
        <v>445</v>
      </c>
      <c r="H1235" t="s">
        <v>27</v>
      </c>
      <c r="I1235" t="s">
        <v>40</v>
      </c>
      <c r="J1235" t="s">
        <v>284</v>
      </c>
      <c r="K1235">
        <v>8.69</v>
      </c>
      <c r="L1235">
        <v>32</v>
      </c>
      <c r="M1235">
        <v>26</v>
      </c>
      <c r="N1235">
        <v>6</v>
      </c>
      <c r="O1235">
        <v>32</v>
      </c>
      <c r="P1235">
        <v>81.2</v>
      </c>
      <c r="Q1235">
        <v>81.2</v>
      </c>
      <c r="R1235">
        <v>0.69</v>
      </c>
      <c r="S1235" t="s">
        <v>42</v>
      </c>
      <c r="T1235" t="s">
        <v>37</v>
      </c>
    </row>
    <row r="1236" spans="1:20" x14ac:dyDescent="0.3">
      <c r="A1236" t="s">
        <v>100</v>
      </c>
      <c r="B1236" t="s">
        <v>101</v>
      </c>
      <c r="C1236" t="s">
        <v>94</v>
      </c>
      <c r="D1236" t="s">
        <v>45</v>
      </c>
      <c r="E1236" t="s">
        <v>24</v>
      </c>
      <c r="F1236" t="s">
        <v>89</v>
      </c>
      <c r="G1236" t="s">
        <v>445</v>
      </c>
      <c r="H1236" t="s">
        <v>27</v>
      </c>
      <c r="I1236" t="s">
        <v>125</v>
      </c>
      <c r="J1236" t="s">
        <v>193</v>
      </c>
      <c r="K1236">
        <v>9.42</v>
      </c>
      <c r="L1236">
        <v>29</v>
      </c>
      <c r="M1236">
        <v>26</v>
      </c>
      <c r="N1236">
        <v>3</v>
      </c>
      <c r="O1236">
        <v>29</v>
      </c>
      <c r="P1236">
        <v>89.7</v>
      </c>
      <c r="Q1236">
        <v>89.7</v>
      </c>
      <c r="R1236">
        <v>1.42</v>
      </c>
      <c r="S1236" t="s">
        <v>81</v>
      </c>
      <c r="T1236" t="s">
        <v>31</v>
      </c>
    </row>
    <row r="1237" spans="1:20" x14ac:dyDescent="0.3">
      <c r="A1237" t="s">
        <v>103</v>
      </c>
      <c r="B1237" t="s">
        <v>104</v>
      </c>
      <c r="C1237" t="s">
        <v>22</v>
      </c>
      <c r="D1237" t="s">
        <v>34</v>
      </c>
      <c r="E1237" t="s">
        <v>105</v>
      </c>
      <c r="F1237" t="s">
        <v>25</v>
      </c>
      <c r="G1237" t="s">
        <v>445</v>
      </c>
      <c r="H1237" t="s">
        <v>27</v>
      </c>
      <c r="I1237" t="s">
        <v>46</v>
      </c>
      <c r="J1237" t="s">
        <v>367</v>
      </c>
      <c r="K1237">
        <v>7.87</v>
      </c>
      <c r="L1237">
        <v>18</v>
      </c>
      <c r="M1237">
        <v>16</v>
      </c>
      <c r="N1237">
        <v>2</v>
      </c>
      <c r="O1237">
        <v>18</v>
      </c>
      <c r="P1237">
        <v>88.9</v>
      </c>
      <c r="Q1237">
        <v>88.9</v>
      </c>
      <c r="R1237">
        <v>0</v>
      </c>
      <c r="S1237" t="s">
        <v>52</v>
      </c>
      <c r="T1237" t="s">
        <v>31</v>
      </c>
    </row>
    <row r="1238" spans="1:20" x14ac:dyDescent="0.3">
      <c r="A1238" t="s">
        <v>108</v>
      </c>
      <c r="B1238" t="s">
        <v>109</v>
      </c>
      <c r="C1238" t="s">
        <v>22</v>
      </c>
      <c r="D1238" t="s">
        <v>34</v>
      </c>
      <c r="E1238" t="s">
        <v>105</v>
      </c>
      <c r="F1238" t="s">
        <v>25</v>
      </c>
      <c r="G1238" t="s">
        <v>445</v>
      </c>
      <c r="H1238" t="s">
        <v>27</v>
      </c>
      <c r="I1238" t="s">
        <v>35</v>
      </c>
      <c r="J1238" t="s">
        <v>248</v>
      </c>
      <c r="K1238">
        <v>7.75</v>
      </c>
      <c r="L1238">
        <v>17</v>
      </c>
      <c r="M1238">
        <v>16</v>
      </c>
      <c r="N1238">
        <v>1</v>
      </c>
      <c r="O1238">
        <v>17</v>
      </c>
      <c r="P1238">
        <v>94.1</v>
      </c>
      <c r="Q1238">
        <v>94.1</v>
      </c>
      <c r="R1238">
        <v>0</v>
      </c>
      <c r="S1238" t="s">
        <v>42</v>
      </c>
      <c r="T1238" t="s">
        <v>31</v>
      </c>
    </row>
    <row r="1239" spans="1:20" x14ac:dyDescent="0.3">
      <c r="A1239" t="s">
        <v>111</v>
      </c>
      <c r="B1239" t="s">
        <v>112</v>
      </c>
      <c r="C1239" t="s">
        <v>55</v>
      </c>
      <c r="D1239" t="s">
        <v>56</v>
      </c>
      <c r="E1239" t="s">
        <v>105</v>
      </c>
      <c r="F1239" t="s">
        <v>57</v>
      </c>
      <c r="G1239" t="s">
        <v>445</v>
      </c>
      <c r="H1239" t="s">
        <v>27</v>
      </c>
      <c r="I1239" t="s">
        <v>125</v>
      </c>
      <c r="J1239" t="s">
        <v>327</v>
      </c>
      <c r="K1239">
        <v>9.1199999999999992</v>
      </c>
      <c r="L1239">
        <v>14</v>
      </c>
      <c r="M1239">
        <v>14</v>
      </c>
      <c r="N1239">
        <v>0</v>
      </c>
      <c r="O1239">
        <v>14</v>
      </c>
      <c r="P1239">
        <v>100</v>
      </c>
      <c r="Q1239">
        <v>100</v>
      </c>
      <c r="R1239">
        <v>1.1200000000000001</v>
      </c>
      <c r="S1239" t="s">
        <v>42</v>
      </c>
      <c r="T1239" t="s">
        <v>60</v>
      </c>
    </row>
    <row r="1240" spans="1:20" x14ac:dyDescent="0.3">
      <c r="A1240" t="s">
        <v>114</v>
      </c>
      <c r="B1240" t="s">
        <v>115</v>
      </c>
      <c r="C1240" t="s">
        <v>72</v>
      </c>
      <c r="D1240" t="s">
        <v>73</v>
      </c>
      <c r="E1240" t="s">
        <v>105</v>
      </c>
      <c r="F1240" t="s">
        <v>74</v>
      </c>
      <c r="G1240" t="s">
        <v>445</v>
      </c>
      <c r="H1240" t="s">
        <v>27</v>
      </c>
      <c r="I1240" t="s">
        <v>153</v>
      </c>
      <c r="J1240" t="s">
        <v>308</v>
      </c>
      <c r="K1240">
        <v>8.7100000000000009</v>
      </c>
      <c r="L1240">
        <v>16</v>
      </c>
      <c r="M1240">
        <v>11</v>
      </c>
      <c r="N1240">
        <v>5</v>
      </c>
      <c r="O1240">
        <v>16</v>
      </c>
      <c r="P1240">
        <v>68.8</v>
      </c>
      <c r="Q1240">
        <v>68.8</v>
      </c>
      <c r="R1240">
        <v>0.71</v>
      </c>
      <c r="S1240" t="s">
        <v>30</v>
      </c>
      <c r="T1240" t="s">
        <v>37</v>
      </c>
    </row>
    <row r="1241" spans="1:20" x14ac:dyDescent="0.3">
      <c r="A1241" t="s">
        <v>117</v>
      </c>
      <c r="B1241" t="s">
        <v>118</v>
      </c>
      <c r="C1241" t="s">
        <v>94</v>
      </c>
      <c r="D1241" t="s">
        <v>95</v>
      </c>
      <c r="E1241" t="s">
        <v>105</v>
      </c>
      <c r="F1241" t="s">
        <v>89</v>
      </c>
      <c r="G1241" t="s">
        <v>445</v>
      </c>
      <c r="H1241" t="s">
        <v>158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 t="s">
        <v>42</v>
      </c>
      <c r="T1241" t="s">
        <v>60</v>
      </c>
    </row>
    <row r="1242" spans="1:20" x14ac:dyDescent="0.3">
      <c r="A1242" t="s">
        <v>20</v>
      </c>
      <c r="B1242" t="s">
        <v>21</v>
      </c>
      <c r="C1242" t="s">
        <v>22</v>
      </c>
      <c r="D1242" t="s">
        <v>23</v>
      </c>
      <c r="E1242" t="s">
        <v>24</v>
      </c>
      <c r="F1242" t="s">
        <v>25</v>
      </c>
      <c r="G1242" t="s">
        <v>447</v>
      </c>
      <c r="H1242" t="s">
        <v>27</v>
      </c>
      <c r="I1242" t="s">
        <v>75</v>
      </c>
      <c r="J1242" t="s">
        <v>290</v>
      </c>
      <c r="K1242">
        <v>7.5</v>
      </c>
      <c r="L1242">
        <v>26</v>
      </c>
      <c r="M1242">
        <v>26</v>
      </c>
      <c r="N1242">
        <v>0</v>
      </c>
      <c r="O1242">
        <v>26</v>
      </c>
      <c r="P1242">
        <v>100</v>
      </c>
      <c r="Q1242">
        <v>100</v>
      </c>
      <c r="R1242">
        <v>0</v>
      </c>
      <c r="S1242" t="s">
        <v>42</v>
      </c>
      <c r="T1242" t="s">
        <v>60</v>
      </c>
    </row>
    <row r="1243" spans="1:20" x14ac:dyDescent="0.3">
      <c r="A1243" t="s">
        <v>32</v>
      </c>
      <c r="B1243" t="s">
        <v>33</v>
      </c>
      <c r="C1243" t="s">
        <v>22</v>
      </c>
      <c r="D1243" t="s">
        <v>34</v>
      </c>
      <c r="E1243" t="s">
        <v>24</v>
      </c>
      <c r="F1243" t="s">
        <v>25</v>
      </c>
      <c r="G1243" t="s">
        <v>447</v>
      </c>
      <c r="H1243" t="s">
        <v>27</v>
      </c>
      <c r="I1243" t="s">
        <v>136</v>
      </c>
      <c r="J1243" t="s">
        <v>139</v>
      </c>
      <c r="K1243">
        <v>8.94</v>
      </c>
      <c r="L1243">
        <v>29</v>
      </c>
      <c r="M1243">
        <v>23</v>
      </c>
      <c r="N1243">
        <v>6</v>
      </c>
      <c r="O1243">
        <v>29</v>
      </c>
      <c r="P1243">
        <v>79.3</v>
      </c>
      <c r="Q1243">
        <v>79.3</v>
      </c>
      <c r="R1243">
        <v>0.94</v>
      </c>
      <c r="S1243" t="s">
        <v>30</v>
      </c>
      <c r="T1243" t="s">
        <v>37</v>
      </c>
    </row>
    <row r="1244" spans="1:20" x14ac:dyDescent="0.3">
      <c r="A1244" t="s">
        <v>38</v>
      </c>
      <c r="B1244" t="s">
        <v>39</v>
      </c>
      <c r="C1244" t="s">
        <v>22</v>
      </c>
      <c r="D1244" t="s">
        <v>34</v>
      </c>
      <c r="E1244" t="s">
        <v>24</v>
      </c>
      <c r="F1244" t="s">
        <v>25</v>
      </c>
      <c r="G1244" t="s">
        <v>447</v>
      </c>
      <c r="H1244" t="s">
        <v>27</v>
      </c>
      <c r="I1244" t="s">
        <v>204</v>
      </c>
      <c r="J1244" t="s">
        <v>227</v>
      </c>
      <c r="K1244">
        <v>7.8</v>
      </c>
      <c r="L1244">
        <v>22</v>
      </c>
      <c r="M1244">
        <v>20</v>
      </c>
      <c r="N1244">
        <v>2</v>
      </c>
      <c r="O1244">
        <v>22</v>
      </c>
      <c r="P1244">
        <v>90.9</v>
      </c>
      <c r="Q1244">
        <v>90.9</v>
      </c>
      <c r="R1244">
        <v>0</v>
      </c>
      <c r="S1244" t="s">
        <v>42</v>
      </c>
      <c r="T1244" t="s">
        <v>31</v>
      </c>
    </row>
    <row r="1245" spans="1:20" x14ac:dyDescent="0.3">
      <c r="A1245" t="s">
        <v>43</v>
      </c>
      <c r="B1245" t="s">
        <v>44</v>
      </c>
      <c r="C1245" t="s">
        <v>22</v>
      </c>
      <c r="D1245" t="s">
        <v>45</v>
      </c>
      <c r="E1245" t="s">
        <v>24</v>
      </c>
      <c r="F1245" t="s">
        <v>25</v>
      </c>
      <c r="G1245" t="s">
        <v>447</v>
      </c>
      <c r="H1245" t="s">
        <v>27</v>
      </c>
      <c r="I1245" t="s">
        <v>50</v>
      </c>
      <c r="J1245" t="s">
        <v>335</v>
      </c>
      <c r="K1245">
        <v>8.16</v>
      </c>
      <c r="L1245">
        <v>29</v>
      </c>
      <c r="M1245">
        <v>22</v>
      </c>
      <c r="N1245">
        <v>7</v>
      </c>
      <c r="O1245">
        <v>29</v>
      </c>
      <c r="P1245">
        <v>75.900000000000006</v>
      </c>
      <c r="Q1245">
        <v>75.900000000000006</v>
      </c>
      <c r="R1245">
        <v>0.16</v>
      </c>
      <c r="S1245" t="s">
        <v>30</v>
      </c>
      <c r="T1245" t="s">
        <v>37</v>
      </c>
    </row>
    <row r="1246" spans="1:20" x14ac:dyDescent="0.3">
      <c r="A1246" t="s">
        <v>48</v>
      </c>
      <c r="B1246" t="s">
        <v>49</v>
      </c>
      <c r="C1246" t="s">
        <v>22</v>
      </c>
      <c r="D1246" t="s">
        <v>34</v>
      </c>
      <c r="E1246" t="s">
        <v>24</v>
      </c>
      <c r="F1246" t="s">
        <v>25</v>
      </c>
      <c r="G1246" t="s">
        <v>447</v>
      </c>
      <c r="H1246" t="s">
        <v>27</v>
      </c>
      <c r="I1246" t="s">
        <v>96</v>
      </c>
      <c r="J1246" t="s">
        <v>215</v>
      </c>
      <c r="K1246">
        <v>9.17</v>
      </c>
      <c r="L1246">
        <v>24</v>
      </c>
      <c r="M1246">
        <v>20</v>
      </c>
      <c r="N1246">
        <v>4</v>
      </c>
      <c r="O1246">
        <v>24</v>
      </c>
      <c r="P1246">
        <v>83.3</v>
      </c>
      <c r="Q1246">
        <v>83.3</v>
      </c>
      <c r="R1246">
        <v>1.17</v>
      </c>
      <c r="S1246" t="s">
        <v>81</v>
      </c>
      <c r="T1246" t="s">
        <v>37</v>
      </c>
    </row>
    <row r="1247" spans="1:20" x14ac:dyDescent="0.3">
      <c r="A1247" t="s">
        <v>53</v>
      </c>
      <c r="B1247" t="s">
        <v>54</v>
      </c>
      <c r="C1247" t="s">
        <v>55</v>
      </c>
      <c r="D1247" t="s">
        <v>56</v>
      </c>
      <c r="E1247" t="s">
        <v>24</v>
      </c>
      <c r="F1247" t="s">
        <v>57</v>
      </c>
      <c r="G1247" t="s">
        <v>447</v>
      </c>
      <c r="H1247" t="s">
        <v>27</v>
      </c>
      <c r="I1247" t="s">
        <v>204</v>
      </c>
      <c r="J1247" t="s">
        <v>65</v>
      </c>
      <c r="K1247">
        <v>8.49</v>
      </c>
      <c r="L1247">
        <v>15</v>
      </c>
      <c r="M1247">
        <v>13</v>
      </c>
      <c r="N1247">
        <v>2</v>
      </c>
      <c r="O1247">
        <v>15</v>
      </c>
      <c r="P1247">
        <v>86.7</v>
      </c>
      <c r="Q1247">
        <v>86.7</v>
      </c>
      <c r="R1247">
        <v>0.49</v>
      </c>
      <c r="S1247" t="s">
        <v>42</v>
      </c>
      <c r="T1247" t="s">
        <v>31</v>
      </c>
    </row>
    <row r="1248" spans="1:20" x14ac:dyDescent="0.3">
      <c r="A1248" t="s">
        <v>61</v>
      </c>
      <c r="B1248" t="s">
        <v>62</v>
      </c>
      <c r="C1248" t="s">
        <v>55</v>
      </c>
      <c r="D1248" t="s">
        <v>63</v>
      </c>
      <c r="E1248" t="s">
        <v>24</v>
      </c>
      <c r="F1248" t="s">
        <v>57</v>
      </c>
      <c r="G1248" t="s">
        <v>447</v>
      </c>
      <c r="H1248" t="s">
        <v>27</v>
      </c>
      <c r="I1248" t="s">
        <v>153</v>
      </c>
      <c r="J1248" t="s">
        <v>151</v>
      </c>
      <c r="K1248">
        <v>7.88</v>
      </c>
      <c r="L1248">
        <v>10</v>
      </c>
      <c r="M1248">
        <v>8</v>
      </c>
      <c r="N1248">
        <v>2</v>
      </c>
      <c r="O1248">
        <v>10</v>
      </c>
      <c r="P1248">
        <v>80</v>
      </c>
      <c r="Q1248">
        <v>80</v>
      </c>
      <c r="R1248">
        <v>0</v>
      </c>
      <c r="S1248" t="s">
        <v>30</v>
      </c>
      <c r="T1248" t="s">
        <v>31</v>
      </c>
    </row>
    <row r="1249" spans="1:20" x14ac:dyDescent="0.3">
      <c r="A1249" t="s">
        <v>66</v>
      </c>
      <c r="B1249" t="s">
        <v>67</v>
      </c>
      <c r="C1249" t="s">
        <v>55</v>
      </c>
      <c r="D1249" t="s">
        <v>56</v>
      </c>
      <c r="E1249" t="s">
        <v>24</v>
      </c>
      <c r="F1249" t="s">
        <v>57</v>
      </c>
      <c r="G1249" t="s">
        <v>447</v>
      </c>
      <c r="H1249" t="s">
        <v>27</v>
      </c>
      <c r="I1249" t="s">
        <v>35</v>
      </c>
      <c r="J1249" t="s">
        <v>448</v>
      </c>
      <c r="K1249">
        <v>7.23</v>
      </c>
      <c r="L1249">
        <v>13</v>
      </c>
      <c r="M1249">
        <v>11</v>
      </c>
      <c r="N1249">
        <v>2</v>
      </c>
      <c r="O1249">
        <v>13</v>
      </c>
      <c r="P1249">
        <v>84.6</v>
      </c>
      <c r="Q1249">
        <v>84.6</v>
      </c>
      <c r="R1249">
        <v>0</v>
      </c>
      <c r="S1249" t="s">
        <v>30</v>
      </c>
      <c r="T1249" t="s">
        <v>31</v>
      </c>
    </row>
    <row r="1250" spans="1:20" x14ac:dyDescent="0.3">
      <c r="A1250" t="s">
        <v>70</v>
      </c>
      <c r="B1250" t="s">
        <v>71</v>
      </c>
      <c r="C1250" t="s">
        <v>72</v>
      </c>
      <c r="D1250" t="s">
        <v>73</v>
      </c>
      <c r="E1250" t="s">
        <v>24</v>
      </c>
      <c r="F1250" t="s">
        <v>74</v>
      </c>
      <c r="G1250" t="s">
        <v>447</v>
      </c>
      <c r="H1250" t="s">
        <v>27</v>
      </c>
      <c r="I1250" t="s">
        <v>181</v>
      </c>
      <c r="J1250" t="s">
        <v>333</v>
      </c>
      <c r="K1250">
        <v>9.5299999999999994</v>
      </c>
      <c r="L1250">
        <v>15</v>
      </c>
      <c r="M1250">
        <v>14</v>
      </c>
      <c r="N1250">
        <v>1</v>
      </c>
      <c r="O1250">
        <v>15</v>
      </c>
      <c r="P1250">
        <v>93.3</v>
      </c>
      <c r="Q1250">
        <v>93.3</v>
      </c>
      <c r="R1250">
        <v>1.53</v>
      </c>
      <c r="S1250" t="s">
        <v>30</v>
      </c>
      <c r="T1250" t="s">
        <v>31</v>
      </c>
    </row>
    <row r="1251" spans="1:20" x14ac:dyDescent="0.3">
      <c r="A1251" t="s">
        <v>77</v>
      </c>
      <c r="B1251" t="s">
        <v>78</v>
      </c>
      <c r="C1251" t="s">
        <v>72</v>
      </c>
      <c r="D1251" t="s">
        <v>73</v>
      </c>
      <c r="E1251" t="s">
        <v>24</v>
      </c>
      <c r="F1251" t="s">
        <v>74</v>
      </c>
      <c r="G1251" t="s">
        <v>447</v>
      </c>
      <c r="H1251" t="s">
        <v>27</v>
      </c>
      <c r="I1251" t="s">
        <v>206</v>
      </c>
      <c r="J1251" t="s">
        <v>116</v>
      </c>
      <c r="K1251">
        <v>8.1199999999999992</v>
      </c>
      <c r="L1251">
        <v>24</v>
      </c>
      <c r="M1251">
        <v>21</v>
      </c>
      <c r="N1251">
        <v>3</v>
      </c>
      <c r="O1251">
        <v>24</v>
      </c>
      <c r="P1251">
        <v>87.5</v>
      </c>
      <c r="Q1251">
        <v>87.5</v>
      </c>
      <c r="R1251">
        <v>0.12</v>
      </c>
      <c r="S1251" t="s">
        <v>42</v>
      </c>
      <c r="T1251" t="s">
        <v>31</v>
      </c>
    </row>
    <row r="1252" spans="1:20" x14ac:dyDescent="0.3">
      <c r="A1252" t="s">
        <v>82</v>
      </c>
      <c r="B1252" t="s">
        <v>83</v>
      </c>
      <c r="C1252" t="s">
        <v>72</v>
      </c>
      <c r="D1252" t="s">
        <v>45</v>
      </c>
      <c r="E1252" t="s">
        <v>24</v>
      </c>
      <c r="F1252" t="s">
        <v>74</v>
      </c>
      <c r="G1252" t="s">
        <v>447</v>
      </c>
      <c r="H1252" t="s">
        <v>27</v>
      </c>
      <c r="I1252" t="s">
        <v>50</v>
      </c>
      <c r="J1252" t="s">
        <v>155</v>
      </c>
      <c r="K1252">
        <v>8.42</v>
      </c>
      <c r="L1252">
        <v>12</v>
      </c>
      <c r="M1252">
        <v>11</v>
      </c>
      <c r="N1252">
        <v>1</v>
      </c>
      <c r="O1252">
        <v>12</v>
      </c>
      <c r="P1252">
        <v>91.7</v>
      </c>
      <c r="Q1252">
        <v>91.7</v>
      </c>
      <c r="R1252">
        <v>0.42</v>
      </c>
      <c r="S1252" t="s">
        <v>30</v>
      </c>
      <c r="T1252" t="s">
        <v>31</v>
      </c>
    </row>
    <row r="1253" spans="1:20" x14ac:dyDescent="0.3">
      <c r="A1253" t="s">
        <v>85</v>
      </c>
      <c r="B1253" t="s">
        <v>86</v>
      </c>
      <c r="C1253" t="s">
        <v>87</v>
      </c>
      <c r="D1253" t="s">
        <v>88</v>
      </c>
      <c r="E1253" t="s">
        <v>24</v>
      </c>
      <c r="F1253" t="s">
        <v>89</v>
      </c>
      <c r="G1253" t="s">
        <v>447</v>
      </c>
      <c r="H1253" t="s">
        <v>119</v>
      </c>
      <c r="I1253" t="s">
        <v>427</v>
      </c>
      <c r="J1253" t="s">
        <v>224</v>
      </c>
      <c r="K1253">
        <v>7.78</v>
      </c>
      <c r="L1253">
        <v>12</v>
      </c>
      <c r="M1253">
        <v>8</v>
      </c>
      <c r="N1253">
        <v>4</v>
      </c>
      <c r="O1253">
        <v>12</v>
      </c>
      <c r="P1253">
        <v>66.7</v>
      </c>
      <c r="Q1253">
        <v>66.7</v>
      </c>
      <c r="R1253">
        <v>0</v>
      </c>
      <c r="S1253" t="s">
        <v>81</v>
      </c>
      <c r="T1253" t="s">
        <v>37</v>
      </c>
    </row>
    <row r="1254" spans="1:20" x14ac:dyDescent="0.3">
      <c r="A1254" t="s">
        <v>92</v>
      </c>
      <c r="B1254" t="s">
        <v>93</v>
      </c>
      <c r="C1254" t="s">
        <v>94</v>
      </c>
      <c r="D1254" t="s">
        <v>95</v>
      </c>
      <c r="E1254" t="s">
        <v>24</v>
      </c>
      <c r="F1254" t="s">
        <v>89</v>
      </c>
      <c r="G1254" t="s">
        <v>447</v>
      </c>
      <c r="H1254" t="s">
        <v>27</v>
      </c>
      <c r="I1254" t="s">
        <v>58</v>
      </c>
      <c r="J1254" t="s">
        <v>180</v>
      </c>
      <c r="K1254">
        <v>7.55</v>
      </c>
      <c r="L1254">
        <v>18</v>
      </c>
      <c r="M1254">
        <v>13</v>
      </c>
      <c r="N1254">
        <v>5</v>
      </c>
      <c r="O1254">
        <v>18</v>
      </c>
      <c r="P1254">
        <v>72.2</v>
      </c>
      <c r="Q1254">
        <v>72.2</v>
      </c>
      <c r="R1254">
        <v>0</v>
      </c>
      <c r="S1254" t="s">
        <v>42</v>
      </c>
      <c r="T1254" t="s">
        <v>37</v>
      </c>
    </row>
    <row r="1255" spans="1:20" x14ac:dyDescent="0.3">
      <c r="A1255" t="s">
        <v>97</v>
      </c>
      <c r="B1255" t="s">
        <v>98</v>
      </c>
      <c r="C1255" t="s">
        <v>94</v>
      </c>
      <c r="D1255" t="s">
        <v>95</v>
      </c>
      <c r="E1255" t="s">
        <v>24</v>
      </c>
      <c r="F1255" t="s">
        <v>89</v>
      </c>
      <c r="G1255" t="s">
        <v>447</v>
      </c>
      <c r="H1255" t="s">
        <v>27</v>
      </c>
      <c r="I1255" t="s">
        <v>35</v>
      </c>
      <c r="J1255" t="s">
        <v>172</v>
      </c>
      <c r="K1255">
        <v>7.48</v>
      </c>
      <c r="L1255">
        <v>20</v>
      </c>
      <c r="M1255">
        <v>14</v>
      </c>
      <c r="N1255">
        <v>6</v>
      </c>
      <c r="O1255">
        <v>20</v>
      </c>
      <c r="P1255">
        <v>70</v>
      </c>
      <c r="Q1255">
        <v>70</v>
      </c>
      <c r="R1255">
        <v>0</v>
      </c>
      <c r="S1255" t="s">
        <v>30</v>
      </c>
      <c r="T1255" t="s">
        <v>37</v>
      </c>
    </row>
    <row r="1256" spans="1:20" x14ac:dyDescent="0.3">
      <c r="A1256" t="s">
        <v>100</v>
      </c>
      <c r="B1256" t="s">
        <v>101</v>
      </c>
      <c r="C1256" t="s">
        <v>94</v>
      </c>
      <c r="D1256" t="s">
        <v>45</v>
      </c>
      <c r="E1256" t="s">
        <v>24</v>
      </c>
      <c r="F1256" t="s">
        <v>89</v>
      </c>
      <c r="G1256" t="s">
        <v>447</v>
      </c>
      <c r="H1256" t="s">
        <v>27</v>
      </c>
      <c r="I1256" t="s">
        <v>113</v>
      </c>
      <c r="J1256" t="s">
        <v>196</v>
      </c>
      <c r="K1256">
        <v>9.3800000000000008</v>
      </c>
      <c r="L1256">
        <v>30</v>
      </c>
      <c r="M1256">
        <v>25</v>
      </c>
      <c r="N1256">
        <v>5</v>
      </c>
      <c r="O1256">
        <v>30</v>
      </c>
      <c r="P1256">
        <v>83.3</v>
      </c>
      <c r="Q1256">
        <v>83.3</v>
      </c>
      <c r="R1256">
        <v>1.38</v>
      </c>
      <c r="S1256" t="s">
        <v>30</v>
      </c>
      <c r="T1256" t="s">
        <v>37</v>
      </c>
    </row>
    <row r="1257" spans="1:20" x14ac:dyDescent="0.3">
      <c r="A1257" t="s">
        <v>103</v>
      </c>
      <c r="B1257" t="s">
        <v>104</v>
      </c>
      <c r="C1257" t="s">
        <v>22</v>
      </c>
      <c r="D1257" t="s">
        <v>34</v>
      </c>
      <c r="E1257" t="s">
        <v>105</v>
      </c>
      <c r="F1257" t="s">
        <v>25</v>
      </c>
      <c r="G1257" t="s">
        <v>447</v>
      </c>
      <c r="H1257" t="s">
        <v>27</v>
      </c>
      <c r="I1257" t="s">
        <v>173</v>
      </c>
      <c r="J1257" t="s">
        <v>327</v>
      </c>
      <c r="K1257">
        <v>7.94</v>
      </c>
      <c r="L1257">
        <v>21</v>
      </c>
      <c r="M1257">
        <v>17</v>
      </c>
      <c r="N1257">
        <v>4</v>
      </c>
      <c r="O1257">
        <v>21</v>
      </c>
      <c r="P1257">
        <v>81</v>
      </c>
      <c r="Q1257">
        <v>81</v>
      </c>
      <c r="R1257">
        <v>0</v>
      </c>
      <c r="S1257" t="s">
        <v>81</v>
      </c>
      <c r="T1257" t="s">
        <v>37</v>
      </c>
    </row>
    <row r="1258" spans="1:20" x14ac:dyDescent="0.3">
      <c r="A1258" t="s">
        <v>108</v>
      </c>
      <c r="B1258" t="s">
        <v>109</v>
      </c>
      <c r="C1258" t="s">
        <v>22</v>
      </c>
      <c r="D1258" t="s">
        <v>34</v>
      </c>
      <c r="E1258" t="s">
        <v>105</v>
      </c>
      <c r="F1258" t="s">
        <v>25</v>
      </c>
      <c r="G1258" t="s">
        <v>447</v>
      </c>
      <c r="H1258" t="s">
        <v>27</v>
      </c>
      <c r="I1258" t="s">
        <v>206</v>
      </c>
      <c r="J1258" t="s">
        <v>307</v>
      </c>
      <c r="K1258">
        <v>8.73</v>
      </c>
      <c r="L1258">
        <v>24</v>
      </c>
      <c r="M1258">
        <v>18</v>
      </c>
      <c r="N1258">
        <v>6</v>
      </c>
      <c r="O1258">
        <v>24</v>
      </c>
      <c r="P1258">
        <v>75</v>
      </c>
      <c r="Q1258">
        <v>75</v>
      </c>
      <c r="R1258">
        <v>0.73</v>
      </c>
      <c r="S1258" t="s">
        <v>30</v>
      </c>
      <c r="T1258" t="s">
        <v>37</v>
      </c>
    </row>
    <row r="1259" spans="1:20" x14ac:dyDescent="0.3">
      <c r="A1259" t="s">
        <v>111</v>
      </c>
      <c r="B1259" t="s">
        <v>112</v>
      </c>
      <c r="C1259" t="s">
        <v>55</v>
      </c>
      <c r="D1259" t="s">
        <v>56</v>
      </c>
      <c r="E1259" t="s">
        <v>105</v>
      </c>
      <c r="F1259" t="s">
        <v>57</v>
      </c>
      <c r="G1259" t="s">
        <v>447</v>
      </c>
      <c r="H1259" t="s">
        <v>119</v>
      </c>
      <c r="I1259" t="s">
        <v>449</v>
      </c>
      <c r="J1259" t="s">
        <v>311</v>
      </c>
      <c r="K1259">
        <v>7.94</v>
      </c>
      <c r="L1259">
        <v>11</v>
      </c>
      <c r="M1259">
        <v>11</v>
      </c>
      <c r="N1259">
        <v>0</v>
      </c>
      <c r="O1259">
        <v>11</v>
      </c>
      <c r="P1259">
        <v>100</v>
      </c>
      <c r="Q1259">
        <v>100</v>
      </c>
      <c r="R1259">
        <v>0</v>
      </c>
      <c r="S1259" t="s">
        <v>42</v>
      </c>
      <c r="T1259" t="s">
        <v>60</v>
      </c>
    </row>
    <row r="1260" spans="1:20" x14ac:dyDescent="0.3">
      <c r="A1260" t="s">
        <v>114</v>
      </c>
      <c r="B1260" t="s">
        <v>115</v>
      </c>
      <c r="C1260" t="s">
        <v>72</v>
      </c>
      <c r="D1260" t="s">
        <v>73</v>
      </c>
      <c r="E1260" t="s">
        <v>105</v>
      </c>
      <c r="F1260" t="s">
        <v>74</v>
      </c>
      <c r="G1260" t="s">
        <v>447</v>
      </c>
      <c r="H1260" t="s">
        <v>27</v>
      </c>
      <c r="I1260" t="s">
        <v>206</v>
      </c>
      <c r="J1260" t="s">
        <v>36</v>
      </c>
      <c r="K1260">
        <v>7.37</v>
      </c>
      <c r="L1260">
        <v>17</v>
      </c>
      <c r="M1260">
        <v>16</v>
      </c>
      <c r="N1260">
        <v>1</v>
      </c>
      <c r="O1260">
        <v>17</v>
      </c>
      <c r="P1260">
        <v>94.1</v>
      </c>
      <c r="Q1260">
        <v>94.1</v>
      </c>
      <c r="R1260">
        <v>0</v>
      </c>
      <c r="S1260" t="s">
        <v>30</v>
      </c>
      <c r="T1260" t="s">
        <v>31</v>
      </c>
    </row>
    <row r="1261" spans="1:20" x14ac:dyDescent="0.3">
      <c r="A1261" t="s">
        <v>117</v>
      </c>
      <c r="B1261" t="s">
        <v>118</v>
      </c>
      <c r="C1261" t="s">
        <v>94</v>
      </c>
      <c r="D1261" t="s">
        <v>95</v>
      </c>
      <c r="E1261" t="s">
        <v>105</v>
      </c>
      <c r="F1261" t="s">
        <v>89</v>
      </c>
      <c r="G1261" t="s">
        <v>447</v>
      </c>
      <c r="H1261" t="s">
        <v>27</v>
      </c>
      <c r="I1261" t="s">
        <v>79</v>
      </c>
      <c r="J1261" t="s">
        <v>205</v>
      </c>
      <c r="K1261">
        <v>8.89</v>
      </c>
      <c r="L1261">
        <v>22</v>
      </c>
      <c r="M1261">
        <v>17</v>
      </c>
      <c r="N1261">
        <v>5</v>
      </c>
      <c r="O1261">
        <v>22</v>
      </c>
      <c r="P1261">
        <v>77.3</v>
      </c>
      <c r="Q1261">
        <v>77.3</v>
      </c>
      <c r="R1261">
        <v>0.89</v>
      </c>
      <c r="S1261" t="s">
        <v>42</v>
      </c>
      <c r="T1261" t="s">
        <v>37</v>
      </c>
    </row>
    <row r="1262" spans="1:20" x14ac:dyDescent="0.3">
      <c r="A1262" t="s">
        <v>20</v>
      </c>
      <c r="B1262" t="s">
        <v>21</v>
      </c>
      <c r="C1262" t="s">
        <v>22</v>
      </c>
      <c r="D1262" t="s">
        <v>23</v>
      </c>
      <c r="E1262" t="s">
        <v>24</v>
      </c>
      <c r="F1262" t="s">
        <v>25</v>
      </c>
      <c r="G1262" t="s">
        <v>450</v>
      </c>
      <c r="H1262" t="s">
        <v>119</v>
      </c>
      <c r="I1262" t="s">
        <v>173</v>
      </c>
      <c r="J1262" t="s">
        <v>323</v>
      </c>
      <c r="K1262">
        <v>9.15</v>
      </c>
      <c r="L1262">
        <v>24</v>
      </c>
      <c r="M1262">
        <v>18</v>
      </c>
      <c r="N1262">
        <v>6</v>
      </c>
      <c r="O1262">
        <v>24</v>
      </c>
      <c r="P1262">
        <v>75</v>
      </c>
      <c r="Q1262">
        <v>75</v>
      </c>
      <c r="R1262">
        <v>1.1499999999999999</v>
      </c>
      <c r="S1262" t="s">
        <v>30</v>
      </c>
      <c r="T1262" t="s">
        <v>37</v>
      </c>
    </row>
    <row r="1263" spans="1:20" x14ac:dyDescent="0.3">
      <c r="A1263" t="s">
        <v>32</v>
      </c>
      <c r="B1263" t="s">
        <v>33</v>
      </c>
      <c r="C1263" t="s">
        <v>22</v>
      </c>
      <c r="D1263" t="s">
        <v>34</v>
      </c>
      <c r="E1263" t="s">
        <v>24</v>
      </c>
      <c r="F1263" t="s">
        <v>25</v>
      </c>
      <c r="G1263" t="s">
        <v>450</v>
      </c>
      <c r="H1263" t="s">
        <v>27</v>
      </c>
      <c r="I1263" t="s">
        <v>210</v>
      </c>
      <c r="J1263" t="s">
        <v>451</v>
      </c>
      <c r="K1263">
        <v>8.6999999999999993</v>
      </c>
      <c r="L1263">
        <v>25</v>
      </c>
      <c r="M1263">
        <v>23</v>
      </c>
      <c r="N1263">
        <v>2</v>
      </c>
      <c r="O1263">
        <v>25</v>
      </c>
      <c r="P1263">
        <v>92</v>
      </c>
      <c r="Q1263">
        <v>92</v>
      </c>
      <c r="R1263">
        <v>0.7</v>
      </c>
      <c r="S1263" t="s">
        <v>81</v>
      </c>
      <c r="T1263" t="s">
        <v>31</v>
      </c>
    </row>
    <row r="1264" spans="1:20" x14ac:dyDescent="0.3">
      <c r="A1264" t="s">
        <v>38</v>
      </c>
      <c r="B1264" t="s">
        <v>39</v>
      </c>
      <c r="C1264" t="s">
        <v>22</v>
      </c>
      <c r="D1264" t="s">
        <v>34</v>
      </c>
      <c r="E1264" t="s">
        <v>24</v>
      </c>
      <c r="F1264" t="s">
        <v>25</v>
      </c>
      <c r="G1264" t="s">
        <v>450</v>
      </c>
      <c r="H1264" t="s">
        <v>27</v>
      </c>
      <c r="I1264" t="s">
        <v>149</v>
      </c>
      <c r="J1264" t="s">
        <v>425</v>
      </c>
      <c r="K1264">
        <v>8.11</v>
      </c>
      <c r="L1264">
        <v>23</v>
      </c>
      <c r="M1264">
        <v>21</v>
      </c>
      <c r="N1264">
        <v>2</v>
      </c>
      <c r="O1264">
        <v>23</v>
      </c>
      <c r="P1264">
        <v>91.3</v>
      </c>
      <c r="Q1264">
        <v>91.3</v>
      </c>
      <c r="R1264">
        <v>0.11</v>
      </c>
      <c r="S1264" t="s">
        <v>30</v>
      </c>
      <c r="T1264" t="s">
        <v>31</v>
      </c>
    </row>
    <row r="1265" spans="1:20" x14ac:dyDescent="0.3">
      <c r="A1265" t="s">
        <v>43</v>
      </c>
      <c r="B1265" t="s">
        <v>44</v>
      </c>
      <c r="C1265" t="s">
        <v>22</v>
      </c>
      <c r="D1265" t="s">
        <v>45</v>
      </c>
      <c r="E1265" t="s">
        <v>24</v>
      </c>
      <c r="F1265" t="s">
        <v>25</v>
      </c>
      <c r="G1265" t="s">
        <v>450</v>
      </c>
      <c r="H1265" t="s">
        <v>27</v>
      </c>
      <c r="I1265" t="s">
        <v>35</v>
      </c>
      <c r="J1265" t="s">
        <v>353</v>
      </c>
      <c r="K1265">
        <v>7.35</v>
      </c>
      <c r="L1265">
        <v>28</v>
      </c>
      <c r="M1265">
        <v>27</v>
      </c>
      <c r="N1265">
        <v>1</v>
      </c>
      <c r="O1265">
        <v>28</v>
      </c>
      <c r="P1265">
        <v>96.4</v>
      </c>
      <c r="Q1265">
        <v>96.4</v>
      </c>
      <c r="R1265">
        <v>0</v>
      </c>
      <c r="S1265" t="s">
        <v>42</v>
      </c>
      <c r="T1265" t="s">
        <v>31</v>
      </c>
    </row>
    <row r="1266" spans="1:20" x14ac:dyDescent="0.3">
      <c r="A1266" t="s">
        <v>48</v>
      </c>
      <c r="B1266" t="s">
        <v>49</v>
      </c>
      <c r="C1266" t="s">
        <v>22</v>
      </c>
      <c r="D1266" t="s">
        <v>34</v>
      </c>
      <c r="E1266" t="s">
        <v>24</v>
      </c>
      <c r="F1266" t="s">
        <v>25</v>
      </c>
      <c r="G1266" t="s">
        <v>450</v>
      </c>
      <c r="H1266" t="s">
        <v>27</v>
      </c>
      <c r="I1266" t="s">
        <v>206</v>
      </c>
      <c r="J1266" t="s">
        <v>248</v>
      </c>
      <c r="K1266">
        <v>7.71</v>
      </c>
      <c r="L1266">
        <v>25</v>
      </c>
      <c r="M1266">
        <v>22</v>
      </c>
      <c r="N1266">
        <v>3</v>
      </c>
      <c r="O1266">
        <v>25</v>
      </c>
      <c r="P1266">
        <v>88</v>
      </c>
      <c r="Q1266">
        <v>88</v>
      </c>
      <c r="R1266">
        <v>0</v>
      </c>
      <c r="S1266" t="s">
        <v>81</v>
      </c>
      <c r="T1266" t="s">
        <v>31</v>
      </c>
    </row>
    <row r="1267" spans="1:20" x14ac:dyDescent="0.3">
      <c r="A1267" t="s">
        <v>53</v>
      </c>
      <c r="B1267" t="s">
        <v>54</v>
      </c>
      <c r="C1267" t="s">
        <v>55</v>
      </c>
      <c r="D1267" t="s">
        <v>56</v>
      </c>
      <c r="E1267" t="s">
        <v>24</v>
      </c>
      <c r="F1267" t="s">
        <v>57</v>
      </c>
      <c r="G1267" t="s">
        <v>450</v>
      </c>
      <c r="H1267" t="s">
        <v>27</v>
      </c>
      <c r="I1267" t="s">
        <v>285</v>
      </c>
      <c r="J1267" t="s">
        <v>254</v>
      </c>
      <c r="K1267">
        <v>9.02</v>
      </c>
      <c r="L1267">
        <v>11</v>
      </c>
      <c r="M1267">
        <v>10</v>
      </c>
      <c r="N1267">
        <v>1</v>
      </c>
      <c r="O1267">
        <v>11</v>
      </c>
      <c r="P1267">
        <v>90.9</v>
      </c>
      <c r="Q1267">
        <v>90.9</v>
      </c>
      <c r="R1267">
        <v>1.02</v>
      </c>
      <c r="S1267" t="s">
        <v>42</v>
      </c>
      <c r="T1267" t="s">
        <v>31</v>
      </c>
    </row>
    <row r="1268" spans="1:20" x14ac:dyDescent="0.3">
      <c r="A1268" t="s">
        <v>61</v>
      </c>
      <c r="B1268" t="s">
        <v>62</v>
      </c>
      <c r="C1268" t="s">
        <v>55</v>
      </c>
      <c r="D1268" t="s">
        <v>63</v>
      </c>
      <c r="E1268" t="s">
        <v>24</v>
      </c>
      <c r="F1268" t="s">
        <v>57</v>
      </c>
      <c r="G1268" t="s">
        <v>450</v>
      </c>
      <c r="H1268" t="s">
        <v>27</v>
      </c>
      <c r="I1268" t="s">
        <v>84</v>
      </c>
      <c r="J1268" t="s">
        <v>127</v>
      </c>
      <c r="K1268">
        <v>9.16</v>
      </c>
      <c r="L1268">
        <v>22</v>
      </c>
      <c r="M1268">
        <v>18</v>
      </c>
      <c r="N1268">
        <v>4</v>
      </c>
      <c r="O1268">
        <v>22</v>
      </c>
      <c r="P1268">
        <v>81.8</v>
      </c>
      <c r="Q1268">
        <v>81.8</v>
      </c>
      <c r="R1268">
        <v>1.1599999999999999</v>
      </c>
      <c r="S1268" t="s">
        <v>42</v>
      </c>
      <c r="T1268" t="s">
        <v>37</v>
      </c>
    </row>
    <row r="1269" spans="1:20" x14ac:dyDescent="0.3">
      <c r="A1269" t="s">
        <v>66</v>
      </c>
      <c r="B1269" t="s">
        <v>67</v>
      </c>
      <c r="C1269" t="s">
        <v>55</v>
      </c>
      <c r="D1269" t="s">
        <v>56</v>
      </c>
      <c r="E1269" t="s">
        <v>24</v>
      </c>
      <c r="F1269" t="s">
        <v>57</v>
      </c>
      <c r="G1269" t="s">
        <v>450</v>
      </c>
      <c r="H1269" t="s">
        <v>27</v>
      </c>
      <c r="I1269" t="s">
        <v>206</v>
      </c>
      <c r="J1269" t="s">
        <v>150</v>
      </c>
      <c r="K1269">
        <v>7.21</v>
      </c>
      <c r="L1269">
        <v>13</v>
      </c>
      <c r="M1269">
        <v>13</v>
      </c>
      <c r="N1269">
        <v>0</v>
      </c>
      <c r="O1269">
        <v>13</v>
      </c>
      <c r="P1269">
        <v>100</v>
      </c>
      <c r="Q1269">
        <v>100</v>
      </c>
      <c r="R1269">
        <v>0</v>
      </c>
      <c r="S1269" t="s">
        <v>42</v>
      </c>
      <c r="T1269" t="s">
        <v>60</v>
      </c>
    </row>
    <row r="1270" spans="1:20" x14ac:dyDescent="0.3">
      <c r="A1270" t="s">
        <v>70</v>
      </c>
      <c r="B1270" t="s">
        <v>71</v>
      </c>
      <c r="C1270" t="s">
        <v>72</v>
      </c>
      <c r="D1270" t="s">
        <v>73</v>
      </c>
      <c r="E1270" t="s">
        <v>24</v>
      </c>
      <c r="F1270" t="s">
        <v>74</v>
      </c>
      <c r="G1270" t="s">
        <v>450</v>
      </c>
      <c r="H1270" t="s">
        <v>27</v>
      </c>
      <c r="I1270" t="s">
        <v>35</v>
      </c>
      <c r="J1270" t="s">
        <v>145</v>
      </c>
      <c r="K1270">
        <v>8.64</v>
      </c>
      <c r="L1270">
        <v>22</v>
      </c>
      <c r="M1270">
        <v>21</v>
      </c>
      <c r="N1270">
        <v>1</v>
      </c>
      <c r="O1270">
        <v>22</v>
      </c>
      <c r="P1270">
        <v>95.5</v>
      </c>
      <c r="Q1270">
        <v>95.5</v>
      </c>
      <c r="R1270">
        <v>0.64</v>
      </c>
      <c r="S1270" t="s">
        <v>81</v>
      </c>
      <c r="T1270" t="s">
        <v>31</v>
      </c>
    </row>
    <row r="1271" spans="1:20" x14ac:dyDescent="0.3">
      <c r="A1271" t="s">
        <v>77</v>
      </c>
      <c r="B1271" t="s">
        <v>78</v>
      </c>
      <c r="C1271" t="s">
        <v>72</v>
      </c>
      <c r="D1271" t="s">
        <v>73</v>
      </c>
      <c r="E1271" t="s">
        <v>24</v>
      </c>
      <c r="F1271" t="s">
        <v>74</v>
      </c>
      <c r="G1271" t="s">
        <v>450</v>
      </c>
      <c r="H1271" t="s">
        <v>27</v>
      </c>
      <c r="I1271" t="s">
        <v>106</v>
      </c>
      <c r="J1271" t="s">
        <v>212</v>
      </c>
      <c r="K1271">
        <v>8.19</v>
      </c>
      <c r="L1271">
        <v>17</v>
      </c>
      <c r="M1271">
        <v>13</v>
      </c>
      <c r="N1271">
        <v>4</v>
      </c>
      <c r="O1271">
        <v>17</v>
      </c>
      <c r="P1271">
        <v>76.5</v>
      </c>
      <c r="Q1271">
        <v>76.5</v>
      </c>
      <c r="R1271">
        <v>0.19</v>
      </c>
      <c r="S1271" t="s">
        <v>52</v>
      </c>
      <c r="T1271" t="s">
        <v>37</v>
      </c>
    </row>
    <row r="1272" spans="1:20" x14ac:dyDescent="0.3">
      <c r="A1272" t="s">
        <v>82</v>
      </c>
      <c r="B1272" t="s">
        <v>83</v>
      </c>
      <c r="C1272" t="s">
        <v>72</v>
      </c>
      <c r="D1272" t="s">
        <v>45</v>
      </c>
      <c r="E1272" t="s">
        <v>24</v>
      </c>
      <c r="F1272" t="s">
        <v>74</v>
      </c>
      <c r="G1272" t="s">
        <v>450</v>
      </c>
      <c r="H1272" t="s">
        <v>158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 t="s">
        <v>42</v>
      </c>
      <c r="T1272" t="s">
        <v>60</v>
      </c>
    </row>
    <row r="1273" spans="1:20" x14ac:dyDescent="0.3">
      <c r="A1273" t="s">
        <v>85</v>
      </c>
      <c r="B1273" t="s">
        <v>86</v>
      </c>
      <c r="C1273" t="s">
        <v>87</v>
      </c>
      <c r="D1273" t="s">
        <v>88</v>
      </c>
      <c r="E1273" t="s">
        <v>24</v>
      </c>
      <c r="F1273" t="s">
        <v>89</v>
      </c>
      <c r="G1273" t="s">
        <v>450</v>
      </c>
      <c r="H1273" t="s">
        <v>27</v>
      </c>
      <c r="I1273" t="s">
        <v>58</v>
      </c>
      <c r="J1273" t="s">
        <v>80</v>
      </c>
      <c r="K1273">
        <v>8.06</v>
      </c>
      <c r="L1273">
        <v>20</v>
      </c>
      <c r="M1273">
        <v>16</v>
      </c>
      <c r="N1273">
        <v>4</v>
      </c>
      <c r="O1273">
        <v>20</v>
      </c>
      <c r="P1273">
        <v>80</v>
      </c>
      <c r="Q1273">
        <v>80</v>
      </c>
      <c r="R1273">
        <v>0.06</v>
      </c>
      <c r="S1273" t="s">
        <v>30</v>
      </c>
      <c r="T1273" t="s">
        <v>37</v>
      </c>
    </row>
    <row r="1274" spans="1:20" x14ac:dyDescent="0.3">
      <c r="A1274" t="s">
        <v>92</v>
      </c>
      <c r="B1274" t="s">
        <v>93</v>
      </c>
      <c r="C1274" t="s">
        <v>94</v>
      </c>
      <c r="D1274" t="s">
        <v>95</v>
      </c>
      <c r="E1274" t="s">
        <v>24</v>
      </c>
      <c r="F1274" t="s">
        <v>89</v>
      </c>
      <c r="G1274" t="s">
        <v>450</v>
      </c>
      <c r="H1274" t="s">
        <v>27</v>
      </c>
      <c r="I1274" t="s">
        <v>164</v>
      </c>
      <c r="J1274" t="s">
        <v>409</v>
      </c>
      <c r="K1274">
        <v>9.11</v>
      </c>
      <c r="L1274">
        <v>30</v>
      </c>
      <c r="M1274">
        <v>24</v>
      </c>
      <c r="N1274">
        <v>6</v>
      </c>
      <c r="O1274">
        <v>30</v>
      </c>
      <c r="P1274">
        <v>80</v>
      </c>
      <c r="Q1274">
        <v>80</v>
      </c>
      <c r="R1274">
        <v>1.1100000000000001</v>
      </c>
      <c r="S1274" t="s">
        <v>81</v>
      </c>
      <c r="T1274" t="s">
        <v>37</v>
      </c>
    </row>
    <row r="1275" spans="1:20" x14ac:dyDescent="0.3">
      <c r="A1275" t="s">
        <v>97</v>
      </c>
      <c r="B1275" t="s">
        <v>98</v>
      </c>
      <c r="C1275" t="s">
        <v>94</v>
      </c>
      <c r="D1275" t="s">
        <v>95</v>
      </c>
      <c r="E1275" t="s">
        <v>24</v>
      </c>
      <c r="F1275" t="s">
        <v>89</v>
      </c>
      <c r="G1275" t="s">
        <v>450</v>
      </c>
      <c r="H1275" t="s">
        <v>119</v>
      </c>
      <c r="I1275" t="s">
        <v>452</v>
      </c>
      <c r="J1275" t="s">
        <v>221</v>
      </c>
      <c r="K1275">
        <v>9.26</v>
      </c>
      <c r="L1275">
        <v>34</v>
      </c>
      <c r="M1275">
        <v>27</v>
      </c>
      <c r="N1275">
        <v>7</v>
      </c>
      <c r="O1275">
        <v>34</v>
      </c>
      <c r="P1275">
        <v>79.400000000000006</v>
      </c>
      <c r="Q1275">
        <v>79.400000000000006</v>
      </c>
      <c r="R1275">
        <v>1.26</v>
      </c>
      <c r="S1275" t="s">
        <v>42</v>
      </c>
      <c r="T1275" t="s">
        <v>37</v>
      </c>
    </row>
    <row r="1276" spans="1:20" x14ac:dyDescent="0.3">
      <c r="A1276" t="s">
        <v>100</v>
      </c>
      <c r="B1276" t="s">
        <v>101</v>
      </c>
      <c r="C1276" t="s">
        <v>94</v>
      </c>
      <c r="D1276" t="s">
        <v>45</v>
      </c>
      <c r="E1276" t="s">
        <v>24</v>
      </c>
      <c r="F1276" t="s">
        <v>89</v>
      </c>
      <c r="G1276" t="s">
        <v>450</v>
      </c>
      <c r="H1276" t="s">
        <v>27</v>
      </c>
      <c r="I1276" t="s">
        <v>46</v>
      </c>
      <c r="J1276" t="s">
        <v>341</v>
      </c>
      <c r="K1276">
        <v>8.4</v>
      </c>
      <c r="L1276">
        <v>23</v>
      </c>
      <c r="M1276">
        <v>16</v>
      </c>
      <c r="N1276">
        <v>7</v>
      </c>
      <c r="O1276">
        <v>23</v>
      </c>
      <c r="P1276">
        <v>69.599999999999994</v>
      </c>
      <c r="Q1276">
        <v>69.599999999999994</v>
      </c>
      <c r="R1276">
        <v>0.4</v>
      </c>
      <c r="S1276" t="s">
        <v>81</v>
      </c>
      <c r="T1276" t="s">
        <v>37</v>
      </c>
    </row>
    <row r="1277" spans="1:20" x14ac:dyDescent="0.3">
      <c r="A1277" t="s">
        <v>103</v>
      </c>
      <c r="B1277" t="s">
        <v>104</v>
      </c>
      <c r="C1277" t="s">
        <v>22</v>
      </c>
      <c r="D1277" t="s">
        <v>34</v>
      </c>
      <c r="E1277" t="s">
        <v>105</v>
      </c>
      <c r="F1277" t="s">
        <v>25</v>
      </c>
      <c r="G1277" t="s">
        <v>450</v>
      </c>
      <c r="H1277" t="s">
        <v>294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 t="s">
        <v>42</v>
      </c>
      <c r="T1277" t="s">
        <v>60</v>
      </c>
    </row>
    <row r="1278" spans="1:20" x14ac:dyDescent="0.3">
      <c r="A1278" t="s">
        <v>108</v>
      </c>
      <c r="B1278" t="s">
        <v>109</v>
      </c>
      <c r="C1278" t="s">
        <v>22</v>
      </c>
      <c r="D1278" t="s">
        <v>34</v>
      </c>
      <c r="E1278" t="s">
        <v>105</v>
      </c>
      <c r="F1278" t="s">
        <v>25</v>
      </c>
      <c r="G1278" t="s">
        <v>450</v>
      </c>
      <c r="H1278" t="s">
        <v>124</v>
      </c>
      <c r="I1278" t="s">
        <v>79</v>
      </c>
      <c r="J1278" t="s">
        <v>453</v>
      </c>
      <c r="K1278">
        <v>4.84</v>
      </c>
      <c r="L1278">
        <v>9</v>
      </c>
      <c r="M1278">
        <v>7</v>
      </c>
      <c r="N1278">
        <v>2</v>
      </c>
      <c r="O1278">
        <v>9</v>
      </c>
      <c r="P1278">
        <v>77.8</v>
      </c>
      <c r="Q1278">
        <v>77.8</v>
      </c>
      <c r="R1278">
        <v>0</v>
      </c>
      <c r="S1278" t="s">
        <v>30</v>
      </c>
      <c r="T1278" t="s">
        <v>31</v>
      </c>
    </row>
    <row r="1279" spans="1:20" x14ac:dyDescent="0.3">
      <c r="A1279" t="s">
        <v>111</v>
      </c>
      <c r="B1279" t="s">
        <v>112</v>
      </c>
      <c r="C1279" t="s">
        <v>55</v>
      </c>
      <c r="D1279" t="s">
        <v>56</v>
      </c>
      <c r="E1279" t="s">
        <v>105</v>
      </c>
      <c r="F1279" t="s">
        <v>57</v>
      </c>
      <c r="G1279" t="s">
        <v>450</v>
      </c>
      <c r="H1279" t="s">
        <v>27</v>
      </c>
      <c r="I1279" t="s">
        <v>149</v>
      </c>
      <c r="J1279" t="s">
        <v>378</v>
      </c>
      <c r="K1279">
        <v>7.45</v>
      </c>
      <c r="L1279">
        <v>17</v>
      </c>
      <c r="M1279">
        <v>17</v>
      </c>
      <c r="N1279">
        <v>0</v>
      </c>
      <c r="O1279">
        <v>17</v>
      </c>
      <c r="P1279">
        <v>100</v>
      </c>
      <c r="Q1279">
        <v>100</v>
      </c>
      <c r="R1279">
        <v>0</v>
      </c>
      <c r="S1279" t="s">
        <v>42</v>
      </c>
      <c r="T1279" t="s">
        <v>60</v>
      </c>
    </row>
    <row r="1280" spans="1:20" x14ac:dyDescent="0.3">
      <c r="A1280" t="s">
        <v>114</v>
      </c>
      <c r="B1280" t="s">
        <v>115</v>
      </c>
      <c r="C1280" t="s">
        <v>72</v>
      </c>
      <c r="D1280" t="s">
        <v>73</v>
      </c>
      <c r="E1280" t="s">
        <v>105</v>
      </c>
      <c r="F1280" t="s">
        <v>74</v>
      </c>
      <c r="G1280" t="s">
        <v>450</v>
      </c>
      <c r="H1280" t="s">
        <v>27</v>
      </c>
      <c r="I1280" t="s">
        <v>68</v>
      </c>
      <c r="J1280" t="s">
        <v>241</v>
      </c>
      <c r="K1280">
        <v>7.73</v>
      </c>
      <c r="L1280">
        <v>19</v>
      </c>
      <c r="M1280">
        <v>15</v>
      </c>
      <c r="N1280">
        <v>4</v>
      </c>
      <c r="O1280">
        <v>19</v>
      </c>
      <c r="P1280">
        <v>78.900000000000006</v>
      </c>
      <c r="Q1280">
        <v>78.900000000000006</v>
      </c>
      <c r="R1280">
        <v>0</v>
      </c>
      <c r="S1280" t="s">
        <v>30</v>
      </c>
      <c r="T1280" t="s">
        <v>37</v>
      </c>
    </row>
    <row r="1281" spans="1:20" x14ac:dyDescent="0.3">
      <c r="A1281" t="s">
        <v>117</v>
      </c>
      <c r="B1281" t="s">
        <v>118</v>
      </c>
      <c r="C1281" t="s">
        <v>94</v>
      </c>
      <c r="D1281" t="s">
        <v>95</v>
      </c>
      <c r="E1281" t="s">
        <v>105</v>
      </c>
      <c r="F1281" t="s">
        <v>89</v>
      </c>
      <c r="G1281" t="s">
        <v>450</v>
      </c>
      <c r="H1281" t="s">
        <v>27</v>
      </c>
      <c r="I1281" t="s">
        <v>46</v>
      </c>
      <c r="J1281" t="s">
        <v>265</v>
      </c>
      <c r="K1281">
        <v>9.41</v>
      </c>
      <c r="L1281">
        <v>24</v>
      </c>
      <c r="M1281">
        <v>24</v>
      </c>
      <c r="N1281">
        <v>0</v>
      </c>
      <c r="O1281">
        <v>24</v>
      </c>
      <c r="P1281">
        <v>100</v>
      </c>
      <c r="Q1281">
        <v>100</v>
      </c>
      <c r="R1281">
        <v>1.41</v>
      </c>
      <c r="S1281" t="s">
        <v>42</v>
      </c>
      <c r="T1281" t="s">
        <v>60</v>
      </c>
    </row>
    <row r="1282" spans="1:20" x14ac:dyDescent="0.3">
      <c r="A1282" t="s">
        <v>20</v>
      </c>
      <c r="B1282" t="s">
        <v>21</v>
      </c>
      <c r="C1282" t="s">
        <v>22</v>
      </c>
      <c r="D1282" t="s">
        <v>23</v>
      </c>
      <c r="E1282" t="s">
        <v>24</v>
      </c>
      <c r="F1282" t="s">
        <v>25</v>
      </c>
      <c r="G1282" t="s">
        <v>454</v>
      </c>
      <c r="H1282" t="s">
        <v>27</v>
      </c>
      <c r="I1282" t="s">
        <v>90</v>
      </c>
      <c r="J1282" t="s">
        <v>329</v>
      </c>
      <c r="K1282">
        <v>9.0399999999999991</v>
      </c>
      <c r="L1282">
        <v>19</v>
      </c>
      <c r="M1282">
        <v>17</v>
      </c>
      <c r="N1282">
        <v>2</v>
      </c>
      <c r="O1282">
        <v>19</v>
      </c>
      <c r="P1282">
        <v>89.5</v>
      </c>
      <c r="Q1282">
        <v>89.5</v>
      </c>
      <c r="R1282">
        <v>1.04</v>
      </c>
      <c r="S1282" t="s">
        <v>30</v>
      </c>
      <c r="T1282" t="s">
        <v>31</v>
      </c>
    </row>
    <row r="1283" spans="1:20" x14ac:dyDescent="0.3">
      <c r="A1283" t="s">
        <v>32</v>
      </c>
      <c r="B1283" t="s">
        <v>33</v>
      </c>
      <c r="C1283" t="s">
        <v>22</v>
      </c>
      <c r="D1283" t="s">
        <v>34</v>
      </c>
      <c r="E1283" t="s">
        <v>24</v>
      </c>
      <c r="F1283" t="s">
        <v>25</v>
      </c>
      <c r="G1283" t="s">
        <v>454</v>
      </c>
      <c r="H1283" t="s">
        <v>27</v>
      </c>
      <c r="I1283" t="s">
        <v>130</v>
      </c>
      <c r="J1283" t="s">
        <v>360</v>
      </c>
      <c r="K1283">
        <v>8.74</v>
      </c>
      <c r="L1283">
        <v>14</v>
      </c>
      <c r="M1283">
        <v>14</v>
      </c>
      <c r="N1283">
        <v>0</v>
      </c>
      <c r="O1283">
        <v>14</v>
      </c>
      <c r="P1283">
        <v>100</v>
      </c>
      <c r="Q1283">
        <v>100</v>
      </c>
      <c r="R1283">
        <v>0.74</v>
      </c>
      <c r="S1283" t="s">
        <v>42</v>
      </c>
      <c r="T1283" t="s">
        <v>60</v>
      </c>
    </row>
    <row r="1284" spans="1:20" x14ac:dyDescent="0.3">
      <c r="A1284" t="s">
        <v>38</v>
      </c>
      <c r="B1284" t="s">
        <v>39</v>
      </c>
      <c r="C1284" t="s">
        <v>22</v>
      </c>
      <c r="D1284" t="s">
        <v>34</v>
      </c>
      <c r="E1284" t="s">
        <v>24</v>
      </c>
      <c r="F1284" t="s">
        <v>25</v>
      </c>
      <c r="G1284" t="s">
        <v>454</v>
      </c>
      <c r="H1284" t="s">
        <v>27</v>
      </c>
      <c r="I1284" t="s">
        <v>179</v>
      </c>
      <c r="J1284" t="s">
        <v>387</v>
      </c>
      <c r="K1284">
        <v>7.41</v>
      </c>
      <c r="L1284">
        <v>20</v>
      </c>
      <c r="M1284">
        <v>14</v>
      </c>
      <c r="N1284">
        <v>6</v>
      </c>
      <c r="O1284">
        <v>20</v>
      </c>
      <c r="P1284">
        <v>70</v>
      </c>
      <c r="Q1284">
        <v>70</v>
      </c>
      <c r="R1284">
        <v>0</v>
      </c>
      <c r="S1284" t="s">
        <v>30</v>
      </c>
      <c r="T1284" t="s">
        <v>37</v>
      </c>
    </row>
    <row r="1285" spans="1:20" x14ac:dyDescent="0.3">
      <c r="A1285" t="s">
        <v>43</v>
      </c>
      <c r="B1285" t="s">
        <v>44</v>
      </c>
      <c r="C1285" t="s">
        <v>22</v>
      </c>
      <c r="D1285" t="s">
        <v>45</v>
      </c>
      <c r="E1285" t="s">
        <v>24</v>
      </c>
      <c r="F1285" t="s">
        <v>25</v>
      </c>
      <c r="G1285" t="s">
        <v>454</v>
      </c>
      <c r="H1285" t="s">
        <v>119</v>
      </c>
      <c r="I1285" t="s">
        <v>455</v>
      </c>
      <c r="J1285" t="s">
        <v>288</v>
      </c>
      <c r="K1285">
        <v>7.48</v>
      </c>
      <c r="L1285">
        <v>17</v>
      </c>
      <c r="M1285">
        <v>17</v>
      </c>
      <c r="N1285">
        <v>0</v>
      </c>
      <c r="O1285">
        <v>17</v>
      </c>
      <c r="P1285">
        <v>100</v>
      </c>
      <c r="Q1285">
        <v>100</v>
      </c>
      <c r="R1285">
        <v>0</v>
      </c>
      <c r="S1285" t="s">
        <v>42</v>
      </c>
      <c r="T1285" t="s">
        <v>60</v>
      </c>
    </row>
    <row r="1286" spans="1:20" x14ac:dyDescent="0.3">
      <c r="A1286" t="s">
        <v>48</v>
      </c>
      <c r="B1286" t="s">
        <v>49</v>
      </c>
      <c r="C1286" t="s">
        <v>22</v>
      </c>
      <c r="D1286" t="s">
        <v>34</v>
      </c>
      <c r="E1286" t="s">
        <v>24</v>
      </c>
      <c r="F1286" t="s">
        <v>25</v>
      </c>
      <c r="G1286" t="s">
        <v>454</v>
      </c>
      <c r="H1286" t="s">
        <v>27</v>
      </c>
      <c r="I1286" t="s">
        <v>179</v>
      </c>
      <c r="J1286" t="s">
        <v>214</v>
      </c>
      <c r="K1286">
        <v>7.35</v>
      </c>
      <c r="L1286">
        <v>31</v>
      </c>
      <c r="M1286">
        <v>28</v>
      </c>
      <c r="N1286">
        <v>3</v>
      </c>
      <c r="O1286">
        <v>31</v>
      </c>
      <c r="P1286">
        <v>90.3</v>
      </c>
      <c r="Q1286">
        <v>90.3</v>
      </c>
      <c r="R1286">
        <v>0</v>
      </c>
      <c r="S1286" t="s">
        <v>81</v>
      </c>
      <c r="T1286" t="s">
        <v>31</v>
      </c>
    </row>
    <row r="1287" spans="1:20" x14ac:dyDescent="0.3">
      <c r="A1287" t="s">
        <v>53</v>
      </c>
      <c r="B1287" t="s">
        <v>54</v>
      </c>
      <c r="C1287" t="s">
        <v>55</v>
      </c>
      <c r="D1287" t="s">
        <v>56</v>
      </c>
      <c r="E1287" t="s">
        <v>24</v>
      </c>
      <c r="F1287" t="s">
        <v>57</v>
      </c>
      <c r="G1287" t="s">
        <v>454</v>
      </c>
      <c r="H1287" t="s">
        <v>158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 t="s">
        <v>42</v>
      </c>
      <c r="T1287" t="s">
        <v>60</v>
      </c>
    </row>
    <row r="1288" spans="1:20" x14ac:dyDescent="0.3">
      <c r="A1288" t="s">
        <v>61</v>
      </c>
      <c r="B1288" t="s">
        <v>62</v>
      </c>
      <c r="C1288" t="s">
        <v>55</v>
      </c>
      <c r="D1288" t="s">
        <v>63</v>
      </c>
      <c r="E1288" t="s">
        <v>24</v>
      </c>
      <c r="F1288" t="s">
        <v>57</v>
      </c>
      <c r="G1288" t="s">
        <v>454</v>
      </c>
      <c r="H1288" t="s">
        <v>27</v>
      </c>
      <c r="I1288" t="s">
        <v>46</v>
      </c>
      <c r="J1288" t="s">
        <v>337</v>
      </c>
      <c r="K1288">
        <v>8.4499999999999993</v>
      </c>
      <c r="L1288">
        <v>13</v>
      </c>
      <c r="M1288">
        <v>11</v>
      </c>
      <c r="N1288">
        <v>2</v>
      </c>
      <c r="O1288">
        <v>13</v>
      </c>
      <c r="P1288">
        <v>84.6</v>
      </c>
      <c r="Q1288">
        <v>84.6</v>
      </c>
      <c r="R1288">
        <v>0.45</v>
      </c>
      <c r="S1288" t="s">
        <v>30</v>
      </c>
      <c r="T1288" t="s">
        <v>31</v>
      </c>
    </row>
    <row r="1289" spans="1:20" x14ac:dyDescent="0.3">
      <c r="A1289" t="s">
        <v>66</v>
      </c>
      <c r="B1289" t="s">
        <v>67</v>
      </c>
      <c r="C1289" t="s">
        <v>55</v>
      </c>
      <c r="D1289" t="s">
        <v>56</v>
      </c>
      <c r="E1289" t="s">
        <v>24</v>
      </c>
      <c r="F1289" t="s">
        <v>57</v>
      </c>
      <c r="G1289" t="s">
        <v>454</v>
      </c>
      <c r="H1289" t="s">
        <v>27</v>
      </c>
      <c r="I1289" t="s">
        <v>179</v>
      </c>
      <c r="J1289" t="s">
        <v>239</v>
      </c>
      <c r="K1289">
        <v>9.2100000000000009</v>
      </c>
      <c r="L1289">
        <v>13</v>
      </c>
      <c r="M1289">
        <v>11</v>
      </c>
      <c r="N1289">
        <v>2</v>
      </c>
      <c r="O1289">
        <v>13</v>
      </c>
      <c r="P1289">
        <v>84.6</v>
      </c>
      <c r="Q1289">
        <v>84.6</v>
      </c>
      <c r="R1289">
        <v>1.21</v>
      </c>
      <c r="S1289" t="s">
        <v>30</v>
      </c>
      <c r="T1289" t="s">
        <v>31</v>
      </c>
    </row>
    <row r="1290" spans="1:20" x14ac:dyDescent="0.3">
      <c r="A1290" t="s">
        <v>70</v>
      </c>
      <c r="B1290" t="s">
        <v>71</v>
      </c>
      <c r="C1290" t="s">
        <v>72</v>
      </c>
      <c r="D1290" t="s">
        <v>73</v>
      </c>
      <c r="E1290" t="s">
        <v>24</v>
      </c>
      <c r="F1290" t="s">
        <v>74</v>
      </c>
      <c r="G1290" t="s">
        <v>454</v>
      </c>
      <c r="H1290" t="s">
        <v>27</v>
      </c>
      <c r="I1290" t="s">
        <v>64</v>
      </c>
      <c r="J1290" t="s">
        <v>207</v>
      </c>
      <c r="K1290">
        <v>8.64</v>
      </c>
      <c r="L1290">
        <v>14</v>
      </c>
      <c r="M1290">
        <v>10</v>
      </c>
      <c r="N1290">
        <v>4</v>
      </c>
      <c r="O1290">
        <v>14</v>
      </c>
      <c r="P1290">
        <v>71.400000000000006</v>
      </c>
      <c r="Q1290">
        <v>71.400000000000006</v>
      </c>
      <c r="R1290">
        <v>0.64</v>
      </c>
      <c r="S1290" t="s">
        <v>52</v>
      </c>
      <c r="T1290" t="s">
        <v>37</v>
      </c>
    </row>
    <row r="1291" spans="1:20" x14ac:dyDescent="0.3">
      <c r="A1291" t="s">
        <v>77</v>
      </c>
      <c r="B1291" t="s">
        <v>78</v>
      </c>
      <c r="C1291" t="s">
        <v>72</v>
      </c>
      <c r="D1291" t="s">
        <v>73</v>
      </c>
      <c r="E1291" t="s">
        <v>24</v>
      </c>
      <c r="F1291" t="s">
        <v>74</v>
      </c>
      <c r="G1291" t="s">
        <v>454</v>
      </c>
      <c r="H1291" t="s">
        <v>27</v>
      </c>
      <c r="I1291" t="s">
        <v>130</v>
      </c>
      <c r="J1291" t="s">
        <v>129</v>
      </c>
      <c r="K1291">
        <v>9.19</v>
      </c>
      <c r="L1291">
        <v>34</v>
      </c>
      <c r="M1291">
        <v>30</v>
      </c>
      <c r="N1291">
        <v>4</v>
      </c>
      <c r="O1291">
        <v>34</v>
      </c>
      <c r="P1291">
        <v>88.2</v>
      </c>
      <c r="Q1291">
        <v>88.2</v>
      </c>
      <c r="R1291">
        <v>1.19</v>
      </c>
      <c r="S1291" t="s">
        <v>30</v>
      </c>
      <c r="T1291" t="s">
        <v>37</v>
      </c>
    </row>
    <row r="1292" spans="1:20" x14ac:dyDescent="0.3">
      <c r="A1292" t="s">
        <v>82</v>
      </c>
      <c r="B1292" t="s">
        <v>83</v>
      </c>
      <c r="C1292" t="s">
        <v>72</v>
      </c>
      <c r="D1292" t="s">
        <v>45</v>
      </c>
      <c r="E1292" t="s">
        <v>24</v>
      </c>
      <c r="F1292" t="s">
        <v>74</v>
      </c>
      <c r="G1292" t="s">
        <v>454</v>
      </c>
      <c r="H1292" t="s">
        <v>27</v>
      </c>
      <c r="I1292" t="s">
        <v>46</v>
      </c>
      <c r="J1292" t="s">
        <v>169</v>
      </c>
      <c r="K1292">
        <v>9.19</v>
      </c>
      <c r="L1292">
        <v>21</v>
      </c>
      <c r="M1292">
        <v>21</v>
      </c>
      <c r="N1292">
        <v>0</v>
      </c>
      <c r="O1292">
        <v>21</v>
      </c>
      <c r="P1292">
        <v>100</v>
      </c>
      <c r="Q1292">
        <v>100</v>
      </c>
      <c r="R1292">
        <v>1.19</v>
      </c>
      <c r="S1292" t="s">
        <v>42</v>
      </c>
      <c r="T1292" t="s">
        <v>60</v>
      </c>
    </row>
    <row r="1293" spans="1:20" x14ac:dyDescent="0.3">
      <c r="A1293" t="s">
        <v>85</v>
      </c>
      <c r="B1293" t="s">
        <v>86</v>
      </c>
      <c r="C1293" t="s">
        <v>87</v>
      </c>
      <c r="D1293" t="s">
        <v>88</v>
      </c>
      <c r="E1293" t="s">
        <v>24</v>
      </c>
      <c r="F1293" t="s">
        <v>89</v>
      </c>
      <c r="G1293" t="s">
        <v>454</v>
      </c>
      <c r="H1293" t="s">
        <v>27</v>
      </c>
      <c r="I1293" t="s">
        <v>79</v>
      </c>
      <c r="J1293" t="s">
        <v>329</v>
      </c>
      <c r="K1293">
        <v>9.26</v>
      </c>
      <c r="L1293">
        <v>19</v>
      </c>
      <c r="M1293">
        <v>18</v>
      </c>
      <c r="N1293">
        <v>1</v>
      </c>
      <c r="O1293">
        <v>19</v>
      </c>
      <c r="P1293">
        <v>94.7</v>
      </c>
      <c r="Q1293">
        <v>94.7</v>
      </c>
      <c r="R1293">
        <v>1.26</v>
      </c>
      <c r="S1293" t="s">
        <v>42</v>
      </c>
      <c r="T1293" t="s">
        <v>31</v>
      </c>
    </row>
    <row r="1294" spans="1:20" x14ac:dyDescent="0.3">
      <c r="A1294" t="s">
        <v>92</v>
      </c>
      <c r="B1294" t="s">
        <v>93</v>
      </c>
      <c r="C1294" t="s">
        <v>94</v>
      </c>
      <c r="D1294" t="s">
        <v>95</v>
      </c>
      <c r="E1294" t="s">
        <v>24</v>
      </c>
      <c r="F1294" t="s">
        <v>89</v>
      </c>
      <c r="G1294" t="s">
        <v>454</v>
      </c>
      <c r="H1294" t="s">
        <v>27</v>
      </c>
      <c r="I1294" t="s">
        <v>35</v>
      </c>
      <c r="J1294" t="s">
        <v>337</v>
      </c>
      <c r="K1294">
        <v>8.52</v>
      </c>
      <c r="L1294">
        <v>24</v>
      </c>
      <c r="M1294">
        <v>24</v>
      </c>
      <c r="N1294">
        <v>0</v>
      </c>
      <c r="O1294">
        <v>24</v>
      </c>
      <c r="P1294">
        <v>100</v>
      </c>
      <c r="Q1294">
        <v>100</v>
      </c>
      <c r="R1294">
        <v>0.52</v>
      </c>
      <c r="S1294" t="s">
        <v>42</v>
      </c>
      <c r="T1294" t="s">
        <v>60</v>
      </c>
    </row>
    <row r="1295" spans="1:20" x14ac:dyDescent="0.3">
      <c r="A1295" t="s">
        <v>97</v>
      </c>
      <c r="B1295" t="s">
        <v>98</v>
      </c>
      <c r="C1295" t="s">
        <v>94</v>
      </c>
      <c r="D1295" t="s">
        <v>95</v>
      </c>
      <c r="E1295" t="s">
        <v>24</v>
      </c>
      <c r="F1295" t="s">
        <v>89</v>
      </c>
      <c r="G1295" t="s">
        <v>454</v>
      </c>
      <c r="H1295" t="s">
        <v>27</v>
      </c>
      <c r="I1295" t="s">
        <v>223</v>
      </c>
      <c r="J1295" t="s">
        <v>188</v>
      </c>
      <c r="K1295">
        <v>8.4700000000000006</v>
      </c>
      <c r="L1295">
        <v>34</v>
      </c>
      <c r="M1295">
        <v>27</v>
      </c>
      <c r="N1295">
        <v>7</v>
      </c>
      <c r="O1295">
        <v>34</v>
      </c>
      <c r="P1295">
        <v>79.400000000000006</v>
      </c>
      <c r="Q1295">
        <v>79.400000000000006</v>
      </c>
      <c r="R1295">
        <v>0.47</v>
      </c>
      <c r="S1295" t="s">
        <v>30</v>
      </c>
      <c r="T1295" t="s">
        <v>37</v>
      </c>
    </row>
    <row r="1296" spans="1:20" x14ac:dyDescent="0.3">
      <c r="A1296" t="s">
        <v>100</v>
      </c>
      <c r="B1296" t="s">
        <v>101</v>
      </c>
      <c r="C1296" t="s">
        <v>94</v>
      </c>
      <c r="D1296" t="s">
        <v>45</v>
      </c>
      <c r="E1296" t="s">
        <v>24</v>
      </c>
      <c r="F1296" t="s">
        <v>89</v>
      </c>
      <c r="G1296" t="s">
        <v>454</v>
      </c>
      <c r="H1296" t="s">
        <v>27</v>
      </c>
      <c r="I1296" t="s">
        <v>219</v>
      </c>
      <c r="J1296" t="s">
        <v>286</v>
      </c>
      <c r="K1296">
        <v>7.51</v>
      </c>
      <c r="L1296">
        <v>28</v>
      </c>
      <c r="M1296">
        <v>28</v>
      </c>
      <c r="N1296">
        <v>0</v>
      </c>
      <c r="O1296">
        <v>28</v>
      </c>
      <c r="P1296">
        <v>100</v>
      </c>
      <c r="Q1296">
        <v>100</v>
      </c>
      <c r="R1296">
        <v>0</v>
      </c>
      <c r="S1296" t="s">
        <v>42</v>
      </c>
      <c r="T1296" t="s">
        <v>60</v>
      </c>
    </row>
    <row r="1297" spans="1:20" x14ac:dyDescent="0.3">
      <c r="A1297" t="s">
        <v>103</v>
      </c>
      <c r="B1297" t="s">
        <v>104</v>
      </c>
      <c r="C1297" t="s">
        <v>22</v>
      </c>
      <c r="D1297" t="s">
        <v>34</v>
      </c>
      <c r="E1297" t="s">
        <v>105</v>
      </c>
      <c r="F1297" t="s">
        <v>25</v>
      </c>
      <c r="G1297" t="s">
        <v>454</v>
      </c>
      <c r="H1297" t="s">
        <v>27</v>
      </c>
      <c r="I1297" t="s">
        <v>153</v>
      </c>
      <c r="J1297" t="s">
        <v>59</v>
      </c>
      <c r="K1297">
        <v>8.77</v>
      </c>
      <c r="L1297">
        <v>17</v>
      </c>
      <c r="M1297">
        <v>15</v>
      </c>
      <c r="N1297">
        <v>2</v>
      </c>
      <c r="O1297">
        <v>17</v>
      </c>
      <c r="P1297">
        <v>88.2</v>
      </c>
      <c r="Q1297">
        <v>88.2</v>
      </c>
      <c r="R1297">
        <v>0.77</v>
      </c>
      <c r="S1297" t="s">
        <v>30</v>
      </c>
      <c r="T1297" t="s">
        <v>31</v>
      </c>
    </row>
    <row r="1298" spans="1:20" x14ac:dyDescent="0.3">
      <c r="A1298" t="s">
        <v>108</v>
      </c>
      <c r="B1298" t="s">
        <v>109</v>
      </c>
      <c r="C1298" t="s">
        <v>22</v>
      </c>
      <c r="D1298" t="s">
        <v>34</v>
      </c>
      <c r="E1298" t="s">
        <v>105</v>
      </c>
      <c r="F1298" t="s">
        <v>25</v>
      </c>
      <c r="G1298" t="s">
        <v>454</v>
      </c>
      <c r="H1298" t="s">
        <v>27</v>
      </c>
      <c r="I1298" t="s">
        <v>75</v>
      </c>
      <c r="J1298" t="s">
        <v>148</v>
      </c>
      <c r="K1298">
        <v>7.72</v>
      </c>
      <c r="L1298">
        <v>23</v>
      </c>
      <c r="M1298">
        <v>16</v>
      </c>
      <c r="N1298">
        <v>7</v>
      </c>
      <c r="O1298">
        <v>23</v>
      </c>
      <c r="P1298">
        <v>69.599999999999994</v>
      </c>
      <c r="Q1298">
        <v>69.599999999999994</v>
      </c>
      <c r="R1298">
        <v>0</v>
      </c>
      <c r="S1298" t="s">
        <v>30</v>
      </c>
      <c r="T1298" t="s">
        <v>37</v>
      </c>
    </row>
    <row r="1299" spans="1:20" x14ac:dyDescent="0.3">
      <c r="A1299" t="s">
        <v>111</v>
      </c>
      <c r="B1299" t="s">
        <v>112</v>
      </c>
      <c r="C1299" t="s">
        <v>55</v>
      </c>
      <c r="D1299" t="s">
        <v>56</v>
      </c>
      <c r="E1299" t="s">
        <v>105</v>
      </c>
      <c r="F1299" t="s">
        <v>57</v>
      </c>
      <c r="G1299" t="s">
        <v>454</v>
      </c>
      <c r="H1299" t="s">
        <v>27</v>
      </c>
      <c r="I1299" t="s">
        <v>138</v>
      </c>
      <c r="J1299" t="s">
        <v>331</v>
      </c>
      <c r="K1299">
        <v>9.48</v>
      </c>
      <c r="L1299">
        <v>7</v>
      </c>
      <c r="M1299">
        <v>6</v>
      </c>
      <c r="N1299">
        <v>1</v>
      </c>
      <c r="O1299">
        <v>7</v>
      </c>
      <c r="P1299">
        <v>85.7</v>
      </c>
      <c r="Q1299">
        <v>85.7</v>
      </c>
      <c r="R1299">
        <v>1.48</v>
      </c>
      <c r="S1299" t="s">
        <v>81</v>
      </c>
      <c r="T1299" t="s">
        <v>31</v>
      </c>
    </row>
    <row r="1300" spans="1:20" x14ac:dyDescent="0.3">
      <c r="A1300" t="s">
        <v>114</v>
      </c>
      <c r="B1300" t="s">
        <v>115</v>
      </c>
      <c r="C1300" t="s">
        <v>72</v>
      </c>
      <c r="D1300" t="s">
        <v>73</v>
      </c>
      <c r="E1300" t="s">
        <v>105</v>
      </c>
      <c r="F1300" t="s">
        <v>74</v>
      </c>
      <c r="G1300" t="s">
        <v>454</v>
      </c>
      <c r="H1300" t="s">
        <v>119</v>
      </c>
      <c r="I1300" t="s">
        <v>99</v>
      </c>
      <c r="J1300" t="s">
        <v>333</v>
      </c>
      <c r="K1300">
        <v>9.5399999999999991</v>
      </c>
      <c r="L1300">
        <v>20</v>
      </c>
      <c r="M1300">
        <v>20</v>
      </c>
      <c r="N1300">
        <v>0</v>
      </c>
      <c r="O1300">
        <v>20</v>
      </c>
      <c r="P1300">
        <v>100</v>
      </c>
      <c r="Q1300">
        <v>100</v>
      </c>
      <c r="R1300">
        <v>1.54</v>
      </c>
      <c r="S1300" t="s">
        <v>42</v>
      </c>
      <c r="T1300" t="s">
        <v>60</v>
      </c>
    </row>
    <row r="1301" spans="1:20" x14ac:dyDescent="0.3">
      <c r="A1301" t="s">
        <v>117</v>
      </c>
      <c r="B1301" t="s">
        <v>118</v>
      </c>
      <c r="C1301" t="s">
        <v>94</v>
      </c>
      <c r="D1301" t="s">
        <v>95</v>
      </c>
      <c r="E1301" t="s">
        <v>105</v>
      </c>
      <c r="F1301" t="s">
        <v>89</v>
      </c>
      <c r="G1301" t="s">
        <v>454</v>
      </c>
      <c r="H1301" t="s">
        <v>27</v>
      </c>
      <c r="I1301" t="s">
        <v>96</v>
      </c>
      <c r="J1301" t="s">
        <v>321</v>
      </c>
      <c r="K1301">
        <v>8.6999999999999993</v>
      </c>
      <c r="L1301">
        <v>29</v>
      </c>
      <c r="M1301">
        <v>24</v>
      </c>
      <c r="N1301">
        <v>5</v>
      </c>
      <c r="O1301">
        <v>29</v>
      </c>
      <c r="P1301">
        <v>82.8</v>
      </c>
      <c r="Q1301">
        <v>82.8</v>
      </c>
      <c r="R1301">
        <v>0.7</v>
      </c>
      <c r="S1301" t="s">
        <v>42</v>
      </c>
      <c r="T1301" t="s">
        <v>37</v>
      </c>
    </row>
    <row r="1302" spans="1:20" x14ac:dyDescent="0.3">
      <c r="A1302" t="s">
        <v>20</v>
      </c>
      <c r="B1302" t="s">
        <v>21</v>
      </c>
      <c r="C1302" t="s">
        <v>22</v>
      </c>
      <c r="D1302" t="s">
        <v>23</v>
      </c>
      <c r="E1302" t="s">
        <v>24</v>
      </c>
      <c r="F1302" t="s">
        <v>25</v>
      </c>
      <c r="G1302" t="s">
        <v>456</v>
      </c>
      <c r="H1302" t="s">
        <v>27</v>
      </c>
      <c r="I1302" t="s">
        <v>306</v>
      </c>
      <c r="J1302" t="s">
        <v>384</v>
      </c>
      <c r="K1302">
        <v>8.85</v>
      </c>
      <c r="L1302">
        <v>30</v>
      </c>
      <c r="M1302">
        <v>25</v>
      </c>
      <c r="N1302">
        <v>5</v>
      </c>
      <c r="O1302">
        <v>30</v>
      </c>
      <c r="P1302">
        <v>83.3</v>
      </c>
      <c r="Q1302">
        <v>83.3</v>
      </c>
      <c r="R1302">
        <v>0.85</v>
      </c>
      <c r="S1302" t="s">
        <v>30</v>
      </c>
      <c r="T1302" t="s">
        <v>37</v>
      </c>
    </row>
    <row r="1303" spans="1:20" x14ac:dyDescent="0.3">
      <c r="A1303" t="s">
        <v>32</v>
      </c>
      <c r="B1303" t="s">
        <v>33</v>
      </c>
      <c r="C1303" t="s">
        <v>22</v>
      </c>
      <c r="D1303" t="s">
        <v>34</v>
      </c>
      <c r="E1303" t="s">
        <v>24</v>
      </c>
      <c r="F1303" t="s">
        <v>25</v>
      </c>
      <c r="G1303" t="s">
        <v>456</v>
      </c>
      <c r="H1303" t="s">
        <v>27</v>
      </c>
      <c r="I1303" t="s">
        <v>153</v>
      </c>
      <c r="J1303" t="s">
        <v>188</v>
      </c>
      <c r="K1303">
        <v>9.2799999999999994</v>
      </c>
      <c r="L1303">
        <v>21</v>
      </c>
      <c r="M1303">
        <v>19</v>
      </c>
      <c r="N1303">
        <v>2</v>
      </c>
      <c r="O1303">
        <v>21</v>
      </c>
      <c r="P1303">
        <v>90.5</v>
      </c>
      <c r="Q1303">
        <v>90.5</v>
      </c>
      <c r="R1303">
        <v>1.28</v>
      </c>
      <c r="S1303" t="s">
        <v>42</v>
      </c>
      <c r="T1303" t="s">
        <v>31</v>
      </c>
    </row>
    <row r="1304" spans="1:20" x14ac:dyDescent="0.3">
      <c r="A1304" t="s">
        <v>38</v>
      </c>
      <c r="B1304" t="s">
        <v>39</v>
      </c>
      <c r="C1304" t="s">
        <v>22</v>
      </c>
      <c r="D1304" t="s">
        <v>34</v>
      </c>
      <c r="E1304" t="s">
        <v>24</v>
      </c>
      <c r="F1304" t="s">
        <v>25</v>
      </c>
      <c r="G1304" t="s">
        <v>456</v>
      </c>
      <c r="H1304" t="s">
        <v>27</v>
      </c>
      <c r="I1304" t="s">
        <v>35</v>
      </c>
      <c r="J1304" t="s">
        <v>378</v>
      </c>
      <c r="K1304">
        <v>7.49</v>
      </c>
      <c r="L1304">
        <v>29</v>
      </c>
      <c r="M1304">
        <v>27</v>
      </c>
      <c r="N1304">
        <v>2</v>
      </c>
      <c r="O1304">
        <v>29</v>
      </c>
      <c r="P1304">
        <v>93.1</v>
      </c>
      <c r="Q1304">
        <v>93.1</v>
      </c>
      <c r="R1304">
        <v>0</v>
      </c>
      <c r="S1304" t="s">
        <v>30</v>
      </c>
      <c r="T1304" t="s">
        <v>31</v>
      </c>
    </row>
    <row r="1305" spans="1:20" x14ac:dyDescent="0.3">
      <c r="A1305" t="s">
        <v>43</v>
      </c>
      <c r="B1305" t="s">
        <v>44</v>
      </c>
      <c r="C1305" t="s">
        <v>22</v>
      </c>
      <c r="D1305" t="s">
        <v>45</v>
      </c>
      <c r="E1305" t="s">
        <v>24</v>
      </c>
      <c r="F1305" t="s">
        <v>25</v>
      </c>
      <c r="G1305" t="s">
        <v>456</v>
      </c>
      <c r="H1305" t="s">
        <v>27</v>
      </c>
      <c r="I1305" t="s">
        <v>68</v>
      </c>
      <c r="J1305" t="s">
        <v>345</v>
      </c>
      <c r="K1305">
        <v>8.86</v>
      </c>
      <c r="L1305">
        <v>26</v>
      </c>
      <c r="M1305">
        <v>19</v>
      </c>
      <c r="N1305">
        <v>7</v>
      </c>
      <c r="O1305">
        <v>26</v>
      </c>
      <c r="P1305">
        <v>73.099999999999994</v>
      </c>
      <c r="Q1305">
        <v>73.099999999999994</v>
      </c>
      <c r="R1305">
        <v>0.86</v>
      </c>
      <c r="S1305" t="s">
        <v>30</v>
      </c>
      <c r="T1305" t="s">
        <v>37</v>
      </c>
    </row>
    <row r="1306" spans="1:20" x14ac:dyDescent="0.3">
      <c r="A1306" t="s">
        <v>48</v>
      </c>
      <c r="B1306" t="s">
        <v>49</v>
      </c>
      <c r="C1306" t="s">
        <v>22</v>
      </c>
      <c r="D1306" t="s">
        <v>34</v>
      </c>
      <c r="E1306" t="s">
        <v>24</v>
      </c>
      <c r="F1306" t="s">
        <v>25</v>
      </c>
      <c r="G1306" t="s">
        <v>456</v>
      </c>
      <c r="H1306" t="s">
        <v>27</v>
      </c>
      <c r="I1306" t="s">
        <v>306</v>
      </c>
      <c r="J1306" t="s">
        <v>272</v>
      </c>
      <c r="K1306">
        <v>8.57</v>
      </c>
      <c r="L1306">
        <v>25</v>
      </c>
      <c r="M1306">
        <v>25</v>
      </c>
      <c r="N1306">
        <v>0</v>
      </c>
      <c r="O1306">
        <v>25</v>
      </c>
      <c r="P1306">
        <v>100</v>
      </c>
      <c r="Q1306">
        <v>100</v>
      </c>
      <c r="R1306">
        <v>0.56999999999999995</v>
      </c>
      <c r="S1306" t="s">
        <v>42</v>
      </c>
      <c r="T1306" t="s">
        <v>60</v>
      </c>
    </row>
    <row r="1307" spans="1:20" x14ac:dyDescent="0.3">
      <c r="A1307" t="s">
        <v>53</v>
      </c>
      <c r="B1307" t="s">
        <v>54</v>
      </c>
      <c r="C1307" t="s">
        <v>55</v>
      </c>
      <c r="D1307" t="s">
        <v>56</v>
      </c>
      <c r="E1307" t="s">
        <v>24</v>
      </c>
      <c r="F1307" t="s">
        <v>57</v>
      </c>
      <c r="G1307" t="s">
        <v>456</v>
      </c>
      <c r="H1307" t="s">
        <v>27</v>
      </c>
      <c r="I1307" t="s">
        <v>138</v>
      </c>
      <c r="J1307" t="s">
        <v>239</v>
      </c>
      <c r="K1307">
        <v>9.15</v>
      </c>
      <c r="L1307">
        <v>17</v>
      </c>
      <c r="M1307">
        <v>12</v>
      </c>
      <c r="N1307">
        <v>5</v>
      </c>
      <c r="O1307">
        <v>17</v>
      </c>
      <c r="P1307">
        <v>70.599999999999994</v>
      </c>
      <c r="Q1307">
        <v>70.599999999999994</v>
      </c>
      <c r="R1307">
        <v>1.1499999999999999</v>
      </c>
      <c r="S1307" t="s">
        <v>30</v>
      </c>
      <c r="T1307" t="s">
        <v>37</v>
      </c>
    </row>
    <row r="1308" spans="1:20" x14ac:dyDescent="0.3">
      <c r="A1308" t="s">
        <v>61</v>
      </c>
      <c r="B1308" t="s">
        <v>62</v>
      </c>
      <c r="C1308" t="s">
        <v>55</v>
      </c>
      <c r="D1308" t="s">
        <v>63</v>
      </c>
      <c r="E1308" t="s">
        <v>24</v>
      </c>
      <c r="F1308" t="s">
        <v>57</v>
      </c>
      <c r="G1308" t="s">
        <v>456</v>
      </c>
      <c r="H1308" t="s">
        <v>27</v>
      </c>
      <c r="I1308" t="s">
        <v>223</v>
      </c>
      <c r="J1308" t="s">
        <v>211</v>
      </c>
      <c r="K1308">
        <v>8.4499999999999993</v>
      </c>
      <c r="L1308">
        <v>9</v>
      </c>
      <c r="M1308">
        <v>9</v>
      </c>
      <c r="N1308">
        <v>0</v>
      </c>
      <c r="O1308">
        <v>9</v>
      </c>
      <c r="P1308">
        <v>100</v>
      </c>
      <c r="Q1308">
        <v>100</v>
      </c>
      <c r="R1308">
        <v>0.45</v>
      </c>
      <c r="S1308" t="s">
        <v>42</v>
      </c>
      <c r="T1308" t="s">
        <v>60</v>
      </c>
    </row>
    <row r="1309" spans="1:20" x14ac:dyDescent="0.3">
      <c r="A1309" t="s">
        <v>66</v>
      </c>
      <c r="B1309" t="s">
        <v>67</v>
      </c>
      <c r="C1309" t="s">
        <v>55</v>
      </c>
      <c r="D1309" t="s">
        <v>56</v>
      </c>
      <c r="E1309" t="s">
        <v>24</v>
      </c>
      <c r="F1309" t="s">
        <v>57</v>
      </c>
      <c r="G1309" t="s">
        <v>456</v>
      </c>
      <c r="H1309" t="s">
        <v>27</v>
      </c>
      <c r="I1309" t="s">
        <v>206</v>
      </c>
      <c r="J1309" t="s">
        <v>388</v>
      </c>
      <c r="K1309">
        <v>7.63</v>
      </c>
      <c r="L1309">
        <v>11</v>
      </c>
      <c r="M1309">
        <v>10</v>
      </c>
      <c r="N1309">
        <v>1</v>
      </c>
      <c r="O1309">
        <v>11</v>
      </c>
      <c r="P1309">
        <v>90.9</v>
      </c>
      <c r="Q1309">
        <v>90.9</v>
      </c>
      <c r="R1309">
        <v>0</v>
      </c>
      <c r="S1309" t="s">
        <v>42</v>
      </c>
      <c r="T1309" t="s">
        <v>31</v>
      </c>
    </row>
    <row r="1310" spans="1:20" x14ac:dyDescent="0.3">
      <c r="A1310" t="s">
        <v>70</v>
      </c>
      <c r="B1310" t="s">
        <v>71</v>
      </c>
      <c r="C1310" t="s">
        <v>72</v>
      </c>
      <c r="D1310" t="s">
        <v>73</v>
      </c>
      <c r="E1310" t="s">
        <v>24</v>
      </c>
      <c r="F1310" t="s">
        <v>74</v>
      </c>
      <c r="G1310" t="s">
        <v>456</v>
      </c>
      <c r="H1310" t="s">
        <v>27</v>
      </c>
      <c r="I1310" t="s">
        <v>206</v>
      </c>
      <c r="J1310" t="s">
        <v>350</v>
      </c>
      <c r="K1310">
        <v>7.29</v>
      </c>
      <c r="L1310">
        <v>13</v>
      </c>
      <c r="M1310">
        <v>9</v>
      </c>
      <c r="N1310">
        <v>4</v>
      </c>
      <c r="O1310">
        <v>13</v>
      </c>
      <c r="P1310">
        <v>69.2</v>
      </c>
      <c r="Q1310">
        <v>69.2</v>
      </c>
      <c r="R1310">
        <v>0</v>
      </c>
      <c r="S1310" t="s">
        <v>42</v>
      </c>
      <c r="T1310" t="s">
        <v>37</v>
      </c>
    </row>
    <row r="1311" spans="1:20" x14ac:dyDescent="0.3">
      <c r="A1311" t="s">
        <v>77</v>
      </c>
      <c r="B1311" t="s">
        <v>78</v>
      </c>
      <c r="C1311" t="s">
        <v>72</v>
      </c>
      <c r="D1311" t="s">
        <v>73</v>
      </c>
      <c r="E1311" t="s">
        <v>24</v>
      </c>
      <c r="F1311" t="s">
        <v>74</v>
      </c>
      <c r="G1311" t="s">
        <v>456</v>
      </c>
      <c r="H1311" t="s">
        <v>27</v>
      </c>
      <c r="I1311" t="s">
        <v>206</v>
      </c>
      <c r="J1311" t="s">
        <v>213</v>
      </c>
      <c r="K1311">
        <v>8.41</v>
      </c>
      <c r="L1311">
        <v>16</v>
      </c>
      <c r="M1311">
        <v>13</v>
      </c>
      <c r="N1311">
        <v>3</v>
      </c>
      <c r="O1311">
        <v>16</v>
      </c>
      <c r="P1311">
        <v>81.2</v>
      </c>
      <c r="Q1311">
        <v>81.2</v>
      </c>
      <c r="R1311">
        <v>0.41</v>
      </c>
      <c r="S1311" t="s">
        <v>30</v>
      </c>
      <c r="T1311" t="s">
        <v>31</v>
      </c>
    </row>
    <row r="1312" spans="1:20" x14ac:dyDescent="0.3">
      <c r="A1312" t="s">
        <v>82</v>
      </c>
      <c r="B1312" t="s">
        <v>83</v>
      </c>
      <c r="C1312" t="s">
        <v>72</v>
      </c>
      <c r="D1312" t="s">
        <v>45</v>
      </c>
      <c r="E1312" t="s">
        <v>24</v>
      </c>
      <c r="F1312" t="s">
        <v>74</v>
      </c>
      <c r="G1312" t="s">
        <v>456</v>
      </c>
      <c r="H1312" t="s">
        <v>27</v>
      </c>
      <c r="I1312" t="s">
        <v>125</v>
      </c>
      <c r="J1312" t="s">
        <v>143</v>
      </c>
      <c r="K1312">
        <v>7.92</v>
      </c>
      <c r="L1312">
        <v>25</v>
      </c>
      <c r="M1312">
        <v>24</v>
      </c>
      <c r="N1312">
        <v>1</v>
      </c>
      <c r="O1312">
        <v>25</v>
      </c>
      <c r="P1312">
        <v>96</v>
      </c>
      <c r="Q1312">
        <v>96</v>
      </c>
      <c r="R1312">
        <v>0</v>
      </c>
      <c r="S1312" t="s">
        <v>30</v>
      </c>
      <c r="T1312" t="s">
        <v>31</v>
      </c>
    </row>
    <row r="1313" spans="1:20" x14ac:dyDescent="0.3">
      <c r="A1313" t="s">
        <v>85</v>
      </c>
      <c r="B1313" t="s">
        <v>86</v>
      </c>
      <c r="C1313" t="s">
        <v>87</v>
      </c>
      <c r="D1313" t="s">
        <v>88</v>
      </c>
      <c r="E1313" t="s">
        <v>24</v>
      </c>
      <c r="F1313" t="s">
        <v>89</v>
      </c>
      <c r="G1313" t="s">
        <v>456</v>
      </c>
      <c r="H1313" t="s">
        <v>27</v>
      </c>
      <c r="I1313" t="s">
        <v>199</v>
      </c>
      <c r="J1313" t="s">
        <v>336</v>
      </c>
      <c r="K1313">
        <v>8.4499999999999993</v>
      </c>
      <c r="L1313">
        <v>9</v>
      </c>
      <c r="M1313">
        <v>9</v>
      </c>
      <c r="N1313">
        <v>0</v>
      </c>
      <c r="O1313">
        <v>9</v>
      </c>
      <c r="P1313">
        <v>100</v>
      </c>
      <c r="Q1313">
        <v>100</v>
      </c>
      <c r="R1313">
        <v>0.45</v>
      </c>
      <c r="S1313" t="s">
        <v>42</v>
      </c>
      <c r="T1313" t="s">
        <v>60</v>
      </c>
    </row>
    <row r="1314" spans="1:20" x14ac:dyDescent="0.3">
      <c r="A1314" t="s">
        <v>92</v>
      </c>
      <c r="B1314" t="s">
        <v>93</v>
      </c>
      <c r="C1314" t="s">
        <v>94</v>
      </c>
      <c r="D1314" t="s">
        <v>95</v>
      </c>
      <c r="E1314" t="s">
        <v>24</v>
      </c>
      <c r="F1314" t="s">
        <v>89</v>
      </c>
      <c r="G1314" t="s">
        <v>456</v>
      </c>
      <c r="H1314" t="s">
        <v>27</v>
      </c>
      <c r="I1314" t="s">
        <v>206</v>
      </c>
      <c r="J1314" t="s">
        <v>51</v>
      </c>
      <c r="K1314">
        <v>8.7899999999999991</v>
      </c>
      <c r="L1314">
        <v>29</v>
      </c>
      <c r="M1314">
        <v>21</v>
      </c>
      <c r="N1314">
        <v>8</v>
      </c>
      <c r="O1314">
        <v>29</v>
      </c>
      <c r="P1314">
        <v>72.400000000000006</v>
      </c>
      <c r="Q1314">
        <v>72.400000000000006</v>
      </c>
      <c r="R1314">
        <v>0.79</v>
      </c>
      <c r="S1314" t="s">
        <v>81</v>
      </c>
      <c r="T1314" t="s">
        <v>122</v>
      </c>
    </row>
    <row r="1315" spans="1:20" x14ac:dyDescent="0.3">
      <c r="A1315" t="s">
        <v>97</v>
      </c>
      <c r="B1315" t="s">
        <v>98</v>
      </c>
      <c r="C1315" t="s">
        <v>94</v>
      </c>
      <c r="D1315" t="s">
        <v>95</v>
      </c>
      <c r="E1315" t="s">
        <v>24</v>
      </c>
      <c r="F1315" t="s">
        <v>89</v>
      </c>
      <c r="G1315" t="s">
        <v>456</v>
      </c>
      <c r="H1315" t="s">
        <v>27</v>
      </c>
      <c r="I1315" t="s">
        <v>204</v>
      </c>
      <c r="J1315" t="s">
        <v>51</v>
      </c>
      <c r="K1315">
        <v>8.52</v>
      </c>
      <c r="L1315">
        <v>28</v>
      </c>
      <c r="M1315">
        <v>25</v>
      </c>
      <c r="N1315">
        <v>3</v>
      </c>
      <c r="O1315">
        <v>28</v>
      </c>
      <c r="P1315">
        <v>89.3</v>
      </c>
      <c r="Q1315">
        <v>89.3</v>
      </c>
      <c r="R1315">
        <v>0.52</v>
      </c>
      <c r="S1315" t="s">
        <v>42</v>
      </c>
      <c r="T1315" t="s">
        <v>31</v>
      </c>
    </row>
    <row r="1316" spans="1:20" x14ac:dyDescent="0.3">
      <c r="A1316" t="s">
        <v>100</v>
      </c>
      <c r="B1316" t="s">
        <v>101</v>
      </c>
      <c r="C1316" t="s">
        <v>94</v>
      </c>
      <c r="D1316" t="s">
        <v>45</v>
      </c>
      <c r="E1316" t="s">
        <v>24</v>
      </c>
      <c r="F1316" t="s">
        <v>89</v>
      </c>
      <c r="G1316" t="s">
        <v>456</v>
      </c>
      <c r="H1316" t="s">
        <v>27</v>
      </c>
      <c r="I1316" t="s">
        <v>223</v>
      </c>
      <c r="J1316" t="s">
        <v>342</v>
      </c>
      <c r="K1316">
        <v>8.52</v>
      </c>
      <c r="L1316">
        <v>27</v>
      </c>
      <c r="M1316">
        <v>20</v>
      </c>
      <c r="N1316">
        <v>7</v>
      </c>
      <c r="O1316">
        <v>27</v>
      </c>
      <c r="P1316">
        <v>74.099999999999994</v>
      </c>
      <c r="Q1316">
        <v>74.099999999999994</v>
      </c>
      <c r="R1316">
        <v>0.52</v>
      </c>
      <c r="S1316" t="s">
        <v>30</v>
      </c>
      <c r="T1316" t="s">
        <v>37</v>
      </c>
    </row>
    <row r="1317" spans="1:20" x14ac:dyDescent="0.3">
      <c r="A1317" t="s">
        <v>103</v>
      </c>
      <c r="B1317" t="s">
        <v>104</v>
      </c>
      <c r="C1317" t="s">
        <v>22</v>
      </c>
      <c r="D1317" t="s">
        <v>34</v>
      </c>
      <c r="E1317" t="s">
        <v>105</v>
      </c>
      <c r="F1317" t="s">
        <v>25</v>
      </c>
      <c r="G1317" t="s">
        <v>456</v>
      </c>
      <c r="H1317" t="s">
        <v>119</v>
      </c>
      <c r="I1317" t="s">
        <v>332</v>
      </c>
      <c r="J1317" t="s">
        <v>406</v>
      </c>
      <c r="K1317">
        <v>9.4600000000000009</v>
      </c>
      <c r="L1317">
        <v>31</v>
      </c>
      <c r="M1317">
        <v>23</v>
      </c>
      <c r="N1317">
        <v>8</v>
      </c>
      <c r="O1317">
        <v>31</v>
      </c>
      <c r="P1317">
        <v>74.2</v>
      </c>
      <c r="Q1317">
        <v>74.2</v>
      </c>
      <c r="R1317">
        <v>1.46</v>
      </c>
      <c r="S1317" t="s">
        <v>42</v>
      </c>
      <c r="T1317" t="s">
        <v>122</v>
      </c>
    </row>
    <row r="1318" spans="1:20" x14ac:dyDescent="0.3">
      <c r="A1318" t="s">
        <v>108</v>
      </c>
      <c r="B1318" t="s">
        <v>109</v>
      </c>
      <c r="C1318" t="s">
        <v>22</v>
      </c>
      <c r="D1318" t="s">
        <v>34</v>
      </c>
      <c r="E1318" t="s">
        <v>105</v>
      </c>
      <c r="F1318" t="s">
        <v>25</v>
      </c>
      <c r="G1318" t="s">
        <v>456</v>
      </c>
      <c r="H1318" t="s">
        <v>27</v>
      </c>
      <c r="I1318" t="s">
        <v>58</v>
      </c>
      <c r="J1318" t="s">
        <v>190</v>
      </c>
      <c r="K1318">
        <v>8.8699999999999992</v>
      </c>
      <c r="L1318">
        <v>25</v>
      </c>
      <c r="M1318">
        <v>23</v>
      </c>
      <c r="N1318">
        <v>2</v>
      </c>
      <c r="O1318">
        <v>25</v>
      </c>
      <c r="P1318">
        <v>92</v>
      </c>
      <c r="Q1318">
        <v>92</v>
      </c>
      <c r="R1318">
        <v>0.87</v>
      </c>
      <c r="S1318" t="s">
        <v>81</v>
      </c>
      <c r="T1318" t="s">
        <v>31</v>
      </c>
    </row>
    <row r="1319" spans="1:20" x14ac:dyDescent="0.3">
      <c r="A1319" t="s">
        <v>111</v>
      </c>
      <c r="B1319" t="s">
        <v>112</v>
      </c>
      <c r="C1319" t="s">
        <v>55</v>
      </c>
      <c r="D1319" t="s">
        <v>56</v>
      </c>
      <c r="E1319" t="s">
        <v>105</v>
      </c>
      <c r="F1319" t="s">
        <v>57</v>
      </c>
      <c r="G1319" t="s">
        <v>456</v>
      </c>
      <c r="H1319" t="s">
        <v>27</v>
      </c>
      <c r="I1319" t="s">
        <v>96</v>
      </c>
      <c r="J1319" t="s">
        <v>208</v>
      </c>
      <c r="K1319">
        <v>7.96</v>
      </c>
      <c r="L1319">
        <v>20</v>
      </c>
      <c r="M1319">
        <v>19</v>
      </c>
      <c r="N1319">
        <v>1</v>
      </c>
      <c r="O1319">
        <v>20</v>
      </c>
      <c r="P1319">
        <v>95</v>
      </c>
      <c r="Q1319">
        <v>95</v>
      </c>
      <c r="R1319">
        <v>0</v>
      </c>
      <c r="S1319" t="s">
        <v>30</v>
      </c>
      <c r="T1319" t="s">
        <v>31</v>
      </c>
    </row>
    <row r="1320" spans="1:20" x14ac:dyDescent="0.3">
      <c r="A1320" t="s">
        <v>114</v>
      </c>
      <c r="B1320" t="s">
        <v>115</v>
      </c>
      <c r="C1320" t="s">
        <v>72</v>
      </c>
      <c r="D1320" t="s">
        <v>73</v>
      </c>
      <c r="E1320" t="s">
        <v>105</v>
      </c>
      <c r="F1320" t="s">
        <v>74</v>
      </c>
      <c r="G1320" t="s">
        <v>456</v>
      </c>
      <c r="H1320" t="s">
        <v>158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 t="s">
        <v>42</v>
      </c>
      <c r="T1320" t="s">
        <v>60</v>
      </c>
    </row>
    <row r="1321" spans="1:20" x14ac:dyDescent="0.3">
      <c r="A1321" t="s">
        <v>117</v>
      </c>
      <c r="B1321" t="s">
        <v>118</v>
      </c>
      <c r="C1321" t="s">
        <v>94</v>
      </c>
      <c r="D1321" t="s">
        <v>95</v>
      </c>
      <c r="E1321" t="s">
        <v>105</v>
      </c>
      <c r="F1321" t="s">
        <v>89</v>
      </c>
      <c r="G1321" t="s">
        <v>456</v>
      </c>
      <c r="H1321" t="s">
        <v>27</v>
      </c>
      <c r="I1321" t="s">
        <v>206</v>
      </c>
      <c r="J1321" t="s">
        <v>337</v>
      </c>
      <c r="K1321">
        <v>8.48</v>
      </c>
      <c r="L1321">
        <v>25</v>
      </c>
      <c r="M1321">
        <v>20</v>
      </c>
      <c r="N1321">
        <v>5</v>
      </c>
      <c r="O1321">
        <v>25</v>
      </c>
      <c r="P1321">
        <v>80</v>
      </c>
      <c r="Q1321">
        <v>80</v>
      </c>
      <c r="R1321">
        <v>0.48</v>
      </c>
      <c r="S1321" t="s">
        <v>42</v>
      </c>
      <c r="T1321" t="s">
        <v>37</v>
      </c>
    </row>
    <row r="1322" spans="1:20" x14ac:dyDescent="0.3">
      <c r="A1322" t="s">
        <v>20</v>
      </c>
      <c r="B1322" t="s">
        <v>21</v>
      </c>
      <c r="C1322" t="s">
        <v>22</v>
      </c>
      <c r="D1322" t="s">
        <v>23</v>
      </c>
      <c r="E1322" t="s">
        <v>24</v>
      </c>
      <c r="F1322" t="s">
        <v>25</v>
      </c>
      <c r="G1322" t="s">
        <v>457</v>
      </c>
      <c r="H1322" t="s">
        <v>27</v>
      </c>
      <c r="I1322" t="s">
        <v>46</v>
      </c>
      <c r="J1322" t="s">
        <v>239</v>
      </c>
      <c r="K1322">
        <v>9.2899999999999991</v>
      </c>
      <c r="L1322">
        <v>19</v>
      </c>
      <c r="M1322">
        <v>14</v>
      </c>
      <c r="N1322">
        <v>5</v>
      </c>
      <c r="O1322">
        <v>19</v>
      </c>
      <c r="P1322">
        <v>73.7</v>
      </c>
      <c r="Q1322">
        <v>73.7</v>
      </c>
      <c r="R1322">
        <v>1.29</v>
      </c>
      <c r="S1322" t="s">
        <v>42</v>
      </c>
      <c r="T1322" t="s">
        <v>37</v>
      </c>
    </row>
    <row r="1323" spans="1:20" x14ac:dyDescent="0.3">
      <c r="A1323" t="s">
        <v>32</v>
      </c>
      <c r="B1323" t="s">
        <v>33</v>
      </c>
      <c r="C1323" t="s">
        <v>22</v>
      </c>
      <c r="D1323" t="s">
        <v>34</v>
      </c>
      <c r="E1323" t="s">
        <v>24</v>
      </c>
      <c r="F1323" t="s">
        <v>25</v>
      </c>
      <c r="G1323" t="s">
        <v>457</v>
      </c>
      <c r="H1323" t="s">
        <v>27</v>
      </c>
      <c r="I1323" t="s">
        <v>138</v>
      </c>
      <c r="J1323" t="s">
        <v>331</v>
      </c>
      <c r="K1323">
        <v>9.48</v>
      </c>
      <c r="L1323">
        <v>24</v>
      </c>
      <c r="M1323">
        <v>21</v>
      </c>
      <c r="N1323">
        <v>3</v>
      </c>
      <c r="O1323">
        <v>24</v>
      </c>
      <c r="P1323">
        <v>87.5</v>
      </c>
      <c r="Q1323">
        <v>87.5</v>
      </c>
      <c r="R1323">
        <v>1.48</v>
      </c>
      <c r="S1323" t="s">
        <v>81</v>
      </c>
      <c r="T1323" t="s">
        <v>31</v>
      </c>
    </row>
    <row r="1324" spans="1:20" x14ac:dyDescent="0.3">
      <c r="A1324" t="s">
        <v>38</v>
      </c>
      <c r="B1324" t="s">
        <v>39</v>
      </c>
      <c r="C1324" t="s">
        <v>22</v>
      </c>
      <c r="D1324" t="s">
        <v>34</v>
      </c>
      <c r="E1324" t="s">
        <v>24</v>
      </c>
      <c r="F1324" t="s">
        <v>25</v>
      </c>
      <c r="G1324" t="s">
        <v>457</v>
      </c>
      <c r="H1324" t="s">
        <v>27</v>
      </c>
      <c r="I1324" t="s">
        <v>219</v>
      </c>
      <c r="J1324" t="s">
        <v>266</v>
      </c>
      <c r="K1324">
        <v>8.4700000000000006</v>
      </c>
      <c r="L1324">
        <v>21</v>
      </c>
      <c r="M1324">
        <v>20</v>
      </c>
      <c r="N1324">
        <v>1</v>
      </c>
      <c r="O1324">
        <v>21</v>
      </c>
      <c r="P1324">
        <v>95.2</v>
      </c>
      <c r="Q1324">
        <v>95.2</v>
      </c>
      <c r="R1324">
        <v>0.47</v>
      </c>
      <c r="S1324" t="s">
        <v>81</v>
      </c>
      <c r="T1324" t="s">
        <v>31</v>
      </c>
    </row>
    <row r="1325" spans="1:20" x14ac:dyDescent="0.3">
      <c r="A1325" t="s">
        <v>43</v>
      </c>
      <c r="B1325" t="s">
        <v>44</v>
      </c>
      <c r="C1325" t="s">
        <v>22</v>
      </c>
      <c r="D1325" t="s">
        <v>45</v>
      </c>
      <c r="E1325" t="s">
        <v>24</v>
      </c>
      <c r="F1325" t="s">
        <v>25</v>
      </c>
      <c r="G1325" t="s">
        <v>457</v>
      </c>
      <c r="H1325" t="s">
        <v>27</v>
      </c>
      <c r="I1325" t="s">
        <v>64</v>
      </c>
      <c r="J1325" t="s">
        <v>203</v>
      </c>
      <c r="K1325">
        <v>7.61</v>
      </c>
      <c r="L1325">
        <v>28</v>
      </c>
      <c r="M1325">
        <v>23</v>
      </c>
      <c r="N1325">
        <v>5</v>
      </c>
      <c r="O1325">
        <v>28</v>
      </c>
      <c r="P1325">
        <v>82.1</v>
      </c>
      <c r="Q1325">
        <v>82.1</v>
      </c>
      <c r="R1325">
        <v>0</v>
      </c>
      <c r="S1325" t="s">
        <v>30</v>
      </c>
      <c r="T1325" t="s">
        <v>37</v>
      </c>
    </row>
    <row r="1326" spans="1:20" x14ac:dyDescent="0.3">
      <c r="A1326" t="s">
        <v>48</v>
      </c>
      <c r="B1326" t="s">
        <v>49</v>
      </c>
      <c r="C1326" t="s">
        <v>22</v>
      </c>
      <c r="D1326" t="s">
        <v>34</v>
      </c>
      <c r="E1326" t="s">
        <v>24</v>
      </c>
      <c r="F1326" t="s">
        <v>25</v>
      </c>
      <c r="G1326" t="s">
        <v>457</v>
      </c>
      <c r="H1326" t="s">
        <v>158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 t="s">
        <v>42</v>
      </c>
      <c r="T1326" t="s">
        <v>60</v>
      </c>
    </row>
    <row r="1327" spans="1:20" x14ac:dyDescent="0.3">
      <c r="A1327" t="s">
        <v>53</v>
      </c>
      <c r="B1327" t="s">
        <v>54</v>
      </c>
      <c r="C1327" t="s">
        <v>55</v>
      </c>
      <c r="D1327" t="s">
        <v>56</v>
      </c>
      <c r="E1327" t="s">
        <v>24</v>
      </c>
      <c r="F1327" t="s">
        <v>57</v>
      </c>
      <c r="G1327" t="s">
        <v>457</v>
      </c>
      <c r="H1327" t="s">
        <v>27</v>
      </c>
      <c r="I1327" t="s">
        <v>285</v>
      </c>
      <c r="J1327" t="s">
        <v>316</v>
      </c>
      <c r="K1327">
        <v>8.6199999999999992</v>
      </c>
      <c r="L1327">
        <v>14</v>
      </c>
      <c r="M1327">
        <v>11</v>
      </c>
      <c r="N1327">
        <v>3</v>
      </c>
      <c r="O1327">
        <v>14</v>
      </c>
      <c r="P1327">
        <v>78.599999999999994</v>
      </c>
      <c r="Q1327">
        <v>78.599999999999994</v>
      </c>
      <c r="R1327">
        <v>0.62</v>
      </c>
      <c r="S1327" t="s">
        <v>30</v>
      </c>
      <c r="T1327" t="s">
        <v>31</v>
      </c>
    </row>
    <row r="1328" spans="1:20" x14ac:dyDescent="0.3">
      <c r="A1328" t="s">
        <v>61</v>
      </c>
      <c r="B1328" t="s">
        <v>62</v>
      </c>
      <c r="C1328" t="s">
        <v>55</v>
      </c>
      <c r="D1328" t="s">
        <v>63</v>
      </c>
      <c r="E1328" t="s">
        <v>24</v>
      </c>
      <c r="F1328" t="s">
        <v>57</v>
      </c>
      <c r="G1328" t="s">
        <v>457</v>
      </c>
      <c r="H1328" t="s">
        <v>27</v>
      </c>
      <c r="I1328" t="s">
        <v>46</v>
      </c>
      <c r="J1328" t="s">
        <v>116</v>
      </c>
      <c r="K1328">
        <v>8.11</v>
      </c>
      <c r="L1328">
        <v>15</v>
      </c>
      <c r="M1328">
        <v>14</v>
      </c>
      <c r="N1328">
        <v>1</v>
      </c>
      <c r="O1328">
        <v>15</v>
      </c>
      <c r="P1328">
        <v>93.3</v>
      </c>
      <c r="Q1328">
        <v>93.3</v>
      </c>
      <c r="R1328">
        <v>0.11</v>
      </c>
      <c r="S1328" t="s">
        <v>52</v>
      </c>
      <c r="T1328" t="s">
        <v>31</v>
      </c>
    </row>
    <row r="1329" spans="1:20" x14ac:dyDescent="0.3">
      <c r="A1329" t="s">
        <v>66</v>
      </c>
      <c r="B1329" t="s">
        <v>67</v>
      </c>
      <c r="C1329" t="s">
        <v>55</v>
      </c>
      <c r="D1329" t="s">
        <v>56</v>
      </c>
      <c r="E1329" t="s">
        <v>24</v>
      </c>
      <c r="F1329" t="s">
        <v>57</v>
      </c>
      <c r="G1329" t="s">
        <v>457</v>
      </c>
      <c r="H1329" t="s">
        <v>27</v>
      </c>
      <c r="I1329" t="s">
        <v>204</v>
      </c>
      <c r="J1329" t="s">
        <v>337</v>
      </c>
      <c r="K1329">
        <v>8.1999999999999993</v>
      </c>
      <c r="L1329">
        <v>14</v>
      </c>
      <c r="M1329">
        <v>12</v>
      </c>
      <c r="N1329">
        <v>2</v>
      </c>
      <c r="O1329">
        <v>14</v>
      </c>
      <c r="P1329">
        <v>85.7</v>
      </c>
      <c r="Q1329">
        <v>85.7</v>
      </c>
      <c r="R1329">
        <v>0.2</v>
      </c>
      <c r="S1329" t="s">
        <v>30</v>
      </c>
      <c r="T1329" t="s">
        <v>31</v>
      </c>
    </row>
    <row r="1330" spans="1:20" x14ac:dyDescent="0.3">
      <c r="A1330" t="s">
        <v>70</v>
      </c>
      <c r="B1330" t="s">
        <v>71</v>
      </c>
      <c r="C1330" t="s">
        <v>72</v>
      </c>
      <c r="D1330" t="s">
        <v>73</v>
      </c>
      <c r="E1330" t="s">
        <v>24</v>
      </c>
      <c r="F1330" t="s">
        <v>74</v>
      </c>
      <c r="G1330" t="s">
        <v>457</v>
      </c>
      <c r="H1330" t="s">
        <v>27</v>
      </c>
      <c r="I1330" t="s">
        <v>106</v>
      </c>
      <c r="J1330" t="s">
        <v>139</v>
      </c>
      <c r="K1330">
        <v>7.89</v>
      </c>
      <c r="L1330">
        <v>25</v>
      </c>
      <c r="M1330">
        <v>24</v>
      </c>
      <c r="N1330">
        <v>1</v>
      </c>
      <c r="O1330">
        <v>25</v>
      </c>
      <c r="P1330">
        <v>96</v>
      </c>
      <c r="Q1330">
        <v>96</v>
      </c>
      <c r="R1330">
        <v>0</v>
      </c>
      <c r="S1330" t="s">
        <v>81</v>
      </c>
      <c r="T1330" t="s">
        <v>31</v>
      </c>
    </row>
    <row r="1331" spans="1:20" x14ac:dyDescent="0.3">
      <c r="A1331" t="s">
        <v>77</v>
      </c>
      <c r="B1331" t="s">
        <v>78</v>
      </c>
      <c r="C1331" t="s">
        <v>72</v>
      </c>
      <c r="D1331" t="s">
        <v>73</v>
      </c>
      <c r="E1331" t="s">
        <v>24</v>
      </c>
      <c r="F1331" t="s">
        <v>74</v>
      </c>
      <c r="G1331" t="s">
        <v>457</v>
      </c>
      <c r="H1331" t="s">
        <v>27</v>
      </c>
      <c r="I1331" t="s">
        <v>179</v>
      </c>
      <c r="J1331" t="s">
        <v>361</v>
      </c>
      <c r="K1331">
        <v>8.18</v>
      </c>
      <c r="L1331">
        <v>18</v>
      </c>
      <c r="M1331">
        <v>14</v>
      </c>
      <c r="N1331">
        <v>4</v>
      </c>
      <c r="O1331">
        <v>18</v>
      </c>
      <c r="P1331">
        <v>77.8</v>
      </c>
      <c r="Q1331">
        <v>77.8</v>
      </c>
      <c r="R1331">
        <v>0.18</v>
      </c>
      <c r="S1331" t="s">
        <v>42</v>
      </c>
      <c r="T1331" t="s">
        <v>37</v>
      </c>
    </row>
    <row r="1332" spans="1:20" x14ac:dyDescent="0.3">
      <c r="A1332" t="s">
        <v>82</v>
      </c>
      <c r="B1332" t="s">
        <v>83</v>
      </c>
      <c r="C1332" t="s">
        <v>72</v>
      </c>
      <c r="D1332" t="s">
        <v>45</v>
      </c>
      <c r="E1332" t="s">
        <v>24</v>
      </c>
      <c r="F1332" t="s">
        <v>74</v>
      </c>
      <c r="G1332" t="s">
        <v>457</v>
      </c>
      <c r="H1332" t="s">
        <v>27</v>
      </c>
      <c r="I1332" t="s">
        <v>149</v>
      </c>
      <c r="J1332" t="s">
        <v>202</v>
      </c>
      <c r="K1332">
        <v>7.6</v>
      </c>
      <c r="L1332">
        <v>27</v>
      </c>
      <c r="M1332">
        <v>24</v>
      </c>
      <c r="N1332">
        <v>3</v>
      </c>
      <c r="O1332">
        <v>27</v>
      </c>
      <c r="P1332">
        <v>88.9</v>
      </c>
      <c r="Q1332">
        <v>88.9</v>
      </c>
      <c r="R1332">
        <v>0</v>
      </c>
      <c r="S1332" t="s">
        <v>30</v>
      </c>
      <c r="T1332" t="s">
        <v>31</v>
      </c>
    </row>
    <row r="1333" spans="1:20" x14ac:dyDescent="0.3">
      <c r="A1333" t="s">
        <v>85</v>
      </c>
      <c r="B1333" t="s">
        <v>86</v>
      </c>
      <c r="C1333" t="s">
        <v>87</v>
      </c>
      <c r="D1333" t="s">
        <v>88</v>
      </c>
      <c r="E1333" t="s">
        <v>24</v>
      </c>
      <c r="F1333" t="s">
        <v>89</v>
      </c>
      <c r="G1333" t="s">
        <v>457</v>
      </c>
      <c r="H1333" t="s">
        <v>27</v>
      </c>
      <c r="I1333" t="s">
        <v>106</v>
      </c>
      <c r="J1333" t="s">
        <v>289</v>
      </c>
      <c r="K1333">
        <v>9.44</v>
      </c>
      <c r="L1333">
        <v>14</v>
      </c>
      <c r="M1333">
        <v>10</v>
      </c>
      <c r="N1333">
        <v>4</v>
      </c>
      <c r="O1333">
        <v>14</v>
      </c>
      <c r="P1333">
        <v>71.400000000000006</v>
      </c>
      <c r="Q1333">
        <v>71.400000000000006</v>
      </c>
      <c r="R1333">
        <v>1.44</v>
      </c>
      <c r="S1333" t="s">
        <v>30</v>
      </c>
      <c r="T1333" t="s">
        <v>37</v>
      </c>
    </row>
    <row r="1334" spans="1:20" x14ac:dyDescent="0.3">
      <c r="A1334" t="s">
        <v>92</v>
      </c>
      <c r="B1334" t="s">
        <v>93</v>
      </c>
      <c r="C1334" t="s">
        <v>94</v>
      </c>
      <c r="D1334" t="s">
        <v>95</v>
      </c>
      <c r="E1334" t="s">
        <v>24</v>
      </c>
      <c r="F1334" t="s">
        <v>89</v>
      </c>
      <c r="G1334" t="s">
        <v>457</v>
      </c>
      <c r="H1334" t="s">
        <v>27</v>
      </c>
      <c r="I1334" t="s">
        <v>138</v>
      </c>
      <c r="J1334" t="s">
        <v>36</v>
      </c>
      <c r="K1334">
        <v>7.23</v>
      </c>
      <c r="L1334">
        <v>31</v>
      </c>
      <c r="M1334">
        <v>21</v>
      </c>
      <c r="N1334">
        <v>10</v>
      </c>
      <c r="O1334">
        <v>31</v>
      </c>
      <c r="P1334">
        <v>67.7</v>
      </c>
      <c r="Q1334">
        <v>67.7</v>
      </c>
      <c r="R1334">
        <v>0</v>
      </c>
      <c r="S1334" t="s">
        <v>30</v>
      </c>
      <c r="T1334" t="s">
        <v>122</v>
      </c>
    </row>
    <row r="1335" spans="1:20" x14ac:dyDescent="0.3">
      <c r="A1335" t="s">
        <v>97</v>
      </c>
      <c r="B1335" t="s">
        <v>98</v>
      </c>
      <c r="C1335" t="s">
        <v>94</v>
      </c>
      <c r="D1335" t="s">
        <v>95</v>
      </c>
      <c r="E1335" t="s">
        <v>24</v>
      </c>
      <c r="F1335" t="s">
        <v>89</v>
      </c>
      <c r="G1335" t="s">
        <v>457</v>
      </c>
      <c r="H1335" t="s">
        <v>27</v>
      </c>
      <c r="I1335" t="s">
        <v>125</v>
      </c>
      <c r="J1335" t="s">
        <v>234</v>
      </c>
      <c r="K1335">
        <v>9.59</v>
      </c>
      <c r="L1335">
        <v>36</v>
      </c>
      <c r="M1335">
        <v>34</v>
      </c>
      <c r="N1335">
        <v>2</v>
      </c>
      <c r="O1335">
        <v>36</v>
      </c>
      <c r="P1335">
        <v>94.4</v>
      </c>
      <c r="Q1335">
        <v>94.4</v>
      </c>
      <c r="R1335">
        <v>1.59</v>
      </c>
      <c r="S1335" t="s">
        <v>81</v>
      </c>
      <c r="T1335" t="s">
        <v>31</v>
      </c>
    </row>
    <row r="1336" spans="1:20" x14ac:dyDescent="0.3">
      <c r="A1336" t="s">
        <v>100</v>
      </c>
      <c r="B1336" t="s">
        <v>101</v>
      </c>
      <c r="C1336" t="s">
        <v>94</v>
      </c>
      <c r="D1336" t="s">
        <v>45</v>
      </c>
      <c r="E1336" t="s">
        <v>24</v>
      </c>
      <c r="F1336" t="s">
        <v>89</v>
      </c>
      <c r="G1336" t="s">
        <v>457</v>
      </c>
      <c r="H1336" t="s">
        <v>294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 t="s">
        <v>42</v>
      </c>
      <c r="T1336" t="s">
        <v>60</v>
      </c>
    </row>
    <row r="1337" spans="1:20" x14ac:dyDescent="0.3">
      <c r="A1337" t="s">
        <v>103</v>
      </c>
      <c r="B1337" t="s">
        <v>104</v>
      </c>
      <c r="C1337" t="s">
        <v>22</v>
      </c>
      <c r="D1337" t="s">
        <v>34</v>
      </c>
      <c r="E1337" t="s">
        <v>105</v>
      </c>
      <c r="F1337" t="s">
        <v>25</v>
      </c>
      <c r="G1337" t="s">
        <v>457</v>
      </c>
      <c r="H1337" t="s">
        <v>119</v>
      </c>
      <c r="I1337" t="s">
        <v>458</v>
      </c>
      <c r="J1337" t="s">
        <v>336</v>
      </c>
      <c r="K1337">
        <v>7.3</v>
      </c>
      <c r="L1337">
        <v>21</v>
      </c>
      <c r="M1337">
        <v>21</v>
      </c>
      <c r="N1337">
        <v>0</v>
      </c>
      <c r="O1337">
        <v>21</v>
      </c>
      <c r="P1337">
        <v>100</v>
      </c>
      <c r="Q1337">
        <v>100</v>
      </c>
      <c r="R1337">
        <v>0</v>
      </c>
      <c r="S1337" t="s">
        <v>42</v>
      </c>
      <c r="T1337" t="s">
        <v>60</v>
      </c>
    </row>
    <row r="1338" spans="1:20" x14ac:dyDescent="0.3">
      <c r="A1338" t="s">
        <v>108</v>
      </c>
      <c r="B1338" t="s">
        <v>109</v>
      </c>
      <c r="C1338" t="s">
        <v>22</v>
      </c>
      <c r="D1338" t="s">
        <v>34</v>
      </c>
      <c r="E1338" t="s">
        <v>105</v>
      </c>
      <c r="F1338" t="s">
        <v>25</v>
      </c>
      <c r="G1338" t="s">
        <v>457</v>
      </c>
      <c r="H1338" t="s">
        <v>27</v>
      </c>
      <c r="I1338" t="s">
        <v>79</v>
      </c>
      <c r="J1338" t="s">
        <v>301</v>
      </c>
      <c r="K1338">
        <v>7.38</v>
      </c>
      <c r="L1338">
        <v>24</v>
      </c>
      <c r="M1338">
        <v>24</v>
      </c>
      <c r="N1338">
        <v>0</v>
      </c>
      <c r="O1338">
        <v>24</v>
      </c>
      <c r="P1338">
        <v>100</v>
      </c>
      <c r="Q1338">
        <v>100</v>
      </c>
      <c r="R1338">
        <v>0</v>
      </c>
      <c r="S1338" t="s">
        <v>42</v>
      </c>
      <c r="T1338" t="s">
        <v>60</v>
      </c>
    </row>
    <row r="1339" spans="1:20" x14ac:dyDescent="0.3">
      <c r="A1339" t="s">
        <v>111</v>
      </c>
      <c r="B1339" t="s">
        <v>112</v>
      </c>
      <c r="C1339" t="s">
        <v>55</v>
      </c>
      <c r="D1339" t="s">
        <v>56</v>
      </c>
      <c r="E1339" t="s">
        <v>105</v>
      </c>
      <c r="F1339" t="s">
        <v>57</v>
      </c>
      <c r="G1339" t="s">
        <v>457</v>
      </c>
      <c r="H1339" t="s">
        <v>27</v>
      </c>
      <c r="I1339" t="s">
        <v>136</v>
      </c>
      <c r="J1339" t="s">
        <v>155</v>
      </c>
      <c r="K1339">
        <v>8.39</v>
      </c>
      <c r="L1339">
        <v>22</v>
      </c>
      <c r="M1339">
        <v>18</v>
      </c>
      <c r="N1339">
        <v>4</v>
      </c>
      <c r="O1339">
        <v>22</v>
      </c>
      <c r="P1339">
        <v>81.8</v>
      </c>
      <c r="Q1339">
        <v>81.8</v>
      </c>
      <c r="R1339">
        <v>0.39</v>
      </c>
      <c r="S1339" t="s">
        <v>30</v>
      </c>
      <c r="T1339" t="s">
        <v>37</v>
      </c>
    </row>
    <row r="1340" spans="1:20" x14ac:dyDescent="0.3">
      <c r="A1340" t="s">
        <v>114</v>
      </c>
      <c r="B1340" t="s">
        <v>115</v>
      </c>
      <c r="C1340" t="s">
        <v>72</v>
      </c>
      <c r="D1340" t="s">
        <v>73</v>
      </c>
      <c r="E1340" t="s">
        <v>105</v>
      </c>
      <c r="F1340" t="s">
        <v>74</v>
      </c>
      <c r="G1340" t="s">
        <v>457</v>
      </c>
      <c r="H1340" t="s">
        <v>27</v>
      </c>
      <c r="I1340" t="s">
        <v>179</v>
      </c>
      <c r="J1340" t="s">
        <v>309</v>
      </c>
      <c r="K1340">
        <v>7.92</v>
      </c>
      <c r="L1340">
        <v>31</v>
      </c>
      <c r="M1340">
        <v>25</v>
      </c>
      <c r="N1340">
        <v>6</v>
      </c>
      <c r="O1340">
        <v>31</v>
      </c>
      <c r="P1340">
        <v>80.599999999999994</v>
      </c>
      <c r="Q1340">
        <v>80.599999999999994</v>
      </c>
      <c r="R1340">
        <v>0</v>
      </c>
      <c r="S1340" t="s">
        <v>42</v>
      </c>
      <c r="T1340" t="s">
        <v>37</v>
      </c>
    </row>
    <row r="1341" spans="1:20" x14ac:dyDescent="0.3">
      <c r="A1341" t="s">
        <v>117</v>
      </c>
      <c r="B1341" t="s">
        <v>118</v>
      </c>
      <c r="C1341" t="s">
        <v>94</v>
      </c>
      <c r="D1341" t="s">
        <v>95</v>
      </c>
      <c r="E1341" t="s">
        <v>105</v>
      </c>
      <c r="F1341" t="s">
        <v>89</v>
      </c>
      <c r="G1341" t="s">
        <v>457</v>
      </c>
      <c r="H1341" t="s">
        <v>27</v>
      </c>
      <c r="I1341" t="s">
        <v>128</v>
      </c>
      <c r="J1341" t="s">
        <v>129</v>
      </c>
      <c r="K1341">
        <v>9.42</v>
      </c>
      <c r="L1341">
        <v>39</v>
      </c>
      <c r="M1341">
        <v>34</v>
      </c>
      <c r="N1341">
        <v>5</v>
      </c>
      <c r="O1341">
        <v>39</v>
      </c>
      <c r="P1341">
        <v>87.2</v>
      </c>
      <c r="Q1341">
        <v>87.2</v>
      </c>
      <c r="R1341">
        <v>1.42</v>
      </c>
      <c r="S1341" t="s">
        <v>81</v>
      </c>
      <c r="T1341" t="s">
        <v>37</v>
      </c>
    </row>
    <row r="1342" spans="1:20" x14ac:dyDescent="0.3">
      <c r="A1342" t="s">
        <v>20</v>
      </c>
      <c r="B1342" t="s">
        <v>21</v>
      </c>
      <c r="C1342" t="s">
        <v>22</v>
      </c>
      <c r="D1342" t="s">
        <v>23</v>
      </c>
      <c r="E1342" t="s">
        <v>24</v>
      </c>
      <c r="F1342" t="s">
        <v>25</v>
      </c>
      <c r="G1342" t="s">
        <v>459</v>
      </c>
      <c r="H1342" t="s">
        <v>119</v>
      </c>
      <c r="I1342" t="s">
        <v>399</v>
      </c>
      <c r="J1342" t="s">
        <v>460</v>
      </c>
      <c r="K1342">
        <v>8.3699999999999992</v>
      </c>
      <c r="L1342">
        <v>18</v>
      </c>
      <c r="M1342">
        <v>15</v>
      </c>
      <c r="N1342">
        <v>3</v>
      </c>
      <c r="O1342">
        <v>18</v>
      </c>
      <c r="P1342">
        <v>83.3</v>
      </c>
      <c r="Q1342">
        <v>83.3</v>
      </c>
      <c r="R1342">
        <v>0.37</v>
      </c>
      <c r="S1342" t="s">
        <v>30</v>
      </c>
      <c r="T1342" t="s">
        <v>31</v>
      </c>
    </row>
    <row r="1343" spans="1:20" x14ac:dyDescent="0.3">
      <c r="A1343" t="s">
        <v>32</v>
      </c>
      <c r="B1343" t="s">
        <v>33</v>
      </c>
      <c r="C1343" t="s">
        <v>22</v>
      </c>
      <c r="D1343" t="s">
        <v>34</v>
      </c>
      <c r="E1343" t="s">
        <v>24</v>
      </c>
      <c r="F1343" t="s">
        <v>25</v>
      </c>
      <c r="G1343" t="s">
        <v>459</v>
      </c>
      <c r="H1343" t="s">
        <v>27</v>
      </c>
      <c r="I1343" t="s">
        <v>206</v>
      </c>
      <c r="J1343" t="s">
        <v>150</v>
      </c>
      <c r="K1343">
        <v>7.21</v>
      </c>
      <c r="L1343">
        <v>26</v>
      </c>
      <c r="M1343">
        <v>21</v>
      </c>
      <c r="N1343">
        <v>5</v>
      </c>
      <c r="O1343">
        <v>26</v>
      </c>
      <c r="P1343">
        <v>80.8</v>
      </c>
      <c r="Q1343">
        <v>80.8</v>
      </c>
      <c r="R1343">
        <v>0</v>
      </c>
      <c r="S1343" t="s">
        <v>42</v>
      </c>
      <c r="T1343" t="s">
        <v>37</v>
      </c>
    </row>
    <row r="1344" spans="1:20" x14ac:dyDescent="0.3">
      <c r="A1344" t="s">
        <v>38</v>
      </c>
      <c r="B1344" t="s">
        <v>39</v>
      </c>
      <c r="C1344" t="s">
        <v>22</v>
      </c>
      <c r="D1344" t="s">
        <v>34</v>
      </c>
      <c r="E1344" t="s">
        <v>24</v>
      </c>
      <c r="F1344" t="s">
        <v>25</v>
      </c>
      <c r="G1344" t="s">
        <v>459</v>
      </c>
      <c r="H1344" t="s">
        <v>27</v>
      </c>
      <c r="I1344" t="s">
        <v>113</v>
      </c>
      <c r="J1344" t="s">
        <v>242</v>
      </c>
      <c r="K1344">
        <v>8.43</v>
      </c>
      <c r="L1344">
        <v>21</v>
      </c>
      <c r="M1344">
        <v>15</v>
      </c>
      <c r="N1344">
        <v>6</v>
      </c>
      <c r="O1344">
        <v>21</v>
      </c>
      <c r="P1344">
        <v>71.400000000000006</v>
      </c>
      <c r="Q1344">
        <v>71.400000000000006</v>
      </c>
      <c r="R1344">
        <v>0.43</v>
      </c>
      <c r="S1344" t="s">
        <v>42</v>
      </c>
      <c r="T1344" t="s">
        <v>37</v>
      </c>
    </row>
    <row r="1345" spans="1:20" x14ac:dyDescent="0.3">
      <c r="A1345" t="s">
        <v>43</v>
      </c>
      <c r="B1345" t="s">
        <v>44</v>
      </c>
      <c r="C1345" t="s">
        <v>22</v>
      </c>
      <c r="D1345" t="s">
        <v>45</v>
      </c>
      <c r="E1345" t="s">
        <v>24</v>
      </c>
      <c r="F1345" t="s">
        <v>25</v>
      </c>
      <c r="G1345" t="s">
        <v>459</v>
      </c>
      <c r="H1345" t="s">
        <v>27</v>
      </c>
      <c r="I1345" t="s">
        <v>28</v>
      </c>
      <c r="J1345" t="s">
        <v>334</v>
      </c>
      <c r="K1345">
        <v>7.74</v>
      </c>
      <c r="L1345">
        <v>20</v>
      </c>
      <c r="M1345">
        <v>17</v>
      </c>
      <c r="N1345">
        <v>3</v>
      </c>
      <c r="O1345">
        <v>20</v>
      </c>
      <c r="P1345">
        <v>85</v>
      </c>
      <c r="Q1345">
        <v>85</v>
      </c>
      <c r="R1345">
        <v>0</v>
      </c>
      <c r="S1345" t="s">
        <v>42</v>
      </c>
      <c r="T1345" t="s">
        <v>31</v>
      </c>
    </row>
    <row r="1346" spans="1:20" x14ac:dyDescent="0.3">
      <c r="A1346" t="s">
        <v>48</v>
      </c>
      <c r="B1346" t="s">
        <v>49</v>
      </c>
      <c r="C1346" t="s">
        <v>22</v>
      </c>
      <c r="D1346" t="s">
        <v>34</v>
      </c>
      <c r="E1346" t="s">
        <v>24</v>
      </c>
      <c r="F1346" t="s">
        <v>25</v>
      </c>
      <c r="G1346" t="s">
        <v>459</v>
      </c>
      <c r="H1346" t="s">
        <v>27</v>
      </c>
      <c r="I1346" t="s">
        <v>153</v>
      </c>
      <c r="J1346" t="s">
        <v>59</v>
      </c>
      <c r="K1346">
        <v>8.7799999999999994</v>
      </c>
      <c r="L1346">
        <v>26</v>
      </c>
      <c r="M1346">
        <v>22</v>
      </c>
      <c r="N1346">
        <v>4</v>
      </c>
      <c r="O1346">
        <v>26</v>
      </c>
      <c r="P1346">
        <v>84.6</v>
      </c>
      <c r="Q1346">
        <v>84.6</v>
      </c>
      <c r="R1346">
        <v>0.78</v>
      </c>
      <c r="S1346" t="s">
        <v>42</v>
      </c>
      <c r="T1346" t="s">
        <v>37</v>
      </c>
    </row>
    <row r="1347" spans="1:20" x14ac:dyDescent="0.3">
      <c r="A1347" t="s">
        <v>53</v>
      </c>
      <c r="B1347" t="s">
        <v>54</v>
      </c>
      <c r="C1347" t="s">
        <v>55</v>
      </c>
      <c r="D1347" t="s">
        <v>56</v>
      </c>
      <c r="E1347" t="s">
        <v>24</v>
      </c>
      <c r="F1347" t="s">
        <v>57</v>
      </c>
      <c r="G1347" t="s">
        <v>459</v>
      </c>
      <c r="H1347" t="s">
        <v>27</v>
      </c>
      <c r="I1347" t="s">
        <v>50</v>
      </c>
      <c r="J1347" t="s">
        <v>188</v>
      </c>
      <c r="K1347">
        <v>9.32</v>
      </c>
      <c r="L1347">
        <v>15</v>
      </c>
      <c r="M1347">
        <v>12</v>
      </c>
      <c r="N1347">
        <v>3</v>
      </c>
      <c r="O1347">
        <v>15</v>
      </c>
      <c r="P1347">
        <v>80</v>
      </c>
      <c r="Q1347">
        <v>80</v>
      </c>
      <c r="R1347">
        <v>1.32</v>
      </c>
      <c r="S1347" t="s">
        <v>42</v>
      </c>
      <c r="T1347" t="s">
        <v>31</v>
      </c>
    </row>
    <row r="1348" spans="1:20" x14ac:dyDescent="0.3">
      <c r="A1348" t="s">
        <v>61</v>
      </c>
      <c r="B1348" t="s">
        <v>62</v>
      </c>
      <c r="C1348" t="s">
        <v>55</v>
      </c>
      <c r="D1348" t="s">
        <v>63</v>
      </c>
      <c r="E1348" t="s">
        <v>24</v>
      </c>
      <c r="F1348" t="s">
        <v>57</v>
      </c>
      <c r="G1348" t="s">
        <v>459</v>
      </c>
      <c r="H1348" t="s">
        <v>27</v>
      </c>
      <c r="I1348" t="s">
        <v>64</v>
      </c>
      <c r="J1348" t="s">
        <v>263</v>
      </c>
      <c r="K1348">
        <v>7.58</v>
      </c>
      <c r="L1348">
        <v>13</v>
      </c>
      <c r="M1348">
        <v>10</v>
      </c>
      <c r="N1348">
        <v>3</v>
      </c>
      <c r="O1348">
        <v>13</v>
      </c>
      <c r="P1348">
        <v>76.900000000000006</v>
      </c>
      <c r="Q1348">
        <v>76.900000000000006</v>
      </c>
      <c r="R1348">
        <v>0</v>
      </c>
      <c r="S1348" t="s">
        <v>30</v>
      </c>
      <c r="T1348" t="s">
        <v>31</v>
      </c>
    </row>
    <row r="1349" spans="1:20" x14ac:dyDescent="0.3">
      <c r="A1349" t="s">
        <v>66</v>
      </c>
      <c r="B1349" t="s">
        <v>67</v>
      </c>
      <c r="C1349" t="s">
        <v>55</v>
      </c>
      <c r="D1349" t="s">
        <v>56</v>
      </c>
      <c r="E1349" t="s">
        <v>24</v>
      </c>
      <c r="F1349" t="s">
        <v>57</v>
      </c>
      <c r="G1349" t="s">
        <v>459</v>
      </c>
      <c r="H1349" t="s">
        <v>27</v>
      </c>
      <c r="I1349" t="s">
        <v>206</v>
      </c>
      <c r="J1349" t="s">
        <v>142</v>
      </c>
      <c r="K1349">
        <v>8.2100000000000009</v>
      </c>
      <c r="L1349">
        <v>7</v>
      </c>
      <c r="M1349">
        <v>6</v>
      </c>
      <c r="N1349">
        <v>1</v>
      </c>
      <c r="O1349">
        <v>7</v>
      </c>
      <c r="P1349">
        <v>85.7</v>
      </c>
      <c r="Q1349">
        <v>85.7</v>
      </c>
      <c r="R1349">
        <v>0.21</v>
      </c>
      <c r="S1349" t="s">
        <v>42</v>
      </c>
      <c r="T1349" t="s">
        <v>31</v>
      </c>
    </row>
    <row r="1350" spans="1:20" x14ac:dyDescent="0.3">
      <c r="A1350" t="s">
        <v>70</v>
      </c>
      <c r="B1350" t="s">
        <v>71</v>
      </c>
      <c r="C1350" t="s">
        <v>72</v>
      </c>
      <c r="D1350" t="s">
        <v>73</v>
      </c>
      <c r="E1350" t="s">
        <v>24</v>
      </c>
      <c r="F1350" t="s">
        <v>74</v>
      </c>
      <c r="G1350" t="s">
        <v>459</v>
      </c>
      <c r="H1350" t="s">
        <v>27</v>
      </c>
      <c r="I1350" t="s">
        <v>106</v>
      </c>
      <c r="J1350" t="s">
        <v>349</v>
      </c>
      <c r="K1350">
        <v>8.94</v>
      </c>
      <c r="L1350">
        <v>17</v>
      </c>
      <c r="M1350">
        <v>16</v>
      </c>
      <c r="N1350">
        <v>1</v>
      </c>
      <c r="O1350">
        <v>17</v>
      </c>
      <c r="P1350">
        <v>94.1</v>
      </c>
      <c r="Q1350">
        <v>94.1</v>
      </c>
      <c r="R1350">
        <v>0.94</v>
      </c>
      <c r="S1350" t="s">
        <v>81</v>
      </c>
      <c r="T1350" t="s">
        <v>31</v>
      </c>
    </row>
    <row r="1351" spans="1:20" x14ac:dyDescent="0.3">
      <c r="A1351" t="s">
        <v>77</v>
      </c>
      <c r="B1351" t="s">
        <v>78</v>
      </c>
      <c r="C1351" t="s">
        <v>72</v>
      </c>
      <c r="D1351" t="s">
        <v>73</v>
      </c>
      <c r="E1351" t="s">
        <v>24</v>
      </c>
      <c r="F1351" t="s">
        <v>74</v>
      </c>
      <c r="G1351" t="s">
        <v>459</v>
      </c>
      <c r="H1351" t="s">
        <v>27</v>
      </c>
      <c r="I1351" t="s">
        <v>35</v>
      </c>
      <c r="J1351" t="s">
        <v>214</v>
      </c>
      <c r="K1351">
        <v>7.5</v>
      </c>
      <c r="L1351">
        <v>19</v>
      </c>
      <c r="M1351">
        <v>18</v>
      </c>
      <c r="N1351">
        <v>1</v>
      </c>
      <c r="O1351">
        <v>19</v>
      </c>
      <c r="P1351">
        <v>94.7</v>
      </c>
      <c r="Q1351">
        <v>94.7</v>
      </c>
      <c r="R1351">
        <v>0</v>
      </c>
      <c r="S1351" t="s">
        <v>42</v>
      </c>
      <c r="T1351" t="s">
        <v>31</v>
      </c>
    </row>
    <row r="1352" spans="1:20" x14ac:dyDescent="0.3">
      <c r="A1352" t="s">
        <v>82</v>
      </c>
      <c r="B1352" t="s">
        <v>83</v>
      </c>
      <c r="C1352" t="s">
        <v>72</v>
      </c>
      <c r="D1352" t="s">
        <v>45</v>
      </c>
      <c r="E1352" t="s">
        <v>24</v>
      </c>
      <c r="F1352" t="s">
        <v>74</v>
      </c>
      <c r="G1352" t="s">
        <v>459</v>
      </c>
      <c r="H1352" t="s">
        <v>27</v>
      </c>
      <c r="I1352" t="s">
        <v>164</v>
      </c>
      <c r="J1352" t="s">
        <v>278</v>
      </c>
      <c r="K1352">
        <v>8.9700000000000006</v>
      </c>
      <c r="L1352">
        <v>20</v>
      </c>
      <c r="M1352">
        <v>17</v>
      </c>
      <c r="N1352">
        <v>3</v>
      </c>
      <c r="O1352">
        <v>20</v>
      </c>
      <c r="P1352">
        <v>85</v>
      </c>
      <c r="Q1352">
        <v>85</v>
      </c>
      <c r="R1352">
        <v>0.97</v>
      </c>
      <c r="S1352" t="s">
        <v>42</v>
      </c>
      <c r="T1352" t="s">
        <v>31</v>
      </c>
    </row>
    <row r="1353" spans="1:20" x14ac:dyDescent="0.3">
      <c r="A1353" t="s">
        <v>85</v>
      </c>
      <c r="B1353" t="s">
        <v>86</v>
      </c>
      <c r="C1353" t="s">
        <v>87</v>
      </c>
      <c r="D1353" t="s">
        <v>88</v>
      </c>
      <c r="E1353" t="s">
        <v>24</v>
      </c>
      <c r="F1353" t="s">
        <v>89</v>
      </c>
      <c r="G1353" t="s">
        <v>459</v>
      </c>
      <c r="H1353" t="s">
        <v>27</v>
      </c>
      <c r="I1353" t="s">
        <v>40</v>
      </c>
      <c r="J1353" t="s">
        <v>259</v>
      </c>
      <c r="K1353">
        <v>8.68</v>
      </c>
      <c r="L1353">
        <v>11</v>
      </c>
      <c r="M1353">
        <v>8</v>
      </c>
      <c r="N1353">
        <v>3</v>
      </c>
      <c r="O1353">
        <v>11</v>
      </c>
      <c r="P1353">
        <v>72.7</v>
      </c>
      <c r="Q1353">
        <v>72.7</v>
      </c>
      <c r="R1353">
        <v>0.68</v>
      </c>
      <c r="S1353" t="s">
        <v>42</v>
      </c>
      <c r="T1353" t="s">
        <v>31</v>
      </c>
    </row>
    <row r="1354" spans="1:20" x14ac:dyDescent="0.3">
      <c r="A1354" t="s">
        <v>92</v>
      </c>
      <c r="B1354" t="s">
        <v>93</v>
      </c>
      <c r="C1354" t="s">
        <v>94</v>
      </c>
      <c r="D1354" t="s">
        <v>95</v>
      </c>
      <c r="E1354" t="s">
        <v>24</v>
      </c>
      <c r="F1354" t="s">
        <v>89</v>
      </c>
      <c r="G1354" t="s">
        <v>459</v>
      </c>
      <c r="H1354" t="s">
        <v>27</v>
      </c>
      <c r="I1354" t="s">
        <v>136</v>
      </c>
      <c r="J1354" t="s">
        <v>180</v>
      </c>
      <c r="K1354">
        <v>7.68</v>
      </c>
      <c r="L1354">
        <v>24</v>
      </c>
      <c r="M1354">
        <v>23</v>
      </c>
      <c r="N1354">
        <v>1</v>
      </c>
      <c r="O1354">
        <v>24</v>
      </c>
      <c r="P1354">
        <v>95.8</v>
      </c>
      <c r="Q1354">
        <v>95.8</v>
      </c>
      <c r="R1354">
        <v>0</v>
      </c>
      <c r="S1354" t="s">
        <v>81</v>
      </c>
      <c r="T1354" t="s">
        <v>31</v>
      </c>
    </row>
    <row r="1355" spans="1:20" x14ac:dyDescent="0.3">
      <c r="A1355" t="s">
        <v>97</v>
      </c>
      <c r="B1355" t="s">
        <v>98</v>
      </c>
      <c r="C1355" t="s">
        <v>94</v>
      </c>
      <c r="D1355" t="s">
        <v>95</v>
      </c>
      <c r="E1355" t="s">
        <v>24</v>
      </c>
      <c r="F1355" t="s">
        <v>89</v>
      </c>
      <c r="G1355" t="s">
        <v>459</v>
      </c>
      <c r="H1355" t="s">
        <v>27</v>
      </c>
      <c r="I1355" t="s">
        <v>75</v>
      </c>
      <c r="J1355" t="s">
        <v>331</v>
      </c>
      <c r="K1355">
        <v>9.58</v>
      </c>
      <c r="L1355">
        <v>22</v>
      </c>
      <c r="M1355">
        <v>17</v>
      </c>
      <c r="N1355">
        <v>5</v>
      </c>
      <c r="O1355">
        <v>22</v>
      </c>
      <c r="P1355">
        <v>77.3</v>
      </c>
      <c r="Q1355">
        <v>77.3</v>
      </c>
      <c r="R1355">
        <v>1.58</v>
      </c>
      <c r="S1355" t="s">
        <v>42</v>
      </c>
      <c r="T1355" t="s">
        <v>37</v>
      </c>
    </row>
    <row r="1356" spans="1:20" x14ac:dyDescent="0.3">
      <c r="A1356" t="s">
        <v>100</v>
      </c>
      <c r="B1356" t="s">
        <v>101</v>
      </c>
      <c r="C1356" t="s">
        <v>94</v>
      </c>
      <c r="D1356" t="s">
        <v>45</v>
      </c>
      <c r="E1356" t="s">
        <v>24</v>
      </c>
      <c r="F1356" t="s">
        <v>89</v>
      </c>
      <c r="G1356" t="s">
        <v>459</v>
      </c>
      <c r="H1356" t="s">
        <v>27</v>
      </c>
      <c r="I1356" t="s">
        <v>46</v>
      </c>
      <c r="J1356" t="s">
        <v>243</v>
      </c>
      <c r="K1356">
        <v>8.2200000000000006</v>
      </c>
      <c r="L1356">
        <v>24</v>
      </c>
      <c r="M1356">
        <v>22</v>
      </c>
      <c r="N1356">
        <v>2</v>
      </c>
      <c r="O1356">
        <v>24</v>
      </c>
      <c r="P1356">
        <v>91.7</v>
      </c>
      <c r="Q1356">
        <v>91.7</v>
      </c>
      <c r="R1356">
        <v>0.22</v>
      </c>
      <c r="S1356" t="s">
        <v>42</v>
      </c>
      <c r="T1356" t="s">
        <v>31</v>
      </c>
    </row>
    <row r="1357" spans="1:20" x14ac:dyDescent="0.3">
      <c r="A1357" t="s">
        <v>103</v>
      </c>
      <c r="B1357" t="s">
        <v>104</v>
      </c>
      <c r="C1357" t="s">
        <v>22</v>
      </c>
      <c r="D1357" t="s">
        <v>34</v>
      </c>
      <c r="E1357" t="s">
        <v>105</v>
      </c>
      <c r="F1357" t="s">
        <v>25</v>
      </c>
      <c r="G1357" t="s">
        <v>459</v>
      </c>
      <c r="H1357" t="s">
        <v>27</v>
      </c>
      <c r="I1357" t="s">
        <v>106</v>
      </c>
      <c r="J1357" t="s">
        <v>190</v>
      </c>
      <c r="K1357">
        <v>7.94</v>
      </c>
      <c r="L1357">
        <v>21</v>
      </c>
      <c r="M1357">
        <v>17</v>
      </c>
      <c r="N1357">
        <v>4</v>
      </c>
      <c r="O1357">
        <v>21</v>
      </c>
      <c r="P1357">
        <v>81</v>
      </c>
      <c r="Q1357">
        <v>81</v>
      </c>
      <c r="R1357">
        <v>0</v>
      </c>
      <c r="S1357" t="s">
        <v>30</v>
      </c>
      <c r="T1357" t="s">
        <v>37</v>
      </c>
    </row>
    <row r="1358" spans="1:20" x14ac:dyDescent="0.3">
      <c r="A1358" t="s">
        <v>108</v>
      </c>
      <c r="B1358" t="s">
        <v>109</v>
      </c>
      <c r="C1358" t="s">
        <v>22</v>
      </c>
      <c r="D1358" t="s">
        <v>34</v>
      </c>
      <c r="E1358" t="s">
        <v>105</v>
      </c>
      <c r="F1358" t="s">
        <v>25</v>
      </c>
      <c r="G1358" t="s">
        <v>459</v>
      </c>
      <c r="H1358" t="s">
        <v>27</v>
      </c>
      <c r="I1358" t="s">
        <v>179</v>
      </c>
      <c r="J1358" t="s">
        <v>290</v>
      </c>
      <c r="K1358">
        <v>7.46</v>
      </c>
      <c r="L1358">
        <v>21</v>
      </c>
      <c r="M1358">
        <v>17</v>
      </c>
      <c r="N1358">
        <v>4</v>
      </c>
      <c r="O1358">
        <v>21</v>
      </c>
      <c r="P1358">
        <v>81</v>
      </c>
      <c r="Q1358">
        <v>81</v>
      </c>
      <c r="R1358">
        <v>0</v>
      </c>
      <c r="S1358" t="s">
        <v>81</v>
      </c>
      <c r="T1358" t="s">
        <v>37</v>
      </c>
    </row>
    <row r="1359" spans="1:20" x14ac:dyDescent="0.3">
      <c r="A1359" t="s">
        <v>111</v>
      </c>
      <c r="B1359" t="s">
        <v>112</v>
      </c>
      <c r="C1359" t="s">
        <v>55</v>
      </c>
      <c r="D1359" t="s">
        <v>56</v>
      </c>
      <c r="E1359" t="s">
        <v>105</v>
      </c>
      <c r="F1359" t="s">
        <v>57</v>
      </c>
      <c r="G1359" t="s">
        <v>459</v>
      </c>
      <c r="H1359" t="s">
        <v>27</v>
      </c>
      <c r="I1359" t="s">
        <v>84</v>
      </c>
      <c r="J1359" t="s">
        <v>266</v>
      </c>
      <c r="K1359">
        <v>9.35</v>
      </c>
      <c r="L1359">
        <v>16</v>
      </c>
      <c r="M1359">
        <v>15</v>
      </c>
      <c r="N1359">
        <v>1</v>
      </c>
      <c r="O1359">
        <v>16</v>
      </c>
      <c r="P1359">
        <v>93.8</v>
      </c>
      <c r="Q1359">
        <v>93.8</v>
      </c>
      <c r="R1359">
        <v>1.35</v>
      </c>
      <c r="S1359" t="s">
        <v>42</v>
      </c>
      <c r="T1359" t="s">
        <v>31</v>
      </c>
    </row>
    <row r="1360" spans="1:20" x14ac:dyDescent="0.3">
      <c r="A1360" t="s">
        <v>114</v>
      </c>
      <c r="B1360" t="s">
        <v>115</v>
      </c>
      <c r="C1360" t="s">
        <v>72</v>
      </c>
      <c r="D1360" t="s">
        <v>73</v>
      </c>
      <c r="E1360" t="s">
        <v>105</v>
      </c>
      <c r="F1360" t="s">
        <v>74</v>
      </c>
      <c r="G1360" t="s">
        <v>459</v>
      </c>
      <c r="H1360" t="s">
        <v>27</v>
      </c>
      <c r="I1360" t="s">
        <v>204</v>
      </c>
      <c r="J1360" t="s">
        <v>248</v>
      </c>
      <c r="K1360">
        <v>7.44</v>
      </c>
      <c r="L1360">
        <v>20</v>
      </c>
      <c r="M1360">
        <v>15</v>
      </c>
      <c r="N1360">
        <v>5</v>
      </c>
      <c r="O1360">
        <v>20</v>
      </c>
      <c r="P1360">
        <v>75</v>
      </c>
      <c r="Q1360">
        <v>75</v>
      </c>
      <c r="R1360">
        <v>0</v>
      </c>
      <c r="S1360" t="s">
        <v>81</v>
      </c>
      <c r="T1360" t="s">
        <v>37</v>
      </c>
    </row>
    <row r="1361" spans="1:20" x14ac:dyDescent="0.3">
      <c r="A1361" t="s">
        <v>117</v>
      </c>
      <c r="B1361" t="s">
        <v>118</v>
      </c>
      <c r="C1361" t="s">
        <v>94</v>
      </c>
      <c r="D1361" t="s">
        <v>95</v>
      </c>
      <c r="E1361" t="s">
        <v>105</v>
      </c>
      <c r="F1361" t="s">
        <v>89</v>
      </c>
      <c r="G1361" t="s">
        <v>459</v>
      </c>
      <c r="H1361" t="s">
        <v>27</v>
      </c>
      <c r="I1361" t="s">
        <v>206</v>
      </c>
      <c r="J1361" t="s">
        <v>172</v>
      </c>
      <c r="K1361">
        <v>7.43</v>
      </c>
      <c r="L1361">
        <v>34</v>
      </c>
      <c r="M1361">
        <v>34</v>
      </c>
      <c r="N1361">
        <v>0</v>
      </c>
      <c r="O1361">
        <v>34</v>
      </c>
      <c r="P1361">
        <v>100</v>
      </c>
      <c r="Q1361">
        <v>100</v>
      </c>
      <c r="R1361">
        <v>0</v>
      </c>
      <c r="S1361" t="s">
        <v>42</v>
      </c>
      <c r="T1361" t="s">
        <v>60</v>
      </c>
    </row>
    <row r="1362" spans="1:20" x14ac:dyDescent="0.3">
      <c r="A1362" t="s">
        <v>20</v>
      </c>
      <c r="B1362" t="s">
        <v>21</v>
      </c>
      <c r="C1362" t="s">
        <v>22</v>
      </c>
      <c r="D1362" t="s">
        <v>23</v>
      </c>
      <c r="E1362" t="s">
        <v>24</v>
      </c>
      <c r="F1362" t="s">
        <v>25</v>
      </c>
      <c r="G1362" t="s">
        <v>461</v>
      </c>
      <c r="H1362" t="s">
        <v>27</v>
      </c>
      <c r="I1362" t="s">
        <v>90</v>
      </c>
      <c r="J1362" t="s">
        <v>307</v>
      </c>
      <c r="K1362">
        <v>8.4700000000000006</v>
      </c>
      <c r="L1362">
        <v>24</v>
      </c>
      <c r="M1362">
        <v>20</v>
      </c>
      <c r="N1362">
        <v>4</v>
      </c>
      <c r="O1362">
        <v>24</v>
      </c>
      <c r="P1362">
        <v>83.3</v>
      </c>
      <c r="Q1362">
        <v>83.3</v>
      </c>
      <c r="R1362">
        <v>0.47</v>
      </c>
      <c r="S1362" t="s">
        <v>30</v>
      </c>
      <c r="T1362" t="s">
        <v>37</v>
      </c>
    </row>
    <row r="1363" spans="1:20" x14ac:dyDescent="0.3">
      <c r="A1363" t="s">
        <v>32</v>
      </c>
      <c r="B1363" t="s">
        <v>33</v>
      </c>
      <c r="C1363" t="s">
        <v>22</v>
      </c>
      <c r="D1363" t="s">
        <v>34</v>
      </c>
      <c r="E1363" t="s">
        <v>24</v>
      </c>
      <c r="F1363" t="s">
        <v>25</v>
      </c>
      <c r="G1363" t="s">
        <v>461</v>
      </c>
      <c r="H1363" t="s">
        <v>27</v>
      </c>
      <c r="I1363" t="s">
        <v>223</v>
      </c>
      <c r="J1363" t="s">
        <v>370</v>
      </c>
      <c r="K1363">
        <v>9.33</v>
      </c>
      <c r="L1363">
        <v>29</v>
      </c>
      <c r="M1363">
        <v>21</v>
      </c>
      <c r="N1363">
        <v>8</v>
      </c>
      <c r="O1363">
        <v>29</v>
      </c>
      <c r="P1363">
        <v>72.400000000000006</v>
      </c>
      <c r="Q1363">
        <v>72.400000000000006</v>
      </c>
      <c r="R1363">
        <v>1.33</v>
      </c>
      <c r="S1363" t="s">
        <v>30</v>
      </c>
      <c r="T1363" t="s">
        <v>122</v>
      </c>
    </row>
    <row r="1364" spans="1:20" x14ac:dyDescent="0.3">
      <c r="A1364" t="s">
        <v>38</v>
      </c>
      <c r="B1364" t="s">
        <v>39</v>
      </c>
      <c r="C1364" t="s">
        <v>22</v>
      </c>
      <c r="D1364" t="s">
        <v>34</v>
      </c>
      <c r="E1364" t="s">
        <v>24</v>
      </c>
      <c r="F1364" t="s">
        <v>25</v>
      </c>
      <c r="G1364" t="s">
        <v>461</v>
      </c>
      <c r="H1364" t="s">
        <v>119</v>
      </c>
      <c r="I1364" t="s">
        <v>462</v>
      </c>
      <c r="J1364" t="s">
        <v>282</v>
      </c>
      <c r="K1364">
        <v>7.66</v>
      </c>
      <c r="L1364">
        <v>30</v>
      </c>
      <c r="M1364">
        <v>29</v>
      </c>
      <c r="N1364">
        <v>1</v>
      </c>
      <c r="O1364">
        <v>30</v>
      </c>
      <c r="P1364">
        <v>96.7</v>
      </c>
      <c r="Q1364">
        <v>96.7</v>
      </c>
      <c r="R1364">
        <v>0</v>
      </c>
      <c r="S1364" t="s">
        <v>81</v>
      </c>
      <c r="T1364" t="s">
        <v>31</v>
      </c>
    </row>
    <row r="1365" spans="1:20" x14ac:dyDescent="0.3">
      <c r="A1365" t="s">
        <v>43</v>
      </c>
      <c r="B1365" t="s">
        <v>44</v>
      </c>
      <c r="C1365" t="s">
        <v>22</v>
      </c>
      <c r="D1365" t="s">
        <v>45</v>
      </c>
      <c r="E1365" t="s">
        <v>24</v>
      </c>
      <c r="F1365" t="s">
        <v>25</v>
      </c>
      <c r="G1365" t="s">
        <v>461</v>
      </c>
      <c r="H1365" t="s">
        <v>27</v>
      </c>
      <c r="I1365" t="s">
        <v>179</v>
      </c>
      <c r="J1365" t="s">
        <v>274</v>
      </c>
      <c r="K1365">
        <v>8.94</v>
      </c>
      <c r="L1365">
        <v>27</v>
      </c>
      <c r="M1365">
        <v>26</v>
      </c>
      <c r="N1365">
        <v>1</v>
      </c>
      <c r="O1365">
        <v>27</v>
      </c>
      <c r="P1365">
        <v>96.3</v>
      </c>
      <c r="Q1365">
        <v>96.3</v>
      </c>
      <c r="R1365">
        <v>0.94</v>
      </c>
      <c r="S1365" t="s">
        <v>42</v>
      </c>
      <c r="T1365" t="s">
        <v>31</v>
      </c>
    </row>
    <row r="1366" spans="1:20" x14ac:dyDescent="0.3">
      <c r="A1366" t="s">
        <v>48</v>
      </c>
      <c r="B1366" t="s">
        <v>49</v>
      </c>
      <c r="C1366" t="s">
        <v>22</v>
      </c>
      <c r="D1366" t="s">
        <v>34</v>
      </c>
      <c r="E1366" t="s">
        <v>24</v>
      </c>
      <c r="F1366" t="s">
        <v>25</v>
      </c>
      <c r="G1366" t="s">
        <v>461</v>
      </c>
      <c r="H1366" t="s">
        <v>27</v>
      </c>
      <c r="I1366" t="s">
        <v>110</v>
      </c>
      <c r="J1366" t="s">
        <v>270</v>
      </c>
      <c r="K1366">
        <v>9.5399999999999991</v>
      </c>
      <c r="L1366">
        <v>23</v>
      </c>
      <c r="M1366">
        <v>23</v>
      </c>
      <c r="N1366">
        <v>0</v>
      </c>
      <c r="O1366">
        <v>23</v>
      </c>
      <c r="P1366">
        <v>100</v>
      </c>
      <c r="Q1366">
        <v>100</v>
      </c>
      <c r="R1366">
        <v>1.54</v>
      </c>
      <c r="S1366" t="s">
        <v>42</v>
      </c>
      <c r="T1366" t="s">
        <v>60</v>
      </c>
    </row>
    <row r="1367" spans="1:20" x14ac:dyDescent="0.3">
      <c r="A1367" t="s">
        <v>53</v>
      </c>
      <c r="B1367" t="s">
        <v>54</v>
      </c>
      <c r="C1367" t="s">
        <v>55</v>
      </c>
      <c r="D1367" t="s">
        <v>56</v>
      </c>
      <c r="E1367" t="s">
        <v>24</v>
      </c>
      <c r="F1367" t="s">
        <v>57</v>
      </c>
      <c r="G1367" t="s">
        <v>461</v>
      </c>
      <c r="H1367" t="s">
        <v>27</v>
      </c>
      <c r="I1367" t="s">
        <v>136</v>
      </c>
      <c r="J1367" t="s">
        <v>267</v>
      </c>
      <c r="K1367">
        <v>7.36</v>
      </c>
      <c r="L1367">
        <v>5</v>
      </c>
      <c r="M1367">
        <v>4</v>
      </c>
      <c r="N1367">
        <v>1</v>
      </c>
      <c r="O1367">
        <v>5</v>
      </c>
      <c r="P1367">
        <v>80</v>
      </c>
      <c r="Q1367">
        <v>80</v>
      </c>
      <c r="R1367">
        <v>0</v>
      </c>
      <c r="S1367" t="s">
        <v>42</v>
      </c>
      <c r="T1367" t="s">
        <v>31</v>
      </c>
    </row>
    <row r="1368" spans="1:20" x14ac:dyDescent="0.3">
      <c r="A1368" t="s">
        <v>61</v>
      </c>
      <c r="B1368" t="s">
        <v>62</v>
      </c>
      <c r="C1368" t="s">
        <v>55</v>
      </c>
      <c r="D1368" t="s">
        <v>63</v>
      </c>
      <c r="E1368" t="s">
        <v>24</v>
      </c>
      <c r="F1368" t="s">
        <v>57</v>
      </c>
      <c r="G1368" t="s">
        <v>461</v>
      </c>
      <c r="H1368" t="s">
        <v>27</v>
      </c>
      <c r="I1368" t="s">
        <v>179</v>
      </c>
      <c r="J1368" t="s">
        <v>301</v>
      </c>
      <c r="K1368">
        <v>7.31</v>
      </c>
      <c r="L1368">
        <v>21</v>
      </c>
      <c r="M1368">
        <v>19</v>
      </c>
      <c r="N1368">
        <v>2</v>
      </c>
      <c r="O1368">
        <v>21</v>
      </c>
      <c r="P1368">
        <v>90.5</v>
      </c>
      <c r="Q1368">
        <v>90.5</v>
      </c>
      <c r="R1368">
        <v>0</v>
      </c>
      <c r="S1368" t="s">
        <v>30</v>
      </c>
      <c r="T1368" t="s">
        <v>31</v>
      </c>
    </row>
    <row r="1369" spans="1:20" x14ac:dyDescent="0.3">
      <c r="A1369" t="s">
        <v>66</v>
      </c>
      <c r="B1369" t="s">
        <v>67</v>
      </c>
      <c r="C1369" t="s">
        <v>55</v>
      </c>
      <c r="D1369" t="s">
        <v>56</v>
      </c>
      <c r="E1369" t="s">
        <v>24</v>
      </c>
      <c r="F1369" t="s">
        <v>57</v>
      </c>
      <c r="G1369" t="s">
        <v>461</v>
      </c>
      <c r="H1369" t="s">
        <v>27</v>
      </c>
      <c r="I1369" t="s">
        <v>285</v>
      </c>
      <c r="J1369" t="s">
        <v>282</v>
      </c>
      <c r="K1369">
        <v>8.84</v>
      </c>
      <c r="L1369">
        <v>25</v>
      </c>
      <c r="M1369">
        <v>19</v>
      </c>
      <c r="N1369">
        <v>6</v>
      </c>
      <c r="O1369">
        <v>25</v>
      </c>
      <c r="P1369">
        <v>76</v>
      </c>
      <c r="Q1369">
        <v>76</v>
      </c>
      <c r="R1369">
        <v>0.84</v>
      </c>
      <c r="S1369" t="s">
        <v>30</v>
      </c>
      <c r="T1369" t="s">
        <v>37</v>
      </c>
    </row>
    <row r="1370" spans="1:20" x14ac:dyDescent="0.3">
      <c r="A1370" t="s">
        <v>70</v>
      </c>
      <c r="B1370" t="s">
        <v>71</v>
      </c>
      <c r="C1370" t="s">
        <v>72</v>
      </c>
      <c r="D1370" t="s">
        <v>73</v>
      </c>
      <c r="E1370" t="s">
        <v>24</v>
      </c>
      <c r="F1370" t="s">
        <v>74</v>
      </c>
      <c r="G1370" t="s">
        <v>461</v>
      </c>
      <c r="H1370" t="s">
        <v>27</v>
      </c>
      <c r="I1370" t="s">
        <v>181</v>
      </c>
      <c r="J1370" t="s">
        <v>197</v>
      </c>
      <c r="K1370">
        <v>8.66</v>
      </c>
      <c r="L1370">
        <v>10</v>
      </c>
      <c r="M1370">
        <v>7</v>
      </c>
      <c r="N1370">
        <v>3</v>
      </c>
      <c r="O1370">
        <v>10</v>
      </c>
      <c r="P1370">
        <v>70</v>
      </c>
      <c r="Q1370">
        <v>70</v>
      </c>
      <c r="R1370">
        <v>0.66</v>
      </c>
      <c r="S1370" t="s">
        <v>42</v>
      </c>
      <c r="T1370" t="s">
        <v>31</v>
      </c>
    </row>
    <row r="1371" spans="1:20" x14ac:dyDescent="0.3">
      <c r="A1371" t="s">
        <v>77</v>
      </c>
      <c r="B1371" t="s">
        <v>78</v>
      </c>
      <c r="C1371" t="s">
        <v>72</v>
      </c>
      <c r="D1371" t="s">
        <v>73</v>
      </c>
      <c r="E1371" t="s">
        <v>24</v>
      </c>
      <c r="F1371" t="s">
        <v>74</v>
      </c>
      <c r="G1371" t="s">
        <v>461</v>
      </c>
      <c r="H1371" t="s">
        <v>27</v>
      </c>
      <c r="I1371" t="s">
        <v>113</v>
      </c>
      <c r="J1371" t="s">
        <v>286</v>
      </c>
      <c r="K1371">
        <v>8.2899999999999991</v>
      </c>
      <c r="L1371">
        <v>18</v>
      </c>
      <c r="M1371">
        <v>14</v>
      </c>
      <c r="N1371">
        <v>4</v>
      </c>
      <c r="O1371">
        <v>18</v>
      </c>
      <c r="P1371">
        <v>77.8</v>
      </c>
      <c r="Q1371">
        <v>77.8</v>
      </c>
      <c r="R1371">
        <v>0.28999999999999998</v>
      </c>
      <c r="S1371" t="s">
        <v>42</v>
      </c>
      <c r="T1371" t="s">
        <v>37</v>
      </c>
    </row>
    <row r="1372" spans="1:20" x14ac:dyDescent="0.3">
      <c r="A1372" t="s">
        <v>82</v>
      </c>
      <c r="B1372" t="s">
        <v>83</v>
      </c>
      <c r="C1372" t="s">
        <v>72</v>
      </c>
      <c r="D1372" t="s">
        <v>45</v>
      </c>
      <c r="E1372" t="s">
        <v>24</v>
      </c>
      <c r="F1372" t="s">
        <v>74</v>
      </c>
      <c r="G1372" t="s">
        <v>461</v>
      </c>
      <c r="H1372" t="s">
        <v>27</v>
      </c>
      <c r="I1372" t="s">
        <v>79</v>
      </c>
      <c r="J1372" t="s">
        <v>148</v>
      </c>
      <c r="K1372">
        <v>7.74</v>
      </c>
      <c r="L1372">
        <v>14</v>
      </c>
      <c r="M1372">
        <v>12</v>
      </c>
      <c r="N1372">
        <v>2</v>
      </c>
      <c r="O1372">
        <v>14</v>
      </c>
      <c r="P1372">
        <v>85.7</v>
      </c>
      <c r="Q1372">
        <v>85.7</v>
      </c>
      <c r="R1372">
        <v>0</v>
      </c>
      <c r="S1372" t="s">
        <v>42</v>
      </c>
      <c r="T1372" t="s">
        <v>31</v>
      </c>
    </row>
    <row r="1373" spans="1:20" x14ac:dyDescent="0.3">
      <c r="A1373" t="s">
        <v>85</v>
      </c>
      <c r="B1373" t="s">
        <v>86</v>
      </c>
      <c r="C1373" t="s">
        <v>87</v>
      </c>
      <c r="D1373" t="s">
        <v>88</v>
      </c>
      <c r="E1373" t="s">
        <v>24</v>
      </c>
      <c r="F1373" t="s">
        <v>89</v>
      </c>
      <c r="G1373" t="s">
        <v>461</v>
      </c>
      <c r="H1373" t="s">
        <v>27</v>
      </c>
      <c r="I1373" t="s">
        <v>46</v>
      </c>
      <c r="J1373" t="s">
        <v>29</v>
      </c>
      <c r="K1373">
        <v>7.85</v>
      </c>
      <c r="L1373">
        <v>13</v>
      </c>
      <c r="M1373">
        <v>10</v>
      </c>
      <c r="N1373">
        <v>3</v>
      </c>
      <c r="O1373">
        <v>13</v>
      </c>
      <c r="P1373">
        <v>76.900000000000006</v>
      </c>
      <c r="Q1373">
        <v>76.900000000000006</v>
      </c>
      <c r="R1373">
        <v>0</v>
      </c>
      <c r="S1373" t="s">
        <v>81</v>
      </c>
      <c r="T1373" t="s">
        <v>31</v>
      </c>
    </row>
    <row r="1374" spans="1:20" x14ac:dyDescent="0.3">
      <c r="A1374" t="s">
        <v>92</v>
      </c>
      <c r="B1374" t="s">
        <v>93</v>
      </c>
      <c r="C1374" t="s">
        <v>94</v>
      </c>
      <c r="D1374" t="s">
        <v>95</v>
      </c>
      <c r="E1374" t="s">
        <v>24</v>
      </c>
      <c r="F1374" t="s">
        <v>89</v>
      </c>
      <c r="G1374" t="s">
        <v>461</v>
      </c>
      <c r="H1374" t="s">
        <v>27</v>
      </c>
      <c r="I1374" t="s">
        <v>58</v>
      </c>
      <c r="J1374" t="s">
        <v>356</v>
      </c>
      <c r="K1374">
        <v>8.0299999999999994</v>
      </c>
      <c r="L1374">
        <v>21</v>
      </c>
      <c r="M1374">
        <v>19</v>
      </c>
      <c r="N1374">
        <v>2</v>
      </c>
      <c r="O1374">
        <v>21</v>
      </c>
      <c r="P1374">
        <v>90.5</v>
      </c>
      <c r="Q1374">
        <v>90.5</v>
      </c>
      <c r="R1374">
        <v>0.03</v>
      </c>
      <c r="S1374" t="s">
        <v>30</v>
      </c>
      <c r="T1374" t="s">
        <v>31</v>
      </c>
    </row>
    <row r="1375" spans="1:20" x14ac:dyDescent="0.3">
      <c r="A1375" t="s">
        <v>97</v>
      </c>
      <c r="B1375" t="s">
        <v>98</v>
      </c>
      <c r="C1375" t="s">
        <v>94</v>
      </c>
      <c r="D1375" t="s">
        <v>95</v>
      </c>
      <c r="E1375" t="s">
        <v>24</v>
      </c>
      <c r="F1375" t="s">
        <v>89</v>
      </c>
      <c r="G1375" t="s">
        <v>461</v>
      </c>
      <c r="H1375" t="s">
        <v>27</v>
      </c>
      <c r="I1375" t="s">
        <v>46</v>
      </c>
      <c r="J1375" t="s">
        <v>381</v>
      </c>
      <c r="K1375">
        <v>8.18</v>
      </c>
      <c r="L1375">
        <v>24</v>
      </c>
      <c r="M1375">
        <v>17</v>
      </c>
      <c r="N1375">
        <v>7</v>
      </c>
      <c r="O1375">
        <v>24</v>
      </c>
      <c r="P1375">
        <v>70.8</v>
      </c>
      <c r="Q1375">
        <v>70.8</v>
      </c>
      <c r="R1375">
        <v>0.18</v>
      </c>
      <c r="S1375" t="s">
        <v>81</v>
      </c>
      <c r="T1375" t="s">
        <v>37</v>
      </c>
    </row>
    <row r="1376" spans="1:20" x14ac:dyDescent="0.3">
      <c r="A1376" t="s">
        <v>100</v>
      </c>
      <c r="B1376" t="s">
        <v>101</v>
      </c>
      <c r="C1376" t="s">
        <v>94</v>
      </c>
      <c r="D1376" t="s">
        <v>45</v>
      </c>
      <c r="E1376" t="s">
        <v>24</v>
      </c>
      <c r="F1376" t="s">
        <v>89</v>
      </c>
      <c r="G1376" t="s">
        <v>461</v>
      </c>
      <c r="H1376" t="s">
        <v>27</v>
      </c>
      <c r="I1376" t="s">
        <v>28</v>
      </c>
      <c r="J1376" t="s">
        <v>248</v>
      </c>
      <c r="K1376">
        <v>7.62</v>
      </c>
      <c r="L1376">
        <v>25</v>
      </c>
      <c r="M1376">
        <v>25</v>
      </c>
      <c r="N1376">
        <v>0</v>
      </c>
      <c r="O1376">
        <v>25</v>
      </c>
      <c r="P1376">
        <v>100</v>
      </c>
      <c r="Q1376">
        <v>100</v>
      </c>
      <c r="R1376">
        <v>0</v>
      </c>
      <c r="S1376" t="s">
        <v>42</v>
      </c>
      <c r="T1376" t="s">
        <v>60</v>
      </c>
    </row>
    <row r="1377" spans="1:20" x14ac:dyDescent="0.3">
      <c r="A1377" t="s">
        <v>103</v>
      </c>
      <c r="B1377" t="s">
        <v>104</v>
      </c>
      <c r="C1377" t="s">
        <v>22</v>
      </c>
      <c r="D1377" t="s">
        <v>34</v>
      </c>
      <c r="E1377" t="s">
        <v>105</v>
      </c>
      <c r="F1377" t="s">
        <v>25</v>
      </c>
      <c r="G1377" t="s">
        <v>461</v>
      </c>
      <c r="H1377" t="s">
        <v>27</v>
      </c>
      <c r="I1377" t="s">
        <v>138</v>
      </c>
      <c r="J1377" t="s">
        <v>331</v>
      </c>
      <c r="K1377">
        <v>9.4700000000000006</v>
      </c>
      <c r="L1377">
        <v>23</v>
      </c>
      <c r="M1377">
        <v>21</v>
      </c>
      <c r="N1377">
        <v>2</v>
      </c>
      <c r="O1377">
        <v>23</v>
      </c>
      <c r="P1377">
        <v>91.3</v>
      </c>
      <c r="Q1377">
        <v>91.3</v>
      </c>
      <c r="R1377">
        <v>1.47</v>
      </c>
      <c r="S1377" t="s">
        <v>42</v>
      </c>
      <c r="T1377" t="s">
        <v>31</v>
      </c>
    </row>
    <row r="1378" spans="1:20" x14ac:dyDescent="0.3">
      <c r="A1378" t="s">
        <v>108</v>
      </c>
      <c r="B1378" t="s">
        <v>109</v>
      </c>
      <c r="C1378" t="s">
        <v>22</v>
      </c>
      <c r="D1378" t="s">
        <v>34</v>
      </c>
      <c r="E1378" t="s">
        <v>105</v>
      </c>
      <c r="F1378" t="s">
        <v>25</v>
      </c>
      <c r="G1378" t="s">
        <v>461</v>
      </c>
      <c r="H1378" t="s">
        <v>27</v>
      </c>
      <c r="I1378" t="s">
        <v>28</v>
      </c>
      <c r="J1378" t="s">
        <v>148</v>
      </c>
      <c r="K1378">
        <v>7.69</v>
      </c>
      <c r="L1378">
        <v>31</v>
      </c>
      <c r="M1378">
        <v>29</v>
      </c>
      <c r="N1378">
        <v>2</v>
      </c>
      <c r="O1378">
        <v>31</v>
      </c>
      <c r="P1378">
        <v>93.5</v>
      </c>
      <c r="Q1378">
        <v>93.5</v>
      </c>
      <c r="R1378">
        <v>0</v>
      </c>
      <c r="S1378" t="s">
        <v>81</v>
      </c>
      <c r="T1378" t="s">
        <v>31</v>
      </c>
    </row>
    <row r="1379" spans="1:20" x14ac:dyDescent="0.3">
      <c r="A1379" t="s">
        <v>111</v>
      </c>
      <c r="B1379" t="s">
        <v>112</v>
      </c>
      <c r="C1379" t="s">
        <v>55</v>
      </c>
      <c r="D1379" t="s">
        <v>56</v>
      </c>
      <c r="E1379" t="s">
        <v>105</v>
      </c>
      <c r="F1379" t="s">
        <v>57</v>
      </c>
      <c r="G1379" t="s">
        <v>461</v>
      </c>
      <c r="H1379" t="s">
        <v>27</v>
      </c>
      <c r="I1379" t="s">
        <v>40</v>
      </c>
      <c r="J1379" t="s">
        <v>360</v>
      </c>
      <c r="K1379">
        <v>8.9499999999999993</v>
      </c>
      <c r="L1379">
        <v>13</v>
      </c>
      <c r="M1379">
        <v>11</v>
      </c>
      <c r="N1379">
        <v>2</v>
      </c>
      <c r="O1379">
        <v>13</v>
      </c>
      <c r="P1379">
        <v>84.6</v>
      </c>
      <c r="Q1379">
        <v>84.6</v>
      </c>
      <c r="R1379">
        <v>0.95</v>
      </c>
      <c r="S1379" t="s">
        <v>30</v>
      </c>
      <c r="T1379" t="s">
        <v>31</v>
      </c>
    </row>
    <row r="1380" spans="1:20" x14ac:dyDescent="0.3">
      <c r="A1380" t="s">
        <v>114</v>
      </c>
      <c r="B1380" t="s">
        <v>115</v>
      </c>
      <c r="C1380" t="s">
        <v>72</v>
      </c>
      <c r="D1380" t="s">
        <v>73</v>
      </c>
      <c r="E1380" t="s">
        <v>105</v>
      </c>
      <c r="F1380" t="s">
        <v>74</v>
      </c>
      <c r="G1380" t="s">
        <v>461</v>
      </c>
      <c r="H1380" t="s">
        <v>27</v>
      </c>
      <c r="I1380" t="s">
        <v>75</v>
      </c>
      <c r="J1380" t="s">
        <v>250</v>
      </c>
      <c r="K1380">
        <v>8.57</v>
      </c>
      <c r="L1380">
        <v>21</v>
      </c>
      <c r="M1380">
        <v>21</v>
      </c>
      <c r="N1380">
        <v>0</v>
      </c>
      <c r="O1380">
        <v>21</v>
      </c>
      <c r="P1380">
        <v>100</v>
      </c>
      <c r="Q1380">
        <v>100</v>
      </c>
      <c r="R1380">
        <v>0.56999999999999995</v>
      </c>
      <c r="S1380" t="s">
        <v>42</v>
      </c>
      <c r="T1380" t="s">
        <v>60</v>
      </c>
    </row>
    <row r="1381" spans="1:20" x14ac:dyDescent="0.3">
      <c r="A1381" t="s">
        <v>117</v>
      </c>
      <c r="B1381" t="s">
        <v>118</v>
      </c>
      <c r="C1381" t="s">
        <v>94</v>
      </c>
      <c r="D1381" t="s">
        <v>95</v>
      </c>
      <c r="E1381" t="s">
        <v>105</v>
      </c>
      <c r="F1381" t="s">
        <v>89</v>
      </c>
      <c r="G1381" t="s">
        <v>461</v>
      </c>
      <c r="H1381" t="s">
        <v>27</v>
      </c>
      <c r="I1381" t="s">
        <v>35</v>
      </c>
      <c r="J1381" t="s">
        <v>367</v>
      </c>
      <c r="K1381">
        <v>7.94</v>
      </c>
      <c r="L1381">
        <v>34</v>
      </c>
      <c r="M1381">
        <v>32</v>
      </c>
      <c r="N1381">
        <v>2</v>
      </c>
      <c r="O1381">
        <v>34</v>
      </c>
      <c r="P1381">
        <v>94.1</v>
      </c>
      <c r="Q1381">
        <v>94.1</v>
      </c>
      <c r="R1381">
        <v>0</v>
      </c>
      <c r="S1381" t="s">
        <v>42</v>
      </c>
      <c r="T1381" t="s">
        <v>31</v>
      </c>
    </row>
    <row r="1382" spans="1:20" x14ac:dyDescent="0.3">
      <c r="A1382" t="s">
        <v>20</v>
      </c>
      <c r="B1382" t="s">
        <v>21</v>
      </c>
      <c r="C1382" t="s">
        <v>22</v>
      </c>
      <c r="D1382" t="s">
        <v>23</v>
      </c>
      <c r="E1382" t="s">
        <v>24</v>
      </c>
      <c r="F1382" t="s">
        <v>25</v>
      </c>
      <c r="G1382" t="s">
        <v>463</v>
      </c>
      <c r="H1382" t="s">
        <v>27</v>
      </c>
      <c r="I1382" t="s">
        <v>40</v>
      </c>
      <c r="J1382" t="s">
        <v>249</v>
      </c>
      <c r="K1382">
        <v>8.2899999999999991</v>
      </c>
      <c r="L1382">
        <v>17</v>
      </c>
      <c r="M1382">
        <v>16</v>
      </c>
      <c r="N1382">
        <v>1</v>
      </c>
      <c r="O1382">
        <v>17</v>
      </c>
      <c r="P1382">
        <v>94.1</v>
      </c>
      <c r="Q1382">
        <v>94.1</v>
      </c>
      <c r="R1382">
        <v>0.28999999999999998</v>
      </c>
      <c r="S1382" t="s">
        <v>30</v>
      </c>
      <c r="T1382" t="s">
        <v>31</v>
      </c>
    </row>
    <row r="1383" spans="1:20" x14ac:dyDescent="0.3">
      <c r="A1383" t="s">
        <v>32</v>
      </c>
      <c r="B1383" t="s">
        <v>33</v>
      </c>
      <c r="C1383" t="s">
        <v>22</v>
      </c>
      <c r="D1383" t="s">
        <v>34</v>
      </c>
      <c r="E1383" t="s">
        <v>24</v>
      </c>
      <c r="F1383" t="s">
        <v>25</v>
      </c>
      <c r="G1383" t="s">
        <v>463</v>
      </c>
      <c r="H1383" t="s">
        <v>27</v>
      </c>
      <c r="I1383" t="s">
        <v>35</v>
      </c>
      <c r="J1383" t="s">
        <v>207</v>
      </c>
      <c r="K1383">
        <v>8.65</v>
      </c>
      <c r="L1383">
        <v>23</v>
      </c>
      <c r="M1383">
        <v>23</v>
      </c>
      <c r="N1383">
        <v>0</v>
      </c>
      <c r="O1383">
        <v>23</v>
      </c>
      <c r="P1383">
        <v>100</v>
      </c>
      <c r="Q1383">
        <v>100</v>
      </c>
      <c r="R1383">
        <v>0.65</v>
      </c>
      <c r="S1383" t="s">
        <v>42</v>
      </c>
      <c r="T1383" t="s">
        <v>60</v>
      </c>
    </row>
    <row r="1384" spans="1:20" x14ac:dyDescent="0.3">
      <c r="A1384" t="s">
        <v>38</v>
      </c>
      <c r="B1384" t="s">
        <v>39</v>
      </c>
      <c r="C1384" t="s">
        <v>22</v>
      </c>
      <c r="D1384" t="s">
        <v>34</v>
      </c>
      <c r="E1384" t="s">
        <v>24</v>
      </c>
      <c r="F1384" t="s">
        <v>25</v>
      </c>
      <c r="G1384" t="s">
        <v>463</v>
      </c>
      <c r="H1384" t="s">
        <v>27</v>
      </c>
      <c r="I1384" t="s">
        <v>46</v>
      </c>
      <c r="J1384" t="s">
        <v>334</v>
      </c>
      <c r="K1384">
        <v>7.8</v>
      </c>
      <c r="L1384">
        <v>24</v>
      </c>
      <c r="M1384">
        <v>17</v>
      </c>
      <c r="N1384">
        <v>7</v>
      </c>
      <c r="O1384">
        <v>24</v>
      </c>
      <c r="P1384">
        <v>70.8</v>
      </c>
      <c r="Q1384">
        <v>70.8</v>
      </c>
      <c r="R1384">
        <v>0</v>
      </c>
      <c r="S1384" t="s">
        <v>42</v>
      </c>
      <c r="T1384" t="s">
        <v>37</v>
      </c>
    </row>
    <row r="1385" spans="1:20" x14ac:dyDescent="0.3">
      <c r="A1385" t="s">
        <v>43</v>
      </c>
      <c r="B1385" t="s">
        <v>44</v>
      </c>
      <c r="C1385" t="s">
        <v>22</v>
      </c>
      <c r="D1385" t="s">
        <v>45</v>
      </c>
      <c r="E1385" t="s">
        <v>24</v>
      </c>
      <c r="F1385" t="s">
        <v>25</v>
      </c>
      <c r="G1385" t="s">
        <v>463</v>
      </c>
      <c r="H1385" t="s">
        <v>27</v>
      </c>
      <c r="I1385" t="s">
        <v>35</v>
      </c>
      <c r="J1385" t="s">
        <v>188</v>
      </c>
      <c r="K1385">
        <v>9.5</v>
      </c>
      <c r="L1385">
        <v>30</v>
      </c>
      <c r="M1385">
        <v>24</v>
      </c>
      <c r="N1385">
        <v>6</v>
      </c>
      <c r="O1385">
        <v>30</v>
      </c>
      <c r="P1385">
        <v>80</v>
      </c>
      <c r="Q1385">
        <v>80</v>
      </c>
      <c r="R1385">
        <v>1.5</v>
      </c>
      <c r="S1385" t="s">
        <v>30</v>
      </c>
      <c r="T1385" t="s">
        <v>37</v>
      </c>
    </row>
    <row r="1386" spans="1:20" x14ac:dyDescent="0.3">
      <c r="A1386" t="s">
        <v>48</v>
      </c>
      <c r="B1386" t="s">
        <v>49</v>
      </c>
      <c r="C1386" t="s">
        <v>22</v>
      </c>
      <c r="D1386" t="s">
        <v>34</v>
      </c>
      <c r="E1386" t="s">
        <v>24</v>
      </c>
      <c r="F1386" t="s">
        <v>25</v>
      </c>
      <c r="G1386" t="s">
        <v>463</v>
      </c>
      <c r="H1386" t="s">
        <v>27</v>
      </c>
      <c r="I1386" t="s">
        <v>173</v>
      </c>
      <c r="J1386" t="s">
        <v>396</v>
      </c>
      <c r="K1386">
        <v>9.34</v>
      </c>
      <c r="L1386">
        <v>29</v>
      </c>
      <c r="M1386">
        <v>29</v>
      </c>
      <c r="N1386">
        <v>0</v>
      </c>
      <c r="O1386">
        <v>29</v>
      </c>
      <c r="P1386">
        <v>100</v>
      </c>
      <c r="Q1386">
        <v>100</v>
      </c>
      <c r="R1386">
        <v>1.34</v>
      </c>
      <c r="S1386" t="s">
        <v>42</v>
      </c>
      <c r="T1386" t="s">
        <v>60</v>
      </c>
    </row>
    <row r="1387" spans="1:20" x14ac:dyDescent="0.3">
      <c r="A1387" t="s">
        <v>53</v>
      </c>
      <c r="B1387" t="s">
        <v>54</v>
      </c>
      <c r="C1387" t="s">
        <v>55</v>
      </c>
      <c r="D1387" t="s">
        <v>56</v>
      </c>
      <c r="E1387" t="s">
        <v>24</v>
      </c>
      <c r="F1387" t="s">
        <v>57</v>
      </c>
      <c r="G1387" t="s">
        <v>463</v>
      </c>
      <c r="H1387" t="s">
        <v>27</v>
      </c>
      <c r="I1387" t="s">
        <v>96</v>
      </c>
      <c r="J1387" t="s">
        <v>241</v>
      </c>
      <c r="K1387">
        <v>7.79</v>
      </c>
      <c r="L1387">
        <v>12</v>
      </c>
      <c r="M1387">
        <v>10</v>
      </c>
      <c r="N1387">
        <v>2</v>
      </c>
      <c r="O1387">
        <v>12</v>
      </c>
      <c r="P1387">
        <v>83.3</v>
      </c>
      <c r="Q1387">
        <v>83.3</v>
      </c>
      <c r="R1387">
        <v>0</v>
      </c>
      <c r="S1387" t="s">
        <v>42</v>
      </c>
      <c r="T1387" t="s">
        <v>31</v>
      </c>
    </row>
    <row r="1388" spans="1:20" x14ac:dyDescent="0.3">
      <c r="A1388" t="s">
        <v>61</v>
      </c>
      <c r="B1388" t="s">
        <v>62</v>
      </c>
      <c r="C1388" t="s">
        <v>55</v>
      </c>
      <c r="D1388" t="s">
        <v>63</v>
      </c>
      <c r="E1388" t="s">
        <v>24</v>
      </c>
      <c r="F1388" t="s">
        <v>57</v>
      </c>
      <c r="G1388" t="s">
        <v>463</v>
      </c>
      <c r="H1388" t="s">
        <v>27</v>
      </c>
      <c r="I1388" t="s">
        <v>206</v>
      </c>
      <c r="J1388" t="s">
        <v>341</v>
      </c>
      <c r="K1388">
        <v>8.43</v>
      </c>
      <c r="L1388">
        <v>14</v>
      </c>
      <c r="M1388">
        <v>14</v>
      </c>
      <c r="N1388">
        <v>0</v>
      </c>
      <c r="O1388">
        <v>14</v>
      </c>
      <c r="P1388">
        <v>100</v>
      </c>
      <c r="Q1388">
        <v>100</v>
      </c>
      <c r="R1388">
        <v>0.43</v>
      </c>
      <c r="S1388" t="s">
        <v>42</v>
      </c>
      <c r="T1388" t="s">
        <v>60</v>
      </c>
    </row>
    <row r="1389" spans="1:20" x14ac:dyDescent="0.3">
      <c r="A1389" t="s">
        <v>66</v>
      </c>
      <c r="B1389" t="s">
        <v>67</v>
      </c>
      <c r="C1389" t="s">
        <v>55</v>
      </c>
      <c r="D1389" t="s">
        <v>56</v>
      </c>
      <c r="E1389" t="s">
        <v>24</v>
      </c>
      <c r="F1389" t="s">
        <v>57</v>
      </c>
      <c r="G1389" t="s">
        <v>463</v>
      </c>
      <c r="H1389" t="s">
        <v>27</v>
      </c>
      <c r="I1389" t="s">
        <v>35</v>
      </c>
      <c r="J1389" t="s">
        <v>299</v>
      </c>
      <c r="K1389">
        <v>7.74</v>
      </c>
      <c r="L1389">
        <v>12</v>
      </c>
      <c r="M1389">
        <v>9</v>
      </c>
      <c r="N1389">
        <v>3</v>
      </c>
      <c r="O1389">
        <v>12</v>
      </c>
      <c r="P1389">
        <v>75</v>
      </c>
      <c r="Q1389">
        <v>75</v>
      </c>
      <c r="R1389">
        <v>0</v>
      </c>
      <c r="S1389" t="s">
        <v>81</v>
      </c>
      <c r="T1389" t="s">
        <v>31</v>
      </c>
    </row>
    <row r="1390" spans="1:20" x14ac:dyDescent="0.3">
      <c r="A1390" t="s">
        <v>70</v>
      </c>
      <c r="B1390" t="s">
        <v>71</v>
      </c>
      <c r="C1390" t="s">
        <v>72</v>
      </c>
      <c r="D1390" t="s">
        <v>73</v>
      </c>
      <c r="E1390" t="s">
        <v>24</v>
      </c>
      <c r="F1390" t="s">
        <v>74</v>
      </c>
      <c r="G1390" t="s">
        <v>463</v>
      </c>
      <c r="H1390" t="s">
        <v>27</v>
      </c>
      <c r="I1390" t="s">
        <v>194</v>
      </c>
      <c r="J1390" t="s">
        <v>235</v>
      </c>
      <c r="K1390">
        <v>7.61</v>
      </c>
      <c r="L1390">
        <v>23</v>
      </c>
      <c r="M1390">
        <v>17</v>
      </c>
      <c r="N1390">
        <v>6</v>
      </c>
      <c r="O1390">
        <v>23</v>
      </c>
      <c r="P1390">
        <v>73.900000000000006</v>
      </c>
      <c r="Q1390">
        <v>73.900000000000006</v>
      </c>
      <c r="R1390">
        <v>0</v>
      </c>
      <c r="S1390" t="s">
        <v>42</v>
      </c>
      <c r="T1390" t="s">
        <v>37</v>
      </c>
    </row>
    <row r="1391" spans="1:20" x14ac:dyDescent="0.3">
      <c r="A1391" t="s">
        <v>77</v>
      </c>
      <c r="B1391" t="s">
        <v>78</v>
      </c>
      <c r="C1391" t="s">
        <v>72</v>
      </c>
      <c r="D1391" t="s">
        <v>73</v>
      </c>
      <c r="E1391" t="s">
        <v>24</v>
      </c>
      <c r="F1391" t="s">
        <v>74</v>
      </c>
      <c r="G1391" t="s">
        <v>463</v>
      </c>
      <c r="H1391" t="s">
        <v>158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 t="s">
        <v>42</v>
      </c>
      <c r="T1391" t="s">
        <v>60</v>
      </c>
    </row>
    <row r="1392" spans="1:20" x14ac:dyDescent="0.3">
      <c r="A1392" t="s">
        <v>82</v>
      </c>
      <c r="B1392" t="s">
        <v>83</v>
      </c>
      <c r="C1392" t="s">
        <v>72</v>
      </c>
      <c r="D1392" t="s">
        <v>45</v>
      </c>
      <c r="E1392" t="s">
        <v>24</v>
      </c>
      <c r="F1392" t="s">
        <v>74</v>
      </c>
      <c r="G1392" t="s">
        <v>463</v>
      </c>
      <c r="H1392" t="s">
        <v>27</v>
      </c>
      <c r="I1392" t="s">
        <v>206</v>
      </c>
      <c r="J1392" t="s">
        <v>227</v>
      </c>
      <c r="K1392">
        <v>8.07</v>
      </c>
      <c r="L1392">
        <v>21</v>
      </c>
      <c r="M1392">
        <v>15</v>
      </c>
      <c r="N1392">
        <v>6</v>
      </c>
      <c r="O1392">
        <v>21</v>
      </c>
      <c r="P1392">
        <v>71.400000000000006</v>
      </c>
      <c r="Q1392">
        <v>71.400000000000006</v>
      </c>
      <c r="R1392">
        <v>7.0000000000000007E-2</v>
      </c>
      <c r="S1392" t="s">
        <v>42</v>
      </c>
      <c r="T1392" t="s">
        <v>37</v>
      </c>
    </row>
    <row r="1393" spans="1:20" x14ac:dyDescent="0.3">
      <c r="A1393" t="s">
        <v>85</v>
      </c>
      <c r="B1393" t="s">
        <v>86</v>
      </c>
      <c r="C1393" t="s">
        <v>87</v>
      </c>
      <c r="D1393" t="s">
        <v>88</v>
      </c>
      <c r="E1393" t="s">
        <v>24</v>
      </c>
      <c r="F1393" t="s">
        <v>89</v>
      </c>
      <c r="G1393" t="s">
        <v>463</v>
      </c>
      <c r="H1393" t="s">
        <v>27</v>
      </c>
      <c r="I1393" t="s">
        <v>204</v>
      </c>
      <c r="J1393" t="s">
        <v>281</v>
      </c>
      <c r="K1393">
        <v>7.64</v>
      </c>
      <c r="L1393">
        <v>11</v>
      </c>
      <c r="M1393">
        <v>9</v>
      </c>
      <c r="N1393">
        <v>2</v>
      </c>
      <c r="O1393">
        <v>11</v>
      </c>
      <c r="P1393">
        <v>81.8</v>
      </c>
      <c r="Q1393">
        <v>81.8</v>
      </c>
      <c r="R1393">
        <v>0</v>
      </c>
      <c r="S1393" t="s">
        <v>81</v>
      </c>
      <c r="T1393" t="s">
        <v>31</v>
      </c>
    </row>
    <row r="1394" spans="1:20" x14ac:dyDescent="0.3">
      <c r="A1394" t="s">
        <v>92</v>
      </c>
      <c r="B1394" t="s">
        <v>93</v>
      </c>
      <c r="C1394" t="s">
        <v>94</v>
      </c>
      <c r="D1394" t="s">
        <v>95</v>
      </c>
      <c r="E1394" t="s">
        <v>24</v>
      </c>
      <c r="F1394" t="s">
        <v>89</v>
      </c>
      <c r="G1394" t="s">
        <v>463</v>
      </c>
      <c r="H1394" t="s">
        <v>27</v>
      </c>
      <c r="I1394" t="s">
        <v>50</v>
      </c>
      <c r="J1394" t="s">
        <v>211</v>
      </c>
      <c r="K1394">
        <v>9.3000000000000007</v>
      </c>
      <c r="L1394">
        <v>27</v>
      </c>
      <c r="M1394">
        <v>22</v>
      </c>
      <c r="N1394">
        <v>5</v>
      </c>
      <c r="O1394">
        <v>27</v>
      </c>
      <c r="P1394">
        <v>81.5</v>
      </c>
      <c r="Q1394">
        <v>81.5</v>
      </c>
      <c r="R1394">
        <v>1.3</v>
      </c>
      <c r="S1394" t="s">
        <v>42</v>
      </c>
      <c r="T1394" t="s">
        <v>37</v>
      </c>
    </row>
    <row r="1395" spans="1:20" x14ac:dyDescent="0.3">
      <c r="A1395" t="s">
        <v>97</v>
      </c>
      <c r="B1395" t="s">
        <v>98</v>
      </c>
      <c r="C1395" t="s">
        <v>94</v>
      </c>
      <c r="D1395" t="s">
        <v>95</v>
      </c>
      <c r="E1395" t="s">
        <v>24</v>
      </c>
      <c r="F1395" t="s">
        <v>89</v>
      </c>
      <c r="G1395" t="s">
        <v>463</v>
      </c>
      <c r="H1395" t="s">
        <v>27</v>
      </c>
      <c r="I1395" t="s">
        <v>35</v>
      </c>
      <c r="J1395" t="s">
        <v>171</v>
      </c>
      <c r="K1395">
        <v>9.27</v>
      </c>
      <c r="L1395">
        <v>33</v>
      </c>
      <c r="M1395">
        <v>33</v>
      </c>
      <c r="N1395">
        <v>0</v>
      </c>
      <c r="O1395">
        <v>33</v>
      </c>
      <c r="P1395">
        <v>100</v>
      </c>
      <c r="Q1395">
        <v>100</v>
      </c>
      <c r="R1395">
        <v>1.27</v>
      </c>
      <c r="S1395" t="s">
        <v>42</v>
      </c>
      <c r="T1395" t="s">
        <v>60</v>
      </c>
    </row>
    <row r="1396" spans="1:20" x14ac:dyDescent="0.3">
      <c r="A1396" t="s">
        <v>100</v>
      </c>
      <c r="B1396" t="s">
        <v>101</v>
      </c>
      <c r="C1396" t="s">
        <v>94</v>
      </c>
      <c r="D1396" t="s">
        <v>45</v>
      </c>
      <c r="E1396" t="s">
        <v>24</v>
      </c>
      <c r="F1396" t="s">
        <v>89</v>
      </c>
      <c r="G1396" t="s">
        <v>463</v>
      </c>
      <c r="H1396" t="s">
        <v>27</v>
      </c>
      <c r="I1396" t="s">
        <v>84</v>
      </c>
      <c r="J1396" t="s">
        <v>322</v>
      </c>
      <c r="K1396">
        <v>7.55</v>
      </c>
      <c r="L1396">
        <v>19</v>
      </c>
      <c r="M1396">
        <v>19</v>
      </c>
      <c r="N1396">
        <v>0</v>
      </c>
      <c r="O1396">
        <v>19</v>
      </c>
      <c r="P1396">
        <v>100</v>
      </c>
      <c r="Q1396">
        <v>100</v>
      </c>
      <c r="R1396">
        <v>0</v>
      </c>
      <c r="S1396" t="s">
        <v>42</v>
      </c>
      <c r="T1396" t="s">
        <v>60</v>
      </c>
    </row>
    <row r="1397" spans="1:20" x14ac:dyDescent="0.3">
      <c r="A1397" t="s">
        <v>103</v>
      </c>
      <c r="B1397" t="s">
        <v>104</v>
      </c>
      <c r="C1397" t="s">
        <v>22</v>
      </c>
      <c r="D1397" t="s">
        <v>34</v>
      </c>
      <c r="E1397" t="s">
        <v>105</v>
      </c>
      <c r="F1397" t="s">
        <v>25</v>
      </c>
      <c r="G1397" t="s">
        <v>463</v>
      </c>
      <c r="H1397" t="s">
        <v>27</v>
      </c>
      <c r="I1397" t="s">
        <v>90</v>
      </c>
      <c r="J1397" t="s">
        <v>337</v>
      </c>
      <c r="K1397">
        <v>8.23</v>
      </c>
      <c r="L1397">
        <v>26</v>
      </c>
      <c r="M1397">
        <v>25</v>
      </c>
      <c r="N1397">
        <v>1</v>
      </c>
      <c r="O1397">
        <v>26</v>
      </c>
      <c r="P1397">
        <v>96.2</v>
      </c>
      <c r="Q1397">
        <v>96.2</v>
      </c>
      <c r="R1397">
        <v>0.23</v>
      </c>
      <c r="S1397" t="s">
        <v>42</v>
      </c>
      <c r="T1397" t="s">
        <v>31</v>
      </c>
    </row>
    <row r="1398" spans="1:20" x14ac:dyDescent="0.3">
      <c r="A1398" t="s">
        <v>108</v>
      </c>
      <c r="B1398" t="s">
        <v>109</v>
      </c>
      <c r="C1398" t="s">
        <v>22</v>
      </c>
      <c r="D1398" t="s">
        <v>34</v>
      </c>
      <c r="E1398" t="s">
        <v>105</v>
      </c>
      <c r="F1398" t="s">
        <v>25</v>
      </c>
      <c r="G1398" t="s">
        <v>463</v>
      </c>
      <c r="H1398" t="s">
        <v>27</v>
      </c>
      <c r="I1398" t="s">
        <v>79</v>
      </c>
      <c r="J1398" t="s">
        <v>296</v>
      </c>
      <c r="K1398">
        <v>9.0399999999999991</v>
      </c>
      <c r="L1398">
        <v>20</v>
      </c>
      <c r="M1398">
        <v>17</v>
      </c>
      <c r="N1398">
        <v>3</v>
      </c>
      <c r="O1398">
        <v>20</v>
      </c>
      <c r="P1398">
        <v>85</v>
      </c>
      <c r="Q1398">
        <v>85</v>
      </c>
      <c r="R1398">
        <v>1.04</v>
      </c>
      <c r="S1398" t="s">
        <v>52</v>
      </c>
      <c r="T1398" t="s">
        <v>31</v>
      </c>
    </row>
    <row r="1399" spans="1:20" x14ac:dyDescent="0.3">
      <c r="A1399" t="s">
        <v>111</v>
      </c>
      <c r="B1399" t="s">
        <v>112</v>
      </c>
      <c r="C1399" t="s">
        <v>55</v>
      </c>
      <c r="D1399" t="s">
        <v>56</v>
      </c>
      <c r="E1399" t="s">
        <v>105</v>
      </c>
      <c r="F1399" t="s">
        <v>57</v>
      </c>
      <c r="G1399" t="s">
        <v>463</v>
      </c>
      <c r="H1399" t="s">
        <v>27</v>
      </c>
      <c r="I1399" t="s">
        <v>46</v>
      </c>
      <c r="J1399" t="s">
        <v>291</v>
      </c>
      <c r="K1399">
        <v>9.1300000000000008</v>
      </c>
      <c r="L1399">
        <v>20</v>
      </c>
      <c r="M1399">
        <v>18</v>
      </c>
      <c r="N1399">
        <v>2</v>
      </c>
      <c r="O1399">
        <v>20</v>
      </c>
      <c r="P1399">
        <v>90</v>
      </c>
      <c r="Q1399">
        <v>90</v>
      </c>
      <c r="R1399">
        <v>1.1299999999999999</v>
      </c>
      <c r="S1399" t="s">
        <v>42</v>
      </c>
      <c r="T1399" t="s">
        <v>31</v>
      </c>
    </row>
    <row r="1400" spans="1:20" x14ac:dyDescent="0.3">
      <c r="A1400" t="s">
        <v>114</v>
      </c>
      <c r="B1400" t="s">
        <v>115</v>
      </c>
      <c r="C1400" t="s">
        <v>72</v>
      </c>
      <c r="D1400" t="s">
        <v>73</v>
      </c>
      <c r="E1400" t="s">
        <v>105</v>
      </c>
      <c r="F1400" t="s">
        <v>74</v>
      </c>
      <c r="G1400" t="s">
        <v>463</v>
      </c>
      <c r="H1400" t="s">
        <v>27</v>
      </c>
      <c r="I1400" t="s">
        <v>159</v>
      </c>
      <c r="J1400" t="s">
        <v>317</v>
      </c>
      <c r="K1400">
        <v>8.48</v>
      </c>
      <c r="L1400">
        <v>10</v>
      </c>
      <c r="M1400">
        <v>8</v>
      </c>
      <c r="N1400">
        <v>2</v>
      </c>
      <c r="O1400">
        <v>10</v>
      </c>
      <c r="P1400">
        <v>80</v>
      </c>
      <c r="Q1400">
        <v>80</v>
      </c>
      <c r="R1400">
        <v>0.48</v>
      </c>
      <c r="S1400" t="s">
        <v>30</v>
      </c>
      <c r="T1400" t="s">
        <v>31</v>
      </c>
    </row>
    <row r="1401" spans="1:20" x14ac:dyDescent="0.3">
      <c r="A1401" t="s">
        <v>117</v>
      </c>
      <c r="B1401" t="s">
        <v>118</v>
      </c>
      <c r="C1401" t="s">
        <v>94</v>
      </c>
      <c r="D1401" t="s">
        <v>95</v>
      </c>
      <c r="E1401" t="s">
        <v>105</v>
      </c>
      <c r="F1401" t="s">
        <v>89</v>
      </c>
      <c r="G1401" t="s">
        <v>463</v>
      </c>
      <c r="H1401" t="s">
        <v>27</v>
      </c>
      <c r="I1401" t="s">
        <v>149</v>
      </c>
      <c r="J1401" t="s">
        <v>47</v>
      </c>
      <c r="K1401">
        <v>7.76</v>
      </c>
      <c r="L1401">
        <v>26</v>
      </c>
      <c r="M1401">
        <v>18</v>
      </c>
      <c r="N1401">
        <v>8</v>
      </c>
      <c r="O1401">
        <v>26</v>
      </c>
      <c r="P1401">
        <v>69.2</v>
      </c>
      <c r="Q1401">
        <v>69.2</v>
      </c>
      <c r="R1401">
        <v>0</v>
      </c>
      <c r="S1401" t="s">
        <v>52</v>
      </c>
      <c r="T1401" t="s">
        <v>122</v>
      </c>
    </row>
    <row r="1402" spans="1:20" x14ac:dyDescent="0.3">
      <c r="A1402" t="s">
        <v>20</v>
      </c>
      <c r="B1402" t="s">
        <v>21</v>
      </c>
      <c r="C1402" t="s">
        <v>22</v>
      </c>
      <c r="D1402" t="s">
        <v>23</v>
      </c>
      <c r="E1402" t="s">
        <v>24</v>
      </c>
      <c r="F1402" t="s">
        <v>25</v>
      </c>
      <c r="G1402" t="s">
        <v>464</v>
      </c>
      <c r="H1402" t="s">
        <v>27</v>
      </c>
      <c r="I1402" t="s">
        <v>96</v>
      </c>
      <c r="J1402" t="s">
        <v>436</v>
      </c>
      <c r="K1402">
        <v>9.41</v>
      </c>
      <c r="L1402">
        <v>28</v>
      </c>
      <c r="M1402">
        <v>28</v>
      </c>
      <c r="N1402">
        <v>0</v>
      </c>
      <c r="O1402">
        <v>28</v>
      </c>
      <c r="P1402">
        <v>100</v>
      </c>
      <c r="Q1402">
        <v>100</v>
      </c>
      <c r="R1402">
        <v>1.41</v>
      </c>
      <c r="S1402" t="s">
        <v>42</v>
      </c>
      <c r="T1402" t="s">
        <v>60</v>
      </c>
    </row>
    <row r="1403" spans="1:20" x14ac:dyDescent="0.3">
      <c r="A1403" t="s">
        <v>32</v>
      </c>
      <c r="B1403" t="s">
        <v>33</v>
      </c>
      <c r="C1403" t="s">
        <v>22</v>
      </c>
      <c r="D1403" t="s">
        <v>34</v>
      </c>
      <c r="E1403" t="s">
        <v>24</v>
      </c>
      <c r="F1403" t="s">
        <v>25</v>
      </c>
      <c r="G1403" t="s">
        <v>464</v>
      </c>
      <c r="H1403" t="s">
        <v>27</v>
      </c>
      <c r="I1403" t="s">
        <v>179</v>
      </c>
      <c r="J1403" t="s">
        <v>213</v>
      </c>
      <c r="K1403">
        <v>8.3000000000000007</v>
      </c>
      <c r="L1403">
        <v>25</v>
      </c>
      <c r="M1403">
        <v>25</v>
      </c>
      <c r="N1403">
        <v>0</v>
      </c>
      <c r="O1403">
        <v>25</v>
      </c>
      <c r="P1403">
        <v>100</v>
      </c>
      <c r="Q1403">
        <v>100</v>
      </c>
      <c r="R1403">
        <v>0.3</v>
      </c>
      <c r="S1403" t="s">
        <v>42</v>
      </c>
      <c r="T1403" t="s">
        <v>60</v>
      </c>
    </row>
    <row r="1404" spans="1:20" x14ac:dyDescent="0.3">
      <c r="A1404" t="s">
        <v>38</v>
      </c>
      <c r="B1404" t="s">
        <v>39</v>
      </c>
      <c r="C1404" t="s">
        <v>22</v>
      </c>
      <c r="D1404" t="s">
        <v>34</v>
      </c>
      <c r="E1404" t="s">
        <v>24</v>
      </c>
      <c r="F1404" t="s">
        <v>25</v>
      </c>
      <c r="G1404" t="s">
        <v>464</v>
      </c>
      <c r="H1404" t="s">
        <v>27</v>
      </c>
      <c r="I1404" t="s">
        <v>40</v>
      </c>
      <c r="J1404" t="s">
        <v>366</v>
      </c>
      <c r="K1404">
        <v>7.71</v>
      </c>
      <c r="L1404">
        <v>25</v>
      </c>
      <c r="M1404">
        <v>18</v>
      </c>
      <c r="N1404">
        <v>7</v>
      </c>
      <c r="O1404">
        <v>25</v>
      </c>
      <c r="P1404">
        <v>72</v>
      </c>
      <c r="Q1404">
        <v>72</v>
      </c>
      <c r="R1404">
        <v>0</v>
      </c>
      <c r="S1404" t="s">
        <v>30</v>
      </c>
      <c r="T1404" t="s">
        <v>37</v>
      </c>
    </row>
    <row r="1405" spans="1:20" x14ac:dyDescent="0.3">
      <c r="A1405" t="s">
        <v>43</v>
      </c>
      <c r="B1405" t="s">
        <v>44</v>
      </c>
      <c r="C1405" t="s">
        <v>22</v>
      </c>
      <c r="D1405" t="s">
        <v>45</v>
      </c>
      <c r="E1405" t="s">
        <v>24</v>
      </c>
      <c r="F1405" t="s">
        <v>25</v>
      </c>
      <c r="G1405" t="s">
        <v>464</v>
      </c>
      <c r="H1405" t="s">
        <v>27</v>
      </c>
      <c r="I1405" t="s">
        <v>136</v>
      </c>
      <c r="J1405" t="s">
        <v>177</v>
      </c>
      <c r="K1405">
        <v>8.09</v>
      </c>
      <c r="L1405">
        <v>32</v>
      </c>
      <c r="M1405">
        <v>30</v>
      </c>
      <c r="N1405">
        <v>2</v>
      </c>
      <c r="O1405">
        <v>32</v>
      </c>
      <c r="P1405">
        <v>93.8</v>
      </c>
      <c r="Q1405">
        <v>93.8</v>
      </c>
      <c r="R1405">
        <v>0.09</v>
      </c>
      <c r="S1405" t="s">
        <v>30</v>
      </c>
      <c r="T1405" t="s">
        <v>31</v>
      </c>
    </row>
    <row r="1406" spans="1:20" x14ac:dyDescent="0.3">
      <c r="A1406" t="s">
        <v>48</v>
      </c>
      <c r="B1406" t="s">
        <v>49</v>
      </c>
      <c r="C1406" t="s">
        <v>22</v>
      </c>
      <c r="D1406" t="s">
        <v>34</v>
      </c>
      <c r="E1406" t="s">
        <v>24</v>
      </c>
      <c r="F1406" t="s">
        <v>25</v>
      </c>
      <c r="G1406" t="s">
        <v>464</v>
      </c>
      <c r="H1406" t="s">
        <v>27</v>
      </c>
      <c r="I1406" t="s">
        <v>35</v>
      </c>
      <c r="J1406" t="s">
        <v>387</v>
      </c>
      <c r="K1406">
        <v>7.55</v>
      </c>
      <c r="L1406">
        <v>26</v>
      </c>
      <c r="M1406">
        <v>18</v>
      </c>
      <c r="N1406">
        <v>8</v>
      </c>
      <c r="O1406">
        <v>26</v>
      </c>
      <c r="P1406">
        <v>69.2</v>
      </c>
      <c r="Q1406">
        <v>69.2</v>
      </c>
      <c r="R1406">
        <v>0</v>
      </c>
      <c r="S1406" t="s">
        <v>81</v>
      </c>
      <c r="T1406" t="s">
        <v>122</v>
      </c>
    </row>
    <row r="1407" spans="1:20" x14ac:dyDescent="0.3">
      <c r="A1407" t="s">
        <v>53</v>
      </c>
      <c r="B1407" t="s">
        <v>54</v>
      </c>
      <c r="C1407" t="s">
        <v>55</v>
      </c>
      <c r="D1407" t="s">
        <v>56</v>
      </c>
      <c r="E1407" t="s">
        <v>24</v>
      </c>
      <c r="F1407" t="s">
        <v>57</v>
      </c>
      <c r="G1407" t="s">
        <v>464</v>
      </c>
      <c r="H1407" t="s">
        <v>27</v>
      </c>
      <c r="I1407" t="s">
        <v>194</v>
      </c>
      <c r="J1407" t="s">
        <v>279</v>
      </c>
      <c r="K1407">
        <v>8.98</v>
      </c>
      <c r="L1407">
        <v>18</v>
      </c>
      <c r="M1407">
        <v>17</v>
      </c>
      <c r="N1407">
        <v>1</v>
      </c>
      <c r="O1407">
        <v>18</v>
      </c>
      <c r="P1407">
        <v>94.4</v>
      </c>
      <c r="Q1407">
        <v>94.4</v>
      </c>
      <c r="R1407">
        <v>0.98</v>
      </c>
      <c r="S1407" t="s">
        <v>30</v>
      </c>
      <c r="T1407" t="s">
        <v>31</v>
      </c>
    </row>
    <row r="1408" spans="1:20" x14ac:dyDescent="0.3">
      <c r="A1408" t="s">
        <v>61</v>
      </c>
      <c r="B1408" t="s">
        <v>62</v>
      </c>
      <c r="C1408" t="s">
        <v>55</v>
      </c>
      <c r="D1408" t="s">
        <v>63</v>
      </c>
      <c r="E1408" t="s">
        <v>24</v>
      </c>
      <c r="F1408" t="s">
        <v>57</v>
      </c>
      <c r="G1408" t="s">
        <v>464</v>
      </c>
      <c r="H1408" t="s">
        <v>27</v>
      </c>
      <c r="I1408" t="s">
        <v>199</v>
      </c>
      <c r="J1408" t="s">
        <v>131</v>
      </c>
      <c r="K1408">
        <v>8.27</v>
      </c>
      <c r="L1408">
        <v>15</v>
      </c>
      <c r="M1408">
        <v>11</v>
      </c>
      <c r="N1408">
        <v>4</v>
      </c>
      <c r="O1408">
        <v>15</v>
      </c>
      <c r="P1408">
        <v>73.3</v>
      </c>
      <c r="Q1408">
        <v>73.3</v>
      </c>
      <c r="R1408">
        <v>0.27</v>
      </c>
      <c r="S1408" t="s">
        <v>42</v>
      </c>
      <c r="T1408" t="s">
        <v>37</v>
      </c>
    </row>
    <row r="1409" spans="1:20" x14ac:dyDescent="0.3">
      <c r="A1409" t="s">
        <v>66</v>
      </c>
      <c r="B1409" t="s">
        <v>67</v>
      </c>
      <c r="C1409" t="s">
        <v>55</v>
      </c>
      <c r="D1409" t="s">
        <v>56</v>
      </c>
      <c r="E1409" t="s">
        <v>24</v>
      </c>
      <c r="F1409" t="s">
        <v>57</v>
      </c>
      <c r="G1409" t="s">
        <v>464</v>
      </c>
      <c r="H1409" t="s">
        <v>27</v>
      </c>
      <c r="I1409" t="s">
        <v>113</v>
      </c>
      <c r="J1409" t="s">
        <v>240</v>
      </c>
      <c r="K1409">
        <v>7.58</v>
      </c>
      <c r="L1409">
        <v>15</v>
      </c>
      <c r="M1409">
        <v>12</v>
      </c>
      <c r="N1409">
        <v>3</v>
      </c>
      <c r="O1409">
        <v>15</v>
      </c>
      <c r="P1409">
        <v>80</v>
      </c>
      <c r="Q1409">
        <v>80</v>
      </c>
      <c r="R1409">
        <v>0</v>
      </c>
      <c r="S1409" t="s">
        <v>30</v>
      </c>
      <c r="T1409" t="s">
        <v>31</v>
      </c>
    </row>
    <row r="1410" spans="1:20" x14ac:dyDescent="0.3">
      <c r="A1410" t="s">
        <v>70</v>
      </c>
      <c r="B1410" t="s">
        <v>71</v>
      </c>
      <c r="C1410" t="s">
        <v>72</v>
      </c>
      <c r="D1410" t="s">
        <v>73</v>
      </c>
      <c r="E1410" t="s">
        <v>24</v>
      </c>
      <c r="F1410" t="s">
        <v>74</v>
      </c>
      <c r="G1410" t="s">
        <v>464</v>
      </c>
      <c r="H1410" t="s">
        <v>119</v>
      </c>
      <c r="I1410" t="s">
        <v>159</v>
      </c>
      <c r="J1410" t="s">
        <v>292</v>
      </c>
      <c r="K1410">
        <v>8.91</v>
      </c>
      <c r="L1410">
        <v>19</v>
      </c>
      <c r="M1410">
        <v>15</v>
      </c>
      <c r="N1410">
        <v>4</v>
      </c>
      <c r="O1410">
        <v>19</v>
      </c>
      <c r="P1410">
        <v>78.900000000000006</v>
      </c>
      <c r="Q1410">
        <v>78.900000000000006</v>
      </c>
      <c r="R1410">
        <v>0.91</v>
      </c>
      <c r="S1410" t="s">
        <v>42</v>
      </c>
      <c r="T1410" t="s">
        <v>37</v>
      </c>
    </row>
    <row r="1411" spans="1:20" x14ac:dyDescent="0.3">
      <c r="A1411" t="s">
        <v>77</v>
      </c>
      <c r="B1411" t="s">
        <v>78</v>
      </c>
      <c r="C1411" t="s">
        <v>72</v>
      </c>
      <c r="D1411" t="s">
        <v>73</v>
      </c>
      <c r="E1411" t="s">
        <v>24</v>
      </c>
      <c r="F1411" t="s">
        <v>74</v>
      </c>
      <c r="G1411" t="s">
        <v>464</v>
      </c>
      <c r="H1411" t="s">
        <v>119</v>
      </c>
      <c r="I1411" t="s">
        <v>223</v>
      </c>
      <c r="J1411" t="s">
        <v>211</v>
      </c>
      <c r="K1411">
        <v>8.4499999999999993</v>
      </c>
      <c r="L1411">
        <v>26</v>
      </c>
      <c r="M1411">
        <v>26</v>
      </c>
      <c r="N1411">
        <v>0</v>
      </c>
      <c r="O1411">
        <v>26</v>
      </c>
      <c r="P1411">
        <v>100</v>
      </c>
      <c r="Q1411">
        <v>100</v>
      </c>
      <c r="R1411">
        <v>0.45</v>
      </c>
      <c r="S1411" t="s">
        <v>42</v>
      </c>
      <c r="T1411" t="s">
        <v>60</v>
      </c>
    </row>
    <row r="1412" spans="1:20" x14ac:dyDescent="0.3">
      <c r="A1412" t="s">
        <v>82</v>
      </c>
      <c r="B1412" t="s">
        <v>83</v>
      </c>
      <c r="C1412" t="s">
        <v>72</v>
      </c>
      <c r="D1412" t="s">
        <v>45</v>
      </c>
      <c r="E1412" t="s">
        <v>24</v>
      </c>
      <c r="F1412" t="s">
        <v>74</v>
      </c>
      <c r="G1412" t="s">
        <v>464</v>
      </c>
      <c r="H1412" t="s">
        <v>27</v>
      </c>
      <c r="I1412" t="s">
        <v>138</v>
      </c>
      <c r="J1412" t="s">
        <v>236</v>
      </c>
      <c r="K1412">
        <v>8.69</v>
      </c>
      <c r="L1412">
        <v>20</v>
      </c>
      <c r="M1412">
        <v>19</v>
      </c>
      <c r="N1412">
        <v>1</v>
      </c>
      <c r="O1412">
        <v>20</v>
      </c>
      <c r="P1412">
        <v>95</v>
      </c>
      <c r="Q1412">
        <v>95</v>
      </c>
      <c r="R1412">
        <v>0.69</v>
      </c>
      <c r="S1412" t="s">
        <v>30</v>
      </c>
      <c r="T1412" t="s">
        <v>31</v>
      </c>
    </row>
    <row r="1413" spans="1:20" x14ac:dyDescent="0.3">
      <c r="A1413" t="s">
        <v>85</v>
      </c>
      <c r="B1413" t="s">
        <v>86</v>
      </c>
      <c r="C1413" t="s">
        <v>87</v>
      </c>
      <c r="D1413" t="s">
        <v>88</v>
      </c>
      <c r="E1413" t="s">
        <v>24</v>
      </c>
      <c r="F1413" t="s">
        <v>89</v>
      </c>
      <c r="G1413" t="s">
        <v>464</v>
      </c>
      <c r="H1413" t="s">
        <v>27</v>
      </c>
      <c r="I1413" t="s">
        <v>285</v>
      </c>
      <c r="J1413" t="s">
        <v>190</v>
      </c>
      <c r="K1413">
        <v>7.95</v>
      </c>
      <c r="L1413">
        <v>15</v>
      </c>
      <c r="M1413">
        <v>14</v>
      </c>
      <c r="N1413">
        <v>1</v>
      </c>
      <c r="O1413">
        <v>15</v>
      </c>
      <c r="P1413">
        <v>93.3</v>
      </c>
      <c r="Q1413">
        <v>93.3</v>
      </c>
      <c r="R1413">
        <v>0</v>
      </c>
      <c r="S1413" t="s">
        <v>81</v>
      </c>
      <c r="T1413" t="s">
        <v>31</v>
      </c>
    </row>
    <row r="1414" spans="1:20" x14ac:dyDescent="0.3">
      <c r="A1414" t="s">
        <v>92</v>
      </c>
      <c r="B1414" t="s">
        <v>93</v>
      </c>
      <c r="C1414" t="s">
        <v>94</v>
      </c>
      <c r="D1414" t="s">
        <v>95</v>
      </c>
      <c r="E1414" t="s">
        <v>24</v>
      </c>
      <c r="F1414" t="s">
        <v>89</v>
      </c>
      <c r="G1414" t="s">
        <v>464</v>
      </c>
      <c r="H1414" t="s">
        <v>27</v>
      </c>
      <c r="I1414" t="s">
        <v>58</v>
      </c>
      <c r="J1414" t="s">
        <v>286</v>
      </c>
      <c r="K1414">
        <v>8.2200000000000006</v>
      </c>
      <c r="L1414">
        <v>27</v>
      </c>
      <c r="M1414">
        <v>22</v>
      </c>
      <c r="N1414">
        <v>5</v>
      </c>
      <c r="O1414">
        <v>27</v>
      </c>
      <c r="P1414">
        <v>81.5</v>
      </c>
      <c r="Q1414">
        <v>81.5</v>
      </c>
      <c r="R1414">
        <v>0.22</v>
      </c>
      <c r="S1414" t="s">
        <v>30</v>
      </c>
      <c r="T1414" t="s">
        <v>37</v>
      </c>
    </row>
    <row r="1415" spans="1:20" x14ac:dyDescent="0.3">
      <c r="A1415" t="s">
        <v>97</v>
      </c>
      <c r="B1415" t="s">
        <v>98</v>
      </c>
      <c r="C1415" t="s">
        <v>94</v>
      </c>
      <c r="D1415" t="s">
        <v>95</v>
      </c>
      <c r="E1415" t="s">
        <v>24</v>
      </c>
      <c r="F1415" t="s">
        <v>89</v>
      </c>
      <c r="G1415" t="s">
        <v>464</v>
      </c>
      <c r="H1415" t="s">
        <v>27</v>
      </c>
      <c r="I1415" t="s">
        <v>179</v>
      </c>
      <c r="J1415" t="s">
        <v>299</v>
      </c>
      <c r="K1415">
        <v>7.59</v>
      </c>
      <c r="L1415">
        <v>30</v>
      </c>
      <c r="M1415">
        <v>22</v>
      </c>
      <c r="N1415">
        <v>8</v>
      </c>
      <c r="O1415">
        <v>30</v>
      </c>
      <c r="P1415">
        <v>73.3</v>
      </c>
      <c r="Q1415">
        <v>73.3</v>
      </c>
      <c r="R1415">
        <v>0</v>
      </c>
      <c r="S1415" t="s">
        <v>42</v>
      </c>
      <c r="T1415" t="s">
        <v>122</v>
      </c>
    </row>
    <row r="1416" spans="1:20" x14ac:dyDescent="0.3">
      <c r="A1416" t="s">
        <v>100</v>
      </c>
      <c r="B1416" t="s">
        <v>101</v>
      </c>
      <c r="C1416" t="s">
        <v>94</v>
      </c>
      <c r="D1416" t="s">
        <v>45</v>
      </c>
      <c r="E1416" t="s">
        <v>24</v>
      </c>
      <c r="F1416" t="s">
        <v>89</v>
      </c>
      <c r="G1416" t="s">
        <v>464</v>
      </c>
      <c r="H1416" t="s">
        <v>27</v>
      </c>
      <c r="I1416" t="s">
        <v>75</v>
      </c>
      <c r="J1416" t="s">
        <v>167</v>
      </c>
      <c r="K1416">
        <v>8.52</v>
      </c>
      <c r="L1416">
        <v>27</v>
      </c>
      <c r="M1416">
        <v>21</v>
      </c>
      <c r="N1416">
        <v>6</v>
      </c>
      <c r="O1416">
        <v>27</v>
      </c>
      <c r="P1416">
        <v>77.8</v>
      </c>
      <c r="Q1416">
        <v>77.8</v>
      </c>
      <c r="R1416">
        <v>0.52</v>
      </c>
      <c r="S1416" t="s">
        <v>52</v>
      </c>
      <c r="T1416" t="s">
        <v>37</v>
      </c>
    </row>
    <row r="1417" spans="1:20" x14ac:dyDescent="0.3">
      <c r="A1417" t="s">
        <v>103</v>
      </c>
      <c r="B1417" t="s">
        <v>104</v>
      </c>
      <c r="C1417" t="s">
        <v>22</v>
      </c>
      <c r="D1417" t="s">
        <v>34</v>
      </c>
      <c r="E1417" t="s">
        <v>105</v>
      </c>
      <c r="F1417" t="s">
        <v>25</v>
      </c>
      <c r="G1417" t="s">
        <v>464</v>
      </c>
      <c r="H1417" t="s">
        <v>27</v>
      </c>
      <c r="I1417" t="s">
        <v>260</v>
      </c>
      <c r="J1417" t="s">
        <v>335</v>
      </c>
      <c r="K1417">
        <v>7.32</v>
      </c>
      <c r="L1417">
        <v>23</v>
      </c>
      <c r="M1417">
        <v>16</v>
      </c>
      <c r="N1417">
        <v>7</v>
      </c>
      <c r="O1417">
        <v>23</v>
      </c>
      <c r="P1417">
        <v>69.599999999999994</v>
      </c>
      <c r="Q1417">
        <v>69.599999999999994</v>
      </c>
      <c r="R1417">
        <v>0</v>
      </c>
      <c r="S1417" t="s">
        <v>42</v>
      </c>
      <c r="T1417" t="s">
        <v>37</v>
      </c>
    </row>
    <row r="1418" spans="1:20" x14ac:dyDescent="0.3">
      <c r="A1418" t="s">
        <v>108</v>
      </c>
      <c r="B1418" t="s">
        <v>109</v>
      </c>
      <c r="C1418" t="s">
        <v>22</v>
      </c>
      <c r="D1418" t="s">
        <v>34</v>
      </c>
      <c r="E1418" t="s">
        <v>105</v>
      </c>
      <c r="F1418" t="s">
        <v>25</v>
      </c>
      <c r="G1418" t="s">
        <v>464</v>
      </c>
      <c r="H1418" t="s">
        <v>124</v>
      </c>
      <c r="I1418" t="s">
        <v>138</v>
      </c>
      <c r="J1418" t="s">
        <v>465</v>
      </c>
      <c r="K1418">
        <v>4.25</v>
      </c>
      <c r="L1418">
        <v>13</v>
      </c>
      <c r="M1418">
        <v>11</v>
      </c>
      <c r="N1418">
        <v>2</v>
      </c>
      <c r="O1418">
        <v>13</v>
      </c>
      <c r="P1418">
        <v>84.6</v>
      </c>
      <c r="Q1418">
        <v>84.6</v>
      </c>
      <c r="R1418">
        <v>0</v>
      </c>
      <c r="S1418" t="s">
        <v>30</v>
      </c>
      <c r="T1418" t="s">
        <v>31</v>
      </c>
    </row>
    <row r="1419" spans="1:20" x14ac:dyDescent="0.3">
      <c r="A1419" t="s">
        <v>111</v>
      </c>
      <c r="B1419" t="s">
        <v>112</v>
      </c>
      <c r="C1419" t="s">
        <v>55</v>
      </c>
      <c r="D1419" t="s">
        <v>56</v>
      </c>
      <c r="E1419" t="s">
        <v>105</v>
      </c>
      <c r="F1419" t="s">
        <v>57</v>
      </c>
      <c r="G1419" t="s">
        <v>464</v>
      </c>
      <c r="H1419" t="s">
        <v>158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 t="s">
        <v>42</v>
      </c>
      <c r="T1419" t="s">
        <v>60</v>
      </c>
    </row>
    <row r="1420" spans="1:20" x14ac:dyDescent="0.3">
      <c r="A1420" t="s">
        <v>114</v>
      </c>
      <c r="B1420" t="s">
        <v>115</v>
      </c>
      <c r="C1420" t="s">
        <v>72</v>
      </c>
      <c r="D1420" t="s">
        <v>73</v>
      </c>
      <c r="E1420" t="s">
        <v>105</v>
      </c>
      <c r="F1420" t="s">
        <v>74</v>
      </c>
      <c r="G1420" t="s">
        <v>464</v>
      </c>
      <c r="H1420" t="s">
        <v>27</v>
      </c>
      <c r="I1420" t="s">
        <v>84</v>
      </c>
      <c r="J1420" t="s">
        <v>335</v>
      </c>
      <c r="K1420">
        <v>8.18</v>
      </c>
      <c r="L1420">
        <v>19</v>
      </c>
      <c r="M1420">
        <v>19</v>
      </c>
      <c r="N1420">
        <v>0</v>
      </c>
      <c r="O1420">
        <v>19</v>
      </c>
      <c r="P1420">
        <v>100</v>
      </c>
      <c r="Q1420">
        <v>100</v>
      </c>
      <c r="R1420">
        <v>0.18</v>
      </c>
      <c r="S1420" t="s">
        <v>42</v>
      </c>
      <c r="T1420" t="s">
        <v>60</v>
      </c>
    </row>
    <row r="1421" spans="1:20" x14ac:dyDescent="0.3">
      <c r="A1421" t="s">
        <v>117</v>
      </c>
      <c r="B1421" t="s">
        <v>118</v>
      </c>
      <c r="C1421" t="s">
        <v>94</v>
      </c>
      <c r="D1421" t="s">
        <v>95</v>
      </c>
      <c r="E1421" t="s">
        <v>105</v>
      </c>
      <c r="F1421" t="s">
        <v>89</v>
      </c>
      <c r="G1421" t="s">
        <v>464</v>
      </c>
      <c r="H1421" t="s">
        <v>27</v>
      </c>
      <c r="I1421" t="s">
        <v>285</v>
      </c>
      <c r="J1421" t="s">
        <v>197</v>
      </c>
      <c r="K1421">
        <v>8.61</v>
      </c>
      <c r="L1421">
        <v>25</v>
      </c>
      <c r="M1421">
        <v>25</v>
      </c>
      <c r="N1421">
        <v>0</v>
      </c>
      <c r="O1421">
        <v>25</v>
      </c>
      <c r="P1421">
        <v>100</v>
      </c>
      <c r="Q1421">
        <v>100</v>
      </c>
      <c r="R1421">
        <v>0.61</v>
      </c>
      <c r="S1421" t="s">
        <v>42</v>
      </c>
      <c r="T1421" t="s">
        <v>60</v>
      </c>
    </row>
    <row r="1422" spans="1:20" x14ac:dyDescent="0.3">
      <c r="A1422" t="s">
        <v>20</v>
      </c>
      <c r="B1422" t="s">
        <v>21</v>
      </c>
      <c r="C1422" t="s">
        <v>22</v>
      </c>
      <c r="D1422" t="s">
        <v>23</v>
      </c>
      <c r="E1422" t="s">
        <v>24</v>
      </c>
      <c r="F1422" t="s">
        <v>25</v>
      </c>
      <c r="G1422" t="s">
        <v>466</v>
      </c>
      <c r="H1422" t="s">
        <v>27</v>
      </c>
      <c r="I1422" t="s">
        <v>153</v>
      </c>
      <c r="J1422" t="s">
        <v>203</v>
      </c>
      <c r="K1422">
        <v>7.39</v>
      </c>
      <c r="L1422">
        <v>15</v>
      </c>
      <c r="M1422">
        <v>11</v>
      </c>
      <c r="N1422">
        <v>4</v>
      </c>
      <c r="O1422">
        <v>15</v>
      </c>
      <c r="P1422">
        <v>73.3</v>
      </c>
      <c r="Q1422">
        <v>73.3</v>
      </c>
      <c r="R1422">
        <v>0</v>
      </c>
      <c r="S1422" t="s">
        <v>42</v>
      </c>
      <c r="T1422" t="s">
        <v>37</v>
      </c>
    </row>
    <row r="1423" spans="1:20" x14ac:dyDescent="0.3">
      <c r="A1423" t="s">
        <v>32</v>
      </c>
      <c r="B1423" t="s">
        <v>33</v>
      </c>
      <c r="C1423" t="s">
        <v>22</v>
      </c>
      <c r="D1423" t="s">
        <v>34</v>
      </c>
      <c r="E1423" t="s">
        <v>24</v>
      </c>
      <c r="F1423" t="s">
        <v>25</v>
      </c>
      <c r="G1423" t="s">
        <v>466</v>
      </c>
      <c r="H1423" t="s">
        <v>27</v>
      </c>
      <c r="I1423" t="s">
        <v>79</v>
      </c>
      <c r="J1423" t="s">
        <v>226</v>
      </c>
      <c r="K1423">
        <v>9.58</v>
      </c>
      <c r="L1423">
        <v>15</v>
      </c>
      <c r="M1423">
        <v>13</v>
      </c>
      <c r="N1423">
        <v>2</v>
      </c>
      <c r="O1423">
        <v>15</v>
      </c>
      <c r="P1423">
        <v>86.7</v>
      </c>
      <c r="Q1423">
        <v>86.7</v>
      </c>
      <c r="R1423">
        <v>1.58</v>
      </c>
      <c r="S1423" t="s">
        <v>52</v>
      </c>
      <c r="T1423" t="s">
        <v>31</v>
      </c>
    </row>
    <row r="1424" spans="1:20" x14ac:dyDescent="0.3">
      <c r="A1424" t="s">
        <v>38</v>
      </c>
      <c r="B1424" t="s">
        <v>39</v>
      </c>
      <c r="C1424" t="s">
        <v>22</v>
      </c>
      <c r="D1424" t="s">
        <v>34</v>
      </c>
      <c r="E1424" t="s">
        <v>24</v>
      </c>
      <c r="F1424" t="s">
        <v>25</v>
      </c>
      <c r="G1424" t="s">
        <v>466</v>
      </c>
      <c r="H1424" t="s">
        <v>27</v>
      </c>
      <c r="I1424" t="s">
        <v>153</v>
      </c>
      <c r="J1424" t="s">
        <v>311</v>
      </c>
      <c r="K1424">
        <v>9.08</v>
      </c>
      <c r="L1424">
        <v>21</v>
      </c>
      <c r="M1424">
        <v>21</v>
      </c>
      <c r="N1424">
        <v>0</v>
      </c>
      <c r="O1424">
        <v>21</v>
      </c>
      <c r="P1424">
        <v>100</v>
      </c>
      <c r="Q1424">
        <v>100</v>
      </c>
      <c r="R1424">
        <v>1.08</v>
      </c>
      <c r="S1424" t="s">
        <v>42</v>
      </c>
      <c r="T1424" t="s">
        <v>60</v>
      </c>
    </row>
    <row r="1425" spans="1:20" x14ac:dyDescent="0.3">
      <c r="A1425" t="s">
        <v>43</v>
      </c>
      <c r="B1425" t="s">
        <v>44</v>
      </c>
      <c r="C1425" t="s">
        <v>22</v>
      </c>
      <c r="D1425" t="s">
        <v>45</v>
      </c>
      <c r="E1425" t="s">
        <v>24</v>
      </c>
      <c r="F1425" t="s">
        <v>25</v>
      </c>
      <c r="G1425" t="s">
        <v>466</v>
      </c>
      <c r="H1425" t="s">
        <v>27</v>
      </c>
      <c r="I1425" t="s">
        <v>40</v>
      </c>
      <c r="J1425" t="s">
        <v>366</v>
      </c>
      <c r="K1425">
        <v>7.7</v>
      </c>
      <c r="L1425">
        <v>28</v>
      </c>
      <c r="M1425">
        <v>26</v>
      </c>
      <c r="N1425">
        <v>2</v>
      </c>
      <c r="O1425">
        <v>28</v>
      </c>
      <c r="P1425">
        <v>92.9</v>
      </c>
      <c r="Q1425">
        <v>92.9</v>
      </c>
      <c r="R1425">
        <v>0</v>
      </c>
      <c r="S1425" t="s">
        <v>42</v>
      </c>
      <c r="T1425" t="s">
        <v>31</v>
      </c>
    </row>
    <row r="1426" spans="1:20" x14ac:dyDescent="0.3">
      <c r="A1426" t="s">
        <v>48</v>
      </c>
      <c r="B1426" t="s">
        <v>49</v>
      </c>
      <c r="C1426" t="s">
        <v>22</v>
      </c>
      <c r="D1426" t="s">
        <v>34</v>
      </c>
      <c r="E1426" t="s">
        <v>24</v>
      </c>
      <c r="F1426" t="s">
        <v>25</v>
      </c>
      <c r="G1426" t="s">
        <v>466</v>
      </c>
      <c r="H1426" t="s">
        <v>27</v>
      </c>
      <c r="I1426" t="s">
        <v>219</v>
      </c>
      <c r="J1426" t="s">
        <v>160</v>
      </c>
      <c r="K1426">
        <v>9.1300000000000008</v>
      </c>
      <c r="L1426">
        <v>30</v>
      </c>
      <c r="M1426">
        <v>27</v>
      </c>
      <c r="N1426">
        <v>3</v>
      </c>
      <c r="O1426">
        <v>30</v>
      </c>
      <c r="P1426">
        <v>90</v>
      </c>
      <c r="Q1426">
        <v>90</v>
      </c>
      <c r="R1426">
        <v>1.1299999999999999</v>
      </c>
      <c r="S1426" t="s">
        <v>81</v>
      </c>
      <c r="T1426" t="s">
        <v>31</v>
      </c>
    </row>
    <row r="1427" spans="1:20" x14ac:dyDescent="0.3">
      <c r="A1427" t="s">
        <v>53</v>
      </c>
      <c r="B1427" t="s">
        <v>54</v>
      </c>
      <c r="C1427" t="s">
        <v>55</v>
      </c>
      <c r="D1427" t="s">
        <v>56</v>
      </c>
      <c r="E1427" t="s">
        <v>24</v>
      </c>
      <c r="F1427" t="s">
        <v>57</v>
      </c>
      <c r="G1427" t="s">
        <v>466</v>
      </c>
      <c r="H1427" t="s">
        <v>27</v>
      </c>
      <c r="I1427" t="s">
        <v>194</v>
      </c>
      <c r="J1427" t="s">
        <v>388</v>
      </c>
      <c r="K1427">
        <v>7.43</v>
      </c>
      <c r="L1427">
        <v>23</v>
      </c>
      <c r="M1427">
        <v>18</v>
      </c>
      <c r="N1427">
        <v>5</v>
      </c>
      <c r="O1427">
        <v>23</v>
      </c>
      <c r="P1427">
        <v>78.3</v>
      </c>
      <c r="Q1427">
        <v>78.3</v>
      </c>
      <c r="R1427">
        <v>0</v>
      </c>
      <c r="S1427" t="s">
        <v>81</v>
      </c>
      <c r="T1427" t="s">
        <v>37</v>
      </c>
    </row>
    <row r="1428" spans="1:20" x14ac:dyDescent="0.3">
      <c r="A1428" t="s">
        <v>61</v>
      </c>
      <c r="B1428" t="s">
        <v>62</v>
      </c>
      <c r="C1428" t="s">
        <v>55</v>
      </c>
      <c r="D1428" t="s">
        <v>63</v>
      </c>
      <c r="E1428" t="s">
        <v>24</v>
      </c>
      <c r="F1428" t="s">
        <v>57</v>
      </c>
      <c r="G1428" t="s">
        <v>466</v>
      </c>
      <c r="H1428" t="s">
        <v>27</v>
      </c>
      <c r="I1428" t="s">
        <v>90</v>
      </c>
      <c r="J1428" t="s">
        <v>386</v>
      </c>
      <c r="K1428">
        <v>8.07</v>
      </c>
      <c r="L1428">
        <v>18</v>
      </c>
      <c r="M1428">
        <v>17</v>
      </c>
      <c r="N1428">
        <v>1</v>
      </c>
      <c r="O1428">
        <v>18</v>
      </c>
      <c r="P1428">
        <v>94.4</v>
      </c>
      <c r="Q1428">
        <v>94.4</v>
      </c>
      <c r="R1428">
        <v>7.0000000000000007E-2</v>
      </c>
      <c r="S1428" t="s">
        <v>42</v>
      </c>
      <c r="T1428" t="s">
        <v>31</v>
      </c>
    </row>
    <row r="1429" spans="1:20" x14ac:dyDescent="0.3">
      <c r="A1429" t="s">
        <v>66</v>
      </c>
      <c r="B1429" t="s">
        <v>67</v>
      </c>
      <c r="C1429" t="s">
        <v>55</v>
      </c>
      <c r="D1429" t="s">
        <v>56</v>
      </c>
      <c r="E1429" t="s">
        <v>24</v>
      </c>
      <c r="F1429" t="s">
        <v>57</v>
      </c>
      <c r="G1429" t="s">
        <v>466</v>
      </c>
      <c r="H1429" t="s">
        <v>27</v>
      </c>
      <c r="I1429" t="s">
        <v>153</v>
      </c>
      <c r="J1429" t="s">
        <v>182</v>
      </c>
      <c r="K1429">
        <v>8.76</v>
      </c>
      <c r="L1429">
        <v>17</v>
      </c>
      <c r="M1429">
        <v>12</v>
      </c>
      <c r="N1429">
        <v>5</v>
      </c>
      <c r="O1429">
        <v>17</v>
      </c>
      <c r="P1429">
        <v>70.599999999999994</v>
      </c>
      <c r="Q1429">
        <v>70.599999999999994</v>
      </c>
      <c r="R1429">
        <v>0.76</v>
      </c>
      <c r="S1429" t="s">
        <v>42</v>
      </c>
      <c r="T1429" t="s">
        <v>37</v>
      </c>
    </row>
    <row r="1430" spans="1:20" x14ac:dyDescent="0.3">
      <c r="A1430" t="s">
        <v>70</v>
      </c>
      <c r="B1430" t="s">
        <v>71</v>
      </c>
      <c r="C1430" t="s">
        <v>72</v>
      </c>
      <c r="D1430" t="s">
        <v>73</v>
      </c>
      <c r="E1430" t="s">
        <v>24</v>
      </c>
      <c r="F1430" t="s">
        <v>74</v>
      </c>
      <c r="G1430" t="s">
        <v>466</v>
      </c>
      <c r="H1430" t="s">
        <v>27</v>
      </c>
      <c r="I1430" t="s">
        <v>50</v>
      </c>
      <c r="J1430" t="s">
        <v>131</v>
      </c>
      <c r="K1430">
        <v>9.26</v>
      </c>
      <c r="L1430">
        <v>11</v>
      </c>
      <c r="M1430">
        <v>11</v>
      </c>
      <c r="N1430">
        <v>0</v>
      </c>
      <c r="O1430">
        <v>11</v>
      </c>
      <c r="P1430">
        <v>100</v>
      </c>
      <c r="Q1430">
        <v>100</v>
      </c>
      <c r="R1430">
        <v>1.26</v>
      </c>
      <c r="S1430" t="s">
        <v>42</v>
      </c>
      <c r="T1430" t="s">
        <v>60</v>
      </c>
    </row>
    <row r="1431" spans="1:20" x14ac:dyDescent="0.3">
      <c r="A1431" t="s">
        <v>77</v>
      </c>
      <c r="B1431" t="s">
        <v>78</v>
      </c>
      <c r="C1431" t="s">
        <v>72</v>
      </c>
      <c r="D1431" t="s">
        <v>73</v>
      </c>
      <c r="E1431" t="s">
        <v>24</v>
      </c>
      <c r="F1431" t="s">
        <v>74</v>
      </c>
      <c r="G1431" t="s">
        <v>466</v>
      </c>
      <c r="H1431" t="s">
        <v>27</v>
      </c>
      <c r="I1431" t="s">
        <v>113</v>
      </c>
      <c r="J1431" t="s">
        <v>211</v>
      </c>
      <c r="K1431">
        <v>9.23</v>
      </c>
      <c r="L1431">
        <v>25</v>
      </c>
      <c r="M1431">
        <v>25</v>
      </c>
      <c r="N1431">
        <v>0</v>
      </c>
      <c r="O1431">
        <v>25</v>
      </c>
      <c r="P1431">
        <v>100</v>
      </c>
      <c r="Q1431">
        <v>100</v>
      </c>
      <c r="R1431">
        <v>1.23</v>
      </c>
      <c r="S1431" t="s">
        <v>42</v>
      </c>
      <c r="T1431" t="s">
        <v>60</v>
      </c>
    </row>
    <row r="1432" spans="1:20" x14ac:dyDescent="0.3">
      <c r="A1432" t="s">
        <v>82</v>
      </c>
      <c r="B1432" t="s">
        <v>83</v>
      </c>
      <c r="C1432" t="s">
        <v>72</v>
      </c>
      <c r="D1432" t="s">
        <v>45</v>
      </c>
      <c r="E1432" t="s">
        <v>24</v>
      </c>
      <c r="F1432" t="s">
        <v>74</v>
      </c>
      <c r="G1432" t="s">
        <v>466</v>
      </c>
      <c r="H1432" t="s">
        <v>27</v>
      </c>
      <c r="I1432" t="s">
        <v>106</v>
      </c>
      <c r="J1432" t="s">
        <v>193</v>
      </c>
      <c r="K1432">
        <v>8.2799999999999994</v>
      </c>
      <c r="L1432">
        <v>31</v>
      </c>
      <c r="M1432">
        <v>22</v>
      </c>
      <c r="N1432">
        <v>9</v>
      </c>
      <c r="O1432">
        <v>31</v>
      </c>
      <c r="P1432">
        <v>71</v>
      </c>
      <c r="Q1432">
        <v>71</v>
      </c>
      <c r="R1432">
        <v>0.28000000000000003</v>
      </c>
      <c r="S1432" t="s">
        <v>52</v>
      </c>
      <c r="T1432" t="s">
        <v>122</v>
      </c>
    </row>
    <row r="1433" spans="1:20" x14ac:dyDescent="0.3">
      <c r="A1433" t="s">
        <v>85</v>
      </c>
      <c r="B1433" t="s">
        <v>86</v>
      </c>
      <c r="C1433" t="s">
        <v>87</v>
      </c>
      <c r="D1433" t="s">
        <v>88</v>
      </c>
      <c r="E1433" t="s">
        <v>24</v>
      </c>
      <c r="F1433" t="s">
        <v>89</v>
      </c>
      <c r="G1433" t="s">
        <v>466</v>
      </c>
      <c r="H1433" t="s">
        <v>27</v>
      </c>
      <c r="I1433" t="s">
        <v>110</v>
      </c>
      <c r="J1433" t="s">
        <v>214</v>
      </c>
      <c r="K1433">
        <v>7.22</v>
      </c>
      <c r="L1433">
        <v>5</v>
      </c>
      <c r="M1433">
        <v>5</v>
      </c>
      <c r="N1433">
        <v>0</v>
      </c>
      <c r="O1433">
        <v>5</v>
      </c>
      <c r="P1433">
        <v>100</v>
      </c>
      <c r="Q1433">
        <v>100</v>
      </c>
      <c r="R1433">
        <v>0</v>
      </c>
      <c r="S1433" t="s">
        <v>42</v>
      </c>
      <c r="T1433" t="s">
        <v>60</v>
      </c>
    </row>
    <row r="1434" spans="1:20" x14ac:dyDescent="0.3">
      <c r="A1434" t="s">
        <v>92</v>
      </c>
      <c r="B1434" t="s">
        <v>93</v>
      </c>
      <c r="C1434" t="s">
        <v>94</v>
      </c>
      <c r="D1434" t="s">
        <v>95</v>
      </c>
      <c r="E1434" t="s">
        <v>24</v>
      </c>
      <c r="F1434" t="s">
        <v>89</v>
      </c>
      <c r="G1434" t="s">
        <v>466</v>
      </c>
      <c r="H1434" t="s">
        <v>27</v>
      </c>
      <c r="I1434" t="s">
        <v>90</v>
      </c>
      <c r="J1434" t="s">
        <v>213</v>
      </c>
      <c r="K1434">
        <v>8.16</v>
      </c>
      <c r="L1434">
        <v>32</v>
      </c>
      <c r="M1434">
        <v>28</v>
      </c>
      <c r="N1434">
        <v>4</v>
      </c>
      <c r="O1434">
        <v>32</v>
      </c>
      <c r="P1434">
        <v>87.5</v>
      </c>
      <c r="Q1434">
        <v>87.5</v>
      </c>
      <c r="R1434">
        <v>0.16</v>
      </c>
      <c r="S1434" t="s">
        <v>42</v>
      </c>
      <c r="T1434" t="s">
        <v>37</v>
      </c>
    </row>
    <row r="1435" spans="1:20" x14ac:dyDescent="0.3">
      <c r="A1435" t="s">
        <v>97</v>
      </c>
      <c r="B1435" t="s">
        <v>98</v>
      </c>
      <c r="C1435" t="s">
        <v>94</v>
      </c>
      <c r="D1435" t="s">
        <v>95</v>
      </c>
      <c r="E1435" t="s">
        <v>24</v>
      </c>
      <c r="F1435" t="s">
        <v>89</v>
      </c>
      <c r="G1435" t="s">
        <v>466</v>
      </c>
      <c r="H1435" t="s">
        <v>27</v>
      </c>
      <c r="I1435" t="s">
        <v>219</v>
      </c>
      <c r="J1435" t="s">
        <v>213</v>
      </c>
      <c r="K1435">
        <v>7.41</v>
      </c>
      <c r="L1435">
        <v>30</v>
      </c>
      <c r="M1435">
        <v>29</v>
      </c>
      <c r="N1435">
        <v>1</v>
      </c>
      <c r="O1435">
        <v>30</v>
      </c>
      <c r="P1435">
        <v>96.7</v>
      </c>
      <c r="Q1435">
        <v>96.7</v>
      </c>
      <c r="R1435">
        <v>0</v>
      </c>
      <c r="S1435" t="s">
        <v>81</v>
      </c>
      <c r="T1435" t="s">
        <v>31</v>
      </c>
    </row>
    <row r="1436" spans="1:20" x14ac:dyDescent="0.3">
      <c r="A1436" t="s">
        <v>100</v>
      </c>
      <c r="B1436" t="s">
        <v>101</v>
      </c>
      <c r="C1436" t="s">
        <v>94</v>
      </c>
      <c r="D1436" t="s">
        <v>45</v>
      </c>
      <c r="E1436" t="s">
        <v>24</v>
      </c>
      <c r="F1436" t="s">
        <v>89</v>
      </c>
      <c r="G1436" t="s">
        <v>466</v>
      </c>
      <c r="H1436" t="s">
        <v>119</v>
      </c>
      <c r="I1436" t="s">
        <v>128</v>
      </c>
      <c r="J1436" t="s">
        <v>169</v>
      </c>
      <c r="K1436">
        <v>8.16</v>
      </c>
      <c r="L1436">
        <v>32</v>
      </c>
      <c r="M1436">
        <v>29</v>
      </c>
      <c r="N1436">
        <v>3</v>
      </c>
      <c r="O1436">
        <v>32</v>
      </c>
      <c r="P1436">
        <v>90.6</v>
      </c>
      <c r="Q1436">
        <v>90.6</v>
      </c>
      <c r="R1436">
        <v>0.16</v>
      </c>
      <c r="S1436" t="s">
        <v>42</v>
      </c>
      <c r="T1436" t="s">
        <v>31</v>
      </c>
    </row>
    <row r="1437" spans="1:20" x14ac:dyDescent="0.3">
      <c r="A1437" t="s">
        <v>103</v>
      </c>
      <c r="B1437" t="s">
        <v>104</v>
      </c>
      <c r="C1437" t="s">
        <v>22</v>
      </c>
      <c r="D1437" t="s">
        <v>34</v>
      </c>
      <c r="E1437" t="s">
        <v>105</v>
      </c>
      <c r="F1437" t="s">
        <v>25</v>
      </c>
      <c r="G1437" t="s">
        <v>466</v>
      </c>
      <c r="H1437" t="s">
        <v>27</v>
      </c>
      <c r="I1437" t="s">
        <v>28</v>
      </c>
      <c r="J1437" t="s">
        <v>174</v>
      </c>
      <c r="K1437">
        <v>8.2899999999999991</v>
      </c>
      <c r="L1437">
        <v>25</v>
      </c>
      <c r="M1437">
        <v>22</v>
      </c>
      <c r="N1437">
        <v>3</v>
      </c>
      <c r="O1437">
        <v>25</v>
      </c>
      <c r="P1437">
        <v>88</v>
      </c>
      <c r="Q1437">
        <v>88</v>
      </c>
      <c r="R1437">
        <v>0.28999999999999998</v>
      </c>
      <c r="S1437" t="s">
        <v>81</v>
      </c>
      <c r="T1437" t="s">
        <v>31</v>
      </c>
    </row>
    <row r="1438" spans="1:20" x14ac:dyDescent="0.3">
      <c r="A1438" t="s">
        <v>108</v>
      </c>
      <c r="B1438" t="s">
        <v>109</v>
      </c>
      <c r="C1438" t="s">
        <v>22</v>
      </c>
      <c r="D1438" t="s">
        <v>34</v>
      </c>
      <c r="E1438" t="s">
        <v>105</v>
      </c>
      <c r="F1438" t="s">
        <v>25</v>
      </c>
      <c r="G1438" t="s">
        <v>466</v>
      </c>
      <c r="H1438" t="s">
        <v>27</v>
      </c>
      <c r="I1438" t="s">
        <v>84</v>
      </c>
      <c r="J1438" t="s">
        <v>144</v>
      </c>
      <c r="K1438">
        <v>8.56</v>
      </c>
      <c r="L1438">
        <v>32</v>
      </c>
      <c r="M1438">
        <v>23</v>
      </c>
      <c r="N1438">
        <v>9</v>
      </c>
      <c r="O1438">
        <v>32</v>
      </c>
      <c r="P1438">
        <v>71.900000000000006</v>
      </c>
      <c r="Q1438">
        <v>71.900000000000006</v>
      </c>
      <c r="R1438">
        <v>0.56000000000000005</v>
      </c>
      <c r="S1438" t="s">
        <v>81</v>
      </c>
      <c r="T1438" t="s">
        <v>122</v>
      </c>
    </row>
    <row r="1439" spans="1:20" x14ac:dyDescent="0.3">
      <c r="A1439" t="s">
        <v>111</v>
      </c>
      <c r="B1439" t="s">
        <v>112</v>
      </c>
      <c r="C1439" t="s">
        <v>55</v>
      </c>
      <c r="D1439" t="s">
        <v>56</v>
      </c>
      <c r="E1439" t="s">
        <v>105</v>
      </c>
      <c r="F1439" t="s">
        <v>57</v>
      </c>
      <c r="G1439" t="s">
        <v>466</v>
      </c>
      <c r="H1439" t="s">
        <v>27</v>
      </c>
      <c r="I1439" t="s">
        <v>128</v>
      </c>
      <c r="J1439" t="s">
        <v>174</v>
      </c>
      <c r="K1439">
        <v>7.33</v>
      </c>
      <c r="L1439">
        <v>15</v>
      </c>
      <c r="M1439">
        <v>15</v>
      </c>
      <c r="N1439">
        <v>0</v>
      </c>
      <c r="O1439">
        <v>15</v>
      </c>
      <c r="P1439">
        <v>100</v>
      </c>
      <c r="Q1439">
        <v>100</v>
      </c>
      <c r="R1439">
        <v>0</v>
      </c>
      <c r="S1439" t="s">
        <v>42</v>
      </c>
      <c r="T1439" t="s">
        <v>60</v>
      </c>
    </row>
    <row r="1440" spans="1:20" x14ac:dyDescent="0.3">
      <c r="A1440" t="s">
        <v>114</v>
      </c>
      <c r="B1440" t="s">
        <v>115</v>
      </c>
      <c r="C1440" t="s">
        <v>72</v>
      </c>
      <c r="D1440" t="s">
        <v>73</v>
      </c>
      <c r="E1440" t="s">
        <v>105</v>
      </c>
      <c r="F1440" t="s">
        <v>74</v>
      </c>
      <c r="G1440" t="s">
        <v>466</v>
      </c>
      <c r="H1440" t="s">
        <v>158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 t="s">
        <v>42</v>
      </c>
      <c r="T1440" t="s">
        <v>60</v>
      </c>
    </row>
    <row r="1441" spans="1:20" x14ac:dyDescent="0.3">
      <c r="A1441" t="s">
        <v>117</v>
      </c>
      <c r="B1441" t="s">
        <v>118</v>
      </c>
      <c r="C1441" t="s">
        <v>94</v>
      </c>
      <c r="D1441" t="s">
        <v>95</v>
      </c>
      <c r="E1441" t="s">
        <v>105</v>
      </c>
      <c r="F1441" t="s">
        <v>89</v>
      </c>
      <c r="G1441" t="s">
        <v>466</v>
      </c>
      <c r="H1441" t="s">
        <v>27</v>
      </c>
      <c r="I1441" t="s">
        <v>28</v>
      </c>
      <c r="J1441" t="s">
        <v>241</v>
      </c>
      <c r="K1441">
        <v>8.73</v>
      </c>
      <c r="L1441">
        <v>29</v>
      </c>
      <c r="M1441">
        <v>24</v>
      </c>
      <c r="N1441">
        <v>5</v>
      </c>
      <c r="O1441">
        <v>29</v>
      </c>
      <c r="P1441">
        <v>82.8</v>
      </c>
      <c r="Q1441">
        <v>82.8</v>
      </c>
      <c r="R1441">
        <v>0.73</v>
      </c>
      <c r="S1441" t="s">
        <v>42</v>
      </c>
      <c r="T1441" t="s">
        <v>37</v>
      </c>
    </row>
    <row r="1442" spans="1:20" x14ac:dyDescent="0.3">
      <c r="A1442" t="s">
        <v>20</v>
      </c>
      <c r="B1442" t="s">
        <v>21</v>
      </c>
      <c r="C1442" t="s">
        <v>22</v>
      </c>
      <c r="D1442" t="s">
        <v>23</v>
      </c>
      <c r="E1442" t="s">
        <v>24</v>
      </c>
      <c r="F1442" t="s">
        <v>25</v>
      </c>
      <c r="G1442" t="s">
        <v>467</v>
      </c>
      <c r="H1442" t="s">
        <v>27</v>
      </c>
      <c r="I1442" t="s">
        <v>106</v>
      </c>
      <c r="J1442" t="s">
        <v>205</v>
      </c>
      <c r="K1442">
        <v>7.71</v>
      </c>
      <c r="L1442">
        <v>24</v>
      </c>
      <c r="M1442">
        <v>24</v>
      </c>
      <c r="N1442">
        <v>0</v>
      </c>
      <c r="O1442">
        <v>24</v>
      </c>
      <c r="P1442">
        <v>100</v>
      </c>
      <c r="Q1442">
        <v>100</v>
      </c>
      <c r="R1442">
        <v>0</v>
      </c>
      <c r="S1442" t="s">
        <v>42</v>
      </c>
      <c r="T1442" t="s">
        <v>60</v>
      </c>
    </row>
    <row r="1443" spans="1:20" x14ac:dyDescent="0.3">
      <c r="A1443" t="s">
        <v>32</v>
      </c>
      <c r="B1443" t="s">
        <v>33</v>
      </c>
      <c r="C1443" t="s">
        <v>22</v>
      </c>
      <c r="D1443" t="s">
        <v>34</v>
      </c>
      <c r="E1443" t="s">
        <v>24</v>
      </c>
      <c r="F1443" t="s">
        <v>25</v>
      </c>
      <c r="G1443" t="s">
        <v>467</v>
      </c>
      <c r="H1443" t="s">
        <v>27</v>
      </c>
      <c r="I1443" t="s">
        <v>149</v>
      </c>
      <c r="J1443" t="s">
        <v>41</v>
      </c>
      <c r="K1443">
        <v>9.35</v>
      </c>
      <c r="L1443">
        <v>12</v>
      </c>
      <c r="M1443">
        <v>9</v>
      </c>
      <c r="N1443">
        <v>3</v>
      </c>
      <c r="O1443">
        <v>12</v>
      </c>
      <c r="P1443">
        <v>75</v>
      </c>
      <c r="Q1443">
        <v>75</v>
      </c>
      <c r="R1443">
        <v>1.35</v>
      </c>
      <c r="S1443" t="s">
        <v>42</v>
      </c>
      <c r="T1443" t="s">
        <v>31</v>
      </c>
    </row>
    <row r="1444" spans="1:20" x14ac:dyDescent="0.3">
      <c r="A1444" t="s">
        <v>38</v>
      </c>
      <c r="B1444" t="s">
        <v>39</v>
      </c>
      <c r="C1444" t="s">
        <v>22</v>
      </c>
      <c r="D1444" t="s">
        <v>34</v>
      </c>
      <c r="E1444" t="s">
        <v>24</v>
      </c>
      <c r="F1444" t="s">
        <v>25</v>
      </c>
      <c r="G1444" t="s">
        <v>467</v>
      </c>
      <c r="H1444" t="s">
        <v>119</v>
      </c>
      <c r="I1444" t="s">
        <v>285</v>
      </c>
      <c r="J1444" t="s">
        <v>261</v>
      </c>
      <c r="K1444">
        <v>8.49</v>
      </c>
      <c r="L1444">
        <v>29</v>
      </c>
      <c r="M1444">
        <v>28</v>
      </c>
      <c r="N1444">
        <v>1</v>
      </c>
      <c r="O1444">
        <v>29</v>
      </c>
      <c r="P1444">
        <v>96.6</v>
      </c>
      <c r="Q1444">
        <v>96.6</v>
      </c>
      <c r="R1444">
        <v>0.49</v>
      </c>
      <c r="S1444" t="s">
        <v>81</v>
      </c>
      <c r="T1444" t="s">
        <v>31</v>
      </c>
    </row>
    <row r="1445" spans="1:20" x14ac:dyDescent="0.3">
      <c r="A1445" t="s">
        <v>43</v>
      </c>
      <c r="B1445" t="s">
        <v>44</v>
      </c>
      <c r="C1445" t="s">
        <v>22</v>
      </c>
      <c r="D1445" t="s">
        <v>45</v>
      </c>
      <c r="E1445" t="s">
        <v>24</v>
      </c>
      <c r="F1445" t="s">
        <v>25</v>
      </c>
      <c r="G1445" t="s">
        <v>467</v>
      </c>
      <c r="H1445" t="s">
        <v>27</v>
      </c>
      <c r="I1445" t="s">
        <v>166</v>
      </c>
      <c r="J1445" t="s">
        <v>342</v>
      </c>
      <c r="K1445">
        <v>8.5500000000000007</v>
      </c>
      <c r="L1445">
        <v>26</v>
      </c>
      <c r="M1445">
        <v>25</v>
      </c>
      <c r="N1445">
        <v>1</v>
      </c>
      <c r="O1445">
        <v>26</v>
      </c>
      <c r="P1445">
        <v>96.2</v>
      </c>
      <c r="Q1445">
        <v>96.2</v>
      </c>
      <c r="R1445">
        <v>0.55000000000000004</v>
      </c>
      <c r="S1445" t="s">
        <v>30</v>
      </c>
      <c r="T1445" t="s">
        <v>31</v>
      </c>
    </row>
    <row r="1446" spans="1:20" x14ac:dyDescent="0.3">
      <c r="A1446" t="s">
        <v>48</v>
      </c>
      <c r="B1446" t="s">
        <v>49</v>
      </c>
      <c r="C1446" t="s">
        <v>22</v>
      </c>
      <c r="D1446" t="s">
        <v>34</v>
      </c>
      <c r="E1446" t="s">
        <v>24</v>
      </c>
      <c r="F1446" t="s">
        <v>25</v>
      </c>
      <c r="G1446" t="s">
        <v>467</v>
      </c>
      <c r="H1446" t="s">
        <v>27</v>
      </c>
      <c r="I1446" t="s">
        <v>35</v>
      </c>
      <c r="J1446" t="s">
        <v>387</v>
      </c>
      <c r="K1446">
        <v>7.56</v>
      </c>
      <c r="L1446">
        <v>21</v>
      </c>
      <c r="M1446">
        <v>18</v>
      </c>
      <c r="N1446">
        <v>3</v>
      </c>
      <c r="O1446">
        <v>21</v>
      </c>
      <c r="P1446">
        <v>85.7</v>
      </c>
      <c r="Q1446">
        <v>85.7</v>
      </c>
      <c r="R1446">
        <v>0</v>
      </c>
      <c r="S1446" t="s">
        <v>42</v>
      </c>
      <c r="T1446" t="s">
        <v>31</v>
      </c>
    </row>
    <row r="1447" spans="1:20" x14ac:dyDescent="0.3">
      <c r="A1447" t="s">
        <v>53</v>
      </c>
      <c r="B1447" t="s">
        <v>54</v>
      </c>
      <c r="C1447" t="s">
        <v>55</v>
      </c>
      <c r="D1447" t="s">
        <v>56</v>
      </c>
      <c r="E1447" t="s">
        <v>24</v>
      </c>
      <c r="F1447" t="s">
        <v>57</v>
      </c>
      <c r="G1447" t="s">
        <v>467</v>
      </c>
      <c r="H1447" t="s">
        <v>27</v>
      </c>
      <c r="I1447" t="s">
        <v>136</v>
      </c>
      <c r="J1447" t="s">
        <v>143</v>
      </c>
      <c r="K1447">
        <v>7.83</v>
      </c>
      <c r="L1447">
        <v>13</v>
      </c>
      <c r="M1447">
        <v>13</v>
      </c>
      <c r="N1447">
        <v>0</v>
      </c>
      <c r="O1447">
        <v>13</v>
      </c>
      <c r="P1447">
        <v>100</v>
      </c>
      <c r="Q1447">
        <v>100</v>
      </c>
      <c r="R1447">
        <v>0</v>
      </c>
      <c r="S1447" t="s">
        <v>42</v>
      </c>
      <c r="T1447" t="s">
        <v>60</v>
      </c>
    </row>
    <row r="1448" spans="1:20" x14ac:dyDescent="0.3">
      <c r="A1448" t="s">
        <v>61</v>
      </c>
      <c r="B1448" t="s">
        <v>62</v>
      </c>
      <c r="C1448" t="s">
        <v>55</v>
      </c>
      <c r="D1448" t="s">
        <v>63</v>
      </c>
      <c r="E1448" t="s">
        <v>24</v>
      </c>
      <c r="F1448" t="s">
        <v>57</v>
      </c>
      <c r="G1448" t="s">
        <v>467</v>
      </c>
      <c r="H1448" t="s">
        <v>27</v>
      </c>
      <c r="I1448" t="s">
        <v>130</v>
      </c>
      <c r="J1448" t="s">
        <v>422</v>
      </c>
      <c r="K1448">
        <v>9.5299999999999994</v>
      </c>
      <c r="L1448">
        <v>5</v>
      </c>
      <c r="M1448">
        <v>3</v>
      </c>
      <c r="N1448">
        <v>2</v>
      </c>
      <c r="O1448">
        <v>5</v>
      </c>
      <c r="P1448">
        <v>60</v>
      </c>
      <c r="Q1448">
        <v>60</v>
      </c>
      <c r="R1448">
        <v>1.53</v>
      </c>
      <c r="S1448" t="s">
        <v>42</v>
      </c>
      <c r="T1448" t="s">
        <v>31</v>
      </c>
    </row>
    <row r="1449" spans="1:20" x14ac:dyDescent="0.3">
      <c r="A1449" t="s">
        <v>66</v>
      </c>
      <c r="B1449" t="s">
        <v>67</v>
      </c>
      <c r="C1449" t="s">
        <v>55</v>
      </c>
      <c r="D1449" t="s">
        <v>56</v>
      </c>
      <c r="E1449" t="s">
        <v>24</v>
      </c>
      <c r="F1449" t="s">
        <v>57</v>
      </c>
      <c r="G1449" t="s">
        <v>467</v>
      </c>
      <c r="H1449" t="s">
        <v>158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 t="s">
        <v>42</v>
      </c>
      <c r="T1449" t="s">
        <v>60</v>
      </c>
    </row>
    <row r="1450" spans="1:20" x14ac:dyDescent="0.3">
      <c r="A1450" t="s">
        <v>70</v>
      </c>
      <c r="B1450" t="s">
        <v>71</v>
      </c>
      <c r="C1450" t="s">
        <v>72</v>
      </c>
      <c r="D1450" t="s">
        <v>73</v>
      </c>
      <c r="E1450" t="s">
        <v>24</v>
      </c>
      <c r="F1450" t="s">
        <v>74</v>
      </c>
      <c r="G1450" t="s">
        <v>467</v>
      </c>
      <c r="H1450" t="s">
        <v>27</v>
      </c>
      <c r="I1450" t="s">
        <v>204</v>
      </c>
      <c r="J1450" t="s">
        <v>174</v>
      </c>
      <c r="K1450">
        <v>8.11</v>
      </c>
      <c r="L1450">
        <v>12</v>
      </c>
      <c r="M1450">
        <v>12</v>
      </c>
      <c r="N1450">
        <v>0</v>
      </c>
      <c r="O1450">
        <v>12</v>
      </c>
      <c r="P1450">
        <v>100</v>
      </c>
      <c r="Q1450">
        <v>100</v>
      </c>
      <c r="R1450">
        <v>0.11</v>
      </c>
      <c r="S1450" t="s">
        <v>42</v>
      </c>
      <c r="T1450" t="s">
        <v>60</v>
      </c>
    </row>
    <row r="1451" spans="1:20" x14ac:dyDescent="0.3">
      <c r="A1451" t="s">
        <v>77</v>
      </c>
      <c r="B1451" t="s">
        <v>78</v>
      </c>
      <c r="C1451" t="s">
        <v>72</v>
      </c>
      <c r="D1451" t="s">
        <v>73</v>
      </c>
      <c r="E1451" t="s">
        <v>24</v>
      </c>
      <c r="F1451" t="s">
        <v>74</v>
      </c>
      <c r="G1451" t="s">
        <v>467</v>
      </c>
      <c r="H1451" t="s">
        <v>27</v>
      </c>
      <c r="I1451" t="s">
        <v>50</v>
      </c>
      <c r="J1451" t="s">
        <v>329</v>
      </c>
      <c r="K1451">
        <v>9.15</v>
      </c>
      <c r="L1451">
        <v>30</v>
      </c>
      <c r="M1451">
        <v>21</v>
      </c>
      <c r="N1451">
        <v>9</v>
      </c>
      <c r="O1451">
        <v>30</v>
      </c>
      <c r="P1451">
        <v>70</v>
      </c>
      <c r="Q1451">
        <v>70</v>
      </c>
      <c r="R1451">
        <v>1.1499999999999999</v>
      </c>
      <c r="S1451" t="s">
        <v>81</v>
      </c>
      <c r="T1451" t="s">
        <v>122</v>
      </c>
    </row>
    <row r="1452" spans="1:20" x14ac:dyDescent="0.3">
      <c r="A1452" t="s">
        <v>82</v>
      </c>
      <c r="B1452" t="s">
        <v>83</v>
      </c>
      <c r="C1452" t="s">
        <v>72</v>
      </c>
      <c r="D1452" t="s">
        <v>45</v>
      </c>
      <c r="E1452" t="s">
        <v>24</v>
      </c>
      <c r="F1452" t="s">
        <v>74</v>
      </c>
      <c r="G1452" t="s">
        <v>467</v>
      </c>
      <c r="H1452" t="s">
        <v>27</v>
      </c>
      <c r="I1452" t="s">
        <v>194</v>
      </c>
      <c r="J1452" t="s">
        <v>59</v>
      </c>
      <c r="K1452">
        <v>8.76</v>
      </c>
      <c r="L1452">
        <v>15</v>
      </c>
      <c r="M1452">
        <v>12</v>
      </c>
      <c r="N1452">
        <v>3</v>
      </c>
      <c r="O1452">
        <v>15</v>
      </c>
      <c r="P1452">
        <v>80</v>
      </c>
      <c r="Q1452">
        <v>80</v>
      </c>
      <c r="R1452">
        <v>0.76</v>
      </c>
      <c r="S1452" t="s">
        <v>30</v>
      </c>
      <c r="T1452" t="s">
        <v>31</v>
      </c>
    </row>
    <row r="1453" spans="1:20" x14ac:dyDescent="0.3">
      <c r="A1453" t="s">
        <v>85</v>
      </c>
      <c r="B1453" t="s">
        <v>86</v>
      </c>
      <c r="C1453" t="s">
        <v>87</v>
      </c>
      <c r="D1453" t="s">
        <v>88</v>
      </c>
      <c r="E1453" t="s">
        <v>24</v>
      </c>
      <c r="F1453" t="s">
        <v>89</v>
      </c>
      <c r="G1453" t="s">
        <v>467</v>
      </c>
      <c r="H1453" t="s">
        <v>27</v>
      </c>
      <c r="I1453" t="s">
        <v>206</v>
      </c>
      <c r="J1453" t="s">
        <v>265</v>
      </c>
      <c r="K1453">
        <v>9.42</v>
      </c>
      <c r="L1453">
        <v>13</v>
      </c>
      <c r="M1453">
        <v>11</v>
      </c>
      <c r="N1453">
        <v>2</v>
      </c>
      <c r="O1453">
        <v>13</v>
      </c>
      <c r="P1453">
        <v>84.6</v>
      </c>
      <c r="Q1453">
        <v>84.6</v>
      </c>
      <c r="R1453">
        <v>1.42</v>
      </c>
      <c r="S1453" t="s">
        <v>30</v>
      </c>
      <c r="T1453" t="s">
        <v>31</v>
      </c>
    </row>
    <row r="1454" spans="1:20" x14ac:dyDescent="0.3">
      <c r="A1454" t="s">
        <v>92</v>
      </c>
      <c r="B1454" t="s">
        <v>93</v>
      </c>
      <c r="C1454" t="s">
        <v>94</v>
      </c>
      <c r="D1454" t="s">
        <v>95</v>
      </c>
      <c r="E1454" t="s">
        <v>24</v>
      </c>
      <c r="F1454" t="s">
        <v>89</v>
      </c>
      <c r="G1454" t="s">
        <v>467</v>
      </c>
      <c r="H1454" t="s">
        <v>27</v>
      </c>
      <c r="I1454" t="s">
        <v>110</v>
      </c>
      <c r="J1454" t="s">
        <v>312</v>
      </c>
      <c r="K1454">
        <v>8.25</v>
      </c>
      <c r="L1454">
        <v>26</v>
      </c>
      <c r="M1454">
        <v>24</v>
      </c>
      <c r="N1454">
        <v>2</v>
      </c>
      <c r="O1454">
        <v>26</v>
      </c>
      <c r="P1454">
        <v>92.3</v>
      </c>
      <c r="Q1454">
        <v>92.3</v>
      </c>
      <c r="R1454">
        <v>0.25</v>
      </c>
      <c r="S1454" t="s">
        <v>30</v>
      </c>
      <c r="T1454" t="s">
        <v>31</v>
      </c>
    </row>
    <row r="1455" spans="1:20" x14ac:dyDescent="0.3">
      <c r="A1455" t="s">
        <v>97</v>
      </c>
      <c r="B1455" t="s">
        <v>98</v>
      </c>
      <c r="C1455" t="s">
        <v>94</v>
      </c>
      <c r="D1455" t="s">
        <v>95</v>
      </c>
      <c r="E1455" t="s">
        <v>24</v>
      </c>
      <c r="F1455" t="s">
        <v>89</v>
      </c>
      <c r="G1455" t="s">
        <v>467</v>
      </c>
      <c r="H1455" t="s">
        <v>27</v>
      </c>
      <c r="I1455" t="s">
        <v>149</v>
      </c>
      <c r="J1455" t="s">
        <v>139</v>
      </c>
      <c r="K1455">
        <v>9.1300000000000008</v>
      </c>
      <c r="L1455">
        <v>35</v>
      </c>
      <c r="M1455">
        <v>25</v>
      </c>
      <c r="N1455">
        <v>10</v>
      </c>
      <c r="O1455">
        <v>35</v>
      </c>
      <c r="P1455">
        <v>71.400000000000006</v>
      </c>
      <c r="Q1455">
        <v>71.400000000000006</v>
      </c>
      <c r="R1455">
        <v>1.1299999999999999</v>
      </c>
      <c r="S1455" t="s">
        <v>30</v>
      </c>
      <c r="T1455" t="s">
        <v>122</v>
      </c>
    </row>
    <row r="1456" spans="1:20" x14ac:dyDescent="0.3">
      <c r="A1456" t="s">
        <v>100</v>
      </c>
      <c r="B1456" t="s">
        <v>101</v>
      </c>
      <c r="C1456" t="s">
        <v>94</v>
      </c>
      <c r="D1456" t="s">
        <v>45</v>
      </c>
      <c r="E1456" t="s">
        <v>24</v>
      </c>
      <c r="F1456" t="s">
        <v>89</v>
      </c>
      <c r="G1456" t="s">
        <v>467</v>
      </c>
      <c r="H1456" t="s">
        <v>27</v>
      </c>
      <c r="I1456" t="s">
        <v>219</v>
      </c>
      <c r="J1456" t="s">
        <v>131</v>
      </c>
      <c r="K1456">
        <v>8.39</v>
      </c>
      <c r="L1456">
        <v>28</v>
      </c>
      <c r="M1456">
        <v>20</v>
      </c>
      <c r="N1456">
        <v>8</v>
      </c>
      <c r="O1456">
        <v>28</v>
      </c>
      <c r="P1456">
        <v>71.400000000000006</v>
      </c>
      <c r="Q1456">
        <v>71.400000000000006</v>
      </c>
      <c r="R1456">
        <v>0.39</v>
      </c>
      <c r="S1456" t="s">
        <v>30</v>
      </c>
      <c r="T1456" t="s">
        <v>122</v>
      </c>
    </row>
    <row r="1457" spans="1:20" x14ac:dyDescent="0.3">
      <c r="A1457" t="s">
        <v>103</v>
      </c>
      <c r="B1457" t="s">
        <v>104</v>
      </c>
      <c r="C1457" t="s">
        <v>22</v>
      </c>
      <c r="D1457" t="s">
        <v>34</v>
      </c>
      <c r="E1457" t="s">
        <v>105</v>
      </c>
      <c r="F1457" t="s">
        <v>25</v>
      </c>
      <c r="G1457" t="s">
        <v>467</v>
      </c>
      <c r="H1457" t="s">
        <v>27</v>
      </c>
      <c r="I1457" t="s">
        <v>179</v>
      </c>
      <c r="J1457" t="s">
        <v>41</v>
      </c>
      <c r="K1457">
        <v>9.24</v>
      </c>
      <c r="L1457">
        <v>12</v>
      </c>
      <c r="M1457">
        <v>9</v>
      </c>
      <c r="N1457">
        <v>3</v>
      </c>
      <c r="O1457">
        <v>12</v>
      </c>
      <c r="P1457">
        <v>75</v>
      </c>
      <c r="Q1457">
        <v>75</v>
      </c>
      <c r="R1457">
        <v>1.24</v>
      </c>
      <c r="S1457" t="s">
        <v>30</v>
      </c>
      <c r="T1457" t="s">
        <v>31</v>
      </c>
    </row>
    <row r="1458" spans="1:20" x14ac:dyDescent="0.3">
      <c r="A1458" t="s">
        <v>108</v>
      </c>
      <c r="B1458" t="s">
        <v>109</v>
      </c>
      <c r="C1458" t="s">
        <v>22</v>
      </c>
      <c r="D1458" t="s">
        <v>34</v>
      </c>
      <c r="E1458" t="s">
        <v>105</v>
      </c>
      <c r="F1458" t="s">
        <v>25</v>
      </c>
      <c r="G1458" t="s">
        <v>467</v>
      </c>
      <c r="H1458" t="s">
        <v>27</v>
      </c>
      <c r="I1458" t="s">
        <v>75</v>
      </c>
      <c r="J1458" t="s">
        <v>239</v>
      </c>
      <c r="K1458">
        <v>9.26</v>
      </c>
      <c r="L1458">
        <v>28</v>
      </c>
      <c r="M1458">
        <v>28</v>
      </c>
      <c r="N1458">
        <v>0</v>
      </c>
      <c r="O1458">
        <v>28</v>
      </c>
      <c r="P1458">
        <v>100</v>
      </c>
      <c r="Q1458">
        <v>100</v>
      </c>
      <c r="R1458">
        <v>1.26</v>
      </c>
      <c r="S1458" t="s">
        <v>42</v>
      </c>
      <c r="T1458" t="s">
        <v>60</v>
      </c>
    </row>
    <row r="1459" spans="1:20" x14ac:dyDescent="0.3">
      <c r="A1459" t="s">
        <v>111</v>
      </c>
      <c r="B1459" t="s">
        <v>112</v>
      </c>
      <c r="C1459" t="s">
        <v>55</v>
      </c>
      <c r="D1459" t="s">
        <v>56</v>
      </c>
      <c r="E1459" t="s">
        <v>105</v>
      </c>
      <c r="F1459" t="s">
        <v>57</v>
      </c>
      <c r="G1459" t="s">
        <v>467</v>
      </c>
      <c r="H1459" t="s">
        <v>27</v>
      </c>
      <c r="I1459" t="s">
        <v>166</v>
      </c>
      <c r="J1459" t="s">
        <v>323</v>
      </c>
      <c r="K1459">
        <v>9.4600000000000009</v>
      </c>
      <c r="L1459">
        <v>14</v>
      </c>
      <c r="M1459">
        <v>13</v>
      </c>
      <c r="N1459">
        <v>1</v>
      </c>
      <c r="O1459">
        <v>14</v>
      </c>
      <c r="P1459">
        <v>92.9</v>
      </c>
      <c r="Q1459">
        <v>92.9</v>
      </c>
      <c r="R1459">
        <v>1.46</v>
      </c>
      <c r="S1459" t="s">
        <v>30</v>
      </c>
      <c r="T1459" t="s">
        <v>31</v>
      </c>
    </row>
    <row r="1460" spans="1:20" x14ac:dyDescent="0.3">
      <c r="A1460" t="s">
        <v>114</v>
      </c>
      <c r="B1460" t="s">
        <v>115</v>
      </c>
      <c r="C1460" t="s">
        <v>72</v>
      </c>
      <c r="D1460" t="s">
        <v>73</v>
      </c>
      <c r="E1460" t="s">
        <v>105</v>
      </c>
      <c r="F1460" t="s">
        <v>74</v>
      </c>
      <c r="G1460" t="s">
        <v>467</v>
      </c>
      <c r="H1460" t="s">
        <v>27</v>
      </c>
      <c r="I1460" t="s">
        <v>179</v>
      </c>
      <c r="J1460" t="s">
        <v>239</v>
      </c>
      <c r="K1460">
        <v>9.2100000000000009</v>
      </c>
      <c r="L1460">
        <v>21</v>
      </c>
      <c r="M1460">
        <v>16</v>
      </c>
      <c r="N1460">
        <v>5</v>
      </c>
      <c r="O1460">
        <v>21</v>
      </c>
      <c r="P1460">
        <v>76.2</v>
      </c>
      <c r="Q1460">
        <v>76.2</v>
      </c>
      <c r="R1460">
        <v>1.21</v>
      </c>
      <c r="S1460" t="s">
        <v>81</v>
      </c>
      <c r="T1460" t="s">
        <v>37</v>
      </c>
    </row>
    <row r="1461" spans="1:20" x14ac:dyDescent="0.3">
      <c r="A1461" t="s">
        <v>117</v>
      </c>
      <c r="B1461" t="s">
        <v>118</v>
      </c>
      <c r="C1461" t="s">
        <v>94</v>
      </c>
      <c r="D1461" t="s">
        <v>95</v>
      </c>
      <c r="E1461" t="s">
        <v>105</v>
      </c>
      <c r="F1461" t="s">
        <v>89</v>
      </c>
      <c r="G1461" t="s">
        <v>467</v>
      </c>
      <c r="H1461" t="s">
        <v>27</v>
      </c>
      <c r="I1461" t="s">
        <v>35</v>
      </c>
      <c r="J1461" t="s">
        <v>267</v>
      </c>
      <c r="K1461">
        <v>7.57</v>
      </c>
      <c r="L1461">
        <v>23</v>
      </c>
      <c r="M1461">
        <v>19</v>
      </c>
      <c r="N1461">
        <v>4</v>
      </c>
      <c r="O1461">
        <v>23</v>
      </c>
      <c r="P1461">
        <v>82.6</v>
      </c>
      <c r="Q1461">
        <v>82.6</v>
      </c>
      <c r="R1461">
        <v>0</v>
      </c>
      <c r="S1461" t="s">
        <v>81</v>
      </c>
      <c r="T1461" t="s">
        <v>37</v>
      </c>
    </row>
    <row r="1462" spans="1:20" x14ac:dyDescent="0.3">
      <c r="A1462" t="s">
        <v>20</v>
      </c>
      <c r="B1462" t="s">
        <v>21</v>
      </c>
      <c r="C1462" t="s">
        <v>22</v>
      </c>
      <c r="D1462" t="s">
        <v>23</v>
      </c>
      <c r="E1462" t="s">
        <v>24</v>
      </c>
      <c r="F1462" t="s">
        <v>25</v>
      </c>
      <c r="G1462" t="s">
        <v>468</v>
      </c>
      <c r="H1462" t="s">
        <v>27</v>
      </c>
      <c r="I1462" t="s">
        <v>84</v>
      </c>
      <c r="J1462" t="s">
        <v>277</v>
      </c>
      <c r="K1462">
        <v>7.61</v>
      </c>
      <c r="L1462">
        <v>19</v>
      </c>
      <c r="M1462">
        <v>17</v>
      </c>
      <c r="N1462">
        <v>2</v>
      </c>
      <c r="O1462">
        <v>19</v>
      </c>
      <c r="P1462">
        <v>89.5</v>
      </c>
      <c r="Q1462">
        <v>89.5</v>
      </c>
      <c r="R1462">
        <v>0</v>
      </c>
      <c r="S1462" t="s">
        <v>30</v>
      </c>
      <c r="T1462" t="s">
        <v>31</v>
      </c>
    </row>
    <row r="1463" spans="1:20" x14ac:dyDescent="0.3">
      <c r="A1463" t="s">
        <v>32</v>
      </c>
      <c r="B1463" t="s">
        <v>33</v>
      </c>
      <c r="C1463" t="s">
        <v>22</v>
      </c>
      <c r="D1463" t="s">
        <v>34</v>
      </c>
      <c r="E1463" t="s">
        <v>24</v>
      </c>
      <c r="F1463" t="s">
        <v>25</v>
      </c>
      <c r="G1463" t="s">
        <v>468</v>
      </c>
      <c r="H1463" t="s">
        <v>27</v>
      </c>
      <c r="I1463" t="s">
        <v>260</v>
      </c>
      <c r="J1463" t="s">
        <v>419</v>
      </c>
      <c r="K1463">
        <v>9.1199999999999992</v>
      </c>
      <c r="L1463">
        <v>21</v>
      </c>
      <c r="M1463">
        <v>19</v>
      </c>
      <c r="N1463">
        <v>2</v>
      </c>
      <c r="O1463">
        <v>21</v>
      </c>
      <c r="P1463">
        <v>90.5</v>
      </c>
      <c r="Q1463">
        <v>90.5</v>
      </c>
      <c r="R1463">
        <v>1.1200000000000001</v>
      </c>
      <c r="S1463" t="s">
        <v>42</v>
      </c>
      <c r="T1463" t="s">
        <v>31</v>
      </c>
    </row>
    <row r="1464" spans="1:20" x14ac:dyDescent="0.3">
      <c r="A1464" t="s">
        <v>38</v>
      </c>
      <c r="B1464" t="s">
        <v>39</v>
      </c>
      <c r="C1464" t="s">
        <v>22</v>
      </c>
      <c r="D1464" t="s">
        <v>34</v>
      </c>
      <c r="E1464" t="s">
        <v>24</v>
      </c>
      <c r="F1464" t="s">
        <v>25</v>
      </c>
      <c r="G1464" t="s">
        <v>468</v>
      </c>
      <c r="H1464" t="s">
        <v>27</v>
      </c>
      <c r="I1464" t="s">
        <v>138</v>
      </c>
      <c r="J1464" t="s">
        <v>245</v>
      </c>
      <c r="K1464">
        <v>9.3699999999999992</v>
      </c>
      <c r="L1464">
        <v>18</v>
      </c>
      <c r="M1464">
        <v>13</v>
      </c>
      <c r="N1464">
        <v>5</v>
      </c>
      <c r="O1464">
        <v>18</v>
      </c>
      <c r="P1464">
        <v>72.2</v>
      </c>
      <c r="Q1464">
        <v>72.2</v>
      </c>
      <c r="R1464">
        <v>1.37</v>
      </c>
      <c r="S1464" t="s">
        <v>81</v>
      </c>
      <c r="T1464" t="s">
        <v>37</v>
      </c>
    </row>
    <row r="1465" spans="1:20" x14ac:dyDescent="0.3">
      <c r="A1465" t="s">
        <v>43</v>
      </c>
      <c r="B1465" t="s">
        <v>44</v>
      </c>
      <c r="C1465" t="s">
        <v>22</v>
      </c>
      <c r="D1465" t="s">
        <v>45</v>
      </c>
      <c r="E1465" t="s">
        <v>24</v>
      </c>
      <c r="F1465" t="s">
        <v>25</v>
      </c>
      <c r="G1465" t="s">
        <v>468</v>
      </c>
      <c r="H1465" t="s">
        <v>27</v>
      </c>
      <c r="I1465" t="s">
        <v>130</v>
      </c>
      <c r="J1465" t="s">
        <v>441</v>
      </c>
      <c r="K1465">
        <v>9.4</v>
      </c>
      <c r="L1465">
        <v>23</v>
      </c>
      <c r="M1465">
        <v>23</v>
      </c>
      <c r="N1465">
        <v>0</v>
      </c>
      <c r="O1465">
        <v>23</v>
      </c>
      <c r="P1465">
        <v>100</v>
      </c>
      <c r="Q1465">
        <v>100</v>
      </c>
      <c r="R1465">
        <v>1.4</v>
      </c>
      <c r="S1465" t="s">
        <v>42</v>
      </c>
      <c r="T1465" t="s">
        <v>60</v>
      </c>
    </row>
    <row r="1466" spans="1:20" x14ac:dyDescent="0.3">
      <c r="A1466" t="s">
        <v>48</v>
      </c>
      <c r="B1466" t="s">
        <v>49</v>
      </c>
      <c r="C1466" t="s">
        <v>22</v>
      </c>
      <c r="D1466" t="s">
        <v>34</v>
      </c>
      <c r="E1466" t="s">
        <v>24</v>
      </c>
      <c r="F1466" t="s">
        <v>25</v>
      </c>
      <c r="G1466" t="s">
        <v>468</v>
      </c>
      <c r="H1466" t="s">
        <v>27</v>
      </c>
      <c r="I1466" t="s">
        <v>75</v>
      </c>
      <c r="J1466" t="s">
        <v>376</v>
      </c>
      <c r="K1466">
        <v>7.42</v>
      </c>
      <c r="L1466">
        <v>24</v>
      </c>
      <c r="M1466">
        <v>23</v>
      </c>
      <c r="N1466">
        <v>1</v>
      </c>
      <c r="O1466">
        <v>24</v>
      </c>
      <c r="P1466">
        <v>95.8</v>
      </c>
      <c r="Q1466">
        <v>95.8</v>
      </c>
      <c r="R1466">
        <v>0</v>
      </c>
      <c r="S1466" t="s">
        <v>42</v>
      </c>
      <c r="T1466" t="s">
        <v>31</v>
      </c>
    </row>
    <row r="1467" spans="1:20" x14ac:dyDescent="0.3">
      <c r="A1467" t="s">
        <v>53</v>
      </c>
      <c r="B1467" t="s">
        <v>54</v>
      </c>
      <c r="C1467" t="s">
        <v>55</v>
      </c>
      <c r="D1467" t="s">
        <v>56</v>
      </c>
      <c r="E1467" t="s">
        <v>24</v>
      </c>
      <c r="F1467" t="s">
        <v>57</v>
      </c>
      <c r="G1467" t="s">
        <v>468</v>
      </c>
      <c r="H1467" t="s">
        <v>27</v>
      </c>
      <c r="I1467" t="s">
        <v>90</v>
      </c>
      <c r="J1467" t="s">
        <v>174</v>
      </c>
      <c r="K1467">
        <v>8.1199999999999992</v>
      </c>
      <c r="L1467">
        <v>16</v>
      </c>
      <c r="M1467">
        <v>15</v>
      </c>
      <c r="N1467">
        <v>1</v>
      </c>
      <c r="O1467">
        <v>16</v>
      </c>
      <c r="P1467">
        <v>93.8</v>
      </c>
      <c r="Q1467">
        <v>93.8</v>
      </c>
      <c r="R1467">
        <v>0.12</v>
      </c>
      <c r="S1467" t="s">
        <v>42</v>
      </c>
      <c r="T1467" t="s">
        <v>31</v>
      </c>
    </row>
    <row r="1468" spans="1:20" x14ac:dyDescent="0.3">
      <c r="A1468" t="s">
        <v>61</v>
      </c>
      <c r="B1468" t="s">
        <v>62</v>
      </c>
      <c r="C1468" t="s">
        <v>55</v>
      </c>
      <c r="D1468" t="s">
        <v>63</v>
      </c>
      <c r="E1468" t="s">
        <v>24</v>
      </c>
      <c r="F1468" t="s">
        <v>57</v>
      </c>
      <c r="G1468" t="s">
        <v>468</v>
      </c>
      <c r="H1468" t="s">
        <v>27</v>
      </c>
      <c r="I1468" t="s">
        <v>79</v>
      </c>
      <c r="J1468" t="s">
        <v>235</v>
      </c>
      <c r="K1468">
        <v>7.78</v>
      </c>
      <c r="L1468">
        <v>19</v>
      </c>
      <c r="M1468">
        <v>17</v>
      </c>
      <c r="N1468">
        <v>2</v>
      </c>
      <c r="O1468">
        <v>19</v>
      </c>
      <c r="P1468">
        <v>89.5</v>
      </c>
      <c r="Q1468">
        <v>89.5</v>
      </c>
      <c r="R1468">
        <v>0</v>
      </c>
      <c r="S1468" t="s">
        <v>42</v>
      </c>
      <c r="T1468" t="s">
        <v>31</v>
      </c>
    </row>
    <row r="1469" spans="1:20" x14ac:dyDescent="0.3">
      <c r="A1469" t="s">
        <v>66</v>
      </c>
      <c r="B1469" t="s">
        <v>67</v>
      </c>
      <c r="C1469" t="s">
        <v>55</v>
      </c>
      <c r="D1469" t="s">
        <v>56</v>
      </c>
      <c r="E1469" t="s">
        <v>24</v>
      </c>
      <c r="F1469" t="s">
        <v>57</v>
      </c>
      <c r="G1469" t="s">
        <v>468</v>
      </c>
      <c r="H1469" t="s">
        <v>27</v>
      </c>
      <c r="I1469" t="s">
        <v>68</v>
      </c>
      <c r="J1469" t="s">
        <v>209</v>
      </c>
      <c r="K1469">
        <v>8.7799999999999994</v>
      </c>
      <c r="L1469">
        <v>13</v>
      </c>
      <c r="M1469">
        <v>10</v>
      </c>
      <c r="N1469">
        <v>3</v>
      </c>
      <c r="O1469">
        <v>13</v>
      </c>
      <c r="P1469">
        <v>76.900000000000006</v>
      </c>
      <c r="Q1469">
        <v>76.900000000000006</v>
      </c>
      <c r="R1469">
        <v>0.78</v>
      </c>
      <c r="S1469" t="s">
        <v>81</v>
      </c>
      <c r="T1469" t="s">
        <v>31</v>
      </c>
    </row>
    <row r="1470" spans="1:20" x14ac:dyDescent="0.3">
      <c r="A1470" t="s">
        <v>70</v>
      </c>
      <c r="B1470" t="s">
        <v>71</v>
      </c>
      <c r="C1470" t="s">
        <v>72</v>
      </c>
      <c r="D1470" t="s">
        <v>73</v>
      </c>
      <c r="E1470" t="s">
        <v>24</v>
      </c>
      <c r="F1470" t="s">
        <v>74</v>
      </c>
      <c r="G1470" t="s">
        <v>468</v>
      </c>
      <c r="H1470" t="s">
        <v>27</v>
      </c>
      <c r="I1470" t="s">
        <v>206</v>
      </c>
      <c r="J1470" t="s">
        <v>356</v>
      </c>
      <c r="K1470">
        <v>8.3000000000000007</v>
      </c>
      <c r="L1470">
        <v>18</v>
      </c>
      <c r="M1470">
        <v>14</v>
      </c>
      <c r="N1470">
        <v>4</v>
      </c>
      <c r="O1470">
        <v>18</v>
      </c>
      <c r="P1470">
        <v>77.8</v>
      </c>
      <c r="Q1470">
        <v>77.8</v>
      </c>
      <c r="R1470">
        <v>0.3</v>
      </c>
      <c r="S1470" t="s">
        <v>81</v>
      </c>
      <c r="T1470" t="s">
        <v>37</v>
      </c>
    </row>
    <row r="1471" spans="1:20" x14ac:dyDescent="0.3">
      <c r="A1471" t="s">
        <v>77</v>
      </c>
      <c r="B1471" t="s">
        <v>78</v>
      </c>
      <c r="C1471" t="s">
        <v>72</v>
      </c>
      <c r="D1471" t="s">
        <v>73</v>
      </c>
      <c r="E1471" t="s">
        <v>24</v>
      </c>
      <c r="F1471" t="s">
        <v>74</v>
      </c>
      <c r="G1471" t="s">
        <v>468</v>
      </c>
      <c r="H1471" t="s">
        <v>27</v>
      </c>
      <c r="I1471" t="s">
        <v>99</v>
      </c>
      <c r="J1471" t="s">
        <v>343</v>
      </c>
      <c r="K1471">
        <v>9.39</v>
      </c>
      <c r="L1471">
        <v>18</v>
      </c>
      <c r="M1471">
        <v>14</v>
      </c>
      <c r="N1471">
        <v>4</v>
      </c>
      <c r="O1471">
        <v>18</v>
      </c>
      <c r="P1471">
        <v>77.8</v>
      </c>
      <c r="Q1471">
        <v>77.8</v>
      </c>
      <c r="R1471">
        <v>1.39</v>
      </c>
      <c r="S1471" t="s">
        <v>42</v>
      </c>
      <c r="T1471" t="s">
        <v>37</v>
      </c>
    </row>
    <row r="1472" spans="1:20" x14ac:dyDescent="0.3">
      <c r="A1472" t="s">
        <v>82</v>
      </c>
      <c r="B1472" t="s">
        <v>83</v>
      </c>
      <c r="C1472" t="s">
        <v>72</v>
      </c>
      <c r="D1472" t="s">
        <v>45</v>
      </c>
      <c r="E1472" t="s">
        <v>24</v>
      </c>
      <c r="F1472" t="s">
        <v>74</v>
      </c>
      <c r="G1472" t="s">
        <v>468</v>
      </c>
      <c r="H1472" t="s">
        <v>27</v>
      </c>
      <c r="I1472" t="s">
        <v>223</v>
      </c>
      <c r="J1472" t="s">
        <v>249</v>
      </c>
      <c r="K1472">
        <v>8.3699999999999992</v>
      </c>
      <c r="L1472">
        <v>17</v>
      </c>
      <c r="M1472">
        <v>14</v>
      </c>
      <c r="N1472">
        <v>3</v>
      </c>
      <c r="O1472">
        <v>17</v>
      </c>
      <c r="P1472">
        <v>82.4</v>
      </c>
      <c r="Q1472">
        <v>82.4</v>
      </c>
      <c r="R1472">
        <v>0.37</v>
      </c>
      <c r="S1472" t="s">
        <v>81</v>
      </c>
      <c r="T1472" t="s">
        <v>31</v>
      </c>
    </row>
    <row r="1473" spans="1:20" x14ac:dyDescent="0.3">
      <c r="A1473" t="s">
        <v>85</v>
      </c>
      <c r="B1473" t="s">
        <v>86</v>
      </c>
      <c r="C1473" t="s">
        <v>87</v>
      </c>
      <c r="D1473" t="s">
        <v>88</v>
      </c>
      <c r="E1473" t="s">
        <v>24</v>
      </c>
      <c r="F1473" t="s">
        <v>89</v>
      </c>
      <c r="G1473" t="s">
        <v>468</v>
      </c>
      <c r="H1473" t="s">
        <v>27</v>
      </c>
      <c r="I1473" t="s">
        <v>185</v>
      </c>
      <c r="J1473" t="s">
        <v>228</v>
      </c>
      <c r="K1473">
        <v>7.63</v>
      </c>
      <c r="L1473">
        <v>9</v>
      </c>
      <c r="M1473">
        <v>6</v>
      </c>
      <c r="N1473">
        <v>3</v>
      </c>
      <c r="O1473">
        <v>9</v>
      </c>
      <c r="P1473">
        <v>66.7</v>
      </c>
      <c r="Q1473">
        <v>66.7</v>
      </c>
      <c r="R1473">
        <v>0</v>
      </c>
      <c r="S1473" t="s">
        <v>42</v>
      </c>
      <c r="T1473" t="s">
        <v>31</v>
      </c>
    </row>
    <row r="1474" spans="1:20" x14ac:dyDescent="0.3">
      <c r="A1474" t="s">
        <v>92</v>
      </c>
      <c r="B1474" t="s">
        <v>93</v>
      </c>
      <c r="C1474" t="s">
        <v>94</v>
      </c>
      <c r="D1474" t="s">
        <v>95</v>
      </c>
      <c r="E1474" t="s">
        <v>24</v>
      </c>
      <c r="F1474" t="s">
        <v>89</v>
      </c>
      <c r="G1474" t="s">
        <v>468</v>
      </c>
      <c r="H1474" t="s">
        <v>27</v>
      </c>
      <c r="I1474" t="s">
        <v>206</v>
      </c>
      <c r="J1474" t="s">
        <v>156</v>
      </c>
      <c r="K1474">
        <v>9.5399999999999991</v>
      </c>
      <c r="L1474">
        <v>33</v>
      </c>
      <c r="M1474">
        <v>30</v>
      </c>
      <c r="N1474">
        <v>3</v>
      </c>
      <c r="O1474">
        <v>33</v>
      </c>
      <c r="P1474">
        <v>90.9</v>
      </c>
      <c r="Q1474">
        <v>90.9</v>
      </c>
      <c r="R1474">
        <v>1.54</v>
      </c>
      <c r="S1474" t="s">
        <v>30</v>
      </c>
      <c r="T1474" t="s">
        <v>31</v>
      </c>
    </row>
    <row r="1475" spans="1:20" x14ac:dyDescent="0.3">
      <c r="A1475" t="s">
        <v>97</v>
      </c>
      <c r="B1475" t="s">
        <v>98</v>
      </c>
      <c r="C1475" t="s">
        <v>94</v>
      </c>
      <c r="D1475" t="s">
        <v>95</v>
      </c>
      <c r="E1475" t="s">
        <v>24</v>
      </c>
      <c r="F1475" t="s">
        <v>89</v>
      </c>
      <c r="G1475" t="s">
        <v>468</v>
      </c>
      <c r="H1475" t="s">
        <v>27</v>
      </c>
      <c r="I1475" t="s">
        <v>206</v>
      </c>
      <c r="J1475" t="s">
        <v>397</v>
      </c>
      <c r="K1475">
        <v>7.66</v>
      </c>
      <c r="L1475">
        <v>27</v>
      </c>
      <c r="M1475">
        <v>19</v>
      </c>
      <c r="N1475">
        <v>8</v>
      </c>
      <c r="O1475">
        <v>27</v>
      </c>
      <c r="P1475">
        <v>70.400000000000006</v>
      </c>
      <c r="Q1475">
        <v>70.400000000000006</v>
      </c>
      <c r="R1475">
        <v>0</v>
      </c>
      <c r="S1475" t="s">
        <v>42</v>
      </c>
      <c r="T1475" t="s">
        <v>122</v>
      </c>
    </row>
    <row r="1476" spans="1:20" x14ac:dyDescent="0.3">
      <c r="A1476" t="s">
        <v>100</v>
      </c>
      <c r="B1476" t="s">
        <v>101</v>
      </c>
      <c r="C1476" t="s">
        <v>94</v>
      </c>
      <c r="D1476" t="s">
        <v>45</v>
      </c>
      <c r="E1476" t="s">
        <v>24</v>
      </c>
      <c r="F1476" t="s">
        <v>89</v>
      </c>
      <c r="G1476" t="s">
        <v>468</v>
      </c>
      <c r="H1476" t="s">
        <v>27</v>
      </c>
      <c r="I1476" t="s">
        <v>75</v>
      </c>
      <c r="J1476" t="s">
        <v>163</v>
      </c>
      <c r="K1476">
        <v>9.2799999999999994</v>
      </c>
      <c r="L1476">
        <v>30</v>
      </c>
      <c r="M1476">
        <v>24</v>
      </c>
      <c r="N1476">
        <v>6</v>
      </c>
      <c r="O1476">
        <v>30</v>
      </c>
      <c r="P1476">
        <v>80</v>
      </c>
      <c r="Q1476">
        <v>80</v>
      </c>
      <c r="R1476">
        <v>1.28</v>
      </c>
      <c r="S1476" t="s">
        <v>42</v>
      </c>
      <c r="T1476" t="s">
        <v>37</v>
      </c>
    </row>
    <row r="1477" spans="1:20" x14ac:dyDescent="0.3">
      <c r="A1477" t="s">
        <v>103</v>
      </c>
      <c r="B1477" t="s">
        <v>104</v>
      </c>
      <c r="C1477" t="s">
        <v>22</v>
      </c>
      <c r="D1477" t="s">
        <v>34</v>
      </c>
      <c r="E1477" t="s">
        <v>105</v>
      </c>
      <c r="F1477" t="s">
        <v>25</v>
      </c>
      <c r="G1477" t="s">
        <v>468</v>
      </c>
      <c r="H1477" t="s">
        <v>27</v>
      </c>
      <c r="I1477" t="s">
        <v>28</v>
      </c>
      <c r="J1477" t="s">
        <v>359</v>
      </c>
      <c r="K1477">
        <v>7.86</v>
      </c>
      <c r="L1477">
        <v>26</v>
      </c>
      <c r="M1477">
        <v>20</v>
      </c>
      <c r="N1477">
        <v>6</v>
      </c>
      <c r="O1477">
        <v>26</v>
      </c>
      <c r="P1477">
        <v>76.900000000000006</v>
      </c>
      <c r="Q1477">
        <v>76.900000000000006</v>
      </c>
      <c r="R1477">
        <v>0</v>
      </c>
      <c r="S1477" t="s">
        <v>42</v>
      </c>
      <c r="T1477" t="s">
        <v>37</v>
      </c>
    </row>
    <row r="1478" spans="1:20" x14ac:dyDescent="0.3">
      <c r="A1478" t="s">
        <v>108</v>
      </c>
      <c r="B1478" t="s">
        <v>109</v>
      </c>
      <c r="C1478" t="s">
        <v>22</v>
      </c>
      <c r="D1478" t="s">
        <v>34</v>
      </c>
      <c r="E1478" t="s">
        <v>105</v>
      </c>
      <c r="F1478" t="s">
        <v>25</v>
      </c>
      <c r="G1478" t="s">
        <v>468</v>
      </c>
      <c r="H1478" t="s">
        <v>27</v>
      </c>
      <c r="I1478" t="s">
        <v>153</v>
      </c>
      <c r="J1478" t="s">
        <v>279</v>
      </c>
      <c r="K1478">
        <v>8.99</v>
      </c>
      <c r="L1478">
        <v>18</v>
      </c>
      <c r="M1478">
        <v>15</v>
      </c>
      <c r="N1478">
        <v>3</v>
      </c>
      <c r="O1478">
        <v>18</v>
      </c>
      <c r="P1478">
        <v>83.3</v>
      </c>
      <c r="Q1478">
        <v>83.3</v>
      </c>
      <c r="R1478">
        <v>0.99</v>
      </c>
      <c r="S1478" t="s">
        <v>42</v>
      </c>
      <c r="T1478" t="s">
        <v>31</v>
      </c>
    </row>
    <row r="1479" spans="1:20" x14ac:dyDescent="0.3">
      <c r="A1479" t="s">
        <v>111</v>
      </c>
      <c r="B1479" t="s">
        <v>112</v>
      </c>
      <c r="C1479" t="s">
        <v>55</v>
      </c>
      <c r="D1479" t="s">
        <v>56</v>
      </c>
      <c r="E1479" t="s">
        <v>105</v>
      </c>
      <c r="F1479" t="s">
        <v>57</v>
      </c>
      <c r="G1479" t="s">
        <v>468</v>
      </c>
      <c r="H1479" t="s">
        <v>27</v>
      </c>
      <c r="I1479" t="s">
        <v>138</v>
      </c>
      <c r="J1479" t="s">
        <v>146</v>
      </c>
      <c r="K1479">
        <v>7.45</v>
      </c>
      <c r="L1479">
        <v>16</v>
      </c>
      <c r="M1479">
        <v>16</v>
      </c>
      <c r="N1479">
        <v>0</v>
      </c>
      <c r="O1479">
        <v>16</v>
      </c>
      <c r="P1479">
        <v>100</v>
      </c>
      <c r="Q1479">
        <v>100</v>
      </c>
      <c r="R1479">
        <v>0</v>
      </c>
      <c r="S1479" t="s">
        <v>42</v>
      </c>
      <c r="T1479" t="s">
        <v>60</v>
      </c>
    </row>
    <row r="1480" spans="1:20" x14ac:dyDescent="0.3">
      <c r="A1480" t="s">
        <v>114</v>
      </c>
      <c r="B1480" t="s">
        <v>115</v>
      </c>
      <c r="C1480" t="s">
        <v>72</v>
      </c>
      <c r="D1480" t="s">
        <v>73</v>
      </c>
      <c r="E1480" t="s">
        <v>105</v>
      </c>
      <c r="F1480" t="s">
        <v>74</v>
      </c>
      <c r="G1480" t="s">
        <v>468</v>
      </c>
      <c r="H1480" t="s">
        <v>27</v>
      </c>
      <c r="I1480" t="s">
        <v>75</v>
      </c>
      <c r="J1480" t="s">
        <v>156</v>
      </c>
      <c r="K1480">
        <v>9.49</v>
      </c>
      <c r="L1480">
        <v>9</v>
      </c>
      <c r="M1480">
        <v>7</v>
      </c>
      <c r="N1480">
        <v>2</v>
      </c>
      <c r="O1480">
        <v>9</v>
      </c>
      <c r="P1480">
        <v>77.8</v>
      </c>
      <c r="Q1480">
        <v>77.8</v>
      </c>
      <c r="R1480">
        <v>1.49</v>
      </c>
      <c r="S1480" t="s">
        <v>30</v>
      </c>
      <c r="T1480" t="s">
        <v>31</v>
      </c>
    </row>
    <row r="1481" spans="1:20" x14ac:dyDescent="0.3">
      <c r="A1481" t="s">
        <v>117</v>
      </c>
      <c r="B1481" t="s">
        <v>118</v>
      </c>
      <c r="C1481" t="s">
        <v>94</v>
      </c>
      <c r="D1481" t="s">
        <v>95</v>
      </c>
      <c r="E1481" t="s">
        <v>105</v>
      </c>
      <c r="F1481" t="s">
        <v>89</v>
      </c>
      <c r="G1481" t="s">
        <v>468</v>
      </c>
      <c r="H1481" t="s">
        <v>27</v>
      </c>
      <c r="I1481" t="s">
        <v>204</v>
      </c>
      <c r="J1481" t="s">
        <v>271</v>
      </c>
      <c r="K1481">
        <v>8.1199999999999992</v>
      </c>
      <c r="L1481">
        <v>28</v>
      </c>
      <c r="M1481">
        <v>21</v>
      </c>
      <c r="N1481">
        <v>7</v>
      </c>
      <c r="O1481">
        <v>28</v>
      </c>
      <c r="P1481">
        <v>75</v>
      </c>
      <c r="Q1481">
        <v>75</v>
      </c>
      <c r="R1481">
        <v>0.12</v>
      </c>
      <c r="S1481" t="s">
        <v>30</v>
      </c>
      <c r="T1481" t="s">
        <v>37</v>
      </c>
    </row>
    <row r="1482" spans="1:20" x14ac:dyDescent="0.3">
      <c r="A1482" t="s">
        <v>20</v>
      </c>
      <c r="B1482" t="s">
        <v>21</v>
      </c>
      <c r="C1482" t="s">
        <v>22</v>
      </c>
      <c r="D1482" t="s">
        <v>23</v>
      </c>
      <c r="E1482" t="s">
        <v>24</v>
      </c>
      <c r="F1482" t="s">
        <v>25</v>
      </c>
      <c r="G1482" t="s">
        <v>469</v>
      </c>
      <c r="H1482" t="s">
        <v>27</v>
      </c>
      <c r="I1482" t="s">
        <v>153</v>
      </c>
      <c r="J1482" t="s">
        <v>240</v>
      </c>
      <c r="K1482">
        <v>7.6</v>
      </c>
      <c r="L1482">
        <v>29</v>
      </c>
      <c r="M1482">
        <v>26</v>
      </c>
      <c r="N1482">
        <v>3</v>
      </c>
      <c r="O1482">
        <v>29</v>
      </c>
      <c r="P1482">
        <v>89.7</v>
      </c>
      <c r="Q1482">
        <v>89.7</v>
      </c>
      <c r="R1482">
        <v>0</v>
      </c>
      <c r="S1482" t="s">
        <v>42</v>
      </c>
      <c r="T1482" t="s">
        <v>31</v>
      </c>
    </row>
    <row r="1483" spans="1:20" x14ac:dyDescent="0.3">
      <c r="A1483" t="s">
        <v>32</v>
      </c>
      <c r="B1483" t="s">
        <v>33</v>
      </c>
      <c r="C1483" t="s">
        <v>22</v>
      </c>
      <c r="D1483" t="s">
        <v>34</v>
      </c>
      <c r="E1483" t="s">
        <v>24</v>
      </c>
      <c r="F1483" t="s">
        <v>25</v>
      </c>
      <c r="G1483" t="s">
        <v>469</v>
      </c>
      <c r="H1483" t="s">
        <v>27</v>
      </c>
      <c r="I1483" t="s">
        <v>138</v>
      </c>
      <c r="J1483" t="s">
        <v>172</v>
      </c>
      <c r="K1483">
        <v>7.27</v>
      </c>
      <c r="L1483">
        <v>25</v>
      </c>
      <c r="M1483">
        <v>19</v>
      </c>
      <c r="N1483">
        <v>6</v>
      </c>
      <c r="O1483">
        <v>25</v>
      </c>
      <c r="P1483">
        <v>76</v>
      </c>
      <c r="Q1483">
        <v>76</v>
      </c>
      <c r="R1483">
        <v>0</v>
      </c>
      <c r="S1483" t="s">
        <v>42</v>
      </c>
      <c r="T1483" t="s">
        <v>37</v>
      </c>
    </row>
    <row r="1484" spans="1:20" x14ac:dyDescent="0.3">
      <c r="A1484" t="s">
        <v>38</v>
      </c>
      <c r="B1484" t="s">
        <v>39</v>
      </c>
      <c r="C1484" t="s">
        <v>22</v>
      </c>
      <c r="D1484" t="s">
        <v>34</v>
      </c>
      <c r="E1484" t="s">
        <v>24</v>
      </c>
      <c r="F1484" t="s">
        <v>25</v>
      </c>
      <c r="G1484" t="s">
        <v>469</v>
      </c>
      <c r="H1484" t="s">
        <v>27</v>
      </c>
      <c r="I1484" t="s">
        <v>125</v>
      </c>
      <c r="J1484" t="s">
        <v>378</v>
      </c>
      <c r="K1484">
        <v>7.37</v>
      </c>
      <c r="L1484">
        <v>21</v>
      </c>
      <c r="M1484">
        <v>20</v>
      </c>
      <c r="N1484">
        <v>1</v>
      </c>
      <c r="O1484">
        <v>21</v>
      </c>
      <c r="P1484">
        <v>95.2</v>
      </c>
      <c r="Q1484">
        <v>95.2</v>
      </c>
      <c r="R1484">
        <v>0</v>
      </c>
      <c r="S1484" t="s">
        <v>42</v>
      </c>
      <c r="T1484" t="s">
        <v>31</v>
      </c>
    </row>
    <row r="1485" spans="1:20" x14ac:dyDescent="0.3">
      <c r="A1485" t="s">
        <v>43</v>
      </c>
      <c r="B1485" t="s">
        <v>44</v>
      </c>
      <c r="C1485" t="s">
        <v>22</v>
      </c>
      <c r="D1485" t="s">
        <v>45</v>
      </c>
      <c r="E1485" t="s">
        <v>24</v>
      </c>
      <c r="F1485" t="s">
        <v>25</v>
      </c>
      <c r="G1485" t="s">
        <v>469</v>
      </c>
      <c r="H1485" t="s">
        <v>27</v>
      </c>
      <c r="I1485" t="s">
        <v>84</v>
      </c>
      <c r="J1485" t="s">
        <v>334</v>
      </c>
      <c r="K1485">
        <v>7.71</v>
      </c>
      <c r="L1485">
        <v>19</v>
      </c>
      <c r="M1485">
        <v>17</v>
      </c>
      <c r="N1485">
        <v>2</v>
      </c>
      <c r="O1485">
        <v>19</v>
      </c>
      <c r="P1485">
        <v>89.5</v>
      </c>
      <c r="Q1485">
        <v>89.5</v>
      </c>
      <c r="R1485">
        <v>0</v>
      </c>
      <c r="S1485" t="s">
        <v>42</v>
      </c>
      <c r="T1485" t="s">
        <v>31</v>
      </c>
    </row>
    <row r="1486" spans="1:20" x14ac:dyDescent="0.3">
      <c r="A1486" t="s">
        <v>48</v>
      </c>
      <c r="B1486" t="s">
        <v>49</v>
      </c>
      <c r="C1486" t="s">
        <v>22</v>
      </c>
      <c r="D1486" t="s">
        <v>34</v>
      </c>
      <c r="E1486" t="s">
        <v>24</v>
      </c>
      <c r="F1486" t="s">
        <v>25</v>
      </c>
      <c r="G1486" t="s">
        <v>469</v>
      </c>
      <c r="H1486" t="s">
        <v>27</v>
      </c>
      <c r="I1486" t="s">
        <v>138</v>
      </c>
      <c r="J1486" t="s">
        <v>309</v>
      </c>
      <c r="K1486">
        <v>7.88</v>
      </c>
      <c r="L1486">
        <v>24</v>
      </c>
      <c r="M1486">
        <v>21</v>
      </c>
      <c r="N1486">
        <v>3</v>
      </c>
      <c r="O1486">
        <v>24</v>
      </c>
      <c r="P1486">
        <v>87.5</v>
      </c>
      <c r="Q1486">
        <v>87.5</v>
      </c>
      <c r="R1486">
        <v>0</v>
      </c>
      <c r="S1486" t="s">
        <v>30</v>
      </c>
      <c r="T1486" t="s">
        <v>31</v>
      </c>
    </row>
    <row r="1487" spans="1:20" x14ac:dyDescent="0.3">
      <c r="A1487" t="s">
        <v>53</v>
      </c>
      <c r="B1487" t="s">
        <v>54</v>
      </c>
      <c r="C1487" t="s">
        <v>55</v>
      </c>
      <c r="D1487" t="s">
        <v>56</v>
      </c>
      <c r="E1487" t="s">
        <v>24</v>
      </c>
      <c r="F1487" t="s">
        <v>57</v>
      </c>
      <c r="G1487" t="s">
        <v>469</v>
      </c>
      <c r="H1487" t="s">
        <v>119</v>
      </c>
      <c r="I1487" t="s">
        <v>339</v>
      </c>
      <c r="J1487" t="s">
        <v>221</v>
      </c>
      <c r="K1487">
        <v>8.58</v>
      </c>
      <c r="L1487">
        <v>19</v>
      </c>
      <c r="M1487">
        <v>17</v>
      </c>
      <c r="N1487">
        <v>2</v>
      </c>
      <c r="O1487">
        <v>19</v>
      </c>
      <c r="P1487">
        <v>89.5</v>
      </c>
      <c r="Q1487">
        <v>89.5</v>
      </c>
      <c r="R1487">
        <v>0.57999999999999996</v>
      </c>
      <c r="S1487" t="s">
        <v>30</v>
      </c>
      <c r="T1487" t="s">
        <v>31</v>
      </c>
    </row>
    <row r="1488" spans="1:20" x14ac:dyDescent="0.3">
      <c r="A1488" t="s">
        <v>61</v>
      </c>
      <c r="B1488" t="s">
        <v>62</v>
      </c>
      <c r="C1488" t="s">
        <v>55</v>
      </c>
      <c r="D1488" t="s">
        <v>63</v>
      </c>
      <c r="E1488" t="s">
        <v>24</v>
      </c>
      <c r="F1488" t="s">
        <v>57</v>
      </c>
      <c r="G1488" t="s">
        <v>469</v>
      </c>
      <c r="H1488" t="s">
        <v>27</v>
      </c>
      <c r="I1488" t="s">
        <v>75</v>
      </c>
      <c r="J1488" t="s">
        <v>277</v>
      </c>
      <c r="K1488">
        <v>7.67</v>
      </c>
      <c r="L1488">
        <v>17</v>
      </c>
      <c r="M1488">
        <v>17</v>
      </c>
      <c r="N1488">
        <v>0</v>
      </c>
      <c r="O1488">
        <v>17</v>
      </c>
      <c r="P1488">
        <v>100</v>
      </c>
      <c r="Q1488">
        <v>100</v>
      </c>
      <c r="R1488">
        <v>0</v>
      </c>
      <c r="S1488" t="s">
        <v>42</v>
      </c>
      <c r="T1488" t="s">
        <v>60</v>
      </c>
    </row>
    <row r="1489" spans="1:20" x14ac:dyDescent="0.3">
      <c r="A1489" t="s">
        <v>66</v>
      </c>
      <c r="B1489" t="s">
        <v>67</v>
      </c>
      <c r="C1489" t="s">
        <v>55</v>
      </c>
      <c r="D1489" t="s">
        <v>56</v>
      </c>
      <c r="E1489" t="s">
        <v>24</v>
      </c>
      <c r="F1489" t="s">
        <v>57</v>
      </c>
      <c r="G1489" t="s">
        <v>469</v>
      </c>
      <c r="H1489" t="s">
        <v>27</v>
      </c>
      <c r="I1489" t="s">
        <v>153</v>
      </c>
      <c r="J1489" t="s">
        <v>240</v>
      </c>
      <c r="K1489">
        <v>7.61</v>
      </c>
      <c r="L1489">
        <v>10</v>
      </c>
      <c r="M1489">
        <v>8</v>
      </c>
      <c r="N1489">
        <v>2</v>
      </c>
      <c r="O1489">
        <v>10</v>
      </c>
      <c r="P1489">
        <v>80</v>
      </c>
      <c r="Q1489">
        <v>80</v>
      </c>
      <c r="R1489">
        <v>0</v>
      </c>
      <c r="S1489" t="s">
        <v>30</v>
      </c>
      <c r="T1489" t="s">
        <v>31</v>
      </c>
    </row>
    <row r="1490" spans="1:20" x14ac:dyDescent="0.3">
      <c r="A1490" t="s">
        <v>70</v>
      </c>
      <c r="B1490" t="s">
        <v>71</v>
      </c>
      <c r="C1490" t="s">
        <v>72</v>
      </c>
      <c r="D1490" t="s">
        <v>73</v>
      </c>
      <c r="E1490" t="s">
        <v>24</v>
      </c>
      <c r="F1490" t="s">
        <v>74</v>
      </c>
      <c r="G1490" t="s">
        <v>469</v>
      </c>
      <c r="H1490" t="s">
        <v>27</v>
      </c>
      <c r="I1490" t="s">
        <v>35</v>
      </c>
      <c r="J1490" t="s">
        <v>183</v>
      </c>
      <c r="K1490">
        <v>8.74</v>
      </c>
      <c r="L1490">
        <v>29</v>
      </c>
      <c r="M1490">
        <v>29</v>
      </c>
      <c r="N1490">
        <v>0</v>
      </c>
      <c r="O1490">
        <v>29</v>
      </c>
      <c r="P1490">
        <v>100</v>
      </c>
      <c r="Q1490">
        <v>100</v>
      </c>
      <c r="R1490">
        <v>0.74</v>
      </c>
      <c r="S1490" t="s">
        <v>42</v>
      </c>
      <c r="T1490" t="s">
        <v>60</v>
      </c>
    </row>
    <row r="1491" spans="1:20" x14ac:dyDescent="0.3">
      <c r="A1491" t="s">
        <v>77</v>
      </c>
      <c r="B1491" t="s">
        <v>78</v>
      </c>
      <c r="C1491" t="s">
        <v>72</v>
      </c>
      <c r="D1491" t="s">
        <v>73</v>
      </c>
      <c r="E1491" t="s">
        <v>24</v>
      </c>
      <c r="F1491" t="s">
        <v>74</v>
      </c>
      <c r="G1491" t="s">
        <v>469</v>
      </c>
      <c r="H1491" t="s">
        <v>27</v>
      </c>
      <c r="I1491" t="s">
        <v>260</v>
      </c>
      <c r="J1491" t="s">
        <v>369</v>
      </c>
      <c r="K1491">
        <v>9.35</v>
      </c>
      <c r="L1491">
        <v>8</v>
      </c>
      <c r="M1491">
        <v>8</v>
      </c>
      <c r="N1491">
        <v>0</v>
      </c>
      <c r="O1491">
        <v>8</v>
      </c>
      <c r="P1491">
        <v>100</v>
      </c>
      <c r="Q1491">
        <v>100</v>
      </c>
      <c r="R1491">
        <v>1.35</v>
      </c>
      <c r="S1491" t="s">
        <v>42</v>
      </c>
      <c r="T1491" t="s">
        <v>60</v>
      </c>
    </row>
    <row r="1492" spans="1:20" x14ac:dyDescent="0.3">
      <c r="A1492" t="s">
        <v>82</v>
      </c>
      <c r="B1492" t="s">
        <v>83</v>
      </c>
      <c r="C1492" t="s">
        <v>72</v>
      </c>
      <c r="D1492" t="s">
        <v>45</v>
      </c>
      <c r="E1492" t="s">
        <v>24</v>
      </c>
      <c r="F1492" t="s">
        <v>74</v>
      </c>
      <c r="G1492" t="s">
        <v>469</v>
      </c>
      <c r="H1492" t="s">
        <v>27</v>
      </c>
      <c r="I1492" t="s">
        <v>149</v>
      </c>
      <c r="J1492" t="s">
        <v>356</v>
      </c>
      <c r="K1492">
        <v>8.33</v>
      </c>
      <c r="L1492">
        <v>22</v>
      </c>
      <c r="M1492">
        <v>17</v>
      </c>
      <c r="N1492">
        <v>5</v>
      </c>
      <c r="O1492">
        <v>22</v>
      </c>
      <c r="P1492">
        <v>77.3</v>
      </c>
      <c r="Q1492">
        <v>77.3</v>
      </c>
      <c r="R1492">
        <v>0.33</v>
      </c>
      <c r="S1492" t="s">
        <v>42</v>
      </c>
      <c r="T1492" t="s">
        <v>37</v>
      </c>
    </row>
    <row r="1493" spans="1:20" x14ac:dyDescent="0.3">
      <c r="A1493" t="s">
        <v>85</v>
      </c>
      <c r="B1493" t="s">
        <v>86</v>
      </c>
      <c r="C1493" t="s">
        <v>87</v>
      </c>
      <c r="D1493" t="s">
        <v>88</v>
      </c>
      <c r="E1493" t="s">
        <v>24</v>
      </c>
      <c r="F1493" t="s">
        <v>89</v>
      </c>
      <c r="G1493" t="s">
        <v>469</v>
      </c>
      <c r="H1493" t="s">
        <v>27</v>
      </c>
      <c r="I1493" t="s">
        <v>110</v>
      </c>
      <c r="J1493" t="s">
        <v>329</v>
      </c>
      <c r="K1493">
        <v>9.06</v>
      </c>
      <c r="L1493">
        <v>7</v>
      </c>
      <c r="M1493">
        <v>6</v>
      </c>
      <c r="N1493">
        <v>1</v>
      </c>
      <c r="O1493">
        <v>7</v>
      </c>
      <c r="P1493">
        <v>85.7</v>
      </c>
      <c r="Q1493">
        <v>85.7</v>
      </c>
      <c r="R1493">
        <v>1.06</v>
      </c>
      <c r="S1493" t="s">
        <v>42</v>
      </c>
      <c r="T1493" t="s">
        <v>31</v>
      </c>
    </row>
    <row r="1494" spans="1:20" x14ac:dyDescent="0.3">
      <c r="A1494" t="s">
        <v>92</v>
      </c>
      <c r="B1494" t="s">
        <v>93</v>
      </c>
      <c r="C1494" t="s">
        <v>94</v>
      </c>
      <c r="D1494" t="s">
        <v>95</v>
      </c>
      <c r="E1494" t="s">
        <v>24</v>
      </c>
      <c r="F1494" t="s">
        <v>89</v>
      </c>
      <c r="G1494" t="s">
        <v>469</v>
      </c>
      <c r="H1494" t="s">
        <v>27</v>
      </c>
      <c r="I1494" t="s">
        <v>285</v>
      </c>
      <c r="J1494" t="s">
        <v>229</v>
      </c>
      <c r="K1494">
        <v>9.24</v>
      </c>
      <c r="L1494">
        <v>30</v>
      </c>
      <c r="M1494">
        <v>25</v>
      </c>
      <c r="N1494">
        <v>5</v>
      </c>
      <c r="O1494">
        <v>30</v>
      </c>
      <c r="P1494">
        <v>83.3</v>
      </c>
      <c r="Q1494">
        <v>83.3</v>
      </c>
      <c r="R1494">
        <v>1.24</v>
      </c>
      <c r="S1494" t="s">
        <v>30</v>
      </c>
      <c r="T1494" t="s">
        <v>37</v>
      </c>
    </row>
    <row r="1495" spans="1:20" x14ac:dyDescent="0.3">
      <c r="A1495" t="s">
        <v>97</v>
      </c>
      <c r="B1495" t="s">
        <v>98</v>
      </c>
      <c r="C1495" t="s">
        <v>94</v>
      </c>
      <c r="D1495" t="s">
        <v>95</v>
      </c>
      <c r="E1495" t="s">
        <v>24</v>
      </c>
      <c r="F1495" t="s">
        <v>89</v>
      </c>
      <c r="G1495" t="s">
        <v>469</v>
      </c>
      <c r="H1495" t="s">
        <v>27</v>
      </c>
      <c r="I1495" t="s">
        <v>35</v>
      </c>
      <c r="J1495" t="s">
        <v>376</v>
      </c>
      <c r="K1495">
        <v>7.53</v>
      </c>
      <c r="L1495">
        <v>27</v>
      </c>
      <c r="M1495">
        <v>27</v>
      </c>
      <c r="N1495">
        <v>0</v>
      </c>
      <c r="O1495">
        <v>27</v>
      </c>
      <c r="P1495">
        <v>100</v>
      </c>
      <c r="Q1495">
        <v>100</v>
      </c>
      <c r="R1495">
        <v>0</v>
      </c>
      <c r="S1495" t="s">
        <v>42</v>
      </c>
      <c r="T1495" t="s">
        <v>60</v>
      </c>
    </row>
    <row r="1496" spans="1:20" x14ac:dyDescent="0.3">
      <c r="A1496" t="s">
        <v>100</v>
      </c>
      <c r="B1496" t="s">
        <v>101</v>
      </c>
      <c r="C1496" t="s">
        <v>94</v>
      </c>
      <c r="D1496" t="s">
        <v>45</v>
      </c>
      <c r="E1496" t="s">
        <v>24</v>
      </c>
      <c r="F1496" t="s">
        <v>89</v>
      </c>
      <c r="G1496" t="s">
        <v>469</v>
      </c>
      <c r="H1496" t="s">
        <v>27</v>
      </c>
      <c r="I1496" t="s">
        <v>40</v>
      </c>
      <c r="J1496" t="s">
        <v>144</v>
      </c>
      <c r="K1496">
        <v>7.61</v>
      </c>
      <c r="L1496">
        <v>31</v>
      </c>
      <c r="M1496">
        <v>26</v>
      </c>
      <c r="N1496">
        <v>5</v>
      </c>
      <c r="O1496">
        <v>31</v>
      </c>
      <c r="P1496">
        <v>83.9</v>
      </c>
      <c r="Q1496">
        <v>83.9</v>
      </c>
      <c r="R1496">
        <v>0</v>
      </c>
      <c r="S1496" t="s">
        <v>81</v>
      </c>
      <c r="T1496" t="s">
        <v>37</v>
      </c>
    </row>
    <row r="1497" spans="1:20" x14ac:dyDescent="0.3">
      <c r="A1497" t="s">
        <v>103</v>
      </c>
      <c r="B1497" t="s">
        <v>104</v>
      </c>
      <c r="C1497" t="s">
        <v>22</v>
      </c>
      <c r="D1497" t="s">
        <v>34</v>
      </c>
      <c r="E1497" t="s">
        <v>105</v>
      </c>
      <c r="F1497" t="s">
        <v>25</v>
      </c>
      <c r="G1497" t="s">
        <v>469</v>
      </c>
      <c r="H1497" t="s">
        <v>124</v>
      </c>
      <c r="I1497" t="s">
        <v>260</v>
      </c>
      <c r="J1497" t="s">
        <v>470</v>
      </c>
      <c r="K1497">
        <v>3.89</v>
      </c>
      <c r="L1497">
        <v>8</v>
      </c>
      <c r="M1497">
        <v>5</v>
      </c>
      <c r="N1497">
        <v>3</v>
      </c>
      <c r="O1497">
        <v>8</v>
      </c>
      <c r="P1497">
        <v>62.5</v>
      </c>
      <c r="Q1497">
        <v>62.5</v>
      </c>
      <c r="R1497">
        <v>0</v>
      </c>
      <c r="S1497" t="s">
        <v>81</v>
      </c>
      <c r="T1497" t="s">
        <v>31</v>
      </c>
    </row>
    <row r="1498" spans="1:20" x14ac:dyDescent="0.3">
      <c r="A1498" t="s">
        <v>108</v>
      </c>
      <c r="B1498" t="s">
        <v>109</v>
      </c>
      <c r="C1498" t="s">
        <v>22</v>
      </c>
      <c r="D1498" t="s">
        <v>34</v>
      </c>
      <c r="E1498" t="s">
        <v>105</v>
      </c>
      <c r="F1498" t="s">
        <v>25</v>
      </c>
      <c r="G1498" t="s">
        <v>469</v>
      </c>
      <c r="H1498" t="s">
        <v>27</v>
      </c>
      <c r="I1498" t="s">
        <v>204</v>
      </c>
      <c r="J1498" t="s">
        <v>69</v>
      </c>
      <c r="K1498">
        <v>9.1</v>
      </c>
      <c r="L1498">
        <v>34</v>
      </c>
      <c r="M1498">
        <v>28</v>
      </c>
      <c r="N1498">
        <v>6</v>
      </c>
      <c r="O1498">
        <v>34</v>
      </c>
      <c r="P1498">
        <v>82.4</v>
      </c>
      <c r="Q1498">
        <v>82.4</v>
      </c>
      <c r="R1498">
        <v>1.1000000000000001</v>
      </c>
      <c r="S1498" t="s">
        <v>30</v>
      </c>
      <c r="T1498" t="s">
        <v>37</v>
      </c>
    </row>
    <row r="1499" spans="1:20" x14ac:dyDescent="0.3">
      <c r="A1499" t="s">
        <v>111</v>
      </c>
      <c r="B1499" t="s">
        <v>112</v>
      </c>
      <c r="C1499" t="s">
        <v>55</v>
      </c>
      <c r="D1499" t="s">
        <v>56</v>
      </c>
      <c r="E1499" t="s">
        <v>105</v>
      </c>
      <c r="F1499" t="s">
        <v>57</v>
      </c>
      <c r="G1499" t="s">
        <v>469</v>
      </c>
      <c r="H1499" t="s">
        <v>119</v>
      </c>
      <c r="I1499" t="s">
        <v>383</v>
      </c>
      <c r="J1499" t="s">
        <v>272</v>
      </c>
      <c r="K1499">
        <v>7.49</v>
      </c>
      <c r="L1499">
        <v>14</v>
      </c>
      <c r="M1499">
        <v>12</v>
      </c>
      <c r="N1499">
        <v>2</v>
      </c>
      <c r="O1499">
        <v>14</v>
      </c>
      <c r="P1499">
        <v>85.7</v>
      </c>
      <c r="Q1499">
        <v>85.7</v>
      </c>
      <c r="R1499">
        <v>0</v>
      </c>
      <c r="S1499" t="s">
        <v>81</v>
      </c>
      <c r="T1499" t="s">
        <v>31</v>
      </c>
    </row>
    <row r="1500" spans="1:20" x14ac:dyDescent="0.3">
      <c r="A1500" t="s">
        <v>114</v>
      </c>
      <c r="B1500" t="s">
        <v>115</v>
      </c>
      <c r="C1500" t="s">
        <v>72</v>
      </c>
      <c r="D1500" t="s">
        <v>73</v>
      </c>
      <c r="E1500" t="s">
        <v>105</v>
      </c>
      <c r="F1500" t="s">
        <v>74</v>
      </c>
      <c r="G1500" t="s">
        <v>469</v>
      </c>
      <c r="H1500" t="s">
        <v>27</v>
      </c>
      <c r="I1500" t="s">
        <v>219</v>
      </c>
      <c r="J1500" t="s">
        <v>188</v>
      </c>
      <c r="K1500">
        <v>8.4499999999999993</v>
      </c>
      <c r="L1500">
        <v>22</v>
      </c>
      <c r="M1500">
        <v>17</v>
      </c>
      <c r="N1500">
        <v>5</v>
      </c>
      <c r="O1500">
        <v>22</v>
      </c>
      <c r="P1500">
        <v>77.3</v>
      </c>
      <c r="Q1500">
        <v>77.3</v>
      </c>
      <c r="R1500">
        <v>0.45</v>
      </c>
      <c r="S1500" t="s">
        <v>30</v>
      </c>
      <c r="T1500" t="s">
        <v>37</v>
      </c>
    </row>
    <row r="1501" spans="1:20" x14ac:dyDescent="0.3">
      <c r="A1501" t="s">
        <v>117</v>
      </c>
      <c r="B1501" t="s">
        <v>118</v>
      </c>
      <c r="C1501" t="s">
        <v>94</v>
      </c>
      <c r="D1501" t="s">
        <v>95</v>
      </c>
      <c r="E1501" t="s">
        <v>105</v>
      </c>
      <c r="F1501" t="s">
        <v>89</v>
      </c>
      <c r="G1501" t="s">
        <v>469</v>
      </c>
      <c r="H1501" t="s">
        <v>27</v>
      </c>
      <c r="I1501" t="s">
        <v>84</v>
      </c>
      <c r="J1501" t="s">
        <v>279</v>
      </c>
      <c r="K1501">
        <v>9.0500000000000007</v>
      </c>
      <c r="L1501">
        <v>25</v>
      </c>
      <c r="M1501">
        <v>24</v>
      </c>
      <c r="N1501">
        <v>1</v>
      </c>
      <c r="O1501">
        <v>25</v>
      </c>
      <c r="P1501">
        <v>96</v>
      </c>
      <c r="Q1501">
        <v>96</v>
      </c>
      <c r="R1501">
        <v>1.05</v>
      </c>
      <c r="S1501" t="s">
        <v>30</v>
      </c>
      <c r="T1501" t="s">
        <v>31</v>
      </c>
    </row>
    <row r="1502" spans="1:20" x14ac:dyDescent="0.3">
      <c r="A1502" t="s">
        <v>20</v>
      </c>
      <c r="B1502" t="s">
        <v>21</v>
      </c>
      <c r="C1502" t="s">
        <v>22</v>
      </c>
      <c r="D1502" t="s">
        <v>23</v>
      </c>
      <c r="E1502" t="s">
        <v>24</v>
      </c>
      <c r="F1502" t="s">
        <v>25</v>
      </c>
      <c r="G1502" t="s">
        <v>471</v>
      </c>
      <c r="H1502" t="s">
        <v>27</v>
      </c>
      <c r="I1502" t="s">
        <v>58</v>
      </c>
      <c r="J1502" t="s">
        <v>102</v>
      </c>
      <c r="K1502">
        <v>8.9600000000000009</v>
      </c>
      <c r="L1502">
        <v>24</v>
      </c>
      <c r="M1502">
        <v>18</v>
      </c>
      <c r="N1502">
        <v>6</v>
      </c>
      <c r="O1502">
        <v>24</v>
      </c>
      <c r="P1502">
        <v>75</v>
      </c>
      <c r="Q1502">
        <v>75</v>
      </c>
      <c r="R1502">
        <v>0.96</v>
      </c>
      <c r="S1502" t="s">
        <v>42</v>
      </c>
      <c r="T1502" t="s">
        <v>37</v>
      </c>
    </row>
    <row r="1503" spans="1:20" x14ac:dyDescent="0.3">
      <c r="A1503" t="s">
        <v>32</v>
      </c>
      <c r="B1503" t="s">
        <v>33</v>
      </c>
      <c r="C1503" t="s">
        <v>22</v>
      </c>
      <c r="D1503" t="s">
        <v>34</v>
      </c>
      <c r="E1503" t="s">
        <v>24</v>
      </c>
      <c r="F1503" t="s">
        <v>25</v>
      </c>
      <c r="G1503" t="s">
        <v>471</v>
      </c>
      <c r="H1503" t="s">
        <v>158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 t="s">
        <v>42</v>
      </c>
      <c r="T1503" t="s">
        <v>60</v>
      </c>
    </row>
    <row r="1504" spans="1:20" x14ac:dyDescent="0.3">
      <c r="A1504" t="s">
        <v>38</v>
      </c>
      <c r="B1504" t="s">
        <v>39</v>
      </c>
      <c r="C1504" t="s">
        <v>22</v>
      </c>
      <c r="D1504" t="s">
        <v>34</v>
      </c>
      <c r="E1504" t="s">
        <v>24</v>
      </c>
      <c r="F1504" t="s">
        <v>25</v>
      </c>
      <c r="G1504" t="s">
        <v>471</v>
      </c>
      <c r="H1504" t="s">
        <v>27</v>
      </c>
      <c r="I1504" t="s">
        <v>75</v>
      </c>
      <c r="J1504" t="s">
        <v>174</v>
      </c>
      <c r="K1504">
        <v>8.32</v>
      </c>
      <c r="L1504">
        <v>19</v>
      </c>
      <c r="M1504">
        <v>15</v>
      </c>
      <c r="N1504">
        <v>4</v>
      </c>
      <c r="O1504">
        <v>19</v>
      </c>
      <c r="P1504">
        <v>78.900000000000006</v>
      </c>
      <c r="Q1504">
        <v>78.900000000000006</v>
      </c>
      <c r="R1504">
        <v>0.32</v>
      </c>
      <c r="S1504" t="s">
        <v>81</v>
      </c>
      <c r="T1504" t="s">
        <v>37</v>
      </c>
    </row>
    <row r="1505" spans="1:20" x14ac:dyDescent="0.3">
      <c r="A1505" t="s">
        <v>43</v>
      </c>
      <c r="B1505" t="s">
        <v>44</v>
      </c>
      <c r="C1505" t="s">
        <v>22</v>
      </c>
      <c r="D1505" t="s">
        <v>45</v>
      </c>
      <c r="E1505" t="s">
        <v>24</v>
      </c>
      <c r="F1505" t="s">
        <v>25</v>
      </c>
      <c r="G1505" t="s">
        <v>471</v>
      </c>
      <c r="H1505" t="s">
        <v>27</v>
      </c>
      <c r="I1505" t="s">
        <v>179</v>
      </c>
      <c r="J1505" t="s">
        <v>391</v>
      </c>
      <c r="K1505">
        <v>8.9</v>
      </c>
      <c r="L1505">
        <v>27</v>
      </c>
      <c r="M1505">
        <v>25</v>
      </c>
      <c r="N1505">
        <v>2</v>
      </c>
      <c r="O1505">
        <v>27</v>
      </c>
      <c r="P1505">
        <v>92.6</v>
      </c>
      <c r="Q1505">
        <v>92.6</v>
      </c>
      <c r="R1505">
        <v>0.9</v>
      </c>
      <c r="S1505" t="s">
        <v>81</v>
      </c>
      <c r="T1505" t="s">
        <v>31</v>
      </c>
    </row>
    <row r="1506" spans="1:20" x14ac:dyDescent="0.3">
      <c r="A1506" t="s">
        <v>48</v>
      </c>
      <c r="B1506" t="s">
        <v>49</v>
      </c>
      <c r="C1506" t="s">
        <v>22</v>
      </c>
      <c r="D1506" t="s">
        <v>34</v>
      </c>
      <c r="E1506" t="s">
        <v>24</v>
      </c>
      <c r="F1506" t="s">
        <v>25</v>
      </c>
      <c r="G1506" t="s">
        <v>471</v>
      </c>
      <c r="H1506" t="s">
        <v>27</v>
      </c>
      <c r="I1506" t="s">
        <v>125</v>
      </c>
      <c r="J1506" t="s">
        <v>266</v>
      </c>
      <c r="K1506">
        <v>9.4</v>
      </c>
      <c r="L1506">
        <v>19</v>
      </c>
      <c r="M1506">
        <v>17</v>
      </c>
      <c r="N1506">
        <v>2</v>
      </c>
      <c r="O1506">
        <v>19</v>
      </c>
      <c r="P1506">
        <v>89.5</v>
      </c>
      <c r="Q1506">
        <v>89.5</v>
      </c>
      <c r="R1506">
        <v>1.4</v>
      </c>
      <c r="S1506" t="s">
        <v>42</v>
      </c>
      <c r="T1506" t="s">
        <v>31</v>
      </c>
    </row>
    <row r="1507" spans="1:20" x14ac:dyDescent="0.3">
      <c r="A1507" t="s">
        <v>53</v>
      </c>
      <c r="B1507" t="s">
        <v>54</v>
      </c>
      <c r="C1507" t="s">
        <v>55</v>
      </c>
      <c r="D1507" t="s">
        <v>56</v>
      </c>
      <c r="E1507" t="s">
        <v>24</v>
      </c>
      <c r="F1507" t="s">
        <v>57</v>
      </c>
      <c r="G1507" t="s">
        <v>471</v>
      </c>
      <c r="H1507" t="s">
        <v>27</v>
      </c>
      <c r="I1507" t="s">
        <v>28</v>
      </c>
      <c r="J1507" t="s">
        <v>356</v>
      </c>
      <c r="K1507">
        <v>8.2200000000000006</v>
      </c>
      <c r="L1507">
        <v>19</v>
      </c>
      <c r="M1507">
        <v>18</v>
      </c>
      <c r="N1507">
        <v>1</v>
      </c>
      <c r="O1507">
        <v>19</v>
      </c>
      <c r="P1507">
        <v>94.7</v>
      </c>
      <c r="Q1507">
        <v>94.7</v>
      </c>
      <c r="R1507">
        <v>0.22</v>
      </c>
      <c r="S1507" t="s">
        <v>81</v>
      </c>
      <c r="T1507" t="s">
        <v>31</v>
      </c>
    </row>
    <row r="1508" spans="1:20" x14ac:dyDescent="0.3">
      <c r="A1508" t="s">
        <v>61</v>
      </c>
      <c r="B1508" t="s">
        <v>62</v>
      </c>
      <c r="C1508" t="s">
        <v>55</v>
      </c>
      <c r="D1508" t="s">
        <v>63</v>
      </c>
      <c r="E1508" t="s">
        <v>24</v>
      </c>
      <c r="F1508" t="s">
        <v>57</v>
      </c>
      <c r="G1508" t="s">
        <v>471</v>
      </c>
      <c r="H1508" t="s">
        <v>27</v>
      </c>
      <c r="I1508" t="s">
        <v>46</v>
      </c>
      <c r="J1508" t="s">
        <v>386</v>
      </c>
      <c r="K1508">
        <v>8.31</v>
      </c>
      <c r="L1508">
        <v>17</v>
      </c>
      <c r="M1508">
        <v>12</v>
      </c>
      <c r="N1508">
        <v>5</v>
      </c>
      <c r="O1508">
        <v>17</v>
      </c>
      <c r="P1508">
        <v>70.599999999999994</v>
      </c>
      <c r="Q1508">
        <v>70.599999999999994</v>
      </c>
      <c r="R1508">
        <v>0.31</v>
      </c>
      <c r="S1508" t="s">
        <v>30</v>
      </c>
      <c r="T1508" t="s">
        <v>37</v>
      </c>
    </row>
    <row r="1509" spans="1:20" x14ac:dyDescent="0.3">
      <c r="A1509" t="s">
        <v>66</v>
      </c>
      <c r="B1509" t="s">
        <v>67</v>
      </c>
      <c r="C1509" t="s">
        <v>55</v>
      </c>
      <c r="D1509" t="s">
        <v>56</v>
      </c>
      <c r="E1509" t="s">
        <v>24</v>
      </c>
      <c r="F1509" t="s">
        <v>57</v>
      </c>
      <c r="G1509" t="s">
        <v>471</v>
      </c>
      <c r="H1509" t="s">
        <v>27</v>
      </c>
      <c r="I1509" t="s">
        <v>106</v>
      </c>
      <c r="J1509" t="s">
        <v>342</v>
      </c>
      <c r="K1509">
        <v>8.2899999999999991</v>
      </c>
      <c r="L1509">
        <v>17</v>
      </c>
      <c r="M1509">
        <v>13</v>
      </c>
      <c r="N1509">
        <v>4</v>
      </c>
      <c r="O1509">
        <v>17</v>
      </c>
      <c r="P1509">
        <v>76.5</v>
      </c>
      <c r="Q1509">
        <v>76.5</v>
      </c>
      <c r="R1509">
        <v>0.28999999999999998</v>
      </c>
      <c r="S1509" t="s">
        <v>81</v>
      </c>
      <c r="T1509" t="s">
        <v>37</v>
      </c>
    </row>
    <row r="1510" spans="1:20" x14ac:dyDescent="0.3">
      <c r="A1510" t="s">
        <v>70</v>
      </c>
      <c r="B1510" t="s">
        <v>71</v>
      </c>
      <c r="C1510" t="s">
        <v>72</v>
      </c>
      <c r="D1510" t="s">
        <v>73</v>
      </c>
      <c r="E1510" t="s">
        <v>24</v>
      </c>
      <c r="F1510" t="s">
        <v>74</v>
      </c>
      <c r="G1510" t="s">
        <v>471</v>
      </c>
      <c r="H1510" t="s">
        <v>27</v>
      </c>
      <c r="I1510" t="s">
        <v>128</v>
      </c>
      <c r="J1510" t="s">
        <v>207</v>
      </c>
      <c r="K1510">
        <v>7.56</v>
      </c>
      <c r="L1510">
        <v>14</v>
      </c>
      <c r="M1510">
        <v>10</v>
      </c>
      <c r="N1510">
        <v>4</v>
      </c>
      <c r="O1510">
        <v>14</v>
      </c>
      <c r="P1510">
        <v>71.400000000000006</v>
      </c>
      <c r="Q1510">
        <v>71.400000000000006</v>
      </c>
      <c r="R1510">
        <v>0</v>
      </c>
      <c r="S1510" t="s">
        <v>42</v>
      </c>
      <c r="T1510" t="s">
        <v>37</v>
      </c>
    </row>
    <row r="1511" spans="1:20" x14ac:dyDescent="0.3">
      <c r="A1511" t="s">
        <v>77</v>
      </c>
      <c r="B1511" t="s">
        <v>78</v>
      </c>
      <c r="C1511" t="s">
        <v>72</v>
      </c>
      <c r="D1511" t="s">
        <v>73</v>
      </c>
      <c r="E1511" t="s">
        <v>24</v>
      </c>
      <c r="F1511" t="s">
        <v>74</v>
      </c>
      <c r="G1511" t="s">
        <v>471</v>
      </c>
      <c r="H1511" t="s">
        <v>27</v>
      </c>
      <c r="I1511" t="s">
        <v>189</v>
      </c>
      <c r="J1511" t="s">
        <v>236</v>
      </c>
      <c r="K1511">
        <v>7.67</v>
      </c>
      <c r="L1511">
        <v>19</v>
      </c>
      <c r="M1511">
        <v>14</v>
      </c>
      <c r="N1511">
        <v>5</v>
      </c>
      <c r="O1511">
        <v>19</v>
      </c>
      <c r="P1511">
        <v>73.7</v>
      </c>
      <c r="Q1511">
        <v>73.7</v>
      </c>
      <c r="R1511">
        <v>0</v>
      </c>
      <c r="S1511" t="s">
        <v>42</v>
      </c>
      <c r="T1511" t="s">
        <v>37</v>
      </c>
    </row>
    <row r="1512" spans="1:20" x14ac:dyDescent="0.3">
      <c r="A1512" t="s">
        <v>82</v>
      </c>
      <c r="B1512" t="s">
        <v>83</v>
      </c>
      <c r="C1512" t="s">
        <v>72</v>
      </c>
      <c r="D1512" t="s">
        <v>45</v>
      </c>
      <c r="E1512" t="s">
        <v>24</v>
      </c>
      <c r="F1512" t="s">
        <v>74</v>
      </c>
      <c r="G1512" t="s">
        <v>471</v>
      </c>
      <c r="H1512" t="s">
        <v>27</v>
      </c>
      <c r="I1512" t="s">
        <v>106</v>
      </c>
      <c r="J1512" t="s">
        <v>188</v>
      </c>
      <c r="K1512">
        <v>8.24</v>
      </c>
      <c r="L1512">
        <v>16</v>
      </c>
      <c r="M1512">
        <v>16</v>
      </c>
      <c r="N1512">
        <v>0</v>
      </c>
      <c r="O1512">
        <v>16</v>
      </c>
      <c r="P1512">
        <v>100</v>
      </c>
      <c r="Q1512">
        <v>100</v>
      </c>
      <c r="R1512">
        <v>0.24</v>
      </c>
      <c r="S1512" t="s">
        <v>42</v>
      </c>
      <c r="T1512" t="s">
        <v>60</v>
      </c>
    </row>
    <row r="1513" spans="1:20" x14ac:dyDescent="0.3">
      <c r="A1513" t="s">
        <v>85</v>
      </c>
      <c r="B1513" t="s">
        <v>86</v>
      </c>
      <c r="C1513" t="s">
        <v>87</v>
      </c>
      <c r="D1513" t="s">
        <v>88</v>
      </c>
      <c r="E1513" t="s">
        <v>24</v>
      </c>
      <c r="F1513" t="s">
        <v>89</v>
      </c>
      <c r="G1513" t="s">
        <v>471</v>
      </c>
      <c r="H1513" t="s">
        <v>27</v>
      </c>
      <c r="I1513" t="s">
        <v>64</v>
      </c>
      <c r="J1513" t="s">
        <v>140</v>
      </c>
      <c r="K1513">
        <v>8.58</v>
      </c>
      <c r="L1513">
        <v>5</v>
      </c>
      <c r="M1513">
        <v>3</v>
      </c>
      <c r="N1513">
        <v>2</v>
      </c>
      <c r="O1513">
        <v>5</v>
      </c>
      <c r="P1513">
        <v>60</v>
      </c>
      <c r="Q1513">
        <v>60</v>
      </c>
      <c r="R1513">
        <v>0.57999999999999996</v>
      </c>
      <c r="S1513" t="s">
        <v>30</v>
      </c>
      <c r="T1513" t="s">
        <v>31</v>
      </c>
    </row>
    <row r="1514" spans="1:20" x14ac:dyDescent="0.3">
      <c r="A1514" t="s">
        <v>92</v>
      </c>
      <c r="B1514" t="s">
        <v>93</v>
      </c>
      <c r="C1514" t="s">
        <v>94</v>
      </c>
      <c r="D1514" t="s">
        <v>95</v>
      </c>
      <c r="E1514" t="s">
        <v>24</v>
      </c>
      <c r="F1514" t="s">
        <v>89</v>
      </c>
      <c r="G1514" t="s">
        <v>471</v>
      </c>
      <c r="H1514" t="s">
        <v>27</v>
      </c>
      <c r="I1514" t="s">
        <v>181</v>
      </c>
      <c r="J1514" t="s">
        <v>329</v>
      </c>
      <c r="K1514">
        <v>8.14</v>
      </c>
      <c r="L1514">
        <v>29</v>
      </c>
      <c r="M1514">
        <v>27</v>
      </c>
      <c r="N1514">
        <v>2</v>
      </c>
      <c r="O1514">
        <v>29</v>
      </c>
      <c r="P1514">
        <v>93.1</v>
      </c>
      <c r="Q1514">
        <v>93.1</v>
      </c>
      <c r="R1514">
        <v>0.14000000000000001</v>
      </c>
      <c r="S1514" t="s">
        <v>30</v>
      </c>
      <c r="T1514" t="s">
        <v>31</v>
      </c>
    </row>
    <row r="1515" spans="1:20" x14ac:dyDescent="0.3">
      <c r="A1515" t="s">
        <v>97</v>
      </c>
      <c r="B1515" t="s">
        <v>98</v>
      </c>
      <c r="C1515" t="s">
        <v>94</v>
      </c>
      <c r="D1515" t="s">
        <v>95</v>
      </c>
      <c r="E1515" t="s">
        <v>24</v>
      </c>
      <c r="F1515" t="s">
        <v>89</v>
      </c>
      <c r="G1515" t="s">
        <v>471</v>
      </c>
      <c r="H1515" t="s">
        <v>27</v>
      </c>
      <c r="I1515" t="s">
        <v>50</v>
      </c>
      <c r="J1515" t="s">
        <v>76</v>
      </c>
      <c r="K1515">
        <v>8.73</v>
      </c>
      <c r="L1515">
        <v>37</v>
      </c>
      <c r="M1515">
        <v>35</v>
      </c>
      <c r="N1515">
        <v>2</v>
      </c>
      <c r="O1515">
        <v>37</v>
      </c>
      <c r="P1515">
        <v>94.6</v>
      </c>
      <c r="Q1515">
        <v>94.6</v>
      </c>
      <c r="R1515">
        <v>0.73</v>
      </c>
      <c r="S1515" t="s">
        <v>42</v>
      </c>
      <c r="T1515" t="s">
        <v>31</v>
      </c>
    </row>
    <row r="1516" spans="1:20" x14ac:dyDescent="0.3">
      <c r="A1516" t="s">
        <v>100</v>
      </c>
      <c r="B1516" t="s">
        <v>101</v>
      </c>
      <c r="C1516" t="s">
        <v>94</v>
      </c>
      <c r="D1516" t="s">
        <v>45</v>
      </c>
      <c r="E1516" t="s">
        <v>24</v>
      </c>
      <c r="F1516" t="s">
        <v>89</v>
      </c>
      <c r="G1516" t="s">
        <v>471</v>
      </c>
      <c r="H1516" t="s">
        <v>27</v>
      </c>
      <c r="I1516" t="s">
        <v>113</v>
      </c>
      <c r="J1516" t="s">
        <v>196</v>
      </c>
      <c r="K1516">
        <v>9.3800000000000008</v>
      </c>
      <c r="L1516">
        <v>22</v>
      </c>
      <c r="M1516">
        <v>22</v>
      </c>
      <c r="N1516">
        <v>0</v>
      </c>
      <c r="O1516">
        <v>22</v>
      </c>
      <c r="P1516">
        <v>100</v>
      </c>
      <c r="Q1516">
        <v>100</v>
      </c>
      <c r="R1516">
        <v>1.38</v>
      </c>
      <c r="S1516" t="s">
        <v>42</v>
      </c>
      <c r="T1516" t="s">
        <v>60</v>
      </c>
    </row>
    <row r="1517" spans="1:20" x14ac:dyDescent="0.3">
      <c r="A1517" t="s">
        <v>103</v>
      </c>
      <c r="B1517" t="s">
        <v>104</v>
      </c>
      <c r="C1517" t="s">
        <v>22</v>
      </c>
      <c r="D1517" t="s">
        <v>34</v>
      </c>
      <c r="E1517" t="s">
        <v>105</v>
      </c>
      <c r="F1517" t="s">
        <v>25</v>
      </c>
      <c r="G1517" t="s">
        <v>471</v>
      </c>
      <c r="H1517" t="s">
        <v>27</v>
      </c>
      <c r="I1517" t="s">
        <v>84</v>
      </c>
      <c r="J1517" t="s">
        <v>59</v>
      </c>
      <c r="K1517">
        <v>8.84</v>
      </c>
      <c r="L1517">
        <v>18</v>
      </c>
      <c r="M1517">
        <v>13</v>
      </c>
      <c r="N1517">
        <v>5</v>
      </c>
      <c r="O1517">
        <v>18</v>
      </c>
      <c r="P1517">
        <v>72.2</v>
      </c>
      <c r="Q1517">
        <v>72.2</v>
      </c>
      <c r="R1517">
        <v>0.84</v>
      </c>
      <c r="S1517" t="s">
        <v>42</v>
      </c>
      <c r="T1517" t="s">
        <v>37</v>
      </c>
    </row>
    <row r="1518" spans="1:20" x14ac:dyDescent="0.3">
      <c r="A1518" t="s">
        <v>108</v>
      </c>
      <c r="B1518" t="s">
        <v>109</v>
      </c>
      <c r="C1518" t="s">
        <v>22</v>
      </c>
      <c r="D1518" t="s">
        <v>34</v>
      </c>
      <c r="E1518" t="s">
        <v>105</v>
      </c>
      <c r="F1518" t="s">
        <v>25</v>
      </c>
      <c r="G1518" t="s">
        <v>471</v>
      </c>
      <c r="H1518" t="s">
        <v>27</v>
      </c>
      <c r="I1518" t="s">
        <v>194</v>
      </c>
      <c r="J1518" t="s">
        <v>341</v>
      </c>
      <c r="K1518">
        <v>8.23</v>
      </c>
      <c r="L1518">
        <v>37</v>
      </c>
      <c r="M1518">
        <v>37</v>
      </c>
      <c r="N1518">
        <v>0</v>
      </c>
      <c r="O1518">
        <v>37</v>
      </c>
      <c r="P1518">
        <v>100</v>
      </c>
      <c r="Q1518">
        <v>100</v>
      </c>
      <c r="R1518">
        <v>0.23</v>
      </c>
      <c r="S1518" t="s">
        <v>42</v>
      </c>
      <c r="T1518" t="s">
        <v>60</v>
      </c>
    </row>
    <row r="1519" spans="1:20" x14ac:dyDescent="0.3">
      <c r="A1519" t="s">
        <v>111</v>
      </c>
      <c r="B1519" t="s">
        <v>112</v>
      </c>
      <c r="C1519" t="s">
        <v>55</v>
      </c>
      <c r="D1519" t="s">
        <v>56</v>
      </c>
      <c r="E1519" t="s">
        <v>105</v>
      </c>
      <c r="F1519" t="s">
        <v>57</v>
      </c>
      <c r="G1519" t="s">
        <v>471</v>
      </c>
      <c r="H1519" t="s">
        <v>27</v>
      </c>
      <c r="I1519" t="s">
        <v>204</v>
      </c>
      <c r="J1519" t="s">
        <v>386</v>
      </c>
      <c r="K1519">
        <v>8.0500000000000007</v>
      </c>
      <c r="L1519">
        <v>17</v>
      </c>
      <c r="M1519">
        <v>14</v>
      </c>
      <c r="N1519">
        <v>3</v>
      </c>
      <c r="O1519">
        <v>17</v>
      </c>
      <c r="P1519">
        <v>82.4</v>
      </c>
      <c r="Q1519">
        <v>82.4</v>
      </c>
      <c r="R1519">
        <v>0.05</v>
      </c>
      <c r="S1519" t="s">
        <v>42</v>
      </c>
      <c r="T1519" t="s">
        <v>31</v>
      </c>
    </row>
    <row r="1520" spans="1:20" x14ac:dyDescent="0.3">
      <c r="A1520" t="s">
        <v>114</v>
      </c>
      <c r="B1520" t="s">
        <v>115</v>
      </c>
      <c r="C1520" t="s">
        <v>72</v>
      </c>
      <c r="D1520" t="s">
        <v>73</v>
      </c>
      <c r="E1520" t="s">
        <v>105</v>
      </c>
      <c r="F1520" t="s">
        <v>74</v>
      </c>
      <c r="G1520" t="s">
        <v>471</v>
      </c>
      <c r="H1520" t="s">
        <v>27</v>
      </c>
      <c r="I1520" t="s">
        <v>219</v>
      </c>
      <c r="J1520" t="s">
        <v>356</v>
      </c>
      <c r="K1520">
        <v>7.31</v>
      </c>
      <c r="L1520">
        <v>27</v>
      </c>
      <c r="M1520">
        <v>21</v>
      </c>
      <c r="N1520">
        <v>6</v>
      </c>
      <c r="O1520">
        <v>27</v>
      </c>
      <c r="P1520">
        <v>77.8</v>
      </c>
      <c r="Q1520">
        <v>77.8</v>
      </c>
      <c r="R1520">
        <v>0</v>
      </c>
      <c r="S1520" t="s">
        <v>42</v>
      </c>
      <c r="T1520" t="s">
        <v>37</v>
      </c>
    </row>
    <row r="1521" spans="1:20" x14ac:dyDescent="0.3">
      <c r="A1521" t="s">
        <v>117</v>
      </c>
      <c r="B1521" t="s">
        <v>118</v>
      </c>
      <c r="C1521" t="s">
        <v>94</v>
      </c>
      <c r="D1521" t="s">
        <v>95</v>
      </c>
      <c r="E1521" t="s">
        <v>105</v>
      </c>
      <c r="F1521" t="s">
        <v>89</v>
      </c>
      <c r="G1521" t="s">
        <v>471</v>
      </c>
      <c r="H1521" t="s">
        <v>27</v>
      </c>
      <c r="I1521" t="s">
        <v>206</v>
      </c>
      <c r="J1521" t="s">
        <v>378</v>
      </c>
      <c r="K1521">
        <v>7.44</v>
      </c>
      <c r="L1521">
        <v>28</v>
      </c>
      <c r="M1521">
        <v>28</v>
      </c>
      <c r="N1521">
        <v>0</v>
      </c>
      <c r="O1521">
        <v>28</v>
      </c>
      <c r="P1521">
        <v>100</v>
      </c>
      <c r="Q1521">
        <v>100</v>
      </c>
      <c r="R1521">
        <v>0</v>
      </c>
      <c r="S1521" t="s">
        <v>42</v>
      </c>
      <c r="T1521" t="s">
        <v>60</v>
      </c>
    </row>
    <row r="1522" spans="1:20" x14ac:dyDescent="0.3">
      <c r="A1522" t="s">
        <v>20</v>
      </c>
      <c r="B1522" t="s">
        <v>21</v>
      </c>
      <c r="C1522" t="s">
        <v>22</v>
      </c>
      <c r="D1522" t="s">
        <v>23</v>
      </c>
      <c r="E1522" t="s">
        <v>24</v>
      </c>
      <c r="F1522" t="s">
        <v>25</v>
      </c>
      <c r="G1522" t="s">
        <v>472</v>
      </c>
      <c r="H1522" t="s">
        <v>27</v>
      </c>
      <c r="I1522" t="s">
        <v>99</v>
      </c>
      <c r="J1522" t="s">
        <v>314</v>
      </c>
      <c r="K1522">
        <v>9.58</v>
      </c>
      <c r="L1522">
        <v>23</v>
      </c>
      <c r="M1522">
        <v>19</v>
      </c>
      <c r="N1522">
        <v>4</v>
      </c>
      <c r="O1522">
        <v>23</v>
      </c>
      <c r="P1522">
        <v>82.6</v>
      </c>
      <c r="Q1522">
        <v>82.6</v>
      </c>
      <c r="R1522">
        <v>1.58</v>
      </c>
      <c r="S1522" t="s">
        <v>42</v>
      </c>
      <c r="T1522" t="s">
        <v>37</v>
      </c>
    </row>
    <row r="1523" spans="1:20" x14ac:dyDescent="0.3">
      <c r="A1523" t="s">
        <v>32</v>
      </c>
      <c r="B1523" t="s">
        <v>33</v>
      </c>
      <c r="C1523" t="s">
        <v>22</v>
      </c>
      <c r="D1523" t="s">
        <v>34</v>
      </c>
      <c r="E1523" t="s">
        <v>24</v>
      </c>
      <c r="F1523" t="s">
        <v>25</v>
      </c>
      <c r="G1523" t="s">
        <v>472</v>
      </c>
      <c r="H1523" t="s">
        <v>27</v>
      </c>
      <c r="I1523" t="s">
        <v>113</v>
      </c>
      <c r="J1523" t="s">
        <v>127</v>
      </c>
      <c r="K1523">
        <v>9.06</v>
      </c>
      <c r="L1523">
        <v>29</v>
      </c>
      <c r="M1523">
        <v>29</v>
      </c>
      <c r="N1523">
        <v>0</v>
      </c>
      <c r="O1523">
        <v>29</v>
      </c>
      <c r="P1523">
        <v>100</v>
      </c>
      <c r="Q1523">
        <v>100</v>
      </c>
      <c r="R1523">
        <v>1.06</v>
      </c>
      <c r="S1523" t="s">
        <v>42</v>
      </c>
      <c r="T1523" t="s">
        <v>60</v>
      </c>
    </row>
    <row r="1524" spans="1:20" x14ac:dyDescent="0.3">
      <c r="A1524" t="s">
        <v>38</v>
      </c>
      <c r="B1524" t="s">
        <v>39</v>
      </c>
      <c r="C1524" t="s">
        <v>22</v>
      </c>
      <c r="D1524" t="s">
        <v>34</v>
      </c>
      <c r="E1524" t="s">
        <v>24</v>
      </c>
      <c r="F1524" t="s">
        <v>25</v>
      </c>
      <c r="G1524" t="s">
        <v>472</v>
      </c>
      <c r="H1524" t="s">
        <v>27</v>
      </c>
      <c r="I1524" t="s">
        <v>219</v>
      </c>
      <c r="J1524" t="s">
        <v>76</v>
      </c>
      <c r="K1524">
        <v>7.85</v>
      </c>
      <c r="L1524">
        <v>16</v>
      </c>
      <c r="M1524">
        <v>12</v>
      </c>
      <c r="N1524">
        <v>4</v>
      </c>
      <c r="O1524">
        <v>16</v>
      </c>
      <c r="P1524">
        <v>75</v>
      </c>
      <c r="Q1524">
        <v>75</v>
      </c>
      <c r="R1524">
        <v>0</v>
      </c>
      <c r="S1524" t="s">
        <v>30</v>
      </c>
      <c r="T1524" t="s">
        <v>37</v>
      </c>
    </row>
    <row r="1525" spans="1:20" x14ac:dyDescent="0.3">
      <c r="A1525" t="s">
        <v>43</v>
      </c>
      <c r="B1525" t="s">
        <v>44</v>
      </c>
      <c r="C1525" t="s">
        <v>22</v>
      </c>
      <c r="D1525" t="s">
        <v>45</v>
      </c>
      <c r="E1525" t="s">
        <v>24</v>
      </c>
      <c r="F1525" t="s">
        <v>25</v>
      </c>
      <c r="G1525" t="s">
        <v>472</v>
      </c>
      <c r="H1525" t="s">
        <v>27</v>
      </c>
      <c r="I1525" t="s">
        <v>50</v>
      </c>
      <c r="J1525" t="s">
        <v>231</v>
      </c>
      <c r="K1525">
        <v>8.39</v>
      </c>
      <c r="L1525">
        <v>23</v>
      </c>
      <c r="M1525">
        <v>18</v>
      </c>
      <c r="N1525">
        <v>5</v>
      </c>
      <c r="O1525">
        <v>23</v>
      </c>
      <c r="P1525">
        <v>78.3</v>
      </c>
      <c r="Q1525">
        <v>78.3</v>
      </c>
      <c r="R1525">
        <v>0.39</v>
      </c>
      <c r="S1525" t="s">
        <v>30</v>
      </c>
      <c r="T1525" t="s">
        <v>37</v>
      </c>
    </row>
    <row r="1526" spans="1:20" x14ac:dyDescent="0.3">
      <c r="A1526" t="s">
        <v>48</v>
      </c>
      <c r="B1526" t="s">
        <v>49</v>
      </c>
      <c r="C1526" t="s">
        <v>22</v>
      </c>
      <c r="D1526" t="s">
        <v>34</v>
      </c>
      <c r="E1526" t="s">
        <v>24</v>
      </c>
      <c r="F1526" t="s">
        <v>25</v>
      </c>
      <c r="G1526" t="s">
        <v>472</v>
      </c>
      <c r="H1526" t="s">
        <v>158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 t="s">
        <v>42</v>
      </c>
      <c r="T1526" t="s">
        <v>60</v>
      </c>
    </row>
    <row r="1527" spans="1:20" x14ac:dyDescent="0.3">
      <c r="A1527" t="s">
        <v>53</v>
      </c>
      <c r="B1527" t="s">
        <v>54</v>
      </c>
      <c r="C1527" t="s">
        <v>55</v>
      </c>
      <c r="D1527" t="s">
        <v>56</v>
      </c>
      <c r="E1527" t="s">
        <v>24</v>
      </c>
      <c r="F1527" t="s">
        <v>57</v>
      </c>
      <c r="G1527" t="s">
        <v>472</v>
      </c>
      <c r="H1527" t="s">
        <v>27</v>
      </c>
      <c r="I1527" t="s">
        <v>75</v>
      </c>
      <c r="J1527" t="s">
        <v>188</v>
      </c>
      <c r="K1527">
        <v>9.41</v>
      </c>
      <c r="L1527">
        <v>14</v>
      </c>
      <c r="M1527">
        <v>11</v>
      </c>
      <c r="N1527">
        <v>3</v>
      </c>
      <c r="O1527">
        <v>14</v>
      </c>
      <c r="P1527">
        <v>78.599999999999994</v>
      </c>
      <c r="Q1527">
        <v>78.599999999999994</v>
      </c>
      <c r="R1527">
        <v>1.41</v>
      </c>
      <c r="S1527" t="s">
        <v>30</v>
      </c>
      <c r="T1527" t="s">
        <v>31</v>
      </c>
    </row>
    <row r="1528" spans="1:20" x14ac:dyDescent="0.3">
      <c r="A1528" t="s">
        <v>61</v>
      </c>
      <c r="B1528" t="s">
        <v>62</v>
      </c>
      <c r="C1528" t="s">
        <v>55</v>
      </c>
      <c r="D1528" t="s">
        <v>63</v>
      </c>
      <c r="E1528" t="s">
        <v>24</v>
      </c>
      <c r="F1528" t="s">
        <v>57</v>
      </c>
      <c r="G1528" t="s">
        <v>472</v>
      </c>
      <c r="H1528" t="s">
        <v>27</v>
      </c>
      <c r="I1528" t="s">
        <v>106</v>
      </c>
      <c r="J1528" t="s">
        <v>236</v>
      </c>
      <c r="K1528">
        <v>7.62</v>
      </c>
      <c r="L1528">
        <v>17</v>
      </c>
      <c r="M1528">
        <v>17</v>
      </c>
      <c r="N1528">
        <v>0</v>
      </c>
      <c r="O1528">
        <v>17</v>
      </c>
      <c r="P1528">
        <v>100</v>
      </c>
      <c r="Q1528">
        <v>100</v>
      </c>
      <c r="R1528">
        <v>0</v>
      </c>
      <c r="S1528" t="s">
        <v>42</v>
      </c>
      <c r="T1528" t="s">
        <v>60</v>
      </c>
    </row>
    <row r="1529" spans="1:20" x14ac:dyDescent="0.3">
      <c r="A1529" t="s">
        <v>66</v>
      </c>
      <c r="B1529" t="s">
        <v>67</v>
      </c>
      <c r="C1529" t="s">
        <v>55</v>
      </c>
      <c r="D1529" t="s">
        <v>56</v>
      </c>
      <c r="E1529" t="s">
        <v>24</v>
      </c>
      <c r="F1529" t="s">
        <v>57</v>
      </c>
      <c r="G1529" t="s">
        <v>472</v>
      </c>
      <c r="H1529" t="s">
        <v>27</v>
      </c>
      <c r="I1529" t="s">
        <v>138</v>
      </c>
      <c r="J1529" t="s">
        <v>65</v>
      </c>
      <c r="K1529">
        <v>8.61</v>
      </c>
      <c r="L1529">
        <v>19</v>
      </c>
      <c r="M1529">
        <v>14</v>
      </c>
      <c r="N1529">
        <v>5</v>
      </c>
      <c r="O1529">
        <v>19</v>
      </c>
      <c r="P1529">
        <v>73.7</v>
      </c>
      <c r="Q1529">
        <v>73.7</v>
      </c>
      <c r="R1529">
        <v>0.61</v>
      </c>
      <c r="S1529" t="s">
        <v>30</v>
      </c>
      <c r="T1529" t="s">
        <v>37</v>
      </c>
    </row>
    <row r="1530" spans="1:20" x14ac:dyDescent="0.3">
      <c r="A1530" t="s">
        <v>70</v>
      </c>
      <c r="B1530" t="s">
        <v>71</v>
      </c>
      <c r="C1530" t="s">
        <v>72</v>
      </c>
      <c r="D1530" t="s">
        <v>73</v>
      </c>
      <c r="E1530" t="s">
        <v>24</v>
      </c>
      <c r="F1530" t="s">
        <v>74</v>
      </c>
      <c r="G1530" t="s">
        <v>472</v>
      </c>
      <c r="H1530" t="s">
        <v>27</v>
      </c>
      <c r="I1530" t="s">
        <v>136</v>
      </c>
      <c r="J1530" t="s">
        <v>127</v>
      </c>
      <c r="K1530">
        <v>9.11</v>
      </c>
      <c r="L1530">
        <v>18</v>
      </c>
      <c r="M1530">
        <v>16</v>
      </c>
      <c r="N1530">
        <v>2</v>
      </c>
      <c r="O1530">
        <v>18</v>
      </c>
      <c r="P1530">
        <v>88.9</v>
      </c>
      <c r="Q1530">
        <v>88.9</v>
      </c>
      <c r="R1530">
        <v>1.1100000000000001</v>
      </c>
      <c r="S1530" t="s">
        <v>30</v>
      </c>
      <c r="T1530" t="s">
        <v>31</v>
      </c>
    </row>
    <row r="1531" spans="1:20" x14ac:dyDescent="0.3">
      <c r="A1531" t="s">
        <v>77</v>
      </c>
      <c r="B1531" t="s">
        <v>78</v>
      </c>
      <c r="C1531" t="s">
        <v>72</v>
      </c>
      <c r="D1531" t="s">
        <v>73</v>
      </c>
      <c r="E1531" t="s">
        <v>24</v>
      </c>
      <c r="F1531" t="s">
        <v>74</v>
      </c>
      <c r="G1531" t="s">
        <v>472</v>
      </c>
      <c r="H1531" t="s">
        <v>27</v>
      </c>
      <c r="I1531" t="s">
        <v>35</v>
      </c>
      <c r="J1531" t="s">
        <v>252</v>
      </c>
      <c r="K1531">
        <v>8.4</v>
      </c>
      <c r="L1531">
        <v>17</v>
      </c>
      <c r="M1531">
        <v>12</v>
      </c>
      <c r="N1531">
        <v>5</v>
      </c>
      <c r="O1531">
        <v>17</v>
      </c>
      <c r="P1531">
        <v>70.599999999999994</v>
      </c>
      <c r="Q1531">
        <v>70.599999999999994</v>
      </c>
      <c r="R1531">
        <v>0.4</v>
      </c>
      <c r="S1531" t="s">
        <v>81</v>
      </c>
      <c r="T1531" t="s">
        <v>37</v>
      </c>
    </row>
    <row r="1532" spans="1:20" x14ac:dyDescent="0.3">
      <c r="A1532" t="s">
        <v>82</v>
      </c>
      <c r="B1532" t="s">
        <v>83</v>
      </c>
      <c r="C1532" t="s">
        <v>72</v>
      </c>
      <c r="D1532" t="s">
        <v>45</v>
      </c>
      <c r="E1532" t="s">
        <v>24</v>
      </c>
      <c r="F1532" t="s">
        <v>74</v>
      </c>
      <c r="G1532" t="s">
        <v>472</v>
      </c>
      <c r="H1532" t="s">
        <v>27</v>
      </c>
      <c r="I1532" t="s">
        <v>179</v>
      </c>
      <c r="J1532" t="s">
        <v>337</v>
      </c>
      <c r="K1532">
        <v>8.3699999999999992</v>
      </c>
      <c r="L1532">
        <v>14</v>
      </c>
      <c r="M1532">
        <v>10</v>
      </c>
      <c r="N1532">
        <v>4</v>
      </c>
      <c r="O1532">
        <v>14</v>
      </c>
      <c r="P1532">
        <v>71.400000000000006</v>
      </c>
      <c r="Q1532">
        <v>71.400000000000006</v>
      </c>
      <c r="R1532">
        <v>0.37</v>
      </c>
      <c r="S1532" t="s">
        <v>42</v>
      </c>
      <c r="T1532" t="s">
        <v>37</v>
      </c>
    </row>
    <row r="1533" spans="1:20" x14ac:dyDescent="0.3">
      <c r="A1533" t="s">
        <v>85</v>
      </c>
      <c r="B1533" t="s">
        <v>86</v>
      </c>
      <c r="C1533" t="s">
        <v>87</v>
      </c>
      <c r="D1533" t="s">
        <v>88</v>
      </c>
      <c r="E1533" t="s">
        <v>24</v>
      </c>
      <c r="F1533" t="s">
        <v>89</v>
      </c>
      <c r="G1533" t="s">
        <v>472</v>
      </c>
      <c r="H1533" t="s">
        <v>27</v>
      </c>
      <c r="I1533" t="s">
        <v>179</v>
      </c>
      <c r="J1533" t="s">
        <v>127</v>
      </c>
      <c r="K1533">
        <v>9.18</v>
      </c>
      <c r="L1533">
        <v>16</v>
      </c>
      <c r="M1533">
        <v>11</v>
      </c>
      <c r="N1533">
        <v>5</v>
      </c>
      <c r="O1533">
        <v>16</v>
      </c>
      <c r="P1533">
        <v>68.8</v>
      </c>
      <c r="Q1533">
        <v>68.8</v>
      </c>
      <c r="R1533">
        <v>1.18</v>
      </c>
      <c r="S1533" t="s">
        <v>30</v>
      </c>
      <c r="T1533" t="s">
        <v>37</v>
      </c>
    </row>
    <row r="1534" spans="1:20" x14ac:dyDescent="0.3">
      <c r="A1534" t="s">
        <v>92</v>
      </c>
      <c r="B1534" t="s">
        <v>93</v>
      </c>
      <c r="C1534" t="s">
        <v>94</v>
      </c>
      <c r="D1534" t="s">
        <v>95</v>
      </c>
      <c r="E1534" t="s">
        <v>24</v>
      </c>
      <c r="F1534" t="s">
        <v>89</v>
      </c>
      <c r="G1534" t="s">
        <v>472</v>
      </c>
      <c r="H1534" t="s">
        <v>27</v>
      </c>
      <c r="I1534" t="s">
        <v>28</v>
      </c>
      <c r="J1534" t="s">
        <v>146</v>
      </c>
      <c r="K1534">
        <v>7.53</v>
      </c>
      <c r="L1534">
        <v>32</v>
      </c>
      <c r="M1534">
        <v>32</v>
      </c>
      <c r="N1534">
        <v>0</v>
      </c>
      <c r="O1534">
        <v>32</v>
      </c>
      <c r="P1534">
        <v>100</v>
      </c>
      <c r="Q1534">
        <v>100</v>
      </c>
      <c r="R1534">
        <v>0</v>
      </c>
      <c r="S1534" t="s">
        <v>42</v>
      </c>
      <c r="T1534" t="s">
        <v>60</v>
      </c>
    </row>
    <row r="1535" spans="1:20" x14ac:dyDescent="0.3">
      <c r="A1535" t="s">
        <v>97</v>
      </c>
      <c r="B1535" t="s">
        <v>98</v>
      </c>
      <c r="C1535" t="s">
        <v>94</v>
      </c>
      <c r="D1535" t="s">
        <v>95</v>
      </c>
      <c r="E1535" t="s">
        <v>24</v>
      </c>
      <c r="F1535" t="s">
        <v>89</v>
      </c>
      <c r="G1535" t="s">
        <v>472</v>
      </c>
      <c r="H1535" t="s">
        <v>27</v>
      </c>
      <c r="I1535" t="s">
        <v>149</v>
      </c>
      <c r="J1535" t="s">
        <v>308</v>
      </c>
      <c r="K1535">
        <v>8.91</v>
      </c>
      <c r="L1535">
        <v>33</v>
      </c>
      <c r="M1535">
        <v>28</v>
      </c>
      <c r="N1535">
        <v>5</v>
      </c>
      <c r="O1535">
        <v>33</v>
      </c>
      <c r="P1535">
        <v>84.8</v>
      </c>
      <c r="Q1535">
        <v>84.8</v>
      </c>
      <c r="R1535">
        <v>0.91</v>
      </c>
      <c r="S1535" t="s">
        <v>81</v>
      </c>
      <c r="T1535" t="s">
        <v>37</v>
      </c>
    </row>
    <row r="1536" spans="1:20" x14ac:dyDescent="0.3">
      <c r="A1536" t="s">
        <v>100</v>
      </c>
      <c r="B1536" t="s">
        <v>101</v>
      </c>
      <c r="C1536" t="s">
        <v>94</v>
      </c>
      <c r="D1536" t="s">
        <v>45</v>
      </c>
      <c r="E1536" t="s">
        <v>24</v>
      </c>
      <c r="F1536" t="s">
        <v>89</v>
      </c>
      <c r="G1536" t="s">
        <v>472</v>
      </c>
      <c r="H1536" t="s">
        <v>27</v>
      </c>
      <c r="I1536" t="s">
        <v>194</v>
      </c>
      <c r="J1536" t="s">
        <v>255</v>
      </c>
      <c r="K1536">
        <v>9.44</v>
      </c>
      <c r="L1536">
        <v>34</v>
      </c>
      <c r="M1536">
        <v>27</v>
      </c>
      <c r="N1536">
        <v>7</v>
      </c>
      <c r="O1536">
        <v>34</v>
      </c>
      <c r="P1536">
        <v>79.400000000000006</v>
      </c>
      <c r="Q1536">
        <v>79.400000000000006</v>
      </c>
      <c r="R1536">
        <v>1.44</v>
      </c>
      <c r="S1536" t="s">
        <v>30</v>
      </c>
      <c r="T1536" t="s">
        <v>37</v>
      </c>
    </row>
    <row r="1537" spans="1:20" x14ac:dyDescent="0.3">
      <c r="A1537" t="s">
        <v>103</v>
      </c>
      <c r="B1537" t="s">
        <v>104</v>
      </c>
      <c r="C1537" t="s">
        <v>22</v>
      </c>
      <c r="D1537" t="s">
        <v>34</v>
      </c>
      <c r="E1537" t="s">
        <v>105</v>
      </c>
      <c r="F1537" t="s">
        <v>25</v>
      </c>
      <c r="G1537" t="s">
        <v>472</v>
      </c>
      <c r="H1537" t="s">
        <v>27</v>
      </c>
      <c r="I1537" t="s">
        <v>219</v>
      </c>
      <c r="J1537" t="s">
        <v>258</v>
      </c>
      <c r="K1537">
        <v>9.34</v>
      </c>
      <c r="L1537">
        <v>29</v>
      </c>
      <c r="M1537">
        <v>22</v>
      </c>
      <c r="N1537">
        <v>7</v>
      </c>
      <c r="O1537">
        <v>29</v>
      </c>
      <c r="P1537">
        <v>75.900000000000006</v>
      </c>
      <c r="Q1537">
        <v>75.900000000000006</v>
      </c>
      <c r="R1537">
        <v>1.34</v>
      </c>
      <c r="S1537" t="s">
        <v>30</v>
      </c>
      <c r="T1537" t="s">
        <v>37</v>
      </c>
    </row>
    <row r="1538" spans="1:20" x14ac:dyDescent="0.3">
      <c r="A1538" t="s">
        <v>108</v>
      </c>
      <c r="B1538" t="s">
        <v>109</v>
      </c>
      <c r="C1538" t="s">
        <v>22</v>
      </c>
      <c r="D1538" t="s">
        <v>34</v>
      </c>
      <c r="E1538" t="s">
        <v>105</v>
      </c>
      <c r="F1538" t="s">
        <v>25</v>
      </c>
      <c r="G1538" t="s">
        <v>472</v>
      </c>
      <c r="H1538" t="s">
        <v>27</v>
      </c>
      <c r="I1538" t="s">
        <v>75</v>
      </c>
      <c r="J1538" t="s">
        <v>364</v>
      </c>
      <c r="K1538">
        <v>7.8</v>
      </c>
      <c r="L1538">
        <v>20</v>
      </c>
      <c r="M1538">
        <v>17</v>
      </c>
      <c r="N1538">
        <v>3</v>
      </c>
      <c r="O1538">
        <v>20</v>
      </c>
      <c r="P1538">
        <v>85</v>
      </c>
      <c r="Q1538">
        <v>85</v>
      </c>
      <c r="R1538">
        <v>0</v>
      </c>
      <c r="S1538" t="s">
        <v>42</v>
      </c>
      <c r="T1538" t="s">
        <v>31</v>
      </c>
    </row>
    <row r="1539" spans="1:20" x14ac:dyDescent="0.3">
      <c r="A1539" t="s">
        <v>111</v>
      </c>
      <c r="B1539" t="s">
        <v>112</v>
      </c>
      <c r="C1539" t="s">
        <v>55</v>
      </c>
      <c r="D1539" t="s">
        <v>56</v>
      </c>
      <c r="E1539" t="s">
        <v>105</v>
      </c>
      <c r="F1539" t="s">
        <v>57</v>
      </c>
      <c r="G1539" t="s">
        <v>472</v>
      </c>
      <c r="H1539" t="s">
        <v>27</v>
      </c>
      <c r="I1539" t="s">
        <v>90</v>
      </c>
      <c r="J1539" t="s">
        <v>272</v>
      </c>
      <c r="K1539">
        <v>9.43</v>
      </c>
      <c r="L1539">
        <v>12</v>
      </c>
      <c r="M1539">
        <v>11</v>
      </c>
      <c r="N1539">
        <v>1</v>
      </c>
      <c r="O1539">
        <v>12</v>
      </c>
      <c r="P1539">
        <v>91.7</v>
      </c>
      <c r="Q1539">
        <v>91.7</v>
      </c>
      <c r="R1539">
        <v>1.43</v>
      </c>
      <c r="S1539" t="s">
        <v>81</v>
      </c>
      <c r="T1539" t="s">
        <v>31</v>
      </c>
    </row>
    <row r="1540" spans="1:20" x14ac:dyDescent="0.3">
      <c r="A1540" t="s">
        <v>114</v>
      </c>
      <c r="B1540" t="s">
        <v>115</v>
      </c>
      <c r="C1540" t="s">
        <v>72</v>
      </c>
      <c r="D1540" t="s">
        <v>73</v>
      </c>
      <c r="E1540" t="s">
        <v>105</v>
      </c>
      <c r="F1540" t="s">
        <v>74</v>
      </c>
      <c r="G1540" t="s">
        <v>472</v>
      </c>
      <c r="H1540" t="s">
        <v>27</v>
      </c>
      <c r="I1540" t="s">
        <v>199</v>
      </c>
      <c r="J1540" t="s">
        <v>245</v>
      </c>
      <c r="K1540">
        <v>8.41</v>
      </c>
      <c r="L1540">
        <v>20</v>
      </c>
      <c r="M1540">
        <v>19</v>
      </c>
      <c r="N1540">
        <v>1</v>
      </c>
      <c r="O1540">
        <v>20</v>
      </c>
      <c r="P1540">
        <v>95</v>
      </c>
      <c r="Q1540">
        <v>95</v>
      </c>
      <c r="R1540">
        <v>0.41</v>
      </c>
      <c r="S1540" t="s">
        <v>30</v>
      </c>
      <c r="T1540" t="s">
        <v>31</v>
      </c>
    </row>
    <row r="1541" spans="1:20" x14ac:dyDescent="0.3">
      <c r="A1541" t="s">
        <v>117</v>
      </c>
      <c r="B1541" t="s">
        <v>118</v>
      </c>
      <c r="C1541" t="s">
        <v>94</v>
      </c>
      <c r="D1541" t="s">
        <v>95</v>
      </c>
      <c r="E1541" t="s">
        <v>105</v>
      </c>
      <c r="F1541" t="s">
        <v>89</v>
      </c>
      <c r="G1541" t="s">
        <v>472</v>
      </c>
      <c r="H1541" t="s">
        <v>27</v>
      </c>
      <c r="I1541" t="s">
        <v>189</v>
      </c>
      <c r="J1541" t="s">
        <v>333</v>
      </c>
      <c r="K1541">
        <v>9.51</v>
      </c>
      <c r="L1541">
        <v>17</v>
      </c>
      <c r="M1541">
        <v>12</v>
      </c>
      <c r="N1541">
        <v>5</v>
      </c>
      <c r="O1541">
        <v>17</v>
      </c>
      <c r="P1541">
        <v>70.599999999999994</v>
      </c>
      <c r="Q1541">
        <v>70.599999999999994</v>
      </c>
      <c r="R1541">
        <v>1.51</v>
      </c>
      <c r="S1541" t="s">
        <v>30</v>
      </c>
      <c r="T1541" t="s">
        <v>37</v>
      </c>
    </row>
    <row r="1542" spans="1:20" x14ac:dyDescent="0.3">
      <c r="A1542" t="s">
        <v>20</v>
      </c>
      <c r="B1542" t="s">
        <v>21</v>
      </c>
      <c r="C1542" t="s">
        <v>22</v>
      </c>
      <c r="D1542" t="s">
        <v>23</v>
      </c>
      <c r="E1542" t="s">
        <v>24</v>
      </c>
      <c r="F1542" t="s">
        <v>25</v>
      </c>
      <c r="G1542" t="s">
        <v>473</v>
      </c>
      <c r="H1542" t="s">
        <v>27</v>
      </c>
      <c r="I1542" t="s">
        <v>204</v>
      </c>
      <c r="J1542" t="s">
        <v>255</v>
      </c>
      <c r="K1542">
        <v>9.3800000000000008</v>
      </c>
      <c r="L1542">
        <v>26</v>
      </c>
      <c r="M1542">
        <v>25</v>
      </c>
      <c r="N1542">
        <v>1</v>
      </c>
      <c r="O1542">
        <v>26</v>
      </c>
      <c r="P1542">
        <v>96.2</v>
      </c>
      <c r="Q1542">
        <v>96.2</v>
      </c>
      <c r="R1542">
        <v>1.38</v>
      </c>
      <c r="S1542" t="s">
        <v>30</v>
      </c>
      <c r="T1542" t="s">
        <v>31</v>
      </c>
    </row>
    <row r="1543" spans="1:20" x14ac:dyDescent="0.3">
      <c r="A1543" t="s">
        <v>32</v>
      </c>
      <c r="B1543" t="s">
        <v>33</v>
      </c>
      <c r="C1543" t="s">
        <v>22</v>
      </c>
      <c r="D1543" t="s">
        <v>34</v>
      </c>
      <c r="E1543" t="s">
        <v>24</v>
      </c>
      <c r="F1543" t="s">
        <v>25</v>
      </c>
      <c r="G1543" t="s">
        <v>473</v>
      </c>
      <c r="H1543" t="s">
        <v>27</v>
      </c>
      <c r="I1543" t="s">
        <v>64</v>
      </c>
      <c r="J1543" t="s">
        <v>208</v>
      </c>
      <c r="K1543">
        <v>9.01</v>
      </c>
      <c r="L1543">
        <v>20</v>
      </c>
      <c r="M1543">
        <v>14</v>
      </c>
      <c r="N1543">
        <v>6</v>
      </c>
      <c r="O1543">
        <v>20</v>
      </c>
      <c r="P1543">
        <v>70</v>
      </c>
      <c r="Q1543">
        <v>70</v>
      </c>
      <c r="R1543">
        <v>1.01</v>
      </c>
      <c r="S1543" t="s">
        <v>81</v>
      </c>
      <c r="T1543" t="s">
        <v>37</v>
      </c>
    </row>
    <row r="1544" spans="1:20" x14ac:dyDescent="0.3">
      <c r="A1544" t="s">
        <v>38</v>
      </c>
      <c r="B1544" t="s">
        <v>39</v>
      </c>
      <c r="C1544" t="s">
        <v>22</v>
      </c>
      <c r="D1544" t="s">
        <v>34</v>
      </c>
      <c r="E1544" t="s">
        <v>24</v>
      </c>
      <c r="F1544" t="s">
        <v>25</v>
      </c>
      <c r="G1544" t="s">
        <v>473</v>
      </c>
      <c r="H1544" t="s">
        <v>27</v>
      </c>
      <c r="I1544" t="s">
        <v>260</v>
      </c>
      <c r="J1544" t="s">
        <v>174</v>
      </c>
      <c r="K1544">
        <v>7.4</v>
      </c>
      <c r="L1544">
        <v>27</v>
      </c>
      <c r="M1544">
        <v>21</v>
      </c>
      <c r="N1544">
        <v>6</v>
      </c>
      <c r="O1544">
        <v>27</v>
      </c>
      <c r="P1544">
        <v>77.8</v>
      </c>
      <c r="Q1544">
        <v>77.8</v>
      </c>
      <c r="R1544">
        <v>0</v>
      </c>
      <c r="S1544" t="s">
        <v>52</v>
      </c>
      <c r="T1544" t="s">
        <v>37</v>
      </c>
    </row>
    <row r="1545" spans="1:20" x14ac:dyDescent="0.3">
      <c r="A1545" t="s">
        <v>43</v>
      </c>
      <c r="B1545" t="s">
        <v>44</v>
      </c>
      <c r="C1545" t="s">
        <v>22</v>
      </c>
      <c r="D1545" t="s">
        <v>45</v>
      </c>
      <c r="E1545" t="s">
        <v>24</v>
      </c>
      <c r="F1545" t="s">
        <v>25</v>
      </c>
      <c r="G1545" t="s">
        <v>473</v>
      </c>
      <c r="H1545" t="s">
        <v>27</v>
      </c>
      <c r="I1545" t="s">
        <v>179</v>
      </c>
      <c r="J1545" t="s">
        <v>228</v>
      </c>
      <c r="K1545">
        <v>8.56</v>
      </c>
      <c r="L1545">
        <v>20</v>
      </c>
      <c r="M1545">
        <v>14</v>
      </c>
      <c r="N1545">
        <v>6</v>
      </c>
      <c r="O1545">
        <v>20</v>
      </c>
      <c r="P1545">
        <v>70</v>
      </c>
      <c r="Q1545">
        <v>70</v>
      </c>
      <c r="R1545">
        <v>0.56000000000000005</v>
      </c>
      <c r="S1545" t="s">
        <v>30</v>
      </c>
      <c r="T1545" t="s">
        <v>37</v>
      </c>
    </row>
    <row r="1546" spans="1:20" x14ac:dyDescent="0.3">
      <c r="A1546" t="s">
        <v>48</v>
      </c>
      <c r="B1546" t="s">
        <v>49</v>
      </c>
      <c r="C1546" t="s">
        <v>22</v>
      </c>
      <c r="D1546" t="s">
        <v>34</v>
      </c>
      <c r="E1546" t="s">
        <v>24</v>
      </c>
      <c r="F1546" t="s">
        <v>25</v>
      </c>
      <c r="G1546" t="s">
        <v>473</v>
      </c>
      <c r="H1546" t="s">
        <v>27</v>
      </c>
      <c r="I1546" t="s">
        <v>75</v>
      </c>
      <c r="J1546" t="s">
        <v>312</v>
      </c>
      <c r="K1546">
        <v>8.44</v>
      </c>
      <c r="L1546">
        <v>14</v>
      </c>
      <c r="M1546">
        <v>12</v>
      </c>
      <c r="N1546">
        <v>2</v>
      </c>
      <c r="O1546">
        <v>14</v>
      </c>
      <c r="P1546">
        <v>85.7</v>
      </c>
      <c r="Q1546">
        <v>85.7</v>
      </c>
      <c r="R1546">
        <v>0.44</v>
      </c>
      <c r="S1546" t="s">
        <v>81</v>
      </c>
      <c r="T1546" t="s">
        <v>31</v>
      </c>
    </row>
    <row r="1547" spans="1:20" x14ac:dyDescent="0.3">
      <c r="A1547" t="s">
        <v>53</v>
      </c>
      <c r="B1547" t="s">
        <v>54</v>
      </c>
      <c r="C1547" t="s">
        <v>55</v>
      </c>
      <c r="D1547" t="s">
        <v>56</v>
      </c>
      <c r="E1547" t="s">
        <v>24</v>
      </c>
      <c r="F1547" t="s">
        <v>57</v>
      </c>
      <c r="G1547" t="s">
        <v>473</v>
      </c>
      <c r="H1547" t="s">
        <v>27</v>
      </c>
      <c r="I1547" t="s">
        <v>179</v>
      </c>
      <c r="J1547" t="s">
        <v>241</v>
      </c>
      <c r="K1547">
        <v>8.7100000000000009</v>
      </c>
      <c r="L1547">
        <v>13</v>
      </c>
      <c r="M1547">
        <v>13</v>
      </c>
      <c r="N1547">
        <v>0</v>
      </c>
      <c r="O1547">
        <v>13</v>
      </c>
      <c r="P1547">
        <v>100</v>
      </c>
      <c r="Q1547">
        <v>100</v>
      </c>
      <c r="R1547">
        <v>0.71</v>
      </c>
      <c r="S1547" t="s">
        <v>42</v>
      </c>
      <c r="T1547" t="s">
        <v>60</v>
      </c>
    </row>
    <row r="1548" spans="1:20" x14ac:dyDescent="0.3">
      <c r="A1548" t="s">
        <v>61</v>
      </c>
      <c r="B1548" t="s">
        <v>62</v>
      </c>
      <c r="C1548" t="s">
        <v>55</v>
      </c>
      <c r="D1548" t="s">
        <v>63</v>
      </c>
      <c r="E1548" t="s">
        <v>24</v>
      </c>
      <c r="F1548" t="s">
        <v>57</v>
      </c>
      <c r="G1548" t="s">
        <v>473</v>
      </c>
      <c r="H1548" t="s">
        <v>27</v>
      </c>
      <c r="I1548" t="s">
        <v>206</v>
      </c>
      <c r="J1548" t="s">
        <v>382</v>
      </c>
      <c r="K1548">
        <v>7.36</v>
      </c>
      <c r="L1548">
        <v>5</v>
      </c>
      <c r="M1548">
        <v>3</v>
      </c>
      <c r="N1548">
        <v>2</v>
      </c>
      <c r="O1548">
        <v>5</v>
      </c>
      <c r="P1548">
        <v>60</v>
      </c>
      <c r="Q1548">
        <v>60</v>
      </c>
      <c r="R1548">
        <v>0</v>
      </c>
      <c r="S1548" t="s">
        <v>81</v>
      </c>
      <c r="T1548" t="s">
        <v>31</v>
      </c>
    </row>
    <row r="1549" spans="1:20" x14ac:dyDescent="0.3">
      <c r="A1549" t="s">
        <v>66</v>
      </c>
      <c r="B1549" t="s">
        <v>67</v>
      </c>
      <c r="C1549" t="s">
        <v>55</v>
      </c>
      <c r="D1549" t="s">
        <v>56</v>
      </c>
      <c r="E1549" t="s">
        <v>24</v>
      </c>
      <c r="F1549" t="s">
        <v>57</v>
      </c>
      <c r="G1549" t="s">
        <v>473</v>
      </c>
      <c r="H1549" t="s">
        <v>27</v>
      </c>
      <c r="I1549" t="s">
        <v>75</v>
      </c>
      <c r="J1549" t="s">
        <v>387</v>
      </c>
      <c r="K1549">
        <v>7.45</v>
      </c>
      <c r="L1549">
        <v>21</v>
      </c>
      <c r="M1549">
        <v>17</v>
      </c>
      <c r="N1549">
        <v>4</v>
      </c>
      <c r="O1549">
        <v>21</v>
      </c>
      <c r="P1549">
        <v>81</v>
      </c>
      <c r="Q1549">
        <v>81</v>
      </c>
      <c r="R1549">
        <v>0</v>
      </c>
      <c r="S1549" t="s">
        <v>81</v>
      </c>
      <c r="T1549" t="s">
        <v>37</v>
      </c>
    </row>
    <row r="1550" spans="1:20" x14ac:dyDescent="0.3">
      <c r="A1550" t="s">
        <v>70</v>
      </c>
      <c r="B1550" t="s">
        <v>71</v>
      </c>
      <c r="C1550" t="s">
        <v>72</v>
      </c>
      <c r="D1550" t="s">
        <v>73</v>
      </c>
      <c r="E1550" t="s">
        <v>24</v>
      </c>
      <c r="F1550" t="s">
        <v>74</v>
      </c>
      <c r="G1550" t="s">
        <v>473</v>
      </c>
      <c r="H1550" t="s">
        <v>27</v>
      </c>
      <c r="I1550" t="s">
        <v>185</v>
      </c>
      <c r="J1550" t="s">
        <v>474</v>
      </c>
      <c r="K1550">
        <v>9.17</v>
      </c>
      <c r="L1550">
        <v>20</v>
      </c>
      <c r="M1550">
        <v>20</v>
      </c>
      <c r="N1550">
        <v>0</v>
      </c>
      <c r="O1550">
        <v>20</v>
      </c>
      <c r="P1550">
        <v>100</v>
      </c>
      <c r="Q1550">
        <v>100</v>
      </c>
      <c r="R1550">
        <v>1.17</v>
      </c>
      <c r="S1550" t="s">
        <v>42</v>
      </c>
      <c r="T1550" t="s">
        <v>60</v>
      </c>
    </row>
    <row r="1551" spans="1:20" x14ac:dyDescent="0.3">
      <c r="A1551" t="s">
        <v>77</v>
      </c>
      <c r="B1551" t="s">
        <v>78</v>
      </c>
      <c r="C1551" t="s">
        <v>72</v>
      </c>
      <c r="D1551" t="s">
        <v>73</v>
      </c>
      <c r="E1551" t="s">
        <v>24</v>
      </c>
      <c r="F1551" t="s">
        <v>74</v>
      </c>
      <c r="G1551" t="s">
        <v>473</v>
      </c>
      <c r="H1551" t="s">
        <v>27</v>
      </c>
      <c r="I1551" t="s">
        <v>164</v>
      </c>
      <c r="J1551" t="s">
        <v>366</v>
      </c>
      <c r="K1551">
        <v>7.5</v>
      </c>
      <c r="L1551">
        <v>20</v>
      </c>
      <c r="M1551">
        <v>15</v>
      </c>
      <c r="N1551">
        <v>5</v>
      </c>
      <c r="O1551">
        <v>20</v>
      </c>
      <c r="P1551">
        <v>75</v>
      </c>
      <c r="Q1551">
        <v>75</v>
      </c>
      <c r="R1551">
        <v>0</v>
      </c>
      <c r="S1551" t="s">
        <v>30</v>
      </c>
      <c r="T1551" t="s">
        <v>37</v>
      </c>
    </row>
    <row r="1552" spans="1:20" x14ac:dyDescent="0.3">
      <c r="A1552" t="s">
        <v>82</v>
      </c>
      <c r="B1552" t="s">
        <v>83</v>
      </c>
      <c r="C1552" t="s">
        <v>72</v>
      </c>
      <c r="D1552" t="s">
        <v>45</v>
      </c>
      <c r="E1552" t="s">
        <v>24</v>
      </c>
      <c r="F1552" t="s">
        <v>74</v>
      </c>
      <c r="G1552" t="s">
        <v>473</v>
      </c>
      <c r="H1552" t="s">
        <v>27</v>
      </c>
      <c r="I1552" t="s">
        <v>194</v>
      </c>
      <c r="J1552" t="s">
        <v>155</v>
      </c>
      <c r="K1552">
        <v>8.35</v>
      </c>
      <c r="L1552">
        <v>20</v>
      </c>
      <c r="M1552">
        <v>16</v>
      </c>
      <c r="N1552">
        <v>4</v>
      </c>
      <c r="O1552">
        <v>20</v>
      </c>
      <c r="P1552">
        <v>80</v>
      </c>
      <c r="Q1552">
        <v>80</v>
      </c>
      <c r="R1552">
        <v>0.35</v>
      </c>
      <c r="S1552" t="s">
        <v>42</v>
      </c>
      <c r="T1552" t="s">
        <v>37</v>
      </c>
    </row>
    <row r="1553" spans="1:20" x14ac:dyDescent="0.3">
      <c r="A1553" t="s">
        <v>85</v>
      </c>
      <c r="B1553" t="s">
        <v>86</v>
      </c>
      <c r="C1553" t="s">
        <v>87</v>
      </c>
      <c r="D1553" t="s">
        <v>88</v>
      </c>
      <c r="E1553" t="s">
        <v>24</v>
      </c>
      <c r="F1553" t="s">
        <v>89</v>
      </c>
      <c r="G1553" t="s">
        <v>473</v>
      </c>
      <c r="H1553" t="s">
        <v>27</v>
      </c>
      <c r="I1553" t="s">
        <v>28</v>
      </c>
      <c r="J1553" t="s">
        <v>137</v>
      </c>
      <c r="K1553">
        <v>8.14</v>
      </c>
      <c r="L1553">
        <v>11</v>
      </c>
      <c r="M1553">
        <v>9</v>
      </c>
      <c r="N1553">
        <v>2</v>
      </c>
      <c r="O1553">
        <v>11</v>
      </c>
      <c r="P1553">
        <v>81.8</v>
      </c>
      <c r="Q1553">
        <v>81.8</v>
      </c>
      <c r="R1553">
        <v>0.14000000000000001</v>
      </c>
      <c r="S1553" t="s">
        <v>30</v>
      </c>
      <c r="T1553" t="s">
        <v>31</v>
      </c>
    </row>
    <row r="1554" spans="1:20" x14ac:dyDescent="0.3">
      <c r="A1554" t="s">
        <v>92</v>
      </c>
      <c r="B1554" t="s">
        <v>93</v>
      </c>
      <c r="C1554" t="s">
        <v>94</v>
      </c>
      <c r="D1554" t="s">
        <v>95</v>
      </c>
      <c r="E1554" t="s">
        <v>24</v>
      </c>
      <c r="F1554" t="s">
        <v>89</v>
      </c>
      <c r="G1554" t="s">
        <v>473</v>
      </c>
      <c r="H1554" t="s">
        <v>27</v>
      </c>
      <c r="I1554" t="s">
        <v>219</v>
      </c>
      <c r="J1554" t="s">
        <v>91</v>
      </c>
      <c r="K1554">
        <v>8.5500000000000007</v>
      </c>
      <c r="L1554">
        <v>25</v>
      </c>
      <c r="M1554">
        <v>17</v>
      </c>
      <c r="N1554">
        <v>8</v>
      </c>
      <c r="O1554">
        <v>25</v>
      </c>
      <c r="P1554">
        <v>68</v>
      </c>
      <c r="Q1554">
        <v>68</v>
      </c>
      <c r="R1554">
        <v>0.55000000000000004</v>
      </c>
      <c r="S1554" t="s">
        <v>42</v>
      </c>
      <c r="T1554" t="s">
        <v>122</v>
      </c>
    </row>
    <row r="1555" spans="1:20" x14ac:dyDescent="0.3">
      <c r="A1555" t="s">
        <v>97</v>
      </c>
      <c r="B1555" t="s">
        <v>98</v>
      </c>
      <c r="C1555" t="s">
        <v>94</v>
      </c>
      <c r="D1555" t="s">
        <v>95</v>
      </c>
      <c r="E1555" t="s">
        <v>24</v>
      </c>
      <c r="F1555" t="s">
        <v>89</v>
      </c>
      <c r="G1555" t="s">
        <v>473</v>
      </c>
      <c r="H1555" t="s">
        <v>27</v>
      </c>
      <c r="I1555" t="s">
        <v>260</v>
      </c>
      <c r="J1555" t="s">
        <v>258</v>
      </c>
      <c r="K1555">
        <v>9.3800000000000008</v>
      </c>
      <c r="L1555">
        <v>26</v>
      </c>
      <c r="M1555">
        <v>26</v>
      </c>
      <c r="N1555">
        <v>0</v>
      </c>
      <c r="O1555">
        <v>26</v>
      </c>
      <c r="P1555">
        <v>100</v>
      </c>
      <c r="Q1555">
        <v>100</v>
      </c>
      <c r="R1555">
        <v>1.38</v>
      </c>
      <c r="S1555" t="s">
        <v>42</v>
      </c>
      <c r="T1555" t="s">
        <v>60</v>
      </c>
    </row>
    <row r="1556" spans="1:20" x14ac:dyDescent="0.3">
      <c r="A1556" t="s">
        <v>100</v>
      </c>
      <c r="B1556" t="s">
        <v>101</v>
      </c>
      <c r="C1556" t="s">
        <v>94</v>
      </c>
      <c r="D1556" t="s">
        <v>45</v>
      </c>
      <c r="E1556" t="s">
        <v>24</v>
      </c>
      <c r="F1556" t="s">
        <v>89</v>
      </c>
      <c r="G1556" t="s">
        <v>473</v>
      </c>
      <c r="H1556" t="s">
        <v>27</v>
      </c>
      <c r="I1556" t="s">
        <v>79</v>
      </c>
      <c r="J1556" t="s">
        <v>425</v>
      </c>
      <c r="K1556">
        <v>8.06</v>
      </c>
      <c r="L1556">
        <v>30</v>
      </c>
      <c r="M1556">
        <v>30</v>
      </c>
      <c r="N1556">
        <v>0</v>
      </c>
      <c r="O1556">
        <v>30</v>
      </c>
      <c r="P1556">
        <v>100</v>
      </c>
      <c r="Q1556">
        <v>100</v>
      </c>
      <c r="R1556">
        <v>0.06</v>
      </c>
      <c r="S1556" t="s">
        <v>42</v>
      </c>
      <c r="T1556" t="s">
        <v>60</v>
      </c>
    </row>
    <row r="1557" spans="1:20" x14ac:dyDescent="0.3">
      <c r="A1557" t="s">
        <v>103</v>
      </c>
      <c r="B1557" t="s">
        <v>104</v>
      </c>
      <c r="C1557" t="s">
        <v>22</v>
      </c>
      <c r="D1557" t="s">
        <v>34</v>
      </c>
      <c r="E1557" t="s">
        <v>105</v>
      </c>
      <c r="F1557" t="s">
        <v>25</v>
      </c>
      <c r="G1557" t="s">
        <v>473</v>
      </c>
      <c r="H1557" t="s">
        <v>27</v>
      </c>
      <c r="I1557" t="s">
        <v>113</v>
      </c>
      <c r="J1557" t="s">
        <v>252</v>
      </c>
      <c r="K1557">
        <v>8.14</v>
      </c>
      <c r="L1557">
        <v>30</v>
      </c>
      <c r="M1557">
        <v>25</v>
      </c>
      <c r="N1557">
        <v>5</v>
      </c>
      <c r="O1557">
        <v>30</v>
      </c>
      <c r="P1557">
        <v>83.3</v>
      </c>
      <c r="Q1557">
        <v>83.3</v>
      </c>
      <c r="R1557">
        <v>0.14000000000000001</v>
      </c>
      <c r="S1557" t="s">
        <v>30</v>
      </c>
      <c r="T1557" t="s">
        <v>37</v>
      </c>
    </row>
    <row r="1558" spans="1:20" x14ac:dyDescent="0.3">
      <c r="A1558" t="s">
        <v>108</v>
      </c>
      <c r="B1558" t="s">
        <v>109</v>
      </c>
      <c r="C1558" t="s">
        <v>22</v>
      </c>
      <c r="D1558" t="s">
        <v>34</v>
      </c>
      <c r="E1558" t="s">
        <v>105</v>
      </c>
      <c r="F1558" t="s">
        <v>25</v>
      </c>
      <c r="G1558" t="s">
        <v>473</v>
      </c>
      <c r="H1558" t="s">
        <v>27</v>
      </c>
      <c r="I1558" t="s">
        <v>28</v>
      </c>
      <c r="J1558" t="s">
        <v>190</v>
      </c>
      <c r="K1558">
        <v>9.08</v>
      </c>
      <c r="L1558">
        <v>26</v>
      </c>
      <c r="M1558">
        <v>24</v>
      </c>
      <c r="N1558">
        <v>2</v>
      </c>
      <c r="O1558">
        <v>26</v>
      </c>
      <c r="P1558">
        <v>92.3</v>
      </c>
      <c r="Q1558">
        <v>92.3</v>
      </c>
      <c r="R1558">
        <v>1.08</v>
      </c>
      <c r="S1558" t="s">
        <v>81</v>
      </c>
      <c r="T1558" t="s">
        <v>31</v>
      </c>
    </row>
    <row r="1559" spans="1:20" x14ac:dyDescent="0.3">
      <c r="A1559" t="s">
        <v>111</v>
      </c>
      <c r="B1559" t="s">
        <v>112</v>
      </c>
      <c r="C1559" t="s">
        <v>55</v>
      </c>
      <c r="D1559" t="s">
        <v>56</v>
      </c>
      <c r="E1559" t="s">
        <v>105</v>
      </c>
      <c r="F1559" t="s">
        <v>57</v>
      </c>
      <c r="G1559" t="s">
        <v>473</v>
      </c>
      <c r="H1559" t="s">
        <v>27</v>
      </c>
      <c r="I1559" t="s">
        <v>181</v>
      </c>
      <c r="J1559" t="s">
        <v>289</v>
      </c>
      <c r="K1559">
        <v>9.51</v>
      </c>
      <c r="L1559">
        <v>13</v>
      </c>
      <c r="M1559">
        <v>12</v>
      </c>
      <c r="N1559">
        <v>1</v>
      </c>
      <c r="O1559">
        <v>13</v>
      </c>
      <c r="P1559">
        <v>92.3</v>
      </c>
      <c r="Q1559">
        <v>92.3</v>
      </c>
      <c r="R1559">
        <v>1.51</v>
      </c>
      <c r="S1559" t="s">
        <v>30</v>
      </c>
      <c r="T1559" t="s">
        <v>31</v>
      </c>
    </row>
    <row r="1560" spans="1:20" x14ac:dyDescent="0.3">
      <c r="A1560" t="s">
        <v>114</v>
      </c>
      <c r="B1560" t="s">
        <v>115</v>
      </c>
      <c r="C1560" t="s">
        <v>72</v>
      </c>
      <c r="D1560" t="s">
        <v>73</v>
      </c>
      <c r="E1560" t="s">
        <v>105</v>
      </c>
      <c r="F1560" t="s">
        <v>74</v>
      </c>
      <c r="G1560" t="s">
        <v>473</v>
      </c>
      <c r="H1560" t="s">
        <v>27</v>
      </c>
      <c r="I1560" t="s">
        <v>46</v>
      </c>
      <c r="J1560" t="s">
        <v>308</v>
      </c>
      <c r="K1560">
        <v>8.8699999999999992</v>
      </c>
      <c r="L1560">
        <v>18</v>
      </c>
      <c r="M1560">
        <v>16</v>
      </c>
      <c r="N1560">
        <v>2</v>
      </c>
      <c r="O1560">
        <v>18</v>
      </c>
      <c r="P1560">
        <v>88.9</v>
      </c>
      <c r="Q1560">
        <v>88.9</v>
      </c>
      <c r="R1560">
        <v>0.87</v>
      </c>
      <c r="S1560" t="s">
        <v>30</v>
      </c>
      <c r="T1560" t="s">
        <v>31</v>
      </c>
    </row>
    <row r="1561" spans="1:20" x14ac:dyDescent="0.3">
      <c r="A1561" t="s">
        <v>117</v>
      </c>
      <c r="B1561" t="s">
        <v>118</v>
      </c>
      <c r="C1561" t="s">
        <v>94</v>
      </c>
      <c r="D1561" t="s">
        <v>95</v>
      </c>
      <c r="E1561" t="s">
        <v>105</v>
      </c>
      <c r="F1561" t="s">
        <v>89</v>
      </c>
      <c r="G1561" t="s">
        <v>473</v>
      </c>
      <c r="H1561" t="s">
        <v>27</v>
      </c>
      <c r="I1561" t="s">
        <v>223</v>
      </c>
      <c r="J1561" t="s">
        <v>335</v>
      </c>
      <c r="K1561">
        <v>7.31</v>
      </c>
      <c r="L1561">
        <v>29</v>
      </c>
      <c r="M1561">
        <v>21</v>
      </c>
      <c r="N1561">
        <v>8</v>
      </c>
      <c r="O1561">
        <v>29</v>
      </c>
      <c r="P1561">
        <v>72.400000000000006</v>
      </c>
      <c r="Q1561">
        <v>72.400000000000006</v>
      </c>
      <c r="R1561">
        <v>0</v>
      </c>
      <c r="S1561" t="s">
        <v>42</v>
      </c>
      <c r="T1561" t="s">
        <v>122</v>
      </c>
    </row>
    <row r="1562" spans="1:20" x14ac:dyDescent="0.3">
      <c r="A1562" t="s">
        <v>20</v>
      </c>
      <c r="B1562" t="s">
        <v>21</v>
      </c>
      <c r="C1562" t="s">
        <v>22</v>
      </c>
      <c r="D1562" t="s">
        <v>23</v>
      </c>
      <c r="E1562" t="s">
        <v>24</v>
      </c>
      <c r="F1562" t="s">
        <v>25</v>
      </c>
      <c r="G1562" t="s">
        <v>475</v>
      </c>
      <c r="H1562" t="s">
        <v>119</v>
      </c>
      <c r="I1562" t="s">
        <v>199</v>
      </c>
      <c r="J1562" t="s">
        <v>292</v>
      </c>
      <c r="K1562">
        <v>9.02</v>
      </c>
      <c r="L1562">
        <v>21</v>
      </c>
      <c r="M1562">
        <v>21</v>
      </c>
      <c r="N1562">
        <v>0</v>
      </c>
      <c r="O1562">
        <v>21</v>
      </c>
      <c r="P1562">
        <v>100</v>
      </c>
      <c r="Q1562">
        <v>100</v>
      </c>
      <c r="R1562">
        <v>1.02</v>
      </c>
      <c r="S1562" t="s">
        <v>42</v>
      </c>
      <c r="T1562" t="s">
        <v>60</v>
      </c>
    </row>
    <row r="1563" spans="1:20" x14ac:dyDescent="0.3">
      <c r="A1563" t="s">
        <v>32</v>
      </c>
      <c r="B1563" t="s">
        <v>33</v>
      </c>
      <c r="C1563" t="s">
        <v>22</v>
      </c>
      <c r="D1563" t="s">
        <v>34</v>
      </c>
      <c r="E1563" t="s">
        <v>24</v>
      </c>
      <c r="F1563" t="s">
        <v>25</v>
      </c>
      <c r="G1563" t="s">
        <v>475</v>
      </c>
      <c r="H1563" t="s">
        <v>27</v>
      </c>
      <c r="I1563" t="s">
        <v>206</v>
      </c>
      <c r="J1563" t="s">
        <v>249</v>
      </c>
      <c r="K1563">
        <v>9.36</v>
      </c>
      <c r="L1563">
        <v>28</v>
      </c>
      <c r="M1563">
        <v>27</v>
      </c>
      <c r="N1563">
        <v>1</v>
      </c>
      <c r="O1563">
        <v>28</v>
      </c>
      <c r="P1563">
        <v>96.4</v>
      </c>
      <c r="Q1563">
        <v>96.4</v>
      </c>
      <c r="R1563">
        <v>1.36</v>
      </c>
      <c r="S1563" t="s">
        <v>30</v>
      </c>
      <c r="T1563" t="s">
        <v>31</v>
      </c>
    </row>
    <row r="1564" spans="1:20" x14ac:dyDescent="0.3">
      <c r="A1564" t="s">
        <v>38</v>
      </c>
      <c r="B1564" t="s">
        <v>39</v>
      </c>
      <c r="C1564" t="s">
        <v>22</v>
      </c>
      <c r="D1564" t="s">
        <v>34</v>
      </c>
      <c r="E1564" t="s">
        <v>24</v>
      </c>
      <c r="F1564" t="s">
        <v>25</v>
      </c>
      <c r="G1564" t="s">
        <v>475</v>
      </c>
      <c r="H1564" t="s">
        <v>27</v>
      </c>
      <c r="I1564" t="s">
        <v>206</v>
      </c>
      <c r="J1564" t="s">
        <v>350</v>
      </c>
      <c r="K1564">
        <v>7.29</v>
      </c>
      <c r="L1564">
        <v>33</v>
      </c>
      <c r="M1564">
        <v>32</v>
      </c>
      <c r="N1564">
        <v>1</v>
      </c>
      <c r="O1564">
        <v>33</v>
      </c>
      <c r="P1564">
        <v>97</v>
      </c>
      <c r="Q1564">
        <v>97</v>
      </c>
      <c r="R1564">
        <v>0</v>
      </c>
      <c r="S1564" t="s">
        <v>30</v>
      </c>
      <c r="T1564" t="s">
        <v>31</v>
      </c>
    </row>
    <row r="1565" spans="1:20" x14ac:dyDescent="0.3">
      <c r="A1565" t="s">
        <v>43</v>
      </c>
      <c r="B1565" t="s">
        <v>44</v>
      </c>
      <c r="C1565" t="s">
        <v>22</v>
      </c>
      <c r="D1565" t="s">
        <v>45</v>
      </c>
      <c r="E1565" t="s">
        <v>24</v>
      </c>
      <c r="F1565" t="s">
        <v>25</v>
      </c>
      <c r="G1565" t="s">
        <v>475</v>
      </c>
      <c r="H1565" t="s">
        <v>27</v>
      </c>
      <c r="I1565" t="s">
        <v>79</v>
      </c>
      <c r="J1565" t="s">
        <v>287</v>
      </c>
      <c r="K1565">
        <v>7.97</v>
      </c>
      <c r="L1565">
        <v>22</v>
      </c>
      <c r="M1565">
        <v>22</v>
      </c>
      <c r="N1565">
        <v>0</v>
      </c>
      <c r="O1565">
        <v>22</v>
      </c>
      <c r="P1565">
        <v>100</v>
      </c>
      <c r="Q1565">
        <v>100</v>
      </c>
      <c r="R1565">
        <v>0</v>
      </c>
      <c r="S1565" t="s">
        <v>42</v>
      </c>
      <c r="T1565" t="s">
        <v>60</v>
      </c>
    </row>
    <row r="1566" spans="1:20" x14ac:dyDescent="0.3">
      <c r="A1566" t="s">
        <v>48</v>
      </c>
      <c r="B1566" t="s">
        <v>49</v>
      </c>
      <c r="C1566" t="s">
        <v>22</v>
      </c>
      <c r="D1566" t="s">
        <v>34</v>
      </c>
      <c r="E1566" t="s">
        <v>24</v>
      </c>
      <c r="F1566" t="s">
        <v>25</v>
      </c>
      <c r="G1566" t="s">
        <v>475</v>
      </c>
      <c r="H1566" t="s">
        <v>27</v>
      </c>
      <c r="I1566" t="s">
        <v>75</v>
      </c>
      <c r="J1566" t="s">
        <v>364</v>
      </c>
      <c r="K1566">
        <v>7.81</v>
      </c>
      <c r="L1566">
        <v>19</v>
      </c>
      <c r="M1566">
        <v>16</v>
      </c>
      <c r="N1566">
        <v>3</v>
      </c>
      <c r="O1566">
        <v>19</v>
      </c>
      <c r="P1566">
        <v>84.2</v>
      </c>
      <c r="Q1566">
        <v>84.2</v>
      </c>
      <c r="R1566">
        <v>0</v>
      </c>
      <c r="S1566" t="s">
        <v>42</v>
      </c>
      <c r="T1566" t="s">
        <v>31</v>
      </c>
    </row>
    <row r="1567" spans="1:20" x14ac:dyDescent="0.3">
      <c r="A1567" t="s">
        <v>53</v>
      </c>
      <c r="B1567" t="s">
        <v>54</v>
      </c>
      <c r="C1567" t="s">
        <v>55</v>
      </c>
      <c r="D1567" t="s">
        <v>56</v>
      </c>
      <c r="E1567" t="s">
        <v>24</v>
      </c>
      <c r="F1567" t="s">
        <v>57</v>
      </c>
      <c r="G1567" t="s">
        <v>475</v>
      </c>
      <c r="H1567" t="s">
        <v>27</v>
      </c>
      <c r="I1567" t="s">
        <v>136</v>
      </c>
      <c r="J1567" t="s">
        <v>163</v>
      </c>
      <c r="K1567">
        <v>9.15</v>
      </c>
      <c r="L1567">
        <v>17</v>
      </c>
      <c r="M1567">
        <v>15</v>
      </c>
      <c r="N1567">
        <v>2</v>
      </c>
      <c r="O1567">
        <v>17</v>
      </c>
      <c r="P1567">
        <v>88.2</v>
      </c>
      <c r="Q1567">
        <v>88.2</v>
      </c>
      <c r="R1567">
        <v>1.1499999999999999</v>
      </c>
      <c r="S1567" t="s">
        <v>30</v>
      </c>
      <c r="T1567" t="s">
        <v>31</v>
      </c>
    </row>
    <row r="1568" spans="1:20" x14ac:dyDescent="0.3">
      <c r="A1568" t="s">
        <v>61</v>
      </c>
      <c r="B1568" t="s">
        <v>62</v>
      </c>
      <c r="C1568" t="s">
        <v>55</v>
      </c>
      <c r="D1568" t="s">
        <v>63</v>
      </c>
      <c r="E1568" t="s">
        <v>24</v>
      </c>
      <c r="F1568" t="s">
        <v>57</v>
      </c>
      <c r="G1568" t="s">
        <v>475</v>
      </c>
      <c r="H1568" t="s">
        <v>27</v>
      </c>
      <c r="I1568" t="s">
        <v>64</v>
      </c>
      <c r="J1568" t="s">
        <v>139</v>
      </c>
      <c r="K1568">
        <v>9.14</v>
      </c>
      <c r="L1568">
        <v>12</v>
      </c>
      <c r="M1568">
        <v>12</v>
      </c>
      <c r="N1568">
        <v>0</v>
      </c>
      <c r="O1568">
        <v>12</v>
      </c>
      <c r="P1568">
        <v>100</v>
      </c>
      <c r="Q1568">
        <v>100</v>
      </c>
      <c r="R1568">
        <v>1.1399999999999999</v>
      </c>
      <c r="S1568" t="s">
        <v>42</v>
      </c>
      <c r="T1568" t="s">
        <v>60</v>
      </c>
    </row>
    <row r="1569" spans="1:20" x14ac:dyDescent="0.3">
      <c r="A1569" t="s">
        <v>66</v>
      </c>
      <c r="B1569" t="s">
        <v>67</v>
      </c>
      <c r="C1569" t="s">
        <v>55</v>
      </c>
      <c r="D1569" t="s">
        <v>56</v>
      </c>
      <c r="E1569" t="s">
        <v>24</v>
      </c>
      <c r="F1569" t="s">
        <v>57</v>
      </c>
      <c r="G1569" t="s">
        <v>475</v>
      </c>
      <c r="H1569" t="s">
        <v>27</v>
      </c>
      <c r="I1569" t="s">
        <v>173</v>
      </c>
      <c r="J1569" t="s">
        <v>284</v>
      </c>
      <c r="K1569">
        <v>8.51</v>
      </c>
      <c r="L1569">
        <v>18</v>
      </c>
      <c r="M1569">
        <v>17</v>
      </c>
      <c r="N1569">
        <v>1</v>
      </c>
      <c r="O1569">
        <v>18</v>
      </c>
      <c r="P1569">
        <v>94.4</v>
      </c>
      <c r="Q1569">
        <v>94.4</v>
      </c>
      <c r="R1569">
        <v>0.51</v>
      </c>
      <c r="S1569" t="s">
        <v>81</v>
      </c>
      <c r="T1569" t="s">
        <v>31</v>
      </c>
    </row>
    <row r="1570" spans="1:20" x14ac:dyDescent="0.3">
      <c r="A1570" t="s">
        <v>70</v>
      </c>
      <c r="B1570" t="s">
        <v>71</v>
      </c>
      <c r="C1570" t="s">
        <v>72</v>
      </c>
      <c r="D1570" t="s">
        <v>73</v>
      </c>
      <c r="E1570" t="s">
        <v>24</v>
      </c>
      <c r="F1570" t="s">
        <v>74</v>
      </c>
      <c r="G1570" t="s">
        <v>475</v>
      </c>
      <c r="H1570" t="s">
        <v>27</v>
      </c>
      <c r="I1570" t="s">
        <v>128</v>
      </c>
      <c r="J1570" t="s">
        <v>476</v>
      </c>
      <c r="K1570">
        <v>9.1999999999999993</v>
      </c>
      <c r="L1570">
        <v>21</v>
      </c>
      <c r="M1570">
        <v>19</v>
      </c>
      <c r="N1570">
        <v>2</v>
      </c>
      <c r="O1570">
        <v>21</v>
      </c>
      <c r="P1570">
        <v>90.5</v>
      </c>
      <c r="Q1570">
        <v>90.5</v>
      </c>
      <c r="R1570">
        <v>1.2</v>
      </c>
      <c r="S1570" t="s">
        <v>30</v>
      </c>
      <c r="T1570" t="s">
        <v>31</v>
      </c>
    </row>
    <row r="1571" spans="1:20" x14ac:dyDescent="0.3">
      <c r="A1571" t="s">
        <v>77</v>
      </c>
      <c r="B1571" t="s">
        <v>78</v>
      </c>
      <c r="C1571" t="s">
        <v>72</v>
      </c>
      <c r="D1571" t="s">
        <v>73</v>
      </c>
      <c r="E1571" t="s">
        <v>24</v>
      </c>
      <c r="F1571" t="s">
        <v>74</v>
      </c>
      <c r="G1571" t="s">
        <v>475</v>
      </c>
      <c r="H1571" t="s">
        <v>27</v>
      </c>
      <c r="I1571" t="s">
        <v>149</v>
      </c>
      <c r="J1571" t="s">
        <v>243</v>
      </c>
      <c r="K1571">
        <v>8.25</v>
      </c>
      <c r="L1571">
        <v>12</v>
      </c>
      <c r="M1571">
        <v>10</v>
      </c>
      <c r="N1571">
        <v>2</v>
      </c>
      <c r="O1571">
        <v>12</v>
      </c>
      <c r="P1571">
        <v>83.3</v>
      </c>
      <c r="Q1571">
        <v>83.3</v>
      </c>
      <c r="R1571">
        <v>0.25</v>
      </c>
      <c r="S1571" t="s">
        <v>42</v>
      </c>
      <c r="T1571" t="s">
        <v>31</v>
      </c>
    </row>
    <row r="1572" spans="1:20" x14ac:dyDescent="0.3">
      <c r="A1572" t="s">
        <v>82</v>
      </c>
      <c r="B1572" t="s">
        <v>83</v>
      </c>
      <c r="C1572" t="s">
        <v>72</v>
      </c>
      <c r="D1572" t="s">
        <v>45</v>
      </c>
      <c r="E1572" t="s">
        <v>24</v>
      </c>
      <c r="F1572" t="s">
        <v>74</v>
      </c>
      <c r="G1572" t="s">
        <v>475</v>
      </c>
      <c r="H1572" t="s">
        <v>27</v>
      </c>
      <c r="I1572" t="s">
        <v>206</v>
      </c>
      <c r="J1572" t="s">
        <v>213</v>
      </c>
      <c r="K1572">
        <v>8.4</v>
      </c>
      <c r="L1572">
        <v>12</v>
      </c>
      <c r="M1572">
        <v>8</v>
      </c>
      <c r="N1572">
        <v>4</v>
      </c>
      <c r="O1572">
        <v>12</v>
      </c>
      <c r="P1572">
        <v>66.7</v>
      </c>
      <c r="Q1572">
        <v>66.7</v>
      </c>
      <c r="R1572">
        <v>0.4</v>
      </c>
      <c r="S1572" t="s">
        <v>30</v>
      </c>
      <c r="T1572" t="s">
        <v>37</v>
      </c>
    </row>
    <row r="1573" spans="1:20" x14ac:dyDescent="0.3">
      <c r="A1573" t="s">
        <v>85</v>
      </c>
      <c r="B1573" t="s">
        <v>86</v>
      </c>
      <c r="C1573" t="s">
        <v>87</v>
      </c>
      <c r="D1573" t="s">
        <v>88</v>
      </c>
      <c r="E1573" t="s">
        <v>24</v>
      </c>
      <c r="F1573" t="s">
        <v>89</v>
      </c>
      <c r="G1573" t="s">
        <v>475</v>
      </c>
      <c r="H1573" t="s">
        <v>27</v>
      </c>
      <c r="I1573" t="s">
        <v>28</v>
      </c>
      <c r="J1573" t="s">
        <v>137</v>
      </c>
      <c r="K1573">
        <v>8.14</v>
      </c>
      <c r="L1573">
        <v>5</v>
      </c>
      <c r="M1573">
        <v>3</v>
      </c>
      <c r="N1573">
        <v>2</v>
      </c>
      <c r="O1573">
        <v>5</v>
      </c>
      <c r="P1573">
        <v>60</v>
      </c>
      <c r="Q1573">
        <v>60</v>
      </c>
      <c r="R1573">
        <v>0.14000000000000001</v>
      </c>
      <c r="S1573" t="s">
        <v>42</v>
      </c>
      <c r="T1573" t="s">
        <v>31</v>
      </c>
    </row>
    <row r="1574" spans="1:20" x14ac:dyDescent="0.3">
      <c r="A1574" t="s">
        <v>92</v>
      </c>
      <c r="B1574" t="s">
        <v>93</v>
      </c>
      <c r="C1574" t="s">
        <v>94</v>
      </c>
      <c r="D1574" t="s">
        <v>95</v>
      </c>
      <c r="E1574" t="s">
        <v>24</v>
      </c>
      <c r="F1574" t="s">
        <v>89</v>
      </c>
      <c r="G1574" t="s">
        <v>475</v>
      </c>
      <c r="H1574" t="s">
        <v>27</v>
      </c>
      <c r="I1574" t="s">
        <v>113</v>
      </c>
      <c r="J1574" t="s">
        <v>234</v>
      </c>
      <c r="K1574">
        <v>9.44</v>
      </c>
      <c r="L1574">
        <v>35</v>
      </c>
      <c r="M1574">
        <v>31</v>
      </c>
      <c r="N1574">
        <v>4</v>
      </c>
      <c r="O1574">
        <v>35</v>
      </c>
      <c r="P1574">
        <v>88.6</v>
      </c>
      <c r="Q1574">
        <v>88.6</v>
      </c>
      <c r="R1574">
        <v>1.44</v>
      </c>
      <c r="S1574" t="s">
        <v>30</v>
      </c>
      <c r="T1574" t="s">
        <v>37</v>
      </c>
    </row>
    <row r="1575" spans="1:20" x14ac:dyDescent="0.3">
      <c r="A1575" t="s">
        <v>97</v>
      </c>
      <c r="B1575" t="s">
        <v>98</v>
      </c>
      <c r="C1575" t="s">
        <v>94</v>
      </c>
      <c r="D1575" t="s">
        <v>95</v>
      </c>
      <c r="E1575" t="s">
        <v>24</v>
      </c>
      <c r="F1575" t="s">
        <v>89</v>
      </c>
      <c r="G1575" t="s">
        <v>475</v>
      </c>
      <c r="H1575" t="s">
        <v>27</v>
      </c>
      <c r="I1575" t="s">
        <v>90</v>
      </c>
      <c r="J1575" t="s">
        <v>167</v>
      </c>
      <c r="K1575">
        <v>8.33</v>
      </c>
      <c r="L1575">
        <v>31</v>
      </c>
      <c r="M1575">
        <v>22</v>
      </c>
      <c r="N1575">
        <v>9</v>
      </c>
      <c r="O1575">
        <v>31</v>
      </c>
      <c r="P1575">
        <v>71</v>
      </c>
      <c r="Q1575">
        <v>71</v>
      </c>
      <c r="R1575">
        <v>0.33</v>
      </c>
      <c r="S1575" t="s">
        <v>42</v>
      </c>
      <c r="T1575" t="s">
        <v>122</v>
      </c>
    </row>
    <row r="1576" spans="1:20" x14ac:dyDescent="0.3">
      <c r="A1576" t="s">
        <v>100</v>
      </c>
      <c r="B1576" t="s">
        <v>101</v>
      </c>
      <c r="C1576" t="s">
        <v>94</v>
      </c>
      <c r="D1576" t="s">
        <v>45</v>
      </c>
      <c r="E1576" t="s">
        <v>24</v>
      </c>
      <c r="F1576" t="s">
        <v>89</v>
      </c>
      <c r="G1576" t="s">
        <v>475</v>
      </c>
      <c r="H1576" t="s">
        <v>27</v>
      </c>
      <c r="I1576" t="s">
        <v>64</v>
      </c>
      <c r="J1576" t="s">
        <v>133</v>
      </c>
      <c r="K1576">
        <v>7.53</v>
      </c>
      <c r="L1576">
        <v>26</v>
      </c>
      <c r="M1576">
        <v>23</v>
      </c>
      <c r="N1576">
        <v>3</v>
      </c>
      <c r="O1576">
        <v>26</v>
      </c>
      <c r="P1576">
        <v>88.5</v>
      </c>
      <c r="Q1576">
        <v>88.5</v>
      </c>
      <c r="R1576">
        <v>0</v>
      </c>
      <c r="S1576" t="s">
        <v>30</v>
      </c>
      <c r="T1576" t="s">
        <v>31</v>
      </c>
    </row>
    <row r="1577" spans="1:20" x14ac:dyDescent="0.3">
      <c r="A1577" t="s">
        <v>103</v>
      </c>
      <c r="B1577" t="s">
        <v>104</v>
      </c>
      <c r="C1577" t="s">
        <v>22</v>
      </c>
      <c r="D1577" t="s">
        <v>34</v>
      </c>
      <c r="E1577" t="s">
        <v>105</v>
      </c>
      <c r="F1577" t="s">
        <v>25</v>
      </c>
      <c r="G1577" t="s">
        <v>475</v>
      </c>
      <c r="H1577" t="s">
        <v>119</v>
      </c>
      <c r="I1577" t="s">
        <v>275</v>
      </c>
      <c r="J1577" t="s">
        <v>477</v>
      </c>
      <c r="K1577">
        <v>9.31</v>
      </c>
      <c r="L1577">
        <v>24</v>
      </c>
      <c r="M1577">
        <v>24</v>
      </c>
      <c r="N1577">
        <v>0</v>
      </c>
      <c r="O1577">
        <v>24</v>
      </c>
      <c r="P1577">
        <v>100</v>
      </c>
      <c r="Q1577">
        <v>100</v>
      </c>
      <c r="R1577">
        <v>1.31</v>
      </c>
      <c r="S1577" t="s">
        <v>42</v>
      </c>
      <c r="T1577" t="s">
        <v>60</v>
      </c>
    </row>
    <row r="1578" spans="1:20" x14ac:dyDescent="0.3">
      <c r="A1578" t="s">
        <v>108</v>
      </c>
      <c r="B1578" t="s">
        <v>109</v>
      </c>
      <c r="C1578" t="s">
        <v>22</v>
      </c>
      <c r="D1578" t="s">
        <v>34</v>
      </c>
      <c r="E1578" t="s">
        <v>105</v>
      </c>
      <c r="F1578" t="s">
        <v>25</v>
      </c>
      <c r="G1578" t="s">
        <v>475</v>
      </c>
      <c r="H1578" t="s">
        <v>27</v>
      </c>
      <c r="I1578" t="s">
        <v>50</v>
      </c>
      <c r="J1578" t="s">
        <v>261</v>
      </c>
      <c r="K1578">
        <v>9.5500000000000007</v>
      </c>
      <c r="L1578">
        <v>25</v>
      </c>
      <c r="M1578">
        <v>25</v>
      </c>
      <c r="N1578">
        <v>0</v>
      </c>
      <c r="O1578">
        <v>25</v>
      </c>
      <c r="P1578">
        <v>100</v>
      </c>
      <c r="Q1578">
        <v>100</v>
      </c>
      <c r="R1578">
        <v>1.55</v>
      </c>
      <c r="S1578" t="s">
        <v>42</v>
      </c>
      <c r="T1578" t="s">
        <v>60</v>
      </c>
    </row>
    <row r="1579" spans="1:20" x14ac:dyDescent="0.3">
      <c r="A1579" t="s">
        <v>111</v>
      </c>
      <c r="B1579" t="s">
        <v>112</v>
      </c>
      <c r="C1579" t="s">
        <v>55</v>
      </c>
      <c r="D1579" t="s">
        <v>56</v>
      </c>
      <c r="E1579" t="s">
        <v>105</v>
      </c>
      <c r="F1579" t="s">
        <v>57</v>
      </c>
      <c r="G1579" t="s">
        <v>475</v>
      </c>
      <c r="H1579" t="s">
        <v>27</v>
      </c>
      <c r="I1579" t="s">
        <v>110</v>
      </c>
      <c r="J1579" t="s">
        <v>145</v>
      </c>
      <c r="K1579">
        <v>8.35</v>
      </c>
      <c r="L1579">
        <v>21</v>
      </c>
      <c r="M1579">
        <v>15</v>
      </c>
      <c r="N1579">
        <v>6</v>
      </c>
      <c r="O1579">
        <v>21</v>
      </c>
      <c r="P1579">
        <v>71.400000000000006</v>
      </c>
      <c r="Q1579">
        <v>71.400000000000006</v>
      </c>
      <c r="R1579">
        <v>0.35</v>
      </c>
      <c r="S1579" t="s">
        <v>30</v>
      </c>
      <c r="T1579" t="s">
        <v>37</v>
      </c>
    </row>
    <row r="1580" spans="1:20" x14ac:dyDescent="0.3">
      <c r="A1580" t="s">
        <v>114</v>
      </c>
      <c r="B1580" t="s">
        <v>115</v>
      </c>
      <c r="C1580" t="s">
        <v>72</v>
      </c>
      <c r="D1580" t="s">
        <v>73</v>
      </c>
      <c r="E1580" t="s">
        <v>105</v>
      </c>
      <c r="F1580" t="s">
        <v>74</v>
      </c>
      <c r="G1580" t="s">
        <v>475</v>
      </c>
      <c r="H1580" t="s">
        <v>27</v>
      </c>
      <c r="I1580" t="s">
        <v>136</v>
      </c>
      <c r="J1580" t="s">
        <v>231</v>
      </c>
      <c r="K1580">
        <v>8.35</v>
      </c>
      <c r="L1580">
        <v>25</v>
      </c>
      <c r="M1580">
        <v>24</v>
      </c>
      <c r="N1580">
        <v>1</v>
      </c>
      <c r="O1580">
        <v>25</v>
      </c>
      <c r="P1580">
        <v>96</v>
      </c>
      <c r="Q1580">
        <v>96</v>
      </c>
      <c r="R1580">
        <v>0.35</v>
      </c>
      <c r="S1580" t="s">
        <v>81</v>
      </c>
      <c r="T1580" t="s">
        <v>31</v>
      </c>
    </row>
    <row r="1581" spans="1:20" x14ac:dyDescent="0.3">
      <c r="A1581" t="s">
        <v>117</v>
      </c>
      <c r="B1581" t="s">
        <v>118</v>
      </c>
      <c r="C1581" t="s">
        <v>94</v>
      </c>
      <c r="D1581" t="s">
        <v>95</v>
      </c>
      <c r="E1581" t="s">
        <v>105</v>
      </c>
      <c r="F1581" t="s">
        <v>89</v>
      </c>
      <c r="G1581" t="s">
        <v>475</v>
      </c>
      <c r="H1581" t="s">
        <v>27</v>
      </c>
      <c r="I1581" t="s">
        <v>35</v>
      </c>
      <c r="J1581" t="s">
        <v>391</v>
      </c>
      <c r="K1581">
        <v>9.06</v>
      </c>
      <c r="L1581">
        <v>30</v>
      </c>
      <c r="M1581">
        <v>30</v>
      </c>
      <c r="N1581">
        <v>0</v>
      </c>
      <c r="O1581">
        <v>30</v>
      </c>
      <c r="P1581">
        <v>100</v>
      </c>
      <c r="Q1581">
        <v>100</v>
      </c>
      <c r="R1581">
        <v>1.06</v>
      </c>
      <c r="S1581" t="s">
        <v>42</v>
      </c>
      <c r="T1581" t="s">
        <v>60</v>
      </c>
    </row>
    <row r="1582" spans="1:20" x14ac:dyDescent="0.3">
      <c r="A1582" t="s">
        <v>20</v>
      </c>
      <c r="B1582" t="s">
        <v>21</v>
      </c>
      <c r="C1582" t="s">
        <v>22</v>
      </c>
      <c r="D1582" t="s">
        <v>23</v>
      </c>
      <c r="E1582" t="s">
        <v>24</v>
      </c>
      <c r="F1582" t="s">
        <v>25</v>
      </c>
      <c r="G1582" t="s">
        <v>478</v>
      </c>
      <c r="H1582" t="s">
        <v>27</v>
      </c>
      <c r="I1582" t="s">
        <v>110</v>
      </c>
      <c r="J1582" t="s">
        <v>145</v>
      </c>
      <c r="K1582">
        <v>8.36</v>
      </c>
      <c r="L1582">
        <v>18</v>
      </c>
      <c r="M1582">
        <v>15</v>
      </c>
      <c r="N1582">
        <v>3</v>
      </c>
      <c r="O1582">
        <v>18</v>
      </c>
      <c r="P1582">
        <v>83.3</v>
      </c>
      <c r="Q1582">
        <v>83.3</v>
      </c>
      <c r="R1582">
        <v>0.36</v>
      </c>
      <c r="S1582" t="s">
        <v>30</v>
      </c>
      <c r="T1582" t="s">
        <v>31</v>
      </c>
    </row>
    <row r="1583" spans="1:20" x14ac:dyDescent="0.3">
      <c r="A1583" t="s">
        <v>32</v>
      </c>
      <c r="B1583" t="s">
        <v>33</v>
      </c>
      <c r="C1583" t="s">
        <v>22</v>
      </c>
      <c r="D1583" t="s">
        <v>34</v>
      </c>
      <c r="E1583" t="s">
        <v>24</v>
      </c>
      <c r="F1583" t="s">
        <v>25</v>
      </c>
      <c r="G1583" t="s">
        <v>478</v>
      </c>
      <c r="H1583" t="s">
        <v>27</v>
      </c>
      <c r="I1583" t="s">
        <v>159</v>
      </c>
      <c r="J1583" t="s">
        <v>65</v>
      </c>
      <c r="K1583">
        <v>7.53</v>
      </c>
      <c r="L1583">
        <v>14</v>
      </c>
      <c r="M1583">
        <v>14</v>
      </c>
      <c r="N1583">
        <v>0</v>
      </c>
      <c r="O1583">
        <v>14</v>
      </c>
      <c r="P1583">
        <v>100</v>
      </c>
      <c r="Q1583">
        <v>100</v>
      </c>
      <c r="R1583">
        <v>0</v>
      </c>
      <c r="S1583" t="s">
        <v>42</v>
      </c>
      <c r="T1583" t="s">
        <v>60</v>
      </c>
    </row>
    <row r="1584" spans="1:20" x14ac:dyDescent="0.3">
      <c r="A1584" t="s">
        <v>38</v>
      </c>
      <c r="B1584" t="s">
        <v>39</v>
      </c>
      <c r="C1584" t="s">
        <v>22</v>
      </c>
      <c r="D1584" t="s">
        <v>34</v>
      </c>
      <c r="E1584" t="s">
        <v>24</v>
      </c>
      <c r="F1584" t="s">
        <v>25</v>
      </c>
      <c r="G1584" t="s">
        <v>478</v>
      </c>
      <c r="H1584" t="s">
        <v>27</v>
      </c>
      <c r="I1584" t="s">
        <v>84</v>
      </c>
      <c r="J1584" t="s">
        <v>174</v>
      </c>
      <c r="K1584">
        <v>8.25</v>
      </c>
      <c r="L1584">
        <v>28</v>
      </c>
      <c r="M1584">
        <v>20</v>
      </c>
      <c r="N1584">
        <v>8</v>
      </c>
      <c r="O1584">
        <v>28</v>
      </c>
      <c r="P1584">
        <v>71.400000000000006</v>
      </c>
      <c r="Q1584">
        <v>71.400000000000006</v>
      </c>
      <c r="R1584">
        <v>0.25</v>
      </c>
      <c r="S1584" t="s">
        <v>42</v>
      </c>
      <c r="T1584" t="s">
        <v>122</v>
      </c>
    </row>
    <row r="1585" spans="1:20" x14ac:dyDescent="0.3">
      <c r="A1585" t="s">
        <v>43</v>
      </c>
      <c r="B1585" t="s">
        <v>44</v>
      </c>
      <c r="C1585" t="s">
        <v>22</v>
      </c>
      <c r="D1585" t="s">
        <v>45</v>
      </c>
      <c r="E1585" t="s">
        <v>24</v>
      </c>
      <c r="F1585" t="s">
        <v>25</v>
      </c>
      <c r="G1585" t="s">
        <v>478</v>
      </c>
      <c r="H1585" t="s">
        <v>27</v>
      </c>
      <c r="I1585" t="s">
        <v>136</v>
      </c>
      <c r="J1585" t="s">
        <v>190</v>
      </c>
      <c r="K1585">
        <v>8.99</v>
      </c>
      <c r="L1585">
        <v>30</v>
      </c>
      <c r="M1585">
        <v>27</v>
      </c>
      <c r="N1585">
        <v>3</v>
      </c>
      <c r="O1585">
        <v>30</v>
      </c>
      <c r="P1585">
        <v>90</v>
      </c>
      <c r="Q1585">
        <v>90</v>
      </c>
      <c r="R1585">
        <v>0.99</v>
      </c>
      <c r="S1585" t="s">
        <v>52</v>
      </c>
      <c r="T1585" t="s">
        <v>31</v>
      </c>
    </row>
    <row r="1586" spans="1:20" x14ac:dyDescent="0.3">
      <c r="A1586" t="s">
        <v>48</v>
      </c>
      <c r="B1586" t="s">
        <v>49</v>
      </c>
      <c r="C1586" t="s">
        <v>22</v>
      </c>
      <c r="D1586" t="s">
        <v>34</v>
      </c>
      <c r="E1586" t="s">
        <v>24</v>
      </c>
      <c r="F1586" t="s">
        <v>25</v>
      </c>
      <c r="G1586" t="s">
        <v>478</v>
      </c>
      <c r="H1586" t="s">
        <v>27</v>
      </c>
      <c r="I1586" t="s">
        <v>64</v>
      </c>
      <c r="J1586" t="s">
        <v>262</v>
      </c>
      <c r="K1586">
        <v>7.38</v>
      </c>
      <c r="L1586">
        <v>18</v>
      </c>
      <c r="M1586">
        <v>13</v>
      </c>
      <c r="N1586">
        <v>5</v>
      </c>
      <c r="O1586">
        <v>18</v>
      </c>
      <c r="P1586">
        <v>72.2</v>
      </c>
      <c r="Q1586">
        <v>72.2</v>
      </c>
      <c r="R1586">
        <v>0</v>
      </c>
      <c r="S1586" t="s">
        <v>42</v>
      </c>
      <c r="T1586" t="s">
        <v>37</v>
      </c>
    </row>
    <row r="1587" spans="1:20" x14ac:dyDescent="0.3">
      <c r="A1587" t="s">
        <v>53</v>
      </c>
      <c r="B1587" t="s">
        <v>54</v>
      </c>
      <c r="C1587" t="s">
        <v>55</v>
      </c>
      <c r="D1587" t="s">
        <v>56</v>
      </c>
      <c r="E1587" t="s">
        <v>24</v>
      </c>
      <c r="F1587" t="s">
        <v>57</v>
      </c>
      <c r="G1587" t="s">
        <v>478</v>
      </c>
      <c r="H1587" t="s">
        <v>27</v>
      </c>
      <c r="I1587" t="s">
        <v>204</v>
      </c>
      <c r="J1587" t="s">
        <v>274</v>
      </c>
      <c r="K1587">
        <v>8.77</v>
      </c>
      <c r="L1587">
        <v>16</v>
      </c>
      <c r="M1587">
        <v>14</v>
      </c>
      <c r="N1587">
        <v>2</v>
      </c>
      <c r="O1587">
        <v>16</v>
      </c>
      <c r="P1587">
        <v>87.5</v>
      </c>
      <c r="Q1587">
        <v>87.5</v>
      </c>
      <c r="R1587">
        <v>0.77</v>
      </c>
      <c r="S1587" t="s">
        <v>30</v>
      </c>
      <c r="T1587" t="s">
        <v>31</v>
      </c>
    </row>
    <row r="1588" spans="1:20" x14ac:dyDescent="0.3">
      <c r="A1588" t="s">
        <v>61</v>
      </c>
      <c r="B1588" t="s">
        <v>62</v>
      </c>
      <c r="C1588" t="s">
        <v>55</v>
      </c>
      <c r="D1588" t="s">
        <v>63</v>
      </c>
      <c r="E1588" t="s">
        <v>24</v>
      </c>
      <c r="F1588" t="s">
        <v>57</v>
      </c>
      <c r="G1588" t="s">
        <v>478</v>
      </c>
      <c r="H1588" t="s">
        <v>27</v>
      </c>
      <c r="I1588" t="s">
        <v>149</v>
      </c>
      <c r="J1588" t="s">
        <v>240</v>
      </c>
      <c r="K1588">
        <v>7.8</v>
      </c>
      <c r="L1588">
        <v>20</v>
      </c>
      <c r="M1588">
        <v>18</v>
      </c>
      <c r="N1588">
        <v>2</v>
      </c>
      <c r="O1588">
        <v>20</v>
      </c>
      <c r="P1588">
        <v>90</v>
      </c>
      <c r="Q1588">
        <v>90</v>
      </c>
      <c r="R1588">
        <v>0</v>
      </c>
      <c r="S1588" t="s">
        <v>30</v>
      </c>
      <c r="T1588" t="s">
        <v>31</v>
      </c>
    </row>
    <row r="1589" spans="1:20" x14ac:dyDescent="0.3">
      <c r="A1589" t="s">
        <v>66</v>
      </c>
      <c r="B1589" t="s">
        <v>67</v>
      </c>
      <c r="C1589" t="s">
        <v>55</v>
      </c>
      <c r="D1589" t="s">
        <v>56</v>
      </c>
      <c r="E1589" t="s">
        <v>24</v>
      </c>
      <c r="F1589" t="s">
        <v>57</v>
      </c>
      <c r="G1589" t="s">
        <v>478</v>
      </c>
      <c r="H1589" t="s">
        <v>27</v>
      </c>
      <c r="I1589" t="s">
        <v>125</v>
      </c>
      <c r="J1589" t="s">
        <v>386</v>
      </c>
      <c r="K1589">
        <v>8.26</v>
      </c>
      <c r="L1589">
        <v>14</v>
      </c>
      <c r="M1589">
        <v>12</v>
      </c>
      <c r="N1589">
        <v>2</v>
      </c>
      <c r="O1589">
        <v>14</v>
      </c>
      <c r="P1589">
        <v>85.7</v>
      </c>
      <c r="Q1589">
        <v>85.7</v>
      </c>
      <c r="R1589">
        <v>0.26</v>
      </c>
      <c r="S1589" t="s">
        <v>81</v>
      </c>
      <c r="T1589" t="s">
        <v>31</v>
      </c>
    </row>
    <row r="1590" spans="1:20" x14ac:dyDescent="0.3">
      <c r="A1590" t="s">
        <v>70</v>
      </c>
      <c r="B1590" t="s">
        <v>71</v>
      </c>
      <c r="C1590" t="s">
        <v>72</v>
      </c>
      <c r="D1590" t="s">
        <v>73</v>
      </c>
      <c r="E1590" t="s">
        <v>24</v>
      </c>
      <c r="F1590" t="s">
        <v>74</v>
      </c>
      <c r="G1590" t="s">
        <v>478</v>
      </c>
      <c r="H1590" t="s">
        <v>27</v>
      </c>
      <c r="I1590" t="s">
        <v>84</v>
      </c>
      <c r="J1590" t="s">
        <v>216</v>
      </c>
      <c r="K1590">
        <v>8.8699999999999992</v>
      </c>
      <c r="L1590">
        <v>24</v>
      </c>
      <c r="M1590">
        <v>21</v>
      </c>
      <c r="N1590">
        <v>3</v>
      </c>
      <c r="O1590">
        <v>24</v>
      </c>
      <c r="P1590">
        <v>87.5</v>
      </c>
      <c r="Q1590">
        <v>87.5</v>
      </c>
      <c r="R1590">
        <v>0.87</v>
      </c>
      <c r="S1590" t="s">
        <v>42</v>
      </c>
      <c r="T1590" t="s">
        <v>31</v>
      </c>
    </row>
    <row r="1591" spans="1:20" x14ac:dyDescent="0.3">
      <c r="A1591" t="s">
        <v>77</v>
      </c>
      <c r="B1591" t="s">
        <v>78</v>
      </c>
      <c r="C1591" t="s">
        <v>72</v>
      </c>
      <c r="D1591" t="s">
        <v>73</v>
      </c>
      <c r="E1591" t="s">
        <v>24</v>
      </c>
      <c r="F1591" t="s">
        <v>74</v>
      </c>
      <c r="G1591" t="s">
        <v>478</v>
      </c>
      <c r="H1591" t="s">
        <v>27</v>
      </c>
      <c r="I1591" t="s">
        <v>68</v>
      </c>
      <c r="J1591" t="s">
        <v>337</v>
      </c>
      <c r="K1591">
        <v>7.39</v>
      </c>
      <c r="L1591">
        <v>28</v>
      </c>
      <c r="M1591">
        <v>25</v>
      </c>
      <c r="N1591">
        <v>3</v>
      </c>
      <c r="O1591">
        <v>28</v>
      </c>
      <c r="P1591">
        <v>89.3</v>
      </c>
      <c r="Q1591">
        <v>89.3</v>
      </c>
      <c r="R1591">
        <v>0</v>
      </c>
      <c r="S1591" t="s">
        <v>42</v>
      </c>
      <c r="T1591" t="s">
        <v>31</v>
      </c>
    </row>
    <row r="1592" spans="1:20" x14ac:dyDescent="0.3">
      <c r="A1592" t="s">
        <v>82</v>
      </c>
      <c r="B1592" t="s">
        <v>83</v>
      </c>
      <c r="C1592" t="s">
        <v>72</v>
      </c>
      <c r="D1592" t="s">
        <v>45</v>
      </c>
      <c r="E1592" t="s">
        <v>24</v>
      </c>
      <c r="F1592" t="s">
        <v>74</v>
      </c>
      <c r="G1592" t="s">
        <v>478</v>
      </c>
      <c r="H1592" t="s">
        <v>27</v>
      </c>
      <c r="I1592" t="s">
        <v>50</v>
      </c>
      <c r="J1592" t="s">
        <v>296</v>
      </c>
      <c r="K1592">
        <v>8.94</v>
      </c>
      <c r="L1592">
        <v>14</v>
      </c>
      <c r="M1592">
        <v>13</v>
      </c>
      <c r="N1592">
        <v>1</v>
      </c>
      <c r="O1592">
        <v>14</v>
      </c>
      <c r="P1592">
        <v>92.9</v>
      </c>
      <c r="Q1592">
        <v>92.9</v>
      </c>
      <c r="R1592">
        <v>0.94</v>
      </c>
      <c r="S1592" t="s">
        <v>42</v>
      </c>
      <c r="T1592" t="s">
        <v>31</v>
      </c>
    </row>
    <row r="1593" spans="1:20" x14ac:dyDescent="0.3">
      <c r="A1593" t="s">
        <v>85</v>
      </c>
      <c r="B1593" t="s">
        <v>86</v>
      </c>
      <c r="C1593" t="s">
        <v>87</v>
      </c>
      <c r="D1593" t="s">
        <v>88</v>
      </c>
      <c r="E1593" t="s">
        <v>24</v>
      </c>
      <c r="F1593" t="s">
        <v>89</v>
      </c>
      <c r="G1593" t="s">
        <v>478</v>
      </c>
      <c r="H1593" t="s">
        <v>27</v>
      </c>
      <c r="I1593" t="s">
        <v>130</v>
      </c>
      <c r="J1593" t="s">
        <v>370</v>
      </c>
      <c r="K1593">
        <v>9.0299999999999994</v>
      </c>
      <c r="L1593">
        <v>12</v>
      </c>
      <c r="M1593">
        <v>12</v>
      </c>
      <c r="N1593">
        <v>0</v>
      </c>
      <c r="O1593">
        <v>12</v>
      </c>
      <c r="P1593">
        <v>100</v>
      </c>
      <c r="Q1593">
        <v>100</v>
      </c>
      <c r="R1593">
        <v>1.03</v>
      </c>
      <c r="S1593" t="s">
        <v>42</v>
      </c>
      <c r="T1593" t="s">
        <v>60</v>
      </c>
    </row>
    <row r="1594" spans="1:20" x14ac:dyDescent="0.3">
      <c r="A1594" t="s">
        <v>92</v>
      </c>
      <c r="B1594" t="s">
        <v>93</v>
      </c>
      <c r="C1594" t="s">
        <v>94</v>
      </c>
      <c r="D1594" t="s">
        <v>95</v>
      </c>
      <c r="E1594" t="s">
        <v>24</v>
      </c>
      <c r="F1594" t="s">
        <v>89</v>
      </c>
      <c r="G1594" t="s">
        <v>478</v>
      </c>
      <c r="H1594" t="s">
        <v>27</v>
      </c>
      <c r="I1594" t="s">
        <v>306</v>
      </c>
      <c r="J1594" t="s">
        <v>201</v>
      </c>
      <c r="K1594">
        <v>9.19</v>
      </c>
      <c r="L1594">
        <v>27</v>
      </c>
      <c r="M1594">
        <v>19</v>
      </c>
      <c r="N1594">
        <v>8</v>
      </c>
      <c r="O1594">
        <v>27</v>
      </c>
      <c r="P1594">
        <v>70.400000000000006</v>
      </c>
      <c r="Q1594">
        <v>70.400000000000006</v>
      </c>
      <c r="R1594">
        <v>1.19</v>
      </c>
      <c r="S1594" t="s">
        <v>42</v>
      </c>
      <c r="T1594" t="s">
        <v>122</v>
      </c>
    </row>
    <row r="1595" spans="1:20" x14ac:dyDescent="0.3">
      <c r="A1595" t="s">
        <v>97</v>
      </c>
      <c r="B1595" t="s">
        <v>98</v>
      </c>
      <c r="C1595" t="s">
        <v>94</v>
      </c>
      <c r="D1595" t="s">
        <v>95</v>
      </c>
      <c r="E1595" t="s">
        <v>24</v>
      </c>
      <c r="F1595" t="s">
        <v>89</v>
      </c>
      <c r="G1595" t="s">
        <v>478</v>
      </c>
      <c r="H1595" t="s">
        <v>27</v>
      </c>
      <c r="I1595" t="s">
        <v>166</v>
      </c>
      <c r="J1595" t="s">
        <v>254</v>
      </c>
      <c r="K1595">
        <v>9.27</v>
      </c>
      <c r="L1595">
        <v>26</v>
      </c>
      <c r="M1595">
        <v>20</v>
      </c>
      <c r="N1595">
        <v>6</v>
      </c>
      <c r="O1595">
        <v>26</v>
      </c>
      <c r="P1595">
        <v>76.900000000000006</v>
      </c>
      <c r="Q1595">
        <v>76.900000000000006</v>
      </c>
      <c r="R1595">
        <v>1.27</v>
      </c>
      <c r="S1595" t="s">
        <v>42</v>
      </c>
      <c r="T1595" t="s">
        <v>37</v>
      </c>
    </row>
    <row r="1596" spans="1:20" x14ac:dyDescent="0.3">
      <c r="A1596" t="s">
        <v>100</v>
      </c>
      <c r="B1596" t="s">
        <v>101</v>
      </c>
      <c r="C1596" t="s">
        <v>94</v>
      </c>
      <c r="D1596" t="s">
        <v>45</v>
      </c>
      <c r="E1596" t="s">
        <v>24</v>
      </c>
      <c r="F1596" t="s">
        <v>89</v>
      </c>
      <c r="G1596" t="s">
        <v>478</v>
      </c>
      <c r="H1596" t="s">
        <v>27</v>
      </c>
      <c r="I1596" t="s">
        <v>179</v>
      </c>
      <c r="J1596" t="s">
        <v>36</v>
      </c>
      <c r="K1596">
        <v>7.28</v>
      </c>
      <c r="L1596">
        <v>28</v>
      </c>
      <c r="M1596">
        <v>27</v>
      </c>
      <c r="N1596">
        <v>1</v>
      </c>
      <c r="O1596">
        <v>28</v>
      </c>
      <c r="P1596">
        <v>96.4</v>
      </c>
      <c r="Q1596">
        <v>96.4</v>
      </c>
      <c r="R1596">
        <v>0</v>
      </c>
      <c r="S1596" t="s">
        <v>81</v>
      </c>
      <c r="T1596" t="s">
        <v>31</v>
      </c>
    </row>
    <row r="1597" spans="1:20" x14ac:dyDescent="0.3">
      <c r="A1597" t="s">
        <v>103</v>
      </c>
      <c r="B1597" t="s">
        <v>104</v>
      </c>
      <c r="C1597" t="s">
        <v>22</v>
      </c>
      <c r="D1597" t="s">
        <v>34</v>
      </c>
      <c r="E1597" t="s">
        <v>105</v>
      </c>
      <c r="F1597" t="s">
        <v>25</v>
      </c>
      <c r="G1597" t="s">
        <v>478</v>
      </c>
      <c r="H1597" t="s">
        <v>119</v>
      </c>
      <c r="I1597" t="s">
        <v>479</v>
      </c>
      <c r="J1597" t="s">
        <v>237</v>
      </c>
      <c r="K1597">
        <v>9.19</v>
      </c>
      <c r="L1597">
        <v>23</v>
      </c>
      <c r="M1597">
        <v>17</v>
      </c>
      <c r="N1597">
        <v>6</v>
      </c>
      <c r="O1597">
        <v>23</v>
      </c>
      <c r="P1597">
        <v>73.900000000000006</v>
      </c>
      <c r="Q1597">
        <v>73.900000000000006</v>
      </c>
      <c r="R1597">
        <v>1.19</v>
      </c>
      <c r="S1597" t="s">
        <v>42</v>
      </c>
      <c r="T1597" t="s">
        <v>37</v>
      </c>
    </row>
    <row r="1598" spans="1:20" x14ac:dyDescent="0.3">
      <c r="A1598" t="s">
        <v>108</v>
      </c>
      <c r="B1598" t="s">
        <v>109</v>
      </c>
      <c r="C1598" t="s">
        <v>22</v>
      </c>
      <c r="D1598" t="s">
        <v>34</v>
      </c>
      <c r="E1598" t="s">
        <v>105</v>
      </c>
      <c r="F1598" t="s">
        <v>25</v>
      </c>
      <c r="G1598" t="s">
        <v>478</v>
      </c>
      <c r="H1598" t="s">
        <v>27</v>
      </c>
      <c r="I1598" t="s">
        <v>189</v>
      </c>
      <c r="J1598" t="s">
        <v>278</v>
      </c>
      <c r="K1598">
        <v>9.08</v>
      </c>
      <c r="L1598">
        <v>32</v>
      </c>
      <c r="M1598">
        <v>32</v>
      </c>
      <c r="N1598">
        <v>0</v>
      </c>
      <c r="O1598">
        <v>32</v>
      </c>
      <c r="P1598">
        <v>100</v>
      </c>
      <c r="Q1598">
        <v>100</v>
      </c>
      <c r="R1598">
        <v>1.08</v>
      </c>
      <c r="S1598" t="s">
        <v>42</v>
      </c>
      <c r="T1598" t="s">
        <v>60</v>
      </c>
    </row>
    <row r="1599" spans="1:20" x14ac:dyDescent="0.3">
      <c r="A1599" t="s">
        <v>111</v>
      </c>
      <c r="B1599" t="s">
        <v>112</v>
      </c>
      <c r="C1599" t="s">
        <v>55</v>
      </c>
      <c r="D1599" t="s">
        <v>56</v>
      </c>
      <c r="E1599" t="s">
        <v>105</v>
      </c>
      <c r="F1599" t="s">
        <v>57</v>
      </c>
      <c r="G1599" t="s">
        <v>478</v>
      </c>
      <c r="H1599" t="s">
        <v>27</v>
      </c>
      <c r="I1599" t="s">
        <v>110</v>
      </c>
      <c r="J1599" t="s">
        <v>252</v>
      </c>
      <c r="K1599">
        <v>8.1300000000000008</v>
      </c>
      <c r="L1599">
        <v>14</v>
      </c>
      <c r="M1599">
        <v>14</v>
      </c>
      <c r="N1599">
        <v>0</v>
      </c>
      <c r="O1599">
        <v>14</v>
      </c>
      <c r="P1599">
        <v>100</v>
      </c>
      <c r="Q1599">
        <v>100</v>
      </c>
      <c r="R1599">
        <v>0.13</v>
      </c>
      <c r="S1599" t="s">
        <v>42</v>
      </c>
      <c r="T1599" t="s">
        <v>60</v>
      </c>
    </row>
    <row r="1600" spans="1:20" x14ac:dyDescent="0.3">
      <c r="A1600" t="s">
        <v>114</v>
      </c>
      <c r="B1600" t="s">
        <v>115</v>
      </c>
      <c r="C1600" t="s">
        <v>72</v>
      </c>
      <c r="D1600" t="s">
        <v>73</v>
      </c>
      <c r="E1600" t="s">
        <v>105</v>
      </c>
      <c r="F1600" t="s">
        <v>74</v>
      </c>
      <c r="G1600" t="s">
        <v>478</v>
      </c>
      <c r="H1600" t="s">
        <v>119</v>
      </c>
      <c r="I1600" t="s">
        <v>189</v>
      </c>
      <c r="J1600" t="s">
        <v>259</v>
      </c>
      <c r="K1600">
        <v>8.57</v>
      </c>
      <c r="L1600">
        <v>12</v>
      </c>
      <c r="M1600">
        <v>10</v>
      </c>
      <c r="N1600">
        <v>2</v>
      </c>
      <c r="O1600">
        <v>12</v>
      </c>
      <c r="P1600">
        <v>83.3</v>
      </c>
      <c r="Q1600">
        <v>83.3</v>
      </c>
      <c r="R1600">
        <v>0.56999999999999995</v>
      </c>
      <c r="S1600" t="s">
        <v>30</v>
      </c>
      <c r="T1600" t="s">
        <v>31</v>
      </c>
    </row>
    <row r="1601" spans="1:20" x14ac:dyDescent="0.3">
      <c r="A1601" t="s">
        <v>117</v>
      </c>
      <c r="B1601" t="s">
        <v>118</v>
      </c>
      <c r="C1601" t="s">
        <v>94</v>
      </c>
      <c r="D1601" t="s">
        <v>95</v>
      </c>
      <c r="E1601" t="s">
        <v>105</v>
      </c>
      <c r="F1601" t="s">
        <v>89</v>
      </c>
      <c r="G1601" t="s">
        <v>478</v>
      </c>
      <c r="H1601" t="s">
        <v>27</v>
      </c>
      <c r="I1601" t="s">
        <v>210</v>
      </c>
      <c r="J1601" t="s">
        <v>395</v>
      </c>
      <c r="K1601">
        <v>8.99</v>
      </c>
      <c r="L1601">
        <v>30</v>
      </c>
      <c r="M1601">
        <v>21</v>
      </c>
      <c r="N1601">
        <v>9</v>
      </c>
      <c r="O1601">
        <v>30</v>
      </c>
      <c r="P1601">
        <v>70</v>
      </c>
      <c r="Q1601">
        <v>70</v>
      </c>
      <c r="R1601">
        <v>0.99</v>
      </c>
      <c r="S1601" t="s">
        <v>30</v>
      </c>
      <c r="T1601" t="s">
        <v>122</v>
      </c>
    </row>
    <row r="1602" spans="1:20" x14ac:dyDescent="0.3">
      <c r="A1602" t="s">
        <v>20</v>
      </c>
      <c r="B1602" t="s">
        <v>21</v>
      </c>
      <c r="C1602" t="s">
        <v>22</v>
      </c>
      <c r="D1602" t="s">
        <v>23</v>
      </c>
      <c r="E1602" t="s">
        <v>24</v>
      </c>
      <c r="F1602" t="s">
        <v>25</v>
      </c>
      <c r="G1602" t="s">
        <v>480</v>
      </c>
      <c r="H1602" t="s">
        <v>158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 t="s">
        <v>42</v>
      </c>
      <c r="T1602" t="s">
        <v>60</v>
      </c>
    </row>
    <row r="1603" spans="1:20" x14ac:dyDescent="0.3">
      <c r="A1603" t="s">
        <v>32</v>
      </c>
      <c r="B1603" t="s">
        <v>33</v>
      </c>
      <c r="C1603" t="s">
        <v>22</v>
      </c>
      <c r="D1603" t="s">
        <v>34</v>
      </c>
      <c r="E1603" t="s">
        <v>24</v>
      </c>
      <c r="F1603" t="s">
        <v>25</v>
      </c>
      <c r="G1603" t="s">
        <v>480</v>
      </c>
      <c r="H1603" t="s">
        <v>27</v>
      </c>
      <c r="I1603" t="s">
        <v>110</v>
      </c>
      <c r="J1603" t="s">
        <v>319</v>
      </c>
      <c r="K1603">
        <v>7.91</v>
      </c>
      <c r="L1603">
        <v>22</v>
      </c>
      <c r="M1603">
        <v>20</v>
      </c>
      <c r="N1603">
        <v>2</v>
      </c>
      <c r="O1603">
        <v>22</v>
      </c>
      <c r="P1603">
        <v>90.9</v>
      </c>
      <c r="Q1603">
        <v>90.9</v>
      </c>
      <c r="R1603">
        <v>0</v>
      </c>
      <c r="S1603" t="s">
        <v>42</v>
      </c>
      <c r="T1603" t="s">
        <v>31</v>
      </c>
    </row>
    <row r="1604" spans="1:20" x14ac:dyDescent="0.3">
      <c r="A1604" t="s">
        <v>38</v>
      </c>
      <c r="B1604" t="s">
        <v>39</v>
      </c>
      <c r="C1604" t="s">
        <v>22</v>
      </c>
      <c r="D1604" t="s">
        <v>34</v>
      </c>
      <c r="E1604" t="s">
        <v>24</v>
      </c>
      <c r="F1604" t="s">
        <v>25</v>
      </c>
      <c r="G1604" t="s">
        <v>480</v>
      </c>
      <c r="H1604" t="s">
        <v>27</v>
      </c>
      <c r="I1604" t="s">
        <v>28</v>
      </c>
      <c r="J1604" t="s">
        <v>190</v>
      </c>
      <c r="K1604">
        <v>9.08</v>
      </c>
      <c r="L1604">
        <v>26</v>
      </c>
      <c r="M1604">
        <v>19</v>
      </c>
      <c r="N1604">
        <v>7</v>
      </c>
      <c r="O1604">
        <v>26</v>
      </c>
      <c r="P1604">
        <v>73.099999999999994</v>
      </c>
      <c r="Q1604">
        <v>73.099999999999994</v>
      </c>
      <c r="R1604">
        <v>1.08</v>
      </c>
      <c r="S1604" t="s">
        <v>30</v>
      </c>
      <c r="T1604" t="s">
        <v>37</v>
      </c>
    </row>
    <row r="1605" spans="1:20" x14ac:dyDescent="0.3">
      <c r="A1605" t="s">
        <v>43</v>
      </c>
      <c r="B1605" t="s">
        <v>44</v>
      </c>
      <c r="C1605" t="s">
        <v>22</v>
      </c>
      <c r="D1605" t="s">
        <v>45</v>
      </c>
      <c r="E1605" t="s">
        <v>24</v>
      </c>
      <c r="F1605" t="s">
        <v>25</v>
      </c>
      <c r="G1605" t="s">
        <v>480</v>
      </c>
      <c r="H1605" t="s">
        <v>27</v>
      </c>
      <c r="I1605" t="s">
        <v>79</v>
      </c>
      <c r="J1605" t="s">
        <v>356</v>
      </c>
      <c r="K1605">
        <v>8.27</v>
      </c>
      <c r="L1605">
        <v>17</v>
      </c>
      <c r="M1605">
        <v>12</v>
      </c>
      <c r="N1605">
        <v>5</v>
      </c>
      <c r="O1605">
        <v>17</v>
      </c>
      <c r="P1605">
        <v>70.599999999999994</v>
      </c>
      <c r="Q1605">
        <v>70.599999999999994</v>
      </c>
      <c r="R1605">
        <v>0.27</v>
      </c>
      <c r="S1605" t="s">
        <v>42</v>
      </c>
      <c r="T1605" t="s">
        <v>37</v>
      </c>
    </row>
    <row r="1606" spans="1:20" x14ac:dyDescent="0.3">
      <c r="A1606" t="s">
        <v>48</v>
      </c>
      <c r="B1606" t="s">
        <v>49</v>
      </c>
      <c r="C1606" t="s">
        <v>22</v>
      </c>
      <c r="D1606" t="s">
        <v>34</v>
      </c>
      <c r="E1606" t="s">
        <v>24</v>
      </c>
      <c r="F1606" t="s">
        <v>25</v>
      </c>
      <c r="G1606" t="s">
        <v>480</v>
      </c>
      <c r="H1606" t="s">
        <v>27</v>
      </c>
      <c r="I1606" t="s">
        <v>194</v>
      </c>
      <c r="J1606" t="s">
        <v>205</v>
      </c>
      <c r="K1606">
        <v>8.73</v>
      </c>
      <c r="L1606">
        <v>19</v>
      </c>
      <c r="M1606">
        <v>17</v>
      </c>
      <c r="N1606">
        <v>2</v>
      </c>
      <c r="O1606">
        <v>19</v>
      </c>
      <c r="P1606">
        <v>89.5</v>
      </c>
      <c r="Q1606">
        <v>89.5</v>
      </c>
      <c r="R1606">
        <v>0.73</v>
      </c>
      <c r="S1606" t="s">
        <v>42</v>
      </c>
      <c r="T1606" t="s">
        <v>31</v>
      </c>
    </row>
    <row r="1607" spans="1:20" x14ac:dyDescent="0.3">
      <c r="A1607" t="s">
        <v>53</v>
      </c>
      <c r="B1607" t="s">
        <v>54</v>
      </c>
      <c r="C1607" t="s">
        <v>55</v>
      </c>
      <c r="D1607" t="s">
        <v>56</v>
      </c>
      <c r="E1607" t="s">
        <v>24</v>
      </c>
      <c r="F1607" t="s">
        <v>57</v>
      </c>
      <c r="G1607" t="s">
        <v>480</v>
      </c>
      <c r="H1607" t="s">
        <v>27</v>
      </c>
      <c r="I1607" t="s">
        <v>149</v>
      </c>
      <c r="J1607" t="s">
        <v>243</v>
      </c>
      <c r="K1607">
        <v>8.26</v>
      </c>
      <c r="L1607">
        <v>14</v>
      </c>
      <c r="M1607">
        <v>11</v>
      </c>
      <c r="N1607">
        <v>3</v>
      </c>
      <c r="O1607">
        <v>14</v>
      </c>
      <c r="P1607">
        <v>78.599999999999994</v>
      </c>
      <c r="Q1607">
        <v>78.599999999999994</v>
      </c>
      <c r="R1607">
        <v>0.26</v>
      </c>
      <c r="S1607" t="s">
        <v>30</v>
      </c>
      <c r="T1607" t="s">
        <v>31</v>
      </c>
    </row>
    <row r="1608" spans="1:20" x14ac:dyDescent="0.3">
      <c r="A1608" t="s">
        <v>61</v>
      </c>
      <c r="B1608" t="s">
        <v>62</v>
      </c>
      <c r="C1608" t="s">
        <v>55</v>
      </c>
      <c r="D1608" t="s">
        <v>63</v>
      </c>
      <c r="E1608" t="s">
        <v>24</v>
      </c>
      <c r="F1608" t="s">
        <v>57</v>
      </c>
      <c r="G1608" t="s">
        <v>480</v>
      </c>
      <c r="H1608" t="s">
        <v>27</v>
      </c>
      <c r="I1608" t="s">
        <v>96</v>
      </c>
      <c r="J1608" t="s">
        <v>366</v>
      </c>
      <c r="K1608">
        <v>7.75</v>
      </c>
      <c r="L1608">
        <v>20</v>
      </c>
      <c r="M1608">
        <v>18</v>
      </c>
      <c r="N1608">
        <v>2</v>
      </c>
      <c r="O1608">
        <v>20</v>
      </c>
      <c r="P1608">
        <v>90</v>
      </c>
      <c r="Q1608">
        <v>90</v>
      </c>
      <c r="R1608">
        <v>0</v>
      </c>
      <c r="S1608" t="s">
        <v>42</v>
      </c>
      <c r="T1608" t="s">
        <v>31</v>
      </c>
    </row>
    <row r="1609" spans="1:20" x14ac:dyDescent="0.3">
      <c r="A1609" t="s">
        <v>66</v>
      </c>
      <c r="B1609" t="s">
        <v>67</v>
      </c>
      <c r="C1609" t="s">
        <v>55</v>
      </c>
      <c r="D1609" t="s">
        <v>56</v>
      </c>
      <c r="E1609" t="s">
        <v>24</v>
      </c>
      <c r="F1609" t="s">
        <v>57</v>
      </c>
      <c r="G1609" t="s">
        <v>480</v>
      </c>
      <c r="H1609" t="s">
        <v>27</v>
      </c>
      <c r="I1609" t="s">
        <v>113</v>
      </c>
      <c r="J1609" t="s">
        <v>193</v>
      </c>
      <c r="K1609">
        <v>9.27</v>
      </c>
      <c r="L1609">
        <v>25</v>
      </c>
      <c r="M1609">
        <v>23</v>
      </c>
      <c r="N1609">
        <v>2</v>
      </c>
      <c r="O1609">
        <v>25</v>
      </c>
      <c r="P1609">
        <v>92</v>
      </c>
      <c r="Q1609">
        <v>92</v>
      </c>
      <c r="R1609">
        <v>1.27</v>
      </c>
      <c r="S1609" t="s">
        <v>42</v>
      </c>
      <c r="T1609" t="s">
        <v>31</v>
      </c>
    </row>
    <row r="1610" spans="1:20" x14ac:dyDescent="0.3">
      <c r="A1610" t="s">
        <v>70</v>
      </c>
      <c r="B1610" t="s">
        <v>71</v>
      </c>
      <c r="C1610" t="s">
        <v>72</v>
      </c>
      <c r="D1610" t="s">
        <v>73</v>
      </c>
      <c r="E1610" t="s">
        <v>24</v>
      </c>
      <c r="F1610" t="s">
        <v>74</v>
      </c>
      <c r="G1610" t="s">
        <v>480</v>
      </c>
      <c r="H1610" t="s">
        <v>27</v>
      </c>
      <c r="I1610" t="s">
        <v>28</v>
      </c>
      <c r="J1610" t="s">
        <v>331</v>
      </c>
      <c r="K1610">
        <v>9.5399999999999991</v>
      </c>
      <c r="L1610">
        <v>29</v>
      </c>
      <c r="M1610">
        <v>29</v>
      </c>
      <c r="N1610">
        <v>0</v>
      </c>
      <c r="O1610">
        <v>29</v>
      </c>
      <c r="P1610">
        <v>100</v>
      </c>
      <c r="Q1610">
        <v>100</v>
      </c>
      <c r="R1610">
        <v>1.54</v>
      </c>
      <c r="S1610" t="s">
        <v>42</v>
      </c>
      <c r="T1610" t="s">
        <v>60</v>
      </c>
    </row>
    <row r="1611" spans="1:20" x14ac:dyDescent="0.3">
      <c r="A1611" t="s">
        <v>77</v>
      </c>
      <c r="B1611" t="s">
        <v>78</v>
      </c>
      <c r="C1611" t="s">
        <v>72</v>
      </c>
      <c r="D1611" t="s">
        <v>73</v>
      </c>
      <c r="E1611" t="s">
        <v>24</v>
      </c>
      <c r="F1611" t="s">
        <v>74</v>
      </c>
      <c r="G1611" t="s">
        <v>480</v>
      </c>
      <c r="H1611" t="s">
        <v>27</v>
      </c>
      <c r="I1611" t="s">
        <v>204</v>
      </c>
      <c r="J1611" t="s">
        <v>309</v>
      </c>
      <c r="K1611">
        <v>7.76</v>
      </c>
      <c r="L1611">
        <v>20</v>
      </c>
      <c r="M1611">
        <v>14</v>
      </c>
      <c r="N1611">
        <v>6</v>
      </c>
      <c r="O1611">
        <v>20</v>
      </c>
      <c r="P1611">
        <v>70</v>
      </c>
      <c r="Q1611">
        <v>70</v>
      </c>
      <c r="R1611">
        <v>0</v>
      </c>
      <c r="S1611" t="s">
        <v>30</v>
      </c>
      <c r="T1611" t="s">
        <v>37</v>
      </c>
    </row>
    <row r="1612" spans="1:20" x14ac:dyDescent="0.3">
      <c r="A1612" t="s">
        <v>82</v>
      </c>
      <c r="B1612" t="s">
        <v>83</v>
      </c>
      <c r="C1612" t="s">
        <v>72</v>
      </c>
      <c r="D1612" t="s">
        <v>45</v>
      </c>
      <c r="E1612" t="s">
        <v>24</v>
      </c>
      <c r="F1612" t="s">
        <v>74</v>
      </c>
      <c r="G1612" t="s">
        <v>480</v>
      </c>
      <c r="H1612" t="s">
        <v>27</v>
      </c>
      <c r="I1612" t="s">
        <v>125</v>
      </c>
      <c r="J1612" t="s">
        <v>295</v>
      </c>
      <c r="K1612">
        <v>7.69</v>
      </c>
      <c r="L1612">
        <v>11</v>
      </c>
      <c r="M1612">
        <v>10</v>
      </c>
      <c r="N1612">
        <v>1</v>
      </c>
      <c r="O1612">
        <v>11</v>
      </c>
      <c r="P1612">
        <v>90.9</v>
      </c>
      <c r="Q1612">
        <v>90.9</v>
      </c>
      <c r="R1612">
        <v>0</v>
      </c>
      <c r="S1612" t="s">
        <v>42</v>
      </c>
      <c r="T1612" t="s">
        <v>31</v>
      </c>
    </row>
    <row r="1613" spans="1:20" x14ac:dyDescent="0.3">
      <c r="A1613" t="s">
        <v>85</v>
      </c>
      <c r="B1613" t="s">
        <v>86</v>
      </c>
      <c r="C1613" t="s">
        <v>87</v>
      </c>
      <c r="D1613" t="s">
        <v>88</v>
      </c>
      <c r="E1613" t="s">
        <v>24</v>
      </c>
      <c r="F1613" t="s">
        <v>89</v>
      </c>
      <c r="G1613" t="s">
        <v>480</v>
      </c>
      <c r="H1613" t="s">
        <v>27</v>
      </c>
      <c r="I1613" t="s">
        <v>46</v>
      </c>
      <c r="J1613" t="s">
        <v>481</v>
      </c>
      <c r="K1613">
        <v>7.26</v>
      </c>
      <c r="L1613">
        <v>7</v>
      </c>
      <c r="M1613">
        <v>6</v>
      </c>
      <c r="N1613">
        <v>1</v>
      </c>
      <c r="O1613">
        <v>7</v>
      </c>
      <c r="P1613">
        <v>85.7</v>
      </c>
      <c r="Q1613">
        <v>85.7</v>
      </c>
      <c r="R1613">
        <v>0</v>
      </c>
      <c r="S1613" t="s">
        <v>30</v>
      </c>
      <c r="T1613" t="s">
        <v>31</v>
      </c>
    </row>
    <row r="1614" spans="1:20" x14ac:dyDescent="0.3">
      <c r="A1614" t="s">
        <v>92</v>
      </c>
      <c r="B1614" t="s">
        <v>93</v>
      </c>
      <c r="C1614" t="s">
        <v>94</v>
      </c>
      <c r="D1614" t="s">
        <v>95</v>
      </c>
      <c r="E1614" t="s">
        <v>24</v>
      </c>
      <c r="F1614" t="s">
        <v>89</v>
      </c>
      <c r="G1614" t="s">
        <v>480</v>
      </c>
      <c r="H1614" t="s">
        <v>158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 t="s">
        <v>42</v>
      </c>
      <c r="T1614" t="s">
        <v>60</v>
      </c>
    </row>
    <row r="1615" spans="1:20" x14ac:dyDescent="0.3">
      <c r="A1615" t="s">
        <v>97</v>
      </c>
      <c r="B1615" t="s">
        <v>98</v>
      </c>
      <c r="C1615" t="s">
        <v>94</v>
      </c>
      <c r="D1615" t="s">
        <v>95</v>
      </c>
      <c r="E1615" t="s">
        <v>24</v>
      </c>
      <c r="F1615" t="s">
        <v>89</v>
      </c>
      <c r="G1615" t="s">
        <v>480</v>
      </c>
      <c r="H1615" t="s">
        <v>27</v>
      </c>
      <c r="I1615" t="s">
        <v>194</v>
      </c>
      <c r="J1615" t="s">
        <v>234</v>
      </c>
      <c r="K1615">
        <v>9.4600000000000009</v>
      </c>
      <c r="L1615">
        <v>27</v>
      </c>
      <c r="M1615">
        <v>22</v>
      </c>
      <c r="N1615">
        <v>5</v>
      </c>
      <c r="O1615">
        <v>27</v>
      </c>
      <c r="P1615">
        <v>81.5</v>
      </c>
      <c r="Q1615">
        <v>81.5</v>
      </c>
      <c r="R1615">
        <v>1.46</v>
      </c>
      <c r="S1615" t="s">
        <v>42</v>
      </c>
      <c r="T1615" t="s">
        <v>37</v>
      </c>
    </row>
    <row r="1616" spans="1:20" x14ac:dyDescent="0.3">
      <c r="A1616" t="s">
        <v>100</v>
      </c>
      <c r="B1616" t="s">
        <v>101</v>
      </c>
      <c r="C1616" t="s">
        <v>94</v>
      </c>
      <c r="D1616" t="s">
        <v>45</v>
      </c>
      <c r="E1616" t="s">
        <v>24</v>
      </c>
      <c r="F1616" t="s">
        <v>89</v>
      </c>
      <c r="G1616" t="s">
        <v>480</v>
      </c>
      <c r="H1616" t="s">
        <v>27</v>
      </c>
      <c r="I1616" t="s">
        <v>206</v>
      </c>
      <c r="J1616" t="s">
        <v>228</v>
      </c>
      <c r="K1616">
        <v>8.66</v>
      </c>
      <c r="L1616">
        <v>29</v>
      </c>
      <c r="M1616">
        <v>29</v>
      </c>
      <c r="N1616">
        <v>0</v>
      </c>
      <c r="O1616">
        <v>29</v>
      </c>
      <c r="P1616">
        <v>100</v>
      </c>
      <c r="Q1616">
        <v>100</v>
      </c>
      <c r="R1616">
        <v>0.66</v>
      </c>
      <c r="S1616" t="s">
        <v>42</v>
      </c>
      <c r="T1616" t="s">
        <v>60</v>
      </c>
    </row>
    <row r="1617" spans="1:20" x14ac:dyDescent="0.3">
      <c r="A1617" t="s">
        <v>103</v>
      </c>
      <c r="B1617" t="s">
        <v>104</v>
      </c>
      <c r="C1617" t="s">
        <v>22</v>
      </c>
      <c r="D1617" t="s">
        <v>34</v>
      </c>
      <c r="E1617" t="s">
        <v>105</v>
      </c>
      <c r="F1617" t="s">
        <v>25</v>
      </c>
      <c r="G1617" t="s">
        <v>480</v>
      </c>
      <c r="H1617" t="s">
        <v>27</v>
      </c>
      <c r="I1617" t="s">
        <v>75</v>
      </c>
      <c r="J1617" t="s">
        <v>175</v>
      </c>
      <c r="K1617">
        <v>8.11</v>
      </c>
      <c r="L1617">
        <v>17</v>
      </c>
      <c r="M1617">
        <v>12</v>
      </c>
      <c r="N1617">
        <v>5</v>
      </c>
      <c r="O1617">
        <v>17</v>
      </c>
      <c r="P1617">
        <v>70.599999999999994</v>
      </c>
      <c r="Q1617">
        <v>70.599999999999994</v>
      </c>
      <c r="R1617">
        <v>0.11</v>
      </c>
      <c r="S1617" t="s">
        <v>30</v>
      </c>
      <c r="T1617" t="s">
        <v>37</v>
      </c>
    </row>
    <row r="1618" spans="1:20" x14ac:dyDescent="0.3">
      <c r="A1618" t="s">
        <v>108</v>
      </c>
      <c r="B1618" t="s">
        <v>109</v>
      </c>
      <c r="C1618" t="s">
        <v>22</v>
      </c>
      <c r="D1618" t="s">
        <v>34</v>
      </c>
      <c r="E1618" t="s">
        <v>105</v>
      </c>
      <c r="F1618" t="s">
        <v>25</v>
      </c>
      <c r="G1618" t="s">
        <v>480</v>
      </c>
      <c r="H1618" t="s">
        <v>27</v>
      </c>
      <c r="I1618" t="s">
        <v>125</v>
      </c>
      <c r="J1618" t="s">
        <v>250</v>
      </c>
      <c r="K1618">
        <v>8.56</v>
      </c>
      <c r="L1618">
        <v>20</v>
      </c>
      <c r="M1618">
        <v>20</v>
      </c>
      <c r="N1618">
        <v>0</v>
      </c>
      <c r="O1618">
        <v>20</v>
      </c>
      <c r="P1618">
        <v>100</v>
      </c>
      <c r="Q1618">
        <v>100</v>
      </c>
      <c r="R1618">
        <v>0.56000000000000005</v>
      </c>
      <c r="S1618" t="s">
        <v>42</v>
      </c>
      <c r="T1618" t="s">
        <v>60</v>
      </c>
    </row>
    <row r="1619" spans="1:20" x14ac:dyDescent="0.3">
      <c r="A1619" t="s">
        <v>111</v>
      </c>
      <c r="B1619" t="s">
        <v>112</v>
      </c>
      <c r="C1619" t="s">
        <v>55</v>
      </c>
      <c r="D1619" t="s">
        <v>56</v>
      </c>
      <c r="E1619" t="s">
        <v>105</v>
      </c>
      <c r="F1619" t="s">
        <v>57</v>
      </c>
      <c r="G1619" t="s">
        <v>480</v>
      </c>
      <c r="H1619" t="s">
        <v>27</v>
      </c>
      <c r="I1619" t="s">
        <v>159</v>
      </c>
      <c r="J1619" t="s">
        <v>215</v>
      </c>
      <c r="K1619">
        <v>8.9600000000000009</v>
      </c>
      <c r="L1619">
        <v>19</v>
      </c>
      <c r="M1619">
        <v>13</v>
      </c>
      <c r="N1619">
        <v>6</v>
      </c>
      <c r="O1619">
        <v>19</v>
      </c>
      <c r="P1619">
        <v>68.400000000000006</v>
      </c>
      <c r="Q1619">
        <v>68.400000000000006</v>
      </c>
      <c r="R1619">
        <v>0.96</v>
      </c>
      <c r="S1619" t="s">
        <v>30</v>
      </c>
      <c r="T1619" t="s">
        <v>37</v>
      </c>
    </row>
    <row r="1620" spans="1:20" x14ac:dyDescent="0.3">
      <c r="A1620" t="s">
        <v>114</v>
      </c>
      <c r="B1620" t="s">
        <v>115</v>
      </c>
      <c r="C1620" t="s">
        <v>72</v>
      </c>
      <c r="D1620" t="s">
        <v>73</v>
      </c>
      <c r="E1620" t="s">
        <v>105</v>
      </c>
      <c r="F1620" t="s">
        <v>74</v>
      </c>
      <c r="G1620" t="s">
        <v>480</v>
      </c>
      <c r="H1620" t="s">
        <v>27</v>
      </c>
      <c r="I1620" t="s">
        <v>199</v>
      </c>
      <c r="J1620" t="s">
        <v>208</v>
      </c>
      <c r="K1620">
        <v>7.85</v>
      </c>
      <c r="L1620">
        <v>14</v>
      </c>
      <c r="M1620">
        <v>14</v>
      </c>
      <c r="N1620">
        <v>0</v>
      </c>
      <c r="O1620">
        <v>14</v>
      </c>
      <c r="P1620">
        <v>100</v>
      </c>
      <c r="Q1620">
        <v>100</v>
      </c>
      <c r="R1620">
        <v>0</v>
      </c>
      <c r="S1620" t="s">
        <v>42</v>
      </c>
      <c r="T1620" t="s">
        <v>60</v>
      </c>
    </row>
    <row r="1621" spans="1:20" x14ac:dyDescent="0.3">
      <c r="A1621" t="s">
        <v>117</v>
      </c>
      <c r="B1621" t="s">
        <v>118</v>
      </c>
      <c r="C1621" t="s">
        <v>94</v>
      </c>
      <c r="D1621" t="s">
        <v>95</v>
      </c>
      <c r="E1621" t="s">
        <v>105</v>
      </c>
      <c r="F1621" t="s">
        <v>89</v>
      </c>
      <c r="G1621" t="s">
        <v>480</v>
      </c>
      <c r="H1621" t="s">
        <v>27</v>
      </c>
      <c r="I1621" t="s">
        <v>84</v>
      </c>
      <c r="J1621" t="s">
        <v>367</v>
      </c>
      <c r="K1621">
        <v>7.78</v>
      </c>
      <c r="L1621">
        <v>28</v>
      </c>
      <c r="M1621">
        <v>24</v>
      </c>
      <c r="N1621">
        <v>4</v>
      </c>
      <c r="O1621">
        <v>28</v>
      </c>
      <c r="P1621">
        <v>85.7</v>
      </c>
      <c r="Q1621">
        <v>85.7</v>
      </c>
      <c r="R1621">
        <v>0</v>
      </c>
      <c r="S1621" t="s">
        <v>30</v>
      </c>
      <c r="T1621" t="s">
        <v>37</v>
      </c>
    </row>
    <row r="1622" spans="1:20" x14ac:dyDescent="0.3">
      <c r="A1622" t="s">
        <v>20</v>
      </c>
      <c r="B1622" t="s">
        <v>21</v>
      </c>
      <c r="C1622" t="s">
        <v>22</v>
      </c>
      <c r="D1622" t="s">
        <v>23</v>
      </c>
      <c r="E1622" t="s">
        <v>24</v>
      </c>
      <c r="F1622" t="s">
        <v>25</v>
      </c>
      <c r="G1622" t="s">
        <v>482</v>
      </c>
      <c r="H1622" t="s">
        <v>27</v>
      </c>
      <c r="I1622" t="s">
        <v>153</v>
      </c>
      <c r="J1622" t="s">
        <v>291</v>
      </c>
      <c r="K1622">
        <v>8.9600000000000009</v>
      </c>
      <c r="L1622">
        <v>19</v>
      </c>
      <c r="M1622">
        <v>19</v>
      </c>
      <c r="N1622">
        <v>0</v>
      </c>
      <c r="O1622">
        <v>19</v>
      </c>
      <c r="P1622">
        <v>100</v>
      </c>
      <c r="Q1622">
        <v>100</v>
      </c>
      <c r="R1622">
        <v>0.96</v>
      </c>
      <c r="S1622" t="s">
        <v>42</v>
      </c>
      <c r="T1622" t="s">
        <v>60</v>
      </c>
    </row>
    <row r="1623" spans="1:20" x14ac:dyDescent="0.3">
      <c r="A1623" t="s">
        <v>32</v>
      </c>
      <c r="B1623" t="s">
        <v>33</v>
      </c>
      <c r="C1623" t="s">
        <v>22</v>
      </c>
      <c r="D1623" t="s">
        <v>34</v>
      </c>
      <c r="E1623" t="s">
        <v>24</v>
      </c>
      <c r="F1623" t="s">
        <v>25</v>
      </c>
      <c r="G1623" t="s">
        <v>482</v>
      </c>
      <c r="H1623" t="s">
        <v>27</v>
      </c>
      <c r="I1623" t="s">
        <v>110</v>
      </c>
      <c r="J1623" t="s">
        <v>242</v>
      </c>
      <c r="K1623">
        <v>8.41</v>
      </c>
      <c r="L1623">
        <v>30</v>
      </c>
      <c r="M1623">
        <v>27</v>
      </c>
      <c r="N1623">
        <v>3</v>
      </c>
      <c r="O1623">
        <v>30</v>
      </c>
      <c r="P1623">
        <v>90</v>
      </c>
      <c r="Q1623">
        <v>90</v>
      </c>
      <c r="R1623">
        <v>0.41</v>
      </c>
      <c r="S1623" t="s">
        <v>30</v>
      </c>
      <c r="T1623" t="s">
        <v>31</v>
      </c>
    </row>
    <row r="1624" spans="1:20" x14ac:dyDescent="0.3">
      <c r="A1624" t="s">
        <v>38</v>
      </c>
      <c r="B1624" t="s">
        <v>39</v>
      </c>
      <c r="C1624" t="s">
        <v>22</v>
      </c>
      <c r="D1624" t="s">
        <v>34</v>
      </c>
      <c r="E1624" t="s">
        <v>24</v>
      </c>
      <c r="F1624" t="s">
        <v>25</v>
      </c>
      <c r="G1624" t="s">
        <v>482</v>
      </c>
      <c r="H1624" t="s">
        <v>27</v>
      </c>
      <c r="I1624" t="s">
        <v>110</v>
      </c>
      <c r="J1624" t="s">
        <v>309</v>
      </c>
      <c r="K1624">
        <v>7.79</v>
      </c>
      <c r="L1624">
        <v>20</v>
      </c>
      <c r="M1624">
        <v>20</v>
      </c>
      <c r="N1624">
        <v>0</v>
      </c>
      <c r="O1624">
        <v>20</v>
      </c>
      <c r="P1624">
        <v>100</v>
      </c>
      <c r="Q1624">
        <v>100</v>
      </c>
      <c r="R1624">
        <v>0</v>
      </c>
      <c r="S1624" t="s">
        <v>42</v>
      </c>
      <c r="T1624" t="s">
        <v>60</v>
      </c>
    </row>
    <row r="1625" spans="1:20" x14ac:dyDescent="0.3">
      <c r="A1625" t="s">
        <v>43</v>
      </c>
      <c r="B1625" t="s">
        <v>44</v>
      </c>
      <c r="C1625" t="s">
        <v>22</v>
      </c>
      <c r="D1625" t="s">
        <v>45</v>
      </c>
      <c r="E1625" t="s">
        <v>24</v>
      </c>
      <c r="F1625" t="s">
        <v>25</v>
      </c>
      <c r="G1625" t="s">
        <v>482</v>
      </c>
      <c r="H1625" t="s">
        <v>27</v>
      </c>
      <c r="I1625" t="s">
        <v>204</v>
      </c>
      <c r="J1625" t="s">
        <v>425</v>
      </c>
      <c r="K1625">
        <v>7.82</v>
      </c>
      <c r="L1625">
        <v>23</v>
      </c>
      <c r="M1625">
        <v>16</v>
      </c>
      <c r="N1625">
        <v>7</v>
      </c>
      <c r="O1625">
        <v>23</v>
      </c>
      <c r="P1625">
        <v>69.599999999999994</v>
      </c>
      <c r="Q1625">
        <v>69.599999999999994</v>
      </c>
      <c r="R1625">
        <v>0</v>
      </c>
      <c r="S1625" t="s">
        <v>30</v>
      </c>
      <c r="T1625" t="s">
        <v>37</v>
      </c>
    </row>
    <row r="1626" spans="1:20" x14ac:dyDescent="0.3">
      <c r="A1626" t="s">
        <v>48</v>
      </c>
      <c r="B1626" t="s">
        <v>49</v>
      </c>
      <c r="C1626" t="s">
        <v>22</v>
      </c>
      <c r="D1626" t="s">
        <v>34</v>
      </c>
      <c r="E1626" t="s">
        <v>24</v>
      </c>
      <c r="F1626" t="s">
        <v>25</v>
      </c>
      <c r="G1626" t="s">
        <v>482</v>
      </c>
      <c r="H1626" t="s">
        <v>124</v>
      </c>
      <c r="I1626" t="s">
        <v>285</v>
      </c>
      <c r="J1626" t="s">
        <v>483</v>
      </c>
      <c r="K1626">
        <v>4.45</v>
      </c>
      <c r="L1626">
        <v>11</v>
      </c>
      <c r="M1626">
        <v>10</v>
      </c>
      <c r="N1626">
        <v>1</v>
      </c>
      <c r="O1626">
        <v>11</v>
      </c>
      <c r="P1626">
        <v>90.9</v>
      </c>
      <c r="Q1626">
        <v>90.9</v>
      </c>
      <c r="R1626">
        <v>0</v>
      </c>
      <c r="S1626" t="s">
        <v>81</v>
      </c>
      <c r="T1626" t="s">
        <v>31</v>
      </c>
    </row>
    <row r="1627" spans="1:20" x14ac:dyDescent="0.3">
      <c r="A1627" t="s">
        <v>53</v>
      </c>
      <c r="B1627" t="s">
        <v>54</v>
      </c>
      <c r="C1627" t="s">
        <v>55</v>
      </c>
      <c r="D1627" t="s">
        <v>56</v>
      </c>
      <c r="E1627" t="s">
        <v>24</v>
      </c>
      <c r="F1627" t="s">
        <v>57</v>
      </c>
      <c r="G1627" t="s">
        <v>482</v>
      </c>
      <c r="H1627" t="s">
        <v>27</v>
      </c>
      <c r="I1627" t="s">
        <v>136</v>
      </c>
      <c r="J1627" t="s">
        <v>143</v>
      </c>
      <c r="K1627">
        <v>7.83</v>
      </c>
      <c r="L1627">
        <v>20</v>
      </c>
      <c r="M1627">
        <v>18</v>
      </c>
      <c r="N1627">
        <v>2</v>
      </c>
      <c r="O1627">
        <v>20</v>
      </c>
      <c r="P1627">
        <v>90</v>
      </c>
      <c r="Q1627">
        <v>90</v>
      </c>
      <c r="R1627">
        <v>0</v>
      </c>
      <c r="S1627" t="s">
        <v>81</v>
      </c>
      <c r="T1627" t="s">
        <v>31</v>
      </c>
    </row>
    <row r="1628" spans="1:20" x14ac:dyDescent="0.3">
      <c r="A1628" t="s">
        <v>61</v>
      </c>
      <c r="B1628" t="s">
        <v>62</v>
      </c>
      <c r="C1628" t="s">
        <v>55</v>
      </c>
      <c r="D1628" t="s">
        <v>63</v>
      </c>
      <c r="E1628" t="s">
        <v>24</v>
      </c>
      <c r="F1628" t="s">
        <v>57</v>
      </c>
      <c r="G1628" t="s">
        <v>482</v>
      </c>
      <c r="H1628" t="s">
        <v>27</v>
      </c>
      <c r="I1628" t="s">
        <v>64</v>
      </c>
      <c r="J1628" t="s">
        <v>279</v>
      </c>
      <c r="K1628">
        <v>9.1999999999999993</v>
      </c>
      <c r="L1628">
        <v>18</v>
      </c>
      <c r="M1628">
        <v>13</v>
      </c>
      <c r="N1628">
        <v>5</v>
      </c>
      <c r="O1628">
        <v>18</v>
      </c>
      <c r="P1628">
        <v>72.2</v>
      </c>
      <c r="Q1628">
        <v>72.2</v>
      </c>
      <c r="R1628">
        <v>1.2</v>
      </c>
      <c r="S1628" t="s">
        <v>30</v>
      </c>
      <c r="T1628" t="s">
        <v>37</v>
      </c>
    </row>
    <row r="1629" spans="1:20" x14ac:dyDescent="0.3">
      <c r="A1629" t="s">
        <v>66</v>
      </c>
      <c r="B1629" t="s">
        <v>67</v>
      </c>
      <c r="C1629" t="s">
        <v>55</v>
      </c>
      <c r="D1629" t="s">
        <v>56</v>
      </c>
      <c r="E1629" t="s">
        <v>24</v>
      </c>
      <c r="F1629" t="s">
        <v>57</v>
      </c>
      <c r="G1629" t="s">
        <v>482</v>
      </c>
      <c r="H1629" t="s">
        <v>27</v>
      </c>
      <c r="I1629" t="s">
        <v>189</v>
      </c>
      <c r="J1629" t="s">
        <v>171</v>
      </c>
      <c r="K1629">
        <v>8.0500000000000007</v>
      </c>
      <c r="L1629">
        <v>16</v>
      </c>
      <c r="M1629">
        <v>13</v>
      </c>
      <c r="N1629">
        <v>3</v>
      </c>
      <c r="O1629">
        <v>16</v>
      </c>
      <c r="P1629">
        <v>81.2</v>
      </c>
      <c r="Q1629">
        <v>81.2</v>
      </c>
      <c r="R1629">
        <v>0.05</v>
      </c>
      <c r="S1629" t="s">
        <v>30</v>
      </c>
      <c r="T1629" t="s">
        <v>31</v>
      </c>
    </row>
    <row r="1630" spans="1:20" x14ac:dyDescent="0.3">
      <c r="A1630" t="s">
        <v>70</v>
      </c>
      <c r="B1630" t="s">
        <v>71</v>
      </c>
      <c r="C1630" t="s">
        <v>72</v>
      </c>
      <c r="D1630" t="s">
        <v>73</v>
      </c>
      <c r="E1630" t="s">
        <v>24</v>
      </c>
      <c r="F1630" t="s">
        <v>74</v>
      </c>
      <c r="G1630" t="s">
        <v>482</v>
      </c>
      <c r="H1630" t="s">
        <v>27</v>
      </c>
      <c r="I1630" t="s">
        <v>84</v>
      </c>
      <c r="J1630" t="s">
        <v>266</v>
      </c>
      <c r="K1630">
        <v>9.35</v>
      </c>
      <c r="L1630">
        <v>25</v>
      </c>
      <c r="M1630">
        <v>23</v>
      </c>
      <c r="N1630">
        <v>2</v>
      </c>
      <c r="O1630">
        <v>25</v>
      </c>
      <c r="P1630">
        <v>92</v>
      </c>
      <c r="Q1630">
        <v>92</v>
      </c>
      <c r="R1630">
        <v>1.35</v>
      </c>
      <c r="S1630" t="s">
        <v>52</v>
      </c>
      <c r="T1630" t="s">
        <v>31</v>
      </c>
    </row>
    <row r="1631" spans="1:20" x14ac:dyDescent="0.3">
      <c r="A1631" t="s">
        <v>77</v>
      </c>
      <c r="B1631" t="s">
        <v>78</v>
      </c>
      <c r="C1631" t="s">
        <v>72</v>
      </c>
      <c r="D1631" t="s">
        <v>73</v>
      </c>
      <c r="E1631" t="s">
        <v>24</v>
      </c>
      <c r="F1631" t="s">
        <v>74</v>
      </c>
      <c r="G1631" t="s">
        <v>482</v>
      </c>
      <c r="H1631" t="s">
        <v>27</v>
      </c>
      <c r="I1631" t="s">
        <v>153</v>
      </c>
      <c r="J1631" t="s">
        <v>336</v>
      </c>
      <c r="K1631">
        <v>9.39</v>
      </c>
      <c r="L1631">
        <v>16</v>
      </c>
      <c r="M1631">
        <v>15</v>
      </c>
      <c r="N1631">
        <v>1</v>
      </c>
      <c r="O1631">
        <v>16</v>
      </c>
      <c r="P1631">
        <v>93.8</v>
      </c>
      <c r="Q1631">
        <v>93.8</v>
      </c>
      <c r="R1631">
        <v>1.39</v>
      </c>
      <c r="S1631" t="s">
        <v>30</v>
      </c>
      <c r="T1631" t="s">
        <v>31</v>
      </c>
    </row>
    <row r="1632" spans="1:20" x14ac:dyDescent="0.3">
      <c r="A1632" t="s">
        <v>82</v>
      </c>
      <c r="B1632" t="s">
        <v>83</v>
      </c>
      <c r="C1632" t="s">
        <v>72</v>
      </c>
      <c r="D1632" t="s">
        <v>45</v>
      </c>
      <c r="E1632" t="s">
        <v>24</v>
      </c>
      <c r="F1632" t="s">
        <v>74</v>
      </c>
      <c r="G1632" t="s">
        <v>482</v>
      </c>
      <c r="H1632" t="s">
        <v>27</v>
      </c>
      <c r="I1632" t="s">
        <v>96</v>
      </c>
      <c r="J1632" t="s">
        <v>162</v>
      </c>
      <c r="K1632">
        <v>8.9600000000000009</v>
      </c>
      <c r="L1632">
        <v>18</v>
      </c>
      <c r="M1632">
        <v>18</v>
      </c>
      <c r="N1632">
        <v>0</v>
      </c>
      <c r="O1632">
        <v>18</v>
      </c>
      <c r="P1632">
        <v>100</v>
      </c>
      <c r="Q1632">
        <v>100</v>
      </c>
      <c r="R1632">
        <v>0.96</v>
      </c>
      <c r="S1632" t="s">
        <v>42</v>
      </c>
      <c r="T1632" t="s">
        <v>60</v>
      </c>
    </row>
    <row r="1633" spans="1:20" x14ac:dyDescent="0.3">
      <c r="A1633" t="s">
        <v>85</v>
      </c>
      <c r="B1633" t="s">
        <v>86</v>
      </c>
      <c r="C1633" t="s">
        <v>87</v>
      </c>
      <c r="D1633" t="s">
        <v>88</v>
      </c>
      <c r="E1633" t="s">
        <v>24</v>
      </c>
      <c r="F1633" t="s">
        <v>89</v>
      </c>
      <c r="G1633" t="s">
        <v>482</v>
      </c>
      <c r="H1633" t="s">
        <v>27</v>
      </c>
      <c r="I1633" t="s">
        <v>35</v>
      </c>
      <c r="J1633" t="s">
        <v>167</v>
      </c>
      <c r="K1633">
        <v>8.6199999999999992</v>
      </c>
      <c r="L1633">
        <v>5</v>
      </c>
      <c r="M1633">
        <v>4</v>
      </c>
      <c r="N1633">
        <v>1</v>
      </c>
      <c r="O1633">
        <v>5</v>
      </c>
      <c r="P1633">
        <v>80</v>
      </c>
      <c r="Q1633">
        <v>80</v>
      </c>
      <c r="R1633">
        <v>0.62</v>
      </c>
      <c r="S1633" t="s">
        <v>30</v>
      </c>
      <c r="T1633" t="s">
        <v>31</v>
      </c>
    </row>
    <row r="1634" spans="1:20" x14ac:dyDescent="0.3">
      <c r="A1634" t="s">
        <v>92</v>
      </c>
      <c r="B1634" t="s">
        <v>93</v>
      </c>
      <c r="C1634" t="s">
        <v>94</v>
      </c>
      <c r="D1634" t="s">
        <v>95</v>
      </c>
      <c r="E1634" t="s">
        <v>24</v>
      </c>
      <c r="F1634" t="s">
        <v>89</v>
      </c>
      <c r="G1634" t="s">
        <v>482</v>
      </c>
      <c r="H1634" t="s">
        <v>27</v>
      </c>
      <c r="I1634" t="s">
        <v>185</v>
      </c>
      <c r="J1634" t="s">
        <v>188</v>
      </c>
      <c r="K1634">
        <v>8.42</v>
      </c>
      <c r="L1634">
        <v>17</v>
      </c>
      <c r="M1634">
        <v>12</v>
      </c>
      <c r="N1634">
        <v>5</v>
      </c>
      <c r="O1634">
        <v>17</v>
      </c>
      <c r="P1634">
        <v>70.599999999999994</v>
      </c>
      <c r="Q1634">
        <v>70.599999999999994</v>
      </c>
      <c r="R1634">
        <v>0.42</v>
      </c>
      <c r="S1634" t="s">
        <v>42</v>
      </c>
      <c r="T1634" t="s">
        <v>37</v>
      </c>
    </row>
    <row r="1635" spans="1:20" x14ac:dyDescent="0.3">
      <c r="A1635" t="s">
        <v>97</v>
      </c>
      <c r="B1635" t="s">
        <v>98</v>
      </c>
      <c r="C1635" t="s">
        <v>94</v>
      </c>
      <c r="D1635" t="s">
        <v>95</v>
      </c>
      <c r="E1635" t="s">
        <v>24</v>
      </c>
      <c r="F1635" t="s">
        <v>89</v>
      </c>
      <c r="G1635" t="s">
        <v>482</v>
      </c>
      <c r="H1635" t="s">
        <v>27</v>
      </c>
      <c r="I1635" t="s">
        <v>306</v>
      </c>
      <c r="J1635" t="s">
        <v>296</v>
      </c>
      <c r="K1635">
        <v>7.97</v>
      </c>
      <c r="L1635">
        <v>21</v>
      </c>
      <c r="M1635">
        <v>17</v>
      </c>
      <c r="N1635">
        <v>4</v>
      </c>
      <c r="O1635">
        <v>21</v>
      </c>
      <c r="P1635">
        <v>81</v>
      </c>
      <c r="Q1635">
        <v>81</v>
      </c>
      <c r="R1635">
        <v>0</v>
      </c>
      <c r="S1635" t="s">
        <v>42</v>
      </c>
      <c r="T1635" t="s">
        <v>37</v>
      </c>
    </row>
    <row r="1636" spans="1:20" x14ac:dyDescent="0.3">
      <c r="A1636" t="s">
        <v>100</v>
      </c>
      <c r="B1636" t="s">
        <v>101</v>
      </c>
      <c r="C1636" t="s">
        <v>94</v>
      </c>
      <c r="D1636" t="s">
        <v>45</v>
      </c>
      <c r="E1636" t="s">
        <v>24</v>
      </c>
      <c r="F1636" t="s">
        <v>89</v>
      </c>
      <c r="G1636" t="s">
        <v>482</v>
      </c>
      <c r="H1636" t="s">
        <v>27</v>
      </c>
      <c r="I1636" t="s">
        <v>136</v>
      </c>
      <c r="J1636" t="s">
        <v>250</v>
      </c>
      <c r="K1636">
        <v>8.4499999999999993</v>
      </c>
      <c r="L1636">
        <v>21</v>
      </c>
      <c r="M1636">
        <v>15</v>
      </c>
      <c r="N1636">
        <v>6</v>
      </c>
      <c r="O1636">
        <v>21</v>
      </c>
      <c r="P1636">
        <v>71.400000000000006</v>
      </c>
      <c r="Q1636">
        <v>71.400000000000006</v>
      </c>
      <c r="R1636">
        <v>0.45</v>
      </c>
      <c r="S1636" t="s">
        <v>42</v>
      </c>
      <c r="T1636" t="s">
        <v>37</v>
      </c>
    </row>
    <row r="1637" spans="1:20" x14ac:dyDescent="0.3">
      <c r="A1637" t="s">
        <v>103</v>
      </c>
      <c r="B1637" t="s">
        <v>104</v>
      </c>
      <c r="C1637" t="s">
        <v>22</v>
      </c>
      <c r="D1637" t="s">
        <v>34</v>
      </c>
      <c r="E1637" t="s">
        <v>105</v>
      </c>
      <c r="F1637" t="s">
        <v>25</v>
      </c>
      <c r="G1637" t="s">
        <v>482</v>
      </c>
      <c r="H1637" t="s">
        <v>27</v>
      </c>
      <c r="I1637" t="s">
        <v>194</v>
      </c>
      <c r="J1637" t="s">
        <v>253</v>
      </c>
      <c r="K1637">
        <v>8.25</v>
      </c>
      <c r="L1637">
        <v>20</v>
      </c>
      <c r="M1637">
        <v>20</v>
      </c>
      <c r="N1637">
        <v>0</v>
      </c>
      <c r="O1637">
        <v>20</v>
      </c>
      <c r="P1637">
        <v>100</v>
      </c>
      <c r="Q1637">
        <v>100</v>
      </c>
      <c r="R1637">
        <v>0.25</v>
      </c>
      <c r="S1637" t="s">
        <v>42</v>
      </c>
      <c r="T1637" t="s">
        <v>60</v>
      </c>
    </row>
    <row r="1638" spans="1:20" x14ac:dyDescent="0.3">
      <c r="A1638" t="s">
        <v>108</v>
      </c>
      <c r="B1638" t="s">
        <v>109</v>
      </c>
      <c r="C1638" t="s">
        <v>22</v>
      </c>
      <c r="D1638" t="s">
        <v>34</v>
      </c>
      <c r="E1638" t="s">
        <v>105</v>
      </c>
      <c r="F1638" t="s">
        <v>25</v>
      </c>
      <c r="G1638" t="s">
        <v>482</v>
      </c>
      <c r="H1638" t="s">
        <v>27</v>
      </c>
      <c r="I1638" t="s">
        <v>204</v>
      </c>
      <c r="J1638" t="s">
        <v>127</v>
      </c>
      <c r="K1638">
        <v>9.01</v>
      </c>
      <c r="L1638">
        <v>30</v>
      </c>
      <c r="M1638">
        <v>22</v>
      </c>
      <c r="N1638">
        <v>8</v>
      </c>
      <c r="O1638">
        <v>30</v>
      </c>
      <c r="P1638">
        <v>73.3</v>
      </c>
      <c r="Q1638">
        <v>73.3</v>
      </c>
      <c r="R1638">
        <v>1.01</v>
      </c>
      <c r="S1638" t="s">
        <v>42</v>
      </c>
      <c r="T1638" t="s">
        <v>122</v>
      </c>
    </row>
    <row r="1639" spans="1:20" x14ac:dyDescent="0.3">
      <c r="A1639" t="s">
        <v>111</v>
      </c>
      <c r="B1639" t="s">
        <v>112</v>
      </c>
      <c r="C1639" t="s">
        <v>55</v>
      </c>
      <c r="D1639" t="s">
        <v>56</v>
      </c>
      <c r="E1639" t="s">
        <v>105</v>
      </c>
      <c r="F1639" t="s">
        <v>57</v>
      </c>
      <c r="G1639" t="s">
        <v>482</v>
      </c>
      <c r="H1639" t="s">
        <v>27</v>
      </c>
      <c r="I1639" t="s">
        <v>35</v>
      </c>
      <c r="J1639" t="s">
        <v>145</v>
      </c>
      <c r="K1639">
        <v>8.64</v>
      </c>
      <c r="L1639">
        <v>12</v>
      </c>
      <c r="M1639">
        <v>8</v>
      </c>
      <c r="N1639">
        <v>4</v>
      </c>
      <c r="O1639">
        <v>12</v>
      </c>
      <c r="P1639">
        <v>66.7</v>
      </c>
      <c r="Q1639">
        <v>66.7</v>
      </c>
      <c r="R1639">
        <v>0.64</v>
      </c>
      <c r="S1639" t="s">
        <v>81</v>
      </c>
      <c r="T1639" t="s">
        <v>37</v>
      </c>
    </row>
    <row r="1640" spans="1:20" x14ac:dyDescent="0.3">
      <c r="A1640" t="s">
        <v>114</v>
      </c>
      <c r="B1640" t="s">
        <v>115</v>
      </c>
      <c r="C1640" t="s">
        <v>72</v>
      </c>
      <c r="D1640" t="s">
        <v>73</v>
      </c>
      <c r="E1640" t="s">
        <v>105</v>
      </c>
      <c r="F1640" t="s">
        <v>74</v>
      </c>
      <c r="G1640" t="s">
        <v>482</v>
      </c>
      <c r="H1640" t="s">
        <v>27</v>
      </c>
      <c r="I1640" t="s">
        <v>35</v>
      </c>
      <c r="J1640" t="s">
        <v>386</v>
      </c>
      <c r="K1640">
        <v>8.3699999999999992</v>
      </c>
      <c r="L1640">
        <v>22</v>
      </c>
      <c r="M1640">
        <v>17</v>
      </c>
      <c r="N1640">
        <v>5</v>
      </c>
      <c r="O1640">
        <v>22</v>
      </c>
      <c r="P1640">
        <v>77.3</v>
      </c>
      <c r="Q1640">
        <v>77.3</v>
      </c>
      <c r="R1640">
        <v>0.37</v>
      </c>
      <c r="S1640" t="s">
        <v>81</v>
      </c>
      <c r="T1640" t="s">
        <v>37</v>
      </c>
    </row>
    <row r="1641" spans="1:20" x14ac:dyDescent="0.3">
      <c r="A1641" t="s">
        <v>117</v>
      </c>
      <c r="B1641" t="s">
        <v>118</v>
      </c>
      <c r="C1641" t="s">
        <v>94</v>
      </c>
      <c r="D1641" t="s">
        <v>95</v>
      </c>
      <c r="E1641" t="s">
        <v>105</v>
      </c>
      <c r="F1641" t="s">
        <v>89</v>
      </c>
      <c r="G1641" t="s">
        <v>482</v>
      </c>
      <c r="H1641" t="s">
        <v>27</v>
      </c>
      <c r="I1641" t="s">
        <v>106</v>
      </c>
      <c r="J1641" t="s">
        <v>307</v>
      </c>
      <c r="K1641">
        <v>7.5</v>
      </c>
      <c r="L1641">
        <v>23</v>
      </c>
      <c r="M1641">
        <v>20</v>
      </c>
      <c r="N1641">
        <v>3</v>
      </c>
      <c r="O1641">
        <v>23</v>
      </c>
      <c r="P1641">
        <v>87</v>
      </c>
      <c r="Q1641">
        <v>87</v>
      </c>
      <c r="R1641">
        <v>0</v>
      </c>
      <c r="S1641" t="s">
        <v>81</v>
      </c>
      <c r="T1641" t="s">
        <v>31</v>
      </c>
    </row>
    <row r="1642" spans="1:20" x14ac:dyDescent="0.3">
      <c r="A1642" t="s">
        <v>20</v>
      </c>
      <c r="B1642" t="s">
        <v>21</v>
      </c>
      <c r="C1642" t="s">
        <v>22</v>
      </c>
      <c r="D1642" t="s">
        <v>23</v>
      </c>
      <c r="E1642" t="s">
        <v>24</v>
      </c>
      <c r="F1642" t="s">
        <v>25</v>
      </c>
      <c r="G1642" t="s">
        <v>484</v>
      </c>
      <c r="H1642" t="s">
        <v>27</v>
      </c>
      <c r="I1642" t="s">
        <v>153</v>
      </c>
      <c r="J1642" t="s">
        <v>342</v>
      </c>
      <c r="K1642">
        <v>9.33</v>
      </c>
      <c r="L1642">
        <v>21</v>
      </c>
      <c r="M1642">
        <v>15</v>
      </c>
      <c r="N1642">
        <v>6</v>
      </c>
      <c r="O1642">
        <v>21</v>
      </c>
      <c r="P1642">
        <v>71.400000000000006</v>
      </c>
      <c r="Q1642">
        <v>71.400000000000006</v>
      </c>
      <c r="R1642">
        <v>1.33</v>
      </c>
      <c r="S1642" t="s">
        <v>42</v>
      </c>
      <c r="T1642" t="s">
        <v>37</v>
      </c>
    </row>
    <row r="1643" spans="1:20" x14ac:dyDescent="0.3">
      <c r="A1643" t="s">
        <v>32</v>
      </c>
      <c r="B1643" t="s">
        <v>33</v>
      </c>
      <c r="C1643" t="s">
        <v>22</v>
      </c>
      <c r="D1643" t="s">
        <v>34</v>
      </c>
      <c r="E1643" t="s">
        <v>24</v>
      </c>
      <c r="F1643" t="s">
        <v>25</v>
      </c>
      <c r="G1643" t="s">
        <v>484</v>
      </c>
      <c r="H1643" t="s">
        <v>27</v>
      </c>
      <c r="I1643" t="s">
        <v>149</v>
      </c>
      <c r="J1643" t="s">
        <v>208</v>
      </c>
      <c r="K1643">
        <v>8.99</v>
      </c>
      <c r="L1643">
        <v>24</v>
      </c>
      <c r="M1643">
        <v>18</v>
      </c>
      <c r="N1643">
        <v>6</v>
      </c>
      <c r="O1643">
        <v>24</v>
      </c>
      <c r="P1643">
        <v>75</v>
      </c>
      <c r="Q1643">
        <v>75</v>
      </c>
      <c r="R1643">
        <v>0.99</v>
      </c>
      <c r="S1643" t="s">
        <v>42</v>
      </c>
      <c r="T1643" t="s">
        <v>37</v>
      </c>
    </row>
    <row r="1644" spans="1:20" x14ac:dyDescent="0.3">
      <c r="A1644" t="s">
        <v>38</v>
      </c>
      <c r="B1644" t="s">
        <v>39</v>
      </c>
      <c r="C1644" t="s">
        <v>22</v>
      </c>
      <c r="D1644" t="s">
        <v>34</v>
      </c>
      <c r="E1644" t="s">
        <v>24</v>
      </c>
      <c r="F1644" t="s">
        <v>25</v>
      </c>
      <c r="G1644" t="s">
        <v>484</v>
      </c>
      <c r="H1644" t="s">
        <v>27</v>
      </c>
      <c r="I1644" t="s">
        <v>28</v>
      </c>
      <c r="J1644" t="s">
        <v>174</v>
      </c>
      <c r="K1644">
        <v>8.2899999999999991</v>
      </c>
      <c r="L1644">
        <v>23</v>
      </c>
      <c r="M1644">
        <v>16</v>
      </c>
      <c r="N1644">
        <v>7</v>
      </c>
      <c r="O1644">
        <v>23</v>
      </c>
      <c r="P1644">
        <v>69.599999999999994</v>
      </c>
      <c r="Q1644">
        <v>69.599999999999994</v>
      </c>
      <c r="R1644">
        <v>0.28999999999999998</v>
      </c>
      <c r="S1644" t="s">
        <v>30</v>
      </c>
      <c r="T1644" t="s">
        <v>37</v>
      </c>
    </row>
    <row r="1645" spans="1:20" x14ac:dyDescent="0.3">
      <c r="A1645" t="s">
        <v>43</v>
      </c>
      <c r="B1645" t="s">
        <v>44</v>
      </c>
      <c r="C1645" t="s">
        <v>22</v>
      </c>
      <c r="D1645" t="s">
        <v>45</v>
      </c>
      <c r="E1645" t="s">
        <v>24</v>
      </c>
      <c r="F1645" t="s">
        <v>25</v>
      </c>
      <c r="G1645" t="s">
        <v>484</v>
      </c>
      <c r="H1645" t="s">
        <v>27</v>
      </c>
      <c r="I1645" t="s">
        <v>136</v>
      </c>
      <c r="J1645" t="s">
        <v>146</v>
      </c>
      <c r="K1645">
        <v>7.44</v>
      </c>
      <c r="L1645">
        <v>16</v>
      </c>
      <c r="M1645">
        <v>15</v>
      </c>
      <c r="N1645">
        <v>1</v>
      </c>
      <c r="O1645">
        <v>16</v>
      </c>
      <c r="P1645">
        <v>93.8</v>
      </c>
      <c r="Q1645">
        <v>93.8</v>
      </c>
      <c r="R1645">
        <v>0</v>
      </c>
      <c r="S1645" t="s">
        <v>30</v>
      </c>
      <c r="T1645" t="s">
        <v>31</v>
      </c>
    </row>
    <row r="1646" spans="1:20" x14ac:dyDescent="0.3">
      <c r="A1646" t="s">
        <v>48</v>
      </c>
      <c r="B1646" t="s">
        <v>49</v>
      </c>
      <c r="C1646" t="s">
        <v>22</v>
      </c>
      <c r="D1646" t="s">
        <v>34</v>
      </c>
      <c r="E1646" t="s">
        <v>24</v>
      </c>
      <c r="F1646" t="s">
        <v>25</v>
      </c>
      <c r="G1646" t="s">
        <v>484</v>
      </c>
      <c r="H1646" t="s">
        <v>27</v>
      </c>
      <c r="I1646" t="s">
        <v>58</v>
      </c>
      <c r="J1646" t="s">
        <v>216</v>
      </c>
      <c r="K1646">
        <v>8.7100000000000009</v>
      </c>
      <c r="L1646">
        <v>24</v>
      </c>
      <c r="M1646">
        <v>24</v>
      </c>
      <c r="N1646">
        <v>0</v>
      </c>
      <c r="O1646">
        <v>24</v>
      </c>
      <c r="P1646">
        <v>100</v>
      </c>
      <c r="Q1646">
        <v>100</v>
      </c>
      <c r="R1646">
        <v>0.71</v>
      </c>
      <c r="S1646" t="s">
        <v>42</v>
      </c>
      <c r="T1646" t="s">
        <v>60</v>
      </c>
    </row>
    <row r="1647" spans="1:20" x14ac:dyDescent="0.3">
      <c r="A1647" t="s">
        <v>53</v>
      </c>
      <c r="B1647" t="s">
        <v>54</v>
      </c>
      <c r="C1647" t="s">
        <v>55</v>
      </c>
      <c r="D1647" t="s">
        <v>56</v>
      </c>
      <c r="E1647" t="s">
        <v>24</v>
      </c>
      <c r="F1647" t="s">
        <v>57</v>
      </c>
      <c r="G1647" t="s">
        <v>484</v>
      </c>
      <c r="H1647" t="s">
        <v>27</v>
      </c>
      <c r="I1647" t="s">
        <v>28</v>
      </c>
      <c r="J1647" t="s">
        <v>213</v>
      </c>
      <c r="K1647">
        <v>8.33</v>
      </c>
      <c r="L1647">
        <v>22</v>
      </c>
      <c r="M1647">
        <v>19</v>
      </c>
      <c r="N1647">
        <v>3</v>
      </c>
      <c r="O1647">
        <v>22</v>
      </c>
      <c r="P1647">
        <v>86.4</v>
      </c>
      <c r="Q1647">
        <v>86.4</v>
      </c>
      <c r="R1647">
        <v>0.33</v>
      </c>
      <c r="S1647" t="s">
        <v>42</v>
      </c>
      <c r="T1647" t="s">
        <v>31</v>
      </c>
    </row>
    <row r="1648" spans="1:20" x14ac:dyDescent="0.3">
      <c r="A1648" t="s">
        <v>61</v>
      </c>
      <c r="B1648" t="s">
        <v>62</v>
      </c>
      <c r="C1648" t="s">
        <v>55</v>
      </c>
      <c r="D1648" t="s">
        <v>63</v>
      </c>
      <c r="E1648" t="s">
        <v>24</v>
      </c>
      <c r="F1648" t="s">
        <v>57</v>
      </c>
      <c r="G1648" t="s">
        <v>484</v>
      </c>
      <c r="H1648" t="s">
        <v>27</v>
      </c>
      <c r="I1648" t="s">
        <v>75</v>
      </c>
      <c r="J1648" t="s">
        <v>366</v>
      </c>
      <c r="K1648">
        <v>8.7200000000000006</v>
      </c>
      <c r="L1648">
        <v>21</v>
      </c>
      <c r="M1648">
        <v>20</v>
      </c>
      <c r="N1648">
        <v>1</v>
      </c>
      <c r="O1648">
        <v>21</v>
      </c>
      <c r="P1648">
        <v>95.2</v>
      </c>
      <c r="Q1648">
        <v>95.2</v>
      </c>
      <c r="R1648">
        <v>0.72</v>
      </c>
      <c r="S1648" t="s">
        <v>42</v>
      </c>
      <c r="T1648" t="s">
        <v>31</v>
      </c>
    </row>
    <row r="1649" spans="1:20" x14ac:dyDescent="0.3">
      <c r="A1649" t="s">
        <v>66</v>
      </c>
      <c r="B1649" t="s">
        <v>67</v>
      </c>
      <c r="C1649" t="s">
        <v>55</v>
      </c>
      <c r="D1649" t="s">
        <v>56</v>
      </c>
      <c r="E1649" t="s">
        <v>24</v>
      </c>
      <c r="F1649" t="s">
        <v>57</v>
      </c>
      <c r="G1649" t="s">
        <v>484</v>
      </c>
      <c r="H1649" t="s">
        <v>27</v>
      </c>
      <c r="I1649" t="s">
        <v>159</v>
      </c>
      <c r="J1649" t="s">
        <v>442</v>
      </c>
      <c r="K1649">
        <v>8.67</v>
      </c>
      <c r="L1649">
        <v>19</v>
      </c>
      <c r="M1649">
        <v>18</v>
      </c>
      <c r="N1649">
        <v>1</v>
      </c>
      <c r="O1649">
        <v>19</v>
      </c>
      <c r="P1649">
        <v>94.7</v>
      </c>
      <c r="Q1649">
        <v>94.7</v>
      </c>
      <c r="R1649">
        <v>0.67</v>
      </c>
      <c r="S1649" t="s">
        <v>42</v>
      </c>
      <c r="T1649" t="s">
        <v>31</v>
      </c>
    </row>
    <row r="1650" spans="1:20" x14ac:dyDescent="0.3">
      <c r="A1650" t="s">
        <v>70</v>
      </c>
      <c r="B1650" t="s">
        <v>71</v>
      </c>
      <c r="C1650" t="s">
        <v>72</v>
      </c>
      <c r="D1650" t="s">
        <v>73</v>
      </c>
      <c r="E1650" t="s">
        <v>24</v>
      </c>
      <c r="F1650" t="s">
        <v>74</v>
      </c>
      <c r="G1650" t="s">
        <v>484</v>
      </c>
      <c r="H1650" t="s">
        <v>27</v>
      </c>
      <c r="I1650" t="s">
        <v>130</v>
      </c>
      <c r="J1650" t="s">
        <v>451</v>
      </c>
      <c r="K1650">
        <v>8.6</v>
      </c>
      <c r="L1650">
        <v>16</v>
      </c>
      <c r="M1650">
        <v>15</v>
      </c>
      <c r="N1650">
        <v>1</v>
      </c>
      <c r="O1650">
        <v>16</v>
      </c>
      <c r="P1650">
        <v>93.8</v>
      </c>
      <c r="Q1650">
        <v>93.8</v>
      </c>
      <c r="R1650">
        <v>0.6</v>
      </c>
      <c r="S1650" t="s">
        <v>42</v>
      </c>
      <c r="T1650" t="s">
        <v>31</v>
      </c>
    </row>
    <row r="1651" spans="1:20" x14ac:dyDescent="0.3">
      <c r="A1651" t="s">
        <v>77</v>
      </c>
      <c r="B1651" t="s">
        <v>78</v>
      </c>
      <c r="C1651" t="s">
        <v>72</v>
      </c>
      <c r="D1651" t="s">
        <v>73</v>
      </c>
      <c r="E1651" t="s">
        <v>24</v>
      </c>
      <c r="F1651" t="s">
        <v>74</v>
      </c>
      <c r="G1651" t="s">
        <v>484</v>
      </c>
      <c r="H1651" t="s">
        <v>27</v>
      </c>
      <c r="I1651" t="s">
        <v>179</v>
      </c>
      <c r="J1651" t="s">
        <v>168</v>
      </c>
      <c r="K1651">
        <v>8.8000000000000007</v>
      </c>
      <c r="L1651">
        <v>15</v>
      </c>
      <c r="M1651">
        <v>13</v>
      </c>
      <c r="N1651">
        <v>2</v>
      </c>
      <c r="O1651">
        <v>15</v>
      </c>
      <c r="P1651">
        <v>86.7</v>
      </c>
      <c r="Q1651">
        <v>86.7</v>
      </c>
      <c r="R1651">
        <v>0.8</v>
      </c>
      <c r="S1651" t="s">
        <v>30</v>
      </c>
      <c r="T1651" t="s">
        <v>31</v>
      </c>
    </row>
    <row r="1652" spans="1:20" x14ac:dyDescent="0.3">
      <c r="A1652" t="s">
        <v>82</v>
      </c>
      <c r="B1652" t="s">
        <v>83</v>
      </c>
      <c r="C1652" t="s">
        <v>72</v>
      </c>
      <c r="D1652" t="s">
        <v>45</v>
      </c>
      <c r="E1652" t="s">
        <v>24</v>
      </c>
      <c r="F1652" t="s">
        <v>74</v>
      </c>
      <c r="G1652" t="s">
        <v>484</v>
      </c>
      <c r="H1652" t="s">
        <v>27</v>
      </c>
      <c r="I1652" t="s">
        <v>306</v>
      </c>
      <c r="J1652" t="s">
        <v>231</v>
      </c>
      <c r="K1652">
        <v>7.43</v>
      </c>
      <c r="L1652">
        <v>27</v>
      </c>
      <c r="M1652">
        <v>26</v>
      </c>
      <c r="N1652">
        <v>1</v>
      </c>
      <c r="O1652">
        <v>27</v>
      </c>
      <c r="P1652">
        <v>96.3</v>
      </c>
      <c r="Q1652">
        <v>96.3</v>
      </c>
      <c r="R1652">
        <v>0</v>
      </c>
      <c r="S1652" t="s">
        <v>42</v>
      </c>
      <c r="T1652" t="s">
        <v>31</v>
      </c>
    </row>
    <row r="1653" spans="1:20" x14ac:dyDescent="0.3">
      <c r="A1653" t="s">
        <v>85</v>
      </c>
      <c r="B1653" t="s">
        <v>86</v>
      </c>
      <c r="C1653" t="s">
        <v>87</v>
      </c>
      <c r="D1653" t="s">
        <v>88</v>
      </c>
      <c r="E1653" t="s">
        <v>24</v>
      </c>
      <c r="F1653" t="s">
        <v>89</v>
      </c>
      <c r="G1653" t="s">
        <v>484</v>
      </c>
      <c r="H1653" t="s">
        <v>158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 t="s">
        <v>42</v>
      </c>
      <c r="T1653" t="s">
        <v>60</v>
      </c>
    </row>
    <row r="1654" spans="1:20" x14ac:dyDescent="0.3">
      <c r="A1654" t="s">
        <v>92</v>
      </c>
      <c r="B1654" t="s">
        <v>93</v>
      </c>
      <c r="C1654" t="s">
        <v>94</v>
      </c>
      <c r="D1654" t="s">
        <v>95</v>
      </c>
      <c r="E1654" t="s">
        <v>24</v>
      </c>
      <c r="F1654" t="s">
        <v>89</v>
      </c>
      <c r="G1654" t="s">
        <v>484</v>
      </c>
      <c r="H1654" t="s">
        <v>27</v>
      </c>
      <c r="I1654" t="s">
        <v>219</v>
      </c>
      <c r="J1654" t="s">
        <v>250</v>
      </c>
      <c r="K1654">
        <v>7.62</v>
      </c>
      <c r="L1654">
        <v>34</v>
      </c>
      <c r="M1654">
        <v>34</v>
      </c>
      <c r="N1654">
        <v>0</v>
      </c>
      <c r="O1654">
        <v>34</v>
      </c>
      <c r="P1654">
        <v>100</v>
      </c>
      <c r="Q1654">
        <v>100</v>
      </c>
      <c r="R1654">
        <v>0</v>
      </c>
      <c r="S1654" t="s">
        <v>42</v>
      </c>
      <c r="T1654" t="s">
        <v>60</v>
      </c>
    </row>
    <row r="1655" spans="1:20" x14ac:dyDescent="0.3">
      <c r="A1655" t="s">
        <v>97</v>
      </c>
      <c r="B1655" t="s">
        <v>98</v>
      </c>
      <c r="C1655" t="s">
        <v>94</v>
      </c>
      <c r="D1655" t="s">
        <v>95</v>
      </c>
      <c r="E1655" t="s">
        <v>24</v>
      </c>
      <c r="F1655" t="s">
        <v>89</v>
      </c>
      <c r="G1655" t="s">
        <v>484</v>
      </c>
      <c r="H1655" t="s">
        <v>27</v>
      </c>
      <c r="I1655" t="s">
        <v>138</v>
      </c>
      <c r="J1655" t="s">
        <v>274</v>
      </c>
      <c r="K1655">
        <v>8.89</v>
      </c>
      <c r="L1655">
        <v>28</v>
      </c>
      <c r="M1655">
        <v>28</v>
      </c>
      <c r="N1655">
        <v>0</v>
      </c>
      <c r="O1655">
        <v>28</v>
      </c>
      <c r="P1655">
        <v>100</v>
      </c>
      <c r="Q1655">
        <v>100</v>
      </c>
      <c r="R1655">
        <v>0.89</v>
      </c>
      <c r="S1655" t="s">
        <v>42</v>
      </c>
      <c r="T1655" t="s">
        <v>60</v>
      </c>
    </row>
    <row r="1656" spans="1:20" x14ac:dyDescent="0.3">
      <c r="A1656" t="s">
        <v>100</v>
      </c>
      <c r="B1656" t="s">
        <v>101</v>
      </c>
      <c r="C1656" t="s">
        <v>94</v>
      </c>
      <c r="D1656" t="s">
        <v>45</v>
      </c>
      <c r="E1656" t="s">
        <v>24</v>
      </c>
      <c r="F1656" t="s">
        <v>89</v>
      </c>
      <c r="G1656" t="s">
        <v>484</v>
      </c>
      <c r="H1656" t="s">
        <v>27</v>
      </c>
      <c r="I1656" t="s">
        <v>40</v>
      </c>
      <c r="J1656" t="s">
        <v>80</v>
      </c>
      <c r="K1656">
        <v>7.27</v>
      </c>
      <c r="L1656">
        <v>22</v>
      </c>
      <c r="M1656">
        <v>17</v>
      </c>
      <c r="N1656">
        <v>5</v>
      </c>
      <c r="O1656">
        <v>22</v>
      </c>
      <c r="P1656">
        <v>77.3</v>
      </c>
      <c r="Q1656">
        <v>77.3</v>
      </c>
      <c r="R1656">
        <v>0</v>
      </c>
      <c r="S1656" t="s">
        <v>42</v>
      </c>
      <c r="T1656" t="s">
        <v>37</v>
      </c>
    </row>
    <row r="1657" spans="1:20" x14ac:dyDescent="0.3">
      <c r="A1657" t="s">
        <v>103</v>
      </c>
      <c r="B1657" t="s">
        <v>104</v>
      </c>
      <c r="C1657" t="s">
        <v>22</v>
      </c>
      <c r="D1657" t="s">
        <v>34</v>
      </c>
      <c r="E1657" t="s">
        <v>105</v>
      </c>
      <c r="F1657" t="s">
        <v>25</v>
      </c>
      <c r="G1657" t="s">
        <v>484</v>
      </c>
      <c r="H1657" t="s">
        <v>27</v>
      </c>
      <c r="I1657" t="s">
        <v>260</v>
      </c>
      <c r="J1657" t="s">
        <v>245</v>
      </c>
      <c r="K1657">
        <v>8.5500000000000007</v>
      </c>
      <c r="L1657">
        <v>20</v>
      </c>
      <c r="M1657">
        <v>17</v>
      </c>
      <c r="N1657">
        <v>3</v>
      </c>
      <c r="O1657">
        <v>20</v>
      </c>
      <c r="P1657">
        <v>85</v>
      </c>
      <c r="Q1657">
        <v>85</v>
      </c>
      <c r="R1657">
        <v>0.55000000000000004</v>
      </c>
      <c r="S1657" t="s">
        <v>81</v>
      </c>
      <c r="T1657" t="s">
        <v>31</v>
      </c>
    </row>
    <row r="1658" spans="1:20" x14ac:dyDescent="0.3">
      <c r="A1658" t="s">
        <v>108</v>
      </c>
      <c r="B1658" t="s">
        <v>109</v>
      </c>
      <c r="C1658" t="s">
        <v>22</v>
      </c>
      <c r="D1658" t="s">
        <v>34</v>
      </c>
      <c r="E1658" t="s">
        <v>105</v>
      </c>
      <c r="F1658" t="s">
        <v>25</v>
      </c>
      <c r="G1658" t="s">
        <v>484</v>
      </c>
      <c r="H1658" t="s">
        <v>27</v>
      </c>
      <c r="I1658" t="s">
        <v>64</v>
      </c>
      <c r="J1658" t="s">
        <v>235</v>
      </c>
      <c r="K1658">
        <v>7.84</v>
      </c>
      <c r="L1658">
        <v>30</v>
      </c>
      <c r="M1658">
        <v>29</v>
      </c>
      <c r="N1658">
        <v>1</v>
      </c>
      <c r="O1658">
        <v>30</v>
      </c>
      <c r="P1658">
        <v>96.7</v>
      </c>
      <c r="Q1658">
        <v>96.7</v>
      </c>
      <c r="R1658">
        <v>0</v>
      </c>
      <c r="S1658" t="s">
        <v>42</v>
      </c>
      <c r="T1658" t="s">
        <v>31</v>
      </c>
    </row>
    <row r="1659" spans="1:20" x14ac:dyDescent="0.3">
      <c r="A1659" t="s">
        <v>111</v>
      </c>
      <c r="B1659" t="s">
        <v>112</v>
      </c>
      <c r="C1659" t="s">
        <v>55</v>
      </c>
      <c r="D1659" t="s">
        <v>56</v>
      </c>
      <c r="E1659" t="s">
        <v>105</v>
      </c>
      <c r="F1659" t="s">
        <v>57</v>
      </c>
      <c r="G1659" t="s">
        <v>484</v>
      </c>
      <c r="H1659" t="s">
        <v>27</v>
      </c>
      <c r="I1659" t="s">
        <v>153</v>
      </c>
      <c r="J1659" t="s">
        <v>252</v>
      </c>
      <c r="K1659">
        <v>8.18</v>
      </c>
      <c r="L1659">
        <v>13</v>
      </c>
      <c r="M1659">
        <v>10</v>
      </c>
      <c r="N1659">
        <v>3</v>
      </c>
      <c r="O1659">
        <v>13</v>
      </c>
      <c r="P1659">
        <v>76.900000000000006</v>
      </c>
      <c r="Q1659">
        <v>76.900000000000006</v>
      </c>
      <c r="R1659">
        <v>0.18</v>
      </c>
      <c r="S1659" t="s">
        <v>30</v>
      </c>
      <c r="T1659" t="s">
        <v>31</v>
      </c>
    </row>
    <row r="1660" spans="1:20" x14ac:dyDescent="0.3">
      <c r="A1660" t="s">
        <v>114</v>
      </c>
      <c r="B1660" t="s">
        <v>115</v>
      </c>
      <c r="C1660" t="s">
        <v>72</v>
      </c>
      <c r="D1660" t="s">
        <v>73</v>
      </c>
      <c r="E1660" t="s">
        <v>105</v>
      </c>
      <c r="F1660" t="s">
        <v>74</v>
      </c>
      <c r="G1660" t="s">
        <v>484</v>
      </c>
      <c r="H1660" t="s">
        <v>119</v>
      </c>
      <c r="I1660" t="s">
        <v>458</v>
      </c>
      <c r="J1660" t="s">
        <v>476</v>
      </c>
      <c r="K1660">
        <v>7.99</v>
      </c>
      <c r="L1660">
        <v>18</v>
      </c>
      <c r="M1660">
        <v>16</v>
      </c>
      <c r="N1660">
        <v>2</v>
      </c>
      <c r="O1660">
        <v>18</v>
      </c>
      <c r="P1660">
        <v>88.9</v>
      </c>
      <c r="Q1660">
        <v>88.9</v>
      </c>
      <c r="R1660">
        <v>0</v>
      </c>
      <c r="S1660" t="s">
        <v>42</v>
      </c>
      <c r="T1660" t="s">
        <v>31</v>
      </c>
    </row>
    <row r="1661" spans="1:20" x14ac:dyDescent="0.3">
      <c r="A1661" t="s">
        <v>117</v>
      </c>
      <c r="B1661" t="s">
        <v>118</v>
      </c>
      <c r="C1661" t="s">
        <v>94</v>
      </c>
      <c r="D1661" t="s">
        <v>95</v>
      </c>
      <c r="E1661" t="s">
        <v>105</v>
      </c>
      <c r="F1661" t="s">
        <v>89</v>
      </c>
      <c r="G1661" t="s">
        <v>484</v>
      </c>
      <c r="H1661" t="s">
        <v>27</v>
      </c>
      <c r="I1661" t="s">
        <v>223</v>
      </c>
      <c r="J1661" t="s">
        <v>371</v>
      </c>
      <c r="K1661">
        <v>9.07</v>
      </c>
      <c r="L1661">
        <v>25</v>
      </c>
      <c r="M1661">
        <v>24</v>
      </c>
      <c r="N1661">
        <v>1</v>
      </c>
      <c r="O1661">
        <v>25</v>
      </c>
      <c r="P1661">
        <v>96</v>
      </c>
      <c r="Q1661">
        <v>96</v>
      </c>
      <c r="R1661">
        <v>1.07</v>
      </c>
      <c r="S1661" t="s">
        <v>42</v>
      </c>
      <c r="T1661" t="s">
        <v>31</v>
      </c>
    </row>
    <row r="1662" spans="1:20" x14ac:dyDescent="0.3">
      <c r="A1662" t="s">
        <v>20</v>
      </c>
      <c r="B1662" t="s">
        <v>21</v>
      </c>
      <c r="C1662" t="s">
        <v>22</v>
      </c>
      <c r="D1662" t="s">
        <v>23</v>
      </c>
      <c r="E1662" t="s">
        <v>24</v>
      </c>
      <c r="F1662" t="s">
        <v>25</v>
      </c>
      <c r="G1662" t="s">
        <v>485</v>
      </c>
      <c r="H1662" t="s">
        <v>27</v>
      </c>
      <c r="I1662" t="s">
        <v>50</v>
      </c>
      <c r="J1662" t="s">
        <v>250</v>
      </c>
      <c r="K1662">
        <v>8.49</v>
      </c>
      <c r="L1662">
        <v>28</v>
      </c>
      <c r="M1662">
        <v>28</v>
      </c>
      <c r="N1662">
        <v>0</v>
      </c>
      <c r="O1662">
        <v>28</v>
      </c>
      <c r="P1662">
        <v>100</v>
      </c>
      <c r="Q1662">
        <v>100</v>
      </c>
      <c r="R1662">
        <v>0.49</v>
      </c>
      <c r="S1662" t="s">
        <v>42</v>
      </c>
      <c r="T1662" t="s">
        <v>60</v>
      </c>
    </row>
    <row r="1663" spans="1:20" x14ac:dyDescent="0.3">
      <c r="A1663" t="s">
        <v>32</v>
      </c>
      <c r="B1663" t="s">
        <v>33</v>
      </c>
      <c r="C1663" t="s">
        <v>22</v>
      </c>
      <c r="D1663" t="s">
        <v>34</v>
      </c>
      <c r="E1663" t="s">
        <v>24</v>
      </c>
      <c r="F1663" t="s">
        <v>25</v>
      </c>
      <c r="G1663" t="s">
        <v>485</v>
      </c>
      <c r="H1663" t="s">
        <v>27</v>
      </c>
      <c r="I1663" t="s">
        <v>40</v>
      </c>
      <c r="J1663" t="s">
        <v>208</v>
      </c>
      <c r="K1663">
        <v>7.9</v>
      </c>
      <c r="L1663">
        <v>26</v>
      </c>
      <c r="M1663">
        <v>22</v>
      </c>
      <c r="N1663">
        <v>4</v>
      </c>
      <c r="O1663">
        <v>26</v>
      </c>
      <c r="P1663">
        <v>84.6</v>
      </c>
      <c r="Q1663">
        <v>84.6</v>
      </c>
      <c r="R1663">
        <v>0</v>
      </c>
      <c r="S1663" t="s">
        <v>30</v>
      </c>
      <c r="T1663" t="s">
        <v>37</v>
      </c>
    </row>
    <row r="1664" spans="1:20" x14ac:dyDescent="0.3">
      <c r="A1664" t="s">
        <v>38</v>
      </c>
      <c r="B1664" t="s">
        <v>39</v>
      </c>
      <c r="C1664" t="s">
        <v>22</v>
      </c>
      <c r="D1664" t="s">
        <v>34</v>
      </c>
      <c r="E1664" t="s">
        <v>24</v>
      </c>
      <c r="F1664" t="s">
        <v>25</v>
      </c>
      <c r="G1664" t="s">
        <v>485</v>
      </c>
      <c r="H1664" t="s">
        <v>27</v>
      </c>
      <c r="I1664" t="s">
        <v>64</v>
      </c>
      <c r="J1664" t="s">
        <v>327</v>
      </c>
      <c r="K1664">
        <v>9.23</v>
      </c>
      <c r="L1664">
        <v>28</v>
      </c>
      <c r="M1664">
        <v>27</v>
      </c>
      <c r="N1664">
        <v>1</v>
      </c>
      <c r="O1664">
        <v>28</v>
      </c>
      <c r="P1664">
        <v>96.4</v>
      </c>
      <c r="Q1664">
        <v>96.4</v>
      </c>
      <c r="R1664">
        <v>1.23</v>
      </c>
      <c r="S1664" t="s">
        <v>30</v>
      </c>
      <c r="T1664" t="s">
        <v>31</v>
      </c>
    </row>
    <row r="1665" spans="1:20" x14ac:dyDescent="0.3">
      <c r="A1665" t="s">
        <v>43</v>
      </c>
      <c r="B1665" t="s">
        <v>44</v>
      </c>
      <c r="C1665" t="s">
        <v>22</v>
      </c>
      <c r="D1665" t="s">
        <v>45</v>
      </c>
      <c r="E1665" t="s">
        <v>24</v>
      </c>
      <c r="F1665" t="s">
        <v>25</v>
      </c>
      <c r="G1665" t="s">
        <v>485</v>
      </c>
      <c r="H1665" t="s">
        <v>27</v>
      </c>
      <c r="I1665" t="s">
        <v>260</v>
      </c>
      <c r="J1665" t="s">
        <v>140</v>
      </c>
      <c r="K1665">
        <v>7.58</v>
      </c>
      <c r="L1665">
        <v>22</v>
      </c>
      <c r="M1665">
        <v>21</v>
      </c>
      <c r="N1665">
        <v>1</v>
      </c>
      <c r="O1665">
        <v>22</v>
      </c>
      <c r="P1665">
        <v>95.5</v>
      </c>
      <c r="Q1665">
        <v>95.5</v>
      </c>
      <c r="R1665">
        <v>0</v>
      </c>
      <c r="S1665" t="s">
        <v>42</v>
      </c>
      <c r="T1665" t="s">
        <v>31</v>
      </c>
    </row>
    <row r="1666" spans="1:20" x14ac:dyDescent="0.3">
      <c r="A1666" t="s">
        <v>48</v>
      </c>
      <c r="B1666" t="s">
        <v>49</v>
      </c>
      <c r="C1666" t="s">
        <v>22</v>
      </c>
      <c r="D1666" t="s">
        <v>34</v>
      </c>
      <c r="E1666" t="s">
        <v>24</v>
      </c>
      <c r="F1666" t="s">
        <v>25</v>
      </c>
      <c r="G1666" t="s">
        <v>485</v>
      </c>
      <c r="H1666" t="s">
        <v>27</v>
      </c>
      <c r="I1666" t="s">
        <v>138</v>
      </c>
      <c r="J1666" t="s">
        <v>205</v>
      </c>
      <c r="K1666">
        <v>8.77</v>
      </c>
      <c r="L1666">
        <v>27</v>
      </c>
      <c r="M1666">
        <v>20</v>
      </c>
      <c r="N1666">
        <v>7</v>
      </c>
      <c r="O1666">
        <v>27</v>
      </c>
      <c r="P1666">
        <v>74.099999999999994</v>
      </c>
      <c r="Q1666">
        <v>74.099999999999994</v>
      </c>
      <c r="R1666">
        <v>0.77</v>
      </c>
      <c r="S1666" t="s">
        <v>30</v>
      </c>
      <c r="T1666" t="s">
        <v>37</v>
      </c>
    </row>
    <row r="1667" spans="1:20" x14ac:dyDescent="0.3">
      <c r="A1667" t="s">
        <v>53</v>
      </c>
      <c r="B1667" t="s">
        <v>54</v>
      </c>
      <c r="C1667" t="s">
        <v>55</v>
      </c>
      <c r="D1667" t="s">
        <v>56</v>
      </c>
      <c r="E1667" t="s">
        <v>24</v>
      </c>
      <c r="F1667" t="s">
        <v>57</v>
      </c>
      <c r="G1667" t="s">
        <v>485</v>
      </c>
      <c r="H1667" t="s">
        <v>27</v>
      </c>
      <c r="I1667" t="s">
        <v>149</v>
      </c>
      <c r="J1667" t="s">
        <v>382</v>
      </c>
      <c r="K1667">
        <v>7.38</v>
      </c>
      <c r="L1667">
        <v>14</v>
      </c>
      <c r="M1667">
        <v>12</v>
      </c>
      <c r="N1667">
        <v>2</v>
      </c>
      <c r="O1667">
        <v>14</v>
      </c>
      <c r="P1667">
        <v>85.7</v>
      </c>
      <c r="Q1667">
        <v>85.7</v>
      </c>
      <c r="R1667">
        <v>0</v>
      </c>
      <c r="S1667" t="s">
        <v>42</v>
      </c>
      <c r="T1667" t="s">
        <v>31</v>
      </c>
    </row>
    <row r="1668" spans="1:20" x14ac:dyDescent="0.3">
      <c r="A1668" t="s">
        <v>61</v>
      </c>
      <c r="B1668" t="s">
        <v>62</v>
      </c>
      <c r="C1668" t="s">
        <v>55</v>
      </c>
      <c r="D1668" t="s">
        <v>63</v>
      </c>
      <c r="E1668" t="s">
        <v>24</v>
      </c>
      <c r="F1668" t="s">
        <v>57</v>
      </c>
      <c r="G1668" t="s">
        <v>485</v>
      </c>
      <c r="H1668" t="s">
        <v>27</v>
      </c>
      <c r="I1668" t="s">
        <v>206</v>
      </c>
      <c r="J1668" t="s">
        <v>208</v>
      </c>
      <c r="K1668">
        <v>8.9700000000000006</v>
      </c>
      <c r="L1668">
        <v>7</v>
      </c>
      <c r="M1668">
        <v>7</v>
      </c>
      <c r="N1668">
        <v>0</v>
      </c>
      <c r="O1668">
        <v>7</v>
      </c>
      <c r="P1668">
        <v>100</v>
      </c>
      <c r="Q1668">
        <v>100</v>
      </c>
      <c r="R1668">
        <v>0.97</v>
      </c>
      <c r="S1668" t="s">
        <v>42</v>
      </c>
      <c r="T1668" t="s">
        <v>60</v>
      </c>
    </row>
    <row r="1669" spans="1:20" x14ac:dyDescent="0.3">
      <c r="A1669" t="s">
        <v>66</v>
      </c>
      <c r="B1669" t="s">
        <v>67</v>
      </c>
      <c r="C1669" t="s">
        <v>55</v>
      </c>
      <c r="D1669" t="s">
        <v>56</v>
      </c>
      <c r="E1669" t="s">
        <v>24</v>
      </c>
      <c r="F1669" t="s">
        <v>57</v>
      </c>
      <c r="G1669" t="s">
        <v>485</v>
      </c>
      <c r="H1669" t="s">
        <v>27</v>
      </c>
      <c r="I1669" t="s">
        <v>84</v>
      </c>
      <c r="J1669" t="s">
        <v>80</v>
      </c>
      <c r="K1669">
        <v>8.2200000000000006</v>
      </c>
      <c r="L1669">
        <v>15</v>
      </c>
      <c r="M1669">
        <v>13</v>
      </c>
      <c r="N1669">
        <v>2</v>
      </c>
      <c r="O1669">
        <v>15</v>
      </c>
      <c r="P1669">
        <v>86.7</v>
      </c>
      <c r="Q1669">
        <v>86.7</v>
      </c>
      <c r="R1669">
        <v>0.22</v>
      </c>
      <c r="S1669" t="s">
        <v>42</v>
      </c>
      <c r="T1669" t="s">
        <v>31</v>
      </c>
    </row>
    <row r="1670" spans="1:20" x14ac:dyDescent="0.3">
      <c r="A1670" t="s">
        <v>70</v>
      </c>
      <c r="B1670" t="s">
        <v>71</v>
      </c>
      <c r="C1670" t="s">
        <v>72</v>
      </c>
      <c r="D1670" t="s">
        <v>73</v>
      </c>
      <c r="E1670" t="s">
        <v>24</v>
      </c>
      <c r="F1670" t="s">
        <v>74</v>
      </c>
      <c r="G1670" t="s">
        <v>485</v>
      </c>
      <c r="H1670" t="s">
        <v>158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 t="s">
        <v>42</v>
      </c>
      <c r="T1670" t="s">
        <v>60</v>
      </c>
    </row>
    <row r="1671" spans="1:20" x14ac:dyDescent="0.3">
      <c r="A1671" t="s">
        <v>77</v>
      </c>
      <c r="B1671" t="s">
        <v>78</v>
      </c>
      <c r="C1671" t="s">
        <v>72</v>
      </c>
      <c r="D1671" t="s">
        <v>73</v>
      </c>
      <c r="E1671" t="s">
        <v>24</v>
      </c>
      <c r="F1671" t="s">
        <v>74</v>
      </c>
      <c r="G1671" t="s">
        <v>485</v>
      </c>
      <c r="H1671" t="s">
        <v>27</v>
      </c>
      <c r="I1671" t="s">
        <v>306</v>
      </c>
      <c r="J1671" t="s">
        <v>163</v>
      </c>
      <c r="K1671">
        <v>8.23</v>
      </c>
      <c r="L1671">
        <v>15</v>
      </c>
      <c r="M1671">
        <v>11</v>
      </c>
      <c r="N1671">
        <v>4</v>
      </c>
      <c r="O1671">
        <v>15</v>
      </c>
      <c r="P1671">
        <v>73.3</v>
      </c>
      <c r="Q1671">
        <v>73.3</v>
      </c>
      <c r="R1671">
        <v>0.23</v>
      </c>
      <c r="S1671" t="s">
        <v>30</v>
      </c>
      <c r="T1671" t="s">
        <v>37</v>
      </c>
    </row>
    <row r="1672" spans="1:20" x14ac:dyDescent="0.3">
      <c r="A1672" t="s">
        <v>82</v>
      </c>
      <c r="B1672" t="s">
        <v>83</v>
      </c>
      <c r="C1672" t="s">
        <v>72</v>
      </c>
      <c r="D1672" t="s">
        <v>45</v>
      </c>
      <c r="E1672" t="s">
        <v>24</v>
      </c>
      <c r="F1672" t="s">
        <v>74</v>
      </c>
      <c r="G1672" t="s">
        <v>485</v>
      </c>
      <c r="H1672" t="s">
        <v>27</v>
      </c>
      <c r="I1672" t="s">
        <v>110</v>
      </c>
      <c r="J1672" t="s">
        <v>228</v>
      </c>
      <c r="K1672">
        <v>8.42</v>
      </c>
      <c r="L1672">
        <v>8</v>
      </c>
      <c r="M1672">
        <v>7</v>
      </c>
      <c r="N1672">
        <v>1</v>
      </c>
      <c r="O1672">
        <v>8</v>
      </c>
      <c r="P1672">
        <v>87.5</v>
      </c>
      <c r="Q1672">
        <v>87.5</v>
      </c>
      <c r="R1672">
        <v>0.42</v>
      </c>
      <c r="S1672" t="s">
        <v>81</v>
      </c>
      <c r="T1672" t="s">
        <v>31</v>
      </c>
    </row>
    <row r="1673" spans="1:20" x14ac:dyDescent="0.3">
      <c r="A1673" t="s">
        <v>85</v>
      </c>
      <c r="B1673" t="s">
        <v>86</v>
      </c>
      <c r="C1673" t="s">
        <v>87</v>
      </c>
      <c r="D1673" t="s">
        <v>88</v>
      </c>
      <c r="E1673" t="s">
        <v>24</v>
      </c>
      <c r="F1673" t="s">
        <v>89</v>
      </c>
      <c r="G1673" t="s">
        <v>485</v>
      </c>
      <c r="H1673" t="s">
        <v>27</v>
      </c>
      <c r="I1673" t="s">
        <v>153</v>
      </c>
      <c r="J1673" t="s">
        <v>195</v>
      </c>
      <c r="K1673">
        <v>7.74</v>
      </c>
      <c r="L1673">
        <v>22</v>
      </c>
      <c r="M1673">
        <v>22</v>
      </c>
      <c r="N1673">
        <v>0</v>
      </c>
      <c r="O1673">
        <v>22</v>
      </c>
      <c r="P1673">
        <v>100</v>
      </c>
      <c r="Q1673">
        <v>100</v>
      </c>
      <c r="R1673">
        <v>0</v>
      </c>
      <c r="S1673" t="s">
        <v>42</v>
      </c>
      <c r="T1673" t="s">
        <v>60</v>
      </c>
    </row>
    <row r="1674" spans="1:20" x14ac:dyDescent="0.3">
      <c r="A1674" t="s">
        <v>92</v>
      </c>
      <c r="B1674" t="s">
        <v>93</v>
      </c>
      <c r="C1674" t="s">
        <v>94</v>
      </c>
      <c r="D1674" t="s">
        <v>95</v>
      </c>
      <c r="E1674" t="s">
        <v>24</v>
      </c>
      <c r="F1674" t="s">
        <v>89</v>
      </c>
      <c r="G1674" t="s">
        <v>485</v>
      </c>
      <c r="H1674" t="s">
        <v>27</v>
      </c>
      <c r="I1674" t="s">
        <v>153</v>
      </c>
      <c r="J1674" t="s">
        <v>361</v>
      </c>
      <c r="K1674">
        <v>8.09</v>
      </c>
      <c r="L1674">
        <v>21</v>
      </c>
      <c r="M1674">
        <v>17</v>
      </c>
      <c r="N1674">
        <v>4</v>
      </c>
      <c r="O1674">
        <v>21</v>
      </c>
      <c r="P1674">
        <v>81</v>
      </c>
      <c r="Q1674">
        <v>81</v>
      </c>
      <c r="R1674">
        <v>0.09</v>
      </c>
      <c r="S1674" t="s">
        <v>81</v>
      </c>
      <c r="T1674" t="s">
        <v>37</v>
      </c>
    </row>
    <row r="1675" spans="1:20" x14ac:dyDescent="0.3">
      <c r="A1675" t="s">
        <v>97</v>
      </c>
      <c r="B1675" t="s">
        <v>98</v>
      </c>
      <c r="C1675" t="s">
        <v>94</v>
      </c>
      <c r="D1675" t="s">
        <v>95</v>
      </c>
      <c r="E1675" t="s">
        <v>24</v>
      </c>
      <c r="F1675" t="s">
        <v>89</v>
      </c>
      <c r="G1675" t="s">
        <v>485</v>
      </c>
      <c r="H1675" t="s">
        <v>158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 t="s">
        <v>42</v>
      </c>
      <c r="T1675" t="s">
        <v>60</v>
      </c>
    </row>
    <row r="1676" spans="1:20" x14ac:dyDescent="0.3">
      <c r="A1676" t="s">
        <v>100</v>
      </c>
      <c r="B1676" t="s">
        <v>101</v>
      </c>
      <c r="C1676" t="s">
        <v>94</v>
      </c>
      <c r="D1676" t="s">
        <v>45</v>
      </c>
      <c r="E1676" t="s">
        <v>24</v>
      </c>
      <c r="F1676" t="s">
        <v>89</v>
      </c>
      <c r="G1676" t="s">
        <v>485</v>
      </c>
      <c r="H1676" t="s">
        <v>27</v>
      </c>
      <c r="I1676" t="s">
        <v>75</v>
      </c>
      <c r="J1676" t="s">
        <v>163</v>
      </c>
      <c r="K1676">
        <v>9.2799999999999994</v>
      </c>
      <c r="L1676">
        <v>25</v>
      </c>
      <c r="M1676">
        <v>22</v>
      </c>
      <c r="N1676">
        <v>3</v>
      </c>
      <c r="O1676">
        <v>25</v>
      </c>
      <c r="P1676">
        <v>88</v>
      </c>
      <c r="Q1676">
        <v>88</v>
      </c>
      <c r="R1676">
        <v>1.28</v>
      </c>
      <c r="S1676" t="s">
        <v>42</v>
      </c>
      <c r="T1676" t="s">
        <v>31</v>
      </c>
    </row>
    <row r="1677" spans="1:20" x14ac:dyDescent="0.3">
      <c r="A1677" t="s">
        <v>103</v>
      </c>
      <c r="B1677" t="s">
        <v>104</v>
      </c>
      <c r="C1677" t="s">
        <v>22</v>
      </c>
      <c r="D1677" t="s">
        <v>34</v>
      </c>
      <c r="E1677" t="s">
        <v>105</v>
      </c>
      <c r="F1677" t="s">
        <v>25</v>
      </c>
      <c r="G1677" t="s">
        <v>485</v>
      </c>
      <c r="H1677" t="s">
        <v>27</v>
      </c>
      <c r="I1677" t="s">
        <v>106</v>
      </c>
      <c r="J1677" t="s">
        <v>349</v>
      </c>
      <c r="K1677">
        <v>8.94</v>
      </c>
      <c r="L1677">
        <v>20</v>
      </c>
      <c r="M1677">
        <v>19</v>
      </c>
      <c r="N1677">
        <v>1</v>
      </c>
      <c r="O1677">
        <v>20</v>
      </c>
      <c r="P1677">
        <v>95</v>
      </c>
      <c r="Q1677">
        <v>95</v>
      </c>
      <c r="R1677">
        <v>0.94</v>
      </c>
      <c r="S1677" t="s">
        <v>42</v>
      </c>
      <c r="T1677" t="s">
        <v>31</v>
      </c>
    </row>
    <row r="1678" spans="1:20" x14ac:dyDescent="0.3">
      <c r="A1678" t="s">
        <v>108</v>
      </c>
      <c r="B1678" t="s">
        <v>109</v>
      </c>
      <c r="C1678" t="s">
        <v>22</v>
      </c>
      <c r="D1678" t="s">
        <v>34</v>
      </c>
      <c r="E1678" t="s">
        <v>105</v>
      </c>
      <c r="F1678" t="s">
        <v>25</v>
      </c>
      <c r="G1678" t="s">
        <v>485</v>
      </c>
      <c r="H1678" t="s">
        <v>27</v>
      </c>
      <c r="I1678" t="s">
        <v>46</v>
      </c>
      <c r="J1678" t="s">
        <v>353</v>
      </c>
      <c r="K1678">
        <v>7.29</v>
      </c>
      <c r="L1678">
        <v>22</v>
      </c>
      <c r="M1678">
        <v>21</v>
      </c>
      <c r="N1678">
        <v>1</v>
      </c>
      <c r="O1678">
        <v>22</v>
      </c>
      <c r="P1678">
        <v>95.5</v>
      </c>
      <c r="Q1678">
        <v>95.5</v>
      </c>
      <c r="R1678">
        <v>0</v>
      </c>
      <c r="S1678" t="s">
        <v>30</v>
      </c>
      <c r="T1678" t="s">
        <v>31</v>
      </c>
    </row>
    <row r="1679" spans="1:20" x14ac:dyDescent="0.3">
      <c r="A1679" t="s">
        <v>111</v>
      </c>
      <c r="B1679" t="s">
        <v>112</v>
      </c>
      <c r="C1679" t="s">
        <v>55</v>
      </c>
      <c r="D1679" t="s">
        <v>56</v>
      </c>
      <c r="E1679" t="s">
        <v>105</v>
      </c>
      <c r="F1679" t="s">
        <v>57</v>
      </c>
      <c r="G1679" t="s">
        <v>485</v>
      </c>
      <c r="H1679" t="s">
        <v>27</v>
      </c>
      <c r="I1679" t="s">
        <v>75</v>
      </c>
      <c r="J1679" t="s">
        <v>187</v>
      </c>
      <c r="K1679">
        <v>9.01</v>
      </c>
      <c r="L1679">
        <v>17</v>
      </c>
      <c r="M1679">
        <v>13</v>
      </c>
      <c r="N1679">
        <v>4</v>
      </c>
      <c r="O1679">
        <v>17</v>
      </c>
      <c r="P1679">
        <v>76.5</v>
      </c>
      <c r="Q1679">
        <v>76.5</v>
      </c>
      <c r="R1679">
        <v>1.01</v>
      </c>
      <c r="S1679" t="s">
        <v>30</v>
      </c>
      <c r="T1679" t="s">
        <v>37</v>
      </c>
    </row>
    <row r="1680" spans="1:20" x14ac:dyDescent="0.3">
      <c r="A1680" t="s">
        <v>114</v>
      </c>
      <c r="B1680" t="s">
        <v>115</v>
      </c>
      <c r="C1680" t="s">
        <v>72</v>
      </c>
      <c r="D1680" t="s">
        <v>73</v>
      </c>
      <c r="E1680" t="s">
        <v>105</v>
      </c>
      <c r="F1680" t="s">
        <v>74</v>
      </c>
      <c r="G1680" t="s">
        <v>485</v>
      </c>
      <c r="H1680" t="s">
        <v>27</v>
      </c>
      <c r="I1680" t="s">
        <v>106</v>
      </c>
      <c r="J1680" t="s">
        <v>259</v>
      </c>
      <c r="K1680">
        <v>8.5299999999999994</v>
      </c>
      <c r="L1680">
        <v>13</v>
      </c>
      <c r="M1680">
        <v>12</v>
      </c>
      <c r="N1680">
        <v>1</v>
      </c>
      <c r="O1680">
        <v>13</v>
      </c>
      <c r="P1680">
        <v>92.3</v>
      </c>
      <c r="Q1680">
        <v>92.3</v>
      </c>
      <c r="R1680">
        <v>0.53</v>
      </c>
      <c r="S1680" t="s">
        <v>30</v>
      </c>
      <c r="T1680" t="s">
        <v>31</v>
      </c>
    </row>
    <row r="1681" spans="1:20" x14ac:dyDescent="0.3">
      <c r="A1681" t="s">
        <v>117</v>
      </c>
      <c r="B1681" t="s">
        <v>118</v>
      </c>
      <c r="C1681" t="s">
        <v>94</v>
      </c>
      <c r="D1681" t="s">
        <v>95</v>
      </c>
      <c r="E1681" t="s">
        <v>105</v>
      </c>
      <c r="F1681" t="s">
        <v>89</v>
      </c>
      <c r="G1681" t="s">
        <v>485</v>
      </c>
      <c r="H1681" t="s">
        <v>119</v>
      </c>
      <c r="I1681" t="s">
        <v>449</v>
      </c>
      <c r="J1681" t="s">
        <v>157</v>
      </c>
      <c r="K1681">
        <v>7.39</v>
      </c>
      <c r="L1681">
        <v>28</v>
      </c>
      <c r="M1681">
        <v>25</v>
      </c>
      <c r="N1681">
        <v>3</v>
      </c>
      <c r="O1681">
        <v>28</v>
      </c>
      <c r="P1681">
        <v>89.3</v>
      </c>
      <c r="Q1681">
        <v>89.3</v>
      </c>
      <c r="R1681">
        <v>0</v>
      </c>
      <c r="S1681" t="s">
        <v>42</v>
      </c>
      <c r="T1681" t="s">
        <v>31</v>
      </c>
    </row>
    <row r="1682" spans="1:20" x14ac:dyDescent="0.3">
      <c r="A1682" t="s">
        <v>20</v>
      </c>
      <c r="B1682" t="s">
        <v>21</v>
      </c>
      <c r="C1682" t="s">
        <v>22</v>
      </c>
      <c r="D1682" t="s">
        <v>23</v>
      </c>
      <c r="E1682" t="s">
        <v>24</v>
      </c>
      <c r="F1682" t="s">
        <v>25</v>
      </c>
      <c r="G1682" t="s">
        <v>486</v>
      </c>
      <c r="H1682" t="s">
        <v>27</v>
      </c>
      <c r="I1682" t="s">
        <v>64</v>
      </c>
      <c r="J1682" t="s">
        <v>329</v>
      </c>
      <c r="K1682">
        <v>9.33</v>
      </c>
      <c r="L1682">
        <v>24</v>
      </c>
      <c r="M1682">
        <v>21</v>
      </c>
      <c r="N1682">
        <v>3</v>
      </c>
      <c r="O1682">
        <v>24</v>
      </c>
      <c r="P1682">
        <v>87.5</v>
      </c>
      <c r="Q1682">
        <v>87.5</v>
      </c>
      <c r="R1682">
        <v>1.33</v>
      </c>
      <c r="S1682" t="s">
        <v>30</v>
      </c>
      <c r="T1682" t="s">
        <v>31</v>
      </c>
    </row>
    <row r="1683" spans="1:20" x14ac:dyDescent="0.3">
      <c r="A1683" t="s">
        <v>32</v>
      </c>
      <c r="B1683" t="s">
        <v>33</v>
      </c>
      <c r="C1683" t="s">
        <v>22</v>
      </c>
      <c r="D1683" t="s">
        <v>34</v>
      </c>
      <c r="E1683" t="s">
        <v>24</v>
      </c>
      <c r="F1683" t="s">
        <v>25</v>
      </c>
      <c r="G1683" t="s">
        <v>486</v>
      </c>
      <c r="H1683" t="s">
        <v>27</v>
      </c>
      <c r="I1683" t="s">
        <v>110</v>
      </c>
      <c r="J1683" t="s">
        <v>178</v>
      </c>
      <c r="K1683">
        <v>8.1999999999999993</v>
      </c>
      <c r="L1683">
        <v>26</v>
      </c>
      <c r="M1683">
        <v>26</v>
      </c>
      <c r="N1683">
        <v>0</v>
      </c>
      <c r="O1683">
        <v>26</v>
      </c>
      <c r="P1683">
        <v>100</v>
      </c>
      <c r="Q1683">
        <v>100</v>
      </c>
      <c r="R1683">
        <v>0.2</v>
      </c>
      <c r="S1683" t="s">
        <v>42</v>
      </c>
      <c r="T1683" t="s">
        <v>60</v>
      </c>
    </row>
    <row r="1684" spans="1:20" x14ac:dyDescent="0.3">
      <c r="A1684" t="s">
        <v>38</v>
      </c>
      <c r="B1684" t="s">
        <v>39</v>
      </c>
      <c r="C1684" t="s">
        <v>22</v>
      </c>
      <c r="D1684" t="s">
        <v>34</v>
      </c>
      <c r="E1684" t="s">
        <v>24</v>
      </c>
      <c r="F1684" t="s">
        <v>25</v>
      </c>
      <c r="G1684" t="s">
        <v>486</v>
      </c>
      <c r="H1684" t="s">
        <v>27</v>
      </c>
      <c r="I1684" t="s">
        <v>113</v>
      </c>
      <c r="J1684" t="s">
        <v>381</v>
      </c>
      <c r="K1684">
        <v>7.97</v>
      </c>
      <c r="L1684">
        <v>24</v>
      </c>
      <c r="M1684">
        <v>24</v>
      </c>
      <c r="N1684">
        <v>0</v>
      </c>
      <c r="O1684">
        <v>24</v>
      </c>
      <c r="P1684">
        <v>100</v>
      </c>
      <c r="Q1684">
        <v>100</v>
      </c>
      <c r="R1684">
        <v>0</v>
      </c>
      <c r="S1684" t="s">
        <v>42</v>
      </c>
      <c r="T1684" t="s">
        <v>60</v>
      </c>
    </row>
    <row r="1685" spans="1:20" x14ac:dyDescent="0.3">
      <c r="A1685" t="s">
        <v>43</v>
      </c>
      <c r="B1685" t="s">
        <v>44</v>
      </c>
      <c r="C1685" t="s">
        <v>22</v>
      </c>
      <c r="D1685" t="s">
        <v>45</v>
      </c>
      <c r="E1685" t="s">
        <v>24</v>
      </c>
      <c r="F1685" t="s">
        <v>25</v>
      </c>
      <c r="G1685" t="s">
        <v>486</v>
      </c>
      <c r="H1685" t="s">
        <v>27</v>
      </c>
      <c r="I1685" t="s">
        <v>46</v>
      </c>
      <c r="J1685" t="s">
        <v>195</v>
      </c>
      <c r="K1685">
        <v>7.9</v>
      </c>
      <c r="L1685">
        <v>20</v>
      </c>
      <c r="M1685">
        <v>20</v>
      </c>
      <c r="N1685">
        <v>0</v>
      </c>
      <c r="O1685">
        <v>20</v>
      </c>
      <c r="P1685">
        <v>100</v>
      </c>
      <c r="Q1685">
        <v>100</v>
      </c>
      <c r="R1685">
        <v>0</v>
      </c>
      <c r="S1685" t="s">
        <v>42</v>
      </c>
      <c r="T1685" t="s">
        <v>60</v>
      </c>
    </row>
    <row r="1686" spans="1:20" x14ac:dyDescent="0.3">
      <c r="A1686" t="s">
        <v>48</v>
      </c>
      <c r="B1686" t="s">
        <v>49</v>
      </c>
      <c r="C1686" t="s">
        <v>22</v>
      </c>
      <c r="D1686" t="s">
        <v>34</v>
      </c>
      <c r="E1686" t="s">
        <v>24</v>
      </c>
      <c r="F1686" t="s">
        <v>25</v>
      </c>
      <c r="G1686" t="s">
        <v>486</v>
      </c>
      <c r="H1686" t="s">
        <v>27</v>
      </c>
      <c r="I1686" t="s">
        <v>194</v>
      </c>
      <c r="J1686" t="s">
        <v>286</v>
      </c>
      <c r="K1686">
        <v>8.31</v>
      </c>
      <c r="L1686">
        <v>15</v>
      </c>
      <c r="M1686">
        <v>15</v>
      </c>
      <c r="N1686">
        <v>0</v>
      </c>
      <c r="O1686">
        <v>15</v>
      </c>
      <c r="P1686">
        <v>100</v>
      </c>
      <c r="Q1686">
        <v>100</v>
      </c>
      <c r="R1686">
        <v>0.31</v>
      </c>
      <c r="S1686" t="s">
        <v>42</v>
      </c>
      <c r="T1686" t="s">
        <v>60</v>
      </c>
    </row>
    <row r="1687" spans="1:20" x14ac:dyDescent="0.3">
      <c r="A1687" t="s">
        <v>53</v>
      </c>
      <c r="B1687" t="s">
        <v>54</v>
      </c>
      <c r="C1687" t="s">
        <v>55</v>
      </c>
      <c r="D1687" t="s">
        <v>56</v>
      </c>
      <c r="E1687" t="s">
        <v>24</v>
      </c>
      <c r="F1687" t="s">
        <v>57</v>
      </c>
      <c r="G1687" t="s">
        <v>486</v>
      </c>
      <c r="H1687" t="s">
        <v>119</v>
      </c>
      <c r="I1687" t="s">
        <v>399</v>
      </c>
      <c r="J1687" t="s">
        <v>487</v>
      </c>
      <c r="K1687">
        <v>9.43</v>
      </c>
      <c r="L1687">
        <v>20</v>
      </c>
      <c r="M1687">
        <v>17</v>
      </c>
      <c r="N1687">
        <v>3</v>
      </c>
      <c r="O1687">
        <v>20</v>
      </c>
      <c r="P1687">
        <v>85</v>
      </c>
      <c r="Q1687">
        <v>85</v>
      </c>
      <c r="R1687">
        <v>1.43</v>
      </c>
      <c r="S1687" t="s">
        <v>42</v>
      </c>
      <c r="T1687" t="s">
        <v>31</v>
      </c>
    </row>
    <row r="1688" spans="1:20" x14ac:dyDescent="0.3">
      <c r="A1688" t="s">
        <v>61</v>
      </c>
      <c r="B1688" t="s">
        <v>62</v>
      </c>
      <c r="C1688" t="s">
        <v>55</v>
      </c>
      <c r="D1688" t="s">
        <v>63</v>
      </c>
      <c r="E1688" t="s">
        <v>24</v>
      </c>
      <c r="F1688" t="s">
        <v>57</v>
      </c>
      <c r="G1688" t="s">
        <v>486</v>
      </c>
      <c r="H1688" t="s">
        <v>27</v>
      </c>
      <c r="I1688" t="s">
        <v>223</v>
      </c>
      <c r="J1688" t="s">
        <v>221</v>
      </c>
      <c r="K1688">
        <v>9.58</v>
      </c>
      <c r="L1688">
        <v>22</v>
      </c>
      <c r="M1688">
        <v>15</v>
      </c>
      <c r="N1688">
        <v>7</v>
      </c>
      <c r="O1688">
        <v>22</v>
      </c>
      <c r="P1688">
        <v>68.2</v>
      </c>
      <c r="Q1688">
        <v>68.2</v>
      </c>
      <c r="R1688">
        <v>1.58</v>
      </c>
      <c r="S1688" t="s">
        <v>30</v>
      </c>
      <c r="T1688" t="s">
        <v>37</v>
      </c>
    </row>
    <row r="1689" spans="1:20" x14ac:dyDescent="0.3">
      <c r="A1689" t="s">
        <v>66</v>
      </c>
      <c r="B1689" t="s">
        <v>67</v>
      </c>
      <c r="C1689" t="s">
        <v>55</v>
      </c>
      <c r="D1689" t="s">
        <v>56</v>
      </c>
      <c r="E1689" t="s">
        <v>24</v>
      </c>
      <c r="F1689" t="s">
        <v>57</v>
      </c>
      <c r="G1689" t="s">
        <v>486</v>
      </c>
      <c r="H1689" t="s">
        <v>27</v>
      </c>
      <c r="I1689" t="s">
        <v>110</v>
      </c>
      <c r="J1689" t="s">
        <v>140</v>
      </c>
      <c r="K1689">
        <v>8.3000000000000007</v>
      </c>
      <c r="L1689">
        <v>21</v>
      </c>
      <c r="M1689">
        <v>19</v>
      </c>
      <c r="N1689">
        <v>2</v>
      </c>
      <c r="O1689">
        <v>21</v>
      </c>
      <c r="P1689">
        <v>90.5</v>
      </c>
      <c r="Q1689">
        <v>90.5</v>
      </c>
      <c r="R1689">
        <v>0.3</v>
      </c>
      <c r="S1689" t="s">
        <v>42</v>
      </c>
      <c r="T1689" t="s">
        <v>31</v>
      </c>
    </row>
    <row r="1690" spans="1:20" x14ac:dyDescent="0.3">
      <c r="A1690" t="s">
        <v>70</v>
      </c>
      <c r="B1690" t="s">
        <v>71</v>
      </c>
      <c r="C1690" t="s">
        <v>72</v>
      </c>
      <c r="D1690" t="s">
        <v>73</v>
      </c>
      <c r="E1690" t="s">
        <v>24</v>
      </c>
      <c r="F1690" t="s">
        <v>74</v>
      </c>
      <c r="G1690" t="s">
        <v>486</v>
      </c>
      <c r="H1690" t="s">
        <v>27</v>
      </c>
      <c r="I1690" t="s">
        <v>50</v>
      </c>
      <c r="J1690" t="s">
        <v>236</v>
      </c>
      <c r="K1690">
        <v>8.7100000000000009</v>
      </c>
      <c r="L1690">
        <v>23</v>
      </c>
      <c r="M1690">
        <v>23</v>
      </c>
      <c r="N1690">
        <v>0</v>
      </c>
      <c r="O1690">
        <v>23</v>
      </c>
      <c r="P1690">
        <v>100</v>
      </c>
      <c r="Q1690">
        <v>100</v>
      </c>
      <c r="R1690">
        <v>0.71</v>
      </c>
      <c r="S1690" t="s">
        <v>42</v>
      </c>
      <c r="T1690" t="s">
        <v>60</v>
      </c>
    </row>
    <row r="1691" spans="1:20" x14ac:dyDescent="0.3">
      <c r="A1691" t="s">
        <v>77</v>
      </c>
      <c r="B1691" t="s">
        <v>78</v>
      </c>
      <c r="C1691" t="s">
        <v>72</v>
      </c>
      <c r="D1691" t="s">
        <v>73</v>
      </c>
      <c r="E1691" t="s">
        <v>24</v>
      </c>
      <c r="F1691" t="s">
        <v>74</v>
      </c>
      <c r="G1691" t="s">
        <v>486</v>
      </c>
      <c r="H1691" t="s">
        <v>27</v>
      </c>
      <c r="I1691" t="s">
        <v>173</v>
      </c>
      <c r="J1691" t="s">
        <v>474</v>
      </c>
      <c r="K1691">
        <v>8.9499999999999993</v>
      </c>
      <c r="L1691">
        <v>14</v>
      </c>
      <c r="M1691">
        <v>14</v>
      </c>
      <c r="N1691">
        <v>0</v>
      </c>
      <c r="O1691">
        <v>14</v>
      </c>
      <c r="P1691">
        <v>100</v>
      </c>
      <c r="Q1691">
        <v>100</v>
      </c>
      <c r="R1691">
        <v>0.95</v>
      </c>
      <c r="S1691" t="s">
        <v>42</v>
      </c>
      <c r="T1691" t="s">
        <v>60</v>
      </c>
    </row>
    <row r="1692" spans="1:20" x14ac:dyDescent="0.3">
      <c r="A1692" t="s">
        <v>82</v>
      </c>
      <c r="B1692" t="s">
        <v>83</v>
      </c>
      <c r="C1692" t="s">
        <v>72</v>
      </c>
      <c r="D1692" t="s">
        <v>45</v>
      </c>
      <c r="E1692" t="s">
        <v>24</v>
      </c>
      <c r="F1692" t="s">
        <v>74</v>
      </c>
      <c r="G1692" t="s">
        <v>486</v>
      </c>
      <c r="H1692" t="s">
        <v>27</v>
      </c>
      <c r="I1692" t="s">
        <v>149</v>
      </c>
      <c r="J1692" t="s">
        <v>207</v>
      </c>
      <c r="K1692">
        <v>8.6199999999999992</v>
      </c>
      <c r="L1692">
        <v>26</v>
      </c>
      <c r="M1692">
        <v>19</v>
      </c>
      <c r="N1692">
        <v>7</v>
      </c>
      <c r="O1692">
        <v>26</v>
      </c>
      <c r="P1692">
        <v>73.099999999999994</v>
      </c>
      <c r="Q1692">
        <v>73.099999999999994</v>
      </c>
      <c r="R1692">
        <v>0.62</v>
      </c>
      <c r="S1692" t="s">
        <v>42</v>
      </c>
      <c r="T1692" t="s">
        <v>37</v>
      </c>
    </row>
    <row r="1693" spans="1:20" x14ac:dyDescent="0.3">
      <c r="A1693" t="s">
        <v>85</v>
      </c>
      <c r="B1693" t="s">
        <v>86</v>
      </c>
      <c r="C1693" t="s">
        <v>87</v>
      </c>
      <c r="D1693" t="s">
        <v>88</v>
      </c>
      <c r="E1693" t="s">
        <v>24</v>
      </c>
      <c r="F1693" t="s">
        <v>89</v>
      </c>
      <c r="G1693" t="s">
        <v>486</v>
      </c>
      <c r="H1693" t="s">
        <v>27</v>
      </c>
      <c r="I1693" t="s">
        <v>46</v>
      </c>
      <c r="J1693" t="s">
        <v>280</v>
      </c>
      <c r="K1693">
        <v>9.11</v>
      </c>
      <c r="L1693">
        <v>5</v>
      </c>
      <c r="M1693">
        <v>4</v>
      </c>
      <c r="N1693">
        <v>1</v>
      </c>
      <c r="O1693">
        <v>5</v>
      </c>
      <c r="P1693">
        <v>80</v>
      </c>
      <c r="Q1693">
        <v>80</v>
      </c>
      <c r="R1693">
        <v>1.1100000000000001</v>
      </c>
      <c r="S1693" t="s">
        <v>30</v>
      </c>
      <c r="T1693" t="s">
        <v>31</v>
      </c>
    </row>
    <row r="1694" spans="1:20" x14ac:dyDescent="0.3">
      <c r="A1694" t="s">
        <v>92</v>
      </c>
      <c r="B1694" t="s">
        <v>93</v>
      </c>
      <c r="C1694" t="s">
        <v>94</v>
      </c>
      <c r="D1694" t="s">
        <v>95</v>
      </c>
      <c r="E1694" t="s">
        <v>24</v>
      </c>
      <c r="F1694" t="s">
        <v>89</v>
      </c>
      <c r="G1694" t="s">
        <v>486</v>
      </c>
      <c r="H1694" t="s">
        <v>27</v>
      </c>
      <c r="I1694" t="s">
        <v>204</v>
      </c>
      <c r="J1694" t="s">
        <v>296</v>
      </c>
      <c r="K1694">
        <v>8.8000000000000007</v>
      </c>
      <c r="L1694">
        <v>23</v>
      </c>
      <c r="M1694">
        <v>20</v>
      </c>
      <c r="N1694">
        <v>3</v>
      </c>
      <c r="O1694">
        <v>23</v>
      </c>
      <c r="P1694">
        <v>87</v>
      </c>
      <c r="Q1694">
        <v>87</v>
      </c>
      <c r="R1694">
        <v>0.8</v>
      </c>
      <c r="S1694" t="s">
        <v>42</v>
      </c>
      <c r="T1694" t="s">
        <v>31</v>
      </c>
    </row>
    <row r="1695" spans="1:20" x14ac:dyDescent="0.3">
      <c r="A1695" t="s">
        <v>97</v>
      </c>
      <c r="B1695" t="s">
        <v>98</v>
      </c>
      <c r="C1695" t="s">
        <v>94</v>
      </c>
      <c r="D1695" t="s">
        <v>95</v>
      </c>
      <c r="E1695" t="s">
        <v>24</v>
      </c>
      <c r="F1695" t="s">
        <v>89</v>
      </c>
      <c r="G1695" t="s">
        <v>486</v>
      </c>
      <c r="H1695" t="s">
        <v>27</v>
      </c>
      <c r="I1695" t="s">
        <v>149</v>
      </c>
      <c r="J1695" t="s">
        <v>212</v>
      </c>
      <c r="K1695">
        <v>9.43</v>
      </c>
      <c r="L1695">
        <v>25</v>
      </c>
      <c r="M1695">
        <v>22</v>
      </c>
      <c r="N1695">
        <v>3</v>
      </c>
      <c r="O1695">
        <v>25</v>
      </c>
      <c r="P1695">
        <v>88</v>
      </c>
      <c r="Q1695">
        <v>88</v>
      </c>
      <c r="R1695">
        <v>1.43</v>
      </c>
      <c r="S1695" t="s">
        <v>42</v>
      </c>
      <c r="T1695" t="s">
        <v>31</v>
      </c>
    </row>
    <row r="1696" spans="1:20" x14ac:dyDescent="0.3">
      <c r="A1696" t="s">
        <v>100</v>
      </c>
      <c r="B1696" t="s">
        <v>101</v>
      </c>
      <c r="C1696" t="s">
        <v>94</v>
      </c>
      <c r="D1696" t="s">
        <v>45</v>
      </c>
      <c r="E1696" t="s">
        <v>24</v>
      </c>
      <c r="F1696" t="s">
        <v>89</v>
      </c>
      <c r="G1696" t="s">
        <v>486</v>
      </c>
      <c r="H1696" t="s">
        <v>27</v>
      </c>
      <c r="I1696" t="s">
        <v>46</v>
      </c>
      <c r="J1696" t="s">
        <v>178</v>
      </c>
      <c r="K1696">
        <v>8.43</v>
      </c>
      <c r="L1696">
        <v>26</v>
      </c>
      <c r="M1696">
        <v>22</v>
      </c>
      <c r="N1696">
        <v>4</v>
      </c>
      <c r="O1696">
        <v>26</v>
      </c>
      <c r="P1696">
        <v>84.6</v>
      </c>
      <c r="Q1696">
        <v>84.6</v>
      </c>
      <c r="R1696">
        <v>0.43</v>
      </c>
      <c r="S1696" t="s">
        <v>30</v>
      </c>
      <c r="T1696" t="s">
        <v>37</v>
      </c>
    </row>
    <row r="1697" spans="1:20" x14ac:dyDescent="0.3">
      <c r="A1697" t="s">
        <v>103</v>
      </c>
      <c r="B1697" t="s">
        <v>104</v>
      </c>
      <c r="C1697" t="s">
        <v>22</v>
      </c>
      <c r="D1697" t="s">
        <v>34</v>
      </c>
      <c r="E1697" t="s">
        <v>105</v>
      </c>
      <c r="F1697" t="s">
        <v>25</v>
      </c>
      <c r="G1697" t="s">
        <v>486</v>
      </c>
      <c r="H1697" t="s">
        <v>27</v>
      </c>
      <c r="I1697" t="s">
        <v>125</v>
      </c>
      <c r="J1697" t="s">
        <v>207</v>
      </c>
      <c r="K1697">
        <v>8.5399999999999991</v>
      </c>
      <c r="L1697">
        <v>20</v>
      </c>
      <c r="M1697">
        <v>17</v>
      </c>
      <c r="N1697">
        <v>3</v>
      </c>
      <c r="O1697">
        <v>20</v>
      </c>
      <c r="P1697">
        <v>85</v>
      </c>
      <c r="Q1697">
        <v>85</v>
      </c>
      <c r="R1697">
        <v>0.54</v>
      </c>
      <c r="S1697" t="s">
        <v>42</v>
      </c>
      <c r="T1697" t="s">
        <v>31</v>
      </c>
    </row>
    <row r="1698" spans="1:20" x14ac:dyDescent="0.3">
      <c r="A1698" t="s">
        <v>108</v>
      </c>
      <c r="B1698" t="s">
        <v>109</v>
      </c>
      <c r="C1698" t="s">
        <v>22</v>
      </c>
      <c r="D1698" t="s">
        <v>34</v>
      </c>
      <c r="E1698" t="s">
        <v>105</v>
      </c>
      <c r="F1698" t="s">
        <v>25</v>
      </c>
      <c r="G1698" t="s">
        <v>486</v>
      </c>
      <c r="H1698" t="s">
        <v>27</v>
      </c>
      <c r="I1698" t="s">
        <v>204</v>
      </c>
      <c r="J1698" t="s">
        <v>193</v>
      </c>
      <c r="K1698">
        <v>9.2200000000000006</v>
      </c>
      <c r="L1698">
        <v>27</v>
      </c>
      <c r="M1698">
        <v>27</v>
      </c>
      <c r="N1698">
        <v>0</v>
      </c>
      <c r="O1698">
        <v>27</v>
      </c>
      <c r="P1698">
        <v>100</v>
      </c>
      <c r="Q1698">
        <v>100</v>
      </c>
      <c r="R1698">
        <v>1.22</v>
      </c>
      <c r="S1698" t="s">
        <v>42</v>
      </c>
      <c r="T1698" t="s">
        <v>60</v>
      </c>
    </row>
    <row r="1699" spans="1:20" x14ac:dyDescent="0.3">
      <c r="A1699" t="s">
        <v>111</v>
      </c>
      <c r="B1699" t="s">
        <v>112</v>
      </c>
      <c r="C1699" t="s">
        <v>55</v>
      </c>
      <c r="D1699" t="s">
        <v>56</v>
      </c>
      <c r="E1699" t="s">
        <v>105</v>
      </c>
      <c r="F1699" t="s">
        <v>57</v>
      </c>
      <c r="G1699" t="s">
        <v>486</v>
      </c>
      <c r="H1699" t="s">
        <v>119</v>
      </c>
      <c r="I1699" t="s">
        <v>449</v>
      </c>
      <c r="J1699" t="s">
        <v>76</v>
      </c>
      <c r="K1699">
        <v>7.54</v>
      </c>
      <c r="L1699">
        <v>11</v>
      </c>
      <c r="M1699">
        <v>10</v>
      </c>
      <c r="N1699">
        <v>1</v>
      </c>
      <c r="O1699">
        <v>11</v>
      </c>
      <c r="P1699">
        <v>90.9</v>
      </c>
      <c r="Q1699">
        <v>90.9</v>
      </c>
      <c r="R1699">
        <v>0</v>
      </c>
      <c r="S1699" t="s">
        <v>42</v>
      </c>
      <c r="T1699" t="s">
        <v>31</v>
      </c>
    </row>
    <row r="1700" spans="1:20" x14ac:dyDescent="0.3">
      <c r="A1700" t="s">
        <v>114</v>
      </c>
      <c r="B1700" t="s">
        <v>115</v>
      </c>
      <c r="C1700" t="s">
        <v>72</v>
      </c>
      <c r="D1700" t="s">
        <v>73</v>
      </c>
      <c r="E1700" t="s">
        <v>105</v>
      </c>
      <c r="F1700" t="s">
        <v>74</v>
      </c>
      <c r="G1700" t="s">
        <v>486</v>
      </c>
      <c r="H1700" t="s">
        <v>27</v>
      </c>
      <c r="I1700" t="s">
        <v>130</v>
      </c>
      <c r="J1700" t="s">
        <v>163</v>
      </c>
      <c r="K1700">
        <v>8.0399999999999991</v>
      </c>
      <c r="L1700">
        <v>22</v>
      </c>
      <c r="M1700">
        <v>15</v>
      </c>
      <c r="N1700">
        <v>7</v>
      </c>
      <c r="O1700">
        <v>22</v>
      </c>
      <c r="P1700">
        <v>68.2</v>
      </c>
      <c r="Q1700">
        <v>68.2</v>
      </c>
      <c r="R1700">
        <v>0.04</v>
      </c>
      <c r="S1700" t="s">
        <v>30</v>
      </c>
      <c r="T1700" t="s">
        <v>37</v>
      </c>
    </row>
    <row r="1701" spans="1:20" x14ac:dyDescent="0.3">
      <c r="A1701" t="s">
        <v>117</v>
      </c>
      <c r="B1701" t="s">
        <v>118</v>
      </c>
      <c r="C1701" t="s">
        <v>94</v>
      </c>
      <c r="D1701" t="s">
        <v>95</v>
      </c>
      <c r="E1701" t="s">
        <v>105</v>
      </c>
      <c r="F1701" t="s">
        <v>89</v>
      </c>
      <c r="G1701" t="s">
        <v>486</v>
      </c>
      <c r="H1701" t="s">
        <v>27</v>
      </c>
      <c r="I1701" t="s">
        <v>136</v>
      </c>
      <c r="J1701" t="s">
        <v>29</v>
      </c>
      <c r="K1701">
        <v>7.71</v>
      </c>
      <c r="L1701">
        <v>11</v>
      </c>
      <c r="M1701">
        <v>11</v>
      </c>
      <c r="N1701">
        <v>0</v>
      </c>
      <c r="O1701">
        <v>11</v>
      </c>
      <c r="P1701">
        <v>100</v>
      </c>
      <c r="Q1701">
        <v>100</v>
      </c>
      <c r="R1701">
        <v>0</v>
      </c>
      <c r="S1701" t="s">
        <v>42</v>
      </c>
      <c r="T1701" t="s">
        <v>60</v>
      </c>
    </row>
    <row r="1702" spans="1:20" x14ac:dyDescent="0.3">
      <c r="A1702" t="s">
        <v>20</v>
      </c>
      <c r="B1702" t="s">
        <v>21</v>
      </c>
      <c r="C1702" t="s">
        <v>22</v>
      </c>
      <c r="D1702" t="s">
        <v>23</v>
      </c>
      <c r="E1702" t="s">
        <v>24</v>
      </c>
      <c r="F1702" t="s">
        <v>25</v>
      </c>
      <c r="G1702" t="s">
        <v>488</v>
      </c>
      <c r="H1702" t="s">
        <v>27</v>
      </c>
      <c r="I1702" t="s">
        <v>35</v>
      </c>
      <c r="J1702" t="s">
        <v>388</v>
      </c>
      <c r="K1702">
        <v>7.67</v>
      </c>
      <c r="L1702">
        <v>17</v>
      </c>
      <c r="M1702">
        <v>14</v>
      </c>
      <c r="N1702">
        <v>3</v>
      </c>
      <c r="O1702">
        <v>17</v>
      </c>
      <c r="P1702">
        <v>82.4</v>
      </c>
      <c r="Q1702">
        <v>82.4</v>
      </c>
      <c r="R1702">
        <v>0</v>
      </c>
      <c r="S1702" t="s">
        <v>42</v>
      </c>
      <c r="T1702" t="s">
        <v>31</v>
      </c>
    </row>
    <row r="1703" spans="1:20" x14ac:dyDescent="0.3">
      <c r="A1703" t="s">
        <v>32</v>
      </c>
      <c r="B1703" t="s">
        <v>33</v>
      </c>
      <c r="C1703" t="s">
        <v>22</v>
      </c>
      <c r="D1703" t="s">
        <v>34</v>
      </c>
      <c r="E1703" t="s">
        <v>24</v>
      </c>
      <c r="F1703" t="s">
        <v>25</v>
      </c>
      <c r="G1703" t="s">
        <v>488</v>
      </c>
      <c r="H1703" t="s">
        <v>27</v>
      </c>
      <c r="I1703" t="s">
        <v>206</v>
      </c>
      <c r="J1703" t="s">
        <v>131</v>
      </c>
      <c r="K1703">
        <v>9.39</v>
      </c>
      <c r="L1703">
        <v>29</v>
      </c>
      <c r="M1703">
        <v>20</v>
      </c>
      <c r="N1703">
        <v>9</v>
      </c>
      <c r="O1703">
        <v>29</v>
      </c>
      <c r="P1703">
        <v>69</v>
      </c>
      <c r="Q1703">
        <v>69</v>
      </c>
      <c r="R1703">
        <v>1.39</v>
      </c>
      <c r="S1703" t="s">
        <v>42</v>
      </c>
      <c r="T1703" t="s">
        <v>122</v>
      </c>
    </row>
    <row r="1704" spans="1:20" x14ac:dyDescent="0.3">
      <c r="A1704" t="s">
        <v>38</v>
      </c>
      <c r="B1704" t="s">
        <v>39</v>
      </c>
      <c r="C1704" t="s">
        <v>22</v>
      </c>
      <c r="D1704" t="s">
        <v>34</v>
      </c>
      <c r="E1704" t="s">
        <v>24</v>
      </c>
      <c r="F1704" t="s">
        <v>25</v>
      </c>
      <c r="G1704" t="s">
        <v>488</v>
      </c>
      <c r="H1704" t="s">
        <v>27</v>
      </c>
      <c r="I1704" t="s">
        <v>181</v>
      </c>
      <c r="J1704" t="s">
        <v>253</v>
      </c>
      <c r="K1704">
        <v>7.31</v>
      </c>
      <c r="L1704">
        <v>21</v>
      </c>
      <c r="M1704">
        <v>20</v>
      </c>
      <c r="N1704">
        <v>1</v>
      </c>
      <c r="O1704">
        <v>21</v>
      </c>
      <c r="P1704">
        <v>95.2</v>
      </c>
      <c r="Q1704">
        <v>95.2</v>
      </c>
      <c r="R1704">
        <v>0</v>
      </c>
      <c r="S1704" t="s">
        <v>42</v>
      </c>
      <c r="T1704" t="s">
        <v>31</v>
      </c>
    </row>
    <row r="1705" spans="1:20" x14ac:dyDescent="0.3">
      <c r="A1705" t="s">
        <v>43</v>
      </c>
      <c r="B1705" t="s">
        <v>44</v>
      </c>
      <c r="C1705" t="s">
        <v>22</v>
      </c>
      <c r="D1705" t="s">
        <v>45</v>
      </c>
      <c r="E1705" t="s">
        <v>24</v>
      </c>
      <c r="F1705" t="s">
        <v>25</v>
      </c>
      <c r="G1705" t="s">
        <v>488</v>
      </c>
      <c r="H1705" t="s">
        <v>27</v>
      </c>
      <c r="I1705" t="s">
        <v>194</v>
      </c>
      <c r="J1705" t="s">
        <v>304</v>
      </c>
      <c r="K1705">
        <v>9.59</v>
      </c>
      <c r="L1705">
        <v>20</v>
      </c>
      <c r="M1705">
        <v>17</v>
      </c>
      <c r="N1705">
        <v>3</v>
      </c>
      <c r="O1705">
        <v>20</v>
      </c>
      <c r="P1705">
        <v>85</v>
      </c>
      <c r="Q1705">
        <v>85</v>
      </c>
      <c r="R1705">
        <v>1.59</v>
      </c>
      <c r="S1705" t="s">
        <v>81</v>
      </c>
      <c r="T1705" t="s">
        <v>31</v>
      </c>
    </row>
    <row r="1706" spans="1:20" x14ac:dyDescent="0.3">
      <c r="A1706" t="s">
        <v>48</v>
      </c>
      <c r="B1706" t="s">
        <v>49</v>
      </c>
      <c r="C1706" t="s">
        <v>22</v>
      </c>
      <c r="D1706" t="s">
        <v>34</v>
      </c>
      <c r="E1706" t="s">
        <v>24</v>
      </c>
      <c r="F1706" t="s">
        <v>25</v>
      </c>
      <c r="G1706" t="s">
        <v>488</v>
      </c>
      <c r="H1706" t="s">
        <v>27</v>
      </c>
      <c r="I1706" t="s">
        <v>64</v>
      </c>
      <c r="J1706" t="s">
        <v>151</v>
      </c>
      <c r="K1706">
        <v>8.09</v>
      </c>
      <c r="L1706">
        <v>19</v>
      </c>
      <c r="M1706">
        <v>17</v>
      </c>
      <c r="N1706">
        <v>2</v>
      </c>
      <c r="O1706">
        <v>19</v>
      </c>
      <c r="P1706">
        <v>89.5</v>
      </c>
      <c r="Q1706">
        <v>89.5</v>
      </c>
      <c r="R1706">
        <v>0.09</v>
      </c>
      <c r="S1706" t="s">
        <v>30</v>
      </c>
      <c r="T1706" t="s">
        <v>31</v>
      </c>
    </row>
    <row r="1707" spans="1:20" x14ac:dyDescent="0.3">
      <c r="A1707" t="s">
        <v>53</v>
      </c>
      <c r="B1707" t="s">
        <v>54</v>
      </c>
      <c r="C1707" t="s">
        <v>55</v>
      </c>
      <c r="D1707" t="s">
        <v>56</v>
      </c>
      <c r="E1707" t="s">
        <v>24</v>
      </c>
      <c r="F1707" t="s">
        <v>57</v>
      </c>
      <c r="G1707" t="s">
        <v>488</v>
      </c>
      <c r="H1707" t="s">
        <v>27</v>
      </c>
      <c r="I1707" t="s">
        <v>46</v>
      </c>
      <c r="J1707" t="s">
        <v>172</v>
      </c>
      <c r="K1707">
        <v>7.4</v>
      </c>
      <c r="L1707">
        <v>17</v>
      </c>
      <c r="M1707">
        <v>14</v>
      </c>
      <c r="N1707">
        <v>3</v>
      </c>
      <c r="O1707">
        <v>17</v>
      </c>
      <c r="P1707">
        <v>82.4</v>
      </c>
      <c r="Q1707">
        <v>82.4</v>
      </c>
      <c r="R1707">
        <v>0</v>
      </c>
      <c r="S1707" t="s">
        <v>30</v>
      </c>
      <c r="T1707" t="s">
        <v>31</v>
      </c>
    </row>
    <row r="1708" spans="1:20" x14ac:dyDescent="0.3">
      <c r="A1708" t="s">
        <v>61</v>
      </c>
      <c r="B1708" t="s">
        <v>62</v>
      </c>
      <c r="C1708" t="s">
        <v>55</v>
      </c>
      <c r="D1708" t="s">
        <v>63</v>
      </c>
      <c r="E1708" t="s">
        <v>24</v>
      </c>
      <c r="F1708" t="s">
        <v>57</v>
      </c>
      <c r="G1708" t="s">
        <v>488</v>
      </c>
      <c r="H1708" t="s">
        <v>27</v>
      </c>
      <c r="I1708" t="s">
        <v>75</v>
      </c>
      <c r="J1708" t="s">
        <v>200</v>
      </c>
      <c r="K1708">
        <v>8.77</v>
      </c>
      <c r="L1708">
        <v>13</v>
      </c>
      <c r="M1708">
        <v>12</v>
      </c>
      <c r="N1708">
        <v>1</v>
      </c>
      <c r="O1708">
        <v>13</v>
      </c>
      <c r="P1708">
        <v>92.3</v>
      </c>
      <c r="Q1708">
        <v>92.3</v>
      </c>
      <c r="R1708">
        <v>0.77</v>
      </c>
      <c r="S1708" t="s">
        <v>42</v>
      </c>
      <c r="T1708" t="s">
        <v>31</v>
      </c>
    </row>
    <row r="1709" spans="1:20" x14ac:dyDescent="0.3">
      <c r="A1709" t="s">
        <v>66</v>
      </c>
      <c r="B1709" t="s">
        <v>67</v>
      </c>
      <c r="C1709" t="s">
        <v>55</v>
      </c>
      <c r="D1709" t="s">
        <v>56</v>
      </c>
      <c r="E1709" t="s">
        <v>24</v>
      </c>
      <c r="F1709" t="s">
        <v>57</v>
      </c>
      <c r="G1709" t="s">
        <v>488</v>
      </c>
      <c r="H1709" t="s">
        <v>27</v>
      </c>
      <c r="I1709" t="s">
        <v>79</v>
      </c>
      <c r="J1709" t="s">
        <v>212</v>
      </c>
      <c r="K1709">
        <v>9.3699999999999992</v>
      </c>
      <c r="L1709">
        <v>5</v>
      </c>
      <c r="M1709">
        <v>4</v>
      </c>
      <c r="N1709">
        <v>1</v>
      </c>
      <c r="O1709">
        <v>5</v>
      </c>
      <c r="P1709">
        <v>80</v>
      </c>
      <c r="Q1709">
        <v>80</v>
      </c>
      <c r="R1709">
        <v>1.37</v>
      </c>
      <c r="S1709" t="s">
        <v>81</v>
      </c>
      <c r="T1709" t="s">
        <v>31</v>
      </c>
    </row>
    <row r="1710" spans="1:20" x14ac:dyDescent="0.3">
      <c r="A1710" t="s">
        <v>70</v>
      </c>
      <c r="B1710" t="s">
        <v>71</v>
      </c>
      <c r="C1710" t="s">
        <v>72</v>
      </c>
      <c r="D1710" t="s">
        <v>73</v>
      </c>
      <c r="E1710" t="s">
        <v>24</v>
      </c>
      <c r="F1710" t="s">
        <v>74</v>
      </c>
      <c r="G1710" t="s">
        <v>488</v>
      </c>
      <c r="H1710" t="s">
        <v>27</v>
      </c>
      <c r="I1710" t="s">
        <v>149</v>
      </c>
      <c r="J1710" t="s">
        <v>225</v>
      </c>
      <c r="K1710">
        <v>7.66</v>
      </c>
      <c r="L1710">
        <v>13</v>
      </c>
      <c r="M1710">
        <v>12</v>
      </c>
      <c r="N1710">
        <v>1</v>
      </c>
      <c r="O1710">
        <v>13</v>
      </c>
      <c r="P1710">
        <v>92.3</v>
      </c>
      <c r="Q1710">
        <v>92.3</v>
      </c>
      <c r="R1710">
        <v>0</v>
      </c>
      <c r="S1710" t="s">
        <v>42</v>
      </c>
      <c r="T1710" t="s">
        <v>31</v>
      </c>
    </row>
    <row r="1711" spans="1:20" x14ac:dyDescent="0.3">
      <c r="A1711" t="s">
        <v>77</v>
      </c>
      <c r="B1711" t="s">
        <v>78</v>
      </c>
      <c r="C1711" t="s">
        <v>72</v>
      </c>
      <c r="D1711" t="s">
        <v>73</v>
      </c>
      <c r="E1711" t="s">
        <v>24</v>
      </c>
      <c r="F1711" t="s">
        <v>74</v>
      </c>
      <c r="G1711" t="s">
        <v>488</v>
      </c>
      <c r="H1711" t="s">
        <v>27</v>
      </c>
      <c r="I1711" t="s">
        <v>153</v>
      </c>
      <c r="J1711" t="s">
        <v>133</v>
      </c>
      <c r="K1711">
        <v>7.31</v>
      </c>
      <c r="L1711">
        <v>14</v>
      </c>
      <c r="M1711">
        <v>11</v>
      </c>
      <c r="N1711">
        <v>3</v>
      </c>
      <c r="O1711">
        <v>14</v>
      </c>
      <c r="P1711">
        <v>78.599999999999994</v>
      </c>
      <c r="Q1711">
        <v>78.599999999999994</v>
      </c>
      <c r="R1711">
        <v>0</v>
      </c>
      <c r="S1711" t="s">
        <v>30</v>
      </c>
      <c r="T1711" t="s">
        <v>31</v>
      </c>
    </row>
    <row r="1712" spans="1:20" x14ac:dyDescent="0.3">
      <c r="A1712" t="s">
        <v>82</v>
      </c>
      <c r="B1712" t="s">
        <v>83</v>
      </c>
      <c r="C1712" t="s">
        <v>72</v>
      </c>
      <c r="D1712" t="s">
        <v>45</v>
      </c>
      <c r="E1712" t="s">
        <v>24</v>
      </c>
      <c r="F1712" t="s">
        <v>74</v>
      </c>
      <c r="G1712" t="s">
        <v>488</v>
      </c>
      <c r="H1712" t="s">
        <v>27</v>
      </c>
      <c r="I1712" t="s">
        <v>179</v>
      </c>
      <c r="J1712" t="s">
        <v>355</v>
      </c>
      <c r="K1712">
        <v>7.86</v>
      </c>
      <c r="L1712">
        <v>15</v>
      </c>
      <c r="M1712">
        <v>12</v>
      </c>
      <c r="N1712">
        <v>3</v>
      </c>
      <c r="O1712">
        <v>15</v>
      </c>
      <c r="P1712">
        <v>80</v>
      </c>
      <c r="Q1712">
        <v>80</v>
      </c>
      <c r="R1712">
        <v>0</v>
      </c>
      <c r="S1712" t="s">
        <v>42</v>
      </c>
      <c r="T1712" t="s">
        <v>31</v>
      </c>
    </row>
    <row r="1713" spans="1:20" x14ac:dyDescent="0.3">
      <c r="A1713" t="s">
        <v>85</v>
      </c>
      <c r="B1713" t="s">
        <v>86</v>
      </c>
      <c r="C1713" t="s">
        <v>87</v>
      </c>
      <c r="D1713" t="s">
        <v>88</v>
      </c>
      <c r="E1713" t="s">
        <v>24</v>
      </c>
      <c r="F1713" t="s">
        <v>89</v>
      </c>
      <c r="G1713" t="s">
        <v>488</v>
      </c>
      <c r="H1713" t="s">
        <v>27</v>
      </c>
      <c r="I1713" t="s">
        <v>90</v>
      </c>
      <c r="J1713" t="s">
        <v>272</v>
      </c>
      <c r="K1713">
        <v>9.43</v>
      </c>
      <c r="L1713">
        <v>21</v>
      </c>
      <c r="M1713">
        <v>16</v>
      </c>
      <c r="N1713">
        <v>5</v>
      </c>
      <c r="O1713">
        <v>21</v>
      </c>
      <c r="P1713">
        <v>76.2</v>
      </c>
      <c r="Q1713">
        <v>76.2</v>
      </c>
      <c r="R1713">
        <v>1.43</v>
      </c>
      <c r="S1713" t="s">
        <v>42</v>
      </c>
      <c r="T1713" t="s">
        <v>37</v>
      </c>
    </row>
    <row r="1714" spans="1:20" x14ac:dyDescent="0.3">
      <c r="A1714" t="s">
        <v>92</v>
      </c>
      <c r="B1714" t="s">
        <v>93</v>
      </c>
      <c r="C1714" t="s">
        <v>94</v>
      </c>
      <c r="D1714" t="s">
        <v>95</v>
      </c>
      <c r="E1714" t="s">
        <v>24</v>
      </c>
      <c r="F1714" t="s">
        <v>89</v>
      </c>
      <c r="G1714" t="s">
        <v>488</v>
      </c>
      <c r="H1714" t="s">
        <v>27</v>
      </c>
      <c r="I1714" t="s">
        <v>79</v>
      </c>
      <c r="J1714" t="s">
        <v>280</v>
      </c>
      <c r="K1714">
        <v>9.09</v>
      </c>
      <c r="L1714">
        <v>33</v>
      </c>
      <c r="M1714">
        <v>25</v>
      </c>
      <c r="N1714">
        <v>8</v>
      </c>
      <c r="O1714">
        <v>33</v>
      </c>
      <c r="P1714">
        <v>75.8</v>
      </c>
      <c r="Q1714">
        <v>75.8</v>
      </c>
      <c r="R1714">
        <v>1.0900000000000001</v>
      </c>
      <c r="S1714" t="s">
        <v>30</v>
      </c>
      <c r="T1714" t="s">
        <v>122</v>
      </c>
    </row>
    <row r="1715" spans="1:20" x14ac:dyDescent="0.3">
      <c r="A1715" t="s">
        <v>97</v>
      </c>
      <c r="B1715" t="s">
        <v>98</v>
      </c>
      <c r="C1715" t="s">
        <v>94</v>
      </c>
      <c r="D1715" t="s">
        <v>95</v>
      </c>
      <c r="E1715" t="s">
        <v>24</v>
      </c>
      <c r="F1715" t="s">
        <v>89</v>
      </c>
      <c r="G1715" t="s">
        <v>488</v>
      </c>
      <c r="H1715" t="s">
        <v>27</v>
      </c>
      <c r="I1715" t="s">
        <v>179</v>
      </c>
      <c r="J1715" t="s">
        <v>239</v>
      </c>
      <c r="K1715">
        <v>9.2100000000000009</v>
      </c>
      <c r="L1715">
        <v>21</v>
      </c>
      <c r="M1715">
        <v>16</v>
      </c>
      <c r="N1715">
        <v>5</v>
      </c>
      <c r="O1715">
        <v>21</v>
      </c>
      <c r="P1715">
        <v>76.2</v>
      </c>
      <c r="Q1715">
        <v>76.2</v>
      </c>
      <c r="R1715">
        <v>1.21</v>
      </c>
      <c r="S1715" t="s">
        <v>30</v>
      </c>
      <c r="T1715" t="s">
        <v>37</v>
      </c>
    </row>
    <row r="1716" spans="1:20" x14ac:dyDescent="0.3">
      <c r="A1716" t="s">
        <v>100</v>
      </c>
      <c r="B1716" t="s">
        <v>101</v>
      </c>
      <c r="C1716" t="s">
        <v>94</v>
      </c>
      <c r="D1716" t="s">
        <v>45</v>
      </c>
      <c r="E1716" t="s">
        <v>24</v>
      </c>
      <c r="F1716" t="s">
        <v>89</v>
      </c>
      <c r="G1716" t="s">
        <v>488</v>
      </c>
      <c r="H1716" t="s">
        <v>27</v>
      </c>
      <c r="I1716" t="s">
        <v>138</v>
      </c>
      <c r="J1716" t="s">
        <v>274</v>
      </c>
      <c r="K1716">
        <v>8.89</v>
      </c>
      <c r="L1716">
        <v>19</v>
      </c>
      <c r="M1716">
        <v>14</v>
      </c>
      <c r="N1716">
        <v>5</v>
      </c>
      <c r="O1716">
        <v>19</v>
      </c>
      <c r="P1716">
        <v>73.7</v>
      </c>
      <c r="Q1716">
        <v>73.7</v>
      </c>
      <c r="R1716">
        <v>0.89</v>
      </c>
      <c r="S1716" t="s">
        <v>42</v>
      </c>
      <c r="T1716" t="s">
        <v>37</v>
      </c>
    </row>
    <row r="1717" spans="1:20" x14ac:dyDescent="0.3">
      <c r="A1717" t="s">
        <v>103</v>
      </c>
      <c r="B1717" t="s">
        <v>104</v>
      </c>
      <c r="C1717" t="s">
        <v>22</v>
      </c>
      <c r="D1717" t="s">
        <v>34</v>
      </c>
      <c r="E1717" t="s">
        <v>105</v>
      </c>
      <c r="F1717" t="s">
        <v>25</v>
      </c>
      <c r="G1717" t="s">
        <v>488</v>
      </c>
      <c r="H1717" t="s">
        <v>27</v>
      </c>
      <c r="I1717" t="s">
        <v>75</v>
      </c>
      <c r="J1717" t="s">
        <v>281</v>
      </c>
      <c r="K1717">
        <v>7.85</v>
      </c>
      <c r="L1717">
        <v>28</v>
      </c>
      <c r="M1717">
        <v>22</v>
      </c>
      <c r="N1717">
        <v>6</v>
      </c>
      <c r="O1717">
        <v>28</v>
      </c>
      <c r="P1717">
        <v>78.599999999999994</v>
      </c>
      <c r="Q1717">
        <v>78.599999999999994</v>
      </c>
      <c r="R1717">
        <v>0</v>
      </c>
      <c r="S1717" t="s">
        <v>30</v>
      </c>
      <c r="T1717" t="s">
        <v>37</v>
      </c>
    </row>
    <row r="1718" spans="1:20" x14ac:dyDescent="0.3">
      <c r="A1718" t="s">
        <v>108</v>
      </c>
      <c r="B1718" t="s">
        <v>109</v>
      </c>
      <c r="C1718" t="s">
        <v>22</v>
      </c>
      <c r="D1718" t="s">
        <v>34</v>
      </c>
      <c r="E1718" t="s">
        <v>105</v>
      </c>
      <c r="F1718" t="s">
        <v>25</v>
      </c>
      <c r="G1718" t="s">
        <v>488</v>
      </c>
      <c r="H1718" t="s">
        <v>27</v>
      </c>
      <c r="I1718" t="s">
        <v>90</v>
      </c>
      <c r="J1718" t="s">
        <v>386</v>
      </c>
      <c r="K1718">
        <v>8.07</v>
      </c>
      <c r="L1718">
        <v>37</v>
      </c>
      <c r="M1718">
        <v>36</v>
      </c>
      <c r="N1718">
        <v>1</v>
      </c>
      <c r="O1718">
        <v>37</v>
      </c>
      <c r="P1718">
        <v>97.3</v>
      </c>
      <c r="Q1718">
        <v>97.3</v>
      </c>
      <c r="R1718">
        <v>7.0000000000000007E-2</v>
      </c>
      <c r="S1718" t="s">
        <v>30</v>
      </c>
      <c r="T1718" t="s">
        <v>31</v>
      </c>
    </row>
    <row r="1719" spans="1:20" x14ac:dyDescent="0.3">
      <c r="A1719" t="s">
        <v>111</v>
      </c>
      <c r="B1719" t="s">
        <v>112</v>
      </c>
      <c r="C1719" t="s">
        <v>55</v>
      </c>
      <c r="D1719" t="s">
        <v>56</v>
      </c>
      <c r="E1719" t="s">
        <v>105</v>
      </c>
      <c r="F1719" t="s">
        <v>57</v>
      </c>
      <c r="G1719" t="s">
        <v>488</v>
      </c>
      <c r="H1719" t="s">
        <v>27</v>
      </c>
      <c r="I1719" t="s">
        <v>64</v>
      </c>
      <c r="J1719" t="s">
        <v>211</v>
      </c>
      <c r="K1719">
        <v>9.48</v>
      </c>
      <c r="L1719">
        <v>13</v>
      </c>
      <c r="M1719">
        <v>11</v>
      </c>
      <c r="N1719">
        <v>2</v>
      </c>
      <c r="O1719">
        <v>13</v>
      </c>
      <c r="P1719">
        <v>84.6</v>
      </c>
      <c r="Q1719">
        <v>84.6</v>
      </c>
      <c r="R1719">
        <v>1.48</v>
      </c>
      <c r="S1719" t="s">
        <v>52</v>
      </c>
      <c r="T1719" t="s">
        <v>31</v>
      </c>
    </row>
    <row r="1720" spans="1:20" x14ac:dyDescent="0.3">
      <c r="A1720" t="s">
        <v>114</v>
      </c>
      <c r="B1720" t="s">
        <v>115</v>
      </c>
      <c r="C1720" t="s">
        <v>72</v>
      </c>
      <c r="D1720" t="s">
        <v>73</v>
      </c>
      <c r="E1720" t="s">
        <v>105</v>
      </c>
      <c r="F1720" t="s">
        <v>74</v>
      </c>
      <c r="G1720" t="s">
        <v>488</v>
      </c>
      <c r="H1720" t="s">
        <v>27</v>
      </c>
      <c r="I1720" t="s">
        <v>75</v>
      </c>
      <c r="J1720" t="s">
        <v>227</v>
      </c>
      <c r="K1720">
        <v>8.02</v>
      </c>
      <c r="L1720">
        <v>18</v>
      </c>
      <c r="M1720">
        <v>18</v>
      </c>
      <c r="N1720">
        <v>0</v>
      </c>
      <c r="O1720">
        <v>18</v>
      </c>
      <c r="P1720">
        <v>100</v>
      </c>
      <c r="Q1720">
        <v>100</v>
      </c>
      <c r="R1720">
        <v>0.02</v>
      </c>
      <c r="S1720" t="s">
        <v>42</v>
      </c>
      <c r="T1720" t="s">
        <v>60</v>
      </c>
    </row>
    <row r="1721" spans="1:20" x14ac:dyDescent="0.3">
      <c r="A1721" t="s">
        <v>117</v>
      </c>
      <c r="B1721" t="s">
        <v>118</v>
      </c>
      <c r="C1721" t="s">
        <v>94</v>
      </c>
      <c r="D1721" t="s">
        <v>95</v>
      </c>
      <c r="E1721" t="s">
        <v>105</v>
      </c>
      <c r="F1721" t="s">
        <v>89</v>
      </c>
      <c r="G1721" t="s">
        <v>488</v>
      </c>
      <c r="H1721" t="s">
        <v>27</v>
      </c>
      <c r="I1721" t="s">
        <v>149</v>
      </c>
      <c r="J1721" t="s">
        <v>213</v>
      </c>
      <c r="K1721">
        <v>8.43</v>
      </c>
      <c r="L1721">
        <v>28</v>
      </c>
      <c r="M1721">
        <v>22</v>
      </c>
      <c r="N1721">
        <v>6</v>
      </c>
      <c r="O1721">
        <v>28</v>
      </c>
      <c r="P1721">
        <v>78.599999999999994</v>
      </c>
      <c r="Q1721">
        <v>78.599999999999994</v>
      </c>
      <c r="R1721">
        <v>0.43</v>
      </c>
      <c r="S1721" t="s">
        <v>81</v>
      </c>
      <c r="T1721" t="s">
        <v>37</v>
      </c>
    </row>
    <row r="1722" spans="1:20" x14ac:dyDescent="0.3">
      <c r="A1722" t="s">
        <v>20</v>
      </c>
      <c r="B1722" t="s">
        <v>21</v>
      </c>
      <c r="C1722" t="s">
        <v>22</v>
      </c>
      <c r="D1722" t="s">
        <v>23</v>
      </c>
      <c r="E1722" t="s">
        <v>24</v>
      </c>
      <c r="F1722" t="s">
        <v>25</v>
      </c>
      <c r="G1722" t="s">
        <v>489</v>
      </c>
      <c r="H1722" t="s">
        <v>27</v>
      </c>
      <c r="I1722" t="s">
        <v>194</v>
      </c>
      <c r="J1722" t="s">
        <v>47</v>
      </c>
      <c r="K1722">
        <v>7.54</v>
      </c>
      <c r="L1722">
        <v>27</v>
      </c>
      <c r="M1722">
        <v>24</v>
      </c>
      <c r="N1722">
        <v>3</v>
      </c>
      <c r="O1722">
        <v>27</v>
      </c>
      <c r="P1722">
        <v>88.9</v>
      </c>
      <c r="Q1722">
        <v>88.9</v>
      </c>
      <c r="R1722">
        <v>0</v>
      </c>
      <c r="S1722" t="s">
        <v>30</v>
      </c>
      <c r="T1722" t="s">
        <v>31</v>
      </c>
    </row>
    <row r="1723" spans="1:20" x14ac:dyDescent="0.3">
      <c r="A1723" t="s">
        <v>32</v>
      </c>
      <c r="B1723" t="s">
        <v>33</v>
      </c>
      <c r="C1723" t="s">
        <v>22</v>
      </c>
      <c r="D1723" t="s">
        <v>34</v>
      </c>
      <c r="E1723" t="s">
        <v>24</v>
      </c>
      <c r="F1723" t="s">
        <v>25</v>
      </c>
      <c r="G1723" t="s">
        <v>489</v>
      </c>
      <c r="H1723" t="s">
        <v>27</v>
      </c>
      <c r="I1723" t="s">
        <v>84</v>
      </c>
      <c r="J1723" t="s">
        <v>216</v>
      </c>
      <c r="K1723">
        <v>8.8800000000000008</v>
      </c>
      <c r="L1723">
        <v>17</v>
      </c>
      <c r="M1723">
        <v>11</v>
      </c>
      <c r="N1723">
        <v>6</v>
      </c>
      <c r="O1723">
        <v>17</v>
      </c>
      <c r="P1723">
        <v>64.7</v>
      </c>
      <c r="Q1723">
        <v>64.7</v>
      </c>
      <c r="R1723">
        <v>0.88</v>
      </c>
      <c r="S1723" t="s">
        <v>30</v>
      </c>
      <c r="T1723" t="s">
        <v>37</v>
      </c>
    </row>
    <row r="1724" spans="1:20" x14ac:dyDescent="0.3">
      <c r="A1724" t="s">
        <v>38</v>
      </c>
      <c r="B1724" t="s">
        <v>39</v>
      </c>
      <c r="C1724" t="s">
        <v>22</v>
      </c>
      <c r="D1724" t="s">
        <v>34</v>
      </c>
      <c r="E1724" t="s">
        <v>24</v>
      </c>
      <c r="F1724" t="s">
        <v>25</v>
      </c>
      <c r="G1724" t="s">
        <v>489</v>
      </c>
      <c r="H1724" t="s">
        <v>27</v>
      </c>
      <c r="I1724" t="s">
        <v>79</v>
      </c>
      <c r="J1724" t="s">
        <v>265</v>
      </c>
      <c r="K1724">
        <v>9.39</v>
      </c>
      <c r="L1724">
        <v>16</v>
      </c>
      <c r="M1724">
        <v>13</v>
      </c>
      <c r="N1724">
        <v>3</v>
      </c>
      <c r="O1724">
        <v>16</v>
      </c>
      <c r="P1724">
        <v>81.2</v>
      </c>
      <c r="Q1724">
        <v>81.2</v>
      </c>
      <c r="R1724">
        <v>1.39</v>
      </c>
      <c r="S1724" t="s">
        <v>30</v>
      </c>
      <c r="T1724" t="s">
        <v>31</v>
      </c>
    </row>
    <row r="1725" spans="1:20" x14ac:dyDescent="0.3">
      <c r="A1725" t="s">
        <v>43</v>
      </c>
      <c r="B1725" t="s">
        <v>44</v>
      </c>
      <c r="C1725" t="s">
        <v>22</v>
      </c>
      <c r="D1725" t="s">
        <v>45</v>
      </c>
      <c r="E1725" t="s">
        <v>24</v>
      </c>
      <c r="F1725" t="s">
        <v>25</v>
      </c>
      <c r="G1725" t="s">
        <v>489</v>
      </c>
      <c r="H1725" t="s">
        <v>27</v>
      </c>
      <c r="I1725" t="s">
        <v>153</v>
      </c>
      <c r="J1725" t="s">
        <v>163</v>
      </c>
      <c r="K1725">
        <v>9.14</v>
      </c>
      <c r="L1725">
        <v>17</v>
      </c>
      <c r="M1725">
        <v>14</v>
      </c>
      <c r="N1725">
        <v>3</v>
      </c>
      <c r="O1725">
        <v>17</v>
      </c>
      <c r="P1725">
        <v>82.4</v>
      </c>
      <c r="Q1725">
        <v>82.4</v>
      </c>
      <c r="R1725">
        <v>1.1399999999999999</v>
      </c>
      <c r="S1725" t="s">
        <v>30</v>
      </c>
      <c r="T1725" t="s">
        <v>31</v>
      </c>
    </row>
    <row r="1726" spans="1:20" x14ac:dyDescent="0.3">
      <c r="A1726" t="s">
        <v>48</v>
      </c>
      <c r="B1726" t="s">
        <v>49</v>
      </c>
      <c r="C1726" t="s">
        <v>22</v>
      </c>
      <c r="D1726" t="s">
        <v>34</v>
      </c>
      <c r="E1726" t="s">
        <v>24</v>
      </c>
      <c r="F1726" t="s">
        <v>25</v>
      </c>
      <c r="G1726" t="s">
        <v>489</v>
      </c>
      <c r="H1726" t="s">
        <v>27</v>
      </c>
      <c r="I1726" t="s">
        <v>50</v>
      </c>
      <c r="J1726" t="s">
        <v>366</v>
      </c>
      <c r="K1726">
        <v>8.64</v>
      </c>
      <c r="L1726">
        <v>25</v>
      </c>
      <c r="M1726">
        <v>22</v>
      </c>
      <c r="N1726">
        <v>3</v>
      </c>
      <c r="O1726">
        <v>25</v>
      </c>
      <c r="P1726">
        <v>88</v>
      </c>
      <c r="Q1726">
        <v>88</v>
      </c>
      <c r="R1726">
        <v>0.64</v>
      </c>
      <c r="S1726" t="s">
        <v>30</v>
      </c>
      <c r="T1726" t="s">
        <v>31</v>
      </c>
    </row>
    <row r="1727" spans="1:20" x14ac:dyDescent="0.3">
      <c r="A1727" t="s">
        <v>53</v>
      </c>
      <c r="B1727" t="s">
        <v>54</v>
      </c>
      <c r="C1727" t="s">
        <v>55</v>
      </c>
      <c r="D1727" t="s">
        <v>56</v>
      </c>
      <c r="E1727" t="s">
        <v>24</v>
      </c>
      <c r="F1727" t="s">
        <v>57</v>
      </c>
      <c r="G1727" t="s">
        <v>489</v>
      </c>
      <c r="H1727" t="s">
        <v>27</v>
      </c>
      <c r="I1727" t="s">
        <v>113</v>
      </c>
      <c r="J1727" t="s">
        <v>322</v>
      </c>
      <c r="K1727">
        <v>7.46</v>
      </c>
      <c r="L1727">
        <v>12</v>
      </c>
      <c r="M1727">
        <v>11</v>
      </c>
      <c r="N1727">
        <v>1</v>
      </c>
      <c r="O1727">
        <v>12</v>
      </c>
      <c r="P1727">
        <v>91.7</v>
      </c>
      <c r="Q1727">
        <v>91.7</v>
      </c>
      <c r="R1727">
        <v>0</v>
      </c>
      <c r="S1727" t="s">
        <v>30</v>
      </c>
      <c r="T1727" t="s">
        <v>31</v>
      </c>
    </row>
    <row r="1728" spans="1:20" x14ac:dyDescent="0.3">
      <c r="A1728" t="s">
        <v>61</v>
      </c>
      <c r="B1728" t="s">
        <v>62</v>
      </c>
      <c r="C1728" t="s">
        <v>55</v>
      </c>
      <c r="D1728" t="s">
        <v>63</v>
      </c>
      <c r="E1728" t="s">
        <v>24</v>
      </c>
      <c r="F1728" t="s">
        <v>57</v>
      </c>
      <c r="G1728" t="s">
        <v>489</v>
      </c>
      <c r="H1728" t="s">
        <v>27</v>
      </c>
      <c r="I1728" t="s">
        <v>179</v>
      </c>
      <c r="J1728" t="s">
        <v>265</v>
      </c>
      <c r="K1728">
        <v>9.33</v>
      </c>
      <c r="L1728">
        <v>17</v>
      </c>
      <c r="M1728">
        <v>17</v>
      </c>
      <c r="N1728">
        <v>0</v>
      </c>
      <c r="O1728">
        <v>17</v>
      </c>
      <c r="P1728">
        <v>100</v>
      </c>
      <c r="Q1728">
        <v>100</v>
      </c>
      <c r="R1728">
        <v>1.33</v>
      </c>
      <c r="S1728" t="s">
        <v>42</v>
      </c>
      <c r="T1728" t="s">
        <v>60</v>
      </c>
    </row>
    <row r="1729" spans="1:20" x14ac:dyDescent="0.3">
      <c r="A1729" t="s">
        <v>66</v>
      </c>
      <c r="B1729" t="s">
        <v>67</v>
      </c>
      <c r="C1729" t="s">
        <v>55</v>
      </c>
      <c r="D1729" t="s">
        <v>56</v>
      </c>
      <c r="E1729" t="s">
        <v>24</v>
      </c>
      <c r="F1729" t="s">
        <v>57</v>
      </c>
      <c r="G1729" t="s">
        <v>489</v>
      </c>
      <c r="H1729" t="s">
        <v>119</v>
      </c>
      <c r="I1729" t="s">
        <v>490</v>
      </c>
      <c r="J1729" t="s">
        <v>491</v>
      </c>
      <c r="K1729">
        <v>9.5299999999999994</v>
      </c>
      <c r="L1729">
        <v>16</v>
      </c>
      <c r="M1729">
        <v>13</v>
      </c>
      <c r="N1729">
        <v>3</v>
      </c>
      <c r="O1729">
        <v>16</v>
      </c>
      <c r="P1729">
        <v>81.2</v>
      </c>
      <c r="Q1729">
        <v>81.2</v>
      </c>
      <c r="R1729">
        <v>1.53</v>
      </c>
      <c r="S1729" t="s">
        <v>81</v>
      </c>
      <c r="T1729" t="s">
        <v>31</v>
      </c>
    </row>
    <row r="1730" spans="1:20" x14ac:dyDescent="0.3">
      <c r="A1730" t="s">
        <v>70</v>
      </c>
      <c r="B1730" t="s">
        <v>71</v>
      </c>
      <c r="C1730" t="s">
        <v>72</v>
      </c>
      <c r="D1730" t="s">
        <v>73</v>
      </c>
      <c r="E1730" t="s">
        <v>24</v>
      </c>
      <c r="F1730" t="s">
        <v>74</v>
      </c>
      <c r="G1730" t="s">
        <v>489</v>
      </c>
      <c r="H1730" t="s">
        <v>158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 t="s">
        <v>42</v>
      </c>
      <c r="T1730" t="s">
        <v>60</v>
      </c>
    </row>
    <row r="1731" spans="1:20" x14ac:dyDescent="0.3">
      <c r="A1731" t="s">
        <v>77</v>
      </c>
      <c r="B1731" t="s">
        <v>78</v>
      </c>
      <c r="C1731" t="s">
        <v>72</v>
      </c>
      <c r="D1731" t="s">
        <v>73</v>
      </c>
      <c r="E1731" t="s">
        <v>24</v>
      </c>
      <c r="F1731" t="s">
        <v>74</v>
      </c>
      <c r="G1731" t="s">
        <v>489</v>
      </c>
      <c r="H1731" t="s">
        <v>27</v>
      </c>
      <c r="I1731" t="s">
        <v>50</v>
      </c>
      <c r="J1731" t="s">
        <v>178</v>
      </c>
      <c r="K1731">
        <v>8.3000000000000007</v>
      </c>
      <c r="L1731">
        <v>17</v>
      </c>
      <c r="M1731">
        <v>12</v>
      </c>
      <c r="N1731">
        <v>5</v>
      </c>
      <c r="O1731">
        <v>17</v>
      </c>
      <c r="P1731">
        <v>70.599999999999994</v>
      </c>
      <c r="Q1731">
        <v>70.599999999999994</v>
      </c>
      <c r="R1731">
        <v>0.3</v>
      </c>
      <c r="S1731" t="s">
        <v>42</v>
      </c>
      <c r="T1731" t="s">
        <v>37</v>
      </c>
    </row>
    <row r="1732" spans="1:20" x14ac:dyDescent="0.3">
      <c r="A1732" t="s">
        <v>82</v>
      </c>
      <c r="B1732" t="s">
        <v>83</v>
      </c>
      <c r="C1732" t="s">
        <v>72</v>
      </c>
      <c r="D1732" t="s">
        <v>45</v>
      </c>
      <c r="E1732" t="s">
        <v>24</v>
      </c>
      <c r="F1732" t="s">
        <v>74</v>
      </c>
      <c r="G1732" t="s">
        <v>489</v>
      </c>
      <c r="H1732" t="s">
        <v>27</v>
      </c>
      <c r="I1732" t="s">
        <v>179</v>
      </c>
      <c r="J1732" t="s">
        <v>184</v>
      </c>
      <c r="K1732">
        <v>7.94</v>
      </c>
      <c r="L1732">
        <v>23</v>
      </c>
      <c r="M1732">
        <v>19</v>
      </c>
      <c r="N1732">
        <v>4</v>
      </c>
      <c r="O1732">
        <v>23</v>
      </c>
      <c r="P1732">
        <v>82.6</v>
      </c>
      <c r="Q1732">
        <v>82.6</v>
      </c>
      <c r="R1732">
        <v>0</v>
      </c>
      <c r="S1732" t="s">
        <v>30</v>
      </c>
      <c r="T1732" t="s">
        <v>37</v>
      </c>
    </row>
    <row r="1733" spans="1:20" x14ac:dyDescent="0.3">
      <c r="A1733" t="s">
        <v>85</v>
      </c>
      <c r="B1733" t="s">
        <v>86</v>
      </c>
      <c r="C1733" t="s">
        <v>87</v>
      </c>
      <c r="D1733" t="s">
        <v>88</v>
      </c>
      <c r="E1733" t="s">
        <v>24</v>
      </c>
      <c r="F1733" t="s">
        <v>89</v>
      </c>
      <c r="G1733" t="s">
        <v>489</v>
      </c>
      <c r="H1733" t="s">
        <v>27</v>
      </c>
      <c r="I1733" t="s">
        <v>35</v>
      </c>
      <c r="J1733" t="s">
        <v>356</v>
      </c>
      <c r="K1733">
        <v>8.35</v>
      </c>
      <c r="L1733">
        <v>21</v>
      </c>
      <c r="M1733">
        <v>17</v>
      </c>
      <c r="N1733">
        <v>4</v>
      </c>
      <c r="O1733">
        <v>21</v>
      </c>
      <c r="P1733">
        <v>81</v>
      </c>
      <c r="Q1733">
        <v>81</v>
      </c>
      <c r="R1733">
        <v>0.35</v>
      </c>
      <c r="S1733" t="s">
        <v>30</v>
      </c>
      <c r="T1733" t="s">
        <v>37</v>
      </c>
    </row>
    <row r="1734" spans="1:20" x14ac:dyDescent="0.3">
      <c r="A1734" t="s">
        <v>92</v>
      </c>
      <c r="B1734" t="s">
        <v>93</v>
      </c>
      <c r="C1734" t="s">
        <v>94</v>
      </c>
      <c r="D1734" t="s">
        <v>95</v>
      </c>
      <c r="E1734" t="s">
        <v>24</v>
      </c>
      <c r="F1734" t="s">
        <v>89</v>
      </c>
      <c r="G1734" t="s">
        <v>489</v>
      </c>
      <c r="H1734" t="s">
        <v>27</v>
      </c>
      <c r="I1734" t="s">
        <v>194</v>
      </c>
      <c r="J1734" t="s">
        <v>391</v>
      </c>
      <c r="K1734">
        <v>8.8000000000000007</v>
      </c>
      <c r="L1734">
        <v>31</v>
      </c>
      <c r="M1734">
        <v>30</v>
      </c>
      <c r="N1734">
        <v>1</v>
      </c>
      <c r="O1734">
        <v>31</v>
      </c>
      <c r="P1734">
        <v>96.8</v>
      </c>
      <c r="Q1734">
        <v>96.8</v>
      </c>
      <c r="R1734">
        <v>0.8</v>
      </c>
      <c r="S1734" t="s">
        <v>42</v>
      </c>
      <c r="T1734" t="s">
        <v>31</v>
      </c>
    </row>
    <row r="1735" spans="1:20" x14ac:dyDescent="0.3">
      <c r="A1735" t="s">
        <v>97</v>
      </c>
      <c r="B1735" t="s">
        <v>98</v>
      </c>
      <c r="C1735" t="s">
        <v>94</v>
      </c>
      <c r="D1735" t="s">
        <v>95</v>
      </c>
      <c r="E1735" t="s">
        <v>24</v>
      </c>
      <c r="F1735" t="s">
        <v>89</v>
      </c>
      <c r="G1735" t="s">
        <v>489</v>
      </c>
      <c r="H1735" t="s">
        <v>27</v>
      </c>
      <c r="I1735" t="s">
        <v>138</v>
      </c>
      <c r="J1735" t="s">
        <v>169</v>
      </c>
      <c r="K1735">
        <v>9.06</v>
      </c>
      <c r="L1735">
        <v>21</v>
      </c>
      <c r="M1735">
        <v>21</v>
      </c>
      <c r="N1735">
        <v>0</v>
      </c>
      <c r="O1735">
        <v>21</v>
      </c>
      <c r="P1735">
        <v>100</v>
      </c>
      <c r="Q1735">
        <v>100</v>
      </c>
      <c r="R1735">
        <v>1.06</v>
      </c>
      <c r="S1735" t="s">
        <v>42</v>
      </c>
      <c r="T1735" t="s">
        <v>60</v>
      </c>
    </row>
    <row r="1736" spans="1:20" x14ac:dyDescent="0.3">
      <c r="A1736" t="s">
        <v>100</v>
      </c>
      <c r="B1736" t="s">
        <v>101</v>
      </c>
      <c r="C1736" t="s">
        <v>94</v>
      </c>
      <c r="D1736" t="s">
        <v>45</v>
      </c>
      <c r="E1736" t="s">
        <v>24</v>
      </c>
      <c r="F1736" t="s">
        <v>89</v>
      </c>
      <c r="G1736" t="s">
        <v>489</v>
      </c>
      <c r="H1736" t="s">
        <v>27</v>
      </c>
      <c r="I1736" t="s">
        <v>164</v>
      </c>
      <c r="J1736" t="s">
        <v>265</v>
      </c>
      <c r="K1736">
        <v>8.15</v>
      </c>
      <c r="L1736">
        <v>33</v>
      </c>
      <c r="M1736">
        <v>32</v>
      </c>
      <c r="N1736">
        <v>1</v>
      </c>
      <c r="O1736">
        <v>33</v>
      </c>
      <c r="P1736">
        <v>97</v>
      </c>
      <c r="Q1736">
        <v>97</v>
      </c>
      <c r="R1736">
        <v>0.15</v>
      </c>
      <c r="S1736" t="s">
        <v>30</v>
      </c>
      <c r="T1736" t="s">
        <v>31</v>
      </c>
    </row>
    <row r="1737" spans="1:20" x14ac:dyDescent="0.3">
      <c r="A1737" t="s">
        <v>103</v>
      </c>
      <c r="B1737" t="s">
        <v>104</v>
      </c>
      <c r="C1737" t="s">
        <v>22</v>
      </c>
      <c r="D1737" t="s">
        <v>34</v>
      </c>
      <c r="E1737" t="s">
        <v>105</v>
      </c>
      <c r="F1737" t="s">
        <v>25</v>
      </c>
      <c r="G1737" t="s">
        <v>489</v>
      </c>
      <c r="H1737" t="s">
        <v>27</v>
      </c>
      <c r="I1737" t="s">
        <v>125</v>
      </c>
      <c r="J1737" t="s">
        <v>175</v>
      </c>
      <c r="K1737">
        <v>8.09</v>
      </c>
      <c r="L1737">
        <v>26</v>
      </c>
      <c r="M1737">
        <v>21</v>
      </c>
      <c r="N1737">
        <v>5</v>
      </c>
      <c r="O1737">
        <v>26</v>
      </c>
      <c r="P1737">
        <v>80.8</v>
      </c>
      <c r="Q1737">
        <v>80.8</v>
      </c>
      <c r="R1737">
        <v>0.09</v>
      </c>
      <c r="S1737" t="s">
        <v>81</v>
      </c>
      <c r="T1737" t="s">
        <v>37</v>
      </c>
    </row>
    <row r="1738" spans="1:20" x14ac:dyDescent="0.3">
      <c r="A1738" t="s">
        <v>108</v>
      </c>
      <c r="B1738" t="s">
        <v>109</v>
      </c>
      <c r="C1738" t="s">
        <v>22</v>
      </c>
      <c r="D1738" t="s">
        <v>34</v>
      </c>
      <c r="E1738" t="s">
        <v>105</v>
      </c>
      <c r="F1738" t="s">
        <v>25</v>
      </c>
      <c r="G1738" t="s">
        <v>489</v>
      </c>
      <c r="H1738" t="s">
        <v>27</v>
      </c>
      <c r="I1738" t="s">
        <v>223</v>
      </c>
      <c r="J1738" t="s">
        <v>259</v>
      </c>
      <c r="K1738">
        <v>8.75</v>
      </c>
      <c r="L1738">
        <v>26</v>
      </c>
      <c r="M1738">
        <v>20</v>
      </c>
      <c r="N1738">
        <v>6</v>
      </c>
      <c r="O1738">
        <v>26</v>
      </c>
      <c r="P1738">
        <v>76.900000000000006</v>
      </c>
      <c r="Q1738">
        <v>76.900000000000006</v>
      </c>
      <c r="R1738">
        <v>0.75</v>
      </c>
      <c r="S1738" t="s">
        <v>30</v>
      </c>
      <c r="T1738" t="s">
        <v>37</v>
      </c>
    </row>
    <row r="1739" spans="1:20" x14ac:dyDescent="0.3">
      <c r="A1739" t="s">
        <v>111</v>
      </c>
      <c r="B1739" t="s">
        <v>112</v>
      </c>
      <c r="C1739" t="s">
        <v>55</v>
      </c>
      <c r="D1739" t="s">
        <v>56</v>
      </c>
      <c r="E1739" t="s">
        <v>105</v>
      </c>
      <c r="F1739" t="s">
        <v>57</v>
      </c>
      <c r="G1739" t="s">
        <v>489</v>
      </c>
      <c r="H1739" t="s">
        <v>27</v>
      </c>
      <c r="I1739" t="s">
        <v>136</v>
      </c>
      <c r="J1739" t="s">
        <v>277</v>
      </c>
      <c r="K1739">
        <v>7.56</v>
      </c>
      <c r="L1739">
        <v>18</v>
      </c>
      <c r="M1739">
        <v>14</v>
      </c>
      <c r="N1739">
        <v>4</v>
      </c>
      <c r="O1739">
        <v>18</v>
      </c>
      <c r="P1739">
        <v>77.8</v>
      </c>
      <c r="Q1739">
        <v>77.8</v>
      </c>
      <c r="R1739">
        <v>0</v>
      </c>
      <c r="S1739" t="s">
        <v>30</v>
      </c>
      <c r="T1739" t="s">
        <v>37</v>
      </c>
    </row>
    <row r="1740" spans="1:20" x14ac:dyDescent="0.3">
      <c r="A1740" t="s">
        <v>114</v>
      </c>
      <c r="B1740" t="s">
        <v>115</v>
      </c>
      <c r="C1740" t="s">
        <v>72</v>
      </c>
      <c r="D1740" t="s">
        <v>73</v>
      </c>
      <c r="E1740" t="s">
        <v>105</v>
      </c>
      <c r="F1740" t="s">
        <v>74</v>
      </c>
      <c r="G1740" t="s">
        <v>489</v>
      </c>
      <c r="H1740" t="s">
        <v>27</v>
      </c>
      <c r="I1740" t="s">
        <v>136</v>
      </c>
      <c r="J1740" t="s">
        <v>240</v>
      </c>
      <c r="K1740">
        <v>7.63</v>
      </c>
      <c r="L1740">
        <v>15</v>
      </c>
      <c r="M1740">
        <v>11</v>
      </c>
      <c r="N1740">
        <v>4</v>
      </c>
      <c r="O1740">
        <v>15</v>
      </c>
      <c r="P1740">
        <v>73.3</v>
      </c>
      <c r="Q1740">
        <v>73.3</v>
      </c>
      <c r="R1740">
        <v>0</v>
      </c>
      <c r="S1740" t="s">
        <v>81</v>
      </c>
      <c r="T1740" t="s">
        <v>37</v>
      </c>
    </row>
    <row r="1741" spans="1:20" x14ac:dyDescent="0.3">
      <c r="A1741" t="s">
        <v>117</v>
      </c>
      <c r="B1741" t="s">
        <v>118</v>
      </c>
      <c r="C1741" t="s">
        <v>94</v>
      </c>
      <c r="D1741" t="s">
        <v>95</v>
      </c>
      <c r="E1741" t="s">
        <v>105</v>
      </c>
      <c r="F1741" t="s">
        <v>89</v>
      </c>
      <c r="G1741" t="s">
        <v>489</v>
      </c>
      <c r="H1741" t="s">
        <v>27</v>
      </c>
      <c r="I1741" t="s">
        <v>58</v>
      </c>
      <c r="J1741" t="s">
        <v>91</v>
      </c>
      <c r="K1741">
        <v>9.27</v>
      </c>
      <c r="L1741">
        <v>31</v>
      </c>
      <c r="M1741">
        <v>31</v>
      </c>
      <c r="N1741">
        <v>0</v>
      </c>
      <c r="O1741">
        <v>31</v>
      </c>
      <c r="P1741">
        <v>100</v>
      </c>
      <c r="Q1741">
        <v>100</v>
      </c>
      <c r="R1741">
        <v>1.27</v>
      </c>
      <c r="S1741" t="s">
        <v>42</v>
      </c>
      <c r="T1741" t="s">
        <v>60</v>
      </c>
    </row>
    <row r="1742" spans="1:20" x14ac:dyDescent="0.3">
      <c r="A1742" t="s">
        <v>20</v>
      </c>
      <c r="B1742" t="s">
        <v>21</v>
      </c>
      <c r="C1742" t="s">
        <v>22</v>
      </c>
      <c r="D1742" t="s">
        <v>23</v>
      </c>
      <c r="E1742" t="s">
        <v>24</v>
      </c>
      <c r="F1742" t="s">
        <v>25</v>
      </c>
      <c r="G1742" t="s">
        <v>492</v>
      </c>
      <c r="H1742" t="s">
        <v>27</v>
      </c>
      <c r="I1742" t="s">
        <v>46</v>
      </c>
      <c r="J1742" t="s">
        <v>145</v>
      </c>
      <c r="K1742">
        <v>8.58</v>
      </c>
      <c r="L1742">
        <v>19</v>
      </c>
      <c r="M1742">
        <v>16</v>
      </c>
      <c r="N1742">
        <v>3</v>
      </c>
      <c r="O1742">
        <v>19</v>
      </c>
      <c r="P1742">
        <v>84.2</v>
      </c>
      <c r="Q1742">
        <v>84.2</v>
      </c>
      <c r="R1742">
        <v>0.57999999999999996</v>
      </c>
      <c r="S1742" t="s">
        <v>81</v>
      </c>
      <c r="T1742" t="s">
        <v>31</v>
      </c>
    </row>
    <row r="1743" spans="1:20" x14ac:dyDescent="0.3">
      <c r="A1743" t="s">
        <v>32</v>
      </c>
      <c r="B1743" t="s">
        <v>33</v>
      </c>
      <c r="C1743" t="s">
        <v>22</v>
      </c>
      <c r="D1743" t="s">
        <v>34</v>
      </c>
      <c r="E1743" t="s">
        <v>24</v>
      </c>
      <c r="F1743" t="s">
        <v>25</v>
      </c>
      <c r="G1743" t="s">
        <v>492</v>
      </c>
      <c r="H1743" t="s">
        <v>27</v>
      </c>
      <c r="I1743" t="s">
        <v>179</v>
      </c>
      <c r="J1743" t="s">
        <v>386</v>
      </c>
      <c r="K1743">
        <v>8.2200000000000006</v>
      </c>
      <c r="L1743">
        <v>27</v>
      </c>
      <c r="M1743">
        <v>26</v>
      </c>
      <c r="N1743">
        <v>1</v>
      </c>
      <c r="O1743">
        <v>27</v>
      </c>
      <c r="P1743">
        <v>96.3</v>
      </c>
      <c r="Q1743">
        <v>96.3</v>
      </c>
      <c r="R1743">
        <v>0.22</v>
      </c>
      <c r="S1743" t="s">
        <v>42</v>
      </c>
      <c r="T1743" t="s">
        <v>31</v>
      </c>
    </row>
    <row r="1744" spans="1:20" x14ac:dyDescent="0.3">
      <c r="A1744" t="s">
        <v>38</v>
      </c>
      <c r="B1744" t="s">
        <v>39</v>
      </c>
      <c r="C1744" t="s">
        <v>22</v>
      </c>
      <c r="D1744" t="s">
        <v>34</v>
      </c>
      <c r="E1744" t="s">
        <v>24</v>
      </c>
      <c r="F1744" t="s">
        <v>25</v>
      </c>
      <c r="G1744" t="s">
        <v>492</v>
      </c>
      <c r="H1744" t="s">
        <v>27</v>
      </c>
      <c r="I1744" t="s">
        <v>106</v>
      </c>
      <c r="J1744" t="s">
        <v>239</v>
      </c>
      <c r="K1744">
        <v>8.09</v>
      </c>
      <c r="L1744">
        <v>19</v>
      </c>
      <c r="M1744">
        <v>17</v>
      </c>
      <c r="N1744">
        <v>2</v>
      </c>
      <c r="O1744">
        <v>19</v>
      </c>
      <c r="P1744">
        <v>89.5</v>
      </c>
      <c r="Q1744">
        <v>89.5</v>
      </c>
      <c r="R1744">
        <v>0.09</v>
      </c>
      <c r="S1744" t="s">
        <v>30</v>
      </c>
      <c r="T1744" t="s">
        <v>31</v>
      </c>
    </row>
    <row r="1745" spans="1:20" x14ac:dyDescent="0.3">
      <c r="A1745" t="s">
        <v>43</v>
      </c>
      <c r="B1745" t="s">
        <v>44</v>
      </c>
      <c r="C1745" t="s">
        <v>22</v>
      </c>
      <c r="D1745" t="s">
        <v>45</v>
      </c>
      <c r="E1745" t="s">
        <v>24</v>
      </c>
      <c r="F1745" t="s">
        <v>25</v>
      </c>
      <c r="G1745" t="s">
        <v>492</v>
      </c>
      <c r="H1745" t="s">
        <v>27</v>
      </c>
      <c r="I1745" t="s">
        <v>159</v>
      </c>
      <c r="J1745" t="s">
        <v>476</v>
      </c>
      <c r="K1745">
        <v>9.02</v>
      </c>
      <c r="L1745">
        <v>24</v>
      </c>
      <c r="M1745">
        <v>24</v>
      </c>
      <c r="N1745">
        <v>0</v>
      </c>
      <c r="O1745">
        <v>24</v>
      </c>
      <c r="P1745">
        <v>100</v>
      </c>
      <c r="Q1745">
        <v>100</v>
      </c>
      <c r="R1745">
        <v>1.02</v>
      </c>
      <c r="S1745" t="s">
        <v>42</v>
      </c>
      <c r="T1745" t="s">
        <v>60</v>
      </c>
    </row>
    <row r="1746" spans="1:20" x14ac:dyDescent="0.3">
      <c r="A1746" t="s">
        <v>48</v>
      </c>
      <c r="B1746" t="s">
        <v>49</v>
      </c>
      <c r="C1746" t="s">
        <v>22</v>
      </c>
      <c r="D1746" t="s">
        <v>34</v>
      </c>
      <c r="E1746" t="s">
        <v>24</v>
      </c>
      <c r="F1746" t="s">
        <v>25</v>
      </c>
      <c r="G1746" t="s">
        <v>492</v>
      </c>
      <c r="H1746" t="s">
        <v>27</v>
      </c>
      <c r="I1746" t="s">
        <v>84</v>
      </c>
      <c r="J1746" t="s">
        <v>196</v>
      </c>
      <c r="K1746">
        <v>9.48</v>
      </c>
      <c r="L1746">
        <v>22</v>
      </c>
      <c r="M1746">
        <v>19</v>
      </c>
      <c r="N1746">
        <v>3</v>
      </c>
      <c r="O1746">
        <v>22</v>
      </c>
      <c r="P1746">
        <v>86.4</v>
      </c>
      <c r="Q1746">
        <v>86.4</v>
      </c>
      <c r="R1746">
        <v>1.48</v>
      </c>
      <c r="S1746" t="s">
        <v>30</v>
      </c>
      <c r="T1746" t="s">
        <v>31</v>
      </c>
    </row>
    <row r="1747" spans="1:20" x14ac:dyDescent="0.3">
      <c r="A1747" t="s">
        <v>53</v>
      </c>
      <c r="B1747" t="s">
        <v>54</v>
      </c>
      <c r="C1747" t="s">
        <v>55</v>
      </c>
      <c r="D1747" t="s">
        <v>56</v>
      </c>
      <c r="E1747" t="s">
        <v>24</v>
      </c>
      <c r="F1747" t="s">
        <v>57</v>
      </c>
      <c r="G1747" t="s">
        <v>492</v>
      </c>
      <c r="H1747" t="s">
        <v>27</v>
      </c>
      <c r="I1747" t="s">
        <v>260</v>
      </c>
      <c r="J1747" t="s">
        <v>329</v>
      </c>
      <c r="K1747">
        <v>8.32</v>
      </c>
      <c r="L1747">
        <v>12</v>
      </c>
      <c r="M1747">
        <v>8</v>
      </c>
      <c r="N1747">
        <v>4</v>
      </c>
      <c r="O1747">
        <v>12</v>
      </c>
      <c r="P1747">
        <v>66.7</v>
      </c>
      <c r="Q1747">
        <v>66.7</v>
      </c>
      <c r="R1747">
        <v>0.32</v>
      </c>
      <c r="S1747" t="s">
        <v>81</v>
      </c>
      <c r="T1747" t="s">
        <v>37</v>
      </c>
    </row>
    <row r="1748" spans="1:20" x14ac:dyDescent="0.3">
      <c r="A1748" t="s">
        <v>61</v>
      </c>
      <c r="B1748" t="s">
        <v>62</v>
      </c>
      <c r="C1748" t="s">
        <v>55</v>
      </c>
      <c r="D1748" t="s">
        <v>63</v>
      </c>
      <c r="E1748" t="s">
        <v>24</v>
      </c>
      <c r="F1748" t="s">
        <v>57</v>
      </c>
      <c r="G1748" t="s">
        <v>492</v>
      </c>
      <c r="H1748" t="s">
        <v>27</v>
      </c>
      <c r="I1748" t="s">
        <v>204</v>
      </c>
      <c r="J1748" t="s">
        <v>280</v>
      </c>
      <c r="K1748">
        <v>8.85</v>
      </c>
      <c r="L1748">
        <v>15</v>
      </c>
      <c r="M1748">
        <v>12</v>
      </c>
      <c r="N1748">
        <v>3</v>
      </c>
      <c r="O1748">
        <v>15</v>
      </c>
      <c r="P1748">
        <v>80</v>
      </c>
      <c r="Q1748">
        <v>80</v>
      </c>
      <c r="R1748">
        <v>0.85</v>
      </c>
      <c r="S1748" t="s">
        <v>81</v>
      </c>
      <c r="T1748" t="s">
        <v>31</v>
      </c>
    </row>
    <row r="1749" spans="1:20" x14ac:dyDescent="0.3">
      <c r="A1749" t="s">
        <v>66</v>
      </c>
      <c r="B1749" t="s">
        <v>67</v>
      </c>
      <c r="C1749" t="s">
        <v>55</v>
      </c>
      <c r="D1749" t="s">
        <v>56</v>
      </c>
      <c r="E1749" t="s">
        <v>24</v>
      </c>
      <c r="F1749" t="s">
        <v>57</v>
      </c>
      <c r="G1749" t="s">
        <v>492</v>
      </c>
      <c r="H1749" t="s">
        <v>27</v>
      </c>
      <c r="I1749" t="s">
        <v>179</v>
      </c>
      <c r="J1749" t="s">
        <v>175</v>
      </c>
      <c r="K1749">
        <v>8.06</v>
      </c>
      <c r="L1749">
        <v>20</v>
      </c>
      <c r="M1749">
        <v>14</v>
      </c>
      <c r="N1749">
        <v>6</v>
      </c>
      <c r="O1749">
        <v>20</v>
      </c>
      <c r="P1749">
        <v>70</v>
      </c>
      <c r="Q1749">
        <v>70</v>
      </c>
      <c r="R1749">
        <v>0.06</v>
      </c>
      <c r="S1749" t="s">
        <v>42</v>
      </c>
      <c r="T1749" t="s">
        <v>37</v>
      </c>
    </row>
    <row r="1750" spans="1:20" x14ac:dyDescent="0.3">
      <c r="A1750" t="s">
        <v>70</v>
      </c>
      <c r="B1750" t="s">
        <v>71</v>
      </c>
      <c r="C1750" t="s">
        <v>72</v>
      </c>
      <c r="D1750" t="s">
        <v>73</v>
      </c>
      <c r="E1750" t="s">
        <v>24</v>
      </c>
      <c r="F1750" t="s">
        <v>74</v>
      </c>
      <c r="G1750" t="s">
        <v>492</v>
      </c>
      <c r="H1750" t="s">
        <v>27</v>
      </c>
      <c r="I1750" t="s">
        <v>50</v>
      </c>
      <c r="J1750" t="s">
        <v>230</v>
      </c>
      <c r="K1750">
        <v>8.9600000000000009</v>
      </c>
      <c r="L1750">
        <v>15</v>
      </c>
      <c r="M1750">
        <v>11</v>
      </c>
      <c r="N1750">
        <v>4</v>
      </c>
      <c r="O1750">
        <v>15</v>
      </c>
      <c r="P1750">
        <v>73.3</v>
      </c>
      <c r="Q1750">
        <v>73.3</v>
      </c>
      <c r="R1750">
        <v>0.96</v>
      </c>
      <c r="S1750" t="s">
        <v>30</v>
      </c>
      <c r="T1750" t="s">
        <v>37</v>
      </c>
    </row>
    <row r="1751" spans="1:20" x14ac:dyDescent="0.3">
      <c r="A1751" t="s">
        <v>77</v>
      </c>
      <c r="B1751" t="s">
        <v>78</v>
      </c>
      <c r="C1751" t="s">
        <v>72</v>
      </c>
      <c r="D1751" t="s">
        <v>73</v>
      </c>
      <c r="E1751" t="s">
        <v>24</v>
      </c>
      <c r="F1751" t="s">
        <v>74</v>
      </c>
      <c r="G1751" t="s">
        <v>492</v>
      </c>
      <c r="H1751" t="s">
        <v>27</v>
      </c>
      <c r="I1751" t="s">
        <v>58</v>
      </c>
      <c r="J1751" t="s">
        <v>228</v>
      </c>
      <c r="K1751">
        <v>8.3800000000000008</v>
      </c>
      <c r="L1751">
        <v>19</v>
      </c>
      <c r="M1751">
        <v>19</v>
      </c>
      <c r="N1751">
        <v>0</v>
      </c>
      <c r="O1751">
        <v>19</v>
      </c>
      <c r="P1751">
        <v>100</v>
      </c>
      <c r="Q1751">
        <v>100</v>
      </c>
      <c r="R1751">
        <v>0.38</v>
      </c>
      <c r="S1751" t="s">
        <v>42</v>
      </c>
      <c r="T1751" t="s">
        <v>60</v>
      </c>
    </row>
    <row r="1752" spans="1:20" x14ac:dyDescent="0.3">
      <c r="A1752" t="s">
        <v>82</v>
      </c>
      <c r="B1752" t="s">
        <v>83</v>
      </c>
      <c r="C1752" t="s">
        <v>72</v>
      </c>
      <c r="D1752" t="s">
        <v>45</v>
      </c>
      <c r="E1752" t="s">
        <v>24</v>
      </c>
      <c r="F1752" t="s">
        <v>74</v>
      </c>
      <c r="G1752" t="s">
        <v>492</v>
      </c>
      <c r="H1752" t="s">
        <v>27</v>
      </c>
      <c r="I1752" t="s">
        <v>164</v>
      </c>
      <c r="J1752" t="s">
        <v>187</v>
      </c>
      <c r="K1752">
        <v>7.79</v>
      </c>
      <c r="L1752">
        <v>24</v>
      </c>
      <c r="M1752">
        <v>23</v>
      </c>
      <c r="N1752">
        <v>1</v>
      </c>
      <c r="O1752">
        <v>24</v>
      </c>
      <c r="P1752">
        <v>95.8</v>
      </c>
      <c r="Q1752">
        <v>95.8</v>
      </c>
      <c r="R1752">
        <v>0</v>
      </c>
      <c r="S1752" t="s">
        <v>30</v>
      </c>
      <c r="T1752" t="s">
        <v>31</v>
      </c>
    </row>
    <row r="1753" spans="1:20" x14ac:dyDescent="0.3">
      <c r="A1753" t="s">
        <v>85</v>
      </c>
      <c r="B1753" t="s">
        <v>86</v>
      </c>
      <c r="C1753" t="s">
        <v>87</v>
      </c>
      <c r="D1753" t="s">
        <v>88</v>
      </c>
      <c r="E1753" t="s">
        <v>24</v>
      </c>
      <c r="F1753" t="s">
        <v>89</v>
      </c>
      <c r="G1753" t="s">
        <v>492</v>
      </c>
      <c r="H1753" t="s">
        <v>27</v>
      </c>
      <c r="I1753" t="s">
        <v>84</v>
      </c>
      <c r="J1753" t="s">
        <v>142</v>
      </c>
      <c r="K1753">
        <v>8.09</v>
      </c>
      <c r="L1753">
        <v>5</v>
      </c>
      <c r="M1753">
        <v>3</v>
      </c>
      <c r="N1753">
        <v>2</v>
      </c>
      <c r="O1753">
        <v>5</v>
      </c>
      <c r="P1753">
        <v>60</v>
      </c>
      <c r="Q1753">
        <v>60</v>
      </c>
      <c r="R1753">
        <v>0.09</v>
      </c>
      <c r="S1753" t="s">
        <v>52</v>
      </c>
      <c r="T1753" t="s">
        <v>31</v>
      </c>
    </row>
    <row r="1754" spans="1:20" x14ac:dyDescent="0.3">
      <c r="A1754" t="s">
        <v>92</v>
      </c>
      <c r="B1754" t="s">
        <v>93</v>
      </c>
      <c r="C1754" t="s">
        <v>94</v>
      </c>
      <c r="D1754" t="s">
        <v>95</v>
      </c>
      <c r="E1754" t="s">
        <v>24</v>
      </c>
      <c r="F1754" t="s">
        <v>89</v>
      </c>
      <c r="G1754" t="s">
        <v>492</v>
      </c>
      <c r="H1754" t="s">
        <v>27</v>
      </c>
      <c r="I1754" t="s">
        <v>138</v>
      </c>
      <c r="J1754" t="s">
        <v>167</v>
      </c>
      <c r="K1754">
        <v>8.43</v>
      </c>
      <c r="L1754">
        <v>27</v>
      </c>
      <c r="M1754">
        <v>25</v>
      </c>
      <c r="N1754">
        <v>2</v>
      </c>
      <c r="O1754">
        <v>27</v>
      </c>
      <c r="P1754">
        <v>92.6</v>
      </c>
      <c r="Q1754">
        <v>92.6</v>
      </c>
      <c r="R1754">
        <v>0.43</v>
      </c>
      <c r="S1754" t="s">
        <v>42</v>
      </c>
      <c r="T1754" t="s">
        <v>31</v>
      </c>
    </row>
    <row r="1755" spans="1:20" x14ac:dyDescent="0.3">
      <c r="A1755" t="s">
        <v>97</v>
      </c>
      <c r="B1755" t="s">
        <v>98</v>
      </c>
      <c r="C1755" t="s">
        <v>94</v>
      </c>
      <c r="D1755" t="s">
        <v>95</v>
      </c>
      <c r="E1755" t="s">
        <v>24</v>
      </c>
      <c r="F1755" t="s">
        <v>89</v>
      </c>
      <c r="G1755" t="s">
        <v>492</v>
      </c>
      <c r="H1755" t="s">
        <v>27</v>
      </c>
      <c r="I1755" t="s">
        <v>28</v>
      </c>
      <c r="J1755" t="s">
        <v>391</v>
      </c>
      <c r="K1755">
        <v>8.93</v>
      </c>
      <c r="L1755">
        <v>23</v>
      </c>
      <c r="M1755">
        <v>22</v>
      </c>
      <c r="N1755">
        <v>1</v>
      </c>
      <c r="O1755">
        <v>23</v>
      </c>
      <c r="P1755">
        <v>95.7</v>
      </c>
      <c r="Q1755">
        <v>95.7</v>
      </c>
      <c r="R1755">
        <v>0.93</v>
      </c>
      <c r="S1755" t="s">
        <v>42</v>
      </c>
      <c r="T1755" t="s">
        <v>31</v>
      </c>
    </row>
    <row r="1756" spans="1:20" x14ac:dyDescent="0.3">
      <c r="A1756" t="s">
        <v>100</v>
      </c>
      <c r="B1756" t="s">
        <v>101</v>
      </c>
      <c r="C1756" t="s">
        <v>94</v>
      </c>
      <c r="D1756" t="s">
        <v>45</v>
      </c>
      <c r="E1756" t="s">
        <v>24</v>
      </c>
      <c r="F1756" t="s">
        <v>89</v>
      </c>
      <c r="G1756" t="s">
        <v>492</v>
      </c>
      <c r="H1756" t="s">
        <v>119</v>
      </c>
      <c r="I1756" t="s">
        <v>493</v>
      </c>
      <c r="J1756" t="s">
        <v>107</v>
      </c>
      <c r="K1756">
        <v>7.66</v>
      </c>
      <c r="L1756">
        <v>27</v>
      </c>
      <c r="M1756">
        <v>24</v>
      </c>
      <c r="N1756">
        <v>3</v>
      </c>
      <c r="O1756">
        <v>27</v>
      </c>
      <c r="P1756">
        <v>88.9</v>
      </c>
      <c r="Q1756">
        <v>88.9</v>
      </c>
      <c r="R1756">
        <v>0</v>
      </c>
      <c r="S1756" t="s">
        <v>81</v>
      </c>
      <c r="T1756" t="s">
        <v>31</v>
      </c>
    </row>
    <row r="1757" spans="1:20" x14ac:dyDescent="0.3">
      <c r="A1757" t="s">
        <v>103</v>
      </c>
      <c r="B1757" t="s">
        <v>104</v>
      </c>
      <c r="C1757" t="s">
        <v>22</v>
      </c>
      <c r="D1757" t="s">
        <v>34</v>
      </c>
      <c r="E1757" t="s">
        <v>105</v>
      </c>
      <c r="F1757" t="s">
        <v>25</v>
      </c>
      <c r="G1757" t="s">
        <v>492</v>
      </c>
      <c r="H1757" t="s">
        <v>27</v>
      </c>
      <c r="I1757" t="s">
        <v>50</v>
      </c>
      <c r="J1757" t="s">
        <v>157</v>
      </c>
      <c r="K1757">
        <v>8.58</v>
      </c>
      <c r="L1757">
        <v>28</v>
      </c>
      <c r="M1757">
        <v>21</v>
      </c>
      <c r="N1757">
        <v>7</v>
      </c>
      <c r="O1757">
        <v>28</v>
      </c>
      <c r="P1757">
        <v>75</v>
      </c>
      <c r="Q1757">
        <v>75</v>
      </c>
      <c r="R1757">
        <v>0.57999999999999996</v>
      </c>
      <c r="S1757" t="s">
        <v>81</v>
      </c>
      <c r="T1757" t="s">
        <v>37</v>
      </c>
    </row>
    <row r="1758" spans="1:20" x14ac:dyDescent="0.3">
      <c r="A1758" t="s">
        <v>108</v>
      </c>
      <c r="B1758" t="s">
        <v>109</v>
      </c>
      <c r="C1758" t="s">
        <v>22</v>
      </c>
      <c r="D1758" t="s">
        <v>34</v>
      </c>
      <c r="E1758" t="s">
        <v>105</v>
      </c>
      <c r="F1758" t="s">
        <v>25</v>
      </c>
      <c r="G1758" t="s">
        <v>492</v>
      </c>
      <c r="H1758" t="s">
        <v>27</v>
      </c>
      <c r="I1758" t="s">
        <v>28</v>
      </c>
      <c r="J1758" t="s">
        <v>312</v>
      </c>
      <c r="K1758">
        <v>8.4</v>
      </c>
      <c r="L1758">
        <v>28</v>
      </c>
      <c r="M1758">
        <v>21</v>
      </c>
      <c r="N1758">
        <v>7</v>
      </c>
      <c r="O1758">
        <v>28</v>
      </c>
      <c r="P1758">
        <v>75</v>
      </c>
      <c r="Q1758">
        <v>75</v>
      </c>
      <c r="R1758">
        <v>0.4</v>
      </c>
      <c r="S1758" t="s">
        <v>42</v>
      </c>
      <c r="T1758" t="s">
        <v>37</v>
      </c>
    </row>
    <row r="1759" spans="1:20" x14ac:dyDescent="0.3">
      <c r="A1759" t="s">
        <v>111</v>
      </c>
      <c r="B1759" t="s">
        <v>112</v>
      </c>
      <c r="C1759" t="s">
        <v>55</v>
      </c>
      <c r="D1759" t="s">
        <v>56</v>
      </c>
      <c r="E1759" t="s">
        <v>105</v>
      </c>
      <c r="F1759" t="s">
        <v>57</v>
      </c>
      <c r="G1759" t="s">
        <v>492</v>
      </c>
      <c r="H1759" t="s">
        <v>27</v>
      </c>
      <c r="I1759" t="s">
        <v>35</v>
      </c>
      <c r="J1759" t="s">
        <v>107</v>
      </c>
      <c r="K1759">
        <v>9.08</v>
      </c>
      <c r="L1759">
        <v>17</v>
      </c>
      <c r="M1759">
        <v>16</v>
      </c>
      <c r="N1759">
        <v>1</v>
      </c>
      <c r="O1759">
        <v>17</v>
      </c>
      <c r="P1759">
        <v>94.1</v>
      </c>
      <c r="Q1759">
        <v>94.1</v>
      </c>
      <c r="R1759">
        <v>1.08</v>
      </c>
      <c r="S1759" t="s">
        <v>42</v>
      </c>
      <c r="T1759" t="s">
        <v>31</v>
      </c>
    </row>
    <row r="1760" spans="1:20" x14ac:dyDescent="0.3">
      <c r="A1760" t="s">
        <v>114</v>
      </c>
      <c r="B1760" t="s">
        <v>115</v>
      </c>
      <c r="C1760" t="s">
        <v>72</v>
      </c>
      <c r="D1760" t="s">
        <v>73</v>
      </c>
      <c r="E1760" t="s">
        <v>105</v>
      </c>
      <c r="F1760" t="s">
        <v>74</v>
      </c>
      <c r="G1760" t="s">
        <v>492</v>
      </c>
      <c r="H1760" t="s">
        <v>27</v>
      </c>
      <c r="I1760" t="s">
        <v>206</v>
      </c>
      <c r="J1760" t="s">
        <v>277</v>
      </c>
      <c r="K1760">
        <v>7.73</v>
      </c>
      <c r="L1760">
        <v>24</v>
      </c>
      <c r="M1760">
        <v>17</v>
      </c>
      <c r="N1760">
        <v>7</v>
      </c>
      <c r="O1760">
        <v>24</v>
      </c>
      <c r="P1760">
        <v>70.8</v>
      </c>
      <c r="Q1760">
        <v>70.8</v>
      </c>
      <c r="R1760">
        <v>0</v>
      </c>
      <c r="S1760" t="s">
        <v>42</v>
      </c>
      <c r="T1760" t="s">
        <v>37</v>
      </c>
    </row>
    <row r="1761" spans="1:20" x14ac:dyDescent="0.3">
      <c r="A1761" t="s">
        <v>117</v>
      </c>
      <c r="B1761" t="s">
        <v>118</v>
      </c>
      <c r="C1761" t="s">
        <v>94</v>
      </c>
      <c r="D1761" t="s">
        <v>95</v>
      </c>
      <c r="E1761" t="s">
        <v>105</v>
      </c>
      <c r="F1761" t="s">
        <v>89</v>
      </c>
      <c r="G1761" t="s">
        <v>492</v>
      </c>
      <c r="H1761" t="s">
        <v>27</v>
      </c>
      <c r="I1761" t="s">
        <v>173</v>
      </c>
      <c r="J1761" t="s">
        <v>188</v>
      </c>
      <c r="K1761">
        <v>8.2100000000000009</v>
      </c>
      <c r="L1761">
        <v>28</v>
      </c>
      <c r="M1761">
        <v>25</v>
      </c>
      <c r="N1761">
        <v>3</v>
      </c>
      <c r="O1761">
        <v>28</v>
      </c>
      <c r="P1761">
        <v>89.3</v>
      </c>
      <c r="Q1761">
        <v>89.3</v>
      </c>
      <c r="R1761">
        <v>0.21</v>
      </c>
      <c r="S1761" t="s">
        <v>30</v>
      </c>
      <c r="T1761" t="s">
        <v>31</v>
      </c>
    </row>
    <row r="1762" spans="1:20" x14ac:dyDescent="0.3">
      <c r="A1762" t="s">
        <v>20</v>
      </c>
      <c r="B1762" t="s">
        <v>21</v>
      </c>
      <c r="C1762" t="s">
        <v>22</v>
      </c>
      <c r="D1762" t="s">
        <v>23</v>
      </c>
      <c r="E1762" t="s">
        <v>24</v>
      </c>
      <c r="F1762" t="s">
        <v>25</v>
      </c>
      <c r="G1762" t="s">
        <v>494</v>
      </c>
      <c r="H1762" t="s">
        <v>27</v>
      </c>
      <c r="I1762" t="s">
        <v>84</v>
      </c>
      <c r="J1762" t="s">
        <v>319</v>
      </c>
      <c r="K1762">
        <v>8.02</v>
      </c>
      <c r="L1762">
        <v>20</v>
      </c>
      <c r="M1762">
        <v>17</v>
      </c>
      <c r="N1762">
        <v>3</v>
      </c>
      <c r="O1762">
        <v>20</v>
      </c>
      <c r="P1762">
        <v>85</v>
      </c>
      <c r="Q1762">
        <v>85</v>
      </c>
      <c r="R1762">
        <v>0.02</v>
      </c>
      <c r="S1762" t="s">
        <v>30</v>
      </c>
      <c r="T1762" t="s">
        <v>31</v>
      </c>
    </row>
    <row r="1763" spans="1:20" x14ac:dyDescent="0.3">
      <c r="A1763" t="s">
        <v>32</v>
      </c>
      <c r="B1763" t="s">
        <v>33</v>
      </c>
      <c r="C1763" t="s">
        <v>22</v>
      </c>
      <c r="D1763" t="s">
        <v>34</v>
      </c>
      <c r="E1763" t="s">
        <v>24</v>
      </c>
      <c r="F1763" t="s">
        <v>25</v>
      </c>
      <c r="G1763" t="s">
        <v>494</v>
      </c>
      <c r="H1763" t="s">
        <v>27</v>
      </c>
      <c r="I1763" t="s">
        <v>138</v>
      </c>
      <c r="J1763" t="s">
        <v>355</v>
      </c>
      <c r="K1763">
        <v>7.81</v>
      </c>
      <c r="L1763">
        <v>28</v>
      </c>
      <c r="M1763">
        <v>19</v>
      </c>
      <c r="N1763">
        <v>9</v>
      </c>
      <c r="O1763">
        <v>28</v>
      </c>
      <c r="P1763">
        <v>67.900000000000006</v>
      </c>
      <c r="Q1763">
        <v>67.900000000000006</v>
      </c>
      <c r="R1763">
        <v>0</v>
      </c>
      <c r="S1763" t="s">
        <v>81</v>
      </c>
      <c r="T1763" t="s">
        <v>122</v>
      </c>
    </row>
    <row r="1764" spans="1:20" x14ac:dyDescent="0.3">
      <c r="A1764" t="s">
        <v>38</v>
      </c>
      <c r="B1764" t="s">
        <v>39</v>
      </c>
      <c r="C1764" t="s">
        <v>22</v>
      </c>
      <c r="D1764" t="s">
        <v>34</v>
      </c>
      <c r="E1764" t="s">
        <v>24</v>
      </c>
      <c r="F1764" t="s">
        <v>25</v>
      </c>
      <c r="G1764" t="s">
        <v>494</v>
      </c>
      <c r="H1764" t="s">
        <v>158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 t="s">
        <v>42</v>
      </c>
      <c r="T1764" t="s">
        <v>60</v>
      </c>
    </row>
    <row r="1765" spans="1:20" x14ac:dyDescent="0.3">
      <c r="A1765" t="s">
        <v>43</v>
      </c>
      <c r="B1765" t="s">
        <v>44</v>
      </c>
      <c r="C1765" t="s">
        <v>22</v>
      </c>
      <c r="D1765" t="s">
        <v>45</v>
      </c>
      <c r="E1765" t="s">
        <v>24</v>
      </c>
      <c r="F1765" t="s">
        <v>25</v>
      </c>
      <c r="G1765" t="s">
        <v>494</v>
      </c>
      <c r="H1765" t="s">
        <v>27</v>
      </c>
      <c r="I1765" t="s">
        <v>149</v>
      </c>
      <c r="J1765" t="s">
        <v>299</v>
      </c>
      <c r="K1765">
        <v>7.7</v>
      </c>
      <c r="L1765">
        <v>28</v>
      </c>
      <c r="M1765">
        <v>22</v>
      </c>
      <c r="N1765">
        <v>6</v>
      </c>
      <c r="O1765">
        <v>28</v>
      </c>
      <c r="P1765">
        <v>78.599999999999994</v>
      </c>
      <c r="Q1765">
        <v>78.599999999999994</v>
      </c>
      <c r="R1765">
        <v>0</v>
      </c>
      <c r="S1765" t="s">
        <v>42</v>
      </c>
      <c r="T1765" t="s">
        <v>37</v>
      </c>
    </row>
    <row r="1766" spans="1:20" x14ac:dyDescent="0.3">
      <c r="A1766" t="s">
        <v>48</v>
      </c>
      <c r="B1766" t="s">
        <v>49</v>
      </c>
      <c r="C1766" t="s">
        <v>22</v>
      </c>
      <c r="D1766" t="s">
        <v>34</v>
      </c>
      <c r="E1766" t="s">
        <v>24</v>
      </c>
      <c r="F1766" t="s">
        <v>25</v>
      </c>
      <c r="G1766" t="s">
        <v>494</v>
      </c>
      <c r="H1766" t="s">
        <v>27</v>
      </c>
      <c r="I1766" t="s">
        <v>46</v>
      </c>
      <c r="J1766" t="s">
        <v>307</v>
      </c>
      <c r="K1766">
        <v>8.6999999999999993</v>
      </c>
      <c r="L1766">
        <v>23</v>
      </c>
      <c r="M1766">
        <v>17</v>
      </c>
      <c r="N1766">
        <v>6</v>
      </c>
      <c r="O1766">
        <v>23</v>
      </c>
      <c r="P1766">
        <v>73.900000000000006</v>
      </c>
      <c r="Q1766">
        <v>73.900000000000006</v>
      </c>
      <c r="R1766">
        <v>0.7</v>
      </c>
      <c r="S1766" t="s">
        <v>30</v>
      </c>
      <c r="T1766" t="s">
        <v>37</v>
      </c>
    </row>
    <row r="1767" spans="1:20" x14ac:dyDescent="0.3">
      <c r="A1767" t="s">
        <v>53</v>
      </c>
      <c r="B1767" t="s">
        <v>54</v>
      </c>
      <c r="C1767" t="s">
        <v>55</v>
      </c>
      <c r="D1767" t="s">
        <v>56</v>
      </c>
      <c r="E1767" t="s">
        <v>24</v>
      </c>
      <c r="F1767" t="s">
        <v>57</v>
      </c>
      <c r="G1767" t="s">
        <v>494</v>
      </c>
      <c r="H1767" t="s">
        <v>27</v>
      </c>
      <c r="I1767" t="s">
        <v>179</v>
      </c>
      <c r="J1767" t="s">
        <v>242</v>
      </c>
      <c r="K1767">
        <v>8.5399999999999991</v>
      </c>
      <c r="L1767">
        <v>12</v>
      </c>
      <c r="M1767">
        <v>12</v>
      </c>
      <c r="N1767">
        <v>0</v>
      </c>
      <c r="O1767">
        <v>12</v>
      </c>
      <c r="P1767">
        <v>100</v>
      </c>
      <c r="Q1767">
        <v>100</v>
      </c>
      <c r="R1767">
        <v>0.54</v>
      </c>
      <c r="S1767" t="s">
        <v>42</v>
      </c>
      <c r="T1767" t="s">
        <v>60</v>
      </c>
    </row>
    <row r="1768" spans="1:20" x14ac:dyDescent="0.3">
      <c r="A1768" t="s">
        <v>61</v>
      </c>
      <c r="B1768" t="s">
        <v>62</v>
      </c>
      <c r="C1768" t="s">
        <v>55</v>
      </c>
      <c r="D1768" t="s">
        <v>63</v>
      </c>
      <c r="E1768" t="s">
        <v>24</v>
      </c>
      <c r="F1768" t="s">
        <v>57</v>
      </c>
      <c r="G1768" t="s">
        <v>494</v>
      </c>
      <c r="H1768" t="s">
        <v>27</v>
      </c>
      <c r="I1768" t="s">
        <v>206</v>
      </c>
      <c r="J1768" t="s">
        <v>175</v>
      </c>
      <c r="K1768">
        <v>8.15</v>
      </c>
      <c r="L1768">
        <v>16</v>
      </c>
      <c r="M1768">
        <v>12</v>
      </c>
      <c r="N1768">
        <v>4</v>
      </c>
      <c r="O1768">
        <v>16</v>
      </c>
      <c r="P1768">
        <v>75</v>
      </c>
      <c r="Q1768">
        <v>75</v>
      </c>
      <c r="R1768">
        <v>0.15</v>
      </c>
      <c r="S1768" t="s">
        <v>42</v>
      </c>
      <c r="T1768" t="s">
        <v>37</v>
      </c>
    </row>
    <row r="1769" spans="1:20" x14ac:dyDescent="0.3">
      <c r="A1769" t="s">
        <v>66</v>
      </c>
      <c r="B1769" t="s">
        <v>67</v>
      </c>
      <c r="C1769" t="s">
        <v>55</v>
      </c>
      <c r="D1769" t="s">
        <v>56</v>
      </c>
      <c r="E1769" t="s">
        <v>24</v>
      </c>
      <c r="F1769" t="s">
        <v>57</v>
      </c>
      <c r="G1769" t="s">
        <v>494</v>
      </c>
      <c r="H1769" t="s">
        <v>27</v>
      </c>
      <c r="I1769" t="s">
        <v>138</v>
      </c>
      <c r="J1769" t="s">
        <v>144</v>
      </c>
      <c r="K1769">
        <v>8.52</v>
      </c>
      <c r="L1769">
        <v>13</v>
      </c>
      <c r="M1769">
        <v>13</v>
      </c>
      <c r="N1769">
        <v>0</v>
      </c>
      <c r="O1769">
        <v>13</v>
      </c>
      <c r="P1769">
        <v>100</v>
      </c>
      <c r="Q1769">
        <v>100</v>
      </c>
      <c r="R1769">
        <v>0.52</v>
      </c>
      <c r="S1769" t="s">
        <v>42</v>
      </c>
      <c r="T1769" t="s">
        <v>60</v>
      </c>
    </row>
    <row r="1770" spans="1:20" x14ac:dyDescent="0.3">
      <c r="A1770" t="s">
        <v>70</v>
      </c>
      <c r="B1770" t="s">
        <v>71</v>
      </c>
      <c r="C1770" t="s">
        <v>72</v>
      </c>
      <c r="D1770" t="s">
        <v>73</v>
      </c>
      <c r="E1770" t="s">
        <v>24</v>
      </c>
      <c r="F1770" t="s">
        <v>74</v>
      </c>
      <c r="G1770" t="s">
        <v>494</v>
      </c>
      <c r="H1770" t="s">
        <v>27</v>
      </c>
      <c r="I1770" t="s">
        <v>58</v>
      </c>
      <c r="J1770" t="s">
        <v>47</v>
      </c>
      <c r="K1770">
        <v>7.45</v>
      </c>
      <c r="L1770">
        <v>22</v>
      </c>
      <c r="M1770">
        <v>22</v>
      </c>
      <c r="N1770">
        <v>0</v>
      </c>
      <c r="O1770">
        <v>22</v>
      </c>
      <c r="P1770">
        <v>100</v>
      </c>
      <c r="Q1770">
        <v>100</v>
      </c>
      <c r="R1770">
        <v>0</v>
      </c>
      <c r="S1770" t="s">
        <v>42</v>
      </c>
      <c r="T1770" t="s">
        <v>60</v>
      </c>
    </row>
    <row r="1771" spans="1:20" x14ac:dyDescent="0.3">
      <c r="A1771" t="s">
        <v>77</v>
      </c>
      <c r="B1771" t="s">
        <v>78</v>
      </c>
      <c r="C1771" t="s">
        <v>72</v>
      </c>
      <c r="D1771" t="s">
        <v>73</v>
      </c>
      <c r="E1771" t="s">
        <v>24</v>
      </c>
      <c r="F1771" t="s">
        <v>74</v>
      </c>
      <c r="G1771" t="s">
        <v>494</v>
      </c>
      <c r="H1771" t="s">
        <v>158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 t="s">
        <v>42</v>
      </c>
      <c r="T1771" t="s">
        <v>60</v>
      </c>
    </row>
    <row r="1772" spans="1:20" x14ac:dyDescent="0.3">
      <c r="A1772" t="s">
        <v>82</v>
      </c>
      <c r="B1772" t="s">
        <v>83</v>
      </c>
      <c r="C1772" t="s">
        <v>72</v>
      </c>
      <c r="D1772" t="s">
        <v>45</v>
      </c>
      <c r="E1772" t="s">
        <v>24</v>
      </c>
      <c r="F1772" t="s">
        <v>74</v>
      </c>
      <c r="G1772" t="s">
        <v>494</v>
      </c>
      <c r="H1772" t="s">
        <v>27</v>
      </c>
      <c r="I1772" t="s">
        <v>113</v>
      </c>
      <c r="J1772" t="s">
        <v>157</v>
      </c>
      <c r="K1772">
        <v>8.49</v>
      </c>
      <c r="L1772">
        <v>12</v>
      </c>
      <c r="M1772">
        <v>10</v>
      </c>
      <c r="N1772">
        <v>2</v>
      </c>
      <c r="O1772">
        <v>12</v>
      </c>
      <c r="P1772">
        <v>83.3</v>
      </c>
      <c r="Q1772">
        <v>83.3</v>
      </c>
      <c r="R1772">
        <v>0.49</v>
      </c>
      <c r="S1772" t="s">
        <v>30</v>
      </c>
      <c r="T1772" t="s">
        <v>31</v>
      </c>
    </row>
    <row r="1773" spans="1:20" x14ac:dyDescent="0.3">
      <c r="A1773" t="s">
        <v>85</v>
      </c>
      <c r="B1773" t="s">
        <v>86</v>
      </c>
      <c r="C1773" t="s">
        <v>87</v>
      </c>
      <c r="D1773" t="s">
        <v>88</v>
      </c>
      <c r="E1773" t="s">
        <v>24</v>
      </c>
      <c r="F1773" t="s">
        <v>89</v>
      </c>
      <c r="G1773" t="s">
        <v>494</v>
      </c>
      <c r="H1773" t="s">
        <v>27</v>
      </c>
      <c r="I1773" t="s">
        <v>185</v>
      </c>
      <c r="J1773" t="s">
        <v>320</v>
      </c>
      <c r="K1773">
        <v>9.42</v>
      </c>
      <c r="L1773">
        <v>18</v>
      </c>
      <c r="M1773">
        <v>13</v>
      </c>
      <c r="N1773">
        <v>5</v>
      </c>
      <c r="O1773">
        <v>18</v>
      </c>
      <c r="P1773">
        <v>72.2</v>
      </c>
      <c r="Q1773">
        <v>72.2</v>
      </c>
      <c r="R1773">
        <v>1.42</v>
      </c>
      <c r="S1773" t="s">
        <v>42</v>
      </c>
      <c r="T1773" t="s">
        <v>37</v>
      </c>
    </row>
    <row r="1774" spans="1:20" x14ac:dyDescent="0.3">
      <c r="A1774" t="s">
        <v>92</v>
      </c>
      <c r="B1774" t="s">
        <v>93</v>
      </c>
      <c r="C1774" t="s">
        <v>94</v>
      </c>
      <c r="D1774" t="s">
        <v>95</v>
      </c>
      <c r="E1774" t="s">
        <v>24</v>
      </c>
      <c r="F1774" t="s">
        <v>89</v>
      </c>
      <c r="G1774" t="s">
        <v>494</v>
      </c>
      <c r="H1774" t="s">
        <v>27</v>
      </c>
      <c r="I1774" t="s">
        <v>153</v>
      </c>
      <c r="J1774" t="s">
        <v>59</v>
      </c>
      <c r="K1774">
        <v>8.77</v>
      </c>
      <c r="L1774">
        <v>27</v>
      </c>
      <c r="M1774">
        <v>24</v>
      </c>
      <c r="N1774">
        <v>3</v>
      </c>
      <c r="O1774">
        <v>27</v>
      </c>
      <c r="P1774">
        <v>88.9</v>
      </c>
      <c r="Q1774">
        <v>88.9</v>
      </c>
      <c r="R1774">
        <v>0.77</v>
      </c>
      <c r="S1774" t="s">
        <v>30</v>
      </c>
      <c r="T1774" t="s">
        <v>31</v>
      </c>
    </row>
    <row r="1775" spans="1:20" x14ac:dyDescent="0.3">
      <c r="A1775" t="s">
        <v>97</v>
      </c>
      <c r="B1775" t="s">
        <v>98</v>
      </c>
      <c r="C1775" t="s">
        <v>94</v>
      </c>
      <c r="D1775" t="s">
        <v>95</v>
      </c>
      <c r="E1775" t="s">
        <v>24</v>
      </c>
      <c r="F1775" t="s">
        <v>89</v>
      </c>
      <c r="G1775" t="s">
        <v>494</v>
      </c>
      <c r="H1775" t="s">
        <v>27</v>
      </c>
      <c r="I1775" t="s">
        <v>58</v>
      </c>
      <c r="J1775" t="s">
        <v>290</v>
      </c>
      <c r="K1775">
        <v>7.27</v>
      </c>
      <c r="L1775">
        <v>25</v>
      </c>
      <c r="M1775">
        <v>19</v>
      </c>
      <c r="N1775">
        <v>6</v>
      </c>
      <c r="O1775">
        <v>25</v>
      </c>
      <c r="P1775">
        <v>76</v>
      </c>
      <c r="Q1775">
        <v>76</v>
      </c>
      <c r="R1775">
        <v>0</v>
      </c>
      <c r="S1775" t="s">
        <v>30</v>
      </c>
      <c r="T1775" t="s">
        <v>37</v>
      </c>
    </row>
    <row r="1776" spans="1:20" x14ac:dyDescent="0.3">
      <c r="A1776" t="s">
        <v>100</v>
      </c>
      <c r="B1776" t="s">
        <v>101</v>
      </c>
      <c r="C1776" t="s">
        <v>94</v>
      </c>
      <c r="D1776" t="s">
        <v>45</v>
      </c>
      <c r="E1776" t="s">
        <v>24</v>
      </c>
      <c r="F1776" t="s">
        <v>89</v>
      </c>
      <c r="G1776" t="s">
        <v>494</v>
      </c>
      <c r="H1776" t="s">
        <v>27</v>
      </c>
      <c r="I1776" t="s">
        <v>204</v>
      </c>
      <c r="J1776" t="s">
        <v>236</v>
      </c>
      <c r="K1776">
        <v>8.57</v>
      </c>
      <c r="L1776">
        <v>27</v>
      </c>
      <c r="M1776">
        <v>25</v>
      </c>
      <c r="N1776">
        <v>2</v>
      </c>
      <c r="O1776">
        <v>27</v>
      </c>
      <c r="P1776">
        <v>92.6</v>
      </c>
      <c r="Q1776">
        <v>92.6</v>
      </c>
      <c r="R1776">
        <v>0.56999999999999995</v>
      </c>
      <c r="S1776" t="s">
        <v>42</v>
      </c>
      <c r="T1776" t="s">
        <v>31</v>
      </c>
    </row>
    <row r="1777" spans="1:20" x14ac:dyDescent="0.3">
      <c r="A1777" t="s">
        <v>103</v>
      </c>
      <c r="B1777" t="s">
        <v>104</v>
      </c>
      <c r="C1777" t="s">
        <v>22</v>
      </c>
      <c r="D1777" t="s">
        <v>34</v>
      </c>
      <c r="E1777" t="s">
        <v>105</v>
      </c>
      <c r="F1777" t="s">
        <v>25</v>
      </c>
      <c r="G1777" t="s">
        <v>494</v>
      </c>
      <c r="H1777" t="s">
        <v>27</v>
      </c>
      <c r="I1777" t="s">
        <v>50</v>
      </c>
      <c r="J1777" t="s">
        <v>218</v>
      </c>
      <c r="K1777">
        <v>7.25</v>
      </c>
      <c r="L1777">
        <v>24</v>
      </c>
      <c r="M1777">
        <v>22</v>
      </c>
      <c r="N1777">
        <v>2</v>
      </c>
      <c r="O1777">
        <v>24</v>
      </c>
      <c r="P1777">
        <v>91.7</v>
      </c>
      <c r="Q1777">
        <v>91.7</v>
      </c>
      <c r="R1777">
        <v>0</v>
      </c>
      <c r="S1777" t="s">
        <v>30</v>
      </c>
      <c r="T1777" t="s">
        <v>31</v>
      </c>
    </row>
    <row r="1778" spans="1:20" x14ac:dyDescent="0.3">
      <c r="A1778" t="s">
        <v>108</v>
      </c>
      <c r="B1778" t="s">
        <v>109</v>
      </c>
      <c r="C1778" t="s">
        <v>22</v>
      </c>
      <c r="D1778" t="s">
        <v>34</v>
      </c>
      <c r="E1778" t="s">
        <v>105</v>
      </c>
      <c r="F1778" t="s">
        <v>25</v>
      </c>
      <c r="G1778" t="s">
        <v>494</v>
      </c>
      <c r="H1778" t="s">
        <v>27</v>
      </c>
      <c r="I1778" t="s">
        <v>79</v>
      </c>
      <c r="J1778" t="s">
        <v>80</v>
      </c>
      <c r="K1778">
        <v>8.3000000000000007</v>
      </c>
      <c r="L1778">
        <v>23</v>
      </c>
      <c r="M1778">
        <v>20</v>
      </c>
      <c r="N1778">
        <v>3</v>
      </c>
      <c r="O1778">
        <v>23</v>
      </c>
      <c r="P1778">
        <v>87</v>
      </c>
      <c r="Q1778">
        <v>87</v>
      </c>
      <c r="R1778">
        <v>0.3</v>
      </c>
      <c r="S1778" t="s">
        <v>30</v>
      </c>
      <c r="T1778" t="s">
        <v>31</v>
      </c>
    </row>
    <row r="1779" spans="1:20" x14ac:dyDescent="0.3">
      <c r="A1779" t="s">
        <v>111</v>
      </c>
      <c r="B1779" t="s">
        <v>112</v>
      </c>
      <c r="C1779" t="s">
        <v>55</v>
      </c>
      <c r="D1779" t="s">
        <v>56</v>
      </c>
      <c r="E1779" t="s">
        <v>105</v>
      </c>
      <c r="F1779" t="s">
        <v>57</v>
      </c>
      <c r="G1779" t="s">
        <v>494</v>
      </c>
      <c r="H1779" t="s">
        <v>27</v>
      </c>
      <c r="I1779" t="s">
        <v>179</v>
      </c>
      <c r="J1779" t="s">
        <v>214</v>
      </c>
      <c r="K1779">
        <v>7.36</v>
      </c>
      <c r="L1779">
        <v>12</v>
      </c>
      <c r="M1779">
        <v>8</v>
      </c>
      <c r="N1779">
        <v>4</v>
      </c>
      <c r="O1779">
        <v>12</v>
      </c>
      <c r="P1779">
        <v>66.7</v>
      </c>
      <c r="Q1779">
        <v>66.7</v>
      </c>
      <c r="R1779">
        <v>0</v>
      </c>
      <c r="S1779" t="s">
        <v>30</v>
      </c>
      <c r="T1779" t="s">
        <v>37</v>
      </c>
    </row>
    <row r="1780" spans="1:20" x14ac:dyDescent="0.3">
      <c r="A1780" t="s">
        <v>114</v>
      </c>
      <c r="B1780" t="s">
        <v>115</v>
      </c>
      <c r="C1780" t="s">
        <v>72</v>
      </c>
      <c r="D1780" t="s">
        <v>73</v>
      </c>
      <c r="E1780" t="s">
        <v>105</v>
      </c>
      <c r="F1780" t="s">
        <v>74</v>
      </c>
      <c r="G1780" t="s">
        <v>494</v>
      </c>
      <c r="H1780" t="s">
        <v>27</v>
      </c>
      <c r="I1780" t="s">
        <v>40</v>
      </c>
      <c r="J1780" t="s">
        <v>395</v>
      </c>
      <c r="K1780">
        <v>9.11</v>
      </c>
      <c r="L1780">
        <v>25</v>
      </c>
      <c r="M1780">
        <v>18</v>
      </c>
      <c r="N1780">
        <v>7</v>
      </c>
      <c r="O1780">
        <v>25</v>
      </c>
      <c r="P1780">
        <v>72</v>
      </c>
      <c r="Q1780">
        <v>72</v>
      </c>
      <c r="R1780">
        <v>1.1100000000000001</v>
      </c>
      <c r="S1780" t="s">
        <v>30</v>
      </c>
      <c r="T1780" t="s">
        <v>37</v>
      </c>
    </row>
    <row r="1781" spans="1:20" x14ac:dyDescent="0.3">
      <c r="A1781" t="s">
        <v>117</v>
      </c>
      <c r="B1781" t="s">
        <v>118</v>
      </c>
      <c r="C1781" t="s">
        <v>94</v>
      </c>
      <c r="D1781" t="s">
        <v>95</v>
      </c>
      <c r="E1781" t="s">
        <v>105</v>
      </c>
      <c r="F1781" t="s">
        <v>89</v>
      </c>
      <c r="G1781" t="s">
        <v>494</v>
      </c>
      <c r="H1781" t="s">
        <v>27</v>
      </c>
      <c r="I1781" t="s">
        <v>125</v>
      </c>
      <c r="J1781" t="s">
        <v>174</v>
      </c>
      <c r="K1781">
        <v>8.31</v>
      </c>
      <c r="L1781">
        <v>26</v>
      </c>
      <c r="M1781">
        <v>26</v>
      </c>
      <c r="N1781">
        <v>0</v>
      </c>
      <c r="O1781">
        <v>26</v>
      </c>
      <c r="P1781">
        <v>100</v>
      </c>
      <c r="Q1781">
        <v>100</v>
      </c>
      <c r="R1781">
        <v>0.31</v>
      </c>
      <c r="S1781" t="s">
        <v>42</v>
      </c>
      <c r="T1781" t="s">
        <v>60</v>
      </c>
    </row>
    <row r="1782" spans="1:20" x14ac:dyDescent="0.3">
      <c r="A1782" t="s">
        <v>20</v>
      </c>
      <c r="B1782" t="s">
        <v>21</v>
      </c>
      <c r="C1782" t="s">
        <v>22</v>
      </c>
      <c r="D1782" t="s">
        <v>23</v>
      </c>
      <c r="E1782" t="s">
        <v>24</v>
      </c>
      <c r="F1782" t="s">
        <v>25</v>
      </c>
      <c r="G1782" t="s">
        <v>495</v>
      </c>
      <c r="H1782" t="s">
        <v>27</v>
      </c>
      <c r="I1782" t="s">
        <v>136</v>
      </c>
      <c r="J1782" t="s">
        <v>211</v>
      </c>
      <c r="K1782">
        <v>9.2799999999999994</v>
      </c>
      <c r="L1782">
        <v>33</v>
      </c>
      <c r="M1782">
        <v>23</v>
      </c>
      <c r="N1782">
        <v>10</v>
      </c>
      <c r="O1782">
        <v>33</v>
      </c>
      <c r="P1782">
        <v>69.7</v>
      </c>
      <c r="Q1782">
        <v>69.7</v>
      </c>
      <c r="R1782">
        <v>1.28</v>
      </c>
      <c r="S1782" t="s">
        <v>30</v>
      </c>
      <c r="T1782" t="s">
        <v>122</v>
      </c>
    </row>
    <row r="1783" spans="1:20" x14ac:dyDescent="0.3">
      <c r="A1783" t="s">
        <v>32</v>
      </c>
      <c r="B1783" t="s">
        <v>33</v>
      </c>
      <c r="C1783" t="s">
        <v>22</v>
      </c>
      <c r="D1783" t="s">
        <v>34</v>
      </c>
      <c r="E1783" t="s">
        <v>24</v>
      </c>
      <c r="F1783" t="s">
        <v>25</v>
      </c>
      <c r="G1783" t="s">
        <v>495</v>
      </c>
      <c r="H1783" t="s">
        <v>27</v>
      </c>
      <c r="I1783" t="s">
        <v>204</v>
      </c>
      <c r="J1783" t="s">
        <v>107</v>
      </c>
      <c r="K1783">
        <v>8.75</v>
      </c>
      <c r="L1783">
        <v>23</v>
      </c>
      <c r="M1783">
        <v>20</v>
      </c>
      <c r="N1783">
        <v>3</v>
      </c>
      <c r="O1783">
        <v>23</v>
      </c>
      <c r="P1783">
        <v>87</v>
      </c>
      <c r="Q1783">
        <v>87</v>
      </c>
      <c r="R1783">
        <v>0.75</v>
      </c>
      <c r="S1783" t="s">
        <v>42</v>
      </c>
      <c r="T1783" t="s">
        <v>31</v>
      </c>
    </row>
    <row r="1784" spans="1:20" x14ac:dyDescent="0.3">
      <c r="A1784" t="s">
        <v>38</v>
      </c>
      <c r="B1784" t="s">
        <v>39</v>
      </c>
      <c r="C1784" t="s">
        <v>22</v>
      </c>
      <c r="D1784" t="s">
        <v>34</v>
      </c>
      <c r="E1784" t="s">
        <v>24</v>
      </c>
      <c r="F1784" t="s">
        <v>25</v>
      </c>
      <c r="G1784" t="s">
        <v>495</v>
      </c>
      <c r="H1784" t="s">
        <v>27</v>
      </c>
      <c r="I1784" t="s">
        <v>179</v>
      </c>
      <c r="J1784" t="s">
        <v>311</v>
      </c>
      <c r="K1784">
        <v>9.15</v>
      </c>
      <c r="L1784">
        <v>27</v>
      </c>
      <c r="M1784">
        <v>19</v>
      </c>
      <c r="N1784">
        <v>8</v>
      </c>
      <c r="O1784">
        <v>27</v>
      </c>
      <c r="P1784">
        <v>70.400000000000006</v>
      </c>
      <c r="Q1784">
        <v>70.400000000000006</v>
      </c>
      <c r="R1784">
        <v>1.1499999999999999</v>
      </c>
      <c r="S1784" t="s">
        <v>30</v>
      </c>
      <c r="T1784" t="s">
        <v>122</v>
      </c>
    </row>
    <row r="1785" spans="1:20" x14ac:dyDescent="0.3">
      <c r="A1785" t="s">
        <v>43</v>
      </c>
      <c r="B1785" t="s">
        <v>44</v>
      </c>
      <c r="C1785" t="s">
        <v>22</v>
      </c>
      <c r="D1785" t="s">
        <v>45</v>
      </c>
      <c r="E1785" t="s">
        <v>24</v>
      </c>
      <c r="F1785" t="s">
        <v>25</v>
      </c>
      <c r="G1785" t="s">
        <v>495</v>
      </c>
      <c r="H1785" t="s">
        <v>119</v>
      </c>
      <c r="I1785" t="s">
        <v>268</v>
      </c>
      <c r="J1785" t="s">
        <v>363</v>
      </c>
      <c r="K1785">
        <v>8.26</v>
      </c>
      <c r="L1785">
        <v>16</v>
      </c>
      <c r="M1785">
        <v>15</v>
      </c>
      <c r="N1785">
        <v>1</v>
      </c>
      <c r="O1785">
        <v>16</v>
      </c>
      <c r="P1785">
        <v>93.8</v>
      </c>
      <c r="Q1785">
        <v>93.8</v>
      </c>
      <c r="R1785">
        <v>0.26</v>
      </c>
      <c r="S1785" t="s">
        <v>42</v>
      </c>
      <c r="T1785" t="s">
        <v>31</v>
      </c>
    </row>
    <row r="1786" spans="1:20" x14ac:dyDescent="0.3">
      <c r="A1786" t="s">
        <v>48</v>
      </c>
      <c r="B1786" t="s">
        <v>49</v>
      </c>
      <c r="C1786" t="s">
        <v>22</v>
      </c>
      <c r="D1786" t="s">
        <v>34</v>
      </c>
      <c r="E1786" t="s">
        <v>24</v>
      </c>
      <c r="F1786" t="s">
        <v>25</v>
      </c>
      <c r="G1786" t="s">
        <v>495</v>
      </c>
      <c r="H1786" t="s">
        <v>27</v>
      </c>
      <c r="I1786" t="s">
        <v>79</v>
      </c>
      <c r="J1786" t="s">
        <v>374</v>
      </c>
      <c r="K1786">
        <v>8.08</v>
      </c>
      <c r="L1786">
        <v>22</v>
      </c>
      <c r="M1786">
        <v>17</v>
      </c>
      <c r="N1786">
        <v>5</v>
      </c>
      <c r="O1786">
        <v>22</v>
      </c>
      <c r="P1786">
        <v>77.3</v>
      </c>
      <c r="Q1786">
        <v>77.3</v>
      </c>
      <c r="R1786">
        <v>0.08</v>
      </c>
      <c r="S1786" t="s">
        <v>30</v>
      </c>
      <c r="T1786" t="s">
        <v>37</v>
      </c>
    </row>
    <row r="1787" spans="1:20" x14ac:dyDescent="0.3">
      <c r="A1787" t="s">
        <v>53</v>
      </c>
      <c r="B1787" t="s">
        <v>54</v>
      </c>
      <c r="C1787" t="s">
        <v>55</v>
      </c>
      <c r="D1787" t="s">
        <v>56</v>
      </c>
      <c r="E1787" t="s">
        <v>24</v>
      </c>
      <c r="F1787" t="s">
        <v>57</v>
      </c>
      <c r="G1787" t="s">
        <v>495</v>
      </c>
      <c r="H1787" t="s">
        <v>27</v>
      </c>
      <c r="I1787" t="s">
        <v>58</v>
      </c>
      <c r="J1787" t="s">
        <v>291</v>
      </c>
      <c r="K1787">
        <v>8.86</v>
      </c>
      <c r="L1787">
        <v>13</v>
      </c>
      <c r="M1787">
        <v>11</v>
      </c>
      <c r="N1787">
        <v>2</v>
      </c>
      <c r="O1787">
        <v>13</v>
      </c>
      <c r="P1787">
        <v>84.6</v>
      </c>
      <c r="Q1787">
        <v>84.6</v>
      </c>
      <c r="R1787">
        <v>0.86</v>
      </c>
      <c r="S1787" t="s">
        <v>30</v>
      </c>
      <c r="T1787" t="s">
        <v>31</v>
      </c>
    </row>
    <row r="1788" spans="1:20" x14ac:dyDescent="0.3">
      <c r="A1788" t="s">
        <v>61</v>
      </c>
      <c r="B1788" t="s">
        <v>62</v>
      </c>
      <c r="C1788" t="s">
        <v>55</v>
      </c>
      <c r="D1788" t="s">
        <v>63</v>
      </c>
      <c r="E1788" t="s">
        <v>24</v>
      </c>
      <c r="F1788" t="s">
        <v>57</v>
      </c>
      <c r="G1788" t="s">
        <v>495</v>
      </c>
      <c r="H1788" t="s">
        <v>27</v>
      </c>
      <c r="I1788" t="s">
        <v>84</v>
      </c>
      <c r="J1788" t="s">
        <v>309</v>
      </c>
      <c r="K1788">
        <v>7.91</v>
      </c>
      <c r="L1788">
        <v>7</v>
      </c>
      <c r="M1788">
        <v>6</v>
      </c>
      <c r="N1788">
        <v>1</v>
      </c>
      <c r="O1788">
        <v>7</v>
      </c>
      <c r="P1788">
        <v>85.7</v>
      </c>
      <c r="Q1788">
        <v>85.7</v>
      </c>
      <c r="R1788">
        <v>0</v>
      </c>
      <c r="S1788" t="s">
        <v>30</v>
      </c>
      <c r="T1788" t="s">
        <v>31</v>
      </c>
    </row>
    <row r="1789" spans="1:20" x14ac:dyDescent="0.3">
      <c r="A1789" t="s">
        <v>66</v>
      </c>
      <c r="B1789" t="s">
        <v>67</v>
      </c>
      <c r="C1789" t="s">
        <v>55</v>
      </c>
      <c r="D1789" t="s">
        <v>56</v>
      </c>
      <c r="E1789" t="s">
        <v>24</v>
      </c>
      <c r="F1789" t="s">
        <v>57</v>
      </c>
      <c r="G1789" t="s">
        <v>495</v>
      </c>
      <c r="H1789" t="s">
        <v>27</v>
      </c>
      <c r="I1789" t="s">
        <v>46</v>
      </c>
      <c r="J1789" t="s">
        <v>337</v>
      </c>
      <c r="K1789">
        <v>8.4499999999999993</v>
      </c>
      <c r="L1789">
        <v>18</v>
      </c>
      <c r="M1789">
        <v>12</v>
      </c>
      <c r="N1789">
        <v>6</v>
      </c>
      <c r="O1789">
        <v>18</v>
      </c>
      <c r="P1789">
        <v>66.7</v>
      </c>
      <c r="Q1789">
        <v>66.7</v>
      </c>
      <c r="R1789">
        <v>0.45</v>
      </c>
      <c r="S1789" t="s">
        <v>81</v>
      </c>
      <c r="T1789" t="s">
        <v>37</v>
      </c>
    </row>
    <row r="1790" spans="1:20" x14ac:dyDescent="0.3">
      <c r="A1790" t="s">
        <v>70</v>
      </c>
      <c r="B1790" t="s">
        <v>71</v>
      </c>
      <c r="C1790" t="s">
        <v>72</v>
      </c>
      <c r="D1790" t="s">
        <v>73</v>
      </c>
      <c r="E1790" t="s">
        <v>24</v>
      </c>
      <c r="F1790" t="s">
        <v>74</v>
      </c>
      <c r="G1790" t="s">
        <v>495</v>
      </c>
      <c r="H1790" t="s">
        <v>27</v>
      </c>
      <c r="I1790" t="s">
        <v>179</v>
      </c>
      <c r="J1790" t="s">
        <v>336</v>
      </c>
      <c r="K1790">
        <v>9.4700000000000006</v>
      </c>
      <c r="L1790">
        <v>23</v>
      </c>
      <c r="M1790">
        <v>20</v>
      </c>
      <c r="N1790">
        <v>3</v>
      </c>
      <c r="O1790">
        <v>23</v>
      </c>
      <c r="P1790">
        <v>87</v>
      </c>
      <c r="Q1790">
        <v>87</v>
      </c>
      <c r="R1790">
        <v>1.47</v>
      </c>
      <c r="S1790" t="s">
        <v>30</v>
      </c>
      <c r="T1790" t="s">
        <v>31</v>
      </c>
    </row>
    <row r="1791" spans="1:20" x14ac:dyDescent="0.3">
      <c r="A1791" t="s">
        <v>77</v>
      </c>
      <c r="B1791" t="s">
        <v>78</v>
      </c>
      <c r="C1791" t="s">
        <v>72</v>
      </c>
      <c r="D1791" t="s">
        <v>73</v>
      </c>
      <c r="E1791" t="s">
        <v>24</v>
      </c>
      <c r="F1791" t="s">
        <v>74</v>
      </c>
      <c r="G1791" t="s">
        <v>495</v>
      </c>
      <c r="H1791" t="s">
        <v>27</v>
      </c>
      <c r="I1791" t="s">
        <v>46</v>
      </c>
      <c r="J1791" t="s">
        <v>144</v>
      </c>
      <c r="K1791">
        <v>8.66</v>
      </c>
      <c r="L1791">
        <v>25</v>
      </c>
      <c r="M1791">
        <v>25</v>
      </c>
      <c r="N1791">
        <v>0</v>
      </c>
      <c r="O1791">
        <v>25</v>
      </c>
      <c r="P1791">
        <v>100</v>
      </c>
      <c r="Q1791">
        <v>100</v>
      </c>
      <c r="R1791">
        <v>0.66</v>
      </c>
      <c r="S1791" t="s">
        <v>42</v>
      </c>
      <c r="T1791" t="s">
        <v>60</v>
      </c>
    </row>
    <row r="1792" spans="1:20" x14ac:dyDescent="0.3">
      <c r="A1792" t="s">
        <v>82</v>
      </c>
      <c r="B1792" t="s">
        <v>83</v>
      </c>
      <c r="C1792" t="s">
        <v>72</v>
      </c>
      <c r="D1792" t="s">
        <v>45</v>
      </c>
      <c r="E1792" t="s">
        <v>24</v>
      </c>
      <c r="F1792" t="s">
        <v>74</v>
      </c>
      <c r="G1792" t="s">
        <v>495</v>
      </c>
      <c r="H1792" t="s">
        <v>27</v>
      </c>
      <c r="I1792" t="s">
        <v>35</v>
      </c>
      <c r="J1792" t="s">
        <v>327</v>
      </c>
      <c r="K1792">
        <v>9.24</v>
      </c>
      <c r="L1792">
        <v>17</v>
      </c>
      <c r="M1792">
        <v>11</v>
      </c>
      <c r="N1792">
        <v>6</v>
      </c>
      <c r="O1792">
        <v>17</v>
      </c>
      <c r="P1792">
        <v>64.7</v>
      </c>
      <c r="Q1792">
        <v>64.7</v>
      </c>
      <c r="R1792">
        <v>1.24</v>
      </c>
      <c r="S1792" t="s">
        <v>30</v>
      </c>
      <c r="T1792" t="s">
        <v>37</v>
      </c>
    </row>
    <row r="1793" spans="1:20" x14ac:dyDescent="0.3">
      <c r="A1793" t="s">
        <v>85</v>
      </c>
      <c r="B1793" t="s">
        <v>86</v>
      </c>
      <c r="C1793" t="s">
        <v>87</v>
      </c>
      <c r="D1793" t="s">
        <v>88</v>
      </c>
      <c r="E1793" t="s">
        <v>24</v>
      </c>
      <c r="F1793" t="s">
        <v>89</v>
      </c>
      <c r="G1793" t="s">
        <v>495</v>
      </c>
      <c r="H1793" t="s">
        <v>27</v>
      </c>
      <c r="I1793" t="s">
        <v>285</v>
      </c>
      <c r="J1793" t="s">
        <v>496</v>
      </c>
      <c r="K1793">
        <v>8.68</v>
      </c>
      <c r="L1793">
        <v>10</v>
      </c>
      <c r="M1793">
        <v>7</v>
      </c>
      <c r="N1793">
        <v>3</v>
      </c>
      <c r="O1793">
        <v>10</v>
      </c>
      <c r="P1793">
        <v>70</v>
      </c>
      <c r="Q1793">
        <v>70</v>
      </c>
      <c r="R1793">
        <v>0.68</v>
      </c>
      <c r="S1793" t="s">
        <v>42</v>
      </c>
      <c r="T1793" t="s">
        <v>31</v>
      </c>
    </row>
    <row r="1794" spans="1:20" x14ac:dyDescent="0.3">
      <c r="A1794" t="s">
        <v>92</v>
      </c>
      <c r="B1794" t="s">
        <v>93</v>
      </c>
      <c r="C1794" t="s">
        <v>94</v>
      </c>
      <c r="D1794" t="s">
        <v>95</v>
      </c>
      <c r="E1794" t="s">
        <v>24</v>
      </c>
      <c r="F1794" t="s">
        <v>89</v>
      </c>
      <c r="G1794" t="s">
        <v>495</v>
      </c>
      <c r="H1794" t="s">
        <v>27</v>
      </c>
      <c r="I1794" t="s">
        <v>113</v>
      </c>
      <c r="J1794" t="s">
        <v>386</v>
      </c>
      <c r="K1794">
        <v>8.1</v>
      </c>
      <c r="L1794">
        <v>31</v>
      </c>
      <c r="M1794">
        <v>23</v>
      </c>
      <c r="N1794">
        <v>8</v>
      </c>
      <c r="O1794">
        <v>31</v>
      </c>
      <c r="P1794">
        <v>74.2</v>
      </c>
      <c r="Q1794">
        <v>74.2</v>
      </c>
      <c r="R1794">
        <v>0.1</v>
      </c>
      <c r="S1794" t="s">
        <v>30</v>
      </c>
      <c r="T1794" t="s">
        <v>122</v>
      </c>
    </row>
    <row r="1795" spans="1:20" x14ac:dyDescent="0.3">
      <c r="A1795" t="s">
        <v>97</v>
      </c>
      <c r="B1795" t="s">
        <v>98</v>
      </c>
      <c r="C1795" t="s">
        <v>94</v>
      </c>
      <c r="D1795" t="s">
        <v>95</v>
      </c>
      <c r="E1795" t="s">
        <v>24</v>
      </c>
      <c r="F1795" t="s">
        <v>89</v>
      </c>
      <c r="G1795" t="s">
        <v>495</v>
      </c>
      <c r="H1795" t="s">
        <v>27</v>
      </c>
      <c r="I1795" t="s">
        <v>166</v>
      </c>
      <c r="J1795" t="s">
        <v>284</v>
      </c>
      <c r="K1795">
        <v>8.8000000000000007</v>
      </c>
      <c r="L1795">
        <v>23</v>
      </c>
      <c r="M1795">
        <v>16</v>
      </c>
      <c r="N1795">
        <v>7</v>
      </c>
      <c r="O1795">
        <v>23</v>
      </c>
      <c r="P1795">
        <v>69.599999999999994</v>
      </c>
      <c r="Q1795">
        <v>69.599999999999994</v>
      </c>
      <c r="R1795">
        <v>0.8</v>
      </c>
      <c r="S1795" t="s">
        <v>42</v>
      </c>
      <c r="T1795" t="s">
        <v>37</v>
      </c>
    </row>
    <row r="1796" spans="1:20" x14ac:dyDescent="0.3">
      <c r="A1796" t="s">
        <v>100</v>
      </c>
      <c r="B1796" t="s">
        <v>101</v>
      </c>
      <c r="C1796" t="s">
        <v>94</v>
      </c>
      <c r="D1796" t="s">
        <v>45</v>
      </c>
      <c r="E1796" t="s">
        <v>24</v>
      </c>
      <c r="F1796" t="s">
        <v>89</v>
      </c>
      <c r="G1796" t="s">
        <v>495</v>
      </c>
      <c r="H1796" t="s">
        <v>27</v>
      </c>
      <c r="I1796" t="s">
        <v>28</v>
      </c>
      <c r="J1796" t="s">
        <v>141</v>
      </c>
      <c r="K1796">
        <v>8.66</v>
      </c>
      <c r="L1796">
        <v>27</v>
      </c>
      <c r="M1796">
        <v>20</v>
      </c>
      <c r="N1796">
        <v>7</v>
      </c>
      <c r="O1796">
        <v>27</v>
      </c>
      <c r="P1796">
        <v>74.099999999999994</v>
      </c>
      <c r="Q1796">
        <v>74.099999999999994</v>
      </c>
      <c r="R1796">
        <v>0.66</v>
      </c>
      <c r="S1796" t="s">
        <v>30</v>
      </c>
      <c r="T1796" t="s">
        <v>37</v>
      </c>
    </row>
    <row r="1797" spans="1:20" x14ac:dyDescent="0.3">
      <c r="A1797" t="s">
        <v>103</v>
      </c>
      <c r="B1797" t="s">
        <v>104</v>
      </c>
      <c r="C1797" t="s">
        <v>22</v>
      </c>
      <c r="D1797" t="s">
        <v>34</v>
      </c>
      <c r="E1797" t="s">
        <v>105</v>
      </c>
      <c r="F1797" t="s">
        <v>25</v>
      </c>
      <c r="G1797" t="s">
        <v>495</v>
      </c>
      <c r="H1797" t="s">
        <v>27</v>
      </c>
      <c r="I1797" t="s">
        <v>113</v>
      </c>
      <c r="J1797" t="s">
        <v>336</v>
      </c>
      <c r="K1797">
        <v>9.36</v>
      </c>
      <c r="L1797">
        <v>21</v>
      </c>
      <c r="M1797">
        <v>20</v>
      </c>
      <c r="N1797">
        <v>1</v>
      </c>
      <c r="O1797">
        <v>21</v>
      </c>
      <c r="P1797">
        <v>95.2</v>
      </c>
      <c r="Q1797">
        <v>95.2</v>
      </c>
      <c r="R1797">
        <v>1.36</v>
      </c>
      <c r="S1797" t="s">
        <v>30</v>
      </c>
      <c r="T1797" t="s">
        <v>31</v>
      </c>
    </row>
    <row r="1798" spans="1:20" x14ac:dyDescent="0.3">
      <c r="A1798" t="s">
        <v>108</v>
      </c>
      <c r="B1798" t="s">
        <v>109</v>
      </c>
      <c r="C1798" t="s">
        <v>22</v>
      </c>
      <c r="D1798" t="s">
        <v>34</v>
      </c>
      <c r="E1798" t="s">
        <v>105</v>
      </c>
      <c r="F1798" t="s">
        <v>25</v>
      </c>
      <c r="G1798" t="s">
        <v>495</v>
      </c>
      <c r="H1798" t="s">
        <v>27</v>
      </c>
      <c r="I1798" t="s">
        <v>84</v>
      </c>
      <c r="J1798" t="s">
        <v>140</v>
      </c>
      <c r="K1798">
        <v>8.42</v>
      </c>
      <c r="L1798">
        <v>22</v>
      </c>
      <c r="M1798">
        <v>22</v>
      </c>
      <c r="N1798">
        <v>0</v>
      </c>
      <c r="O1798">
        <v>22</v>
      </c>
      <c r="P1798">
        <v>100</v>
      </c>
      <c r="Q1798">
        <v>100</v>
      </c>
      <c r="R1798">
        <v>0.42</v>
      </c>
      <c r="S1798" t="s">
        <v>42</v>
      </c>
      <c r="T1798" t="s">
        <v>60</v>
      </c>
    </row>
    <row r="1799" spans="1:20" x14ac:dyDescent="0.3">
      <c r="A1799" t="s">
        <v>111</v>
      </c>
      <c r="B1799" t="s">
        <v>112</v>
      </c>
      <c r="C1799" t="s">
        <v>55</v>
      </c>
      <c r="D1799" t="s">
        <v>56</v>
      </c>
      <c r="E1799" t="s">
        <v>105</v>
      </c>
      <c r="F1799" t="s">
        <v>57</v>
      </c>
      <c r="G1799" t="s">
        <v>495</v>
      </c>
      <c r="H1799" t="s">
        <v>27</v>
      </c>
      <c r="I1799" t="s">
        <v>64</v>
      </c>
      <c r="J1799" t="s">
        <v>243</v>
      </c>
      <c r="K1799">
        <v>8.27</v>
      </c>
      <c r="L1799">
        <v>28</v>
      </c>
      <c r="M1799">
        <v>25</v>
      </c>
      <c r="N1799">
        <v>3</v>
      </c>
      <c r="O1799">
        <v>28</v>
      </c>
      <c r="P1799">
        <v>89.3</v>
      </c>
      <c r="Q1799">
        <v>89.3</v>
      </c>
      <c r="R1799">
        <v>0.27</v>
      </c>
      <c r="S1799" t="s">
        <v>42</v>
      </c>
      <c r="T1799" t="s">
        <v>31</v>
      </c>
    </row>
    <row r="1800" spans="1:20" x14ac:dyDescent="0.3">
      <c r="A1800" t="s">
        <v>114</v>
      </c>
      <c r="B1800" t="s">
        <v>115</v>
      </c>
      <c r="C1800" t="s">
        <v>72</v>
      </c>
      <c r="D1800" t="s">
        <v>73</v>
      </c>
      <c r="E1800" t="s">
        <v>105</v>
      </c>
      <c r="F1800" t="s">
        <v>74</v>
      </c>
      <c r="G1800" t="s">
        <v>495</v>
      </c>
      <c r="H1800" t="s">
        <v>27</v>
      </c>
      <c r="I1800" t="s">
        <v>58</v>
      </c>
      <c r="J1800" t="s">
        <v>156</v>
      </c>
      <c r="K1800">
        <v>9.26</v>
      </c>
      <c r="L1800">
        <v>21</v>
      </c>
      <c r="M1800">
        <v>16</v>
      </c>
      <c r="N1800">
        <v>5</v>
      </c>
      <c r="O1800">
        <v>21</v>
      </c>
      <c r="P1800">
        <v>76.2</v>
      </c>
      <c r="Q1800">
        <v>76.2</v>
      </c>
      <c r="R1800">
        <v>1.26</v>
      </c>
      <c r="S1800" t="s">
        <v>52</v>
      </c>
      <c r="T1800" t="s">
        <v>37</v>
      </c>
    </row>
    <row r="1801" spans="1:20" x14ac:dyDescent="0.3">
      <c r="A1801" t="s">
        <v>117</v>
      </c>
      <c r="B1801" t="s">
        <v>118</v>
      </c>
      <c r="C1801" t="s">
        <v>94</v>
      </c>
      <c r="D1801" t="s">
        <v>95</v>
      </c>
      <c r="E1801" t="s">
        <v>105</v>
      </c>
      <c r="F1801" t="s">
        <v>89</v>
      </c>
      <c r="G1801" t="s">
        <v>495</v>
      </c>
      <c r="H1801" t="s">
        <v>27</v>
      </c>
      <c r="I1801" t="s">
        <v>149</v>
      </c>
      <c r="J1801" t="s">
        <v>59</v>
      </c>
      <c r="K1801">
        <v>8.98</v>
      </c>
      <c r="L1801">
        <v>35</v>
      </c>
      <c r="M1801">
        <v>34</v>
      </c>
      <c r="N1801">
        <v>1</v>
      </c>
      <c r="O1801">
        <v>35</v>
      </c>
      <c r="P1801">
        <v>97.1</v>
      </c>
      <c r="Q1801">
        <v>97.1</v>
      </c>
      <c r="R1801">
        <v>0.98</v>
      </c>
      <c r="S1801" t="s">
        <v>81</v>
      </c>
      <c r="T1801" t="s">
        <v>31</v>
      </c>
    </row>
    <row r="1802" spans="1:20" x14ac:dyDescent="0.3">
      <c r="A1802" t="s">
        <v>20</v>
      </c>
      <c r="B1802" t="s">
        <v>21</v>
      </c>
      <c r="C1802" t="s">
        <v>22</v>
      </c>
      <c r="D1802" t="s">
        <v>23</v>
      </c>
      <c r="E1802" t="s">
        <v>24</v>
      </c>
      <c r="F1802" t="s">
        <v>25</v>
      </c>
      <c r="G1802" t="s">
        <v>497</v>
      </c>
      <c r="H1802" t="s">
        <v>27</v>
      </c>
      <c r="I1802" t="s">
        <v>113</v>
      </c>
      <c r="J1802" t="s">
        <v>319</v>
      </c>
      <c r="K1802">
        <v>7.93</v>
      </c>
      <c r="L1802">
        <v>24</v>
      </c>
      <c r="M1802">
        <v>23</v>
      </c>
      <c r="N1802">
        <v>1</v>
      </c>
      <c r="O1802">
        <v>24</v>
      </c>
      <c r="P1802">
        <v>95.8</v>
      </c>
      <c r="Q1802">
        <v>95.8</v>
      </c>
      <c r="R1802">
        <v>0</v>
      </c>
      <c r="S1802" t="s">
        <v>30</v>
      </c>
      <c r="T1802" t="s">
        <v>31</v>
      </c>
    </row>
    <row r="1803" spans="1:20" x14ac:dyDescent="0.3">
      <c r="A1803" t="s">
        <v>32</v>
      </c>
      <c r="B1803" t="s">
        <v>33</v>
      </c>
      <c r="C1803" t="s">
        <v>22</v>
      </c>
      <c r="D1803" t="s">
        <v>34</v>
      </c>
      <c r="E1803" t="s">
        <v>24</v>
      </c>
      <c r="F1803" t="s">
        <v>25</v>
      </c>
      <c r="G1803" t="s">
        <v>497</v>
      </c>
      <c r="H1803" t="s">
        <v>27</v>
      </c>
      <c r="I1803" t="s">
        <v>84</v>
      </c>
      <c r="J1803" t="s">
        <v>171</v>
      </c>
      <c r="K1803">
        <v>9.1</v>
      </c>
      <c r="L1803">
        <v>27</v>
      </c>
      <c r="M1803">
        <v>19</v>
      </c>
      <c r="N1803">
        <v>8</v>
      </c>
      <c r="O1803">
        <v>27</v>
      </c>
      <c r="P1803">
        <v>70.400000000000006</v>
      </c>
      <c r="Q1803">
        <v>70.400000000000006</v>
      </c>
      <c r="R1803">
        <v>1.1000000000000001</v>
      </c>
      <c r="S1803" t="s">
        <v>30</v>
      </c>
      <c r="T1803" t="s">
        <v>122</v>
      </c>
    </row>
    <row r="1804" spans="1:20" x14ac:dyDescent="0.3">
      <c r="A1804" t="s">
        <v>38</v>
      </c>
      <c r="B1804" t="s">
        <v>39</v>
      </c>
      <c r="C1804" t="s">
        <v>22</v>
      </c>
      <c r="D1804" t="s">
        <v>34</v>
      </c>
      <c r="E1804" t="s">
        <v>24</v>
      </c>
      <c r="F1804" t="s">
        <v>25</v>
      </c>
      <c r="G1804" t="s">
        <v>497</v>
      </c>
      <c r="H1804" t="s">
        <v>27</v>
      </c>
      <c r="I1804" t="s">
        <v>128</v>
      </c>
      <c r="J1804" t="s">
        <v>312</v>
      </c>
      <c r="K1804">
        <v>7.44</v>
      </c>
      <c r="L1804">
        <v>18</v>
      </c>
      <c r="M1804">
        <v>14</v>
      </c>
      <c r="N1804">
        <v>4</v>
      </c>
      <c r="O1804">
        <v>18</v>
      </c>
      <c r="P1804">
        <v>77.8</v>
      </c>
      <c r="Q1804">
        <v>77.8</v>
      </c>
      <c r="R1804">
        <v>0</v>
      </c>
      <c r="S1804" t="s">
        <v>42</v>
      </c>
      <c r="T1804" t="s">
        <v>37</v>
      </c>
    </row>
    <row r="1805" spans="1:20" x14ac:dyDescent="0.3">
      <c r="A1805" t="s">
        <v>43</v>
      </c>
      <c r="B1805" t="s">
        <v>44</v>
      </c>
      <c r="C1805" t="s">
        <v>22</v>
      </c>
      <c r="D1805" t="s">
        <v>45</v>
      </c>
      <c r="E1805" t="s">
        <v>24</v>
      </c>
      <c r="F1805" t="s">
        <v>25</v>
      </c>
      <c r="G1805" t="s">
        <v>497</v>
      </c>
      <c r="H1805" t="s">
        <v>27</v>
      </c>
      <c r="I1805" t="s">
        <v>153</v>
      </c>
      <c r="J1805" t="s">
        <v>311</v>
      </c>
      <c r="K1805">
        <v>9.07</v>
      </c>
      <c r="L1805">
        <v>20</v>
      </c>
      <c r="M1805">
        <v>15</v>
      </c>
      <c r="N1805">
        <v>5</v>
      </c>
      <c r="O1805">
        <v>20</v>
      </c>
      <c r="P1805">
        <v>75</v>
      </c>
      <c r="Q1805">
        <v>75</v>
      </c>
      <c r="R1805">
        <v>1.07</v>
      </c>
      <c r="S1805" t="s">
        <v>81</v>
      </c>
      <c r="T1805" t="s">
        <v>37</v>
      </c>
    </row>
    <row r="1806" spans="1:20" x14ac:dyDescent="0.3">
      <c r="A1806" t="s">
        <v>48</v>
      </c>
      <c r="B1806" t="s">
        <v>49</v>
      </c>
      <c r="C1806" t="s">
        <v>22</v>
      </c>
      <c r="D1806" t="s">
        <v>34</v>
      </c>
      <c r="E1806" t="s">
        <v>24</v>
      </c>
      <c r="F1806" t="s">
        <v>25</v>
      </c>
      <c r="G1806" t="s">
        <v>497</v>
      </c>
      <c r="H1806" t="s">
        <v>27</v>
      </c>
      <c r="I1806" t="s">
        <v>166</v>
      </c>
      <c r="J1806" t="s">
        <v>65</v>
      </c>
      <c r="K1806">
        <v>7.8</v>
      </c>
      <c r="L1806">
        <v>20</v>
      </c>
      <c r="M1806">
        <v>18</v>
      </c>
      <c r="N1806">
        <v>2</v>
      </c>
      <c r="O1806">
        <v>20</v>
      </c>
      <c r="P1806">
        <v>90</v>
      </c>
      <c r="Q1806">
        <v>90</v>
      </c>
      <c r="R1806">
        <v>0</v>
      </c>
      <c r="S1806" t="s">
        <v>42</v>
      </c>
      <c r="T1806" t="s">
        <v>31</v>
      </c>
    </row>
    <row r="1807" spans="1:20" x14ac:dyDescent="0.3">
      <c r="A1807" t="s">
        <v>53</v>
      </c>
      <c r="B1807" t="s">
        <v>54</v>
      </c>
      <c r="C1807" t="s">
        <v>55</v>
      </c>
      <c r="D1807" t="s">
        <v>56</v>
      </c>
      <c r="E1807" t="s">
        <v>24</v>
      </c>
      <c r="F1807" t="s">
        <v>57</v>
      </c>
      <c r="G1807" t="s">
        <v>497</v>
      </c>
      <c r="H1807" t="s">
        <v>27</v>
      </c>
      <c r="I1807" t="s">
        <v>58</v>
      </c>
      <c r="J1807" t="s">
        <v>142</v>
      </c>
      <c r="K1807">
        <v>7.92</v>
      </c>
      <c r="L1807">
        <v>18</v>
      </c>
      <c r="M1807">
        <v>18</v>
      </c>
      <c r="N1807">
        <v>0</v>
      </c>
      <c r="O1807">
        <v>18</v>
      </c>
      <c r="P1807">
        <v>100</v>
      </c>
      <c r="Q1807">
        <v>100</v>
      </c>
      <c r="R1807">
        <v>0</v>
      </c>
      <c r="S1807" t="s">
        <v>42</v>
      </c>
      <c r="T1807" t="s">
        <v>60</v>
      </c>
    </row>
    <row r="1808" spans="1:20" x14ac:dyDescent="0.3">
      <c r="A1808" t="s">
        <v>61</v>
      </c>
      <c r="B1808" t="s">
        <v>62</v>
      </c>
      <c r="C1808" t="s">
        <v>55</v>
      </c>
      <c r="D1808" t="s">
        <v>63</v>
      </c>
      <c r="E1808" t="s">
        <v>24</v>
      </c>
      <c r="F1808" t="s">
        <v>57</v>
      </c>
      <c r="G1808" t="s">
        <v>497</v>
      </c>
      <c r="H1808" t="s">
        <v>27</v>
      </c>
      <c r="I1808" t="s">
        <v>110</v>
      </c>
      <c r="J1808" t="s">
        <v>242</v>
      </c>
      <c r="K1808">
        <v>8.41</v>
      </c>
      <c r="L1808">
        <v>14</v>
      </c>
      <c r="M1808">
        <v>13</v>
      </c>
      <c r="N1808">
        <v>1</v>
      </c>
      <c r="O1808">
        <v>14</v>
      </c>
      <c r="P1808">
        <v>92.9</v>
      </c>
      <c r="Q1808">
        <v>92.9</v>
      </c>
      <c r="R1808">
        <v>0.41</v>
      </c>
      <c r="S1808" t="s">
        <v>42</v>
      </c>
      <c r="T1808" t="s">
        <v>31</v>
      </c>
    </row>
    <row r="1809" spans="1:20" x14ac:dyDescent="0.3">
      <c r="A1809" t="s">
        <v>66</v>
      </c>
      <c r="B1809" t="s">
        <v>67</v>
      </c>
      <c r="C1809" t="s">
        <v>55</v>
      </c>
      <c r="D1809" t="s">
        <v>56</v>
      </c>
      <c r="E1809" t="s">
        <v>24</v>
      </c>
      <c r="F1809" t="s">
        <v>57</v>
      </c>
      <c r="G1809" t="s">
        <v>497</v>
      </c>
      <c r="H1809" t="s">
        <v>27</v>
      </c>
      <c r="I1809" t="s">
        <v>285</v>
      </c>
      <c r="J1809" t="s">
        <v>51</v>
      </c>
      <c r="K1809">
        <v>7.59</v>
      </c>
      <c r="L1809">
        <v>14</v>
      </c>
      <c r="M1809">
        <v>10</v>
      </c>
      <c r="N1809">
        <v>4</v>
      </c>
      <c r="O1809">
        <v>14</v>
      </c>
      <c r="P1809">
        <v>71.400000000000006</v>
      </c>
      <c r="Q1809">
        <v>71.400000000000006</v>
      </c>
      <c r="R1809">
        <v>0</v>
      </c>
      <c r="S1809" t="s">
        <v>30</v>
      </c>
      <c r="T1809" t="s">
        <v>37</v>
      </c>
    </row>
    <row r="1810" spans="1:20" x14ac:dyDescent="0.3">
      <c r="A1810" t="s">
        <v>70</v>
      </c>
      <c r="B1810" t="s">
        <v>71</v>
      </c>
      <c r="C1810" t="s">
        <v>72</v>
      </c>
      <c r="D1810" t="s">
        <v>73</v>
      </c>
      <c r="E1810" t="s">
        <v>24</v>
      </c>
      <c r="F1810" t="s">
        <v>74</v>
      </c>
      <c r="G1810" t="s">
        <v>497</v>
      </c>
      <c r="H1810" t="s">
        <v>27</v>
      </c>
      <c r="I1810" t="s">
        <v>199</v>
      </c>
      <c r="J1810" t="s">
        <v>224</v>
      </c>
      <c r="K1810">
        <v>8.73</v>
      </c>
      <c r="L1810">
        <v>16</v>
      </c>
      <c r="M1810">
        <v>15</v>
      </c>
      <c r="N1810">
        <v>1</v>
      </c>
      <c r="O1810">
        <v>16</v>
      </c>
      <c r="P1810">
        <v>93.8</v>
      </c>
      <c r="Q1810">
        <v>93.8</v>
      </c>
      <c r="R1810">
        <v>0.73</v>
      </c>
      <c r="S1810" t="s">
        <v>30</v>
      </c>
      <c r="T1810" t="s">
        <v>31</v>
      </c>
    </row>
    <row r="1811" spans="1:20" x14ac:dyDescent="0.3">
      <c r="A1811" t="s">
        <v>77</v>
      </c>
      <c r="B1811" t="s">
        <v>78</v>
      </c>
      <c r="C1811" t="s">
        <v>72</v>
      </c>
      <c r="D1811" t="s">
        <v>73</v>
      </c>
      <c r="E1811" t="s">
        <v>24</v>
      </c>
      <c r="F1811" t="s">
        <v>74</v>
      </c>
      <c r="G1811" t="s">
        <v>497</v>
      </c>
      <c r="H1811" t="s">
        <v>27</v>
      </c>
      <c r="I1811" t="s">
        <v>84</v>
      </c>
      <c r="J1811" t="s">
        <v>190</v>
      </c>
      <c r="K1811">
        <v>9.0399999999999991</v>
      </c>
      <c r="L1811">
        <v>19</v>
      </c>
      <c r="M1811">
        <v>16</v>
      </c>
      <c r="N1811">
        <v>3</v>
      </c>
      <c r="O1811">
        <v>19</v>
      </c>
      <c r="P1811">
        <v>84.2</v>
      </c>
      <c r="Q1811">
        <v>84.2</v>
      </c>
      <c r="R1811">
        <v>1.04</v>
      </c>
      <c r="S1811" t="s">
        <v>30</v>
      </c>
      <c r="T1811" t="s">
        <v>31</v>
      </c>
    </row>
    <row r="1812" spans="1:20" x14ac:dyDescent="0.3">
      <c r="A1812" t="s">
        <v>82</v>
      </c>
      <c r="B1812" t="s">
        <v>83</v>
      </c>
      <c r="C1812" t="s">
        <v>72</v>
      </c>
      <c r="D1812" t="s">
        <v>45</v>
      </c>
      <c r="E1812" t="s">
        <v>24</v>
      </c>
      <c r="F1812" t="s">
        <v>74</v>
      </c>
      <c r="G1812" t="s">
        <v>497</v>
      </c>
      <c r="H1812" t="s">
        <v>119</v>
      </c>
      <c r="I1812" t="s">
        <v>173</v>
      </c>
      <c r="J1812" t="s">
        <v>371</v>
      </c>
      <c r="K1812">
        <v>8.81</v>
      </c>
      <c r="L1812">
        <v>18</v>
      </c>
      <c r="M1812">
        <v>15</v>
      </c>
      <c r="N1812">
        <v>3</v>
      </c>
      <c r="O1812">
        <v>18</v>
      </c>
      <c r="P1812">
        <v>83.3</v>
      </c>
      <c r="Q1812">
        <v>83.3</v>
      </c>
      <c r="R1812">
        <v>0.81</v>
      </c>
      <c r="S1812" t="s">
        <v>42</v>
      </c>
      <c r="T1812" t="s">
        <v>31</v>
      </c>
    </row>
    <row r="1813" spans="1:20" x14ac:dyDescent="0.3">
      <c r="A1813" t="s">
        <v>85</v>
      </c>
      <c r="B1813" t="s">
        <v>86</v>
      </c>
      <c r="C1813" t="s">
        <v>87</v>
      </c>
      <c r="D1813" t="s">
        <v>88</v>
      </c>
      <c r="E1813" t="s">
        <v>24</v>
      </c>
      <c r="F1813" t="s">
        <v>89</v>
      </c>
      <c r="G1813" t="s">
        <v>497</v>
      </c>
      <c r="H1813" t="s">
        <v>27</v>
      </c>
      <c r="I1813" t="s">
        <v>84</v>
      </c>
      <c r="J1813" t="s">
        <v>331</v>
      </c>
      <c r="K1813">
        <v>9.5</v>
      </c>
      <c r="L1813">
        <v>14</v>
      </c>
      <c r="M1813">
        <v>14</v>
      </c>
      <c r="N1813">
        <v>0</v>
      </c>
      <c r="O1813">
        <v>14</v>
      </c>
      <c r="P1813">
        <v>100</v>
      </c>
      <c r="Q1813">
        <v>100</v>
      </c>
      <c r="R1813">
        <v>1.5</v>
      </c>
      <c r="S1813" t="s">
        <v>42</v>
      </c>
      <c r="T1813" t="s">
        <v>60</v>
      </c>
    </row>
    <row r="1814" spans="1:20" x14ac:dyDescent="0.3">
      <c r="A1814" t="s">
        <v>92</v>
      </c>
      <c r="B1814" t="s">
        <v>93</v>
      </c>
      <c r="C1814" t="s">
        <v>94</v>
      </c>
      <c r="D1814" t="s">
        <v>95</v>
      </c>
      <c r="E1814" t="s">
        <v>24</v>
      </c>
      <c r="F1814" t="s">
        <v>89</v>
      </c>
      <c r="G1814" t="s">
        <v>497</v>
      </c>
      <c r="H1814" t="s">
        <v>27</v>
      </c>
      <c r="I1814" t="s">
        <v>68</v>
      </c>
      <c r="J1814" t="s">
        <v>236</v>
      </c>
      <c r="K1814">
        <v>7.75</v>
      </c>
      <c r="L1814">
        <v>27</v>
      </c>
      <c r="M1814">
        <v>27</v>
      </c>
      <c r="N1814">
        <v>0</v>
      </c>
      <c r="O1814">
        <v>27</v>
      </c>
      <c r="P1814">
        <v>100</v>
      </c>
      <c r="Q1814">
        <v>100</v>
      </c>
      <c r="R1814">
        <v>0</v>
      </c>
      <c r="S1814" t="s">
        <v>42</v>
      </c>
      <c r="T1814" t="s">
        <v>60</v>
      </c>
    </row>
    <row r="1815" spans="1:20" x14ac:dyDescent="0.3">
      <c r="A1815" t="s">
        <v>97</v>
      </c>
      <c r="B1815" t="s">
        <v>98</v>
      </c>
      <c r="C1815" t="s">
        <v>94</v>
      </c>
      <c r="D1815" t="s">
        <v>95</v>
      </c>
      <c r="E1815" t="s">
        <v>24</v>
      </c>
      <c r="F1815" t="s">
        <v>89</v>
      </c>
      <c r="G1815" t="s">
        <v>497</v>
      </c>
      <c r="H1815" t="s">
        <v>27</v>
      </c>
      <c r="I1815" t="s">
        <v>84</v>
      </c>
      <c r="J1815" t="s">
        <v>187</v>
      </c>
      <c r="K1815">
        <v>8.94</v>
      </c>
      <c r="L1815">
        <v>39</v>
      </c>
      <c r="M1815">
        <v>39</v>
      </c>
      <c r="N1815">
        <v>0</v>
      </c>
      <c r="O1815">
        <v>39</v>
      </c>
      <c r="P1815">
        <v>100</v>
      </c>
      <c r="Q1815">
        <v>100</v>
      </c>
      <c r="R1815">
        <v>0.94</v>
      </c>
      <c r="S1815" t="s">
        <v>42</v>
      </c>
      <c r="T1815" t="s">
        <v>60</v>
      </c>
    </row>
    <row r="1816" spans="1:20" x14ac:dyDescent="0.3">
      <c r="A1816" t="s">
        <v>100</v>
      </c>
      <c r="B1816" t="s">
        <v>101</v>
      </c>
      <c r="C1816" t="s">
        <v>94</v>
      </c>
      <c r="D1816" t="s">
        <v>45</v>
      </c>
      <c r="E1816" t="s">
        <v>24</v>
      </c>
      <c r="F1816" t="s">
        <v>89</v>
      </c>
      <c r="G1816" t="s">
        <v>497</v>
      </c>
      <c r="H1816" t="s">
        <v>27</v>
      </c>
      <c r="I1816" t="s">
        <v>136</v>
      </c>
      <c r="J1816" t="s">
        <v>307</v>
      </c>
      <c r="K1816">
        <v>8.5500000000000007</v>
      </c>
      <c r="L1816">
        <v>28</v>
      </c>
      <c r="M1816">
        <v>28</v>
      </c>
      <c r="N1816">
        <v>0</v>
      </c>
      <c r="O1816">
        <v>28</v>
      </c>
      <c r="P1816">
        <v>100</v>
      </c>
      <c r="Q1816">
        <v>100</v>
      </c>
      <c r="R1816">
        <v>0.55000000000000004</v>
      </c>
      <c r="S1816" t="s">
        <v>42</v>
      </c>
      <c r="T1816" t="s">
        <v>60</v>
      </c>
    </row>
    <row r="1817" spans="1:20" x14ac:dyDescent="0.3">
      <c r="A1817" t="s">
        <v>103</v>
      </c>
      <c r="B1817" t="s">
        <v>104</v>
      </c>
      <c r="C1817" t="s">
        <v>22</v>
      </c>
      <c r="D1817" t="s">
        <v>34</v>
      </c>
      <c r="E1817" t="s">
        <v>105</v>
      </c>
      <c r="F1817" t="s">
        <v>25</v>
      </c>
      <c r="G1817" t="s">
        <v>497</v>
      </c>
      <c r="H1817" t="s">
        <v>27</v>
      </c>
      <c r="I1817" t="s">
        <v>99</v>
      </c>
      <c r="J1817" t="s">
        <v>451</v>
      </c>
      <c r="K1817">
        <v>8.75</v>
      </c>
      <c r="L1817">
        <v>23</v>
      </c>
      <c r="M1817">
        <v>17</v>
      </c>
      <c r="N1817">
        <v>6</v>
      </c>
      <c r="O1817">
        <v>23</v>
      </c>
      <c r="P1817">
        <v>73.900000000000006</v>
      </c>
      <c r="Q1817">
        <v>73.900000000000006</v>
      </c>
      <c r="R1817">
        <v>0.75</v>
      </c>
      <c r="S1817" t="s">
        <v>30</v>
      </c>
      <c r="T1817" t="s">
        <v>37</v>
      </c>
    </row>
    <row r="1818" spans="1:20" x14ac:dyDescent="0.3">
      <c r="A1818" t="s">
        <v>108</v>
      </c>
      <c r="B1818" t="s">
        <v>109</v>
      </c>
      <c r="C1818" t="s">
        <v>22</v>
      </c>
      <c r="D1818" t="s">
        <v>34</v>
      </c>
      <c r="E1818" t="s">
        <v>105</v>
      </c>
      <c r="F1818" t="s">
        <v>25</v>
      </c>
      <c r="G1818" t="s">
        <v>497</v>
      </c>
      <c r="H1818" t="s">
        <v>27</v>
      </c>
      <c r="I1818" t="s">
        <v>75</v>
      </c>
      <c r="J1818" t="s">
        <v>236</v>
      </c>
      <c r="K1818">
        <v>8.7899999999999991</v>
      </c>
      <c r="L1818">
        <v>23</v>
      </c>
      <c r="M1818">
        <v>16</v>
      </c>
      <c r="N1818">
        <v>7</v>
      </c>
      <c r="O1818">
        <v>23</v>
      </c>
      <c r="P1818">
        <v>69.599999999999994</v>
      </c>
      <c r="Q1818">
        <v>69.599999999999994</v>
      </c>
      <c r="R1818">
        <v>0.79</v>
      </c>
      <c r="S1818" t="s">
        <v>30</v>
      </c>
      <c r="T1818" t="s">
        <v>37</v>
      </c>
    </row>
    <row r="1819" spans="1:20" x14ac:dyDescent="0.3">
      <c r="A1819" t="s">
        <v>111</v>
      </c>
      <c r="B1819" t="s">
        <v>112</v>
      </c>
      <c r="C1819" t="s">
        <v>55</v>
      </c>
      <c r="D1819" t="s">
        <v>56</v>
      </c>
      <c r="E1819" t="s">
        <v>105</v>
      </c>
      <c r="F1819" t="s">
        <v>57</v>
      </c>
      <c r="G1819" t="s">
        <v>497</v>
      </c>
      <c r="H1819" t="s">
        <v>27</v>
      </c>
      <c r="I1819" t="s">
        <v>75</v>
      </c>
      <c r="J1819" t="s">
        <v>307</v>
      </c>
      <c r="K1819">
        <v>8.68</v>
      </c>
      <c r="L1819">
        <v>25</v>
      </c>
      <c r="M1819">
        <v>21</v>
      </c>
      <c r="N1819">
        <v>4</v>
      </c>
      <c r="O1819">
        <v>25</v>
      </c>
      <c r="P1819">
        <v>84</v>
      </c>
      <c r="Q1819">
        <v>84</v>
      </c>
      <c r="R1819">
        <v>0.68</v>
      </c>
      <c r="S1819" t="s">
        <v>42</v>
      </c>
      <c r="T1819" t="s">
        <v>37</v>
      </c>
    </row>
    <row r="1820" spans="1:20" x14ac:dyDescent="0.3">
      <c r="A1820" t="s">
        <v>114</v>
      </c>
      <c r="B1820" t="s">
        <v>115</v>
      </c>
      <c r="C1820" t="s">
        <v>72</v>
      </c>
      <c r="D1820" t="s">
        <v>73</v>
      </c>
      <c r="E1820" t="s">
        <v>105</v>
      </c>
      <c r="F1820" t="s">
        <v>74</v>
      </c>
      <c r="G1820" t="s">
        <v>497</v>
      </c>
      <c r="H1820" t="s">
        <v>27</v>
      </c>
      <c r="I1820" t="s">
        <v>84</v>
      </c>
      <c r="J1820" t="s">
        <v>274</v>
      </c>
      <c r="K1820">
        <v>8.93</v>
      </c>
      <c r="L1820">
        <v>26</v>
      </c>
      <c r="M1820">
        <v>26</v>
      </c>
      <c r="N1820">
        <v>0</v>
      </c>
      <c r="O1820">
        <v>26</v>
      </c>
      <c r="P1820">
        <v>100</v>
      </c>
      <c r="Q1820">
        <v>100</v>
      </c>
      <c r="R1820">
        <v>0.93</v>
      </c>
      <c r="S1820" t="s">
        <v>42</v>
      </c>
      <c r="T1820" t="s">
        <v>60</v>
      </c>
    </row>
    <row r="1821" spans="1:20" x14ac:dyDescent="0.3">
      <c r="A1821" t="s">
        <v>117</v>
      </c>
      <c r="B1821" t="s">
        <v>118</v>
      </c>
      <c r="C1821" t="s">
        <v>94</v>
      </c>
      <c r="D1821" t="s">
        <v>95</v>
      </c>
      <c r="E1821" t="s">
        <v>105</v>
      </c>
      <c r="F1821" t="s">
        <v>89</v>
      </c>
      <c r="G1821" t="s">
        <v>497</v>
      </c>
      <c r="H1821" t="s">
        <v>119</v>
      </c>
      <c r="I1821" t="s">
        <v>498</v>
      </c>
      <c r="J1821" t="s">
        <v>269</v>
      </c>
      <c r="K1821">
        <v>8.85</v>
      </c>
      <c r="L1821">
        <v>25</v>
      </c>
      <c r="M1821">
        <v>25</v>
      </c>
      <c r="N1821">
        <v>0</v>
      </c>
      <c r="O1821">
        <v>25</v>
      </c>
      <c r="P1821">
        <v>100</v>
      </c>
      <c r="Q1821">
        <v>100</v>
      </c>
      <c r="R1821">
        <v>0.85</v>
      </c>
      <c r="S1821" t="s">
        <v>42</v>
      </c>
      <c r="T1821" t="s">
        <v>60</v>
      </c>
    </row>
    <row r="1822" spans="1:20" x14ac:dyDescent="0.3">
      <c r="A1822" t="s">
        <v>20</v>
      </c>
      <c r="B1822" t="s">
        <v>21</v>
      </c>
      <c r="C1822" t="s">
        <v>22</v>
      </c>
      <c r="D1822" t="s">
        <v>23</v>
      </c>
      <c r="E1822" t="s">
        <v>24</v>
      </c>
      <c r="F1822" t="s">
        <v>25</v>
      </c>
      <c r="G1822" t="s">
        <v>499</v>
      </c>
      <c r="H1822" t="s">
        <v>27</v>
      </c>
      <c r="I1822" t="s">
        <v>204</v>
      </c>
      <c r="J1822" t="s">
        <v>147</v>
      </c>
      <c r="K1822">
        <v>8.61</v>
      </c>
      <c r="L1822">
        <v>25</v>
      </c>
      <c r="M1822">
        <v>20</v>
      </c>
      <c r="N1822">
        <v>5</v>
      </c>
      <c r="O1822">
        <v>25</v>
      </c>
      <c r="P1822">
        <v>80</v>
      </c>
      <c r="Q1822">
        <v>80</v>
      </c>
      <c r="R1822">
        <v>0.61</v>
      </c>
      <c r="S1822" t="s">
        <v>30</v>
      </c>
      <c r="T1822" t="s">
        <v>37</v>
      </c>
    </row>
    <row r="1823" spans="1:20" x14ac:dyDescent="0.3">
      <c r="A1823" t="s">
        <v>32</v>
      </c>
      <c r="B1823" t="s">
        <v>33</v>
      </c>
      <c r="C1823" t="s">
        <v>22</v>
      </c>
      <c r="D1823" t="s">
        <v>34</v>
      </c>
      <c r="E1823" t="s">
        <v>24</v>
      </c>
      <c r="F1823" t="s">
        <v>25</v>
      </c>
      <c r="G1823" t="s">
        <v>499</v>
      </c>
      <c r="H1823" t="s">
        <v>27</v>
      </c>
      <c r="I1823" t="s">
        <v>206</v>
      </c>
      <c r="J1823" t="s">
        <v>386</v>
      </c>
      <c r="K1823">
        <v>8.33</v>
      </c>
      <c r="L1823">
        <v>24</v>
      </c>
      <c r="M1823">
        <v>24</v>
      </c>
      <c r="N1823">
        <v>0</v>
      </c>
      <c r="O1823">
        <v>24</v>
      </c>
      <c r="P1823">
        <v>100</v>
      </c>
      <c r="Q1823">
        <v>100</v>
      </c>
      <c r="R1823">
        <v>0.33</v>
      </c>
      <c r="S1823" t="s">
        <v>42</v>
      </c>
      <c r="T1823" t="s">
        <v>60</v>
      </c>
    </row>
    <row r="1824" spans="1:20" x14ac:dyDescent="0.3">
      <c r="A1824" t="s">
        <v>38</v>
      </c>
      <c r="B1824" t="s">
        <v>39</v>
      </c>
      <c r="C1824" t="s">
        <v>22</v>
      </c>
      <c r="D1824" t="s">
        <v>34</v>
      </c>
      <c r="E1824" t="s">
        <v>24</v>
      </c>
      <c r="F1824" t="s">
        <v>25</v>
      </c>
      <c r="G1824" t="s">
        <v>499</v>
      </c>
      <c r="H1824" t="s">
        <v>27</v>
      </c>
      <c r="I1824" t="s">
        <v>96</v>
      </c>
      <c r="J1824" t="s">
        <v>369</v>
      </c>
      <c r="K1824">
        <v>9.3000000000000007</v>
      </c>
      <c r="L1824">
        <v>18</v>
      </c>
      <c r="M1824">
        <v>16</v>
      </c>
      <c r="N1824">
        <v>2</v>
      </c>
      <c r="O1824">
        <v>18</v>
      </c>
      <c r="P1824">
        <v>88.9</v>
      </c>
      <c r="Q1824">
        <v>88.9</v>
      </c>
      <c r="R1824">
        <v>1.3</v>
      </c>
      <c r="S1824" t="s">
        <v>30</v>
      </c>
      <c r="T1824" t="s">
        <v>31</v>
      </c>
    </row>
    <row r="1825" spans="1:20" x14ac:dyDescent="0.3">
      <c r="A1825" t="s">
        <v>43</v>
      </c>
      <c r="B1825" t="s">
        <v>44</v>
      </c>
      <c r="C1825" t="s">
        <v>22</v>
      </c>
      <c r="D1825" t="s">
        <v>45</v>
      </c>
      <c r="E1825" t="s">
        <v>24</v>
      </c>
      <c r="F1825" t="s">
        <v>25</v>
      </c>
      <c r="G1825" t="s">
        <v>499</v>
      </c>
      <c r="H1825" t="s">
        <v>27</v>
      </c>
      <c r="I1825" t="s">
        <v>110</v>
      </c>
      <c r="J1825" t="s">
        <v>157</v>
      </c>
      <c r="K1825">
        <v>8.4700000000000006</v>
      </c>
      <c r="L1825">
        <v>20</v>
      </c>
      <c r="M1825">
        <v>16</v>
      </c>
      <c r="N1825">
        <v>4</v>
      </c>
      <c r="O1825">
        <v>20</v>
      </c>
      <c r="P1825">
        <v>80</v>
      </c>
      <c r="Q1825">
        <v>80</v>
      </c>
      <c r="R1825">
        <v>0.47</v>
      </c>
      <c r="S1825" t="s">
        <v>42</v>
      </c>
      <c r="T1825" t="s">
        <v>37</v>
      </c>
    </row>
    <row r="1826" spans="1:20" x14ac:dyDescent="0.3">
      <c r="A1826" t="s">
        <v>48</v>
      </c>
      <c r="B1826" t="s">
        <v>49</v>
      </c>
      <c r="C1826" t="s">
        <v>22</v>
      </c>
      <c r="D1826" t="s">
        <v>34</v>
      </c>
      <c r="E1826" t="s">
        <v>24</v>
      </c>
      <c r="F1826" t="s">
        <v>25</v>
      </c>
      <c r="G1826" t="s">
        <v>499</v>
      </c>
      <c r="H1826" t="s">
        <v>27</v>
      </c>
      <c r="I1826" t="s">
        <v>84</v>
      </c>
      <c r="J1826" t="s">
        <v>331</v>
      </c>
      <c r="K1826">
        <v>9.5</v>
      </c>
      <c r="L1826">
        <v>18</v>
      </c>
      <c r="M1826">
        <v>17</v>
      </c>
      <c r="N1826">
        <v>1</v>
      </c>
      <c r="O1826">
        <v>18</v>
      </c>
      <c r="P1826">
        <v>94.4</v>
      </c>
      <c r="Q1826">
        <v>94.4</v>
      </c>
      <c r="R1826">
        <v>1.5</v>
      </c>
      <c r="S1826" t="s">
        <v>42</v>
      </c>
      <c r="T1826" t="s">
        <v>31</v>
      </c>
    </row>
    <row r="1827" spans="1:20" x14ac:dyDescent="0.3">
      <c r="A1827" t="s">
        <v>53</v>
      </c>
      <c r="B1827" t="s">
        <v>54</v>
      </c>
      <c r="C1827" t="s">
        <v>55</v>
      </c>
      <c r="D1827" t="s">
        <v>56</v>
      </c>
      <c r="E1827" t="s">
        <v>24</v>
      </c>
      <c r="F1827" t="s">
        <v>57</v>
      </c>
      <c r="G1827" t="s">
        <v>499</v>
      </c>
      <c r="H1827" t="s">
        <v>27</v>
      </c>
      <c r="I1827" t="s">
        <v>153</v>
      </c>
      <c r="J1827" t="s">
        <v>177</v>
      </c>
      <c r="K1827">
        <v>8.07</v>
      </c>
      <c r="L1827">
        <v>22</v>
      </c>
      <c r="M1827">
        <v>17</v>
      </c>
      <c r="N1827">
        <v>5</v>
      </c>
      <c r="O1827">
        <v>22</v>
      </c>
      <c r="P1827">
        <v>77.3</v>
      </c>
      <c r="Q1827">
        <v>77.3</v>
      </c>
      <c r="R1827">
        <v>7.0000000000000007E-2</v>
      </c>
      <c r="S1827" t="s">
        <v>52</v>
      </c>
      <c r="T1827" t="s">
        <v>37</v>
      </c>
    </row>
    <row r="1828" spans="1:20" x14ac:dyDescent="0.3">
      <c r="A1828" t="s">
        <v>61</v>
      </c>
      <c r="B1828" t="s">
        <v>62</v>
      </c>
      <c r="C1828" t="s">
        <v>55</v>
      </c>
      <c r="D1828" t="s">
        <v>63</v>
      </c>
      <c r="E1828" t="s">
        <v>24</v>
      </c>
      <c r="F1828" t="s">
        <v>57</v>
      </c>
      <c r="G1828" t="s">
        <v>499</v>
      </c>
      <c r="H1828" t="s">
        <v>27</v>
      </c>
      <c r="I1828" t="s">
        <v>46</v>
      </c>
      <c r="J1828" t="s">
        <v>387</v>
      </c>
      <c r="K1828">
        <v>7.49</v>
      </c>
      <c r="L1828">
        <v>11</v>
      </c>
      <c r="M1828">
        <v>9</v>
      </c>
      <c r="N1828">
        <v>2</v>
      </c>
      <c r="O1828">
        <v>11</v>
      </c>
      <c r="P1828">
        <v>81.8</v>
      </c>
      <c r="Q1828">
        <v>81.8</v>
      </c>
      <c r="R1828">
        <v>0</v>
      </c>
      <c r="S1828" t="s">
        <v>42</v>
      </c>
      <c r="T1828" t="s">
        <v>31</v>
      </c>
    </row>
    <row r="1829" spans="1:20" x14ac:dyDescent="0.3">
      <c r="A1829" t="s">
        <v>66</v>
      </c>
      <c r="B1829" t="s">
        <v>67</v>
      </c>
      <c r="C1829" t="s">
        <v>55</v>
      </c>
      <c r="D1829" t="s">
        <v>56</v>
      </c>
      <c r="E1829" t="s">
        <v>24</v>
      </c>
      <c r="F1829" t="s">
        <v>57</v>
      </c>
      <c r="G1829" t="s">
        <v>499</v>
      </c>
      <c r="H1829" t="s">
        <v>27</v>
      </c>
      <c r="I1829" t="s">
        <v>35</v>
      </c>
      <c r="J1829" t="s">
        <v>286</v>
      </c>
      <c r="K1829">
        <v>8.56</v>
      </c>
      <c r="L1829">
        <v>18</v>
      </c>
      <c r="M1829">
        <v>18</v>
      </c>
      <c r="N1829">
        <v>0</v>
      </c>
      <c r="O1829">
        <v>18</v>
      </c>
      <c r="P1829">
        <v>100</v>
      </c>
      <c r="Q1829">
        <v>100</v>
      </c>
      <c r="R1829">
        <v>0.56000000000000005</v>
      </c>
      <c r="S1829" t="s">
        <v>42</v>
      </c>
      <c r="T1829" t="s">
        <v>60</v>
      </c>
    </row>
    <row r="1830" spans="1:20" x14ac:dyDescent="0.3">
      <c r="A1830" t="s">
        <v>70</v>
      </c>
      <c r="B1830" t="s">
        <v>71</v>
      </c>
      <c r="C1830" t="s">
        <v>72</v>
      </c>
      <c r="D1830" t="s">
        <v>73</v>
      </c>
      <c r="E1830" t="s">
        <v>24</v>
      </c>
      <c r="F1830" t="s">
        <v>74</v>
      </c>
      <c r="G1830" t="s">
        <v>499</v>
      </c>
      <c r="H1830" t="s">
        <v>158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 t="s">
        <v>42</v>
      </c>
      <c r="T1830" t="s">
        <v>60</v>
      </c>
    </row>
    <row r="1831" spans="1:20" x14ac:dyDescent="0.3">
      <c r="A1831" t="s">
        <v>77</v>
      </c>
      <c r="B1831" t="s">
        <v>78</v>
      </c>
      <c r="C1831" t="s">
        <v>72</v>
      </c>
      <c r="D1831" t="s">
        <v>73</v>
      </c>
      <c r="E1831" t="s">
        <v>24</v>
      </c>
      <c r="F1831" t="s">
        <v>74</v>
      </c>
      <c r="G1831" t="s">
        <v>499</v>
      </c>
      <c r="H1831" t="s">
        <v>27</v>
      </c>
      <c r="I1831" t="s">
        <v>110</v>
      </c>
      <c r="J1831" t="s">
        <v>207</v>
      </c>
      <c r="K1831">
        <v>8.3800000000000008</v>
      </c>
      <c r="L1831">
        <v>13</v>
      </c>
      <c r="M1831">
        <v>12</v>
      </c>
      <c r="N1831">
        <v>1</v>
      </c>
      <c r="O1831">
        <v>13</v>
      </c>
      <c r="P1831">
        <v>92.3</v>
      </c>
      <c r="Q1831">
        <v>92.3</v>
      </c>
      <c r="R1831">
        <v>0.38</v>
      </c>
      <c r="S1831" t="s">
        <v>30</v>
      </c>
      <c r="T1831" t="s">
        <v>31</v>
      </c>
    </row>
    <row r="1832" spans="1:20" x14ac:dyDescent="0.3">
      <c r="A1832" t="s">
        <v>82</v>
      </c>
      <c r="B1832" t="s">
        <v>83</v>
      </c>
      <c r="C1832" t="s">
        <v>72</v>
      </c>
      <c r="D1832" t="s">
        <v>45</v>
      </c>
      <c r="E1832" t="s">
        <v>24</v>
      </c>
      <c r="F1832" t="s">
        <v>74</v>
      </c>
      <c r="G1832" t="s">
        <v>499</v>
      </c>
      <c r="H1832" t="s">
        <v>158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 t="s">
        <v>42</v>
      </c>
      <c r="T1832" t="s">
        <v>60</v>
      </c>
    </row>
    <row r="1833" spans="1:20" x14ac:dyDescent="0.3">
      <c r="A1833" t="s">
        <v>85</v>
      </c>
      <c r="B1833" t="s">
        <v>86</v>
      </c>
      <c r="C1833" t="s">
        <v>87</v>
      </c>
      <c r="D1833" t="s">
        <v>88</v>
      </c>
      <c r="E1833" t="s">
        <v>24</v>
      </c>
      <c r="F1833" t="s">
        <v>89</v>
      </c>
      <c r="G1833" t="s">
        <v>499</v>
      </c>
      <c r="H1833" t="s">
        <v>27</v>
      </c>
      <c r="I1833" t="s">
        <v>113</v>
      </c>
      <c r="J1833" t="s">
        <v>211</v>
      </c>
      <c r="K1833">
        <v>9.23</v>
      </c>
      <c r="L1833">
        <v>8</v>
      </c>
      <c r="M1833">
        <v>5</v>
      </c>
      <c r="N1833">
        <v>3</v>
      </c>
      <c r="O1833">
        <v>8</v>
      </c>
      <c r="P1833">
        <v>62.5</v>
      </c>
      <c r="Q1833">
        <v>62.5</v>
      </c>
      <c r="R1833">
        <v>1.23</v>
      </c>
      <c r="S1833" t="s">
        <v>81</v>
      </c>
      <c r="T1833" t="s">
        <v>31</v>
      </c>
    </row>
    <row r="1834" spans="1:20" x14ac:dyDescent="0.3">
      <c r="A1834" t="s">
        <v>92</v>
      </c>
      <c r="B1834" t="s">
        <v>93</v>
      </c>
      <c r="C1834" t="s">
        <v>94</v>
      </c>
      <c r="D1834" t="s">
        <v>95</v>
      </c>
      <c r="E1834" t="s">
        <v>24</v>
      </c>
      <c r="F1834" t="s">
        <v>89</v>
      </c>
      <c r="G1834" t="s">
        <v>499</v>
      </c>
      <c r="H1834" t="s">
        <v>27</v>
      </c>
      <c r="I1834" t="s">
        <v>149</v>
      </c>
      <c r="J1834" t="s">
        <v>107</v>
      </c>
      <c r="K1834">
        <v>9.0399999999999991</v>
      </c>
      <c r="L1834">
        <v>24</v>
      </c>
      <c r="M1834">
        <v>20</v>
      </c>
      <c r="N1834">
        <v>4</v>
      </c>
      <c r="O1834">
        <v>24</v>
      </c>
      <c r="P1834">
        <v>83.3</v>
      </c>
      <c r="Q1834">
        <v>83.3</v>
      </c>
      <c r="R1834">
        <v>1.04</v>
      </c>
      <c r="S1834" t="s">
        <v>81</v>
      </c>
      <c r="T1834" t="s">
        <v>37</v>
      </c>
    </row>
    <row r="1835" spans="1:20" x14ac:dyDescent="0.3">
      <c r="A1835" t="s">
        <v>97</v>
      </c>
      <c r="B1835" t="s">
        <v>98</v>
      </c>
      <c r="C1835" t="s">
        <v>94</v>
      </c>
      <c r="D1835" t="s">
        <v>95</v>
      </c>
      <c r="E1835" t="s">
        <v>24</v>
      </c>
      <c r="F1835" t="s">
        <v>89</v>
      </c>
      <c r="G1835" t="s">
        <v>499</v>
      </c>
      <c r="H1835" t="s">
        <v>27</v>
      </c>
      <c r="I1835" t="s">
        <v>149</v>
      </c>
      <c r="J1835" t="s">
        <v>388</v>
      </c>
      <c r="K1835">
        <v>7.64</v>
      </c>
      <c r="L1835">
        <v>29</v>
      </c>
      <c r="M1835">
        <v>26</v>
      </c>
      <c r="N1835">
        <v>3</v>
      </c>
      <c r="O1835">
        <v>29</v>
      </c>
      <c r="P1835">
        <v>89.7</v>
      </c>
      <c r="Q1835">
        <v>89.7</v>
      </c>
      <c r="R1835">
        <v>0</v>
      </c>
      <c r="S1835" t="s">
        <v>30</v>
      </c>
      <c r="T1835" t="s">
        <v>31</v>
      </c>
    </row>
    <row r="1836" spans="1:20" x14ac:dyDescent="0.3">
      <c r="A1836" t="s">
        <v>100</v>
      </c>
      <c r="B1836" t="s">
        <v>101</v>
      </c>
      <c r="C1836" t="s">
        <v>94</v>
      </c>
      <c r="D1836" t="s">
        <v>45</v>
      </c>
      <c r="E1836" t="s">
        <v>24</v>
      </c>
      <c r="F1836" t="s">
        <v>89</v>
      </c>
      <c r="G1836" t="s">
        <v>499</v>
      </c>
      <c r="H1836" t="s">
        <v>27</v>
      </c>
      <c r="I1836" t="s">
        <v>166</v>
      </c>
      <c r="J1836" t="s">
        <v>139</v>
      </c>
      <c r="K1836">
        <v>8.16</v>
      </c>
      <c r="L1836">
        <v>26</v>
      </c>
      <c r="M1836">
        <v>22</v>
      </c>
      <c r="N1836">
        <v>4</v>
      </c>
      <c r="O1836">
        <v>26</v>
      </c>
      <c r="P1836">
        <v>84.6</v>
      </c>
      <c r="Q1836">
        <v>84.6</v>
      </c>
      <c r="R1836">
        <v>0.16</v>
      </c>
      <c r="S1836" t="s">
        <v>42</v>
      </c>
      <c r="T1836" t="s">
        <v>37</v>
      </c>
    </row>
    <row r="1837" spans="1:20" x14ac:dyDescent="0.3">
      <c r="A1837" t="s">
        <v>103</v>
      </c>
      <c r="B1837" t="s">
        <v>104</v>
      </c>
      <c r="C1837" t="s">
        <v>22</v>
      </c>
      <c r="D1837" t="s">
        <v>34</v>
      </c>
      <c r="E1837" t="s">
        <v>105</v>
      </c>
      <c r="F1837" t="s">
        <v>25</v>
      </c>
      <c r="G1837" t="s">
        <v>499</v>
      </c>
      <c r="H1837" t="s">
        <v>27</v>
      </c>
      <c r="I1837" t="s">
        <v>28</v>
      </c>
      <c r="J1837" t="s">
        <v>41</v>
      </c>
      <c r="K1837">
        <v>9.25</v>
      </c>
      <c r="L1837">
        <v>30</v>
      </c>
      <c r="M1837">
        <v>27</v>
      </c>
      <c r="N1837">
        <v>3</v>
      </c>
      <c r="O1837">
        <v>30</v>
      </c>
      <c r="P1837">
        <v>90</v>
      </c>
      <c r="Q1837">
        <v>90</v>
      </c>
      <c r="R1837">
        <v>1.25</v>
      </c>
      <c r="S1837" t="s">
        <v>30</v>
      </c>
      <c r="T1837" t="s">
        <v>31</v>
      </c>
    </row>
    <row r="1838" spans="1:20" x14ac:dyDescent="0.3">
      <c r="A1838" t="s">
        <v>108</v>
      </c>
      <c r="B1838" t="s">
        <v>109</v>
      </c>
      <c r="C1838" t="s">
        <v>22</v>
      </c>
      <c r="D1838" t="s">
        <v>34</v>
      </c>
      <c r="E1838" t="s">
        <v>105</v>
      </c>
      <c r="F1838" t="s">
        <v>25</v>
      </c>
      <c r="G1838" t="s">
        <v>499</v>
      </c>
      <c r="H1838" t="s">
        <v>27</v>
      </c>
      <c r="I1838" t="s">
        <v>90</v>
      </c>
      <c r="J1838" t="s">
        <v>272</v>
      </c>
      <c r="K1838">
        <v>9.42</v>
      </c>
      <c r="L1838">
        <v>30</v>
      </c>
      <c r="M1838">
        <v>27</v>
      </c>
      <c r="N1838">
        <v>3</v>
      </c>
      <c r="O1838">
        <v>30</v>
      </c>
      <c r="P1838">
        <v>90</v>
      </c>
      <c r="Q1838">
        <v>90</v>
      </c>
      <c r="R1838">
        <v>1.42</v>
      </c>
      <c r="S1838" t="s">
        <v>42</v>
      </c>
      <c r="T1838" t="s">
        <v>31</v>
      </c>
    </row>
    <row r="1839" spans="1:20" x14ac:dyDescent="0.3">
      <c r="A1839" t="s">
        <v>111</v>
      </c>
      <c r="B1839" t="s">
        <v>112</v>
      </c>
      <c r="C1839" t="s">
        <v>55</v>
      </c>
      <c r="D1839" t="s">
        <v>56</v>
      </c>
      <c r="E1839" t="s">
        <v>105</v>
      </c>
      <c r="F1839" t="s">
        <v>57</v>
      </c>
      <c r="G1839" t="s">
        <v>499</v>
      </c>
      <c r="H1839" t="s">
        <v>27</v>
      </c>
      <c r="I1839" t="s">
        <v>79</v>
      </c>
      <c r="J1839" t="s">
        <v>376</v>
      </c>
      <c r="K1839">
        <v>7.44</v>
      </c>
      <c r="L1839">
        <v>11</v>
      </c>
      <c r="M1839">
        <v>9</v>
      </c>
      <c r="N1839">
        <v>2</v>
      </c>
      <c r="O1839">
        <v>11</v>
      </c>
      <c r="P1839">
        <v>81.8</v>
      </c>
      <c r="Q1839">
        <v>81.8</v>
      </c>
      <c r="R1839">
        <v>0</v>
      </c>
      <c r="S1839" t="s">
        <v>81</v>
      </c>
      <c r="T1839" t="s">
        <v>31</v>
      </c>
    </row>
    <row r="1840" spans="1:20" x14ac:dyDescent="0.3">
      <c r="A1840" t="s">
        <v>114</v>
      </c>
      <c r="B1840" t="s">
        <v>115</v>
      </c>
      <c r="C1840" t="s">
        <v>72</v>
      </c>
      <c r="D1840" t="s">
        <v>73</v>
      </c>
      <c r="E1840" t="s">
        <v>105</v>
      </c>
      <c r="F1840" t="s">
        <v>74</v>
      </c>
      <c r="G1840" t="s">
        <v>499</v>
      </c>
      <c r="H1840" t="s">
        <v>27</v>
      </c>
      <c r="I1840" t="s">
        <v>110</v>
      </c>
      <c r="J1840" t="s">
        <v>361</v>
      </c>
      <c r="K1840">
        <v>8.0399999999999991</v>
      </c>
      <c r="L1840">
        <v>29</v>
      </c>
      <c r="M1840">
        <v>29</v>
      </c>
      <c r="N1840">
        <v>0</v>
      </c>
      <c r="O1840">
        <v>29</v>
      </c>
      <c r="P1840">
        <v>100</v>
      </c>
      <c r="Q1840">
        <v>100</v>
      </c>
      <c r="R1840">
        <v>0.04</v>
      </c>
      <c r="S1840" t="s">
        <v>42</v>
      </c>
      <c r="T1840" t="s">
        <v>60</v>
      </c>
    </row>
    <row r="1841" spans="1:20" x14ac:dyDescent="0.3">
      <c r="A1841" t="s">
        <v>117</v>
      </c>
      <c r="B1841" t="s">
        <v>118</v>
      </c>
      <c r="C1841" t="s">
        <v>94</v>
      </c>
      <c r="D1841" t="s">
        <v>95</v>
      </c>
      <c r="E1841" t="s">
        <v>105</v>
      </c>
      <c r="F1841" t="s">
        <v>89</v>
      </c>
      <c r="G1841" t="s">
        <v>499</v>
      </c>
      <c r="H1841" t="s">
        <v>27</v>
      </c>
      <c r="I1841" t="s">
        <v>179</v>
      </c>
      <c r="J1841" t="s">
        <v>299</v>
      </c>
      <c r="K1841">
        <v>7.59</v>
      </c>
      <c r="L1841">
        <v>32</v>
      </c>
      <c r="M1841">
        <v>32</v>
      </c>
      <c r="N1841">
        <v>0</v>
      </c>
      <c r="O1841">
        <v>32</v>
      </c>
      <c r="P1841">
        <v>100</v>
      </c>
      <c r="Q1841">
        <v>100</v>
      </c>
      <c r="R1841">
        <v>0</v>
      </c>
      <c r="S1841" t="s">
        <v>42</v>
      </c>
      <c r="T1841" t="s">
        <v>60</v>
      </c>
    </row>
    <row r="1842" spans="1:20" x14ac:dyDescent="0.3">
      <c r="A1842" t="s">
        <v>20</v>
      </c>
      <c r="B1842" t="s">
        <v>21</v>
      </c>
      <c r="C1842" t="s">
        <v>22</v>
      </c>
      <c r="D1842" t="s">
        <v>23</v>
      </c>
      <c r="E1842" t="s">
        <v>24</v>
      </c>
      <c r="F1842" t="s">
        <v>25</v>
      </c>
      <c r="G1842" t="s">
        <v>500</v>
      </c>
      <c r="H1842" t="s">
        <v>27</v>
      </c>
      <c r="I1842" t="s">
        <v>50</v>
      </c>
      <c r="J1842" t="s">
        <v>301</v>
      </c>
      <c r="K1842">
        <v>7.27</v>
      </c>
      <c r="L1842">
        <v>32</v>
      </c>
      <c r="M1842">
        <v>23</v>
      </c>
      <c r="N1842">
        <v>9</v>
      </c>
      <c r="O1842">
        <v>32</v>
      </c>
      <c r="P1842">
        <v>71.900000000000006</v>
      </c>
      <c r="Q1842">
        <v>71.900000000000006</v>
      </c>
      <c r="R1842">
        <v>0</v>
      </c>
      <c r="S1842" t="s">
        <v>81</v>
      </c>
      <c r="T1842" t="s">
        <v>122</v>
      </c>
    </row>
    <row r="1843" spans="1:20" x14ac:dyDescent="0.3">
      <c r="A1843" t="s">
        <v>32</v>
      </c>
      <c r="B1843" t="s">
        <v>33</v>
      </c>
      <c r="C1843" t="s">
        <v>22</v>
      </c>
      <c r="D1843" t="s">
        <v>34</v>
      </c>
      <c r="E1843" t="s">
        <v>24</v>
      </c>
      <c r="F1843" t="s">
        <v>25</v>
      </c>
      <c r="G1843" t="s">
        <v>500</v>
      </c>
      <c r="H1843" t="s">
        <v>27</v>
      </c>
      <c r="I1843" t="s">
        <v>138</v>
      </c>
      <c r="J1843" t="s">
        <v>376</v>
      </c>
      <c r="K1843">
        <v>7.32</v>
      </c>
      <c r="L1843">
        <v>15</v>
      </c>
      <c r="M1843">
        <v>12</v>
      </c>
      <c r="N1843">
        <v>3</v>
      </c>
      <c r="O1843">
        <v>15</v>
      </c>
      <c r="P1843">
        <v>80</v>
      </c>
      <c r="Q1843">
        <v>80</v>
      </c>
      <c r="R1843">
        <v>0</v>
      </c>
      <c r="S1843" t="s">
        <v>42</v>
      </c>
      <c r="T1843" t="s">
        <v>31</v>
      </c>
    </row>
    <row r="1844" spans="1:20" x14ac:dyDescent="0.3">
      <c r="A1844" t="s">
        <v>38</v>
      </c>
      <c r="B1844" t="s">
        <v>39</v>
      </c>
      <c r="C1844" t="s">
        <v>22</v>
      </c>
      <c r="D1844" t="s">
        <v>34</v>
      </c>
      <c r="E1844" t="s">
        <v>24</v>
      </c>
      <c r="F1844" t="s">
        <v>25</v>
      </c>
      <c r="G1844" t="s">
        <v>500</v>
      </c>
      <c r="H1844" t="s">
        <v>27</v>
      </c>
      <c r="I1844" t="s">
        <v>149</v>
      </c>
      <c r="J1844" t="s">
        <v>342</v>
      </c>
      <c r="K1844">
        <v>9.5299999999999994</v>
      </c>
      <c r="L1844">
        <v>17</v>
      </c>
      <c r="M1844">
        <v>15</v>
      </c>
      <c r="N1844">
        <v>2</v>
      </c>
      <c r="O1844">
        <v>17</v>
      </c>
      <c r="P1844">
        <v>88.2</v>
      </c>
      <c r="Q1844">
        <v>88.2</v>
      </c>
      <c r="R1844">
        <v>1.53</v>
      </c>
      <c r="S1844" t="s">
        <v>42</v>
      </c>
      <c r="T1844" t="s">
        <v>31</v>
      </c>
    </row>
    <row r="1845" spans="1:20" x14ac:dyDescent="0.3">
      <c r="A1845" t="s">
        <v>43</v>
      </c>
      <c r="B1845" t="s">
        <v>44</v>
      </c>
      <c r="C1845" t="s">
        <v>22</v>
      </c>
      <c r="D1845" t="s">
        <v>45</v>
      </c>
      <c r="E1845" t="s">
        <v>24</v>
      </c>
      <c r="F1845" t="s">
        <v>25</v>
      </c>
      <c r="G1845" t="s">
        <v>500</v>
      </c>
      <c r="H1845" t="s">
        <v>27</v>
      </c>
      <c r="I1845" t="s">
        <v>164</v>
      </c>
      <c r="J1845" t="s">
        <v>163</v>
      </c>
      <c r="K1845">
        <v>8.06</v>
      </c>
      <c r="L1845">
        <v>23</v>
      </c>
      <c r="M1845">
        <v>23</v>
      </c>
      <c r="N1845">
        <v>0</v>
      </c>
      <c r="O1845">
        <v>23</v>
      </c>
      <c r="P1845">
        <v>100</v>
      </c>
      <c r="Q1845">
        <v>100</v>
      </c>
      <c r="R1845">
        <v>0.06</v>
      </c>
      <c r="S1845" t="s">
        <v>42</v>
      </c>
      <c r="T1845" t="s">
        <v>60</v>
      </c>
    </row>
    <row r="1846" spans="1:20" x14ac:dyDescent="0.3">
      <c r="A1846" t="s">
        <v>48</v>
      </c>
      <c r="B1846" t="s">
        <v>49</v>
      </c>
      <c r="C1846" t="s">
        <v>22</v>
      </c>
      <c r="D1846" t="s">
        <v>34</v>
      </c>
      <c r="E1846" t="s">
        <v>24</v>
      </c>
      <c r="F1846" t="s">
        <v>25</v>
      </c>
      <c r="G1846" t="s">
        <v>500</v>
      </c>
      <c r="H1846" t="s">
        <v>27</v>
      </c>
      <c r="I1846" t="s">
        <v>149</v>
      </c>
      <c r="J1846" t="s">
        <v>139</v>
      </c>
      <c r="K1846">
        <v>9.1199999999999992</v>
      </c>
      <c r="L1846">
        <v>21</v>
      </c>
      <c r="M1846">
        <v>15</v>
      </c>
      <c r="N1846">
        <v>6</v>
      </c>
      <c r="O1846">
        <v>21</v>
      </c>
      <c r="P1846">
        <v>71.400000000000006</v>
      </c>
      <c r="Q1846">
        <v>71.400000000000006</v>
      </c>
      <c r="R1846">
        <v>1.1200000000000001</v>
      </c>
      <c r="S1846" t="s">
        <v>30</v>
      </c>
      <c r="T1846" t="s">
        <v>37</v>
      </c>
    </row>
    <row r="1847" spans="1:20" x14ac:dyDescent="0.3">
      <c r="A1847" t="s">
        <v>53</v>
      </c>
      <c r="B1847" t="s">
        <v>54</v>
      </c>
      <c r="C1847" t="s">
        <v>55</v>
      </c>
      <c r="D1847" t="s">
        <v>56</v>
      </c>
      <c r="E1847" t="s">
        <v>24</v>
      </c>
      <c r="F1847" t="s">
        <v>57</v>
      </c>
      <c r="G1847" t="s">
        <v>500</v>
      </c>
      <c r="H1847" t="s">
        <v>27</v>
      </c>
      <c r="I1847" t="s">
        <v>181</v>
      </c>
      <c r="J1847" t="s">
        <v>289</v>
      </c>
      <c r="K1847">
        <v>9.51</v>
      </c>
      <c r="L1847">
        <v>18</v>
      </c>
      <c r="M1847">
        <v>13</v>
      </c>
      <c r="N1847">
        <v>5</v>
      </c>
      <c r="O1847">
        <v>18</v>
      </c>
      <c r="P1847">
        <v>72.2</v>
      </c>
      <c r="Q1847">
        <v>72.2</v>
      </c>
      <c r="R1847">
        <v>1.51</v>
      </c>
      <c r="S1847" t="s">
        <v>30</v>
      </c>
      <c r="T1847" t="s">
        <v>37</v>
      </c>
    </row>
    <row r="1848" spans="1:20" x14ac:dyDescent="0.3">
      <c r="A1848" t="s">
        <v>61</v>
      </c>
      <c r="B1848" t="s">
        <v>62</v>
      </c>
      <c r="C1848" t="s">
        <v>55</v>
      </c>
      <c r="D1848" t="s">
        <v>63</v>
      </c>
      <c r="E1848" t="s">
        <v>24</v>
      </c>
      <c r="F1848" t="s">
        <v>57</v>
      </c>
      <c r="G1848" t="s">
        <v>500</v>
      </c>
      <c r="H1848" t="s">
        <v>27</v>
      </c>
      <c r="I1848" t="s">
        <v>136</v>
      </c>
      <c r="J1848" t="s">
        <v>255</v>
      </c>
      <c r="K1848">
        <v>9.4700000000000006</v>
      </c>
      <c r="L1848">
        <v>13</v>
      </c>
      <c r="M1848">
        <v>12</v>
      </c>
      <c r="N1848">
        <v>1</v>
      </c>
      <c r="O1848">
        <v>13</v>
      </c>
      <c r="P1848">
        <v>92.3</v>
      </c>
      <c r="Q1848">
        <v>92.3</v>
      </c>
      <c r="R1848">
        <v>1.47</v>
      </c>
      <c r="S1848" t="s">
        <v>30</v>
      </c>
      <c r="T1848" t="s">
        <v>31</v>
      </c>
    </row>
    <row r="1849" spans="1:20" x14ac:dyDescent="0.3">
      <c r="A1849" t="s">
        <v>66</v>
      </c>
      <c r="B1849" t="s">
        <v>67</v>
      </c>
      <c r="C1849" t="s">
        <v>55</v>
      </c>
      <c r="D1849" t="s">
        <v>56</v>
      </c>
      <c r="E1849" t="s">
        <v>24</v>
      </c>
      <c r="F1849" t="s">
        <v>57</v>
      </c>
      <c r="G1849" t="s">
        <v>500</v>
      </c>
      <c r="H1849" t="s">
        <v>27</v>
      </c>
      <c r="I1849" t="s">
        <v>166</v>
      </c>
      <c r="J1849" t="s">
        <v>436</v>
      </c>
      <c r="K1849">
        <v>9.48</v>
      </c>
      <c r="L1849">
        <v>13</v>
      </c>
      <c r="M1849">
        <v>10</v>
      </c>
      <c r="N1849">
        <v>3</v>
      </c>
      <c r="O1849">
        <v>13</v>
      </c>
      <c r="P1849">
        <v>76.900000000000006</v>
      </c>
      <c r="Q1849">
        <v>76.900000000000006</v>
      </c>
      <c r="R1849">
        <v>1.48</v>
      </c>
      <c r="S1849" t="s">
        <v>30</v>
      </c>
      <c r="T1849" t="s">
        <v>31</v>
      </c>
    </row>
    <row r="1850" spans="1:20" x14ac:dyDescent="0.3">
      <c r="A1850" t="s">
        <v>70</v>
      </c>
      <c r="B1850" t="s">
        <v>71</v>
      </c>
      <c r="C1850" t="s">
        <v>72</v>
      </c>
      <c r="D1850" t="s">
        <v>73</v>
      </c>
      <c r="E1850" t="s">
        <v>24</v>
      </c>
      <c r="F1850" t="s">
        <v>74</v>
      </c>
      <c r="G1850" t="s">
        <v>500</v>
      </c>
      <c r="H1850" t="s">
        <v>27</v>
      </c>
      <c r="I1850" t="s">
        <v>125</v>
      </c>
      <c r="J1850" t="s">
        <v>299</v>
      </c>
      <c r="K1850">
        <v>7.63</v>
      </c>
      <c r="L1850">
        <v>26</v>
      </c>
      <c r="M1850">
        <v>19</v>
      </c>
      <c r="N1850">
        <v>7</v>
      </c>
      <c r="O1850">
        <v>26</v>
      </c>
      <c r="P1850">
        <v>73.099999999999994</v>
      </c>
      <c r="Q1850">
        <v>73.099999999999994</v>
      </c>
      <c r="R1850">
        <v>0</v>
      </c>
      <c r="S1850" t="s">
        <v>30</v>
      </c>
      <c r="T1850" t="s">
        <v>37</v>
      </c>
    </row>
    <row r="1851" spans="1:20" x14ac:dyDescent="0.3">
      <c r="A1851" t="s">
        <v>77</v>
      </c>
      <c r="B1851" t="s">
        <v>78</v>
      </c>
      <c r="C1851" t="s">
        <v>72</v>
      </c>
      <c r="D1851" t="s">
        <v>73</v>
      </c>
      <c r="E1851" t="s">
        <v>24</v>
      </c>
      <c r="F1851" t="s">
        <v>74</v>
      </c>
      <c r="G1851" t="s">
        <v>500</v>
      </c>
      <c r="H1851" t="s">
        <v>27</v>
      </c>
      <c r="I1851" t="s">
        <v>179</v>
      </c>
      <c r="J1851" t="s">
        <v>381</v>
      </c>
      <c r="K1851">
        <v>8.09</v>
      </c>
      <c r="L1851">
        <v>20</v>
      </c>
      <c r="M1851">
        <v>17</v>
      </c>
      <c r="N1851">
        <v>3</v>
      </c>
      <c r="O1851">
        <v>20</v>
      </c>
      <c r="P1851">
        <v>85</v>
      </c>
      <c r="Q1851">
        <v>85</v>
      </c>
      <c r="R1851">
        <v>0.09</v>
      </c>
      <c r="S1851" t="s">
        <v>42</v>
      </c>
      <c r="T1851" t="s">
        <v>31</v>
      </c>
    </row>
    <row r="1852" spans="1:20" x14ac:dyDescent="0.3">
      <c r="A1852" t="s">
        <v>82</v>
      </c>
      <c r="B1852" t="s">
        <v>83</v>
      </c>
      <c r="C1852" t="s">
        <v>72</v>
      </c>
      <c r="D1852" t="s">
        <v>45</v>
      </c>
      <c r="E1852" t="s">
        <v>24</v>
      </c>
      <c r="F1852" t="s">
        <v>74</v>
      </c>
      <c r="G1852" t="s">
        <v>500</v>
      </c>
      <c r="H1852" t="s">
        <v>27</v>
      </c>
      <c r="I1852" t="s">
        <v>79</v>
      </c>
      <c r="J1852" t="s">
        <v>374</v>
      </c>
      <c r="K1852">
        <v>8.08</v>
      </c>
      <c r="L1852">
        <v>27</v>
      </c>
      <c r="M1852">
        <v>19</v>
      </c>
      <c r="N1852">
        <v>8</v>
      </c>
      <c r="O1852">
        <v>27</v>
      </c>
      <c r="P1852">
        <v>70.400000000000006</v>
      </c>
      <c r="Q1852">
        <v>70.400000000000006</v>
      </c>
      <c r="R1852">
        <v>0.08</v>
      </c>
      <c r="S1852" t="s">
        <v>42</v>
      </c>
      <c r="T1852" t="s">
        <v>122</v>
      </c>
    </row>
    <row r="1853" spans="1:20" x14ac:dyDescent="0.3">
      <c r="A1853" t="s">
        <v>85</v>
      </c>
      <c r="B1853" t="s">
        <v>86</v>
      </c>
      <c r="C1853" t="s">
        <v>87</v>
      </c>
      <c r="D1853" t="s">
        <v>88</v>
      </c>
      <c r="E1853" t="s">
        <v>24</v>
      </c>
      <c r="F1853" t="s">
        <v>89</v>
      </c>
      <c r="G1853" t="s">
        <v>500</v>
      </c>
      <c r="H1853" t="s">
        <v>27</v>
      </c>
      <c r="I1853" t="s">
        <v>28</v>
      </c>
      <c r="J1853" t="s">
        <v>366</v>
      </c>
      <c r="K1853">
        <v>8.69</v>
      </c>
      <c r="L1853">
        <v>8</v>
      </c>
      <c r="M1853">
        <v>5</v>
      </c>
      <c r="N1853">
        <v>3</v>
      </c>
      <c r="O1853">
        <v>8</v>
      </c>
      <c r="P1853">
        <v>62.5</v>
      </c>
      <c r="Q1853">
        <v>62.5</v>
      </c>
      <c r="R1853">
        <v>0.69</v>
      </c>
      <c r="S1853" t="s">
        <v>42</v>
      </c>
      <c r="T1853" t="s">
        <v>31</v>
      </c>
    </row>
    <row r="1854" spans="1:20" x14ac:dyDescent="0.3">
      <c r="A1854" t="s">
        <v>92</v>
      </c>
      <c r="B1854" t="s">
        <v>93</v>
      </c>
      <c r="C1854" t="s">
        <v>94</v>
      </c>
      <c r="D1854" t="s">
        <v>95</v>
      </c>
      <c r="E1854" t="s">
        <v>24</v>
      </c>
      <c r="F1854" t="s">
        <v>89</v>
      </c>
      <c r="G1854" t="s">
        <v>500</v>
      </c>
      <c r="H1854" t="s">
        <v>27</v>
      </c>
      <c r="I1854" t="s">
        <v>260</v>
      </c>
      <c r="J1854" t="s">
        <v>288</v>
      </c>
      <c r="K1854">
        <v>8.9600000000000009</v>
      </c>
      <c r="L1854">
        <v>31</v>
      </c>
      <c r="M1854">
        <v>28</v>
      </c>
      <c r="N1854">
        <v>3</v>
      </c>
      <c r="O1854">
        <v>31</v>
      </c>
      <c r="P1854">
        <v>90.3</v>
      </c>
      <c r="Q1854">
        <v>90.3</v>
      </c>
      <c r="R1854">
        <v>0.96</v>
      </c>
      <c r="S1854" t="s">
        <v>30</v>
      </c>
      <c r="T1854" t="s">
        <v>31</v>
      </c>
    </row>
    <row r="1855" spans="1:20" x14ac:dyDescent="0.3">
      <c r="A1855" t="s">
        <v>97</v>
      </c>
      <c r="B1855" t="s">
        <v>98</v>
      </c>
      <c r="C1855" t="s">
        <v>94</v>
      </c>
      <c r="D1855" t="s">
        <v>95</v>
      </c>
      <c r="E1855" t="s">
        <v>24</v>
      </c>
      <c r="F1855" t="s">
        <v>89</v>
      </c>
      <c r="G1855" t="s">
        <v>500</v>
      </c>
      <c r="H1855" t="s">
        <v>27</v>
      </c>
      <c r="I1855" t="s">
        <v>79</v>
      </c>
      <c r="J1855" t="s">
        <v>376</v>
      </c>
      <c r="K1855">
        <v>7.44</v>
      </c>
      <c r="L1855">
        <v>32</v>
      </c>
      <c r="M1855">
        <v>26</v>
      </c>
      <c r="N1855">
        <v>6</v>
      </c>
      <c r="O1855">
        <v>32</v>
      </c>
      <c r="P1855">
        <v>81.2</v>
      </c>
      <c r="Q1855">
        <v>81.2</v>
      </c>
      <c r="R1855">
        <v>0</v>
      </c>
      <c r="S1855" t="s">
        <v>42</v>
      </c>
      <c r="T1855" t="s">
        <v>37</v>
      </c>
    </row>
    <row r="1856" spans="1:20" x14ac:dyDescent="0.3">
      <c r="A1856" t="s">
        <v>100</v>
      </c>
      <c r="B1856" t="s">
        <v>101</v>
      </c>
      <c r="C1856" t="s">
        <v>94</v>
      </c>
      <c r="D1856" t="s">
        <v>45</v>
      </c>
      <c r="E1856" t="s">
        <v>24</v>
      </c>
      <c r="F1856" t="s">
        <v>89</v>
      </c>
      <c r="G1856" t="s">
        <v>500</v>
      </c>
      <c r="H1856" t="s">
        <v>27</v>
      </c>
      <c r="I1856" t="s">
        <v>206</v>
      </c>
      <c r="J1856" t="s">
        <v>245</v>
      </c>
      <c r="K1856">
        <v>9.52</v>
      </c>
      <c r="L1856">
        <v>22</v>
      </c>
      <c r="M1856">
        <v>22</v>
      </c>
      <c r="N1856">
        <v>0</v>
      </c>
      <c r="O1856">
        <v>22</v>
      </c>
      <c r="P1856">
        <v>100</v>
      </c>
      <c r="Q1856">
        <v>100</v>
      </c>
      <c r="R1856">
        <v>1.52</v>
      </c>
      <c r="S1856" t="s">
        <v>42</v>
      </c>
      <c r="T1856" t="s">
        <v>60</v>
      </c>
    </row>
    <row r="1857" spans="1:20" x14ac:dyDescent="0.3">
      <c r="A1857" t="s">
        <v>103</v>
      </c>
      <c r="B1857" t="s">
        <v>104</v>
      </c>
      <c r="C1857" t="s">
        <v>22</v>
      </c>
      <c r="D1857" t="s">
        <v>34</v>
      </c>
      <c r="E1857" t="s">
        <v>105</v>
      </c>
      <c r="F1857" t="s">
        <v>25</v>
      </c>
      <c r="G1857" t="s">
        <v>500</v>
      </c>
      <c r="H1857" t="s">
        <v>27</v>
      </c>
      <c r="I1857" t="s">
        <v>179</v>
      </c>
      <c r="J1857" t="s">
        <v>178</v>
      </c>
      <c r="K1857">
        <v>8.34</v>
      </c>
      <c r="L1857">
        <v>25</v>
      </c>
      <c r="M1857">
        <v>25</v>
      </c>
      <c r="N1857">
        <v>0</v>
      </c>
      <c r="O1857">
        <v>25</v>
      </c>
      <c r="P1857">
        <v>100</v>
      </c>
      <c r="Q1857">
        <v>100</v>
      </c>
      <c r="R1857">
        <v>0.34</v>
      </c>
      <c r="S1857" t="s">
        <v>42</v>
      </c>
      <c r="T1857" t="s">
        <v>60</v>
      </c>
    </row>
    <row r="1858" spans="1:20" x14ac:dyDescent="0.3">
      <c r="A1858" t="s">
        <v>108</v>
      </c>
      <c r="B1858" t="s">
        <v>109</v>
      </c>
      <c r="C1858" t="s">
        <v>22</v>
      </c>
      <c r="D1858" t="s">
        <v>34</v>
      </c>
      <c r="E1858" t="s">
        <v>105</v>
      </c>
      <c r="F1858" t="s">
        <v>25</v>
      </c>
      <c r="G1858" t="s">
        <v>500</v>
      </c>
      <c r="H1858" t="s">
        <v>27</v>
      </c>
      <c r="I1858" t="s">
        <v>110</v>
      </c>
      <c r="J1858" t="s">
        <v>356</v>
      </c>
      <c r="K1858">
        <v>8.08</v>
      </c>
      <c r="L1858">
        <v>18</v>
      </c>
      <c r="M1858">
        <v>15</v>
      </c>
      <c r="N1858">
        <v>3</v>
      </c>
      <c r="O1858">
        <v>18</v>
      </c>
      <c r="P1858">
        <v>83.3</v>
      </c>
      <c r="Q1858">
        <v>83.3</v>
      </c>
      <c r="R1858">
        <v>0.08</v>
      </c>
      <c r="S1858" t="s">
        <v>30</v>
      </c>
      <c r="T1858" t="s">
        <v>31</v>
      </c>
    </row>
    <row r="1859" spans="1:20" x14ac:dyDescent="0.3">
      <c r="A1859" t="s">
        <v>111</v>
      </c>
      <c r="B1859" t="s">
        <v>112</v>
      </c>
      <c r="C1859" t="s">
        <v>55</v>
      </c>
      <c r="D1859" t="s">
        <v>56</v>
      </c>
      <c r="E1859" t="s">
        <v>105</v>
      </c>
      <c r="F1859" t="s">
        <v>57</v>
      </c>
      <c r="G1859" t="s">
        <v>500</v>
      </c>
      <c r="H1859" t="s">
        <v>27</v>
      </c>
      <c r="I1859" t="s">
        <v>46</v>
      </c>
      <c r="J1859" t="s">
        <v>47</v>
      </c>
      <c r="K1859">
        <v>7.73</v>
      </c>
      <c r="L1859">
        <v>10</v>
      </c>
      <c r="M1859">
        <v>7</v>
      </c>
      <c r="N1859">
        <v>3</v>
      </c>
      <c r="O1859">
        <v>10</v>
      </c>
      <c r="P1859">
        <v>70</v>
      </c>
      <c r="Q1859">
        <v>70</v>
      </c>
      <c r="R1859">
        <v>0</v>
      </c>
      <c r="S1859" t="s">
        <v>81</v>
      </c>
      <c r="T1859" t="s">
        <v>31</v>
      </c>
    </row>
    <row r="1860" spans="1:20" x14ac:dyDescent="0.3">
      <c r="A1860" t="s">
        <v>114</v>
      </c>
      <c r="B1860" t="s">
        <v>115</v>
      </c>
      <c r="C1860" t="s">
        <v>72</v>
      </c>
      <c r="D1860" t="s">
        <v>73</v>
      </c>
      <c r="E1860" t="s">
        <v>105</v>
      </c>
      <c r="F1860" t="s">
        <v>74</v>
      </c>
      <c r="G1860" t="s">
        <v>500</v>
      </c>
      <c r="H1860" t="s">
        <v>27</v>
      </c>
      <c r="I1860" t="s">
        <v>206</v>
      </c>
      <c r="J1860" t="s">
        <v>205</v>
      </c>
      <c r="K1860">
        <v>8.92</v>
      </c>
      <c r="L1860">
        <v>18</v>
      </c>
      <c r="M1860">
        <v>14</v>
      </c>
      <c r="N1860">
        <v>4</v>
      </c>
      <c r="O1860">
        <v>18</v>
      </c>
      <c r="P1860">
        <v>77.8</v>
      </c>
      <c r="Q1860">
        <v>77.8</v>
      </c>
      <c r="R1860">
        <v>0.92</v>
      </c>
      <c r="S1860" t="s">
        <v>42</v>
      </c>
      <c r="T1860" t="s">
        <v>37</v>
      </c>
    </row>
    <row r="1861" spans="1:20" x14ac:dyDescent="0.3">
      <c r="A1861" t="s">
        <v>117</v>
      </c>
      <c r="B1861" t="s">
        <v>118</v>
      </c>
      <c r="C1861" t="s">
        <v>94</v>
      </c>
      <c r="D1861" t="s">
        <v>95</v>
      </c>
      <c r="E1861" t="s">
        <v>105</v>
      </c>
      <c r="F1861" t="s">
        <v>89</v>
      </c>
      <c r="G1861" t="s">
        <v>500</v>
      </c>
      <c r="H1861" t="s">
        <v>27</v>
      </c>
      <c r="I1861" t="s">
        <v>84</v>
      </c>
      <c r="J1861" t="s">
        <v>107</v>
      </c>
      <c r="K1861">
        <v>8.91</v>
      </c>
      <c r="L1861">
        <v>34</v>
      </c>
      <c r="M1861">
        <v>29</v>
      </c>
      <c r="N1861">
        <v>5</v>
      </c>
      <c r="O1861">
        <v>34</v>
      </c>
      <c r="P1861">
        <v>85.3</v>
      </c>
      <c r="Q1861">
        <v>85.3</v>
      </c>
      <c r="R1861">
        <v>0.91</v>
      </c>
      <c r="S1861" t="s">
        <v>30</v>
      </c>
      <c r="T1861" t="s">
        <v>37</v>
      </c>
    </row>
    <row r="1862" spans="1:20" x14ac:dyDescent="0.3">
      <c r="A1862" t="s">
        <v>20</v>
      </c>
      <c r="B1862" t="s">
        <v>21</v>
      </c>
      <c r="C1862" t="s">
        <v>22</v>
      </c>
      <c r="D1862" t="s">
        <v>23</v>
      </c>
      <c r="E1862" t="s">
        <v>24</v>
      </c>
      <c r="F1862" t="s">
        <v>25</v>
      </c>
      <c r="G1862" t="s">
        <v>501</v>
      </c>
      <c r="H1862" t="s">
        <v>27</v>
      </c>
      <c r="I1862" t="s">
        <v>46</v>
      </c>
      <c r="J1862" t="s">
        <v>287</v>
      </c>
      <c r="K1862">
        <v>7.99</v>
      </c>
      <c r="L1862">
        <v>22</v>
      </c>
      <c r="M1862">
        <v>21</v>
      </c>
      <c r="N1862">
        <v>1</v>
      </c>
      <c r="O1862">
        <v>22</v>
      </c>
      <c r="P1862">
        <v>95.5</v>
      </c>
      <c r="Q1862">
        <v>95.5</v>
      </c>
      <c r="R1862">
        <v>0</v>
      </c>
      <c r="S1862" t="s">
        <v>81</v>
      </c>
      <c r="T1862" t="s">
        <v>31</v>
      </c>
    </row>
    <row r="1863" spans="1:20" x14ac:dyDescent="0.3">
      <c r="A1863" t="s">
        <v>32</v>
      </c>
      <c r="B1863" t="s">
        <v>33</v>
      </c>
      <c r="C1863" t="s">
        <v>22</v>
      </c>
      <c r="D1863" t="s">
        <v>34</v>
      </c>
      <c r="E1863" t="s">
        <v>24</v>
      </c>
      <c r="F1863" t="s">
        <v>25</v>
      </c>
      <c r="G1863" t="s">
        <v>501</v>
      </c>
      <c r="H1863" t="s">
        <v>27</v>
      </c>
      <c r="I1863" t="s">
        <v>130</v>
      </c>
      <c r="J1863" t="s">
        <v>207</v>
      </c>
      <c r="K1863">
        <v>7.32</v>
      </c>
      <c r="L1863">
        <v>25</v>
      </c>
      <c r="M1863">
        <v>19</v>
      </c>
      <c r="N1863">
        <v>6</v>
      </c>
      <c r="O1863">
        <v>25</v>
      </c>
      <c r="P1863">
        <v>76</v>
      </c>
      <c r="Q1863">
        <v>76</v>
      </c>
      <c r="R1863">
        <v>0</v>
      </c>
      <c r="S1863" t="s">
        <v>42</v>
      </c>
      <c r="T1863" t="s">
        <v>37</v>
      </c>
    </row>
    <row r="1864" spans="1:20" x14ac:dyDescent="0.3">
      <c r="A1864" t="s">
        <v>38</v>
      </c>
      <c r="B1864" t="s">
        <v>39</v>
      </c>
      <c r="C1864" t="s">
        <v>22</v>
      </c>
      <c r="D1864" t="s">
        <v>34</v>
      </c>
      <c r="E1864" t="s">
        <v>24</v>
      </c>
      <c r="F1864" t="s">
        <v>25</v>
      </c>
      <c r="G1864" t="s">
        <v>501</v>
      </c>
      <c r="H1864" t="s">
        <v>27</v>
      </c>
      <c r="I1864" t="s">
        <v>125</v>
      </c>
      <c r="J1864" t="s">
        <v>397</v>
      </c>
      <c r="K1864">
        <v>7.59</v>
      </c>
      <c r="L1864">
        <v>21</v>
      </c>
      <c r="M1864">
        <v>18</v>
      </c>
      <c r="N1864">
        <v>3</v>
      </c>
      <c r="O1864">
        <v>21</v>
      </c>
      <c r="P1864">
        <v>85.7</v>
      </c>
      <c r="Q1864">
        <v>85.7</v>
      </c>
      <c r="R1864">
        <v>0</v>
      </c>
      <c r="S1864" t="s">
        <v>42</v>
      </c>
      <c r="T1864" t="s">
        <v>31</v>
      </c>
    </row>
    <row r="1865" spans="1:20" x14ac:dyDescent="0.3">
      <c r="A1865" t="s">
        <v>43</v>
      </c>
      <c r="B1865" t="s">
        <v>44</v>
      </c>
      <c r="C1865" t="s">
        <v>22</v>
      </c>
      <c r="D1865" t="s">
        <v>45</v>
      </c>
      <c r="E1865" t="s">
        <v>24</v>
      </c>
      <c r="F1865" t="s">
        <v>25</v>
      </c>
      <c r="G1865" t="s">
        <v>501</v>
      </c>
      <c r="H1865" t="s">
        <v>27</v>
      </c>
      <c r="I1865" t="s">
        <v>210</v>
      </c>
      <c r="J1865" t="s">
        <v>410</v>
      </c>
      <c r="K1865">
        <v>9.58</v>
      </c>
      <c r="L1865">
        <v>29</v>
      </c>
      <c r="M1865">
        <v>25</v>
      </c>
      <c r="N1865">
        <v>4</v>
      </c>
      <c r="O1865">
        <v>29</v>
      </c>
      <c r="P1865">
        <v>86.2</v>
      </c>
      <c r="Q1865">
        <v>86.2</v>
      </c>
      <c r="R1865">
        <v>1.58</v>
      </c>
      <c r="S1865" t="s">
        <v>42</v>
      </c>
      <c r="T1865" t="s">
        <v>37</v>
      </c>
    </row>
    <row r="1866" spans="1:20" x14ac:dyDescent="0.3">
      <c r="A1866" t="s">
        <v>48</v>
      </c>
      <c r="B1866" t="s">
        <v>49</v>
      </c>
      <c r="C1866" t="s">
        <v>22</v>
      </c>
      <c r="D1866" t="s">
        <v>34</v>
      </c>
      <c r="E1866" t="s">
        <v>24</v>
      </c>
      <c r="F1866" t="s">
        <v>25</v>
      </c>
      <c r="G1866" t="s">
        <v>501</v>
      </c>
      <c r="H1866" t="s">
        <v>27</v>
      </c>
      <c r="I1866" t="s">
        <v>58</v>
      </c>
      <c r="J1866" t="s">
        <v>163</v>
      </c>
      <c r="K1866">
        <v>9.0399999999999991</v>
      </c>
      <c r="L1866">
        <v>28</v>
      </c>
      <c r="M1866">
        <v>28</v>
      </c>
      <c r="N1866">
        <v>0</v>
      </c>
      <c r="O1866">
        <v>28</v>
      </c>
      <c r="P1866">
        <v>100</v>
      </c>
      <c r="Q1866">
        <v>100</v>
      </c>
      <c r="R1866">
        <v>1.04</v>
      </c>
      <c r="S1866" t="s">
        <v>42</v>
      </c>
      <c r="T1866" t="s">
        <v>60</v>
      </c>
    </row>
    <row r="1867" spans="1:20" x14ac:dyDescent="0.3">
      <c r="A1867" t="s">
        <v>53</v>
      </c>
      <c r="B1867" t="s">
        <v>54</v>
      </c>
      <c r="C1867" t="s">
        <v>55</v>
      </c>
      <c r="D1867" t="s">
        <v>56</v>
      </c>
      <c r="E1867" t="s">
        <v>24</v>
      </c>
      <c r="F1867" t="s">
        <v>57</v>
      </c>
      <c r="G1867" t="s">
        <v>501</v>
      </c>
      <c r="H1867" t="s">
        <v>27</v>
      </c>
      <c r="I1867" t="s">
        <v>159</v>
      </c>
      <c r="J1867" t="s">
        <v>156</v>
      </c>
      <c r="K1867">
        <v>8.3000000000000007</v>
      </c>
      <c r="L1867">
        <v>13</v>
      </c>
      <c r="M1867">
        <v>9</v>
      </c>
      <c r="N1867">
        <v>4</v>
      </c>
      <c r="O1867">
        <v>13</v>
      </c>
      <c r="P1867">
        <v>69.2</v>
      </c>
      <c r="Q1867">
        <v>69.2</v>
      </c>
      <c r="R1867">
        <v>0.3</v>
      </c>
      <c r="S1867" t="s">
        <v>81</v>
      </c>
      <c r="T1867" t="s">
        <v>37</v>
      </c>
    </row>
    <row r="1868" spans="1:20" x14ac:dyDescent="0.3">
      <c r="A1868" t="s">
        <v>61</v>
      </c>
      <c r="B1868" t="s">
        <v>62</v>
      </c>
      <c r="C1868" t="s">
        <v>55</v>
      </c>
      <c r="D1868" t="s">
        <v>63</v>
      </c>
      <c r="E1868" t="s">
        <v>24</v>
      </c>
      <c r="F1868" t="s">
        <v>57</v>
      </c>
      <c r="G1868" t="s">
        <v>501</v>
      </c>
      <c r="H1868" t="s">
        <v>27</v>
      </c>
      <c r="I1868" t="s">
        <v>149</v>
      </c>
      <c r="J1868" t="s">
        <v>187</v>
      </c>
      <c r="K1868">
        <v>9.08</v>
      </c>
      <c r="L1868">
        <v>14</v>
      </c>
      <c r="M1868">
        <v>12</v>
      </c>
      <c r="N1868">
        <v>2</v>
      </c>
      <c r="O1868">
        <v>14</v>
      </c>
      <c r="P1868">
        <v>85.7</v>
      </c>
      <c r="Q1868">
        <v>85.7</v>
      </c>
      <c r="R1868">
        <v>1.08</v>
      </c>
      <c r="S1868" t="s">
        <v>42</v>
      </c>
      <c r="T1868" t="s">
        <v>31</v>
      </c>
    </row>
    <row r="1869" spans="1:20" x14ac:dyDescent="0.3">
      <c r="A1869" t="s">
        <v>66</v>
      </c>
      <c r="B1869" t="s">
        <v>67</v>
      </c>
      <c r="C1869" t="s">
        <v>55</v>
      </c>
      <c r="D1869" t="s">
        <v>56</v>
      </c>
      <c r="E1869" t="s">
        <v>24</v>
      </c>
      <c r="F1869" t="s">
        <v>57</v>
      </c>
      <c r="G1869" t="s">
        <v>501</v>
      </c>
      <c r="H1869" t="s">
        <v>158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 t="s">
        <v>42</v>
      </c>
      <c r="T1869" t="s">
        <v>60</v>
      </c>
    </row>
    <row r="1870" spans="1:20" x14ac:dyDescent="0.3">
      <c r="A1870" t="s">
        <v>70</v>
      </c>
      <c r="B1870" t="s">
        <v>71</v>
      </c>
      <c r="C1870" t="s">
        <v>72</v>
      </c>
      <c r="D1870" t="s">
        <v>73</v>
      </c>
      <c r="E1870" t="s">
        <v>24</v>
      </c>
      <c r="F1870" t="s">
        <v>74</v>
      </c>
      <c r="G1870" t="s">
        <v>501</v>
      </c>
      <c r="H1870" t="s">
        <v>27</v>
      </c>
      <c r="I1870" t="s">
        <v>110</v>
      </c>
      <c r="J1870" t="s">
        <v>291</v>
      </c>
      <c r="K1870">
        <v>8.91</v>
      </c>
      <c r="L1870">
        <v>20</v>
      </c>
      <c r="M1870">
        <v>14</v>
      </c>
      <c r="N1870">
        <v>6</v>
      </c>
      <c r="O1870">
        <v>20</v>
      </c>
      <c r="P1870">
        <v>70</v>
      </c>
      <c r="Q1870">
        <v>70</v>
      </c>
      <c r="R1870">
        <v>0.91</v>
      </c>
      <c r="S1870" t="s">
        <v>42</v>
      </c>
      <c r="T1870" t="s">
        <v>37</v>
      </c>
    </row>
    <row r="1871" spans="1:20" x14ac:dyDescent="0.3">
      <c r="A1871" t="s">
        <v>77</v>
      </c>
      <c r="B1871" t="s">
        <v>78</v>
      </c>
      <c r="C1871" t="s">
        <v>72</v>
      </c>
      <c r="D1871" t="s">
        <v>73</v>
      </c>
      <c r="E1871" t="s">
        <v>24</v>
      </c>
      <c r="F1871" t="s">
        <v>74</v>
      </c>
      <c r="G1871" t="s">
        <v>501</v>
      </c>
      <c r="H1871" t="s">
        <v>27</v>
      </c>
      <c r="I1871" t="s">
        <v>113</v>
      </c>
      <c r="J1871" t="s">
        <v>364</v>
      </c>
      <c r="K1871">
        <v>7.64</v>
      </c>
      <c r="L1871">
        <v>24</v>
      </c>
      <c r="M1871">
        <v>21</v>
      </c>
      <c r="N1871">
        <v>3</v>
      </c>
      <c r="O1871">
        <v>24</v>
      </c>
      <c r="P1871">
        <v>87.5</v>
      </c>
      <c r="Q1871">
        <v>87.5</v>
      </c>
      <c r="R1871">
        <v>0</v>
      </c>
      <c r="S1871" t="s">
        <v>42</v>
      </c>
      <c r="T1871" t="s">
        <v>31</v>
      </c>
    </row>
    <row r="1872" spans="1:20" x14ac:dyDescent="0.3">
      <c r="A1872" t="s">
        <v>82</v>
      </c>
      <c r="B1872" t="s">
        <v>83</v>
      </c>
      <c r="C1872" t="s">
        <v>72</v>
      </c>
      <c r="D1872" t="s">
        <v>45</v>
      </c>
      <c r="E1872" t="s">
        <v>24</v>
      </c>
      <c r="F1872" t="s">
        <v>74</v>
      </c>
      <c r="G1872" t="s">
        <v>501</v>
      </c>
      <c r="H1872" t="s">
        <v>27</v>
      </c>
      <c r="I1872" t="s">
        <v>75</v>
      </c>
      <c r="J1872" t="s">
        <v>391</v>
      </c>
      <c r="K1872">
        <v>8.9600000000000009</v>
      </c>
      <c r="L1872">
        <v>10</v>
      </c>
      <c r="M1872">
        <v>8</v>
      </c>
      <c r="N1872">
        <v>2</v>
      </c>
      <c r="O1872">
        <v>10</v>
      </c>
      <c r="P1872">
        <v>80</v>
      </c>
      <c r="Q1872">
        <v>80</v>
      </c>
      <c r="R1872">
        <v>0.96</v>
      </c>
      <c r="S1872" t="s">
        <v>30</v>
      </c>
      <c r="T1872" t="s">
        <v>31</v>
      </c>
    </row>
    <row r="1873" spans="1:20" x14ac:dyDescent="0.3">
      <c r="A1873" t="s">
        <v>85</v>
      </c>
      <c r="B1873" t="s">
        <v>86</v>
      </c>
      <c r="C1873" t="s">
        <v>87</v>
      </c>
      <c r="D1873" t="s">
        <v>88</v>
      </c>
      <c r="E1873" t="s">
        <v>24</v>
      </c>
      <c r="F1873" t="s">
        <v>89</v>
      </c>
      <c r="G1873" t="s">
        <v>501</v>
      </c>
      <c r="H1873" t="s">
        <v>27</v>
      </c>
      <c r="I1873" t="s">
        <v>110</v>
      </c>
      <c r="J1873" t="s">
        <v>356</v>
      </c>
      <c r="K1873">
        <v>8.07</v>
      </c>
      <c r="L1873">
        <v>13</v>
      </c>
      <c r="M1873">
        <v>11</v>
      </c>
      <c r="N1873">
        <v>2</v>
      </c>
      <c r="O1873">
        <v>13</v>
      </c>
      <c r="P1873">
        <v>84.6</v>
      </c>
      <c r="Q1873">
        <v>84.6</v>
      </c>
      <c r="R1873">
        <v>7.0000000000000007E-2</v>
      </c>
      <c r="S1873" t="s">
        <v>30</v>
      </c>
      <c r="T1873" t="s">
        <v>31</v>
      </c>
    </row>
    <row r="1874" spans="1:20" x14ac:dyDescent="0.3">
      <c r="A1874" t="s">
        <v>92</v>
      </c>
      <c r="B1874" t="s">
        <v>93</v>
      </c>
      <c r="C1874" t="s">
        <v>94</v>
      </c>
      <c r="D1874" t="s">
        <v>95</v>
      </c>
      <c r="E1874" t="s">
        <v>24</v>
      </c>
      <c r="F1874" t="s">
        <v>89</v>
      </c>
      <c r="G1874" t="s">
        <v>501</v>
      </c>
      <c r="H1874" t="s">
        <v>27</v>
      </c>
      <c r="I1874" t="s">
        <v>58</v>
      </c>
      <c r="J1874" t="s">
        <v>391</v>
      </c>
      <c r="K1874">
        <v>8.7200000000000006</v>
      </c>
      <c r="L1874">
        <v>40</v>
      </c>
      <c r="M1874">
        <v>37</v>
      </c>
      <c r="N1874">
        <v>3</v>
      </c>
      <c r="O1874">
        <v>40</v>
      </c>
      <c r="P1874">
        <v>92.5</v>
      </c>
      <c r="Q1874">
        <v>92.5</v>
      </c>
      <c r="R1874">
        <v>0.72</v>
      </c>
      <c r="S1874" t="s">
        <v>81</v>
      </c>
      <c r="T1874" t="s">
        <v>31</v>
      </c>
    </row>
    <row r="1875" spans="1:20" x14ac:dyDescent="0.3">
      <c r="A1875" t="s">
        <v>97</v>
      </c>
      <c r="B1875" t="s">
        <v>98</v>
      </c>
      <c r="C1875" t="s">
        <v>94</v>
      </c>
      <c r="D1875" t="s">
        <v>95</v>
      </c>
      <c r="E1875" t="s">
        <v>24</v>
      </c>
      <c r="F1875" t="s">
        <v>89</v>
      </c>
      <c r="G1875" t="s">
        <v>501</v>
      </c>
      <c r="H1875" t="s">
        <v>27</v>
      </c>
      <c r="I1875" t="s">
        <v>110</v>
      </c>
      <c r="J1875" t="s">
        <v>261</v>
      </c>
      <c r="K1875">
        <v>9.4600000000000009</v>
      </c>
      <c r="L1875">
        <v>20</v>
      </c>
      <c r="M1875">
        <v>16</v>
      </c>
      <c r="N1875">
        <v>4</v>
      </c>
      <c r="O1875">
        <v>20</v>
      </c>
      <c r="P1875">
        <v>80</v>
      </c>
      <c r="Q1875">
        <v>80</v>
      </c>
      <c r="R1875">
        <v>1.46</v>
      </c>
      <c r="S1875" t="s">
        <v>81</v>
      </c>
      <c r="T1875" t="s">
        <v>37</v>
      </c>
    </row>
    <row r="1876" spans="1:20" x14ac:dyDescent="0.3">
      <c r="A1876" t="s">
        <v>100</v>
      </c>
      <c r="B1876" t="s">
        <v>101</v>
      </c>
      <c r="C1876" t="s">
        <v>94</v>
      </c>
      <c r="D1876" t="s">
        <v>45</v>
      </c>
      <c r="E1876" t="s">
        <v>24</v>
      </c>
      <c r="F1876" t="s">
        <v>89</v>
      </c>
      <c r="G1876" t="s">
        <v>501</v>
      </c>
      <c r="H1876" t="s">
        <v>119</v>
      </c>
      <c r="I1876" t="s">
        <v>181</v>
      </c>
      <c r="J1876" t="s">
        <v>358</v>
      </c>
      <c r="K1876">
        <v>9.36</v>
      </c>
      <c r="L1876">
        <v>21</v>
      </c>
      <c r="M1876">
        <v>21</v>
      </c>
      <c r="N1876">
        <v>0</v>
      </c>
      <c r="O1876">
        <v>21</v>
      </c>
      <c r="P1876">
        <v>100</v>
      </c>
      <c r="Q1876">
        <v>100</v>
      </c>
      <c r="R1876">
        <v>1.36</v>
      </c>
      <c r="S1876" t="s">
        <v>42</v>
      </c>
      <c r="T1876" t="s">
        <v>60</v>
      </c>
    </row>
    <row r="1877" spans="1:20" x14ac:dyDescent="0.3">
      <c r="A1877" t="s">
        <v>103</v>
      </c>
      <c r="B1877" t="s">
        <v>104</v>
      </c>
      <c r="C1877" t="s">
        <v>22</v>
      </c>
      <c r="D1877" t="s">
        <v>34</v>
      </c>
      <c r="E1877" t="s">
        <v>105</v>
      </c>
      <c r="F1877" t="s">
        <v>25</v>
      </c>
      <c r="G1877" t="s">
        <v>501</v>
      </c>
      <c r="H1877" t="s">
        <v>27</v>
      </c>
      <c r="I1877" t="s">
        <v>199</v>
      </c>
      <c r="J1877" t="s">
        <v>242</v>
      </c>
      <c r="K1877">
        <v>7.53</v>
      </c>
      <c r="L1877">
        <v>24</v>
      </c>
      <c r="M1877">
        <v>19</v>
      </c>
      <c r="N1877">
        <v>5</v>
      </c>
      <c r="O1877">
        <v>24</v>
      </c>
      <c r="P1877">
        <v>79.2</v>
      </c>
      <c r="Q1877">
        <v>79.2</v>
      </c>
      <c r="R1877">
        <v>0</v>
      </c>
      <c r="S1877" t="s">
        <v>30</v>
      </c>
      <c r="T1877" t="s">
        <v>37</v>
      </c>
    </row>
    <row r="1878" spans="1:20" x14ac:dyDescent="0.3">
      <c r="A1878" t="s">
        <v>108</v>
      </c>
      <c r="B1878" t="s">
        <v>109</v>
      </c>
      <c r="C1878" t="s">
        <v>22</v>
      </c>
      <c r="D1878" t="s">
        <v>34</v>
      </c>
      <c r="E1878" t="s">
        <v>105</v>
      </c>
      <c r="F1878" t="s">
        <v>25</v>
      </c>
      <c r="G1878" t="s">
        <v>501</v>
      </c>
      <c r="H1878" t="s">
        <v>27</v>
      </c>
      <c r="I1878" t="s">
        <v>64</v>
      </c>
      <c r="J1878" t="s">
        <v>208</v>
      </c>
      <c r="K1878">
        <v>9.01</v>
      </c>
      <c r="L1878">
        <v>23</v>
      </c>
      <c r="M1878">
        <v>17</v>
      </c>
      <c r="N1878">
        <v>6</v>
      </c>
      <c r="O1878">
        <v>23</v>
      </c>
      <c r="P1878">
        <v>73.900000000000006</v>
      </c>
      <c r="Q1878">
        <v>73.900000000000006</v>
      </c>
      <c r="R1878">
        <v>1.01</v>
      </c>
      <c r="S1878" t="s">
        <v>30</v>
      </c>
      <c r="T1878" t="s">
        <v>37</v>
      </c>
    </row>
    <row r="1879" spans="1:20" x14ac:dyDescent="0.3">
      <c r="A1879" t="s">
        <v>111</v>
      </c>
      <c r="B1879" t="s">
        <v>112</v>
      </c>
      <c r="C1879" t="s">
        <v>55</v>
      </c>
      <c r="D1879" t="s">
        <v>56</v>
      </c>
      <c r="E1879" t="s">
        <v>105</v>
      </c>
      <c r="F1879" t="s">
        <v>57</v>
      </c>
      <c r="G1879" t="s">
        <v>501</v>
      </c>
      <c r="H1879" t="s">
        <v>27</v>
      </c>
      <c r="I1879" t="s">
        <v>138</v>
      </c>
      <c r="J1879" t="s">
        <v>102</v>
      </c>
      <c r="K1879">
        <v>9.09</v>
      </c>
      <c r="L1879">
        <v>12</v>
      </c>
      <c r="M1879">
        <v>9</v>
      </c>
      <c r="N1879">
        <v>3</v>
      </c>
      <c r="O1879">
        <v>12</v>
      </c>
      <c r="P1879">
        <v>75</v>
      </c>
      <c r="Q1879">
        <v>75</v>
      </c>
      <c r="R1879">
        <v>1.0900000000000001</v>
      </c>
      <c r="S1879" t="s">
        <v>81</v>
      </c>
      <c r="T1879" t="s">
        <v>31</v>
      </c>
    </row>
    <row r="1880" spans="1:20" x14ac:dyDescent="0.3">
      <c r="A1880" t="s">
        <v>114</v>
      </c>
      <c r="B1880" t="s">
        <v>115</v>
      </c>
      <c r="C1880" t="s">
        <v>72</v>
      </c>
      <c r="D1880" t="s">
        <v>73</v>
      </c>
      <c r="E1880" t="s">
        <v>105</v>
      </c>
      <c r="F1880" t="s">
        <v>74</v>
      </c>
      <c r="G1880" t="s">
        <v>501</v>
      </c>
      <c r="H1880" t="s">
        <v>27</v>
      </c>
      <c r="I1880" t="s">
        <v>46</v>
      </c>
      <c r="J1880" t="s">
        <v>249</v>
      </c>
      <c r="K1880">
        <v>9.34</v>
      </c>
      <c r="L1880">
        <v>16</v>
      </c>
      <c r="M1880">
        <v>11</v>
      </c>
      <c r="N1880">
        <v>5</v>
      </c>
      <c r="O1880">
        <v>16</v>
      </c>
      <c r="P1880">
        <v>68.8</v>
      </c>
      <c r="Q1880">
        <v>68.8</v>
      </c>
      <c r="R1880">
        <v>1.34</v>
      </c>
      <c r="S1880" t="s">
        <v>30</v>
      </c>
      <c r="T1880" t="s">
        <v>37</v>
      </c>
    </row>
    <row r="1881" spans="1:20" x14ac:dyDescent="0.3">
      <c r="A1881" t="s">
        <v>117</v>
      </c>
      <c r="B1881" t="s">
        <v>118</v>
      </c>
      <c r="C1881" t="s">
        <v>94</v>
      </c>
      <c r="D1881" t="s">
        <v>95</v>
      </c>
      <c r="E1881" t="s">
        <v>105</v>
      </c>
      <c r="F1881" t="s">
        <v>89</v>
      </c>
      <c r="G1881" t="s">
        <v>501</v>
      </c>
      <c r="H1881" t="s">
        <v>119</v>
      </c>
      <c r="I1881" t="s">
        <v>128</v>
      </c>
      <c r="J1881" t="s">
        <v>239</v>
      </c>
      <c r="K1881">
        <v>8.26</v>
      </c>
      <c r="L1881">
        <v>24</v>
      </c>
      <c r="M1881">
        <v>16</v>
      </c>
      <c r="N1881">
        <v>8</v>
      </c>
      <c r="O1881">
        <v>24</v>
      </c>
      <c r="P1881">
        <v>66.7</v>
      </c>
      <c r="Q1881">
        <v>66.7</v>
      </c>
      <c r="R1881">
        <v>0.26</v>
      </c>
      <c r="S1881" t="s">
        <v>42</v>
      </c>
      <c r="T1881" t="s">
        <v>122</v>
      </c>
    </row>
    <row r="1882" spans="1:20" x14ac:dyDescent="0.3">
      <c r="A1882" t="s">
        <v>20</v>
      </c>
      <c r="B1882" t="s">
        <v>21</v>
      </c>
      <c r="C1882" t="s">
        <v>22</v>
      </c>
      <c r="D1882" t="s">
        <v>23</v>
      </c>
      <c r="E1882" t="s">
        <v>24</v>
      </c>
      <c r="F1882" t="s">
        <v>25</v>
      </c>
      <c r="G1882" t="s">
        <v>502</v>
      </c>
      <c r="H1882" t="s">
        <v>27</v>
      </c>
      <c r="I1882" t="s">
        <v>58</v>
      </c>
      <c r="J1882" t="s">
        <v>205</v>
      </c>
      <c r="K1882">
        <v>8.64</v>
      </c>
      <c r="L1882">
        <v>16</v>
      </c>
      <c r="M1882">
        <v>12</v>
      </c>
      <c r="N1882">
        <v>4</v>
      </c>
      <c r="O1882">
        <v>16</v>
      </c>
      <c r="P1882">
        <v>75</v>
      </c>
      <c r="Q1882">
        <v>75</v>
      </c>
      <c r="R1882">
        <v>0.64</v>
      </c>
      <c r="S1882" t="s">
        <v>30</v>
      </c>
      <c r="T1882" t="s">
        <v>37</v>
      </c>
    </row>
    <row r="1883" spans="1:20" x14ac:dyDescent="0.3">
      <c r="A1883" t="s">
        <v>32</v>
      </c>
      <c r="B1883" t="s">
        <v>33</v>
      </c>
      <c r="C1883" t="s">
        <v>22</v>
      </c>
      <c r="D1883" t="s">
        <v>34</v>
      </c>
      <c r="E1883" t="s">
        <v>24</v>
      </c>
      <c r="F1883" t="s">
        <v>25</v>
      </c>
      <c r="G1883" t="s">
        <v>502</v>
      </c>
      <c r="H1883" t="s">
        <v>27</v>
      </c>
      <c r="I1883" t="s">
        <v>96</v>
      </c>
      <c r="J1883" t="s">
        <v>271</v>
      </c>
      <c r="K1883">
        <v>7.37</v>
      </c>
      <c r="L1883">
        <v>34</v>
      </c>
      <c r="M1883">
        <v>28</v>
      </c>
      <c r="N1883">
        <v>6</v>
      </c>
      <c r="O1883">
        <v>34</v>
      </c>
      <c r="P1883">
        <v>82.4</v>
      </c>
      <c r="Q1883">
        <v>82.4</v>
      </c>
      <c r="R1883">
        <v>0</v>
      </c>
      <c r="S1883" t="s">
        <v>42</v>
      </c>
      <c r="T1883" t="s">
        <v>37</v>
      </c>
    </row>
    <row r="1884" spans="1:20" x14ac:dyDescent="0.3">
      <c r="A1884" t="s">
        <v>38</v>
      </c>
      <c r="B1884" t="s">
        <v>39</v>
      </c>
      <c r="C1884" t="s">
        <v>22</v>
      </c>
      <c r="D1884" t="s">
        <v>34</v>
      </c>
      <c r="E1884" t="s">
        <v>24</v>
      </c>
      <c r="F1884" t="s">
        <v>25</v>
      </c>
      <c r="G1884" t="s">
        <v>502</v>
      </c>
      <c r="H1884" t="s">
        <v>124</v>
      </c>
      <c r="I1884" t="s">
        <v>28</v>
      </c>
      <c r="J1884" t="s">
        <v>503</v>
      </c>
      <c r="K1884">
        <v>3.67</v>
      </c>
      <c r="L1884">
        <v>15</v>
      </c>
      <c r="M1884">
        <v>11</v>
      </c>
      <c r="N1884">
        <v>4</v>
      </c>
      <c r="O1884">
        <v>15</v>
      </c>
      <c r="P1884">
        <v>73.3</v>
      </c>
      <c r="Q1884">
        <v>73.3</v>
      </c>
      <c r="R1884">
        <v>0</v>
      </c>
      <c r="S1884" t="s">
        <v>42</v>
      </c>
      <c r="T1884" t="s">
        <v>37</v>
      </c>
    </row>
    <row r="1885" spans="1:20" x14ac:dyDescent="0.3">
      <c r="A1885" t="s">
        <v>43</v>
      </c>
      <c r="B1885" t="s">
        <v>44</v>
      </c>
      <c r="C1885" t="s">
        <v>22</v>
      </c>
      <c r="D1885" t="s">
        <v>45</v>
      </c>
      <c r="E1885" t="s">
        <v>24</v>
      </c>
      <c r="F1885" t="s">
        <v>25</v>
      </c>
      <c r="G1885" t="s">
        <v>502</v>
      </c>
      <c r="H1885" t="s">
        <v>27</v>
      </c>
      <c r="I1885" t="s">
        <v>306</v>
      </c>
      <c r="J1885" t="s">
        <v>236</v>
      </c>
      <c r="K1885">
        <v>7.74</v>
      </c>
      <c r="L1885">
        <v>22</v>
      </c>
      <c r="M1885">
        <v>16</v>
      </c>
      <c r="N1885">
        <v>6</v>
      </c>
      <c r="O1885">
        <v>22</v>
      </c>
      <c r="P1885">
        <v>72.7</v>
      </c>
      <c r="Q1885">
        <v>72.7</v>
      </c>
      <c r="R1885">
        <v>0</v>
      </c>
      <c r="S1885" t="s">
        <v>52</v>
      </c>
      <c r="T1885" t="s">
        <v>37</v>
      </c>
    </row>
    <row r="1886" spans="1:20" x14ac:dyDescent="0.3">
      <c r="A1886" t="s">
        <v>48</v>
      </c>
      <c r="B1886" t="s">
        <v>49</v>
      </c>
      <c r="C1886" t="s">
        <v>22</v>
      </c>
      <c r="D1886" t="s">
        <v>34</v>
      </c>
      <c r="E1886" t="s">
        <v>24</v>
      </c>
      <c r="F1886" t="s">
        <v>25</v>
      </c>
      <c r="G1886" t="s">
        <v>502</v>
      </c>
      <c r="H1886" t="s">
        <v>27</v>
      </c>
      <c r="I1886" t="s">
        <v>125</v>
      </c>
      <c r="J1886" t="s">
        <v>249</v>
      </c>
      <c r="K1886">
        <v>9.2899999999999991</v>
      </c>
      <c r="L1886">
        <v>19</v>
      </c>
      <c r="M1886">
        <v>19</v>
      </c>
      <c r="N1886">
        <v>0</v>
      </c>
      <c r="O1886">
        <v>19</v>
      </c>
      <c r="P1886">
        <v>100</v>
      </c>
      <c r="Q1886">
        <v>100</v>
      </c>
      <c r="R1886">
        <v>1.29</v>
      </c>
      <c r="S1886" t="s">
        <v>42</v>
      </c>
      <c r="T1886" t="s">
        <v>60</v>
      </c>
    </row>
    <row r="1887" spans="1:20" x14ac:dyDescent="0.3">
      <c r="A1887" t="s">
        <v>53</v>
      </c>
      <c r="B1887" t="s">
        <v>54</v>
      </c>
      <c r="C1887" t="s">
        <v>55</v>
      </c>
      <c r="D1887" t="s">
        <v>56</v>
      </c>
      <c r="E1887" t="s">
        <v>24</v>
      </c>
      <c r="F1887" t="s">
        <v>57</v>
      </c>
      <c r="G1887" t="s">
        <v>502</v>
      </c>
      <c r="H1887" t="s">
        <v>27</v>
      </c>
      <c r="I1887" t="s">
        <v>28</v>
      </c>
      <c r="J1887" t="s">
        <v>239</v>
      </c>
      <c r="K1887">
        <v>9.2200000000000006</v>
      </c>
      <c r="L1887">
        <v>7</v>
      </c>
      <c r="M1887">
        <v>6</v>
      </c>
      <c r="N1887">
        <v>1</v>
      </c>
      <c r="O1887">
        <v>7</v>
      </c>
      <c r="P1887">
        <v>85.7</v>
      </c>
      <c r="Q1887">
        <v>85.7</v>
      </c>
      <c r="R1887">
        <v>1.22</v>
      </c>
      <c r="S1887" t="s">
        <v>81</v>
      </c>
      <c r="T1887" t="s">
        <v>31</v>
      </c>
    </row>
    <row r="1888" spans="1:20" x14ac:dyDescent="0.3">
      <c r="A1888" t="s">
        <v>61</v>
      </c>
      <c r="B1888" t="s">
        <v>62</v>
      </c>
      <c r="C1888" t="s">
        <v>55</v>
      </c>
      <c r="D1888" t="s">
        <v>63</v>
      </c>
      <c r="E1888" t="s">
        <v>24</v>
      </c>
      <c r="F1888" t="s">
        <v>57</v>
      </c>
      <c r="G1888" t="s">
        <v>502</v>
      </c>
      <c r="H1888" t="s">
        <v>27</v>
      </c>
      <c r="I1888" t="s">
        <v>136</v>
      </c>
      <c r="J1888" t="s">
        <v>208</v>
      </c>
      <c r="K1888">
        <v>8.8000000000000007</v>
      </c>
      <c r="L1888">
        <v>15</v>
      </c>
      <c r="M1888">
        <v>10</v>
      </c>
      <c r="N1888">
        <v>5</v>
      </c>
      <c r="O1888">
        <v>15</v>
      </c>
      <c r="P1888">
        <v>66.7</v>
      </c>
      <c r="Q1888">
        <v>66.7</v>
      </c>
      <c r="R1888">
        <v>0.8</v>
      </c>
      <c r="S1888" t="s">
        <v>30</v>
      </c>
      <c r="T1888" t="s">
        <v>37</v>
      </c>
    </row>
    <row r="1889" spans="1:20" x14ac:dyDescent="0.3">
      <c r="A1889" t="s">
        <v>66</v>
      </c>
      <c r="B1889" t="s">
        <v>67</v>
      </c>
      <c r="C1889" t="s">
        <v>55</v>
      </c>
      <c r="D1889" t="s">
        <v>56</v>
      </c>
      <c r="E1889" t="s">
        <v>24</v>
      </c>
      <c r="F1889" t="s">
        <v>57</v>
      </c>
      <c r="G1889" t="s">
        <v>502</v>
      </c>
      <c r="H1889" t="s">
        <v>27</v>
      </c>
      <c r="I1889" t="s">
        <v>40</v>
      </c>
      <c r="J1889" t="s">
        <v>261</v>
      </c>
      <c r="K1889">
        <v>8.6199999999999992</v>
      </c>
      <c r="L1889">
        <v>20</v>
      </c>
      <c r="M1889">
        <v>19</v>
      </c>
      <c r="N1889">
        <v>1</v>
      </c>
      <c r="O1889">
        <v>20</v>
      </c>
      <c r="P1889">
        <v>95</v>
      </c>
      <c r="Q1889">
        <v>95</v>
      </c>
      <c r="R1889">
        <v>0.62</v>
      </c>
      <c r="S1889" t="s">
        <v>42</v>
      </c>
      <c r="T1889" t="s">
        <v>31</v>
      </c>
    </row>
    <row r="1890" spans="1:20" x14ac:dyDescent="0.3">
      <c r="A1890" t="s">
        <v>70</v>
      </c>
      <c r="B1890" t="s">
        <v>71</v>
      </c>
      <c r="C1890" t="s">
        <v>72</v>
      </c>
      <c r="D1890" t="s">
        <v>73</v>
      </c>
      <c r="E1890" t="s">
        <v>24</v>
      </c>
      <c r="F1890" t="s">
        <v>74</v>
      </c>
      <c r="G1890" t="s">
        <v>502</v>
      </c>
      <c r="H1890" t="s">
        <v>27</v>
      </c>
      <c r="I1890" t="s">
        <v>159</v>
      </c>
      <c r="J1890" t="s">
        <v>451</v>
      </c>
      <c r="K1890">
        <v>8.66</v>
      </c>
      <c r="L1890">
        <v>13</v>
      </c>
      <c r="M1890">
        <v>13</v>
      </c>
      <c r="N1890">
        <v>0</v>
      </c>
      <c r="O1890">
        <v>13</v>
      </c>
      <c r="P1890">
        <v>100</v>
      </c>
      <c r="Q1890">
        <v>100</v>
      </c>
      <c r="R1890">
        <v>0.66</v>
      </c>
      <c r="S1890" t="s">
        <v>42</v>
      </c>
      <c r="T1890" t="s">
        <v>60</v>
      </c>
    </row>
    <row r="1891" spans="1:20" x14ac:dyDescent="0.3">
      <c r="A1891" t="s">
        <v>77</v>
      </c>
      <c r="B1891" t="s">
        <v>78</v>
      </c>
      <c r="C1891" t="s">
        <v>72</v>
      </c>
      <c r="D1891" t="s">
        <v>73</v>
      </c>
      <c r="E1891" t="s">
        <v>24</v>
      </c>
      <c r="F1891" t="s">
        <v>74</v>
      </c>
      <c r="G1891" t="s">
        <v>502</v>
      </c>
      <c r="H1891" t="s">
        <v>27</v>
      </c>
      <c r="I1891" t="s">
        <v>204</v>
      </c>
      <c r="J1891" t="s">
        <v>277</v>
      </c>
      <c r="K1891">
        <v>7.46</v>
      </c>
      <c r="L1891">
        <v>17</v>
      </c>
      <c r="M1891">
        <v>17</v>
      </c>
      <c r="N1891">
        <v>0</v>
      </c>
      <c r="O1891">
        <v>17</v>
      </c>
      <c r="P1891">
        <v>100</v>
      </c>
      <c r="Q1891">
        <v>100</v>
      </c>
      <c r="R1891">
        <v>0</v>
      </c>
      <c r="S1891" t="s">
        <v>42</v>
      </c>
      <c r="T1891" t="s">
        <v>60</v>
      </c>
    </row>
    <row r="1892" spans="1:20" x14ac:dyDescent="0.3">
      <c r="A1892" t="s">
        <v>82</v>
      </c>
      <c r="B1892" t="s">
        <v>83</v>
      </c>
      <c r="C1892" t="s">
        <v>72</v>
      </c>
      <c r="D1892" t="s">
        <v>45</v>
      </c>
      <c r="E1892" t="s">
        <v>24</v>
      </c>
      <c r="F1892" t="s">
        <v>74</v>
      </c>
      <c r="G1892" t="s">
        <v>502</v>
      </c>
      <c r="H1892" t="s">
        <v>27</v>
      </c>
      <c r="I1892" t="s">
        <v>90</v>
      </c>
      <c r="J1892" t="s">
        <v>322</v>
      </c>
      <c r="K1892">
        <v>7.43</v>
      </c>
      <c r="L1892">
        <v>23</v>
      </c>
      <c r="M1892">
        <v>21</v>
      </c>
      <c r="N1892">
        <v>2</v>
      </c>
      <c r="O1892">
        <v>23</v>
      </c>
      <c r="P1892">
        <v>91.3</v>
      </c>
      <c r="Q1892">
        <v>91.3</v>
      </c>
      <c r="R1892">
        <v>0</v>
      </c>
      <c r="S1892" t="s">
        <v>30</v>
      </c>
      <c r="T1892" t="s">
        <v>31</v>
      </c>
    </row>
    <row r="1893" spans="1:20" x14ac:dyDescent="0.3">
      <c r="A1893" t="s">
        <v>85</v>
      </c>
      <c r="B1893" t="s">
        <v>86</v>
      </c>
      <c r="C1893" t="s">
        <v>87</v>
      </c>
      <c r="D1893" t="s">
        <v>88</v>
      </c>
      <c r="E1893" t="s">
        <v>24</v>
      </c>
      <c r="F1893" t="s">
        <v>89</v>
      </c>
      <c r="G1893" t="s">
        <v>502</v>
      </c>
      <c r="H1893" t="s">
        <v>27</v>
      </c>
      <c r="I1893" t="s">
        <v>260</v>
      </c>
      <c r="J1893" t="s">
        <v>216</v>
      </c>
      <c r="K1893">
        <v>8.0299999999999994</v>
      </c>
      <c r="L1893">
        <v>11</v>
      </c>
      <c r="M1893">
        <v>10</v>
      </c>
      <c r="N1893">
        <v>1</v>
      </c>
      <c r="O1893">
        <v>11</v>
      </c>
      <c r="P1893">
        <v>90.9</v>
      </c>
      <c r="Q1893">
        <v>90.9</v>
      </c>
      <c r="R1893">
        <v>0.03</v>
      </c>
      <c r="S1893" t="s">
        <v>81</v>
      </c>
      <c r="T1893" t="s">
        <v>31</v>
      </c>
    </row>
    <row r="1894" spans="1:20" x14ac:dyDescent="0.3">
      <c r="A1894" t="s">
        <v>92</v>
      </c>
      <c r="B1894" t="s">
        <v>93</v>
      </c>
      <c r="C1894" t="s">
        <v>94</v>
      </c>
      <c r="D1894" t="s">
        <v>95</v>
      </c>
      <c r="E1894" t="s">
        <v>24</v>
      </c>
      <c r="F1894" t="s">
        <v>89</v>
      </c>
      <c r="G1894" t="s">
        <v>502</v>
      </c>
      <c r="H1894" t="s">
        <v>27</v>
      </c>
      <c r="I1894" t="s">
        <v>138</v>
      </c>
      <c r="J1894" t="s">
        <v>239</v>
      </c>
      <c r="K1894">
        <v>9.15</v>
      </c>
      <c r="L1894">
        <v>21</v>
      </c>
      <c r="M1894">
        <v>20</v>
      </c>
      <c r="N1894">
        <v>1</v>
      </c>
      <c r="O1894">
        <v>21</v>
      </c>
      <c r="P1894">
        <v>95.2</v>
      </c>
      <c r="Q1894">
        <v>95.2</v>
      </c>
      <c r="R1894">
        <v>1.1499999999999999</v>
      </c>
      <c r="S1894" t="s">
        <v>42</v>
      </c>
      <c r="T1894" t="s">
        <v>31</v>
      </c>
    </row>
    <row r="1895" spans="1:20" x14ac:dyDescent="0.3">
      <c r="A1895" t="s">
        <v>97</v>
      </c>
      <c r="B1895" t="s">
        <v>98</v>
      </c>
      <c r="C1895" t="s">
        <v>94</v>
      </c>
      <c r="D1895" t="s">
        <v>95</v>
      </c>
      <c r="E1895" t="s">
        <v>24</v>
      </c>
      <c r="F1895" t="s">
        <v>89</v>
      </c>
      <c r="G1895" t="s">
        <v>502</v>
      </c>
      <c r="H1895" t="s">
        <v>27</v>
      </c>
      <c r="I1895" t="s">
        <v>58</v>
      </c>
      <c r="J1895" t="s">
        <v>284</v>
      </c>
      <c r="K1895">
        <v>9.4700000000000006</v>
      </c>
      <c r="L1895">
        <v>21</v>
      </c>
      <c r="M1895">
        <v>15</v>
      </c>
      <c r="N1895">
        <v>6</v>
      </c>
      <c r="O1895">
        <v>21</v>
      </c>
      <c r="P1895">
        <v>71.400000000000006</v>
      </c>
      <c r="Q1895">
        <v>71.400000000000006</v>
      </c>
      <c r="R1895">
        <v>1.47</v>
      </c>
      <c r="S1895" t="s">
        <v>81</v>
      </c>
      <c r="T1895" t="s">
        <v>37</v>
      </c>
    </row>
    <row r="1896" spans="1:20" x14ac:dyDescent="0.3">
      <c r="A1896" t="s">
        <v>100</v>
      </c>
      <c r="B1896" t="s">
        <v>101</v>
      </c>
      <c r="C1896" t="s">
        <v>94</v>
      </c>
      <c r="D1896" t="s">
        <v>45</v>
      </c>
      <c r="E1896" t="s">
        <v>24</v>
      </c>
      <c r="F1896" t="s">
        <v>89</v>
      </c>
      <c r="G1896" t="s">
        <v>502</v>
      </c>
      <c r="H1896" t="s">
        <v>27</v>
      </c>
      <c r="I1896" t="s">
        <v>68</v>
      </c>
      <c r="J1896" t="s">
        <v>291</v>
      </c>
      <c r="K1896">
        <v>8.06</v>
      </c>
      <c r="L1896">
        <v>26</v>
      </c>
      <c r="M1896">
        <v>26</v>
      </c>
      <c r="N1896">
        <v>0</v>
      </c>
      <c r="O1896">
        <v>26</v>
      </c>
      <c r="P1896">
        <v>100</v>
      </c>
      <c r="Q1896">
        <v>100</v>
      </c>
      <c r="R1896">
        <v>0.06</v>
      </c>
      <c r="S1896" t="s">
        <v>42</v>
      </c>
      <c r="T1896" t="s">
        <v>60</v>
      </c>
    </row>
    <row r="1897" spans="1:20" x14ac:dyDescent="0.3">
      <c r="A1897" t="s">
        <v>103</v>
      </c>
      <c r="B1897" t="s">
        <v>104</v>
      </c>
      <c r="C1897" t="s">
        <v>22</v>
      </c>
      <c r="D1897" t="s">
        <v>34</v>
      </c>
      <c r="E1897" t="s">
        <v>105</v>
      </c>
      <c r="F1897" t="s">
        <v>25</v>
      </c>
      <c r="G1897" t="s">
        <v>502</v>
      </c>
      <c r="H1897" t="s">
        <v>27</v>
      </c>
      <c r="I1897" t="s">
        <v>84</v>
      </c>
      <c r="J1897" t="s">
        <v>341</v>
      </c>
      <c r="K1897">
        <v>8.3000000000000007</v>
      </c>
      <c r="L1897">
        <v>19</v>
      </c>
      <c r="M1897">
        <v>19</v>
      </c>
      <c r="N1897">
        <v>0</v>
      </c>
      <c r="O1897">
        <v>19</v>
      </c>
      <c r="P1897">
        <v>100</v>
      </c>
      <c r="Q1897">
        <v>100</v>
      </c>
      <c r="R1897">
        <v>0.3</v>
      </c>
      <c r="S1897" t="s">
        <v>42</v>
      </c>
      <c r="T1897" t="s">
        <v>60</v>
      </c>
    </row>
    <row r="1898" spans="1:20" x14ac:dyDescent="0.3">
      <c r="A1898" t="s">
        <v>108</v>
      </c>
      <c r="B1898" t="s">
        <v>109</v>
      </c>
      <c r="C1898" t="s">
        <v>22</v>
      </c>
      <c r="D1898" t="s">
        <v>34</v>
      </c>
      <c r="E1898" t="s">
        <v>105</v>
      </c>
      <c r="F1898" t="s">
        <v>25</v>
      </c>
      <c r="G1898" t="s">
        <v>502</v>
      </c>
      <c r="H1898" t="s">
        <v>27</v>
      </c>
      <c r="I1898" t="s">
        <v>75</v>
      </c>
      <c r="J1898" t="s">
        <v>145</v>
      </c>
      <c r="K1898">
        <v>8.5399999999999991</v>
      </c>
      <c r="L1898">
        <v>28</v>
      </c>
      <c r="M1898">
        <v>27</v>
      </c>
      <c r="N1898">
        <v>1</v>
      </c>
      <c r="O1898">
        <v>28</v>
      </c>
      <c r="P1898">
        <v>96.4</v>
      </c>
      <c r="Q1898">
        <v>96.4</v>
      </c>
      <c r="R1898">
        <v>0.54</v>
      </c>
      <c r="S1898" t="s">
        <v>30</v>
      </c>
      <c r="T1898" t="s">
        <v>31</v>
      </c>
    </row>
    <row r="1899" spans="1:20" x14ac:dyDescent="0.3">
      <c r="A1899" t="s">
        <v>111</v>
      </c>
      <c r="B1899" t="s">
        <v>112</v>
      </c>
      <c r="C1899" t="s">
        <v>55</v>
      </c>
      <c r="D1899" t="s">
        <v>56</v>
      </c>
      <c r="E1899" t="s">
        <v>105</v>
      </c>
      <c r="F1899" t="s">
        <v>57</v>
      </c>
      <c r="G1899" t="s">
        <v>502</v>
      </c>
      <c r="H1899" t="s">
        <v>27</v>
      </c>
      <c r="I1899" t="s">
        <v>194</v>
      </c>
      <c r="J1899" t="s">
        <v>188</v>
      </c>
      <c r="K1899">
        <v>9.26</v>
      </c>
      <c r="L1899">
        <v>10</v>
      </c>
      <c r="M1899">
        <v>8</v>
      </c>
      <c r="N1899">
        <v>2</v>
      </c>
      <c r="O1899">
        <v>10</v>
      </c>
      <c r="P1899">
        <v>80</v>
      </c>
      <c r="Q1899">
        <v>80</v>
      </c>
      <c r="R1899">
        <v>1.26</v>
      </c>
      <c r="S1899" t="s">
        <v>30</v>
      </c>
      <c r="T1899" t="s">
        <v>31</v>
      </c>
    </row>
    <row r="1900" spans="1:20" x14ac:dyDescent="0.3">
      <c r="A1900" t="s">
        <v>114</v>
      </c>
      <c r="B1900" t="s">
        <v>115</v>
      </c>
      <c r="C1900" t="s">
        <v>72</v>
      </c>
      <c r="D1900" t="s">
        <v>73</v>
      </c>
      <c r="E1900" t="s">
        <v>105</v>
      </c>
      <c r="F1900" t="s">
        <v>74</v>
      </c>
      <c r="G1900" t="s">
        <v>502</v>
      </c>
      <c r="H1900" t="s">
        <v>27</v>
      </c>
      <c r="I1900" t="s">
        <v>84</v>
      </c>
      <c r="J1900" t="s">
        <v>239</v>
      </c>
      <c r="K1900">
        <v>9.19</v>
      </c>
      <c r="L1900">
        <v>26</v>
      </c>
      <c r="M1900">
        <v>24</v>
      </c>
      <c r="N1900">
        <v>2</v>
      </c>
      <c r="O1900">
        <v>26</v>
      </c>
      <c r="P1900">
        <v>92.3</v>
      </c>
      <c r="Q1900">
        <v>92.3</v>
      </c>
      <c r="R1900">
        <v>1.19</v>
      </c>
      <c r="S1900" t="s">
        <v>42</v>
      </c>
      <c r="T1900" t="s">
        <v>31</v>
      </c>
    </row>
    <row r="1901" spans="1:20" x14ac:dyDescent="0.3">
      <c r="A1901" t="s">
        <v>117</v>
      </c>
      <c r="B1901" t="s">
        <v>118</v>
      </c>
      <c r="C1901" t="s">
        <v>94</v>
      </c>
      <c r="D1901" t="s">
        <v>95</v>
      </c>
      <c r="E1901" t="s">
        <v>105</v>
      </c>
      <c r="F1901" t="s">
        <v>89</v>
      </c>
      <c r="G1901" t="s">
        <v>502</v>
      </c>
      <c r="H1901" t="s">
        <v>27</v>
      </c>
      <c r="I1901" t="s">
        <v>138</v>
      </c>
      <c r="J1901" t="s">
        <v>180</v>
      </c>
      <c r="K1901">
        <v>7.69</v>
      </c>
      <c r="L1901">
        <v>32</v>
      </c>
      <c r="M1901">
        <v>32</v>
      </c>
      <c r="N1901">
        <v>0</v>
      </c>
      <c r="O1901">
        <v>32</v>
      </c>
      <c r="P1901">
        <v>100</v>
      </c>
      <c r="Q1901">
        <v>100</v>
      </c>
      <c r="R1901">
        <v>0</v>
      </c>
      <c r="S1901" t="s">
        <v>42</v>
      </c>
      <c r="T1901" t="s">
        <v>60</v>
      </c>
    </row>
    <row r="1902" spans="1:20" x14ac:dyDescent="0.3">
      <c r="A1902" t="s">
        <v>20</v>
      </c>
      <c r="B1902" t="s">
        <v>21</v>
      </c>
      <c r="C1902" t="s">
        <v>22</v>
      </c>
      <c r="D1902" t="s">
        <v>23</v>
      </c>
      <c r="E1902" t="s">
        <v>24</v>
      </c>
      <c r="F1902" t="s">
        <v>25</v>
      </c>
      <c r="G1902" t="s">
        <v>504</v>
      </c>
      <c r="H1902" t="s">
        <v>27</v>
      </c>
      <c r="I1902" t="s">
        <v>153</v>
      </c>
      <c r="J1902" t="s">
        <v>156</v>
      </c>
      <c r="K1902">
        <v>9.35</v>
      </c>
      <c r="L1902">
        <v>24</v>
      </c>
      <c r="M1902">
        <v>19</v>
      </c>
      <c r="N1902">
        <v>5</v>
      </c>
      <c r="O1902">
        <v>24</v>
      </c>
      <c r="P1902">
        <v>79.2</v>
      </c>
      <c r="Q1902">
        <v>79.2</v>
      </c>
      <c r="R1902">
        <v>1.35</v>
      </c>
      <c r="S1902" t="s">
        <v>42</v>
      </c>
      <c r="T1902" t="s">
        <v>37</v>
      </c>
    </row>
    <row r="1903" spans="1:20" x14ac:dyDescent="0.3">
      <c r="A1903" t="s">
        <v>32</v>
      </c>
      <c r="B1903" t="s">
        <v>33</v>
      </c>
      <c r="C1903" t="s">
        <v>22</v>
      </c>
      <c r="D1903" t="s">
        <v>34</v>
      </c>
      <c r="E1903" t="s">
        <v>24</v>
      </c>
      <c r="F1903" t="s">
        <v>25</v>
      </c>
      <c r="G1903" t="s">
        <v>504</v>
      </c>
      <c r="H1903" t="s">
        <v>27</v>
      </c>
      <c r="I1903" t="s">
        <v>110</v>
      </c>
      <c r="J1903" t="s">
        <v>307</v>
      </c>
      <c r="K1903">
        <v>8.49</v>
      </c>
      <c r="L1903">
        <v>11</v>
      </c>
      <c r="M1903">
        <v>9</v>
      </c>
      <c r="N1903">
        <v>2</v>
      </c>
      <c r="O1903">
        <v>11</v>
      </c>
      <c r="P1903">
        <v>81.8</v>
      </c>
      <c r="Q1903">
        <v>81.8</v>
      </c>
      <c r="R1903">
        <v>0.49</v>
      </c>
      <c r="S1903" t="s">
        <v>30</v>
      </c>
      <c r="T1903" t="s">
        <v>31</v>
      </c>
    </row>
    <row r="1904" spans="1:20" x14ac:dyDescent="0.3">
      <c r="A1904" t="s">
        <v>38</v>
      </c>
      <c r="B1904" t="s">
        <v>39</v>
      </c>
      <c r="C1904" t="s">
        <v>22</v>
      </c>
      <c r="D1904" t="s">
        <v>34</v>
      </c>
      <c r="E1904" t="s">
        <v>24</v>
      </c>
      <c r="F1904" t="s">
        <v>25</v>
      </c>
      <c r="G1904" t="s">
        <v>504</v>
      </c>
      <c r="H1904" t="s">
        <v>27</v>
      </c>
      <c r="I1904" t="s">
        <v>204</v>
      </c>
      <c r="J1904" t="s">
        <v>272</v>
      </c>
      <c r="K1904">
        <v>9.4</v>
      </c>
      <c r="L1904">
        <v>18</v>
      </c>
      <c r="M1904">
        <v>13</v>
      </c>
      <c r="N1904">
        <v>5</v>
      </c>
      <c r="O1904">
        <v>18</v>
      </c>
      <c r="P1904">
        <v>72.2</v>
      </c>
      <c r="Q1904">
        <v>72.2</v>
      </c>
      <c r="R1904">
        <v>1.4</v>
      </c>
      <c r="S1904" t="s">
        <v>42</v>
      </c>
      <c r="T1904" t="s">
        <v>37</v>
      </c>
    </row>
    <row r="1905" spans="1:20" x14ac:dyDescent="0.3">
      <c r="A1905" t="s">
        <v>43</v>
      </c>
      <c r="B1905" t="s">
        <v>44</v>
      </c>
      <c r="C1905" t="s">
        <v>22</v>
      </c>
      <c r="D1905" t="s">
        <v>45</v>
      </c>
      <c r="E1905" t="s">
        <v>24</v>
      </c>
      <c r="F1905" t="s">
        <v>25</v>
      </c>
      <c r="G1905" t="s">
        <v>504</v>
      </c>
      <c r="H1905" t="s">
        <v>27</v>
      </c>
      <c r="I1905" t="s">
        <v>138</v>
      </c>
      <c r="J1905" t="s">
        <v>146</v>
      </c>
      <c r="K1905">
        <v>7.45</v>
      </c>
      <c r="L1905">
        <v>15</v>
      </c>
      <c r="M1905">
        <v>15</v>
      </c>
      <c r="N1905">
        <v>0</v>
      </c>
      <c r="O1905">
        <v>15</v>
      </c>
      <c r="P1905">
        <v>100</v>
      </c>
      <c r="Q1905">
        <v>100</v>
      </c>
      <c r="R1905">
        <v>0</v>
      </c>
      <c r="S1905" t="s">
        <v>42</v>
      </c>
      <c r="T1905" t="s">
        <v>60</v>
      </c>
    </row>
    <row r="1906" spans="1:20" x14ac:dyDescent="0.3">
      <c r="A1906" t="s">
        <v>48</v>
      </c>
      <c r="B1906" t="s">
        <v>49</v>
      </c>
      <c r="C1906" t="s">
        <v>22</v>
      </c>
      <c r="D1906" t="s">
        <v>34</v>
      </c>
      <c r="E1906" t="s">
        <v>24</v>
      </c>
      <c r="F1906" t="s">
        <v>25</v>
      </c>
      <c r="G1906" t="s">
        <v>504</v>
      </c>
      <c r="H1906" t="s">
        <v>27</v>
      </c>
      <c r="I1906" t="s">
        <v>204</v>
      </c>
      <c r="J1906" t="s">
        <v>236</v>
      </c>
      <c r="K1906">
        <v>8.57</v>
      </c>
      <c r="L1906">
        <v>40</v>
      </c>
      <c r="M1906">
        <v>34</v>
      </c>
      <c r="N1906">
        <v>6</v>
      </c>
      <c r="O1906">
        <v>40</v>
      </c>
      <c r="P1906">
        <v>85</v>
      </c>
      <c r="Q1906">
        <v>85</v>
      </c>
      <c r="R1906">
        <v>0.56999999999999995</v>
      </c>
      <c r="S1906" t="s">
        <v>42</v>
      </c>
      <c r="T1906" t="s">
        <v>37</v>
      </c>
    </row>
    <row r="1907" spans="1:20" x14ac:dyDescent="0.3">
      <c r="A1907" t="s">
        <v>53</v>
      </c>
      <c r="B1907" t="s">
        <v>54</v>
      </c>
      <c r="C1907" t="s">
        <v>55</v>
      </c>
      <c r="D1907" t="s">
        <v>56</v>
      </c>
      <c r="E1907" t="s">
        <v>24</v>
      </c>
      <c r="F1907" t="s">
        <v>57</v>
      </c>
      <c r="G1907" t="s">
        <v>504</v>
      </c>
      <c r="H1907" t="s">
        <v>27</v>
      </c>
      <c r="I1907" t="s">
        <v>35</v>
      </c>
      <c r="J1907" t="s">
        <v>80</v>
      </c>
      <c r="K1907">
        <v>8.39</v>
      </c>
      <c r="L1907">
        <v>25</v>
      </c>
      <c r="M1907">
        <v>25</v>
      </c>
      <c r="N1907">
        <v>0</v>
      </c>
      <c r="O1907">
        <v>25</v>
      </c>
      <c r="P1907">
        <v>100</v>
      </c>
      <c r="Q1907">
        <v>100</v>
      </c>
      <c r="R1907">
        <v>0.39</v>
      </c>
      <c r="S1907" t="s">
        <v>42</v>
      </c>
      <c r="T1907" t="s">
        <v>60</v>
      </c>
    </row>
    <row r="1908" spans="1:20" x14ac:dyDescent="0.3">
      <c r="A1908" t="s">
        <v>61</v>
      </c>
      <c r="B1908" t="s">
        <v>62</v>
      </c>
      <c r="C1908" t="s">
        <v>55</v>
      </c>
      <c r="D1908" t="s">
        <v>63</v>
      </c>
      <c r="E1908" t="s">
        <v>24</v>
      </c>
      <c r="F1908" t="s">
        <v>57</v>
      </c>
      <c r="G1908" t="s">
        <v>504</v>
      </c>
      <c r="H1908" t="s">
        <v>124</v>
      </c>
      <c r="I1908" t="s">
        <v>125</v>
      </c>
      <c r="J1908" t="s">
        <v>505</v>
      </c>
      <c r="K1908">
        <v>4.16</v>
      </c>
      <c r="L1908">
        <v>11</v>
      </c>
      <c r="M1908">
        <v>7</v>
      </c>
      <c r="N1908">
        <v>4</v>
      </c>
      <c r="O1908">
        <v>11</v>
      </c>
      <c r="P1908">
        <v>63.6</v>
      </c>
      <c r="Q1908">
        <v>63.6</v>
      </c>
      <c r="R1908">
        <v>0</v>
      </c>
      <c r="S1908" t="s">
        <v>42</v>
      </c>
      <c r="T1908" t="s">
        <v>37</v>
      </c>
    </row>
    <row r="1909" spans="1:20" x14ac:dyDescent="0.3">
      <c r="A1909" t="s">
        <v>66</v>
      </c>
      <c r="B1909" t="s">
        <v>67</v>
      </c>
      <c r="C1909" t="s">
        <v>55</v>
      </c>
      <c r="D1909" t="s">
        <v>56</v>
      </c>
      <c r="E1909" t="s">
        <v>24</v>
      </c>
      <c r="F1909" t="s">
        <v>57</v>
      </c>
      <c r="G1909" t="s">
        <v>504</v>
      </c>
      <c r="H1909" t="s">
        <v>158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 t="s">
        <v>42</v>
      </c>
      <c r="T1909" t="s">
        <v>60</v>
      </c>
    </row>
    <row r="1910" spans="1:20" x14ac:dyDescent="0.3">
      <c r="A1910" t="s">
        <v>70</v>
      </c>
      <c r="B1910" t="s">
        <v>71</v>
      </c>
      <c r="C1910" t="s">
        <v>72</v>
      </c>
      <c r="D1910" t="s">
        <v>73</v>
      </c>
      <c r="E1910" t="s">
        <v>24</v>
      </c>
      <c r="F1910" t="s">
        <v>74</v>
      </c>
      <c r="G1910" t="s">
        <v>504</v>
      </c>
      <c r="H1910" t="s">
        <v>27</v>
      </c>
      <c r="I1910" t="s">
        <v>210</v>
      </c>
      <c r="J1910" t="s">
        <v>69</v>
      </c>
      <c r="K1910">
        <v>8.19</v>
      </c>
      <c r="L1910">
        <v>13</v>
      </c>
      <c r="M1910">
        <v>11</v>
      </c>
      <c r="N1910">
        <v>2</v>
      </c>
      <c r="O1910">
        <v>13</v>
      </c>
      <c r="P1910">
        <v>84.6</v>
      </c>
      <c r="Q1910">
        <v>84.6</v>
      </c>
      <c r="R1910">
        <v>0.19</v>
      </c>
      <c r="S1910" t="s">
        <v>81</v>
      </c>
      <c r="T1910" t="s">
        <v>31</v>
      </c>
    </row>
    <row r="1911" spans="1:20" x14ac:dyDescent="0.3">
      <c r="A1911" t="s">
        <v>77</v>
      </c>
      <c r="B1911" t="s">
        <v>78</v>
      </c>
      <c r="C1911" t="s">
        <v>72</v>
      </c>
      <c r="D1911" t="s">
        <v>73</v>
      </c>
      <c r="E1911" t="s">
        <v>24</v>
      </c>
      <c r="F1911" t="s">
        <v>74</v>
      </c>
      <c r="G1911" t="s">
        <v>504</v>
      </c>
      <c r="H1911" t="s">
        <v>27</v>
      </c>
      <c r="I1911" t="s">
        <v>68</v>
      </c>
      <c r="J1911" t="s">
        <v>405</v>
      </c>
      <c r="K1911">
        <v>8.9</v>
      </c>
      <c r="L1911">
        <v>17</v>
      </c>
      <c r="M1911">
        <v>17</v>
      </c>
      <c r="N1911">
        <v>0</v>
      </c>
      <c r="O1911">
        <v>17</v>
      </c>
      <c r="P1911">
        <v>100</v>
      </c>
      <c r="Q1911">
        <v>100</v>
      </c>
      <c r="R1911">
        <v>0.9</v>
      </c>
      <c r="S1911" t="s">
        <v>42</v>
      </c>
      <c r="T1911" t="s">
        <v>60</v>
      </c>
    </row>
    <row r="1912" spans="1:20" x14ac:dyDescent="0.3">
      <c r="A1912" t="s">
        <v>82</v>
      </c>
      <c r="B1912" t="s">
        <v>83</v>
      </c>
      <c r="C1912" t="s">
        <v>72</v>
      </c>
      <c r="D1912" t="s">
        <v>45</v>
      </c>
      <c r="E1912" t="s">
        <v>24</v>
      </c>
      <c r="F1912" t="s">
        <v>74</v>
      </c>
      <c r="G1912" t="s">
        <v>504</v>
      </c>
      <c r="H1912" t="s">
        <v>27</v>
      </c>
      <c r="I1912" t="s">
        <v>136</v>
      </c>
      <c r="J1912" t="s">
        <v>177</v>
      </c>
      <c r="K1912">
        <v>8.09</v>
      </c>
      <c r="L1912">
        <v>29</v>
      </c>
      <c r="M1912">
        <v>23</v>
      </c>
      <c r="N1912">
        <v>6</v>
      </c>
      <c r="O1912">
        <v>29</v>
      </c>
      <c r="P1912">
        <v>79.3</v>
      </c>
      <c r="Q1912">
        <v>79.3</v>
      </c>
      <c r="R1912">
        <v>0.09</v>
      </c>
      <c r="S1912" t="s">
        <v>30</v>
      </c>
      <c r="T1912" t="s">
        <v>37</v>
      </c>
    </row>
    <row r="1913" spans="1:20" x14ac:dyDescent="0.3">
      <c r="A1913" t="s">
        <v>85</v>
      </c>
      <c r="B1913" t="s">
        <v>86</v>
      </c>
      <c r="C1913" t="s">
        <v>87</v>
      </c>
      <c r="D1913" t="s">
        <v>88</v>
      </c>
      <c r="E1913" t="s">
        <v>24</v>
      </c>
      <c r="F1913" t="s">
        <v>89</v>
      </c>
      <c r="G1913" t="s">
        <v>504</v>
      </c>
      <c r="H1913" t="s">
        <v>158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 t="s">
        <v>42</v>
      </c>
      <c r="T1913" t="s">
        <v>60</v>
      </c>
    </row>
    <row r="1914" spans="1:20" x14ac:dyDescent="0.3">
      <c r="A1914" t="s">
        <v>92</v>
      </c>
      <c r="B1914" t="s">
        <v>93</v>
      </c>
      <c r="C1914" t="s">
        <v>94</v>
      </c>
      <c r="D1914" t="s">
        <v>95</v>
      </c>
      <c r="E1914" t="s">
        <v>24</v>
      </c>
      <c r="F1914" t="s">
        <v>89</v>
      </c>
      <c r="G1914" t="s">
        <v>504</v>
      </c>
      <c r="H1914" t="s">
        <v>27</v>
      </c>
      <c r="I1914" t="s">
        <v>110</v>
      </c>
      <c r="J1914" t="s">
        <v>200</v>
      </c>
      <c r="K1914">
        <v>8.59</v>
      </c>
      <c r="L1914">
        <v>21</v>
      </c>
      <c r="M1914">
        <v>15</v>
      </c>
      <c r="N1914">
        <v>6</v>
      </c>
      <c r="O1914">
        <v>21</v>
      </c>
      <c r="P1914">
        <v>71.400000000000006</v>
      </c>
      <c r="Q1914">
        <v>71.400000000000006</v>
      </c>
      <c r="R1914">
        <v>0.59</v>
      </c>
      <c r="S1914" t="s">
        <v>81</v>
      </c>
      <c r="T1914" t="s">
        <v>37</v>
      </c>
    </row>
    <row r="1915" spans="1:20" x14ac:dyDescent="0.3">
      <c r="A1915" t="s">
        <v>97</v>
      </c>
      <c r="B1915" t="s">
        <v>98</v>
      </c>
      <c r="C1915" t="s">
        <v>94</v>
      </c>
      <c r="D1915" t="s">
        <v>95</v>
      </c>
      <c r="E1915" t="s">
        <v>24</v>
      </c>
      <c r="F1915" t="s">
        <v>89</v>
      </c>
      <c r="G1915" t="s">
        <v>504</v>
      </c>
      <c r="H1915" t="s">
        <v>124</v>
      </c>
      <c r="I1915" t="s">
        <v>285</v>
      </c>
      <c r="J1915" t="s">
        <v>506</v>
      </c>
      <c r="K1915">
        <v>4.3</v>
      </c>
      <c r="L1915">
        <v>9</v>
      </c>
      <c r="M1915">
        <v>8</v>
      </c>
      <c r="N1915">
        <v>1</v>
      </c>
      <c r="O1915">
        <v>9</v>
      </c>
      <c r="P1915">
        <v>88.9</v>
      </c>
      <c r="Q1915">
        <v>88.9</v>
      </c>
      <c r="R1915">
        <v>0</v>
      </c>
      <c r="S1915" t="s">
        <v>30</v>
      </c>
      <c r="T1915" t="s">
        <v>31</v>
      </c>
    </row>
    <row r="1916" spans="1:20" x14ac:dyDescent="0.3">
      <c r="A1916" t="s">
        <v>100</v>
      </c>
      <c r="B1916" t="s">
        <v>101</v>
      </c>
      <c r="C1916" t="s">
        <v>94</v>
      </c>
      <c r="D1916" t="s">
        <v>45</v>
      </c>
      <c r="E1916" t="s">
        <v>24</v>
      </c>
      <c r="F1916" t="s">
        <v>89</v>
      </c>
      <c r="G1916" t="s">
        <v>504</v>
      </c>
      <c r="H1916" t="s">
        <v>27</v>
      </c>
      <c r="I1916" t="s">
        <v>153</v>
      </c>
      <c r="J1916" t="s">
        <v>184</v>
      </c>
      <c r="K1916">
        <v>7.85</v>
      </c>
      <c r="L1916">
        <v>30</v>
      </c>
      <c r="M1916">
        <v>25</v>
      </c>
      <c r="N1916">
        <v>5</v>
      </c>
      <c r="O1916">
        <v>30</v>
      </c>
      <c r="P1916">
        <v>83.3</v>
      </c>
      <c r="Q1916">
        <v>83.3</v>
      </c>
      <c r="R1916">
        <v>0</v>
      </c>
      <c r="S1916" t="s">
        <v>30</v>
      </c>
      <c r="T1916" t="s">
        <v>37</v>
      </c>
    </row>
    <row r="1917" spans="1:20" x14ac:dyDescent="0.3">
      <c r="A1917" t="s">
        <v>103</v>
      </c>
      <c r="B1917" t="s">
        <v>104</v>
      </c>
      <c r="C1917" t="s">
        <v>22</v>
      </c>
      <c r="D1917" t="s">
        <v>34</v>
      </c>
      <c r="E1917" t="s">
        <v>105</v>
      </c>
      <c r="F1917" t="s">
        <v>25</v>
      </c>
      <c r="G1917" t="s">
        <v>504</v>
      </c>
      <c r="H1917" t="s">
        <v>27</v>
      </c>
      <c r="I1917" t="s">
        <v>35</v>
      </c>
      <c r="J1917" t="s">
        <v>312</v>
      </c>
      <c r="K1917">
        <v>8.5399999999999991</v>
      </c>
      <c r="L1917">
        <v>19</v>
      </c>
      <c r="M1917">
        <v>17</v>
      </c>
      <c r="N1917">
        <v>2</v>
      </c>
      <c r="O1917">
        <v>19</v>
      </c>
      <c r="P1917">
        <v>89.5</v>
      </c>
      <c r="Q1917">
        <v>89.5</v>
      </c>
      <c r="R1917">
        <v>0.54</v>
      </c>
      <c r="S1917" t="s">
        <v>42</v>
      </c>
      <c r="T1917" t="s">
        <v>31</v>
      </c>
    </row>
    <row r="1918" spans="1:20" x14ac:dyDescent="0.3">
      <c r="A1918" t="s">
        <v>108</v>
      </c>
      <c r="B1918" t="s">
        <v>109</v>
      </c>
      <c r="C1918" t="s">
        <v>22</v>
      </c>
      <c r="D1918" t="s">
        <v>34</v>
      </c>
      <c r="E1918" t="s">
        <v>105</v>
      </c>
      <c r="F1918" t="s">
        <v>25</v>
      </c>
      <c r="G1918" t="s">
        <v>504</v>
      </c>
      <c r="H1918" t="s">
        <v>27</v>
      </c>
      <c r="I1918" t="s">
        <v>149</v>
      </c>
      <c r="J1918" t="s">
        <v>200</v>
      </c>
      <c r="K1918">
        <v>8.84</v>
      </c>
      <c r="L1918">
        <v>31</v>
      </c>
      <c r="M1918">
        <v>28</v>
      </c>
      <c r="N1918">
        <v>3</v>
      </c>
      <c r="O1918">
        <v>31</v>
      </c>
      <c r="P1918">
        <v>90.3</v>
      </c>
      <c r="Q1918">
        <v>90.3</v>
      </c>
      <c r="R1918">
        <v>0.84</v>
      </c>
      <c r="S1918" t="s">
        <v>81</v>
      </c>
      <c r="T1918" t="s">
        <v>31</v>
      </c>
    </row>
    <row r="1919" spans="1:20" x14ac:dyDescent="0.3">
      <c r="A1919" t="s">
        <v>111</v>
      </c>
      <c r="B1919" t="s">
        <v>112</v>
      </c>
      <c r="C1919" t="s">
        <v>55</v>
      </c>
      <c r="D1919" t="s">
        <v>56</v>
      </c>
      <c r="E1919" t="s">
        <v>105</v>
      </c>
      <c r="F1919" t="s">
        <v>57</v>
      </c>
      <c r="G1919" t="s">
        <v>504</v>
      </c>
      <c r="H1919" t="s">
        <v>27</v>
      </c>
      <c r="I1919" t="s">
        <v>189</v>
      </c>
      <c r="J1919" t="s">
        <v>371</v>
      </c>
      <c r="K1919">
        <v>8.89</v>
      </c>
      <c r="L1919">
        <v>19</v>
      </c>
      <c r="M1919">
        <v>19</v>
      </c>
      <c r="N1919">
        <v>0</v>
      </c>
      <c r="O1919">
        <v>19</v>
      </c>
      <c r="P1919">
        <v>100</v>
      </c>
      <c r="Q1919">
        <v>100</v>
      </c>
      <c r="R1919">
        <v>0.89</v>
      </c>
      <c r="S1919" t="s">
        <v>42</v>
      </c>
      <c r="T1919" t="s">
        <v>60</v>
      </c>
    </row>
    <row r="1920" spans="1:20" x14ac:dyDescent="0.3">
      <c r="A1920" t="s">
        <v>114</v>
      </c>
      <c r="B1920" t="s">
        <v>115</v>
      </c>
      <c r="C1920" t="s">
        <v>72</v>
      </c>
      <c r="D1920" t="s">
        <v>73</v>
      </c>
      <c r="E1920" t="s">
        <v>105</v>
      </c>
      <c r="F1920" t="s">
        <v>74</v>
      </c>
      <c r="G1920" t="s">
        <v>504</v>
      </c>
      <c r="H1920" t="s">
        <v>124</v>
      </c>
      <c r="I1920" t="s">
        <v>153</v>
      </c>
      <c r="J1920" t="s">
        <v>507</v>
      </c>
      <c r="K1920">
        <v>3.96</v>
      </c>
      <c r="L1920">
        <v>18</v>
      </c>
      <c r="M1920">
        <v>13</v>
      </c>
      <c r="N1920">
        <v>5</v>
      </c>
      <c r="O1920">
        <v>18</v>
      </c>
      <c r="P1920">
        <v>72.2</v>
      </c>
      <c r="Q1920">
        <v>72.2</v>
      </c>
      <c r="R1920">
        <v>0</v>
      </c>
      <c r="S1920" t="s">
        <v>42</v>
      </c>
      <c r="T1920" t="s">
        <v>37</v>
      </c>
    </row>
    <row r="1921" spans="1:20" x14ac:dyDescent="0.3">
      <c r="A1921" t="s">
        <v>117</v>
      </c>
      <c r="B1921" t="s">
        <v>118</v>
      </c>
      <c r="C1921" t="s">
        <v>94</v>
      </c>
      <c r="D1921" t="s">
        <v>95</v>
      </c>
      <c r="E1921" t="s">
        <v>105</v>
      </c>
      <c r="F1921" t="s">
        <v>89</v>
      </c>
      <c r="G1921" t="s">
        <v>504</v>
      </c>
      <c r="H1921" t="s">
        <v>27</v>
      </c>
      <c r="I1921" t="s">
        <v>96</v>
      </c>
      <c r="J1921" t="s">
        <v>371</v>
      </c>
      <c r="K1921">
        <v>9.0399999999999991</v>
      </c>
      <c r="L1921">
        <v>34</v>
      </c>
      <c r="M1921">
        <v>34</v>
      </c>
      <c r="N1921">
        <v>0</v>
      </c>
      <c r="O1921">
        <v>34</v>
      </c>
      <c r="P1921">
        <v>100</v>
      </c>
      <c r="Q1921">
        <v>100</v>
      </c>
      <c r="R1921">
        <v>1.04</v>
      </c>
      <c r="S1921" t="s">
        <v>42</v>
      </c>
      <c r="T1921" t="s">
        <v>60</v>
      </c>
    </row>
    <row r="1922" spans="1:20" x14ac:dyDescent="0.3">
      <c r="A1922" t="s">
        <v>20</v>
      </c>
      <c r="B1922" t="s">
        <v>21</v>
      </c>
      <c r="C1922" t="s">
        <v>22</v>
      </c>
      <c r="D1922" t="s">
        <v>23</v>
      </c>
      <c r="E1922" t="s">
        <v>24</v>
      </c>
      <c r="F1922" t="s">
        <v>25</v>
      </c>
      <c r="G1922" t="s">
        <v>508</v>
      </c>
      <c r="H1922" t="s">
        <v>158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 t="s">
        <v>42</v>
      </c>
      <c r="T1922" t="s">
        <v>60</v>
      </c>
    </row>
    <row r="1923" spans="1:20" x14ac:dyDescent="0.3">
      <c r="A1923" t="s">
        <v>32</v>
      </c>
      <c r="B1923" t="s">
        <v>33</v>
      </c>
      <c r="C1923" t="s">
        <v>22</v>
      </c>
      <c r="D1923" t="s">
        <v>34</v>
      </c>
      <c r="E1923" t="s">
        <v>24</v>
      </c>
      <c r="F1923" t="s">
        <v>25</v>
      </c>
      <c r="G1923" t="s">
        <v>508</v>
      </c>
      <c r="H1923" t="s">
        <v>27</v>
      </c>
      <c r="I1923" t="s">
        <v>90</v>
      </c>
      <c r="J1923" t="s">
        <v>47</v>
      </c>
      <c r="K1923">
        <v>7.49</v>
      </c>
      <c r="L1923">
        <v>23</v>
      </c>
      <c r="M1923">
        <v>23</v>
      </c>
      <c r="N1923">
        <v>0</v>
      </c>
      <c r="O1923">
        <v>23</v>
      </c>
      <c r="P1923">
        <v>100</v>
      </c>
      <c r="Q1923">
        <v>100</v>
      </c>
      <c r="R1923">
        <v>0</v>
      </c>
      <c r="S1923" t="s">
        <v>42</v>
      </c>
      <c r="T1923" t="s">
        <v>60</v>
      </c>
    </row>
    <row r="1924" spans="1:20" x14ac:dyDescent="0.3">
      <c r="A1924" t="s">
        <v>38</v>
      </c>
      <c r="B1924" t="s">
        <v>39</v>
      </c>
      <c r="C1924" t="s">
        <v>22</v>
      </c>
      <c r="D1924" t="s">
        <v>34</v>
      </c>
      <c r="E1924" t="s">
        <v>24</v>
      </c>
      <c r="F1924" t="s">
        <v>25</v>
      </c>
      <c r="G1924" t="s">
        <v>508</v>
      </c>
      <c r="H1924" t="s">
        <v>27</v>
      </c>
      <c r="I1924" t="s">
        <v>185</v>
      </c>
      <c r="J1924" t="s">
        <v>405</v>
      </c>
      <c r="K1924">
        <v>8.9600000000000009</v>
      </c>
      <c r="L1924">
        <v>24</v>
      </c>
      <c r="M1924">
        <v>23</v>
      </c>
      <c r="N1924">
        <v>1</v>
      </c>
      <c r="O1924">
        <v>24</v>
      </c>
      <c r="P1924">
        <v>95.8</v>
      </c>
      <c r="Q1924">
        <v>95.8</v>
      </c>
      <c r="R1924">
        <v>0.96</v>
      </c>
      <c r="S1924" t="s">
        <v>42</v>
      </c>
      <c r="T1924" t="s">
        <v>31</v>
      </c>
    </row>
    <row r="1925" spans="1:20" x14ac:dyDescent="0.3">
      <c r="A1925" t="s">
        <v>43</v>
      </c>
      <c r="B1925" t="s">
        <v>44</v>
      </c>
      <c r="C1925" t="s">
        <v>22</v>
      </c>
      <c r="D1925" t="s">
        <v>45</v>
      </c>
      <c r="E1925" t="s">
        <v>24</v>
      </c>
      <c r="F1925" t="s">
        <v>25</v>
      </c>
      <c r="G1925" t="s">
        <v>508</v>
      </c>
      <c r="H1925" t="s">
        <v>27</v>
      </c>
      <c r="I1925" t="s">
        <v>219</v>
      </c>
      <c r="J1925" t="s">
        <v>391</v>
      </c>
      <c r="K1925">
        <v>8</v>
      </c>
      <c r="L1925">
        <v>30</v>
      </c>
      <c r="M1925">
        <v>22</v>
      </c>
      <c r="N1925">
        <v>8</v>
      </c>
      <c r="O1925">
        <v>30</v>
      </c>
      <c r="P1925">
        <v>73.3</v>
      </c>
      <c r="Q1925">
        <v>73.3</v>
      </c>
      <c r="R1925">
        <v>0</v>
      </c>
      <c r="S1925" t="s">
        <v>30</v>
      </c>
      <c r="T1925" t="s">
        <v>122</v>
      </c>
    </row>
    <row r="1926" spans="1:20" x14ac:dyDescent="0.3">
      <c r="A1926" t="s">
        <v>48</v>
      </c>
      <c r="B1926" t="s">
        <v>49</v>
      </c>
      <c r="C1926" t="s">
        <v>22</v>
      </c>
      <c r="D1926" t="s">
        <v>34</v>
      </c>
      <c r="E1926" t="s">
        <v>24</v>
      </c>
      <c r="F1926" t="s">
        <v>25</v>
      </c>
      <c r="G1926" t="s">
        <v>508</v>
      </c>
      <c r="H1926" t="s">
        <v>27</v>
      </c>
      <c r="I1926" t="s">
        <v>189</v>
      </c>
      <c r="J1926" t="s">
        <v>329</v>
      </c>
      <c r="K1926">
        <v>8.1199999999999992</v>
      </c>
      <c r="L1926">
        <v>14</v>
      </c>
      <c r="M1926">
        <v>10</v>
      </c>
      <c r="N1926">
        <v>4</v>
      </c>
      <c r="O1926">
        <v>14</v>
      </c>
      <c r="P1926">
        <v>71.400000000000006</v>
      </c>
      <c r="Q1926">
        <v>71.400000000000006</v>
      </c>
      <c r="R1926">
        <v>0.12</v>
      </c>
      <c r="S1926" t="s">
        <v>42</v>
      </c>
      <c r="T1926" t="s">
        <v>37</v>
      </c>
    </row>
    <row r="1927" spans="1:20" x14ac:dyDescent="0.3">
      <c r="A1927" t="s">
        <v>53</v>
      </c>
      <c r="B1927" t="s">
        <v>54</v>
      </c>
      <c r="C1927" t="s">
        <v>55</v>
      </c>
      <c r="D1927" t="s">
        <v>56</v>
      </c>
      <c r="E1927" t="s">
        <v>24</v>
      </c>
      <c r="F1927" t="s">
        <v>57</v>
      </c>
      <c r="G1927" t="s">
        <v>508</v>
      </c>
      <c r="H1927" t="s">
        <v>27</v>
      </c>
      <c r="I1927" t="s">
        <v>68</v>
      </c>
      <c r="J1927" t="s">
        <v>193</v>
      </c>
      <c r="K1927">
        <v>8.4</v>
      </c>
      <c r="L1927">
        <v>17</v>
      </c>
      <c r="M1927">
        <v>13</v>
      </c>
      <c r="N1927">
        <v>4</v>
      </c>
      <c r="O1927">
        <v>17</v>
      </c>
      <c r="P1927">
        <v>76.5</v>
      </c>
      <c r="Q1927">
        <v>76.5</v>
      </c>
      <c r="R1927">
        <v>0.4</v>
      </c>
      <c r="S1927" t="s">
        <v>30</v>
      </c>
      <c r="T1927" t="s">
        <v>37</v>
      </c>
    </row>
    <row r="1928" spans="1:20" x14ac:dyDescent="0.3">
      <c r="A1928" t="s">
        <v>61</v>
      </c>
      <c r="B1928" t="s">
        <v>62</v>
      </c>
      <c r="C1928" t="s">
        <v>55</v>
      </c>
      <c r="D1928" t="s">
        <v>63</v>
      </c>
      <c r="E1928" t="s">
        <v>24</v>
      </c>
      <c r="F1928" t="s">
        <v>57</v>
      </c>
      <c r="G1928" t="s">
        <v>508</v>
      </c>
      <c r="H1928" t="s">
        <v>27</v>
      </c>
      <c r="I1928" t="s">
        <v>84</v>
      </c>
      <c r="J1928" t="s">
        <v>271</v>
      </c>
      <c r="K1928">
        <v>8.2799999999999994</v>
      </c>
      <c r="L1928">
        <v>19</v>
      </c>
      <c r="M1928">
        <v>19</v>
      </c>
      <c r="N1928">
        <v>0</v>
      </c>
      <c r="O1928">
        <v>19</v>
      </c>
      <c r="P1928">
        <v>100</v>
      </c>
      <c r="Q1928">
        <v>100</v>
      </c>
      <c r="R1928">
        <v>0.28000000000000003</v>
      </c>
      <c r="S1928" t="s">
        <v>42</v>
      </c>
      <c r="T1928" t="s">
        <v>60</v>
      </c>
    </row>
    <row r="1929" spans="1:20" x14ac:dyDescent="0.3">
      <c r="A1929" t="s">
        <v>66</v>
      </c>
      <c r="B1929" t="s">
        <v>67</v>
      </c>
      <c r="C1929" t="s">
        <v>55</v>
      </c>
      <c r="D1929" t="s">
        <v>56</v>
      </c>
      <c r="E1929" t="s">
        <v>24</v>
      </c>
      <c r="F1929" t="s">
        <v>57</v>
      </c>
      <c r="G1929" t="s">
        <v>508</v>
      </c>
      <c r="H1929" t="s">
        <v>27</v>
      </c>
      <c r="I1929" t="s">
        <v>50</v>
      </c>
      <c r="J1929" t="s">
        <v>290</v>
      </c>
      <c r="K1929">
        <v>7.43</v>
      </c>
      <c r="L1929">
        <v>18</v>
      </c>
      <c r="M1929">
        <v>12</v>
      </c>
      <c r="N1929">
        <v>6</v>
      </c>
      <c r="O1929">
        <v>18</v>
      </c>
      <c r="P1929">
        <v>66.7</v>
      </c>
      <c r="Q1929">
        <v>66.7</v>
      </c>
      <c r="R1929">
        <v>0</v>
      </c>
      <c r="S1929" t="s">
        <v>52</v>
      </c>
      <c r="T1929" t="s">
        <v>37</v>
      </c>
    </row>
    <row r="1930" spans="1:20" x14ac:dyDescent="0.3">
      <c r="A1930" t="s">
        <v>70</v>
      </c>
      <c r="B1930" t="s">
        <v>71</v>
      </c>
      <c r="C1930" t="s">
        <v>72</v>
      </c>
      <c r="D1930" t="s">
        <v>73</v>
      </c>
      <c r="E1930" t="s">
        <v>24</v>
      </c>
      <c r="F1930" t="s">
        <v>74</v>
      </c>
      <c r="G1930" t="s">
        <v>508</v>
      </c>
      <c r="H1930" t="s">
        <v>27</v>
      </c>
      <c r="I1930" t="s">
        <v>138</v>
      </c>
      <c r="J1930" t="s">
        <v>425</v>
      </c>
      <c r="K1930">
        <v>7.94</v>
      </c>
      <c r="L1930">
        <v>22</v>
      </c>
      <c r="M1930">
        <v>18</v>
      </c>
      <c r="N1930">
        <v>4</v>
      </c>
      <c r="O1930">
        <v>22</v>
      </c>
      <c r="P1930">
        <v>81.8</v>
      </c>
      <c r="Q1930">
        <v>81.8</v>
      </c>
      <c r="R1930">
        <v>0</v>
      </c>
      <c r="S1930" t="s">
        <v>42</v>
      </c>
      <c r="T1930" t="s">
        <v>37</v>
      </c>
    </row>
    <row r="1931" spans="1:20" x14ac:dyDescent="0.3">
      <c r="A1931" t="s">
        <v>77</v>
      </c>
      <c r="B1931" t="s">
        <v>78</v>
      </c>
      <c r="C1931" t="s">
        <v>72</v>
      </c>
      <c r="D1931" t="s">
        <v>73</v>
      </c>
      <c r="E1931" t="s">
        <v>24</v>
      </c>
      <c r="F1931" t="s">
        <v>74</v>
      </c>
      <c r="G1931" t="s">
        <v>508</v>
      </c>
      <c r="H1931" t="s">
        <v>27</v>
      </c>
      <c r="I1931" t="s">
        <v>185</v>
      </c>
      <c r="J1931" t="s">
        <v>342</v>
      </c>
      <c r="K1931">
        <v>8.48</v>
      </c>
      <c r="L1931">
        <v>13</v>
      </c>
      <c r="M1931">
        <v>13</v>
      </c>
      <c r="N1931">
        <v>0</v>
      </c>
      <c r="O1931">
        <v>13</v>
      </c>
      <c r="P1931">
        <v>100</v>
      </c>
      <c r="Q1931">
        <v>100</v>
      </c>
      <c r="R1931">
        <v>0.48</v>
      </c>
      <c r="S1931" t="s">
        <v>42</v>
      </c>
      <c r="T1931" t="s">
        <v>60</v>
      </c>
    </row>
    <row r="1932" spans="1:20" x14ac:dyDescent="0.3">
      <c r="A1932" t="s">
        <v>82</v>
      </c>
      <c r="B1932" t="s">
        <v>83</v>
      </c>
      <c r="C1932" t="s">
        <v>72</v>
      </c>
      <c r="D1932" t="s">
        <v>45</v>
      </c>
      <c r="E1932" t="s">
        <v>24</v>
      </c>
      <c r="F1932" t="s">
        <v>74</v>
      </c>
      <c r="G1932" t="s">
        <v>508</v>
      </c>
      <c r="H1932" t="s">
        <v>27</v>
      </c>
      <c r="I1932" t="s">
        <v>204</v>
      </c>
      <c r="J1932" t="s">
        <v>174</v>
      </c>
      <c r="K1932">
        <v>8.1</v>
      </c>
      <c r="L1932">
        <v>22</v>
      </c>
      <c r="M1932">
        <v>22</v>
      </c>
      <c r="N1932">
        <v>0</v>
      </c>
      <c r="O1932">
        <v>22</v>
      </c>
      <c r="P1932">
        <v>100</v>
      </c>
      <c r="Q1932">
        <v>100</v>
      </c>
      <c r="R1932">
        <v>0.1</v>
      </c>
      <c r="S1932" t="s">
        <v>42</v>
      </c>
      <c r="T1932" t="s">
        <v>60</v>
      </c>
    </row>
    <row r="1933" spans="1:20" x14ac:dyDescent="0.3">
      <c r="A1933" t="s">
        <v>85</v>
      </c>
      <c r="B1933" t="s">
        <v>86</v>
      </c>
      <c r="C1933" t="s">
        <v>87</v>
      </c>
      <c r="D1933" t="s">
        <v>88</v>
      </c>
      <c r="E1933" t="s">
        <v>24</v>
      </c>
      <c r="F1933" t="s">
        <v>89</v>
      </c>
      <c r="G1933" t="s">
        <v>508</v>
      </c>
      <c r="H1933" t="s">
        <v>27</v>
      </c>
      <c r="I1933" t="s">
        <v>153</v>
      </c>
      <c r="J1933" t="s">
        <v>214</v>
      </c>
      <c r="K1933">
        <v>7.27</v>
      </c>
      <c r="L1933">
        <v>16</v>
      </c>
      <c r="M1933">
        <v>11</v>
      </c>
      <c r="N1933">
        <v>5</v>
      </c>
      <c r="O1933">
        <v>16</v>
      </c>
      <c r="P1933">
        <v>68.8</v>
      </c>
      <c r="Q1933">
        <v>68.8</v>
      </c>
      <c r="R1933">
        <v>0</v>
      </c>
      <c r="S1933" t="s">
        <v>30</v>
      </c>
      <c r="T1933" t="s">
        <v>37</v>
      </c>
    </row>
    <row r="1934" spans="1:20" x14ac:dyDescent="0.3">
      <c r="A1934" t="s">
        <v>92</v>
      </c>
      <c r="B1934" t="s">
        <v>93</v>
      </c>
      <c r="C1934" t="s">
        <v>94</v>
      </c>
      <c r="D1934" t="s">
        <v>95</v>
      </c>
      <c r="E1934" t="s">
        <v>24</v>
      </c>
      <c r="F1934" t="s">
        <v>89</v>
      </c>
      <c r="G1934" t="s">
        <v>508</v>
      </c>
      <c r="H1934" t="s">
        <v>158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 t="s">
        <v>42</v>
      </c>
      <c r="T1934" t="s">
        <v>60</v>
      </c>
    </row>
    <row r="1935" spans="1:20" x14ac:dyDescent="0.3">
      <c r="A1935" t="s">
        <v>97</v>
      </c>
      <c r="B1935" t="s">
        <v>98</v>
      </c>
      <c r="C1935" t="s">
        <v>94</v>
      </c>
      <c r="D1935" t="s">
        <v>95</v>
      </c>
      <c r="E1935" t="s">
        <v>24</v>
      </c>
      <c r="F1935" t="s">
        <v>89</v>
      </c>
      <c r="G1935" t="s">
        <v>508</v>
      </c>
      <c r="H1935" t="s">
        <v>119</v>
      </c>
      <c r="I1935" t="s">
        <v>479</v>
      </c>
      <c r="J1935" t="s">
        <v>41</v>
      </c>
      <c r="K1935">
        <v>7.9</v>
      </c>
      <c r="L1935">
        <v>26</v>
      </c>
      <c r="M1935">
        <v>23</v>
      </c>
      <c r="N1935">
        <v>3</v>
      </c>
      <c r="O1935">
        <v>26</v>
      </c>
      <c r="P1935">
        <v>88.5</v>
      </c>
      <c r="Q1935">
        <v>88.5</v>
      </c>
      <c r="R1935">
        <v>0</v>
      </c>
      <c r="S1935" t="s">
        <v>81</v>
      </c>
      <c r="T1935" t="s">
        <v>31</v>
      </c>
    </row>
    <row r="1936" spans="1:20" x14ac:dyDescent="0.3">
      <c r="A1936" t="s">
        <v>100</v>
      </c>
      <c r="B1936" t="s">
        <v>101</v>
      </c>
      <c r="C1936" t="s">
        <v>94</v>
      </c>
      <c r="D1936" t="s">
        <v>45</v>
      </c>
      <c r="E1936" t="s">
        <v>24</v>
      </c>
      <c r="F1936" t="s">
        <v>89</v>
      </c>
      <c r="G1936" t="s">
        <v>508</v>
      </c>
      <c r="H1936" t="s">
        <v>27</v>
      </c>
      <c r="I1936" t="s">
        <v>204</v>
      </c>
      <c r="J1936" t="s">
        <v>272</v>
      </c>
      <c r="K1936">
        <v>9.41</v>
      </c>
      <c r="L1936">
        <v>30</v>
      </c>
      <c r="M1936">
        <v>30</v>
      </c>
      <c r="N1936">
        <v>0</v>
      </c>
      <c r="O1936">
        <v>30</v>
      </c>
      <c r="P1936">
        <v>100</v>
      </c>
      <c r="Q1936">
        <v>100</v>
      </c>
      <c r="R1936">
        <v>1.41</v>
      </c>
      <c r="S1936" t="s">
        <v>42</v>
      </c>
      <c r="T1936" t="s">
        <v>60</v>
      </c>
    </row>
    <row r="1937" spans="1:20" x14ac:dyDescent="0.3">
      <c r="A1937" t="s">
        <v>103</v>
      </c>
      <c r="B1937" t="s">
        <v>104</v>
      </c>
      <c r="C1937" t="s">
        <v>22</v>
      </c>
      <c r="D1937" t="s">
        <v>34</v>
      </c>
      <c r="E1937" t="s">
        <v>105</v>
      </c>
      <c r="F1937" t="s">
        <v>25</v>
      </c>
      <c r="G1937" t="s">
        <v>508</v>
      </c>
      <c r="H1937" t="s">
        <v>119</v>
      </c>
      <c r="I1937" t="s">
        <v>462</v>
      </c>
      <c r="J1937" t="s">
        <v>358</v>
      </c>
      <c r="K1937">
        <v>8.1300000000000008</v>
      </c>
      <c r="L1937">
        <v>21</v>
      </c>
      <c r="M1937">
        <v>19</v>
      </c>
      <c r="N1937">
        <v>2</v>
      </c>
      <c r="O1937">
        <v>21</v>
      </c>
      <c r="P1937">
        <v>90.5</v>
      </c>
      <c r="Q1937">
        <v>90.5</v>
      </c>
      <c r="R1937">
        <v>0.13</v>
      </c>
      <c r="S1937" t="s">
        <v>42</v>
      </c>
      <c r="T1937" t="s">
        <v>31</v>
      </c>
    </row>
    <row r="1938" spans="1:20" x14ac:dyDescent="0.3">
      <c r="A1938" t="s">
        <v>108</v>
      </c>
      <c r="B1938" t="s">
        <v>109</v>
      </c>
      <c r="C1938" t="s">
        <v>22</v>
      </c>
      <c r="D1938" t="s">
        <v>34</v>
      </c>
      <c r="E1938" t="s">
        <v>105</v>
      </c>
      <c r="F1938" t="s">
        <v>25</v>
      </c>
      <c r="G1938" t="s">
        <v>508</v>
      </c>
      <c r="H1938" t="s">
        <v>27</v>
      </c>
      <c r="I1938" t="s">
        <v>194</v>
      </c>
      <c r="J1938" t="s">
        <v>364</v>
      </c>
      <c r="K1938">
        <v>7.65</v>
      </c>
      <c r="L1938">
        <v>24</v>
      </c>
      <c r="M1938">
        <v>20</v>
      </c>
      <c r="N1938">
        <v>4</v>
      </c>
      <c r="O1938">
        <v>24</v>
      </c>
      <c r="P1938">
        <v>83.3</v>
      </c>
      <c r="Q1938">
        <v>83.3</v>
      </c>
      <c r="R1938">
        <v>0</v>
      </c>
      <c r="S1938" t="s">
        <v>30</v>
      </c>
      <c r="T1938" t="s">
        <v>37</v>
      </c>
    </row>
    <row r="1939" spans="1:20" x14ac:dyDescent="0.3">
      <c r="A1939" t="s">
        <v>111</v>
      </c>
      <c r="B1939" t="s">
        <v>112</v>
      </c>
      <c r="C1939" t="s">
        <v>55</v>
      </c>
      <c r="D1939" t="s">
        <v>56</v>
      </c>
      <c r="E1939" t="s">
        <v>105</v>
      </c>
      <c r="F1939" t="s">
        <v>57</v>
      </c>
      <c r="G1939" t="s">
        <v>508</v>
      </c>
      <c r="H1939" t="s">
        <v>119</v>
      </c>
      <c r="I1939" t="s">
        <v>493</v>
      </c>
      <c r="J1939" t="s">
        <v>396</v>
      </c>
      <c r="K1939">
        <v>9.2200000000000006</v>
      </c>
      <c r="L1939">
        <v>11</v>
      </c>
      <c r="M1939">
        <v>10</v>
      </c>
      <c r="N1939">
        <v>1</v>
      </c>
      <c r="O1939">
        <v>11</v>
      </c>
      <c r="P1939">
        <v>90.9</v>
      </c>
      <c r="Q1939">
        <v>90.9</v>
      </c>
      <c r="R1939">
        <v>1.22</v>
      </c>
      <c r="S1939" t="s">
        <v>81</v>
      </c>
      <c r="T1939" t="s">
        <v>31</v>
      </c>
    </row>
    <row r="1940" spans="1:20" x14ac:dyDescent="0.3">
      <c r="A1940" t="s">
        <v>114</v>
      </c>
      <c r="B1940" t="s">
        <v>115</v>
      </c>
      <c r="C1940" t="s">
        <v>72</v>
      </c>
      <c r="D1940" t="s">
        <v>73</v>
      </c>
      <c r="E1940" t="s">
        <v>105</v>
      </c>
      <c r="F1940" t="s">
        <v>74</v>
      </c>
      <c r="G1940" t="s">
        <v>508</v>
      </c>
      <c r="H1940" t="s">
        <v>27</v>
      </c>
      <c r="I1940" t="s">
        <v>113</v>
      </c>
      <c r="J1940" t="s">
        <v>366</v>
      </c>
      <c r="K1940">
        <v>8.5500000000000007</v>
      </c>
      <c r="L1940">
        <v>12</v>
      </c>
      <c r="M1940">
        <v>11</v>
      </c>
      <c r="N1940">
        <v>1</v>
      </c>
      <c r="O1940">
        <v>12</v>
      </c>
      <c r="P1940">
        <v>91.7</v>
      </c>
      <c r="Q1940">
        <v>91.7</v>
      </c>
      <c r="R1940">
        <v>0.55000000000000004</v>
      </c>
      <c r="S1940" t="s">
        <v>30</v>
      </c>
      <c r="T1940" t="s">
        <v>31</v>
      </c>
    </row>
    <row r="1941" spans="1:20" x14ac:dyDescent="0.3">
      <c r="A1941" t="s">
        <v>117</v>
      </c>
      <c r="B1941" t="s">
        <v>118</v>
      </c>
      <c r="C1941" t="s">
        <v>94</v>
      </c>
      <c r="D1941" t="s">
        <v>95</v>
      </c>
      <c r="E1941" t="s">
        <v>105</v>
      </c>
      <c r="F1941" t="s">
        <v>89</v>
      </c>
      <c r="G1941" t="s">
        <v>508</v>
      </c>
      <c r="H1941" t="s">
        <v>27</v>
      </c>
      <c r="I1941" t="s">
        <v>179</v>
      </c>
      <c r="J1941" t="s">
        <v>227</v>
      </c>
      <c r="K1941">
        <v>7.97</v>
      </c>
      <c r="L1941">
        <v>24</v>
      </c>
      <c r="M1941">
        <v>24</v>
      </c>
      <c r="N1941">
        <v>0</v>
      </c>
      <c r="O1941">
        <v>24</v>
      </c>
      <c r="P1941">
        <v>100</v>
      </c>
      <c r="Q1941">
        <v>100</v>
      </c>
      <c r="R1941">
        <v>0</v>
      </c>
      <c r="S1941" t="s">
        <v>42</v>
      </c>
      <c r="T1941" t="s">
        <v>60</v>
      </c>
    </row>
    <row r="1942" spans="1:20" x14ac:dyDescent="0.3">
      <c r="A1942" t="s">
        <v>20</v>
      </c>
      <c r="B1942" t="s">
        <v>21</v>
      </c>
      <c r="C1942" t="s">
        <v>22</v>
      </c>
      <c r="D1942" t="s">
        <v>23</v>
      </c>
      <c r="E1942" t="s">
        <v>24</v>
      </c>
      <c r="F1942" t="s">
        <v>25</v>
      </c>
      <c r="G1942" t="s">
        <v>509</v>
      </c>
      <c r="H1942" t="s">
        <v>27</v>
      </c>
      <c r="I1942" t="s">
        <v>181</v>
      </c>
      <c r="J1942" t="s">
        <v>155</v>
      </c>
      <c r="K1942">
        <v>7.4</v>
      </c>
      <c r="L1942">
        <v>25</v>
      </c>
      <c r="M1942">
        <v>17</v>
      </c>
      <c r="N1942">
        <v>8</v>
      </c>
      <c r="O1942">
        <v>25</v>
      </c>
      <c r="P1942">
        <v>68</v>
      </c>
      <c r="Q1942">
        <v>68</v>
      </c>
      <c r="R1942">
        <v>0</v>
      </c>
      <c r="S1942" t="s">
        <v>42</v>
      </c>
      <c r="T1942" t="s">
        <v>122</v>
      </c>
    </row>
    <row r="1943" spans="1:20" x14ac:dyDescent="0.3">
      <c r="A1943" t="s">
        <v>32</v>
      </c>
      <c r="B1943" t="s">
        <v>33</v>
      </c>
      <c r="C1943" t="s">
        <v>22</v>
      </c>
      <c r="D1943" t="s">
        <v>34</v>
      </c>
      <c r="E1943" t="s">
        <v>24</v>
      </c>
      <c r="F1943" t="s">
        <v>25</v>
      </c>
      <c r="G1943" t="s">
        <v>509</v>
      </c>
      <c r="H1943" t="s">
        <v>27</v>
      </c>
      <c r="I1943" t="s">
        <v>306</v>
      </c>
      <c r="J1943" t="s">
        <v>193</v>
      </c>
      <c r="K1943">
        <v>8.39</v>
      </c>
      <c r="L1943">
        <v>24</v>
      </c>
      <c r="M1943">
        <v>23</v>
      </c>
      <c r="N1943">
        <v>1</v>
      </c>
      <c r="O1943">
        <v>24</v>
      </c>
      <c r="P1943">
        <v>95.8</v>
      </c>
      <c r="Q1943">
        <v>95.8</v>
      </c>
      <c r="R1943">
        <v>0.39</v>
      </c>
      <c r="S1943" t="s">
        <v>42</v>
      </c>
      <c r="T1943" t="s">
        <v>31</v>
      </c>
    </row>
    <row r="1944" spans="1:20" x14ac:dyDescent="0.3">
      <c r="A1944" t="s">
        <v>38</v>
      </c>
      <c r="B1944" t="s">
        <v>39</v>
      </c>
      <c r="C1944" t="s">
        <v>22</v>
      </c>
      <c r="D1944" t="s">
        <v>34</v>
      </c>
      <c r="E1944" t="s">
        <v>24</v>
      </c>
      <c r="F1944" t="s">
        <v>25</v>
      </c>
      <c r="G1944" t="s">
        <v>509</v>
      </c>
      <c r="H1944" t="s">
        <v>27</v>
      </c>
      <c r="I1944" t="s">
        <v>149</v>
      </c>
      <c r="J1944" t="s">
        <v>195</v>
      </c>
      <c r="K1944">
        <v>7.94</v>
      </c>
      <c r="L1944">
        <v>19</v>
      </c>
      <c r="M1944">
        <v>17</v>
      </c>
      <c r="N1944">
        <v>2</v>
      </c>
      <c r="O1944">
        <v>19</v>
      </c>
      <c r="P1944">
        <v>89.5</v>
      </c>
      <c r="Q1944">
        <v>89.5</v>
      </c>
      <c r="R1944">
        <v>0</v>
      </c>
      <c r="S1944" t="s">
        <v>81</v>
      </c>
      <c r="T1944" t="s">
        <v>31</v>
      </c>
    </row>
    <row r="1945" spans="1:20" x14ac:dyDescent="0.3">
      <c r="A1945" t="s">
        <v>43</v>
      </c>
      <c r="B1945" t="s">
        <v>44</v>
      </c>
      <c r="C1945" t="s">
        <v>22</v>
      </c>
      <c r="D1945" t="s">
        <v>45</v>
      </c>
      <c r="E1945" t="s">
        <v>24</v>
      </c>
      <c r="F1945" t="s">
        <v>25</v>
      </c>
      <c r="G1945" t="s">
        <v>509</v>
      </c>
      <c r="H1945" t="s">
        <v>27</v>
      </c>
      <c r="I1945" t="s">
        <v>64</v>
      </c>
      <c r="J1945" t="s">
        <v>178</v>
      </c>
      <c r="K1945">
        <v>8.48</v>
      </c>
      <c r="L1945">
        <v>28</v>
      </c>
      <c r="M1945">
        <v>21</v>
      </c>
      <c r="N1945">
        <v>7</v>
      </c>
      <c r="O1945">
        <v>28</v>
      </c>
      <c r="P1945">
        <v>75</v>
      </c>
      <c r="Q1945">
        <v>75</v>
      </c>
      <c r="R1945">
        <v>0.48</v>
      </c>
      <c r="S1945" t="s">
        <v>81</v>
      </c>
      <c r="T1945" t="s">
        <v>37</v>
      </c>
    </row>
    <row r="1946" spans="1:20" x14ac:dyDescent="0.3">
      <c r="A1946" t="s">
        <v>48</v>
      </c>
      <c r="B1946" t="s">
        <v>49</v>
      </c>
      <c r="C1946" t="s">
        <v>22</v>
      </c>
      <c r="D1946" t="s">
        <v>34</v>
      </c>
      <c r="E1946" t="s">
        <v>24</v>
      </c>
      <c r="F1946" t="s">
        <v>25</v>
      </c>
      <c r="G1946" t="s">
        <v>509</v>
      </c>
      <c r="H1946" t="s">
        <v>27</v>
      </c>
      <c r="I1946" t="s">
        <v>106</v>
      </c>
      <c r="J1946" t="s">
        <v>272</v>
      </c>
      <c r="K1946">
        <v>8.4600000000000009</v>
      </c>
      <c r="L1946">
        <v>25</v>
      </c>
      <c r="M1946">
        <v>19</v>
      </c>
      <c r="N1946">
        <v>6</v>
      </c>
      <c r="O1946">
        <v>25</v>
      </c>
      <c r="P1946">
        <v>76</v>
      </c>
      <c r="Q1946">
        <v>76</v>
      </c>
      <c r="R1946">
        <v>0.46</v>
      </c>
      <c r="S1946" t="s">
        <v>30</v>
      </c>
      <c r="T1946" t="s">
        <v>37</v>
      </c>
    </row>
    <row r="1947" spans="1:20" x14ac:dyDescent="0.3">
      <c r="A1947" t="s">
        <v>53</v>
      </c>
      <c r="B1947" t="s">
        <v>54</v>
      </c>
      <c r="C1947" t="s">
        <v>55</v>
      </c>
      <c r="D1947" t="s">
        <v>56</v>
      </c>
      <c r="E1947" t="s">
        <v>24</v>
      </c>
      <c r="F1947" t="s">
        <v>57</v>
      </c>
      <c r="G1947" t="s">
        <v>509</v>
      </c>
      <c r="H1947" t="s">
        <v>27</v>
      </c>
      <c r="I1947" t="s">
        <v>206</v>
      </c>
      <c r="J1947" t="s">
        <v>356</v>
      </c>
      <c r="K1947">
        <v>8.3000000000000007</v>
      </c>
      <c r="L1947">
        <v>17</v>
      </c>
      <c r="M1947">
        <v>13</v>
      </c>
      <c r="N1947">
        <v>4</v>
      </c>
      <c r="O1947">
        <v>17</v>
      </c>
      <c r="P1947">
        <v>76.5</v>
      </c>
      <c r="Q1947">
        <v>76.5</v>
      </c>
      <c r="R1947">
        <v>0.3</v>
      </c>
      <c r="S1947" t="s">
        <v>30</v>
      </c>
      <c r="T1947" t="s">
        <v>37</v>
      </c>
    </row>
    <row r="1948" spans="1:20" x14ac:dyDescent="0.3">
      <c r="A1948" t="s">
        <v>61</v>
      </c>
      <c r="B1948" t="s">
        <v>62</v>
      </c>
      <c r="C1948" t="s">
        <v>55</v>
      </c>
      <c r="D1948" t="s">
        <v>63</v>
      </c>
      <c r="E1948" t="s">
        <v>24</v>
      </c>
      <c r="F1948" t="s">
        <v>57</v>
      </c>
      <c r="G1948" t="s">
        <v>509</v>
      </c>
      <c r="H1948" t="s">
        <v>27</v>
      </c>
      <c r="I1948" t="s">
        <v>64</v>
      </c>
      <c r="J1948" t="s">
        <v>69</v>
      </c>
      <c r="K1948">
        <v>9.41</v>
      </c>
      <c r="L1948">
        <v>19</v>
      </c>
      <c r="M1948">
        <v>14</v>
      </c>
      <c r="N1948">
        <v>5</v>
      </c>
      <c r="O1948">
        <v>19</v>
      </c>
      <c r="P1948">
        <v>73.7</v>
      </c>
      <c r="Q1948">
        <v>73.7</v>
      </c>
      <c r="R1948">
        <v>1.41</v>
      </c>
      <c r="S1948" t="s">
        <v>30</v>
      </c>
      <c r="T1948" t="s">
        <v>37</v>
      </c>
    </row>
    <row r="1949" spans="1:20" x14ac:dyDescent="0.3">
      <c r="A1949" t="s">
        <v>66</v>
      </c>
      <c r="B1949" t="s">
        <v>67</v>
      </c>
      <c r="C1949" t="s">
        <v>55</v>
      </c>
      <c r="D1949" t="s">
        <v>56</v>
      </c>
      <c r="E1949" t="s">
        <v>24</v>
      </c>
      <c r="F1949" t="s">
        <v>57</v>
      </c>
      <c r="G1949" t="s">
        <v>509</v>
      </c>
      <c r="H1949" t="s">
        <v>119</v>
      </c>
      <c r="I1949" t="s">
        <v>433</v>
      </c>
      <c r="J1949" t="s">
        <v>327</v>
      </c>
      <c r="K1949">
        <v>7.78</v>
      </c>
      <c r="L1949">
        <v>19</v>
      </c>
      <c r="M1949">
        <v>19</v>
      </c>
      <c r="N1949">
        <v>0</v>
      </c>
      <c r="O1949">
        <v>19</v>
      </c>
      <c r="P1949">
        <v>100</v>
      </c>
      <c r="Q1949">
        <v>100</v>
      </c>
      <c r="R1949">
        <v>0</v>
      </c>
      <c r="S1949" t="s">
        <v>42</v>
      </c>
      <c r="T1949" t="s">
        <v>60</v>
      </c>
    </row>
    <row r="1950" spans="1:20" x14ac:dyDescent="0.3">
      <c r="A1950" t="s">
        <v>70</v>
      </c>
      <c r="B1950" t="s">
        <v>71</v>
      </c>
      <c r="C1950" t="s">
        <v>72</v>
      </c>
      <c r="D1950" t="s">
        <v>73</v>
      </c>
      <c r="E1950" t="s">
        <v>24</v>
      </c>
      <c r="F1950" t="s">
        <v>74</v>
      </c>
      <c r="G1950" t="s">
        <v>509</v>
      </c>
      <c r="H1950" t="s">
        <v>124</v>
      </c>
      <c r="I1950" t="s">
        <v>50</v>
      </c>
      <c r="J1950" t="s">
        <v>510</v>
      </c>
      <c r="K1950">
        <v>4.88</v>
      </c>
      <c r="L1950">
        <v>14</v>
      </c>
      <c r="M1950">
        <v>9</v>
      </c>
      <c r="N1950">
        <v>5</v>
      </c>
      <c r="O1950">
        <v>14</v>
      </c>
      <c r="P1950">
        <v>64.3</v>
      </c>
      <c r="Q1950">
        <v>64.3</v>
      </c>
      <c r="R1950">
        <v>0</v>
      </c>
      <c r="S1950" t="s">
        <v>42</v>
      </c>
      <c r="T1950" t="s">
        <v>37</v>
      </c>
    </row>
    <row r="1951" spans="1:20" x14ac:dyDescent="0.3">
      <c r="A1951" t="s">
        <v>77</v>
      </c>
      <c r="B1951" t="s">
        <v>78</v>
      </c>
      <c r="C1951" t="s">
        <v>72</v>
      </c>
      <c r="D1951" t="s">
        <v>73</v>
      </c>
      <c r="E1951" t="s">
        <v>24</v>
      </c>
      <c r="F1951" t="s">
        <v>74</v>
      </c>
      <c r="G1951" t="s">
        <v>509</v>
      </c>
      <c r="H1951" t="s">
        <v>27</v>
      </c>
      <c r="I1951" t="s">
        <v>136</v>
      </c>
      <c r="J1951" t="s">
        <v>216</v>
      </c>
      <c r="K1951">
        <v>8.83</v>
      </c>
      <c r="L1951">
        <v>11</v>
      </c>
      <c r="M1951">
        <v>10</v>
      </c>
      <c r="N1951">
        <v>1</v>
      </c>
      <c r="O1951">
        <v>11</v>
      </c>
      <c r="P1951">
        <v>90.9</v>
      </c>
      <c r="Q1951">
        <v>90.9</v>
      </c>
      <c r="R1951">
        <v>0.83</v>
      </c>
      <c r="S1951" t="s">
        <v>81</v>
      </c>
      <c r="T1951" t="s">
        <v>31</v>
      </c>
    </row>
    <row r="1952" spans="1:20" x14ac:dyDescent="0.3">
      <c r="A1952" t="s">
        <v>82</v>
      </c>
      <c r="B1952" t="s">
        <v>83</v>
      </c>
      <c r="C1952" t="s">
        <v>72</v>
      </c>
      <c r="D1952" t="s">
        <v>45</v>
      </c>
      <c r="E1952" t="s">
        <v>24</v>
      </c>
      <c r="F1952" t="s">
        <v>74</v>
      </c>
      <c r="G1952" t="s">
        <v>509</v>
      </c>
      <c r="H1952" t="s">
        <v>27</v>
      </c>
      <c r="I1952" t="s">
        <v>136</v>
      </c>
      <c r="J1952" t="s">
        <v>107</v>
      </c>
      <c r="K1952">
        <v>8.86</v>
      </c>
      <c r="L1952">
        <v>15</v>
      </c>
      <c r="M1952">
        <v>12</v>
      </c>
      <c r="N1952">
        <v>3</v>
      </c>
      <c r="O1952">
        <v>15</v>
      </c>
      <c r="P1952">
        <v>80</v>
      </c>
      <c r="Q1952">
        <v>80</v>
      </c>
      <c r="R1952">
        <v>0.86</v>
      </c>
      <c r="S1952" t="s">
        <v>81</v>
      </c>
      <c r="T1952" t="s">
        <v>31</v>
      </c>
    </row>
    <row r="1953" spans="1:20" x14ac:dyDescent="0.3">
      <c r="A1953" t="s">
        <v>85</v>
      </c>
      <c r="B1953" t="s">
        <v>86</v>
      </c>
      <c r="C1953" t="s">
        <v>87</v>
      </c>
      <c r="D1953" t="s">
        <v>88</v>
      </c>
      <c r="E1953" t="s">
        <v>24</v>
      </c>
      <c r="F1953" t="s">
        <v>89</v>
      </c>
      <c r="G1953" t="s">
        <v>509</v>
      </c>
      <c r="H1953" t="s">
        <v>27</v>
      </c>
      <c r="I1953" t="s">
        <v>68</v>
      </c>
      <c r="J1953" t="s">
        <v>321</v>
      </c>
      <c r="K1953">
        <v>8.64</v>
      </c>
      <c r="L1953">
        <v>14</v>
      </c>
      <c r="M1953">
        <v>13</v>
      </c>
      <c r="N1953">
        <v>1</v>
      </c>
      <c r="O1953">
        <v>14</v>
      </c>
      <c r="P1953">
        <v>92.9</v>
      </c>
      <c r="Q1953">
        <v>92.9</v>
      </c>
      <c r="R1953">
        <v>0.64</v>
      </c>
      <c r="S1953" t="s">
        <v>30</v>
      </c>
      <c r="T1953" t="s">
        <v>31</v>
      </c>
    </row>
    <row r="1954" spans="1:20" x14ac:dyDescent="0.3">
      <c r="A1954" t="s">
        <v>92</v>
      </c>
      <c r="B1954" t="s">
        <v>93</v>
      </c>
      <c r="C1954" t="s">
        <v>94</v>
      </c>
      <c r="D1954" t="s">
        <v>95</v>
      </c>
      <c r="E1954" t="s">
        <v>24</v>
      </c>
      <c r="F1954" t="s">
        <v>89</v>
      </c>
      <c r="G1954" t="s">
        <v>509</v>
      </c>
      <c r="H1954" t="s">
        <v>27</v>
      </c>
      <c r="I1954" t="s">
        <v>96</v>
      </c>
      <c r="J1954" t="s">
        <v>197</v>
      </c>
      <c r="K1954">
        <v>8.7899999999999991</v>
      </c>
      <c r="L1954">
        <v>29</v>
      </c>
      <c r="M1954">
        <v>21</v>
      </c>
      <c r="N1954">
        <v>8</v>
      </c>
      <c r="O1954">
        <v>29</v>
      </c>
      <c r="P1954">
        <v>72.400000000000006</v>
      </c>
      <c r="Q1954">
        <v>72.400000000000006</v>
      </c>
      <c r="R1954">
        <v>0.79</v>
      </c>
      <c r="S1954" t="s">
        <v>81</v>
      </c>
      <c r="T1954" t="s">
        <v>122</v>
      </c>
    </row>
    <row r="1955" spans="1:20" x14ac:dyDescent="0.3">
      <c r="A1955" t="s">
        <v>97</v>
      </c>
      <c r="B1955" t="s">
        <v>98</v>
      </c>
      <c r="C1955" t="s">
        <v>94</v>
      </c>
      <c r="D1955" t="s">
        <v>95</v>
      </c>
      <c r="E1955" t="s">
        <v>24</v>
      </c>
      <c r="F1955" t="s">
        <v>89</v>
      </c>
      <c r="G1955" t="s">
        <v>509</v>
      </c>
      <c r="H1955" t="s">
        <v>27</v>
      </c>
      <c r="I1955" t="s">
        <v>110</v>
      </c>
      <c r="J1955" t="s">
        <v>137</v>
      </c>
      <c r="K1955">
        <v>7.99</v>
      </c>
      <c r="L1955">
        <v>35</v>
      </c>
      <c r="M1955">
        <v>35</v>
      </c>
      <c r="N1955">
        <v>0</v>
      </c>
      <c r="O1955">
        <v>35</v>
      </c>
      <c r="P1955">
        <v>100</v>
      </c>
      <c r="Q1955">
        <v>100</v>
      </c>
      <c r="R1955">
        <v>0</v>
      </c>
      <c r="S1955" t="s">
        <v>42</v>
      </c>
      <c r="T1955" t="s">
        <v>60</v>
      </c>
    </row>
    <row r="1956" spans="1:20" x14ac:dyDescent="0.3">
      <c r="A1956" t="s">
        <v>100</v>
      </c>
      <c r="B1956" t="s">
        <v>101</v>
      </c>
      <c r="C1956" t="s">
        <v>94</v>
      </c>
      <c r="D1956" t="s">
        <v>45</v>
      </c>
      <c r="E1956" t="s">
        <v>24</v>
      </c>
      <c r="F1956" t="s">
        <v>89</v>
      </c>
      <c r="G1956" t="s">
        <v>509</v>
      </c>
      <c r="H1956" t="s">
        <v>27</v>
      </c>
      <c r="I1956" t="s">
        <v>306</v>
      </c>
      <c r="J1956" t="s">
        <v>196</v>
      </c>
      <c r="K1956">
        <v>8.49</v>
      </c>
      <c r="L1956">
        <v>26</v>
      </c>
      <c r="M1956">
        <v>19</v>
      </c>
      <c r="N1956">
        <v>7</v>
      </c>
      <c r="O1956">
        <v>26</v>
      </c>
      <c r="P1956">
        <v>73.099999999999994</v>
      </c>
      <c r="Q1956">
        <v>73.099999999999994</v>
      </c>
      <c r="R1956">
        <v>0.49</v>
      </c>
      <c r="S1956" t="s">
        <v>42</v>
      </c>
      <c r="T1956" t="s">
        <v>37</v>
      </c>
    </row>
    <row r="1957" spans="1:20" x14ac:dyDescent="0.3">
      <c r="A1957" t="s">
        <v>103</v>
      </c>
      <c r="B1957" t="s">
        <v>104</v>
      </c>
      <c r="C1957" t="s">
        <v>22</v>
      </c>
      <c r="D1957" t="s">
        <v>34</v>
      </c>
      <c r="E1957" t="s">
        <v>105</v>
      </c>
      <c r="F1957" t="s">
        <v>25</v>
      </c>
      <c r="G1957" t="s">
        <v>509</v>
      </c>
      <c r="H1957" t="s">
        <v>27</v>
      </c>
      <c r="I1957" t="s">
        <v>149</v>
      </c>
      <c r="J1957" t="s">
        <v>286</v>
      </c>
      <c r="K1957">
        <v>8.5299999999999994</v>
      </c>
      <c r="L1957">
        <v>30</v>
      </c>
      <c r="M1957">
        <v>26</v>
      </c>
      <c r="N1957">
        <v>4</v>
      </c>
      <c r="O1957">
        <v>30</v>
      </c>
      <c r="P1957">
        <v>86.7</v>
      </c>
      <c r="Q1957">
        <v>86.7</v>
      </c>
      <c r="R1957">
        <v>0.53</v>
      </c>
      <c r="S1957" t="s">
        <v>42</v>
      </c>
      <c r="T1957" t="s">
        <v>37</v>
      </c>
    </row>
    <row r="1958" spans="1:20" x14ac:dyDescent="0.3">
      <c r="A1958" t="s">
        <v>108</v>
      </c>
      <c r="B1958" t="s">
        <v>109</v>
      </c>
      <c r="C1958" t="s">
        <v>22</v>
      </c>
      <c r="D1958" t="s">
        <v>34</v>
      </c>
      <c r="E1958" t="s">
        <v>105</v>
      </c>
      <c r="F1958" t="s">
        <v>25</v>
      </c>
      <c r="G1958" t="s">
        <v>509</v>
      </c>
      <c r="H1958" t="s">
        <v>294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 t="s">
        <v>42</v>
      </c>
      <c r="T1958" t="s">
        <v>60</v>
      </c>
    </row>
    <row r="1959" spans="1:20" x14ac:dyDescent="0.3">
      <c r="A1959" t="s">
        <v>111</v>
      </c>
      <c r="B1959" t="s">
        <v>112</v>
      </c>
      <c r="C1959" t="s">
        <v>55</v>
      </c>
      <c r="D1959" t="s">
        <v>56</v>
      </c>
      <c r="E1959" t="s">
        <v>105</v>
      </c>
      <c r="F1959" t="s">
        <v>57</v>
      </c>
      <c r="G1959" t="s">
        <v>509</v>
      </c>
      <c r="H1959" t="s">
        <v>27</v>
      </c>
      <c r="I1959" t="s">
        <v>206</v>
      </c>
      <c r="J1959" t="s">
        <v>295</v>
      </c>
      <c r="K1959">
        <v>7.75</v>
      </c>
      <c r="L1959">
        <v>17</v>
      </c>
      <c r="M1959">
        <v>16</v>
      </c>
      <c r="N1959">
        <v>1</v>
      </c>
      <c r="O1959">
        <v>17</v>
      </c>
      <c r="P1959">
        <v>94.1</v>
      </c>
      <c r="Q1959">
        <v>94.1</v>
      </c>
      <c r="R1959">
        <v>0</v>
      </c>
      <c r="S1959" t="s">
        <v>81</v>
      </c>
      <c r="T1959" t="s">
        <v>31</v>
      </c>
    </row>
    <row r="1960" spans="1:20" x14ac:dyDescent="0.3">
      <c r="A1960" t="s">
        <v>114</v>
      </c>
      <c r="B1960" t="s">
        <v>115</v>
      </c>
      <c r="C1960" t="s">
        <v>72</v>
      </c>
      <c r="D1960" t="s">
        <v>73</v>
      </c>
      <c r="E1960" t="s">
        <v>105</v>
      </c>
      <c r="F1960" t="s">
        <v>74</v>
      </c>
      <c r="G1960" t="s">
        <v>509</v>
      </c>
      <c r="H1960" t="s">
        <v>27</v>
      </c>
      <c r="I1960" t="s">
        <v>153</v>
      </c>
      <c r="J1960" t="s">
        <v>190</v>
      </c>
      <c r="K1960">
        <v>8.9700000000000006</v>
      </c>
      <c r="L1960">
        <v>17</v>
      </c>
      <c r="M1960">
        <v>14</v>
      </c>
      <c r="N1960">
        <v>3</v>
      </c>
      <c r="O1960">
        <v>17</v>
      </c>
      <c r="P1960">
        <v>82.4</v>
      </c>
      <c r="Q1960">
        <v>82.4</v>
      </c>
      <c r="R1960">
        <v>0.97</v>
      </c>
      <c r="S1960" t="s">
        <v>30</v>
      </c>
      <c r="T1960" t="s">
        <v>31</v>
      </c>
    </row>
    <row r="1961" spans="1:20" x14ac:dyDescent="0.3">
      <c r="A1961" t="s">
        <v>117</v>
      </c>
      <c r="B1961" t="s">
        <v>118</v>
      </c>
      <c r="C1961" t="s">
        <v>94</v>
      </c>
      <c r="D1961" t="s">
        <v>95</v>
      </c>
      <c r="E1961" t="s">
        <v>105</v>
      </c>
      <c r="F1961" t="s">
        <v>89</v>
      </c>
      <c r="G1961" t="s">
        <v>509</v>
      </c>
      <c r="H1961" t="s">
        <v>27</v>
      </c>
      <c r="I1961" t="s">
        <v>75</v>
      </c>
      <c r="J1961" t="s">
        <v>216</v>
      </c>
      <c r="K1961">
        <v>8.94</v>
      </c>
      <c r="L1961">
        <v>28</v>
      </c>
      <c r="M1961">
        <v>21</v>
      </c>
      <c r="N1961">
        <v>7</v>
      </c>
      <c r="O1961">
        <v>28</v>
      </c>
      <c r="P1961">
        <v>75</v>
      </c>
      <c r="Q1961">
        <v>75</v>
      </c>
      <c r="R1961">
        <v>0.94</v>
      </c>
      <c r="S1961" t="s">
        <v>81</v>
      </c>
      <c r="T1961" t="s">
        <v>37</v>
      </c>
    </row>
    <row r="1962" spans="1:20" x14ac:dyDescent="0.3">
      <c r="A1962" t="s">
        <v>20</v>
      </c>
      <c r="B1962" t="s">
        <v>21</v>
      </c>
      <c r="C1962" t="s">
        <v>22</v>
      </c>
      <c r="D1962" t="s">
        <v>23</v>
      </c>
      <c r="E1962" t="s">
        <v>24</v>
      </c>
      <c r="F1962" t="s">
        <v>25</v>
      </c>
      <c r="G1962" t="s">
        <v>511</v>
      </c>
      <c r="H1962" t="s">
        <v>27</v>
      </c>
      <c r="I1962" t="s">
        <v>50</v>
      </c>
      <c r="J1962" t="s">
        <v>178</v>
      </c>
      <c r="K1962">
        <v>8.31</v>
      </c>
      <c r="L1962">
        <v>24</v>
      </c>
      <c r="M1962">
        <v>24</v>
      </c>
      <c r="N1962">
        <v>0</v>
      </c>
      <c r="O1962">
        <v>24</v>
      </c>
      <c r="P1962">
        <v>100</v>
      </c>
      <c r="Q1962">
        <v>100</v>
      </c>
      <c r="R1962">
        <v>0.31</v>
      </c>
      <c r="S1962" t="s">
        <v>42</v>
      </c>
      <c r="T1962" t="s">
        <v>60</v>
      </c>
    </row>
    <row r="1963" spans="1:20" x14ac:dyDescent="0.3">
      <c r="A1963" t="s">
        <v>32</v>
      </c>
      <c r="B1963" t="s">
        <v>33</v>
      </c>
      <c r="C1963" t="s">
        <v>22</v>
      </c>
      <c r="D1963" t="s">
        <v>34</v>
      </c>
      <c r="E1963" t="s">
        <v>24</v>
      </c>
      <c r="F1963" t="s">
        <v>25</v>
      </c>
      <c r="G1963" t="s">
        <v>511</v>
      </c>
      <c r="H1963" t="s">
        <v>27</v>
      </c>
      <c r="I1963" t="s">
        <v>96</v>
      </c>
      <c r="J1963" t="s">
        <v>121</v>
      </c>
      <c r="K1963">
        <v>9.4700000000000006</v>
      </c>
      <c r="L1963">
        <v>20</v>
      </c>
      <c r="M1963">
        <v>18</v>
      </c>
      <c r="N1963">
        <v>2</v>
      </c>
      <c r="O1963">
        <v>20</v>
      </c>
      <c r="P1963">
        <v>90</v>
      </c>
      <c r="Q1963">
        <v>90</v>
      </c>
      <c r="R1963">
        <v>1.47</v>
      </c>
      <c r="S1963" t="s">
        <v>42</v>
      </c>
      <c r="T1963" t="s">
        <v>31</v>
      </c>
    </row>
    <row r="1964" spans="1:20" x14ac:dyDescent="0.3">
      <c r="A1964" t="s">
        <v>38</v>
      </c>
      <c r="B1964" t="s">
        <v>39</v>
      </c>
      <c r="C1964" t="s">
        <v>22</v>
      </c>
      <c r="D1964" t="s">
        <v>34</v>
      </c>
      <c r="E1964" t="s">
        <v>24</v>
      </c>
      <c r="F1964" t="s">
        <v>25</v>
      </c>
      <c r="G1964" t="s">
        <v>511</v>
      </c>
      <c r="H1964" t="s">
        <v>27</v>
      </c>
      <c r="I1964" t="s">
        <v>153</v>
      </c>
      <c r="J1964" t="s">
        <v>290</v>
      </c>
      <c r="K1964">
        <v>7.37</v>
      </c>
      <c r="L1964">
        <v>23</v>
      </c>
      <c r="M1964">
        <v>18</v>
      </c>
      <c r="N1964">
        <v>5</v>
      </c>
      <c r="O1964">
        <v>23</v>
      </c>
      <c r="P1964">
        <v>78.3</v>
      </c>
      <c r="Q1964">
        <v>78.3</v>
      </c>
      <c r="R1964">
        <v>0</v>
      </c>
      <c r="S1964" t="s">
        <v>30</v>
      </c>
      <c r="T1964" t="s">
        <v>37</v>
      </c>
    </row>
    <row r="1965" spans="1:20" x14ac:dyDescent="0.3">
      <c r="A1965" t="s">
        <v>43</v>
      </c>
      <c r="B1965" t="s">
        <v>44</v>
      </c>
      <c r="C1965" t="s">
        <v>22</v>
      </c>
      <c r="D1965" t="s">
        <v>45</v>
      </c>
      <c r="E1965" t="s">
        <v>24</v>
      </c>
      <c r="F1965" t="s">
        <v>25</v>
      </c>
      <c r="G1965" t="s">
        <v>511</v>
      </c>
      <c r="H1965" t="s">
        <v>27</v>
      </c>
      <c r="I1965" t="s">
        <v>110</v>
      </c>
      <c r="J1965" t="s">
        <v>259</v>
      </c>
      <c r="K1965">
        <v>9.51</v>
      </c>
      <c r="L1965">
        <v>31</v>
      </c>
      <c r="M1965">
        <v>26</v>
      </c>
      <c r="N1965">
        <v>5</v>
      </c>
      <c r="O1965">
        <v>31</v>
      </c>
      <c r="P1965">
        <v>83.9</v>
      </c>
      <c r="Q1965">
        <v>83.9</v>
      </c>
      <c r="R1965">
        <v>1.51</v>
      </c>
      <c r="S1965" t="s">
        <v>30</v>
      </c>
      <c r="T1965" t="s">
        <v>37</v>
      </c>
    </row>
    <row r="1966" spans="1:20" x14ac:dyDescent="0.3">
      <c r="A1966" t="s">
        <v>48</v>
      </c>
      <c r="B1966" t="s">
        <v>49</v>
      </c>
      <c r="C1966" t="s">
        <v>22</v>
      </c>
      <c r="D1966" t="s">
        <v>34</v>
      </c>
      <c r="E1966" t="s">
        <v>24</v>
      </c>
      <c r="F1966" t="s">
        <v>25</v>
      </c>
      <c r="G1966" t="s">
        <v>511</v>
      </c>
      <c r="H1966" t="s">
        <v>27</v>
      </c>
      <c r="I1966" t="s">
        <v>84</v>
      </c>
      <c r="J1966" t="s">
        <v>142</v>
      </c>
      <c r="K1966">
        <v>8.09</v>
      </c>
      <c r="L1966">
        <v>26</v>
      </c>
      <c r="M1966">
        <v>19</v>
      </c>
      <c r="N1966">
        <v>7</v>
      </c>
      <c r="O1966">
        <v>26</v>
      </c>
      <c r="P1966">
        <v>73.099999999999994</v>
      </c>
      <c r="Q1966">
        <v>73.099999999999994</v>
      </c>
      <c r="R1966">
        <v>0.09</v>
      </c>
      <c r="S1966" t="s">
        <v>42</v>
      </c>
      <c r="T1966" t="s">
        <v>37</v>
      </c>
    </row>
    <row r="1967" spans="1:20" x14ac:dyDescent="0.3">
      <c r="A1967" t="s">
        <v>53</v>
      </c>
      <c r="B1967" t="s">
        <v>54</v>
      </c>
      <c r="C1967" t="s">
        <v>55</v>
      </c>
      <c r="D1967" t="s">
        <v>56</v>
      </c>
      <c r="E1967" t="s">
        <v>24</v>
      </c>
      <c r="F1967" t="s">
        <v>57</v>
      </c>
      <c r="G1967" t="s">
        <v>511</v>
      </c>
      <c r="H1967" t="s">
        <v>27</v>
      </c>
      <c r="I1967" t="s">
        <v>166</v>
      </c>
      <c r="J1967" t="s">
        <v>342</v>
      </c>
      <c r="K1967">
        <v>8.5500000000000007</v>
      </c>
      <c r="L1967">
        <v>19</v>
      </c>
      <c r="M1967">
        <v>14</v>
      </c>
      <c r="N1967">
        <v>5</v>
      </c>
      <c r="O1967">
        <v>19</v>
      </c>
      <c r="P1967">
        <v>73.7</v>
      </c>
      <c r="Q1967">
        <v>73.7</v>
      </c>
      <c r="R1967">
        <v>0.55000000000000004</v>
      </c>
      <c r="S1967" t="s">
        <v>42</v>
      </c>
      <c r="T1967" t="s">
        <v>37</v>
      </c>
    </row>
    <row r="1968" spans="1:20" x14ac:dyDescent="0.3">
      <c r="A1968" t="s">
        <v>61</v>
      </c>
      <c r="B1968" t="s">
        <v>62</v>
      </c>
      <c r="C1968" t="s">
        <v>55</v>
      </c>
      <c r="D1968" t="s">
        <v>63</v>
      </c>
      <c r="E1968" t="s">
        <v>24</v>
      </c>
      <c r="F1968" t="s">
        <v>57</v>
      </c>
      <c r="G1968" t="s">
        <v>511</v>
      </c>
      <c r="H1968" t="s">
        <v>27</v>
      </c>
      <c r="I1968" t="s">
        <v>35</v>
      </c>
      <c r="J1968" t="s">
        <v>157</v>
      </c>
      <c r="K1968">
        <v>8.76</v>
      </c>
      <c r="L1968">
        <v>8</v>
      </c>
      <c r="M1968">
        <v>8</v>
      </c>
      <c r="N1968">
        <v>0</v>
      </c>
      <c r="O1968">
        <v>8</v>
      </c>
      <c r="P1968">
        <v>100</v>
      </c>
      <c r="Q1968">
        <v>100</v>
      </c>
      <c r="R1968">
        <v>0.76</v>
      </c>
      <c r="S1968" t="s">
        <v>42</v>
      </c>
      <c r="T1968" t="s">
        <v>60</v>
      </c>
    </row>
    <row r="1969" spans="1:20" x14ac:dyDescent="0.3">
      <c r="A1969" t="s">
        <v>66</v>
      </c>
      <c r="B1969" t="s">
        <v>67</v>
      </c>
      <c r="C1969" t="s">
        <v>55</v>
      </c>
      <c r="D1969" t="s">
        <v>56</v>
      </c>
      <c r="E1969" t="s">
        <v>24</v>
      </c>
      <c r="F1969" t="s">
        <v>57</v>
      </c>
      <c r="G1969" t="s">
        <v>511</v>
      </c>
      <c r="H1969" t="s">
        <v>119</v>
      </c>
      <c r="I1969" t="s">
        <v>498</v>
      </c>
      <c r="J1969" t="s">
        <v>360</v>
      </c>
      <c r="K1969">
        <v>7.88</v>
      </c>
      <c r="L1969">
        <v>11</v>
      </c>
      <c r="M1969">
        <v>10</v>
      </c>
      <c r="N1969">
        <v>1</v>
      </c>
      <c r="O1969">
        <v>11</v>
      </c>
      <c r="P1969">
        <v>90.9</v>
      </c>
      <c r="Q1969">
        <v>90.9</v>
      </c>
      <c r="R1969">
        <v>0</v>
      </c>
      <c r="S1969" t="s">
        <v>30</v>
      </c>
      <c r="T1969" t="s">
        <v>31</v>
      </c>
    </row>
    <row r="1970" spans="1:20" x14ac:dyDescent="0.3">
      <c r="A1970" t="s">
        <v>70</v>
      </c>
      <c r="B1970" t="s">
        <v>71</v>
      </c>
      <c r="C1970" t="s">
        <v>72</v>
      </c>
      <c r="D1970" t="s">
        <v>73</v>
      </c>
      <c r="E1970" t="s">
        <v>24</v>
      </c>
      <c r="F1970" t="s">
        <v>74</v>
      </c>
      <c r="G1970" t="s">
        <v>511</v>
      </c>
      <c r="H1970" t="s">
        <v>27</v>
      </c>
      <c r="I1970" t="s">
        <v>58</v>
      </c>
      <c r="J1970" t="s">
        <v>167</v>
      </c>
      <c r="K1970">
        <v>8.2899999999999991</v>
      </c>
      <c r="L1970">
        <v>16</v>
      </c>
      <c r="M1970">
        <v>16</v>
      </c>
      <c r="N1970">
        <v>0</v>
      </c>
      <c r="O1970">
        <v>16</v>
      </c>
      <c r="P1970">
        <v>100</v>
      </c>
      <c r="Q1970">
        <v>100</v>
      </c>
      <c r="R1970">
        <v>0.28999999999999998</v>
      </c>
      <c r="S1970" t="s">
        <v>42</v>
      </c>
      <c r="T1970" t="s">
        <v>60</v>
      </c>
    </row>
    <row r="1971" spans="1:20" x14ac:dyDescent="0.3">
      <c r="A1971" t="s">
        <v>77</v>
      </c>
      <c r="B1971" t="s">
        <v>78</v>
      </c>
      <c r="C1971" t="s">
        <v>72</v>
      </c>
      <c r="D1971" t="s">
        <v>73</v>
      </c>
      <c r="E1971" t="s">
        <v>24</v>
      </c>
      <c r="F1971" t="s">
        <v>74</v>
      </c>
      <c r="G1971" t="s">
        <v>511</v>
      </c>
      <c r="H1971" t="s">
        <v>27</v>
      </c>
      <c r="I1971" t="s">
        <v>125</v>
      </c>
      <c r="J1971" t="s">
        <v>388</v>
      </c>
      <c r="K1971">
        <v>7.55</v>
      </c>
      <c r="L1971">
        <v>17</v>
      </c>
      <c r="M1971">
        <v>17</v>
      </c>
      <c r="N1971">
        <v>0</v>
      </c>
      <c r="O1971">
        <v>17</v>
      </c>
      <c r="P1971">
        <v>100</v>
      </c>
      <c r="Q1971">
        <v>100</v>
      </c>
      <c r="R1971">
        <v>0</v>
      </c>
      <c r="S1971" t="s">
        <v>42</v>
      </c>
      <c r="T1971" t="s">
        <v>60</v>
      </c>
    </row>
    <row r="1972" spans="1:20" x14ac:dyDescent="0.3">
      <c r="A1972" t="s">
        <v>82</v>
      </c>
      <c r="B1972" t="s">
        <v>83</v>
      </c>
      <c r="C1972" t="s">
        <v>72</v>
      </c>
      <c r="D1972" t="s">
        <v>45</v>
      </c>
      <c r="E1972" t="s">
        <v>24</v>
      </c>
      <c r="F1972" t="s">
        <v>74</v>
      </c>
      <c r="G1972" t="s">
        <v>511</v>
      </c>
      <c r="H1972" t="s">
        <v>294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 t="s">
        <v>42</v>
      </c>
      <c r="T1972" t="s">
        <v>60</v>
      </c>
    </row>
    <row r="1973" spans="1:20" x14ac:dyDescent="0.3">
      <c r="A1973" t="s">
        <v>85</v>
      </c>
      <c r="B1973" t="s">
        <v>86</v>
      </c>
      <c r="C1973" t="s">
        <v>87</v>
      </c>
      <c r="D1973" t="s">
        <v>88</v>
      </c>
      <c r="E1973" t="s">
        <v>24</v>
      </c>
      <c r="F1973" t="s">
        <v>89</v>
      </c>
      <c r="G1973" t="s">
        <v>511</v>
      </c>
      <c r="H1973" t="s">
        <v>27</v>
      </c>
      <c r="I1973" t="s">
        <v>35</v>
      </c>
      <c r="J1973" t="s">
        <v>381</v>
      </c>
      <c r="K1973">
        <v>8.24</v>
      </c>
      <c r="L1973">
        <v>9</v>
      </c>
      <c r="M1973">
        <v>7</v>
      </c>
      <c r="N1973">
        <v>2</v>
      </c>
      <c r="O1973">
        <v>9</v>
      </c>
      <c r="P1973">
        <v>77.8</v>
      </c>
      <c r="Q1973">
        <v>77.8</v>
      </c>
      <c r="R1973">
        <v>0.24</v>
      </c>
      <c r="S1973" t="s">
        <v>42</v>
      </c>
      <c r="T1973" t="s">
        <v>31</v>
      </c>
    </row>
    <row r="1974" spans="1:20" x14ac:dyDescent="0.3">
      <c r="A1974" t="s">
        <v>92</v>
      </c>
      <c r="B1974" t="s">
        <v>93</v>
      </c>
      <c r="C1974" t="s">
        <v>94</v>
      </c>
      <c r="D1974" t="s">
        <v>95</v>
      </c>
      <c r="E1974" t="s">
        <v>24</v>
      </c>
      <c r="F1974" t="s">
        <v>89</v>
      </c>
      <c r="G1974" t="s">
        <v>511</v>
      </c>
      <c r="H1974" t="s">
        <v>27</v>
      </c>
      <c r="I1974" t="s">
        <v>138</v>
      </c>
      <c r="J1974" t="s">
        <v>397</v>
      </c>
      <c r="K1974">
        <v>7.5</v>
      </c>
      <c r="L1974">
        <v>25</v>
      </c>
      <c r="M1974">
        <v>21</v>
      </c>
      <c r="N1974">
        <v>4</v>
      </c>
      <c r="O1974">
        <v>25</v>
      </c>
      <c r="P1974">
        <v>84</v>
      </c>
      <c r="Q1974">
        <v>84</v>
      </c>
      <c r="R1974">
        <v>0</v>
      </c>
      <c r="S1974" t="s">
        <v>81</v>
      </c>
      <c r="T1974" t="s">
        <v>37</v>
      </c>
    </row>
    <row r="1975" spans="1:20" x14ac:dyDescent="0.3">
      <c r="A1975" t="s">
        <v>97</v>
      </c>
      <c r="B1975" t="s">
        <v>98</v>
      </c>
      <c r="C1975" t="s">
        <v>94</v>
      </c>
      <c r="D1975" t="s">
        <v>95</v>
      </c>
      <c r="E1975" t="s">
        <v>24</v>
      </c>
      <c r="F1975" t="s">
        <v>89</v>
      </c>
      <c r="G1975" t="s">
        <v>511</v>
      </c>
      <c r="H1975" t="s">
        <v>27</v>
      </c>
      <c r="I1975" t="s">
        <v>210</v>
      </c>
      <c r="J1975" t="s">
        <v>333</v>
      </c>
      <c r="K1975">
        <v>9.49</v>
      </c>
      <c r="L1975">
        <v>25</v>
      </c>
      <c r="M1975">
        <v>21</v>
      </c>
      <c r="N1975">
        <v>4</v>
      </c>
      <c r="O1975">
        <v>25</v>
      </c>
      <c r="P1975">
        <v>84</v>
      </c>
      <c r="Q1975">
        <v>84</v>
      </c>
      <c r="R1975">
        <v>1.49</v>
      </c>
      <c r="S1975" t="s">
        <v>42</v>
      </c>
      <c r="T1975" t="s">
        <v>37</v>
      </c>
    </row>
    <row r="1976" spans="1:20" x14ac:dyDescent="0.3">
      <c r="A1976" t="s">
        <v>100</v>
      </c>
      <c r="B1976" t="s">
        <v>101</v>
      </c>
      <c r="C1976" t="s">
        <v>94</v>
      </c>
      <c r="D1976" t="s">
        <v>45</v>
      </c>
      <c r="E1976" t="s">
        <v>24</v>
      </c>
      <c r="F1976" t="s">
        <v>89</v>
      </c>
      <c r="G1976" t="s">
        <v>511</v>
      </c>
      <c r="H1976" t="s">
        <v>27</v>
      </c>
      <c r="I1976" t="s">
        <v>113</v>
      </c>
      <c r="J1976" t="s">
        <v>281</v>
      </c>
      <c r="K1976">
        <v>7.69</v>
      </c>
      <c r="L1976">
        <v>28</v>
      </c>
      <c r="M1976">
        <v>21</v>
      </c>
      <c r="N1976">
        <v>7</v>
      </c>
      <c r="O1976">
        <v>28</v>
      </c>
      <c r="P1976">
        <v>75</v>
      </c>
      <c r="Q1976">
        <v>75</v>
      </c>
      <c r="R1976">
        <v>0</v>
      </c>
      <c r="S1976" t="s">
        <v>81</v>
      </c>
      <c r="T1976" t="s">
        <v>37</v>
      </c>
    </row>
    <row r="1977" spans="1:20" x14ac:dyDescent="0.3">
      <c r="A1977" t="s">
        <v>103</v>
      </c>
      <c r="B1977" t="s">
        <v>104</v>
      </c>
      <c r="C1977" t="s">
        <v>22</v>
      </c>
      <c r="D1977" t="s">
        <v>34</v>
      </c>
      <c r="E1977" t="s">
        <v>105</v>
      </c>
      <c r="F1977" t="s">
        <v>25</v>
      </c>
      <c r="G1977" t="s">
        <v>511</v>
      </c>
      <c r="H1977" t="s">
        <v>27</v>
      </c>
      <c r="I1977" t="s">
        <v>153</v>
      </c>
      <c r="J1977" t="s">
        <v>157</v>
      </c>
      <c r="K1977">
        <v>8.52</v>
      </c>
      <c r="L1977">
        <v>27</v>
      </c>
      <c r="M1977">
        <v>26</v>
      </c>
      <c r="N1977">
        <v>1</v>
      </c>
      <c r="O1977">
        <v>27</v>
      </c>
      <c r="P1977">
        <v>96.3</v>
      </c>
      <c r="Q1977">
        <v>96.3</v>
      </c>
      <c r="R1977">
        <v>0.52</v>
      </c>
      <c r="S1977" t="s">
        <v>30</v>
      </c>
      <c r="T1977" t="s">
        <v>31</v>
      </c>
    </row>
    <row r="1978" spans="1:20" x14ac:dyDescent="0.3">
      <c r="A1978" t="s">
        <v>108</v>
      </c>
      <c r="B1978" t="s">
        <v>109</v>
      </c>
      <c r="C1978" t="s">
        <v>22</v>
      </c>
      <c r="D1978" t="s">
        <v>34</v>
      </c>
      <c r="E1978" t="s">
        <v>105</v>
      </c>
      <c r="F1978" t="s">
        <v>25</v>
      </c>
      <c r="G1978" t="s">
        <v>511</v>
      </c>
      <c r="H1978" t="s">
        <v>27</v>
      </c>
      <c r="I1978" t="s">
        <v>138</v>
      </c>
      <c r="J1978" t="s">
        <v>299</v>
      </c>
      <c r="K1978">
        <v>7.54</v>
      </c>
      <c r="L1978">
        <v>29</v>
      </c>
      <c r="M1978">
        <v>23</v>
      </c>
      <c r="N1978">
        <v>6</v>
      </c>
      <c r="O1978">
        <v>29</v>
      </c>
      <c r="P1978">
        <v>79.3</v>
      </c>
      <c r="Q1978">
        <v>79.3</v>
      </c>
      <c r="R1978">
        <v>0</v>
      </c>
      <c r="S1978" t="s">
        <v>81</v>
      </c>
      <c r="T1978" t="s">
        <v>37</v>
      </c>
    </row>
    <row r="1979" spans="1:20" x14ac:dyDescent="0.3">
      <c r="A1979" t="s">
        <v>111</v>
      </c>
      <c r="B1979" t="s">
        <v>112</v>
      </c>
      <c r="C1979" t="s">
        <v>55</v>
      </c>
      <c r="D1979" t="s">
        <v>56</v>
      </c>
      <c r="E1979" t="s">
        <v>105</v>
      </c>
      <c r="F1979" t="s">
        <v>57</v>
      </c>
      <c r="G1979" t="s">
        <v>511</v>
      </c>
      <c r="H1979" t="s">
        <v>27</v>
      </c>
      <c r="I1979" t="s">
        <v>260</v>
      </c>
      <c r="J1979" t="s">
        <v>242</v>
      </c>
      <c r="K1979">
        <v>7.68</v>
      </c>
      <c r="L1979">
        <v>20</v>
      </c>
      <c r="M1979">
        <v>16</v>
      </c>
      <c r="N1979">
        <v>4</v>
      </c>
      <c r="O1979">
        <v>20</v>
      </c>
      <c r="P1979">
        <v>80</v>
      </c>
      <c r="Q1979">
        <v>80</v>
      </c>
      <c r="R1979">
        <v>0</v>
      </c>
      <c r="S1979" t="s">
        <v>81</v>
      </c>
      <c r="T1979" t="s">
        <v>37</v>
      </c>
    </row>
    <row r="1980" spans="1:20" x14ac:dyDescent="0.3">
      <c r="A1980" t="s">
        <v>114</v>
      </c>
      <c r="B1980" t="s">
        <v>115</v>
      </c>
      <c r="C1980" t="s">
        <v>72</v>
      </c>
      <c r="D1980" t="s">
        <v>73</v>
      </c>
      <c r="E1980" t="s">
        <v>105</v>
      </c>
      <c r="F1980" t="s">
        <v>74</v>
      </c>
      <c r="G1980" t="s">
        <v>511</v>
      </c>
      <c r="H1980" t="s">
        <v>27</v>
      </c>
      <c r="I1980" t="s">
        <v>185</v>
      </c>
      <c r="J1980" t="s">
        <v>121</v>
      </c>
      <c r="K1980">
        <v>9.4600000000000009</v>
      </c>
      <c r="L1980">
        <v>23</v>
      </c>
      <c r="M1980">
        <v>21</v>
      </c>
      <c r="N1980">
        <v>2</v>
      </c>
      <c r="O1980">
        <v>23</v>
      </c>
      <c r="P1980">
        <v>91.3</v>
      </c>
      <c r="Q1980">
        <v>91.3</v>
      </c>
      <c r="R1980">
        <v>1.46</v>
      </c>
      <c r="S1980" t="s">
        <v>42</v>
      </c>
      <c r="T1980" t="s">
        <v>31</v>
      </c>
    </row>
    <row r="1981" spans="1:20" x14ac:dyDescent="0.3">
      <c r="A1981" t="s">
        <v>117</v>
      </c>
      <c r="B1981" t="s">
        <v>118</v>
      </c>
      <c r="C1981" t="s">
        <v>94</v>
      </c>
      <c r="D1981" t="s">
        <v>95</v>
      </c>
      <c r="E1981" t="s">
        <v>105</v>
      </c>
      <c r="F1981" t="s">
        <v>89</v>
      </c>
      <c r="G1981" t="s">
        <v>511</v>
      </c>
      <c r="H1981" t="s">
        <v>124</v>
      </c>
      <c r="I1981" t="s">
        <v>173</v>
      </c>
      <c r="J1981" t="s">
        <v>512</v>
      </c>
      <c r="K1981">
        <v>4.6500000000000004</v>
      </c>
      <c r="L1981">
        <v>18</v>
      </c>
      <c r="M1981">
        <v>13</v>
      </c>
      <c r="N1981">
        <v>5</v>
      </c>
      <c r="O1981">
        <v>18</v>
      </c>
      <c r="P1981">
        <v>72.2</v>
      </c>
      <c r="Q1981">
        <v>72.2</v>
      </c>
      <c r="R1981">
        <v>0</v>
      </c>
      <c r="S1981" t="s">
        <v>30</v>
      </c>
      <c r="T1981" t="s">
        <v>37</v>
      </c>
    </row>
    <row r="1982" spans="1:20" x14ac:dyDescent="0.3">
      <c r="A1982" t="s">
        <v>20</v>
      </c>
      <c r="B1982" t="s">
        <v>21</v>
      </c>
      <c r="C1982" t="s">
        <v>22</v>
      </c>
      <c r="D1982" t="s">
        <v>23</v>
      </c>
      <c r="E1982" t="s">
        <v>24</v>
      </c>
      <c r="F1982" t="s">
        <v>25</v>
      </c>
      <c r="G1982" t="s">
        <v>513</v>
      </c>
      <c r="H1982" t="s">
        <v>27</v>
      </c>
      <c r="I1982" t="s">
        <v>199</v>
      </c>
      <c r="J1982" t="s">
        <v>211</v>
      </c>
      <c r="K1982">
        <v>8.32</v>
      </c>
      <c r="L1982">
        <v>24</v>
      </c>
      <c r="M1982">
        <v>24</v>
      </c>
      <c r="N1982">
        <v>0</v>
      </c>
      <c r="O1982">
        <v>24</v>
      </c>
      <c r="P1982">
        <v>100</v>
      </c>
      <c r="Q1982">
        <v>100</v>
      </c>
      <c r="R1982">
        <v>0.32</v>
      </c>
      <c r="S1982" t="s">
        <v>42</v>
      </c>
      <c r="T1982" t="s">
        <v>60</v>
      </c>
    </row>
    <row r="1983" spans="1:20" x14ac:dyDescent="0.3">
      <c r="A1983" t="s">
        <v>32</v>
      </c>
      <c r="B1983" t="s">
        <v>33</v>
      </c>
      <c r="C1983" t="s">
        <v>22</v>
      </c>
      <c r="D1983" t="s">
        <v>34</v>
      </c>
      <c r="E1983" t="s">
        <v>24</v>
      </c>
      <c r="F1983" t="s">
        <v>25</v>
      </c>
      <c r="G1983" t="s">
        <v>513</v>
      </c>
      <c r="H1983" t="s">
        <v>27</v>
      </c>
      <c r="I1983" t="s">
        <v>199</v>
      </c>
      <c r="J1983" t="s">
        <v>270</v>
      </c>
      <c r="K1983">
        <v>8.66</v>
      </c>
      <c r="L1983">
        <v>24</v>
      </c>
      <c r="M1983">
        <v>22</v>
      </c>
      <c r="N1983">
        <v>2</v>
      </c>
      <c r="O1983">
        <v>24</v>
      </c>
      <c r="P1983">
        <v>91.7</v>
      </c>
      <c r="Q1983">
        <v>91.7</v>
      </c>
      <c r="R1983">
        <v>0.66</v>
      </c>
      <c r="S1983" t="s">
        <v>42</v>
      </c>
      <c r="T1983" t="s">
        <v>31</v>
      </c>
    </row>
    <row r="1984" spans="1:20" x14ac:dyDescent="0.3">
      <c r="A1984" t="s">
        <v>38</v>
      </c>
      <c r="B1984" t="s">
        <v>39</v>
      </c>
      <c r="C1984" t="s">
        <v>22</v>
      </c>
      <c r="D1984" t="s">
        <v>34</v>
      </c>
      <c r="E1984" t="s">
        <v>24</v>
      </c>
      <c r="F1984" t="s">
        <v>25</v>
      </c>
      <c r="G1984" t="s">
        <v>513</v>
      </c>
      <c r="H1984" t="s">
        <v>27</v>
      </c>
      <c r="I1984" t="s">
        <v>149</v>
      </c>
      <c r="J1984" t="s">
        <v>222</v>
      </c>
      <c r="K1984">
        <v>7.25</v>
      </c>
      <c r="L1984">
        <v>17</v>
      </c>
      <c r="M1984">
        <v>17</v>
      </c>
      <c r="N1984">
        <v>0</v>
      </c>
      <c r="O1984">
        <v>17</v>
      </c>
      <c r="P1984">
        <v>100</v>
      </c>
      <c r="Q1984">
        <v>100</v>
      </c>
      <c r="R1984">
        <v>0</v>
      </c>
      <c r="S1984" t="s">
        <v>42</v>
      </c>
      <c r="T1984" t="s">
        <v>60</v>
      </c>
    </row>
    <row r="1985" spans="1:20" x14ac:dyDescent="0.3">
      <c r="A1985" t="s">
        <v>43</v>
      </c>
      <c r="B1985" t="s">
        <v>44</v>
      </c>
      <c r="C1985" t="s">
        <v>22</v>
      </c>
      <c r="D1985" t="s">
        <v>45</v>
      </c>
      <c r="E1985" t="s">
        <v>24</v>
      </c>
      <c r="F1985" t="s">
        <v>25</v>
      </c>
      <c r="G1985" t="s">
        <v>513</v>
      </c>
      <c r="H1985" t="s">
        <v>27</v>
      </c>
      <c r="I1985" t="s">
        <v>149</v>
      </c>
      <c r="J1985" t="s">
        <v>359</v>
      </c>
      <c r="K1985">
        <v>7.95</v>
      </c>
      <c r="L1985">
        <v>26</v>
      </c>
      <c r="M1985">
        <v>19</v>
      </c>
      <c r="N1985">
        <v>7</v>
      </c>
      <c r="O1985">
        <v>26</v>
      </c>
      <c r="P1985">
        <v>73.099999999999994</v>
      </c>
      <c r="Q1985">
        <v>73.099999999999994</v>
      </c>
      <c r="R1985">
        <v>0</v>
      </c>
      <c r="S1985" t="s">
        <v>42</v>
      </c>
      <c r="T1985" t="s">
        <v>37</v>
      </c>
    </row>
    <row r="1986" spans="1:20" x14ac:dyDescent="0.3">
      <c r="A1986" t="s">
        <v>48</v>
      </c>
      <c r="B1986" t="s">
        <v>49</v>
      </c>
      <c r="C1986" t="s">
        <v>22</v>
      </c>
      <c r="D1986" t="s">
        <v>34</v>
      </c>
      <c r="E1986" t="s">
        <v>24</v>
      </c>
      <c r="F1986" t="s">
        <v>25</v>
      </c>
      <c r="G1986" t="s">
        <v>513</v>
      </c>
      <c r="H1986" t="s">
        <v>27</v>
      </c>
      <c r="I1986" t="s">
        <v>204</v>
      </c>
      <c r="J1986" t="s">
        <v>255</v>
      </c>
      <c r="K1986">
        <v>9.3800000000000008</v>
      </c>
      <c r="L1986">
        <v>22</v>
      </c>
      <c r="M1986">
        <v>20</v>
      </c>
      <c r="N1986">
        <v>2</v>
      </c>
      <c r="O1986">
        <v>22</v>
      </c>
      <c r="P1986">
        <v>90.9</v>
      </c>
      <c r="Q1986">
        <v>90.9</v>
      </c>
      <c r="R1986">
        <v>1.38</v>
      </c>
      <c r="S1986" t="s">
        <v>81</v>
      </c>
      <c r="T1986" t="s">
        <v>31</v>
      </c>
    </row>
    <row r="1987" spans="1:20" x14ac:dyDescent="0.3">
      <c r="A1987" t="s">
        <v>53</v>
      </c>
      <c r="B1987" t="s">
        <v>54</v>
      </c>
      <c r="C1987" t="s">
        <v>55</v>
      </c>
      <c r="D1987" t="s">
        <v>56</v>
      </c>
      <c r="E1987" t="s">
        <v>24</v>
      </c>
      <c r="F1987" t="s">
        <v>57</v>
      </c>
      <c r="G1987" t="s">
        <v>513</v>
      </c>
      <c r="H1987" t="s">
        <v>27</v>
      </c>
      <c r="I1987" t="s">
        <v>179</v>
      </c>
      <c r="J1987" t="s">
        <v>309</v>
      </c>
      <c r="K1987">
        <v>7.93</v>
      </c>
      <c r="L1987">
        <v>16</v>
      </c>
      <c r="M1987">
        <v>16</v>
      </c>
      <c r="N1987">
        <v>0</v>
      </c>
      <c r="O1987">
        <v>16</v>
      </c>
      <c r="P1987">
        <v>100</v>
      </c>
      <c r="Q1987">
        <v>100</v>
      </c>
      <c r="R1987">
        <v>0</v>
      </c>
      <c r="S1987" t="s">
        <v>42</v>
      </c>
      <c r="T1987" t="s">
        <v>60</v>
      </c>
    </row>
    <row r="1988" spans="1:20" x14ac:dyDescent="0.3">
      <c r="A1988" t="s">
        <v>61</v>
      </c>
      <c r="B1988" t="s">
        <v>62</v>
      </c>
      <c r="C1988" t="s">
        <v>55</v>
      </c>
      <c r="D1988" t="s">
        <v>63</v>
      </c>
      <c r="E1988" t="s">
        <v>24</v>
      </c>
      <c r="F1988" t="s">
        <v>57</v>
      </c>
      <c r="G1988" t="s">
        <v>513</v>
      </c>
      <c r="H1988" t="s">
        <v>27</v>
      </c>
      <c r="I1988" t="s">
        <v>110</v>
      </c>
      <c r="J1988" t="s">
        <v>226</v>
      </c>
      <c r="K1988">
        <v>9.3800000000000008</v>
      </c>
      <c r="L1988">
        <v>13</v>
      </c>
      <c r="M1988">
        <v>11</v>
      </c>
      <c r="N1988">
        <v>2</v>
      </c>
      <c r="O1988">
        <v>13</v>
      </c>
      <c r="P1988">
        <v>84.6</v>
      </c>
      <c r="Q1988">
        <v>84.6</v>
      </c>
      <c r="R1988">
        <v>1.38</v>
      </c>
      <c r="S1988" t="s">
        <v>30</v>
      </c>
      <c r="T1988" t="s">
        <v>31</v>
      </c>
    </row>
    <row r="1989" spans="1:20" x14ac:dyDescent="0.3">
      <c r="A1989" t="s">
        <v>66</v>
      </c>
      <c r="B1989" t="s">
        <v>67</v>
      </c>
      <c r="C1989" t="s">
        <v>55</v>
      </c>
      <c r="D1989" t="s">
        <v>56</v>
      </c>
      <c r="E1989" t="s">
        <v>24</v>
      </c>
      <c r="F1989" t="s">
        <v>57</v>
      </c>
      <c r="G1989" t="s">
        <v>513</v>
      </c>
      <c r="H1989" t="s">
        <v>27</v>
      </c>
      <c r="I1989" t="s">
        <v>125</v>
      </c>
      <c r="J1989" t="s">
        <v>226</v>
      </c>
      <c r="K1989">
        <v>9.5399999999999991</v>
      </c>
      <c r="L1989">
        <v>14</v>
      </c>
      <c r="M1989">
        <v>12</v>
      </c>
      <c r="N1989">
        <v>2</v>
      </c>
      <c r="O1989">
        <v>14</v>
      </c>
      <c r="P1989">
        <v>85.7</v>
      </c>
      <c r="Q1989">
        <v>85.7</v>
      </c>
      <c r="R1989">
        <v>1.54</v>
      </c>
      <c r="S1989" t="s">
        <v>30</v>
      </c>
      <c r="T1989" t="s">
        <v>31</v>
      </c>
    </row>
    <row r="1990" spans="1:20" x14ac:dyDescent="0.3">
      <c r="A1990" t="s">
        <v>70</v>
      </c>
      <c r="B1990" t="s">
        <v>71</v>
      </c>
      <c r="C1990" t="s">
        <v>72</v>
      </c>
      <c r="D1990" t="s">
        <v>73</v>
      </c>
      <c r="E1990" t="s">
        <v>24</v>
      </c>
      <c r="F1990" t="s">
        <v>74</v>
      </c>
      <c r="G1990" t="s">
        <v>513</v>
      </c>
      <c r="H1990" t="s">
        <v>27</v>
      </c>
      <c r="I1990" t="s">
        <v>285</v>
      </c>
      <c r="J1990" t="s">
        <v>239</v>
      </c>
      <c r="K1990">
        <v>8.11</v>
      </c>
      <c r="L1990">
        <v>17</v>
      </c>
      <c r="M1990">
        <v>13</v>
      </c>
      <c r="N1990">
        <v>4</v>
      </c>
      <c r="O1990">
        <v>17</v>
      </c>
      <c r="P1990">
        <v>76.5</v>
      </c>
      <c r="Q1990">
        <v>76.5</v>
      </c>
      <c r="R1990">
        <v>0.11</v>
      </c>
      <c r="S1990" t="s">
        <v>42</v>
      </c>
      <c r="T1990" t="s">
        <v>37</v>
      </c>
    </row>
    <row r="1991" spans="1:20" x14ac:dyDescent="0.3">
      <c r="A1991" t="s">
        <v>77</v>
      </c>
      <c r="B1991" t="s">
        <v>78</v>
      </c>
      <c r="C1991" t="s">
        <v>72</v>
      </c>
      <c r="D1991" t="s">
        <v>73</v>
      </c>
      <c r="E1991" t="s">
        <v>24</v>
      </c>
      <c r="F1991" t="s">
        <v>74</v>
      </c>
      <c r="G1991" t="s">
        <v>513</v>
      </c>
      <c r="H1991" t="s">
        <v>27</v>
      </c>
      <c r="I1991" t="s">
        <v>153</v>
      </c>
      <c r="J1991" t="s">
        <v>51</v>
      </c>
      <c r="K1991">
        <v>8.6</v>
      </c>
      <c r="L1991">
        <v>24</v>
      </c>
      <c r="M1991">
        <v>24</v>
      </c>
      <c r="N1991">
        <v>0</v>
      </c>
      <c r="O1991">
        <v>24</v>
      </c>
      <c r="P1991">
        <v>100</v>
      </c>
      <c r="Q1991">
        <v>100</v>
      </c>
      <c r="R1991">
        <v>0.6</v>
      </c>
      <c r="S1991" t="s">
        <v>42</v>
      </c>
      <c r="T1991" t="s">
        <v>60</v>
      </c>
    </row>
    <row r="1992" spans="1:20" x14ac:dyDescent="0.3">
      <c r="A1992" t="s">
        <v>82</v>
      </c>
      <c r="B1992" t="s">
        <v>83</v>
      </c>
      <c r="C1992" t="s">
        <v>72</v>
      </c>
      <c r="D1992" t="s">
        <v>45</v>
      </c>
      <c r="E1992" t="s">
        <v>24</v>
      </c>
      <c r="F1992" t="s">
        <v>74</v>
      </c>
      <c r="G1992" t="s">
        <v>513</v>
      </c>
      <c r="H1992" t="s">
        <v>119</v>
      </c>
      <c r="I1992" t="s">
        <v>514</v>
      </c>
      <c r="J1992" t="s">
        <v>515</v>
      </c>
      <c r="K1992">
        <v>9.33</v>
      </c>
      <c r="L1992">
        <v>29</v>
      </c>
      <c r="M1992">
        <v>29</v>
      </c>
      <c r="N1992">
        <v>0</v>
      </c>
      <c r="O1992">
        <v>29</v>
      </c>
      <c r="P1992">
        <v>100</v>
      </c>
      <c r="Q1992">
        <v>100</v>
      </c>
      <c r="R1992">
        <v>1.33</v>
      </c>
      <c r="S1992" t="s">
        <v>42</v>
      </c>
      <c r="T1992" t="s">
        <v>60</v>
      </c>
    </row>
    <row r="1993" spans="1:20" x14ac:dyDescent="0.3">
      <c r="A1993" t="s">
        <v>85</v>
      </c>
      <c r="B1993" t="s">
        <v>86</v>
      </c>
      <c r="C1993" t="s">
        <v>87</v>
      </c>
      <c r="D1993" t="s">
        <v>88</v>
      </c>
      <c r="E1993" t="s">
        <v>24</v>
      </c>
      <c r="F1993" t="s">
        <v>89</v>
      </c>
      <c r="G1993" t="s">
        <v>513</v>
      </c>
      <c r="H1993" t="s">
        <v>27</v>
      </c>
      <c r="I1993" t="s">
        <v>79</v>
      </c>
      <c r="J1993" t="s">
        <v>290</v>
      </c>
      <c r="K1993">
        <v>7.52</v>
      </c>
      <c r="L1993">
        <v>10</v>
      </c>
      <c r="M1993">
        <v>7</v>
      </c>
      <c r="N1993">
        <v>3</v>
      </c>
      <c r="O1993">
        <v>10</v>
      </c>
      <c r="P1993">
        <v>70</v>
      </c>
      <c r="Q1993">
        <v>70</v>
      </c>
      <c r="R1993">
        <v>0</v>
      </c>
      <c r="S1993" t="s">
        <v>52</v>
      </c>
      <c r="T1993" t="s">
        <v>31</v>
      </c>
    </row>
    <row r="1994" spans="1:20" x14ac:dyDescent="0.3">
      <c r="A1994" t="s">
        <v>92</v>
      </c>
      <c r="B1994" t="s">
        <v>93</v>
      </c>
      <c r="C1994" t="s">
        <v>94</v>
      </c>
      <c r="D1994" t="s">
        <v>95</v>
      </c>
      <c r="E1994" t="s">
        <v>24</v>
      </c>
      <c r="F1994" t="s">
        <v>89</v>
      </c>
      <c r="G1994" t="s">
        <v>513</v>
      </c>
      <c r="H1994" t="s">
        <v>27</v>
      </c>
      <c r="I1994" t="s">
        <v>58</v>
      </c>
      <c r="J1994" t="s">
        <v>177</v>
      </c>
      <c r="K1994">
        <v>7.97</v>
      </c>
      <c r="L1994">
        <v>32</v>
      </c>
      <c r="M1994">
        <v>31</v>
      </c>
      <c r="N1994">
        <v>1</v>
      </c>
      <c r="O1994">
        <v>32</v>
      </c>
      <c r="P1994">
        <v>96.9</v>
      </c>
      <c r="Q1994">
        <v>96.9</v>
      </c>
      <c r="R1994">
        <v>0</v>
      </c>
      <c r="S1994" t="s">
        <v>81</v>
      </c>
      <c r="T1994" t="s">
        <v>31</v>
      </c>
    </row>
    <row r="1995" spans="1:20" x14ac:dyDescent="0.3">
      <c r="A1995" t="s">
        <v>97</v>
      </c>
      <c r="B1995" t="s">
        <v>98</v>
      </c>
      <c r="C1995" t="s">
        <v>94</v>
      </c>
      <c r="D1995" t="s">
        <v>95</v>
      </c>
      <c r="E1995" t="s">
        <v>24</v>
      </c>
      <c r="F1995" t="s">
        <v>89</v>
      </c>
      <c r="G1995" t="s">
        <v>513</v>
      </c>
      <c r="H1995" t="s">
        <v>27</v>
      </c>
      <c r="I1995" t="s">
        <v>166</v>
      </c>
      <c r="J1995" t="s">
        <v>255</v>
      </c>
      <c r="K1995">
        <v>8.69</v>
      </c>
      <c r="L1995">
        <v>14</v>
      </c>
      <c r="M1995">
        <v>11</v>
      </c>
      <c r="N1995">
        <v>3</v>
      </c>
      <c r="O1995">
        <v>14</v>
      </c>
      <c r="P1995">
        <v>78.599999999999994</v>
      </c>
      <c r="Q1995">
        <v>78.599999999999994</v>
      </c>
      <c r="R1995">
        <v>0.69</v>
      </c>
      <c r="S1995" t="s">
        <v>42</v>
      </c>
      <c r="T1995" t="s">
        <v>31</v>
      </c>
    </row>
    <row r="1996" spans="1:20" x14ac:dyDescent="0.3">
      <c r="A1996" t="s">
        <v>100</v>
      </c>
      <c r="B1996" t="s">
        <v>101</v>
      </c>
      <c r="C1996" t="s">
        <v>94</v>
      </c>
      <c r="D1996" t="s">
        <v>45</v>
      </c>
      <c r="E1996" t="s">
        <v>24</v>
      </c>
      <c r="F1996" t="s">
        <v>89</v>
      </c>
      <c r="G1996" t="s">
        <v>513</v>
      </c>
      <c r="H1996" t="s">
        <v>27</v>
      </c>
      <c r="I1996" t="s">
        <v>194</v>
      </c>
      <c r="J1996" t="s">
        <v>175</v>
      </c>
      <c r="K1996">
        <v>7.96</v>
      </c>
      <c r="L1996">
        <v>19</v>
      </c>
      <c r="M1996">
        <v>14</v>
      </c>
      <c r="N1996">
        <v>5</v>
      </c>
      <c r="O1996">
        <v>19</v>
      </c>
      <c r="P1996">
        <v>73.7</v>
      </c>
      <c r="Q1996">
        <v>73.7</v>
      </c>
      <c r="R1996">
        <v>0</v>
      </c>
      <c r="S1996" t="s">
        <v>30</v>
      </c>
      <c r="T1996" t="s">
        <v>37</v>
      </c>
    </row>
    <row r="1997" spans="1:20" x14ac:dyDescent="0.3">
      <c r="A1997" t="s">
        <v>103</v>
      </c>
      <c r="B1997" t="s">
        <v>104</v>
      </c>
      <c r="C1997" t="s">
        <v>22</v>
      </c>
      <c r="D1997" t="s">
        <v>34</v>
      </c>
      <c r="E1997" t="s">
        <v>105</v>
      </c>
      <c r="F1997" t="s">
        <v>25</v>
      </c>
      <c r="G1997" t="s">
        <v>513</v>
      </c>
      <c r="H1997" t="s">
        <v>27</v>
      </c>
      <c r="I1997" t="s">
        <v>153</v>
      </c>
      <c r="J1997" t="s">
        <v>270</v>
      </c>
      <c r="K1997">
        <v>9.59</v>
      </c>
      <c r="L1997">
        <v>21</v>
      </c>
      <c r="M1997">
        <v>21</v>
      </c>
      <c r="N1997">
        <v>0</v>
      </c>
      <c r="O1997">
        <v>21</v>
      </c>
      <c r="P1997">
        <v>100</v>
      </c>
      <c r="Q1997">
        <v>100</v>
      </c>
      <c r="R1997">
        <v>1.59</v>
      </c>
      <c r="S1997" t="s">
        <v>42</v>
      </c>
      <c r="T1997" t="s">
        <v>60</v>
      </c>
    </row>
    <row r="1998" spans="1:20" x14ac:dyDescent="0.3">
      <c r="A1998" t="s">
        <v>108</v>
      </c>
      <c r="B1998" t="s">
        <v>109</v>
      </c>
      <c r="C1998" t="s">
        <v>22</v>
      </c>
      <c r="D1998" t="s">
        <v>34</v>
      </c>
      <c r="E1998" t="s">
        <v>105</v>
      </c>
      <c r="F1998" t="s">
        <v>25</v>
      </c>
      <c r="G1998" t="s">
        <v>513</v>
      </c>
      <c r="H1998" t="s">
        <v>27</v>
      </c>
      <c r="I1998" t="s">
        <v>84</v>
      </c>
      <c r="J1998" t="s">
        <v>242</v>
      </c>
      <c r="K1998">
        <v>8.52</v>
      </c>
      <c r="L1998">
        <v>27</v>
      </c>
      <c r="M1998">
        <v>20</v>
      </c>
      <c r="N1998">
        <v>7</v>
      </c>
      <c r="O1998">
        <v>27</v>
      </c>
      <c r="P1998">
        <v>74.099999999999994</v>
      </c>
      <c r="Q1998">
        <v>74.099999999999994</v>
      </c>
      <c r="R1998">
        <v>0.52</v>
      </c>
      <c r="S1998" t="s">
        <v>52</v>
      </c>
      <c r="T1998" t="s">
        <v>37</v>
      </c>
    </row>
    <row r="1999" spans="1:20" x14ac:dyDescent="0.3">
      <c r="A1999" t="s">
        <v>111</v>
      </c>
      <c r="B1999" t="s">
        <v>112</v>
      </c>
      <c r="C1999" t="s">
        <v>55</v>
      </c>
      <c r="D1999" t="s">
        <v>56</v>
      </c>
      <c r="E1999" t="s">
        <v>105</v>
      </c>
      <c r="F1999" t="s">
        <v>57</v>
      </c>
      <c r="G1999" t="s">
        <v>513</v>
      </c>
      <c r="H1999" t="s">
        <v>27</v>
      </c>
      <c r="I1999" t="s">
        <v>179</v>
      </c>
      <c r="J1999" t="s">
        <v>142</v>
      </c>
      <c r="K1999">
        <v>8.11</v>
      </c>
      <c r="L1999">
        <v>20</v>
      </c>
      <c r="M1999">
        <v>14</v>
      </c>
      <c r="N1999">
        <v>6</v>
      </c>
      <c r="O1999">
        <v>20</v>
      </c>
      <c r="P1999">
        <v>70</v>
      </c>
      <c r="Q1999">
        <v>70</v>
      </c>
      <c r="R1999">
        <v>0.11</v>
      </c>
      <c r="S1999" t="s">
        <v>30</v>
      </c>
      <c r="T1999" t="s">
        <v>37</v>
      </c>
    </row>
    <row r="2000" spans="1:20" x14ac:dyDescent="0.3">
      <c r="A2000" t="s">
        <v>114</v>
      </c>
      <c r="B2000" t="s">
        <v>115</v>
      </c>
      <c r="C2000" t="s">
        <v>72</v>
      </c>
      <c r="D2000" t="s">
        <v>73</v>
      </c>
      <c r="E2000" t="s">
        <v>105</v>
      </c>
      <c r="F2000" t="s">
        <v>74</v>
      </c>
      <c r="G2000" t="s">
        <v>513</v>
      </c>
      <c r="H2000" t="s">
        <v>27</v>
      </c>
      <c r="I2000" t="s">
        <v>50</v>
      </c>
      <c r="J2000" t="s">
        <v>311</v>
      </c>
      <c r="K2000">
        <v>9.1300000000000008</v>
      </c>
      <c r="L2000">
        <v>17</v>
      </c>
      <c r="M2000">
        <v>17</v>
      </c>
      <c r="N2000">
        <v>0</v>
      </c>
      <c r="O2000">
        <v>17</v>
      </c>
      <c r="P2000">
        <v>100</v>
      </c>
      <c r="Q2000">
        <v>100</v>
      </c>
      <c r="R2000">
        <v>1.1299999999999999</v>
      </c>
      <c r="S2000" t="s">
        <v>42</v>
      </c>
      <c r="T2000" t="s">
        <v>60</v>
      </c>
    </row>
    <row r="2001" spans="1:20" x14ac:dyDescent="0.3">
      <c r="A2001" t="s">
        <v>117</v>
      </c>
      <c r="B2001" t="s">
        <v>118</v>
      </c>
      <c r="C2001" t="s">
        <v>94</v>
      </c>
      <c r="D2001" t="s">
        <v>95</v>
      </c>
      <c r="E2001" t="s">
        <v>105</v>
      </c>
      <c r="F2001" t="s">
        <v>89</v>
      </c>
      <c r="G2001" t="s">
        <v>513</v>
      </c>
      <c r="H2001" t="s">
        <v>27</v>
      </c>
      <c r="I2001" t="s">
        <v>199</v>
      </c>
      <c r="J2001" t="s">
        <v>242</v>
      </c>
      <c r="K2001">
        <v>7.52</v>
      </c>
      <c r="L2001">
        <v>25</v>
      </c>
      <c r="M2001">
        <v>19</v>
      </c>
      <c r="N2001">
        <v>6</v>
      </c>
      <c r="O2001">
        <v>25</v>
      </c>
      <c r="P2001">
        <v>76</v>
      </c>
      <c r="Q2001">
        <v>76</v>
      </c>
      <c r="R2001">
        <v>0</v>
      </c>
      <c r="S2001" t="s">
        <v>42</v>
      </c>
      <c r="T2001" t="s">
        <v>37</v>
      </c>
    </row>
    <row r="2002" spans="1:20" x14ac:dyDescent="0.3">
      <c r="A2002" t="s">
        <v>20</v>
      </c>
      <c r="B2002" t="s">
        <v>21</v>
      </c>
      <c r="C2002" t="s">
        <v>22</v>
      </c>
      <c r="D2002" t="s">
        <v>23</v>
      </c>
      <c r="E2002" t="s">
        <v>24</v>
      </c>
      <c r="F2002" t="s">
        <v>25</v>
      </c>
      <c r="G2002" t="s">
        <v>516</v>
      </c>
      <c r="H2002" t="s">
        <v>27</v>
      </c>
      <c r="I2002" t="s">
        <v>223</v>
      </c>
      <c r="J2002" t="s">
        <v>430</v>
      </c>
      <c r="K2002">
        <v>9.1300000000000008</v>
      </c>
      <c r="L2002">
        <v>27</v>
      </c>
      <c r="M2002">
        <v>27</v>
      </c>
      <c r="N2002">
        <v>0</v>
      </c>
      <c r="O2002">
        <v>27</v>
      </c>
      <c r="P2002">
        <v>100</v>
      </c>
      <c r="Q2002">
        <v>100</v>
      </c>
      <c r="R2002">
        <v>1.1299999999999999</v>
      </c>
      <c r="S2002" t="s">
        <v>42</v>
      </c>
      <c r="T2002" t="s">
        <v>60</v>
      </c>
    </row>
    <row r="2003" spans="1:20" x14ac:dyDescent="0.3">
      <c r="A2003" t="s">
        <v>32</v>
      </c>
      <c r="B2003" t="s">
        <v>33</v>
      </c>
      <c r="C2003" t="s">
        <v>22</v>
      </c>
      <c r="D2003" t="s">
        <v>34</v>
      </c>
      <c r="E2003" t="s">
        <v>24</v>
      </c>
      <c r="F2003" t="s">
        <v>25</v>
      </c>
      <c r="G2003" t="s">
        <v>516</v>
      </c>
      <c r="H2003" t="s">
        <v>27</v>
      </c>
      <c r="I2003" t="s">
        <v>35</v>
      </c>
      <c r="J2003" t="s">
        <v>139</v>
      </c>
      <c r="K2003">
        <v>9.15</v>
      </c>
      <c r="L2003">
        <v>24</v>
      </c>
      <c r="M2003">
        <v>17</v>
      </c>
      <c r="N2003">
        <v>7</v>
      </c>
      <c r="O2003">
        <v>24</v>
      </c>
      <c r="P2003">
        <v>70.8</v>
      </c>
      <c r="Q2003">
        <v>70.8</v>
      </c>
      <c r="R2003">
        <v>1.1499999999999999</v>
      </c>
      <c r="S2003" t="s">
        <v>30</v>
      </c>
      <c r="T2003" t="s">
        <v>37</v>
      </c>
    </row>
    <row r="2004" spans="1:20" x14ac:dyDescent="0.3">
      <c r="A2004" t="s">
        <v>38</v>
      </c>
      <c r="B2004" t="s">
        <v>39</v>
      </c>
      <c r="C2004" t="s">
        <v>22</v>
      </c>
      <c r="D2004" t="s">
        <v>34</v>
      </c>
      <c r="E2004" t="s">
        <v>24</v>
      </c>
      <c r="F2004" t="s">
        <v>25</v>
      </c>
      <c r="G2004" t="s">
        <v>516</v>
      </c>
      <c r="H2004" t="s">
        <v>27</v>
      </c>
      <c r="I2004" t="s">
        <v>149</v>
      </c>
      <c r="J2004" t="s">
        <v>311</v>
      </c>
      <c r="K2004">
        <v>9.27</v>
      </c>
      <c r="L2004">
        <v>21</v>
      </c>
      <c r="M2004">
        <v>14</v>
      </c>
      <c r="N2004">
        <v>7</v>
      </c>
      <c r="O2004">
        <v>21</v>
      </c>
      <c r="P2004">
        <v>66.7</v>
      </c>
      <c r="Q2004">
        <v>66.7</v>
      </c>
      <c r="R2004">
        <v>1.27</v>
      </c>
      <c r="S2004" t="s">
        <v>42</v>
      </c>
      <c r="T2004" t="s">
        <v>37</v>
      </c>
    </row>
    <row r="2005" spans="1:20" x14ac:dyDescent="0.3">
      <c r="A2005" t="s">
        <v>43</v>
      </c>
      <c r="B2005" t="s">
        <v>44</v>
      </c>
      <c r="C2005" t="s">
        <v>22</v>
      </c>
      <c r="D2005" t="s">
        <v>45</v>
      </c>
      <c r="E2005" t="s">
        <v>24</v>
      </c>
      <c r="F2005" t="s">
        <v>25</v>
      </c>
      <c r="G2005" t="s">
        <v>516</v>
      </c>
      <c r="H2005" t="s">
        <v>27</v>
      </c>
      <c r="I2005" t="s">
        <v>46</v>
      </c>
      <c r="J2005" t="s">
        <v>250</v>
      </c>
      <c r="K2005">
        <v>8.6</v>
      </c>
      <c r="L2005">
        <v>36</v>
      </c>
      <c r="M2005">
        <v>33</v>
      </c>
      <c r="N2005">
        <v>3</v>
      </c>
      <c r="O2005">
        <v>36</v>
      </c>
      <c r="P2005">
        <v>91.7</v>
      </c>
      <c r="Q2005">
        <v>91.7</v>
      </c>
      <c r="R2005">
        <v>0.6</v>
      </c>
      <c r="S2005" t="s">
        <v>42</v>
      </c>
      <c r="T2005" t="s">
        <v>31</v>
      </c>
    </row>
    <row r="2006" spans="1:20" x14ac:dyDescent="0.3">
      <c r="A2006" t="s">
        <v>48</v>
      </c>
      <c r="B2006" t="s">
        <v>49</v>
      </c>
      <c r="C2006" t="s">
        <v>22</v>
      </c>
      <c r="D2006" t="s">
        <v>34</v>
      </c>
      <c r="E2006" t="s">
        <v>24</v>
      </c>
      <c r="F2006" t="s">
        <v>25</v>
      </c>
      <c r="G2006" t="s">
        <v>516</v>
      </c>
      <c r="H2006" t="s">
        <v>27</v>
      </c>
      <c r="I2006" t="s">
        <v>64</v>
      </c>
      <c r="J2006" t="s">
        <v>76</v>
      </c>
      <c r="K2006">
        <v>8.89</v>
      </c>
      <c r="L2006">
        <v>21</v>
      </c>
      <c r="M2006">
        <v>16</v>
      </c>
      <c r="N2006">
        <v>5</v>
      </c>
      <c r="O2006">
        <v>21</v>
      </c>
      <c r="P2006">
        <v>76.2</v>
      </c>
      <c r="Q2006">
        <v>76.2</v>
      </c>
      <c r="R2006">
        <v>0.89</v>
      </c>
      <c r="S2006" t="s">
        <v>30</v>
      </c>
      <c r="T2006" t="s">
        <v>37</v>
      </c>
    </row>
    <row r="2007" spans="1:20" x14ac:dyDescent="0.3">
      <c r="A2007" t="s">
        <v>53</v>
      </c>
      <c r="B2007" t="s">
        <v>54</v>
      </c>
      <c r="C2007" t="s">
        <v>55</v>
      </c>
      <c r="D2007" t="s">
        <v>56</v>
      </c>
      <c r="E2007" t="s">
        <v>24</v>
      </c>
      <c r="F2007" t="s">
        <v>57</v>
      </c>
      <c r="G2007" t="s">
        <v>516</v>
      </c>
      <c r="H2007" t="s">
        <v>27</v>
      </c>
      <c r="I2007" t="s">
        <v>149</v>
      </c>
      <c r="J2007" t="s">
        <v>517</v>
      </c>
      <c r="K2007">
        <v>7.21</v>
      </c>
      <c r="L2007">
        <v>16</v>
      </c>
      <c r="M2007">
        <v>11</v>
      </c>
      <c r="N2007">
        <v>5</v>
      </c>
      <c r="O2007">
        <v>16</v>
      </c>
      <c r="P2007">
        <v>68.8</v>
      </c>
      <c r="Q2007">
        <v>68.8</v>
      </c>
      <c r="R2007">
        <v>0</v>
      </c>
      <c r="S2007" t="s">
        <v>42</v>
      </c>
      <c r="T2007" t="s">
        <v>37</v>
      </c>
    </row>
    <row r="2008" spans="1:20" x14ac:dyDescent="0.3">
      <c r="A2008" t="s">
        <v>61</v>
      </c>
      <c r="B2008" t="s">
        <v>62</v>
      </c>
      <c r="C2008" t="s">
        <v>55</v>
      </c>
      <c r="D2008" t="s">
        <v>63</v>
      </c>
      <c r="E2008" t="s">
        <v>24</v>
      </c>
      <c r="F2008" t="s">
        <v>57</v>
      </c>
      <c r="G2008" t="s">
        <v>516</v>
      </c>
      <c r="H2008" t="s">
        <v>27</v>
      </c>
      <c r="I2008" t="s">
        <v>194</v>
      </c>
      <c r="J2008" t="s">
        <v>249</v>
      </c>
      <c r="K2008">
        <v>9.16</v>
      </c>
      <c r="L2008">
        <v>12</v>
      </c>
      <c r="M2008">
        <v>11</v>
      </c>
      <c r="N2008">
        <v>1</v>
      </c>
      <c r="O2008">
        <v>12</v>
      </c>
      <c r="P2008">
        <v>91.7</v>
      </c>
      <c r="Q2008">
        <v>91.7</v>
      </c>
      <c r="R2008">
        <v>1.1599999999999999</v>
      </c>
      <c r="S2008" t="s">
        <v>30</v>
      </c>
      <c r="T2008" t="s">
        <v>31</v>
      </c>
    </row>
    <row r="2009" spans="1:20" x14ac:dyDescent="0.3">
      <c r="A2009" t="s">
        <v>66</v>
      </c>
      <c r="B2009" t="s">
        <v>67</v>
      </c>
      <c r="C2009" t="s">
        <v>55</v>
      </c>
      <c r="D2009" t="s">
        <v>56</v>
      </c>
      <c r="E2009" t="s">
        <v>24</v>
      </c>
      <c r="F2009" t="s">
        <v>57</v>
      </c>
      <c r="G2009" t="s">
        <v>516</v>
      </c>
      <c r="H2009" t="s">
        <v>27</v>
      </c>
      <c r="I2009" t="s">
        <v>306</v>
      </c>
      <c r="J2009" t="s">
        <v>371</v>
      </c>
      <c r="K2009">
        <v>8.9600000000000009</v>
      </c>
      <c r="L2009">
        <v>7</v>
      </c>
      <c r="M2009">
        <v>6</v>
      </c>
      <c r="N2009">
        <v>1</v>
      </c>
      <c r="O2009">
        <v>7</v>
      </c>
      <c r="P2009">
        <v>85.7</v>
      </c>
      <c r="Q2009">
        <v>85.7</v>
      </c>
      <c r="R2009">
        <v>0.96</v>
      </c>
      <c r="S2009" t="s">
        <v>30</v>
      </c>
      <c r="T2009" t="s">
        <v>31</v>
      </c>
    </row>
    <row r="2010" spans="1:20" x14ac:dyDescent="0.3">
      <c r="A2010" t="s">
        <v>70</v>
      </c>
      <c r="B2010" t="s">
        <v>71</v>
      </c>
      <c r="C2010" t="s">
        <v>72</v>
      </c>
      <c r="D2010" t="s">
        <v>73</v>
      </c>
      <c r="E2010" t="s">
        <v>24</v>
      </c>
      <c r="F2010" t="s">
        <v>74</v>
      </c>
      <c r="G2010" t="s">
        <v>516</v>
      </c>
      <c r="H2010" t="s">
        <v>27</v>
      </c>
      <c r="I2010" t="s">
        <v>28</v>
      </c>
      <c r="J2010" t="s">
        <v>225</v>
      </c>
      <c r="K2010">
        <v>7.55</v>
      </c>
      <c r="L2010">
        <v>14</v>
      </c>
      <c r="M2010">
        <v>12</v>
      </c>
      <c r="N2010">
        <v>2</v>
      </c>
      <c r="O2010">
        <v>14</v>
      </c>
      <c r="P2010">
        <v>85.7</v>
      </c>
      <c r="Q2010">
        <v>85.7</v>
      </c>
      <c r="R2010">
        <v>0</v>
      </c>
      <c r="S2010" t="s">
        <v>52</v>
      </c>
      <c r="T2010" t="s">
        <v>31</v>
      </c>
    </row>
    <row r="2011" spans="1:20" x14ac:dyDescent="0.3">
      <c r="A2011" t="s">
        <v>77</v>
      </c>
      <c r="B2011" t="s">
        <v>78</v>
      </c>
      <c r="C2011" t="s">
        <v>72</v>
      </c>
      <c r="D2011" t="s">
        <v>73</v>
      </c>
      <c r="E2011" t="s">
        <v>24</v>
      </c>
      <c r="F2011" t="s">
        <v>74</v>
      </c>
      <c r="G2011" t="s">
        <v>516</v>
      </c>
      <c r="H2011" t="s">
        <v>27</v>
      </c>
      <c r="I2011" t="s">
        <v>75</v>
      </c>
      <c r="J2011" t="s">
        <v>248</v>
      </c>
      <c r="K2011">
        <v>7.65</v>
      </c>
      <c r="L2011">
        <v>13</v>
      </c>
      <c r="M2011">
        <v>9</v>
      </c>
      <c r="N2011">
        <v>4</v>
      </c>
      <c r="O2011">
        <v>13</v>
      </c>
      <c r="P2011">
        <v>69.2</v>
      </c>
      <c r="Q2011">
        <v>69.2</v>
      </c>
      <c r="R2011">
        <v>0</v>
      </c>
      <c r="S2011" t="s">
        <v>30</v>
      </c>
      <c r="T2011" t="s">
        <v>37</v>
      </c>
    </row>
    <row r="2012" spans="1:20" x14ac:dyDescent="0.3">
      <c r="A2012" t="s">
        <v>82</v>
      </c>
      <c r="B2012" t="s">
        <v>83</v>
      </c>
      <c r="C2012" t="s">
        <v>72</v>
      </c>
      <c r="D2012" t="s">
        <v>45</v>
      </c>
      <c r="E2012" t="s">
        <v>24</v>
      </c>
      <c r="F2012" t="s">
        <v>74</v>
      </c>
      <c r="G2012" t="s">
        <v>516</v>
      </c>
      <c r="H2012" t="s">
        <v>27</v>
      </c>
      <c r="I2012" t="s">
        <v>106</v>
      </c>
      <c r="J2012" t="s">
        <v>384</v>
      </c>
      <c r="K2012">
        <v>8.74</v>
      </c>
      <c r="L2012">
        <v>33</v>
      </c>
      <c r="M2012">
        <v>25</v>
      </c>
      <c r="N2012">
        <v>8</v>
      </c>
      <c r="O2012">
        <v>33</v>
      </c>
      <c r="P2012">
        <v>75.8</v>
      </c>
      <c r="Q2012">
        <v>75.8</v>
      </c>
      <c r="R2012">
        <v>0.74</v>
      </c>
      <c r="S2012" t="s">
        <v>42</v>
      </c>
      <c r="T2012" t="s">
        <v>122</v>
      </c>
    </row>
    <row r="2013" spans="1:20" x14ac:dyDescent="0.3">
      <c r="A2013" t="s">
        <v>85</v>
      </c>
      <c r="B2013" t="s">
        <v>86</v>
      </c>
      <c r="C2013" t="s">
        <v>87</v>
      </c>
      <c r="D2013" t="s">
        <v>88</v>
      </c>
      <c r="E2013" t="s">
        <v>24</v>
      </c>
      <c r="F2013" t="s">
        <v>89</v>
      </c>
      <c r="G2013" t="s">
        <v>516</v>
      </c>
      <c r="H2013" t="s">
        <v>27</v>
      </c>
      <c r="I2013" t="s">
        <v>113</v>
      </c>
      <c r="J2013" t="s">
        <v>378</v>
      </c>
      <c r="K2013">
        <v>7.22</v>
      </c>
      <c r="L2013">
        <v>17</v>
      </c>
      <c r="M2013">
        <v>13</v>
      </c>
      <c r="N2013">
        <v>4</v>
      </c>
      <c r="O2013">
        <v>17</v>
      </c>
      <c r="P2013">
        <v>76.5</v>
      </c>
      <c r="Q2013">
        <v>76.5</v>
      </c>
      <c r="R2013">
        <v>0</v>
      </c>
      <c r="S2013" t="s">
        <v>42</v>
      </c>
      <c r="T2013" t="s">
        <v>37</v>
      </c>
    </row>
    <row r="2014" spans="1:20" x14ac:dyDescent="0.3">
      <c r="A2014" t="s">
        <v>92</v>
      </c>
      <c r="B2014" t="s">
        <v>93</v>
      </c>
      <c r="C2014" t="s">
        <v>94</v>
      </c>
      <c r="D2014" t="s">
        <v>95</v>
      </c>
      <c r="E2014" t="s">
        <v>24</v>
      </c>
      <c r="F2014" t="s">
        <v>89</v>
      </c>
      <c r="G2014" t="s">
        <v>516</v>
      </c>
      <c r="H2014" t="s">
        <v>27</v>
      </c>
      <c r="I2014" t="s">
        <v>99</v>
      </c>
      <c r="J2014" t="s">
        <v>358</v>
      </c>
      <c r="K2014">
        <v>9.3699999999999992</v>
      </c>
      <c r="L2014">
        <v>23</v>
      </c>
      <c r="M2014">
        <v>16</v>
      </c>
      <c r="N2014">
        <v>7</v>
      </c>
      <c r="O2014">
        <v>23</v>
      </c>
      <c r="P2014">
        <v>69.599999999999994</v>
      </c>
      <c r="Q2014">
        <v>69.599999999999994</v>
      </c>
      <c r="R2014">
        <v>1.37</v>
      </c>
      <c r="S2014" t="s">
        <v>30</v>
      </c>
      <c r="T2014" t="s">
        <v>37</v>
      </c>
    </row>
    <row r="2015" spans="1:20" x14ac:dyDescent="0.3">
      <c r="A2015" t="s">
        <v>97</v>
      </c>
      <c r="B2015" t="s">
        <v>98</v>
      </c>
      <c r="C2015" t="s">
        <v>94</v>
      </c>
      <c r="D2015" t="s">
        <v>95</v>
      </c>
      <c r="E2015" t="s">
        <v>24</v>
      </c>
      <c r="F2015" t="s">
        <v>89</v>
      </c>
      <c r="G2015" t="s">
        <v>516</v>
      </c>
      <c r="H2015" t="s">
        <v>27</v>
      </c>
      <c r="I2015" t="s">
        <v>166</v>
      </c>
      <c r="J2015" t="s">
        <v>358</v>
      </c>
      <c r="K2015">
        <v>9.5500000000000007</v>
      </c>
      <c r="L2015">
        <v>26</v>
      </c>
      <c r="M2015">
        <v>25</v>
      </c>
      <c r="N2015">
        <v>1</v>
      </c>
      <c r="O2015">
        <v>26</v>
      </c>
      <c r="P2015">
        <v>96.2</v>
      </c>
      <c r="Q2015">
        <v>96.2</v>
      </c>
      <c r="R2015">
        <v>1.55</v>
      </c>
      <c r="S2015" t="s">
        <v>81</v>
      </c>
      <c r="T2015" t="s">
        <v>31</v>
      </c>
    </row>
    <row r="2016" spans="1:20" x14ac:dyDescent="0.3">
      <c r="A2016" t="s">
        <v>100</v>
      </c>
      <c r="B2016" t="s">
        <v>101</v>
      </c>
      <c r="C2016" t="s">
        <v>94</v>
      </c>
      <c r="D2016" t="s">
        <v>45</v>
      </c>
      <c r="E2016" t="s">
        <v>24</v>
      </c>
      <c r="F2016" t="s">
        <v>89</v>
      </c>
      <c r="G2016" t="s">
        <v>516</v>
      </c>
      <c r="H2016" t="s">
        <v>27</v>
      </c>
      <c r="I2016" t="s">
        <v>90</v>
      </c>
      <c r="J2016" t="s">
        <v>227</v>
      </c>
      <c r="K2016">
        <v>7.83</v>
      </c>
      <c r="L2016">
        <v>24</v>
      </c>
      <c r="M2016">
        <v>24</v>
      </c>
      <c r="N2016">
        <v>0</v>
      </c>
      <c r="O2016">
        <v>24</v>
      </c>
      <c r="P2016">
        <v>100</v>
      </c>
      <c r="Q2016">
        <v>100</v>
      </c>
      <c r="R2016">
        <v>0</v>
      </c>
      <c r="S2016" t="s">
        <v>42</v>
      </c>
      <c r="T2016" t="s">
        <v>60</v>
      </c>
    </row>
    <row r="2017" spans="1:20" x14ac:dyDescent="0.3">
      <c r="A2017" t="s">
        <v>103</v>
      </c>
      <c r="B2017" t="s">
        <v>104</v>
      </c>
      <c r="C2017" t="s">
        <v>22</v>
      </c>
      <c r="D2017" t="s">
        <v>34</v>
      </c>
      <c r="E2017" t="s">
        <v>105</v>
      </c>
      <c r="F2017" t="s">
        <v>25</v>
      </c>
      <c r="G2017" t="s">
        <v>516</v>
      </c>
      <c r="H2017" t="s">
        <v>27</v>
      </c>
      <c r="I2017" t="s">
        <v>99</v>
      </c>
      <c r="J2017" t="s">
        <v>156</v>
      </c>
      <c r="K2017">
        <v>8.4</v>
      </c>
      <c r="L2017">
        <v>24</v>
      </c>
      <c r="M2017">
        <v>24</v>
      </c>
      <c r="N2017">
        <v>0</v>
      </c>
      <c r="O2017">
        <v>24</v>
      </c>
      <c r="P2017">
        <v>100</v>
      </c>
      <c r="Q2017">
        <v>100</v>
      </c>
      <c r="R2017">
        <v>0.4</v>
      </c>
      <c r="S2017" t="s">
        <v>42</v>
      </c>
      <c r="T2017" t="s">
        <v>60</v>
      </c>
    </row>
    <row r="2018" spans="1:20" x14ac:dyDescent="0.3">
      <c r="A2018" t="s">
        <v>108</v>
      </c>
      <c r="B2018" t="s">
        <v>109</v>
      </c>
      <c r="C2018" t="s">
        <v>22</v>
      </c>
      <c r="D2018" t="s">
        <v>34</v>
      </c>
      <c r="E2018" t="s">
        <v>105</v>
      </c>
      <c r="F2018" t="s">
        <v>25</v>
      </c>
      <c r="G2018" t="s">
        <v>516</v>
      </c>
      <c r="H2018" t="s">
        <v>27</v>
      </c>
      <c r="I2018" t="s">
        <v>64</v>
      </c>
      <c r="J2018" t="s">
        <v>200</v>
      </c>
      <c r="K2018">
        <v>8.86</v>
      </c>
      <c r="L2018">
        <v>19</v>
      </c>
      <c r="M2018">
        <v>16</v>
      </c>
      <c r="N2018">
        <v>3</v>
      </c>
      <c r="O2018">
        <v>19</v>
      </c>
      <c r="P2018">
        <v>84.2</v>
      </c>
      <c r="Q2018">
        <v>84.2</v>
      </c>
      <c r="R2018">
        <v>0.86</v>
      </c>
      <c r="S2018" t="s">
        <v>81</v>
      </c>
      <c r="T2018" t="s">
        <v>31</v>
      </c>
    </row>
    <row r="2019" spans="1:20" x14ac:dyDescent="0.3">
      <c r="A2019" t="s">
        <v>111</v>
      </c>
      <c r="B2019" t="s">
        <v>112</v>
      </c>
      <c r="C2019" t="s">
        <v>55</v>
      </c>
      <c r="D2019" t="s">
        <v>56</v>
      </c>
      <c r="E2019" t="s">
        <v>105</v>
      </c>
      <c r="F2019" t="s">
        <v>57</v>
      </c>
      <c r="G2019" t="s">
        <v>516</v>
      </c>
      <c r="H2019" t="s">
        <v>27</v>
      </c>
      <c r="I2019" t="s">
        <v>210</v>
      </c>
      <c r="J2019" t="s">
        <v>320</v>
      </c>
      <c r="K2019">
        <v>9.2799999999999994</v>
      </c>
      <c r="L2019">
        <v>13</v>
      </c>
      <c r="M2019">
        <v>12</v>
      </c>
      <c r="N2019">
        <v>1</v>
      </c>
      <c r="O2019">
        <v>13</v>
      </c>
      <c r="P2019">
        <v>92.3</v>
      </c>
      <c r="Q2019">
        <v>92.3</v>
      </c>
      <c r="R2019">
        <v>1.28</v>
      </c>
      <c r="S2019" t="s">
        <v>30</v>
      </c>
      <c r="T2019" t="s">
        <v>31</v>
      </c>
    </row>
    <row r="2020" spans="1:20" x14ac:dyDescent="0.3">
      <c r="A2020" t="s">
        <v>114</v>
      </c>
      <c r="B2020" t="s">
        <v>115</v>
      </c>
      <c r="C2020" t="s">
        <v>72</v>
      </c>
      <c r="D2020" t="s">
        <v>73</v>
      </c>
      <c r="E2020" t="s">
        <v>105</v>
      </c>
      <c r="F2020" t="s">
        <v>74</v>
      </c>
      <c r="G2020" t="s">
        <v>516</v>
      </c>
      <c r="H2020" t="s">
        <v>119</v>
      </c>
      <c r="I2020" t="s">
        <v>493</v>
      </c>
      <c r="J2020" t="s">
        <v>163</v>
      </c>
      <c r="K2020">
        <v>7.96</v>
      </c>
      <c r="L2020">
        <v>20</v>
      </c>
      <c r="M2020">
        <v>20</v>
      </c>
      <c r="N2020">
        <v>0</v>
      </c>
      <c r="O2020">
        <v>20</v>
      </c>
      <c r="P2020">
        <v>100</v>
      </c>
      <c r="Q2020">
        <v>100</v>
      </c>
      <c r="R2020">
        <v>0</v>
      </c>
      <c r="S2020" t="s">
        <v>42</v>
      </c>
      <c r="T2020" t="s">
        <v>60</v>
      </c>
    </row>
    <row r="2021" spans="1:20" x14ac:dyDescent="0.3">
      <c r="A2021" t="s">
        <v>117</v>
      </c>
      <c r="B2021" t="s">
        <v>118</v>
      </c>
      <c r="C2021" t="s">
        <v>94</v>
      </c>
      <c r="D2021" t="s">
        <v>95</v>
      </c>
      <c r="E2021" t="s">
        <v>105</v>
      </c>
      <c r="F2021" t="s">
        <v>89</v>
      </c>
      <c r="G2021" t="s">
        <v>516</v>
      </c>
      <c r="H2021" t="s">
        <v>27</v>
      </c>
      <c r="I2021" t="s">
        <v>99</v>
      </c>
      <c r="J2021" t="s">
        <v>252</v>
      </c>
      <c r="K2021">
        <v>7.23</v>
      </c>
      <c r="L2021">
        <v>29</v>
      </c>
      <c r="M2021">
        <v>22</v>
      </c>
      <c r="N2021">
        <v>7</v>
      </c>
      <c r="O2021">
        <v>29</v>
      </c>
      <c r="P2021">
        <v>75.900000000000006</v>
      </c>
      <c r="Q2021">
        <v>75.900000000000006</v>
      </c>
      <c r="R2021">
        <v>0</v>
      </c>
      <c r="S2021" t="s">
        <v>30</v>
      </c>
      <c r="T2021" t="s">
        <v>37</v>
      </c>
    </row>
    <row r="2022" spans="1:20" x14ac:dyDescent="0.3">
      <c r="A2022" t="s">
        <v>20</v>
      </c>
      <c r="B2022" t="s">
        <v>21</v>
      </c>
      <c r="C2022" t="s">
        <v>22</v>
      </c>
      <c r="D2022" t="s">
        <v>23</v>
      </c>
      <c r="E2022" t="s">
        <v>24</v>
      </c>
      <c r="F2022" t="s">
        <v>25</v>
      </c>
      <c r="G2022" t="s">
        <v>518</v>
      </c>
      <c r="H2022" t="s">
        <v>27</v>
      </c>
      <c r="I2022" t="s">
        <v>35</v>
      </c>
      <c r="J2022" t="s">
        <v>425</v>
      </c>
      <c r="K2022">
        <v>8.14</v>
      </c>
      <c r="L2022">
        <v>16</v>
      </c>
      <c r="M2022">
        <v>12</v>
      </c>
      <c r="N2022">
        <v>4</v>
      </c>
      <c r="O2022">
        <v>16</v>
      </c>
      <c r="P2022">
        <v>75</v>
      </c>
      <c r="Q2022">
        <v>75</v>
      </c>
      <c r="R2022">
        <v>0.14000000000000001</v>
      </c>
      <c r="S2022" t="s">
        <v>42</v>
      </c>
      <c r="T2022" t="s">
        <v>37</v>
      </c>
    </row>
    <row r="2023" spans="1:20" x14ac:dyDescent="0.3">
      <c r="A2023" t="s">
        <v>32</v>
      </c>
      <c r="B2023" t="s">
        <v>33</v>
      </c>
      <c r="C2023" t="s">
        <v>22</v>
      </c>
      <c r="D2023" t="s">
        <v>34</v>
      </c>
      <c r="E2023" t="s">
        <v>24</v>
      </c>
      <c r="F2023" t="s">
        <v>25</v>
      </c>
      <c r="G2023" t="s">
        <v>518</v>
      </c>
      <c r="H2023" t="s">
        <v>27</v>
      </c>
      <c r="I2023" t="s">
        <v>185</v>
      </c>
      <c r="J2023" t="s">
        <v>59</v>
      </c>
      <c r="K2023">
        <v>7.93</v>
      </c>
      <c r="L2023">
        <v>30</v>
      </c>
      <c r="M2023">
        <v>23</v>
      </c>
      <c r="N2023">
        <v>7</v>
      </c>
      <c r="O2023">
        <v>30</v>
      </c>
      <c r="P2023">
        <v>76.7</v>
      </c>
      <c r="Q2023">
        <v>76.7</v>
      </c>
      <c r="R2023">
        <v>0</v>
      </c>
      <c r="S2023" t="s">
        <v>30</v>
      </c>
      <c r="T2023" t="s">
        <v>37</v>
      </c>
    </row>
    <row r="2024" spans="1:20" x14ac:dyDescent="0.3">
      <c r="A2024" t="s">
        <v>38</v>
      </c>
      <c r="B2024" t="s">
        <v>39</v>
      </c>
      <c r="C2024" t="s">
        <v>22</v>
      </c>
      <c r="D2024" t="s">
        <v>34</v>
      </c>
      <c r="E2024" t="s">
        <v>24</v>
      </c>
      <c r="F2024" t="s">
        <v>25</v>
      </c>
      <c r="G2024" t="s">
        <v>518</v>
      </c>
      <c r="H2024" t="s">
        <v>27</v>
      </c>
      <c r="I2024" t="s">
        <v>189</v>
      </c>
      <c r="J2024" t="s">
        <v>346</v>
      </c>
      <c r="K2024">
        <v>9.4700000000000006</v>
      </c>
      <c r="L2024">
        <v>22</v>
      </c>
      <c r="M2024">
        <v>16</v>
      </c>
      <c r="N2024">
        <v>6</v>
      </c>
      <c r="O2024">
        <v>22</v>
      </c>
      <c r="P2024">
        <v>72.7</v>
      </c>
      <c r="Q2024">
        <v>72.7</v>
      </c>
      <c r="R2024">
        <v>1.47</v>
      </c>
      <c r="S2024" t="s">
        <v>81</v>
      </c>
      <c r="T2024" t="s">
        <v>37</v>
      </c>
    </row>
    <row r="2025" spans="1:20" x14ac:dyDescent="0.3">
      <c r="A2025" t="s">
        <v>43</v>
      </c>
      <c r="B2025" t="s">
        <v>44</v>
      </c>
      <c r="C2025" t="s">
        <v>22</v>
      </c>
      <c r="D2025" t="s">
        <v>45</v>
      </c>
      <c r="E2025" t="s">
        <v>24</v>
      </c>
      <c r="F2025" t="s">
        <v>25</v>
      </c>
      <c r="G2025" t="s">
        <v>518</v>
      </c>
      <c r="H2025" t="s">
        <v>27</v>
      </c>
      <c r="I2025" t="s">
        <v>149</v>
      </c>
      <c r="J2025" t="s">
        <v>266</v>
      </c>
      <c r="K2025">
        <v>9.49</v>
      </c>
      <c r="L2025">
        <v>22</v>
      </c>
      <c r="M2025">
        <v>16</v>
      </c>
      <c r="N2025">
        <v>6</v>
      </c>
      <c r="O2025">
        <v>22</v>
      </c>
      <c r="P2025">
        <v>72.7</v>
      </c>
      <c r="Q2025">
        <v>72.7</v>
      </c>
      <c r="R2025">
        <v>1.49</v>
      </c>
      <c r="S2025" t="s">
        <v>30</v>
      </c>
      <c r="T2025" t="s">
        <v>37</v>
      </c>
    </row>
    <row r="2026" spans="1:20" x14ac:dyDescent="0.3">
      <c r="A2026" t="s">
        <v>48</v>
      </c>
      <c r="B2026" t="s">
        <v>49</v>
      </c>
      <c r="C2026" t="s">
        <v>22</v>
      </c>
      <c r="D2026" t="s">
        <v>34</v>
      </c>
      <c r="E2026" t="s">
        <v>24</v>
      </c>
      <c r="F2026" t="s">
        <v>25</v>
      </c>
      <c r="G2026" t="s">
        <v>518</v>
      </c>
      <c r="H2026" t="s">
        <v>27</v>
      </c>
      <c r="I2026" t="s">
        <v>136</v>
      </c>
      <c r="J2026" t="s">
        <v>140</v>
      </c>
      <c r="K2026">
        <v>8.3800000000000008</v>
      </c>
      <c r="L2026">
        <v>17</v>
      </c>
      <c r="M2026">
        <v>17</v>
      </c>
      <c r="N2026">
        <v>0</v>
      </c>
      <c r="O2026">
        <v>17</v>
      </c>
      <c r="P2026">
        <v>100</v>
      </c>
      <c r="Q2026">
        <v>100</v>
      </c>
      <c r="R2026">
        <v>0.38</v>
      </c>
      <c r="S2026" t="s">
        <v>42</v>
      </c>
      <c r="T2026" t="s">
        <v>60</v>
      </c>
    </row>
    <row r="2027" spans="1:20" x14ac:dyDescent="0.3">
      <c r="A2027" t="s">
        <v>53</v>
      </c>
      <c r="B2027" t="s">
        <v>54</v>
      </c>
      <c r="C2027" t="s">
        <v>55</v>
      </c>
      <c r="D2027" t="s">
        <v>56</v>
      </c>
      <c r="E2027" t="s">
        <v>24</v>
      </c>
      <c r="F2027" t="s">
        <v>57</v>
      </c>
      <c r="G2027" t="s">
        <v>518</v>
      </c>
      <c r="H2027" t="s">
        <v>27</v>
      </c>
      <c r="I2027" t="s">
        <v>58</v>
      </c>
      <c r="J2027" t="s">
        <v>243</v>
      </c>
      <c r="K2027">
        <v>7.95</v>
      </c>
      <c r="L2027">
        <v>10</v>
      </c>
      <c r="M2027">
        <v>9</v>
      </c>
      <c r="N2027">
        <v>1</v>
      </c>
      <c r="O2027">
        <v>10</v>
      </c>
      <c r="P2027">
        <v>90</v>
      </c>
      <c r="Q2027">
        <v>90</v>
      </c>
      <c r="R2027">
        <v>0</v>
      </c>
      <c r="S2027" t="s">
        <v>30</v>
      </c>
      <c r="T2027" t="s">
        <v>31</v>
      </c>
    </row>
    <row r="2028" spans="1:20" x14ac:dyDescent="0.3">
      <c r="A2028" t="s">
        <v>61</v>
      </c>
      <c r="B2028" t="s">
        <v>62</v>
      </c>
      <c r="C2028" t="s">
        <v>55</v>
      </c>
      <c r="D2028" t="s">
        <v>63</v>
      </c>
      <c r="E2028" t="s">
        <v>24</v>
      </c>
      <c r="F2028" t="s">
        <v>57</v>
      </c>
      <c r="G2028" t="s">
        <v>518</v>
      </c>
      <c r="H2028" t="s">
        <v>27</v>
      </c>
      <c r="I2028" t="s">
        <v>46</v>
      </c>
      <c r="J2028" t="s">
        <v>374</v>
      </c>
      <c r="K2028">
        <v>8.09</v>
      </c>
      <c r="L2028">
        <v>11</v>
      </c>
      <c r="M2028">
        <v>11</v>
      </c>
      <c r="N2028">
        <v>0</v>
      </c>
      <c r="O2028">
        <v>11</v>
      </c>
      <c r="P2028">
        <v>100</v>
      </c>
      <c r="Q2028">
        <v>100</v>
      </c>
      <c r="R2028">
        <v>0.09</v>
      </c>
      <c r="S2028" t="s">
        <v>42</v>
      </c>
      <c r="T2028" t="s">
        <v>60</v>
      </c>
    </row>
    <row r="2029" spans="1:20" x14ac:dyDescent="0.3">
      <c r="A2029" t="s">
        <v>66</v>
      </c>
      <c r="B2029" t="s">
        <v>67</v>
      </c>
      <c r="C2029" t="s">
        <v>55</v>
      </c>
      <c r="D2029" t="s">
        <v>56</v>
      </c>
      <c r="E2029" t="s">
        <v>24</v>
      </c>
      <c r="F2029" t="s">
        <v>57</v>
      </c>
      <c r="G2029" t="s">
        <v>518</v>
      </c>
      <c r="H2029" t="s">
        <v>27</v>
      </c>
      <c r="I2029" t="s">
        <v>99</v>
      </c>
      <c r="J2029" t="s">
        <v>41</v>
      </c>
      <c r="K2029">
        <v>8.1999999999999993</v>
      </c>
      <c r="L2029">
        <v>17</v>
      </c>
      <c r="M2029">
        <v>13</v>
      </c>
      <c r="N2029">
        <v>4</v>
      </c>
      <c r="O2029">
        <v>17</v>
      </c>
      <c r="P2029">
        <v>76.5</v>
      </c>
      <c r="Q2029">
        <v>76.5</v>
      </c>
      <c r="R2029">
        <v>0.2</v>
      </c>
      <c r="S2029" t="s">
        <v>81</v>
      </c>
      <c r="T2029" t="s">
        <v>37</v>
      </c>
    </row>
    <row r="2030" spans="1:20" x14ac:dyDescent="0.3">
      <c r="A2030" t="s">
        <v>70</v>
      </c>
      <c r="B2030" t="s">
        <v>71</v>
      </c>
      <c r="C2030" t="s">
        <v>72</v>
      </c>
      <c r="D2030" t="s">
        <v>73</v>
      </c>
      <c r="E2030" t="s">
        <v>24</v>
      </c>
      <c r="F2030" t="s">
        <v>74</v>
      </c>
      <c r="G2030" t="s">
        <v>518</v>
      </c>
      <c r="H2030" t="s">
        <v>27</v>
      </c>
      <c r="I2030" t="s">
        <v>68</v>
      </c>
      <c r="J2030" t="s">
        <v>226</v>
      </c>
      <c r="K2030">
        <v>8.5299999999999994</v>
      </c>
      <c r="L2030">
        <v>24</v>
      </c>
      <c r="M2030">
        <v>22</v>
      </c>
      <c r="N2030">
        <v>2</v>
      </c>
      <c r="O2030">
        <v>24</v>
      </c>
      <c r="P2030">
        <v>91.7</v>
      </c>
      <c r="Q2030">
        <v>91.7</v>
      </c>
      <c r="R2030">
        <v>0.53</v>
      </c>
      <c r="S2030" t="s">
        <v>42</v>
      </c>
      <c r="T2030" t="s">
        <v>31</v>
      </c>
    </row>
    <row r="2031" spans="1:20" x14ac:dyDescent="0.3">
      <c r="A2031" t="s">
        <v>77</v>
      </c>
      <c r="B2031" t="s">
        <v>78</v>
      </c>
      <c r="C2031" t="s">
        <v>72</v>
      </c>
      <c r="D2031" t="s">
        <v>73</v>
      </c>
      <c r="E2031" t="s">
        <v>24</v>
      </c>
      <c r="F2031" t="s">
        <v>74</v>
      </c>
      <c r="G2031" t="s">
        <v>518</v>
      </c>
      <c r="H2031" t="s">
        <v>27</v>
      </c>
      <c r="I2031" t="s">
        <v>84</v>
      </c>
      <c r="J2031" t="s">
        <v>327</v>
      </c>
      <c r="K2031">
        <v>9.08</v>
      </c>
      <c r="L2031">
        <v>10</v>
      </c>
      <c r="M2031">
        <v>9</v>
      </c>
      <c r="N2031">
        <v>1</v>
      </c>
      <c r="O2031">
        <v>10</v>
      </c>
      <c r="P2031">
        <v>90</v>
      </c>
      <c r="Q2031">
        <v>90</v>
      </c>
      <c r="R2031">
        <v>1.08</v>
      </c>
      <c r="S2031" t="s">
        <v>30</v>
      </c>
      <c r="T2031" t="s">
        <v>31</v>
      </c>
    </row>
    <row r="2032" spans="1:20" x14ac:dyDescent="0.3">
      <c r="A2032" t="s">
        <v>82</v>
      </c>
      <c r="B2032" t="s">
        <v>83</v>
      </c>
      <c r="C2032" t="s">
        <v>72</v>
      </c>
      <c r="D2032" t="s">
        <v>45</v>
      </c>
      <c r="E2032" t="s">
        <v>24</v>
      </c>
      <c r="F2032" t="s">
        <v>74</v>
      </c>
      <c r="G2032" t="s">
        <v>518</v>
      </c>
      <c r="H2032" t="s">
        <v>27</v>
      </c>
      <c r="I2032" t="s">
        <v>194</v>
      </c>
      <c r="J2032" t="s">
        <v>65</v>
      </c>
      <c r="K2032">
        <v>8.5500000000000007</v>
      </c>
      <c r="L2032">
        <v>15</v>
      </c>
      <c r="M2032">
        <v>15</v>
      </c>
      <c r="N2032">
        <v>0</v>
      </c>
      <c r="O2032">
        <v>15</v>
      </c>
      <c r="P2032">
        <v>100</v>
      </c>
      <c r="Q2032">
        <v>100</v>
      </c>
      <c r="R2032">
        <v>0.55000000000000004</v>
      </c>
      <c r="S2032" t="s">
        <v>42</v>
      </c>
      <c r="T2032" t="s">
        <v>60</v>
      </c>
    </row>
    <row r="2033" spans="1:20" x14ac:dyDescent="0.3">
      <c r="A2033" t="s">
        <v>85</v>
      </c>
      <c r="B2033" t="s">
        <v>86</v>
      </c>
      <c r="C2033" t="s">
        <v>87</v>
      </c>
      <c r="D2033" t="s">
        <v>88</v>
      </c>
      <c r="E2033" t="s">
        <v>24</v>
      </c>
      <c r="F2033" t="s">
        <v>89</v>
      </c>
      <c r="G2033" t="s">
        <v>518</v>
      </c>
      <c r="H2033" t="s">
        <v>27</v>
      </c>
      <c r="I2033" t="s">
        <v>138</v>
      </c>
      <c r="J2033" t="s">
        <v>190</v>
      </c>
      <c r="K2033">
        <v>9</v>
      </c>
      <c r="L2033">
        <v>10</v>
      </c>
      <c r="M2033">
        <v>8</v>
      </c>
      <c r="N2033">
        <v>2</v>
      </c>
      <c r="O2033">
        <v>10</v>
      </c>
      <c r="P2033">
        <v>80</v>
      </c>
      <c r="Q2033">
        <v>80</v>
      </c>
      <c r="R2033">
        <v>1</v>
      </c>
      <c r="S2033" t="s">
        <v>30</v>
      </c>
      <c r="T2033" t="s">
        <v>31</v>
      </c>
    </row>
    <row r="2034" spans="1:20" x14ac:dyDescent="0.3">
      <c r="A2034" t="s">
        <v>92</v>
      </c>
      <c r="B2034" t="s">
        <v>93</v>
      </c>
      <c r="C2034" t="s">
        <v>94</v>
      </c>
      <c r="D2034" t="s">
        <v>95</v>
      </c>
      <c r="E2034" t="s">
        <v>24</v>
      </c>
      <c r="F2034" t="s">
        <v>89</v>
      </c>
      <c r="G2034" t="s">
        <v>518</v>
      </c>
      <c r="H2034" t="s">
        <v>27</v>
      </c>
      <c r="I2034" t="s">
        <v>149</v>
      </c>
      <c r="J2034" t="s">
        <v>177</v>
      </c>
      <c r="K2034">
        <v>8.2799999999999994</v>
      </c>
      <c r="L2034">
        <v>26</v>
      </c>
      <c r="M2034">
        <v>25</v>
      </c>
      <c r="N2034">
        <v>1</v>
      </c>
      <c r="O2034">
        <v>26</v>
      </c>
      <c r="P2034">
        <v>96.2</v>
      </c>
      <c r="Q2034">
        <v>96.2</v>
      </c>
      <c r="R2034">
        <v>0.28000000000000003</v>
      </c>
      <c r="S2034" t="s">
        <v>30</v>
      </c>
      <c r="T2034" t="s">
        <v>31</v>
      </c>
    </row>
    <row r="2035" spans="1:20" x14ac:dyDescent="0.3">
      <c r="A2035" t="s">
        <v>97</v>
      </c>
      <c r="B2035" t="s">
        <v>98</v>
      </c>
      <c r="C2035" t="s">
        <v>94</v>
      </c>
      <c r="D2035" t="s">
        <v>95</v>
      </c>
      <c r="E2035" t="s">
        <v>24</v>
      </c>
      <c r="F2035" t="s">
        <v>89</v>
      </c>
      <c r="G2035" t="s">
        <v>518</v>
      </c>
      <c r="H2035" t="s">
        <v>27</v>
      </c>
      <c r="I2035" t="s">
        <v>50</v>
      </c>
      <c r="J2035" t="s">
        <v>249</v>
      </c>
      <c r="K2035">
        <v>9.23</v>
      </c>
      <c r="L2035">
        <v>31</v>
      </c>
      <c r="M2035">
        <v>29</v>
      </c>
      <c r="N2035">
        <v>2</v>
      </c>
      <c r="O2035">
        <v>31</v>
      </c>
      <c r="P2035">
        <v>93.5</v>
      </c>
      <c r="Q2035">
        <v>93.5</v>
      </c>
      <c r="R2035">
        <v>1.23</v>
      </c>
      <c r="S2035" t="s">
        <v>42</v>
      </c>
      <c r="T2035" t="s">
        <v>31</v>
      </c>
    </row>
    <row r="2036" spans="1:20" x14ac:dyDescent="0.3">
      <c r="A2036" t="s">
        <v>100</v>
      </c>
      <c r="B2036" t="s">
        <v>101</v>
      </c>
      <c r="C2036" t="s">
        <v>94</v>
      </c>
      <c r="D2036" t="s">
        <v>45</v>
      </c>
      <c r="E2036" t="s">
        <v>24</v>
      </c>
      <c r="F2036" t="s">
        <v>89</v>
      </c>
      <c r="G2036" t="s">
        <v>518</v>
      </c>
      <c r="H2036" t="s">
        <v>27</v>
      </c>
      <c r="I2036" t="s">
        <v>159</v>
      </c>
      <c r="J2036" t="s">
        <v>51</v>
      </c>
      <c r="K2036">
        <v>7.55</v>
      </c>
      <c r="L2036">
        <v>29</v>
      </c>
      <c r="M2036">
        <v>23</v>
      </c>
      <c r="N2036">
        <v>6</v>
      </c>
      <c r="O2036">
        <v>29</v>
      </c>
      <c r="P2036">
        <v>79.3</v>
      </c>
      <c r="Q2036">
        <v>79.3</v>
      </c>
      <c r="R2036">
        <v>0</v>
      </c>
      <c r="S2036" t="s">
        <v>42</v>
      </c>
      <c r="T2036" t="s">
        <v>37</v>
      </c>
    </row>
    <row r="2037" spans="1:20" x14ac:dyDescent="0.3">
      <c r="A2037" t="s">
        <v>103</v>
      </c>
      <c r="B2037" t="s">
        <v>104</v>
      </c>
      <c r="C2037" t="s">
        <v>22</v>
      </c>
      <c r="D2037" t="s">
        <v>34</v>
      </c>
      <c r="E2037" t="s">
        <v>105</v>
      </c>
      <c r="F2037" t="s">
        <v>25</v>
      </c>
      <c r="G2037" t="s">
        <v>518</v>
      </c>
      <c r="H2037" t="s">
        <v>124</v>
      </c>
      <c r="I2037" t="s">
        <v>159</v>
      </c>
      <c r="J2037" t="s">
        <v>519</v>
      </c>
      <c r="K2037">
        <v>3.8</v>
      </c>
      <c r="L2037">
        <v>18</v>
      </c>
      <c r="M2037">
        <v>12</v>
      </c>
      <c r="N2037">
        <v>6</v>
      </c>
      <c r="O2037">
        <v>18</v>
      </c>
      <c r="P2037">
        <v>66.7</v>
      </c>
      <c r="Q2037">
        <v>66.7</v>
      </c>
      <c r="R2037">
        <v>0</v>
      </c>
      <c r="S2037" t="s">
        <v>81</v>
      </c>
      <c r="T2037" t="s">
        <v>37</v>
      </c>
    </row>
    <row r="2038" spans="1:20" x14ac:dyDescent="0.3">
      <c r="A2038" t="s">
        <v>108</v>
      </c>
      <c r="B2038" t="s">
        <v>109</v>
      </c>
      <c r="C2038" t="s">
        <v>22</v>
      </c>
      <c r="D2038" t="s">
        <v>34</v>
      </c>
      <c r="E2038" t="s">
        <v>105</v>
      </c>
      <c r="F2038" t="s">
        <v>25</v>
      </c>
      <c r="G2038" t="s">
        <v>518</v>
      </c>
      <c r="H2038" t="s">
        <v>27</v>
      </c>
      <c r="I2038" t="s">
        <v>64</v>
      </c>
      <c r="J2038" t="s">
        <v>182</v>
      </c>
      <c r="K2038">
        <v>8.9700000000000006</v>
      </c>
      <c r="L2038">
        <v>27</v>
      </c>
      <c r="M2038">
        <v>21</v>
      </c>
      <c r="N2038">
        <v>6</v>
      </c>
      <c r="O2038">
        <v>27</v>
      </c>
      <c r="P2038">
        <v>77.8</v>
      </c>
      <c r="Q2038">
        <v>77.8</v>
      </c>
      <c r="R2038">
        <v>0.97</v>
      </c>
      <c r="S2038" t="s">
        <v>30</v>
      </c>
      <c r="T2038" t="s">
        <v>37</v>
      </c>
    </row>
    <row r="2039" spans="1:20" x14ac:dyDescent="0.3">
      <c r="A2039" t="s">
        <v>111</v>
      </c>
      <c r="B2039" t="s">
        <v>112</v>
      </c>
      <c r="C2039" t="s">
        <v>55</v>
      </c>
      <c r="D2039" t="s">
        <v>56</v>
      </c>
      <c r="E2039" t="s">
        <v>105</v>
      </c>
      <c r="F2039" t="s">
        <v>57</v>
      </c>
      <c r="G2039" t="s">
        <v>518</v>
      </c>
      <c r="H2039" t="s">
        <v>27</v>
      </c>
      <c r="I2039" t="s">
        <v>179</v>
      </c>
      <c r="J2039" t="s">
        <v>195</v>
      </c>
      <c r="K2039">
        <v>7.83</v>
      </c>
      <c r="L2039">
        <v>24</v>
      </c>
      <c r="M2039">
        <v>18</v>
      </c>
      <c r="N2039">
        <v>6</v>
      </c>
      <c r="O2039">
        <v>24</v>
      </c>
      <c r="P2039">
        <v>75</v>
      </c>
      <c r="Q2039">
        <v>75</v>
      </c>
      <c r="R2039">
        <v>0</v>
      </c>
      <c r="S2039" t="s">
        <v>42</v>
      </c>
      <c r="T2039" t="s">
        <v>37</v>
      </c>
    </row>
    <row r="2040" spans="1:20" x14ac:dyDescent="0.3">
      <c r="A2040" t="s">
        <v>114</v>
      </c>
      <c r="B2040" t="s">
        <v>115</v>
      </c>
      <c r="C2040" t="s">
        <v>72</v>
      </c>
      <c r="D2040" t="s">
        <v>73</v>
      </c>
      <c r="E2040" t="s">
        <v>105</v>
      </c>
      <c r="F2040" t="s">
        <v>74</v>
      </c>
      <c r="G2040" t="s">
        <v>518</v>
      </c>
      <c r="H2040" t="s">
        <v>27</v>
      </c>
      <c r="I2040" t="s">
        <v>223</v>
      </c>
      <c r="J2040" t="s">
        <v>187</v>
      </c>
      <c r="K2040">
        <v>8.08</v>
      </c>
      <c r="L2040">
        <v>22</v>
      </c>
      <c r="M2040">
        <v>19</v>
      </c>
      <c r="N2040">
        <v>3</v>
      </c>
      <c r="O2040">
        <v>22</v>
      </c>
      <c r="P2040">
        <v>86.4</v>
      </c>
      <c r="Q2040">
        <v>86.4</v>
      </c>
      <c r="R2040">
        <v>0.08</v>
      </c>
      <c r="S2040" t="s">
        <v>30</v>
      </c>
      <c r="T2040" t="s">
        <v>31</v>
      </c>
    </row>
    <row r="2041" spans="1:20" x14ac:dyDescent="0.3">
      <c r="A2041" t="s">
        <v>117</v>
      </c>
      <c r="B2041" t="s">
        <v>118</v>
      </c>
      <c r="C2041" t="s">
        <v>94</v>
      </c>
      <c r="D2041" t="s">
        <v>95</v>
      </c>
      <c r="E2041" t="s">
        <v>105</v>
      </c>
      <c r="F2041" t="s">
        <v>89</v>
      </c>
      <c r="G2041" t="s">
        <v>518</v>
      </c>
      <c r="H2041" t="s">
        <v>27</v>
      </c>
      <c r="I2041" t="s">
        <v>199</v>
      </c>
      <c r="J2041" t="s">
        <v>167</v>
      </c>
      <c r="K2041">
        <v>7.46</v>
      </c>
      <c r="L2041">
        <v>12</v>
      </c>
      <c r="M2041">
        <v>9</v>
      </c>
      <c r="N2041">
        <v>3</v>
      </c>
      <c r="O2041">
        <v>12</v>
      </c>
      <c r="P2041">
        <v>75</v>
      </c>
      <c r="Q2041">
        <v>75</v>
      </c>
      <c r="R2041">
        <v>0</v>
      </c>
      <c r="S2041" t="s">
        <v>42</v>
      </c>
      <c r="T2041" t="s">
        <v>31</v>
      </c>
    </row>
    <row r="2042" spans="1:20" x14ac:dyDescent="0.3">
      <c r="A2042" t="s">
        <v>20</v>
      </c>
      <c r="B2042" t="s">
        <v>21</v>
      </c>
      <c r="C2042" t="s">
        <v>22</v>
      </c>
      <c r="D2042" t="s">
        <v>23</v>
      </c>
      <c r="E2042" t="s">
        <v>24</v>
      </c>
      <c r="F2042" t="s">
        <v>25</v>
      </c>
      <c r="G2042" t="s">
        <v>520</v>
      </c>
      <c r="H2042" t="s">
        <v>27</v>
      </c>
      <c r="I2042" t="s">
        <v>306</v>
      </c>
      <c r="J2042" t="s">
        <v>183</v>
      </c>
      <c r="K2042">
        <v>7.59</v>
      </c>
      <c r="L2042">
        <v>32</v>
      </c>
      <c r="M2042">
        <v>23</v>
      </c>
      <c r="N2042">
        <v>9</v>
      </c>
      <c r="O2042">
        <v>32</v>
      </c>
      <c r="P2042">
        <v>71.900000000000006</v>
      </c>
      <c r="Q2042">
        <v>71.900000000000006</v>
      </c>
      <c r="R2042">
        <v>0</v>
      </c>
      <c r="S2042" t="s">
        <v>81</v>
      </c>
      <c r="T2042" t="s">
        <v>122</v>
      </c>
    </row>
    <row r="2043" spans="1:20" x14ac:dyDescent="0.3">
      <c r="A2043" t="s">
        <v>32</v>
      </c>
      <c r="B2043" t="s">
        <v>33</v>
      </c>
      <c r="C2043" t="s">
        <v>22</v>
      </c>
      <c r="D2043" t="s">
        <v>34</v>
      </c>
      <c r="E2043" t="s">
        <v>24</v>
      </c>
      <c r="F2043" t="s">
        <v>25</v>
      </c>
      <c r="G2043" t="s">
        <v>520</v>
      </c>
      <c r="H2043" t="s">
        <v>27</v>
      </c>
      <c r="I2043" t="s">
        <v>46</v>
      </c>
      <c r="J2043" t="s">
        <v>132</v>
      </c>
      <c r="K2043">
        <v>7.96</v>
      </c>
      <c r="L2043">
        <v>33</v>
      </c>
      <c r="M2043">
        <v>32</v>
      </c>
      <c r="N2043">
        <v>1</v>
      </c>
      <c r="O2043">
        <v>33</v>
      </c>
      <c r="P2043">
        <v>97</v>
      </c>
      <c r="Q2043">
        <v>97</v>
      </c>
      <c r="R2043">
        <v>0</v>
      </c>
      <c r="S2043" t="s">
        <v>30</v>
      </c>
      <c r="T2043" t="s">
        <v>31</v>
      </c>
    </row>
    <row r="2044" spans="1:20" x14ac:dyDescent="0.3">
      <c r="A2044" t="s">
        <v>38</v>
      </c>
      <c r="B2044" t="s">
        <v>39</v>
      </c>
      <c r="C2044" t="s">
        <v>22</v>
      </c>
      <c r="D2044" t="s">
        <v>34</v>
      </c>
      <c r="E2044" t="s">
        <v>24</v>
      </c>
      <c r="F2044" t="s">
        <v>25</v>
      </c>
      <c r="G2044" t="s">
        <v>520</v>
      </c>
      <c r="H2044" t="s">
        <v>27</v>
      </c>
      <c r="I2044" t="s">
        <v>138</v>
      </c>
      <c r="J2044" t="s">
        <v>148</v>
      </c>
      <c r="K2044">
        <v>7.63</v>
      </c>
      <c r="L2044">
        <v>17</v>
      </c>
      <c r="M2044">
        <v>16</v>
      </c>
      <c r="N2044">
        <v>1</v>
      </c>
      <c r="O2044">
        <v>17</v>
      </c>
      <c r="P2044">
        <v>94.1</v>
      </c>
      <c r="Q2044">
        <v>94.1</v>
      </c>
      <c r="R2044">
        <v>0</v>
      </c>
      <c r="S2044" t="s">
        <v>42</v>
      </c>
      <c r="T2044" t="s">
        <v>31</v>
      </c>
    </row>
    <row r="2045" spans="1:20" x14ac:dyDescent="0.3">
      <c r="A2045" t="s">
        <v>43</v>
      </c>
      <c r="B2045" t="s">
        <v>44</v>
      </c>
      <c r="C2045" t="s">
        <v>22</v>
      </c>
      <c r="D2045" t="s">
        <v>45</v>
      </c>
      <c r="E2045" t="s">
        <v>24</v>
      </c>
      <c r="F2045" t="s">
        <v>25</v>
      </c>
      <c r="G2045" t="s">
        <v>520</v>
      </c>
      <c r="H2045" t="s">
        <v>27</v>
      </c>
      <c r="I2045" t="s">
        <v>113</v>
      </c>
      <c r="J2045" t="s">
        <v>263</v>
      </c>
      <c r="K2045">
        <v>7.33</v>
      </c>
      <c r="L2045">
        <v>18</v>
      </c>
      <c r="M2045">
        <v>17</v>
      </c>
      <c r="N2045">
        <v>1</v>
      </c>
      <c r="O2045">
        <v>18</v>
      </c>
      <c r="P2045">
        <v>94.4</v>
      </c>
      <c r="Q2045">
        <v>94.4</v>
      </c>
      <c r="R2045">
        <v>0</v>
      </c>
      <c r="S2045" t="s">
        <v>42</v>
      </c>
      <c r="T2045" t="s">
        <v>31</v>
      </c>
    </row>
    <row r="2046" spans="1:20" x14ac:dyDescent="0.3">
      <c r="A2046" t="s">
        <v>48</v>
      </c>
      <c r="B2046" t="s">
        <v>49</v>
      </c>
      <c r="C2046" t="s">
        <v>22</v>
      </c>
      <c r="D2046" t="s">
        <v>34</v>
      </c>
      <c r="E2046" t="s">
        <v>24</v>
      </c>
      <c r="F2046" t="s">
        <v>25</v>
      </c>
      <c r="G2046" t="s">
        <v>520</v>
      </c>
      <c r="H2046" t="s">
        <v>27</v>
      </c>
      <c r="I2046" t="s">
        <v>46</v>
      </c>
      <c r="J2046" t="s">
        <v>203</v>
      </c>
      <c r="K2046">
        <v>7.56</v>
      </c>
      <c r="L2046">
        <v>12</v>
      </c>
      <c r="M2046">
        <v>9</v>
      </c>
      <c r="N2046">
        <v>3</v>
      </c>
      <c r="O2046">
        <v>12</v>
      </c>
      <c r="P2046">
        <v>75</v>
      </c>
      <c r="Q2046">
        <v>75</v>
      </c>
      <c r="R2046">
        <v>0</v>
      </c>
      <c r="S2046" t="s">
        <v>30</v>
      </c>
      <c r="T2046" t="s">
        <v>31</v>
      </c>
    </row>
    <row r="2047" spans="1:20" x14ac:dyDescent="0.3">
      <c r="A2047" t="s">
        <v>53</v>
      </c>
      <c r="B2047" t="s">
        <v>54</v>
      </c>
      <c r="C2047" t="s">
        <v>55</v>
      </c>
      <c r="D2047" t="s">
        <v>56</v>
      </c>
      <c r="E2047" t="s">
        <v>24</v>
      </c>
      <c r="F2047" t="s">
        <v>57</v>
      </c>
      <c r="G2047" t="s">
        <v>520</v>
      </c>
      <c r="H2047" t="s">
        <v>158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 t="s">
        <v>42</v>
      </c>
      <c r="T2047" t="s">
        <v>60</v>
      </c>
    </row>
    <row r="2048" spans="1:20" x14ac:dyDescent="0.3">
      <c r="A2048" t="s">
        <v>61</v>
      </c>
      <c r="B2048" t="s">
        <v>62</v>
      </c>
      <c r="C2048" t="s">
        <v>55</v>
      </c>
      <c r="D2048" t="s">
        <v>63</v>
      </c>
      <c r="E2048" t="s">
        <v>24</v>
      </c>
      <c r="F2048" t="s">
        <v>57</v>
      </c>
      <c r="G2048" t="s">
        <v>520</v>
      </c>
      <c r="H2048" t="s">
        <v>27</v>
      </c>
      <c r="I2048" t="s">
        <v>199</v>
      </c>
      <c r="J2048" t="s">
        <v>160</v>
      </c>
      <c r="K2048">
        <v>9</v>
      </c>
      <c r="L2048">
        <v>14</v>
      </c>
      <c r="M2048">
        <v>12</v>
      </c>
      <c r="N2048">
        <v>2</v>
      </c>
      <c r="O2048">
        <v>14</v>
      </c>
      <c r="P2048">
        <v>85.7</v>
      </c>
      <c r="Q2048">
        <v>85.7</v>
      </c>
      <c r="R2048">
        <v>1</v>
      </c>
      <c r="S2048" t="s">
        <v>30</v>
      </c>
      <c r="T2048" t="s">
        <v>31</v>
      </c>
    </row>
    <row r="2049" spans="1:20" x14ac:dyDescent="0.3">
      <c r="A2049" t="s">
        <v>66</v>
      </c>
      <c r="B2049" t="s">
        <v>67</v>
      </c>
      <c r="C2049" t="s">
        <v>55</v>
      </c>
      <c r="D2049" t="s">
        <v>56</v>
      </c>
      <c r="E2049" t="s">
        <v>24</v>
      </c>
      <c r="F2049" t="s">
        <v>57</v>
      </c>
      <c r="G2049" t="s">
        <v>520</v>
      </c>
      <c r="H2049" t="s">
        <v>27</v>
      </c>
      <c r="I2049" t="s">
        <v>96</v>
      </c>
      <c r="J2049" t="s">
        <v>156</v>
      </c>
      <c r="K2049">
        <v>8.52</v>
      </c>
      <c r="L2049">
        <v>18</v>
      </c>
      <c r="M2049">
        <v>13</v>
      </c>
      <c r="N2049">
        <v>5</v>
      </c>
      <c r="O2049">
        <v>18</v>
      </c>
      <c r="P2049">
        <v>72.2</v>
      </c>
      <c r="Q2049">
        <v>72.2</v>
      </c>
      <c r="R2049">
        <v>0.52</v>
      </c>
      <c r="S2049" t="s">
        <v>30</v>
      </c>
      <c r="T2049" t="s">
        <v>37</v>
      </c>
    </row>
    <row r="2050" spans="1:20" x14ac:dyDescent="0.3">
      <c r="A2050" t="s">
        <v>70</v>
      </c>
      <c r="B2050" t="s">
        <v>71</v>
      </c>
      <c r="C2050" t="s">
        <v>72</v>
      </c>
      <c r="D2050" t="s">
        <v>73</v>
      </c>
      <c r="E2050" t="s">
        <v>24</v>
      </c>
      <c r="F2050" t="s">
        <v>74</v>
      </c>
      <c r="G2050" t="s">
        <v>520</v>
      </c>
      <c r="H2050" t="s">
        <v>27</v>
      </c>
      <c r="I2050" t="s">
        <v>125</v>
      </c>
      <c r="J2050" t="s">
        <v>301</v>
      </c>
      <c r="K2050">
        <v>7.34</v>
      </c>
      <c r="L2050">
        <v>21</v>
      </c>
      <c r="M2050">
        <v>20</v>
      </c>
      <c r="N2050">
        <v>1</v>
      </c>
      <c r="O2050">
        <v>21</v>
      </c>
      <c r="P2050">
        <v>95.2</v>
      </c>
      <c r="Q2050">
        <v>95.2</v>
      </c>
      <c r="R2050">
        <v>0</v>
      </c>
      <c r="S2050" t="s">
        <v>42</v>
      </c>
      <c r="T2050" t="s">
        <v>31</v>
      </c>
    </row>
    <row r="2051" spans="1:20" x14ac:dyDescent="0.3">
      <c r="A2051" t="s">
        <v>77</v>
      </c>
      <c r="B2051" t="s">
        <v>78</v>
      </c>
      <c r="C2051" t="s">
        <v>72</v>
      </c>
      <c r="D2051" t="s">
        <v>73</v>
      </c>
      <c r="E2051" t="s">
        <v>24</v>
      </c>
      <c r="F2051" t="s">
        <v>74</v>
      </c>
      <c r="G2051" t="s">
        <v>520</v>
      </c>
      <c r="H2051" t="s">
        <v>27</v>
      </c>
      <c r="I2051" t="s">
        <v>194</v>
      </c>
      <c r="J2051" t="s">
        <v>387</v>
      </c>
      <c r="K2051">
        <v>7.3</v>
      </c>
      <c r="L2051">
        <v>20</v>
      </c>
      <c r="M2051">
        <v>15</v>
      </c>
      <c r="N2051">
        <v>5</v>
      </c>
      <c r="O2051">
        <v>20</v>
      </c>
      <c r="P2051">
        <v>75</v>
      </c>
      <c r="Q2051">
        <v>75</v>
      </c>
      <c r="R2051">
        <v>0</v>
      </c>
      <c r="S2051" t="s">
        <v>81</v>
      </c>
      <c r="T2051" t="s">
        <v>37</v>
      </c>
    </row>
    <row r="2052" spans="1:20" x14ac:dyDescent="0.3">
      <c r="A2052" t="s">
        <v>82</v>
      </c>
      <c r="B2052" t="s">
        <v>83</v>
      </c>
      <c r="C2052" t="s">
        <v>72</v>
      </c>
      <c r="D2052" t="s">
        <v>45</v>
      </c>
      <c r="E2052" t="s">
        <v>24</v>
      </c>
      <c r="F2052" t="s">
        <v>74</v>
      </c>
      <c r="G2052" t="s">
        <v>520</v>
      </c>
      <c r="H2052" t="s">
        <v>27</v>
      </c>
      <c r="I2052" t="s">
        <v>138</v>
      </c>
      <c r="J2052" t="s">
        <v>190</v>
      </c>
      <c r="K2052">
        <v>9.01</v>
      </c>
      <c r="L2052">
        <v>23</v>
      </c>
      <c r="M2052">
        <v>21</v>
      </c>
      <c r="N2052">
        <v>2</v>
      </c>
      <c r="O2052">
        <v>23</v>
      </c>
      <c r="P2052">
        <v>91.3</v>
      </c>
      <c r="Q2052">
        <v>91.3</v>
      </c>
      <c r="R2052">
        <v>1.01</v>
      </c>
      <c r="S2052" t="s">
        <v>42</v>
      </c>
      <c r="T2052" t="s">
        <v>31</v>
      </c>
    </row>
    <row r="2053" spans="1:20" x14ac:dyDescent="0.3">
      <c r="A2053" t="s">
        <v>85</v>
      </c>
      <c r="B2053" t="s">
        <v>86</v>
      </c>
      <c r="C2053" t="s">
        <v>87</v>
      </c>
      <c r="D2053" t="s">
        <v>88</v>
      </c>
      <c r="E2053" t="s">
        <v>24</v>
      </c>
      <c r="F2053" t="s">
        <v>89</v>
      </c>
      <c r="G2053" t="s">
        <v>520</v>
      </c>
      <c r="H2053" t="s">
        <v>27</v>
      </c>
      <c r="I2053" t="s">
        <v>166</v>
      </c>
      <c r="J2053" t="s">
        <v>284</v>
      </c>
      <c r="K2053">
        <v>8.81</v>
      </c>
      <c r="L2053">
        <v>9</v>
      </c>
      <c r="M2053">
        <v>6</v>
      </c>
      <c r="N2053">
        <v>3</v>
      </c>
      <c r="O2053">
        <v>9</v>
      </c>
      <c r="P2053">
        <v>66.7</v>
      </c>
      <c r="Q2053">
        <v>66.7</v>
      </c>
      <c r="R2053">
        <v>0.81</v>
      </c>
      <c r="S2053" t="s">
        <v>30</v>
      </c>
      <c r="T2053" t="s">
        <v>31</v>
      </c>
    </row>
    <row r="2054" spans="1:20" x14ac:dyDescent="0.3">
      <c r="A2054" t="s">
        <v>92</v>
      </c>
      <c r="B2054" t="s">
        <v>93</v>
      </c>
      <c r="C2054" t="s">
        <v>94</v>
      </c>
      <c r="D2054" t="s">
        <v>95</v>
      </c>
      <c r="E2054" t="s">
        <v>24</v>
      </c>
      <c r="F2054" t="s">
        <v>89</v>
      </c>
      <c r="G2054" t="s">
        <v>520</v>
      </c>
      <c r="H2054" t="s">
        <v>27</v>
      </c>
      <c r="I2054" t="s">
        <v>166</v>
      </c>
      <c r="J2054" t="s">
        <v>216</v>
      </c>
      <c r="K2054">
        <v>8.0399999999999991</v>
      </c>
      <c r="L2054">
        <v>22</v>
      </c>
      <c r="M2054">
        <v>16</v>
      </c>
      <c r="N2054">
        <v>6</v>
      </c>
      <c r="O2054">
        <v>22</v>
      </c>
      <c r="P2054">
        <v>72.7</v>
      </c>
      <c r="Q2054">
        <v>72.7</v>
      </c>
      <c r="R2054">
        <v>0.04</v>
      </c>
      <c r="S2054" t="s">
        <v>81</v>
      </c>
      <c r="T2054" t="s">
        <v>37</v>
      </c>
    </row>
    <row r="2055" spans="1:20" x14ac:dyDescent="0.3">
      <c r="A2055" t="s">
        <v>97</v>
      </c>
      <c r="B2055" t="s">
        <v>98</v>
      </c>
      <c r="C2055" t="s">
        <v>94</v>
      </c>
      <c r="D2055" t="s">
        <v>95</v>
      </c>
      <c r="E2055" t="s">
        <v>24</v>
      </c>
      <c r="F2055" t="s">
        <v>89</v>
      </c>
      <c r="G2055" t="s">
        <v>520</v>
      </c>
      <c r="H2055" t="s">
        <v>27</v>
      </c>
      <c r="I2055" t="s">
        <v>138</v>
      </c>
      <c r="J2055" t="s">
        <v>364</v>
      </c>
      <c r="K2055">
        <v>7.71</v>
      </c>
      <c r="L2055">
        <v>17</v>
      </c>
      <c r="M2055">
        <v>16</v>
      </c>
      <c r="N2055">
        <v>1</v>
      </c>
      <c r="O2055">
        <v>17</v>
      </c>
      <c r="P2055">
        <v>94.1</v>
      </c>
      <c r="Q2055">
        <v>94.1</v>
      </c>
      <c r="R2055">
        <v>0</v>
      </c>
      <c r="S2055" t="s">
        <v>42</v>
      </c>
      <c r="T2055" t="s">
        <v>31</v>
      </c>
    </row>
    <row r="2056" spans="1:20" x14ac:dyDescent="0.3">
      <c r="A2056" t="s">
        <v>100</v>
      </c>
      <c r="B2056" t="s">
        <v>101</v>
      </c>
      <c r="C2056" t="s">
        <v>94</v>
      </c>
      <c r="D2056" t="s">
        <v>45</v>
      </c>
      <c r="E2056" t="s">
        <v>24</v>
      </c>
      <c r="F2056" t="s">
        <v>89</v>
      </c>
      <c r="G2056" t="s">
        <v>520</v>
      </c>
      <c r="H2056" t="s">
        <v>27</v>
      </c>
      <c r="I2056" t="s">
        <v>185</v>
      </c>
      <c r="J2056" t="s">
        <v>278</v>
      </c>
      <c r="K2056">
        <v>9.1999999999999993</v>
      </c>
      <c r="L2056">
        <v>25</v>
      </c>
      <c r="M2056">
        <v>24</v>
      </c>
      <c r="N2056">
        <v>1</v>
      </c>
      <c r="O2056">
        <v>25</v>
      </c>
      <c r="P2056">
        <v>96</v>
      </c>
      <c r="Q2056">
        <v>96</v>
      </c>
      <c r="R2056">
        <v>1.2</v>
      </c>
      <c r="S2056" t="s">
        <v>42</v>
      </c>
      <c r="T2056" t="s">
        <v>31</v>
      </c>
    </row>
    <row r="2057" spans="1:20" x14ac:dyDescent="0.3">
      <c r="A2057" t="s">
        <v>103</v>
      </c>
      <c r="B2057" t="s">
        <v>104</v>
      </c>
      <c r="C2057" t="s">
        <v>22</v>
      </c>
      <c r="D2057" t="s">
        <v>34</v>
      </c>
      <c r="E2057" t="s">
        <v>105</v>
      </c>
      <c r="F2057" t="s">
        <v>25</v>
      </c>
      <c r="G2057" t="s">
        <v>520</v>
      </c>
      <c r="H2057" t="s">
        <v>27</v>
      </c>
      <c r="I2057" t="s">
        <v>138</v>
      </c>
      <c r="J2057" t="s">
        <v>225</v>
      </c>
      <c r="K2057">
        <v>7.49</v>
      </c>
      <c r="L2057">
        <v>23</v>
      </c>
      <c r="M2057">
        <v>21</v>
      </c>
      <c r="N2057">
        <v>2</v>
      </c>
      <c r="O2057">
        <v>23</v>
      </c>
      <c r="P2057">
        <v>91.3</v>
      </c>
      <c r="Q2057">
        <v>91.3</v>
      </c>
      <c r="R2057">
        <v>0</v>
      </c>
      <c r="S2057" t="s">
        <v>30</v>
      </c>
      <c r="T2057" t="s">
        <v>31</v>
      </c>
    </row>
    <row r="2058" spans="1:20" x14ac:dyDescent="0.3">
      <c r="A2058" t="s">
        <v>108</v>
      </c>
      <c r="B2058" t="s">
        <v>109</v>
      </c>
      <c r="C2058" t="s">
        <v>22</v>
      </c>
      <c r="D2058" t="s">
        <v>34</v>
      </c>
      <c r="E2058" t="s">
        <v>105</v>
      </c>
      <c r="F2058" t="s">
        <v>25</v>
      </c>
      <c r="G2058" t="s">
        <v>520</v>
      </c>
      <c r="H2058" t="s">
        <v>27</v>
      </c>
      <c r="I2058" t="s">
        <v>128</v>
      </c>
      <c r="J2058" t="s">
        <v>183</v>
      </c>
      <c r="K2058">
        <v>7.64</v>
      </c>
      <c r="L2058">
        <v>25</v>
      </c>
      <c r="M2058">
        <v>17</v>
      </c>
      <c r="N2058">
        <v>8</v>
      </c>
      <c r="O2058">
        <v>25</v>
      </c>
      <c r="P2058">
        <v>68</v>
      </c>
      <c r="Q2058">
        <v>68</v>
      </c>
      <c r="R2058">
        <v>0</v>
      </c>
      <c r="S2058" t="s">
        <v>81</v>
      </c>
      <c r="T2058" t="s">
        <v>122</v>
      </c>
    </row>
    <row r="2059" spans="1:20" x14ac:dyDescent="0.3">
      <c r="A2059" t="s">
        <v>111</v>
      </c>
      <c r="B2059" t="s">
        <v>112</v>
      </c>
      <c r="C2059" t="s">
        <v>55</v>
      </c>
      <c r="D2059" t="s">
        <v>56</v>
      </c>
      <c r="E2059" t="s">
        <v>105</v>
      </c>
      <c r="F2059" t="s">
        <v>57</v>
      </c>
      <c r="G2059" t="s">
        <v>520</v>
      </c>
      <c r="H2059" t="s">
        <v>27</v>
      </c>
      <c r="I2059" t="s">
        <v>75</v>
      </c>
      <c r="J2059" t="s">
        <v>296</v>
      </c>
      <c r="K2059">
        <v>9.02</v>
      </c>
      <c r="L2059">
        <v>15</v>
      </c>
      <c r="M2059">
        <v>14</v>
      </c>
      <c r="N2059">
        <v>1</v>
      </c>
      <c r="O2059">
        <v>15</v>
      </c>
      <c r="P2059">
        <v>93.3</v>
      </c>
      <c r="Q2059">
        <v>93.3</v>
      </c>
      <c r="R2059">
        <v>1.02</v>
      </c>
      <c r="S2059" t="s">
        <v>42</v>
      </c>
      <c r="T2059" t="s">
        <v>31</v>
      </c>
    </row>
    <row r="2060" spans="1:20" x14ac:dyDescent="0.3">
      <c r="A2060" t="s">
        <v>114</v>
      </c>
      <c r="B2060" t="s">
        <v>115</v>
      </c>
      <c r="C2060" t="s">
        <v>72</v>
      </c>
      <c r="D2060" t="s">
        <v>73</v>
      </c>
      <c r="E2060" t="s">
        <v>105</v>
      </c>
      <c r="F2060" t="s">
        <v>74</v>
      </c>
      <c r="G2060" t="s">
        <v>520</v>
      </c>
      <c r="H2060" t="s">
        <v>27</v>
      </c>
      <c r="I2060" t="s">
        <v>50</v>
      </c>
      <c r="J2060" t="s">
        <v>178</v>
      </c>
      <c r="K2060">
        <v>8.31</v>
      </c>
      <c r="L2060">
        <v>15</v>
      </c>
      <c r="M2060">
        <v>14</v>
      </c>
      <c r="N2060">
        <v>1</v>
      </c>
      <c r="O2060">
        <v>15</v>
      </c>
      <c r="P2060">
        <v>93.3</v>
      </c>
      <c r="Q2060">
        <v>93.3</v>
      </c>
      <c r="R2060">
        <v>0.31</v>
      </c>
      <c r="S2060" t="s">
        <v>42</v>
      </c>
      <c r="T2060" t="s">
        <v>31</v>
      </c>
    </row>
    <row r="2061" spans="1:20" x14ac:dyDescent="0.3">
      <c r="A2061" t="s">
        <v>117</v>
      </c>
      <c r="B2061" t="s">
        <v>118</v>
      </c>
      <c r="C2061" t="s">
        <v>94</v>
      </c>
      <c r="D2061" t="s">
        <v>95</v>
      </c>
      <c r="E2061" t="s">
        <v>105</v>
      </c>
      <c r="F2061" t="s">
        <v>89</v>
      </c>
      <c r="G2061" t="s">
        <v>520</v>
      </c>
      <c r="H2061" t="s">
        <v>27</v>
      </c>
      <c r="I2061" t="s">
        <v>75</v>
      </c>
      <c r="J2061" t="s">
        <v>337</v>
      </c>
      <c r="K2061">
        <v>8.43</v>
      </c>
      <c r="L2061">
        <v>26</v>
      </c>
      <c r="M2061">
        <v>19</v>
      </c>
      <c r="N2061">
        <v>7</v>
      </c>
      <c r="O2061">
        <v>26</v>
      </c>
      <c r="P2061">
        <v>73.099999999999994</v>
      </c>
      <c r="Q2061">
        <v>73.099999999999994</v>
      </c>
      <c r="R2061">
        <v>0.43</v>
      </c>
      <c r="S2061" t="s">
        <v>42</v>
      </c>
      <c r="T2061" t="s">
        <v>37</v>
      </c>
    </row>
    <row r="2062" spans="1:20" x14ac:dyDescent="0.3">
      <c r="A2062" t="s">
        <v>20</v>
      </c>
      <c r="B2062" t="s">
        <v>21</v>
      </c>
      <c r="C2062" t="s">
        <v>22</v>
      </c>
      <c r="D2062" t="s">
        <v>23</v>
      </c>
      <c r="E2062" t="s">
        <v>24</v>
      </c>
      <c r="F2062" t="s">
        <v>25</v>
      </c>
      <c r="G2062" t="s">
        <v>521</v>
      </c>
      <c r="H2062" t="s">
        <v>27</v>
      </c>
      <c r="I2062" t="s">
        <v>199</v>
      </c>
      <c r="J2062" t="s">
        <v>265</v>
      </c>
      <c r="K2062">
        <v>8.3000000000000007</v>
      </c>
      <c r="L2062">
        <v>27</v>
      </c>
      <c r="M2062">
        <v>22</v>
      </c>
      <c r="N2062">
        <v>5</v>
      </c>
      <c r="O2062">
        <v>27</v>
      </c>
      <c r="P2062">
        <v>81.5</v>
      </c>
      <c r="Q2062">
        <v>81.5</v>
      </c>
      <c r="R2062">
        <v>0.3</v>
      </c>
      <c r="S2062" t="s">
        <v>30</v>
      </c>
      <c r="T2062" t="s">
        <v>37</v>
      </c>
    </row>
    <row r="2063" spans="1:20" x14ac:dyDescent="0.3">
      <c r="A2063" t="s">
        <v>32</v>
      </c>
      <c r="B2063" t="s">
        <v>33</v>
      </c>
      <c r="C2063" t="s">
        <v>22</v>
      </c>
      <c r="D2063" t="s">
        <v>34</v>
      </c>
      <c r="E2063" t="s">
        <v>24</v>
      </c>
      <c r="F2063" t="s">
        <v>25</v>
      </c>
      <c r="G2063" t="s">
        <v>521</v>
      </c>
      <c r="H2063" t="s">
        <v>119</v>
      </c>
      <c r="I2063" t="s">
        <v>159</v>
      </c>
      <c r="J2063" t="s">
        <v>209</v>
      </c>
      <c r="K2063">
        <v>8.6300000000000008</v>
      </c>
      <c r="L2063">
        <v>26</v>
      </c>
      <c r="M2063">
        <v>26</v>
      </c>
      <c r="N2063">
        <v>0</v>
      </c>
      <c r="O2063">
        <v>26</v>
      </c>
      <c r="P2063">
        <v>100</v>
      </c>
      <c r="Q2063">
        <v>100</v>
      </c>
      <c r="R2063">
        <v>0.63</v>
      </c>
      <c r="S2063" t="s">
        <v>42</v>
      </c>
      <c r="T2063" t="s">
        <v>60</v>
      </c>
    </row>
    <row r="2064" spans="1:20" x14ac:dyDescent="0.3">
      <c r="A2064" t="s">
        <v>38</v>
      </c>
      <c r="B2064" t="s">
        <v>39</v>
      </c>
      <c r="C2064" t="s">
        <v>22</v>
      </c>
      <c r="D2064" t="s">
        <v>34</v>
      </c>
      <c r="E2064" t="s">
        <v>24</v>
      </c>
      <c r="F2064" t="s">
        <v>25</v>
      </c>
      <c r="G2064" t="s">
        <v>521</v>
      </c>
      <c r="H2064" t="s">
        <v>27</v>
      </c>
      <c r="I2064" t="s">
        <v>35</v>
      </c>
      <c r="J2064" t="s">
        <v>169</v>
      </c>
      <c r="K2064">
        <v>9.25</v>
      </c>
      <c r="L2064">
        <v>16</v>
      </c>
      <c r="M2064">
        <v>14</v>
      </c>
      <c r="N2064">
        <v>2</v>
      </c>
      <c r="O2064">
        <v>16</v>
      </c>
      <c r="P2064">
        <v>87.5</v>
      </c>
      <c r="Q2064">
        <v>87.5</v>
      </c>
      <c r="R2064">
        <v>1.25</v>
      </c>
      <c r="S2064" t="s">
        <v>81</v>
      </c>
      <c r="T2064" t="s">
        <v>31</v>
      </c>
    </row>
    <row r="2065" spans="1:20" x14ac:dyDescent="0.3">
      <c r="A2065" t="s">
        <v>43</v>
      </c>
      <c r="B2065" t="s">
        <v>44</v>
      </c>
      <c r="C2065" t="s">
        <v>22</v>
      </c>
      <c r="D2065" t="s">
        <v>45</v>
      </c>
      <c r="E2065" t="s">
        <v>24</v>
      </c>
      <c r="F2065" t="s">
        <v>25</v>
      </c>
      <c r="G2065" t="s">
        <v>521</v>
      </c>
      <c r="H2065" t="s">
        <v>119</v>
      </c>
      <c r="I2065" t="s">
        <v>306</v>
      </c>
      <c r="J2065" t="s">
        <v>69</v>
      </c>
      <c r="K2065">
        <v>8.27</v>
      </c>
      <c r="L2065">
        <v>22</v>
      </c>
      <c r="M2065">
        <v>16</v>
      </c>
      <c r="N2065">
        <v>6</v>
      </c>
      <c r="O2065">
        <v>22</v>
      </c>
      <c r="P2065">
        <v>72.7</v>
      </c>
      <c r="Q2065">
        <v>72.7</v>
      </c>
      <c r="R2065">
        <v>0.27</v>
      </c>
      <c r="S2065" t="s">
        <v>30</v>
      </c>
      <c r="T2065" t="s">
        <v>37</v>
      </c>
    </row>
    <row r="2066" spans="1:20" x14ac:dyDescent="0.3">
      <c r="A2066" t="s">
        <v>48</v>
      </c>
      <c r="B2066" t="s">
        <v>49</v>
      </c>
      <c r="C2066" t="s">
        <v>22</v>
      </c>
      <c r="D2066" t="s">
        <v>34</v>
      </c>
      <c r="E2066" t="s">
        <v>24</v>
      </c>
      <c r="F2066" t="s">
        <v>25</v>
      </c>
      <c r="G2066" t="s">
        <v>521</v>
      </c>
      <c r="H2066" t="s">
        <v>27</v>
      </c>
      <c r="I2066" t="s">
        <v>99</v>
      </c>
      <c r="J2066" t="s">
        <v>286</v>
      </c>
      <c r="K2066">
        <v>7.38</v>
      </c>
      <c r="L2066">
        <v>11</v>
      </c>
      <c r="M2066">
        <v>9</v>
      </c>
      <c r="N2066">
        <v>2</v>
      </c>
      <c r="O2066">
        <v>11</v>
      </c>
      <c r="P2066">
        <v>81.8</v>
      </c>
      <c r="Q2066">
        <v>81.8</v>
      </c>
      <c r="R2066">
        <v>0</v>
      </c>
      <c r="S2066" t="s">
        <v>42</v>
      </c>
      <c r="T2066" t="s">
        <v>31</v>
      </c>
    </row>
    <row r="2067" spans="1:20" x14ac:dyDescent="0.3">
      <c r="A2067" t="s">
        <v>53</v>
      </c>
      <c r="B2067" t="s">
        <v>54</v>
      </c>
      <c r="C2067" t="s">
        <v>55</v>
      </c>
      <c r="D2067" t="s">
        <v>56</v>
      </c>
      <c r="E2067" t="s">
        <v>24</v>
      </c>
      <c r="F2067" t="s">
        <v>57</v>
      </c>
      <c r="G2067" t="s">
        <v>521</v>
      </c>
      <c r="H2067" t="s">
        <v>27</v>
      </c>
      <c r="I2067" t="s">
        <v>179</v>
      </c>
      <c r="J2067" t="s">
        <v>225</v>
      </c>
      <c r="K2067">
        <v>7.54</v>
      </c>
      <c r="L2067">
        <v>5</v>
      </c>
      <c r="M2067">
        <v>5</v>
      </c>
      <c r="N2067">
        <v>0</v>
      </c>
      <c r="O2067">
        <v>5</v>
      </c>
      <c r="P2067">
        <v>100</v>
      </c>
      <c r="Q2067">
        <v>100</v>
      </c>
      <c r="R2067">
        <v>0</v>
      </c>
      <c r="S2067" t="s">
        <v>42</v>
      </c>
      <c r="T2067" t="s">
        <v>60</v>
      </c>
    </row>
    <row r="2068" spans="1:20" x14ac:dyDescent="0.3">
      <c r="A2068" t="s">
        <v>61</v>
      </c>
      <c r="B2068" t="s">
        <v>62</v>
      </c>
      <c r="C2068" t="s">
        <v>55</v>
      </c>
      <c r="D2068" t="s">
        <v>63</v>
      </c>
      <c r="E2068" t="s">
        <v>24</v>
      </c>
      <c r="F2068" t="s">
        <v>57</v>
      </c>
      <c r="G2068" t="s">
        <v>521</v>
      </c>
      <c r="H2068" t="s">
        <v>119</v>
      </c>
      <c r="I2068" t="s">
        <v>479</v>
      </c>
      <c r="J2068" t="s">
        <v>349</v>
      </c>
      <c r="K2068">
        <v>8.73</v>
      </c>
      <c r="L2068">
        <v>19</v>
      </c>
      <c r="M2068">
        <v>19</v>
      </c>
      <c r="N2068">
        <v>0</v>
      </c>
      <c r="O2068">
        <v>19</v>
      </c>
      <c r="P2068">
        <v>100</v>
      </c>
      <c r="Q2068">
        <v>100</v>
      </c>
      <c r="R2068">
        <v>0.73</v>
      </c>
      <c r="S2068" t="s">
        <v>42</v>
      </c>
      <c r="T2068" t="s">
        <v>60</v>
      </c>
    </row>
    <row r="2069" spans="1:20" x14ac:dyDescent="0.3">
      <c r="A2069" t="s">
        <v>66</v>
      </c>
      <c r="B2069" t="s">
        <v>67</v>
      </c>
      <c r="C2069" t="s">
        <v>55</v>
      </c>
      <c r="D2069" t="s">
        <v>56</v>
      </c>
      <c r="E2069" t="s">
        <v>24</v>
      </c>
      <c r="F2069" t="s">
        <v>57</v>
      </c>
      <c r="G2069" t="s">
        <v>521</v>
      </c>
      <c r="H2069" t="s">
        <v>27</v>
      </c>
      <c r="I2069" t="s">
        <v>185</v>
      </c>
      <c r="J2069" t="s">
        <v>177</v>
      </c>
      <c r="K2069">
        <v>7.23</v>
      </c>
      <c r="L2069">
        <v>19</v>
      </c>
      <c r="M2069">
        <v>19</v>
      </c>
      <c r="N2069">
        <v>0</v>
      </c>
      <c r="O2069">
        <v>19</v>
      </c>
      <c r="P2069">
        <v>100</v>
      </c>
      <c r="Q2069">
        <v>100</v>
      </c>
      <c r="R2069">
        <v>0</v>
      </c>
      <c r="S2069" t="s">
        <v>42</v>
      </c>
      <c r="T2069" t="s">
        <v>60</v>
      </c>
    </row>
    <row r="2070" spans="1:20" x14ac:dyDescent="0.3">
      <c r="A2070" t="s">
        <v>70</v>
      </c>
      <c r="B2070" t="s">
        <v>71</v>
      </c>
      <c r="C2070" t="s">
        <v>72</v>
      </c>
      <c r="D2070" t="s">
        <v>73</v>
      </c>
      <c r="E2070" t="s">
        <v>24</v>
      </c>
      <c r="F2070" t="s">
        <v>74</v>
      </c>
      <c r="G2070" t="s">
        <v>521</v>
      </c>
      <c r="H2070" t="s">
        <v>27</v>
      </c>
      <c r="I2070" t="s">
        <v>28</v>
      </c>
      <c r="J2070" t="s">
        <v>262</v>
      </c>
      <c r="K2070">
        <v>7.25</v>
      </c>
      <c r="L2070">
        <v>21</v>
      </c>
      <c r="M2070">
        <v>19</v>
      </c>
      <c r="N2070">
        <v>2</v>
      </c>
      <c r="O2070">
        <v>21</v>
      </c>
      <c r="P2070">
        <v>90.5</v>
      </c>
      <c r="Q2070">
        <v>90.5</v>
      </c>
      <c r="R2070">
        <v>0</v>
      </c>
      <c r="S2070" t="s">
        <v>42</v>
      </c>
      <c r="T2070" t="s">
        <v>31</v>
      </c>
    </row>
    <row r="2071" spans="1:20" x14ac:dyDescent="0.3">
      <c r="A2071" t="s">
        <v>77</v>
      </c>
      <c r="B2071" t="s">
        <v>78</v>
      </c>
      <c r="C2071" t="s">
        <v>72</v>
      </c>
      <c r="D2071" t="s">
        <v>73</v>
      </c>
      <c r="E2071" t="s">
        <v>24</v>
      </c>
      <c r="F2071" t="s">
        <v>74</v>
      </c>
      <c r="G2071" t="s">
        <v>521</v>
      </c>
      <c r="H2071" t="s">
        <v>27</v>
      </c>
      <c r="I2071" t="s">
        <v>149</v>
      </c>
      <c r="J2071" t="s">
        <v>319</v>
      </c>
      <c r="K2071">
        <v>8.15</v>
      </c>
      <c r="L2071">
        <v>19</v>
      </c>
      <c r="M2071">
        <v>16</v>
      </c>
      <c r="N2071">
        <v>3</v>
      </c>
      <c r="O2071">
        <v>19</v>
      </c>
      <c r="P2071">
        <v>84.2</v>
      </c>
      <c r="Q2071">
        <v>84.2</v>
      </c>
      <c r="R2071">
        <v>0.15</v>
      </c>
      <c r="S2071" t="s">
        <v>30</v>
      </c>
      <c r="T2071" t="s">
        <v>31</v>
      </c>
    </row>
    <row r="2072" spans="1:20" x14ac:dyDescent="0.3">
      <c r="A2072" t="s">
        <v>82</v>
      </c>
      <c r="B2072" t="s">
        <v>83</v>
      </c>
      <c r="C2072" t="s">
        <v>72</v>
      </c>
      <c r="D2072" t="s">
        <v>45</v>
      </c>
      <c r="E2072" t="s">
        <v>24</v>
      </c>
      <c r="F2072" t="s">
        <v>74</v>
      </c>
      <c r="G2072" t="s">
        <v>521</v>
      </c>
      <c r="H2072" t="s">
        <v>27</v>
      </c>
      <c r="I2072" t="s">
        <v>90</v>
      </c>
      <c r="J2072" t="s">
        <v>226</v>
      </c>
      <c r="K2072">
        <v>9.35</v>
      </c>
      <c r="L2072">
        <v>20</v>
      </c>
      <c r="M2072">
        <v>18</v>
      </c>
      <c r="N2072">
        <v>2</v>
      </c>
      <c r="O2072">
        <v>20</v>
      </c>
      <c r="P2072">
        <v>90</v>
      </c>
      <c r="Q2072">
        <v>90</v>
      </c>
      <c r="R2072">
        <v>1.35</v>
      </c>
      <c r="S2072" t="s">
        <v>81</v>
      </c>
      <c r="T2072" t="s">
        <v>31</v>
      </c>
    </row>
    <row r="2073" spans="1:20" x14ac:dyDescent="0.3">
      <c r="A2073" t="s">
        <v>85</v>
      </c>
      <c r="B2073" t="s">
        <v>86</v>
      </c>
      <c r="C2073" t="s">
        <v>87</v>
      </c>
      <c r="D2073" t="s">
        <v>88</v>
      </c>
      <c r="E2073" t="s">
        <v>24</v>
      </c>
      <c r="F2073" t="s">
        <v>89</v>
      </c>
      <c r="G2073" t="s">
        <v>521</v>
      </c>
      <c r="H2073" t="s">
        <v>27</v>
      </c>
      <c r="I2073" t="s">
        <v>194</v>
      </c>
      <c r="J2073" t="s">
        <v>367</v>
      </c>
      <c r="K2073">
        <v>7.69</v>
      </c>
      <c r="L2073">
        <v>11</v>
      </c>
      <c r="M2073">
        <v>11</v>
      </c>
      <c r="N2073">
        <v>0</v>
      </c>
      <c r="O2073">
        <v>11</v>
      </c>
      <c r="P2073">
        <v>100</v>
      </c>
      <c r="Q2073">
        <v>100</v>
      </c>
      <c r="R2073">
        <v>0</v>
      </c>
      <c r="S2073" t="s">
        <v>42</v>
      </c>
      <c r="T2073" t="s">
        <v>60</v>
      </c>
    </row>
    <row r="2074" spans="1:20" x14ac:dyDescent="0.3">
      <c r="A2074" t="s">
        <v>92</v>
      </c>
      <c r="B2074" t="s">
        <v>93</v>
      </c>
      <c r="C2074" t="s">
        <v>94</v>
      </c>
      <c r="D2074" t="s">
        <v>95</v>
      </c>
      <c r="E2074" t="s">
        <v>24</v>
      </c>
      <c r="F2074" t="s">
        <v>89</v>
      </c>
      <c r="G2074" t="s">
        <v>521</v>
      </c>
      <c r="H2074" t="s">
        <v>27</v>
      </c>
      <c r="I2074" t="s">
        <v>166</v>
      </c>
      <c r="J2074" t="s">
        <v>363</v>
      </c>
      <c r="K2074">
        <v>9.59</v>
      </c>
      <c r="L2074">
        <v>35</v>
      </c>
      <c r="M2074">
        <v>25</v>
      </c>
      <c r="N2074">
        <v>10</v>
      </c>
      <c r="O2074">
        <v>35</v>
      </c>
      <c r="P2074">
        <v>71.400000000000006</v>
      </c>
      <c r="Q2074">
        <v>71.400000000000006</v>
      </c>
      <c r="R2074">
        <v>1.59</v>
      </c>
      <c r="S2074" t="s">
        <v>30</v>
      </c>
      <c r="T2074" t="s">
        <v>122</v>
      </c>
    </row>
    <row r="2075" spans="1:20" x14ac:dyDescent="0.3">
      <c r="A2075" t="s">
        <v>97</v>
      </c>
      <c r="B2075" t="s">
        <v>98</v>
      </c>
      <c r="C2075" t="s">
        <v>94</v>
      </c>
      <c r="D2075" t="s">
        <v>95</v>
      </c>
      <c r="E2075" t="s">
        <v>24</v>
      </c>
      <c r="F2075" t="s">
        <v>89</v>
      </c>
      <c r="G2075" t="s">
        <v>521</v>
      </c>
      <c r="H2075" t="s">
        <v>27</v>
      </c>
      <c r="I2075" t="s">
        <v>40</v>
      </c>
      <c r="J2075" t="s">
        <v>405</v>
      </c>
      <c r="K2075">
        <v>8.92</v>
      </c>
      <c r="L2075">
        <v>27</v>
      </c>
      <c r="M2075">
        <v>19</v>
      </c>
      <c r="N2075">
        <v>8</v>
      </c>
      <c r="O2075">
        <v>27</v>
      </c>
      <c r="P2075">
        <v>70.400000000000006</v>
      </c>
      <c r="Q2075">
        <v>70.400000000000006</v>
      </c>
      <c r="R2075">
        <v>0.92</v>
      </c>
      <c r="S2075" t="s">
        <v>30</v>
      </c>
      <c r="T2075" t="s">
        <v>122</v>
      </c>
    </row>
    <row r="2076" spans="1:20" x14ac:dyDescent="0.3">
      <c r="A2076" t="s">
        <v>100</v>
      </c>
      <c r="B2076" t="s">
        <v>101</v>
      </c>
      <c r="C2076" t="s">
        <v>94</v>
      </c>
      <c r="D2076" t="s">
        <v>45</v>
      </c>
      <c r="E2076" t="s">
        <v>24</v>
      </c>
      <c r="F2076" t="s">
        <v>89</v>
      </c>
      <c r="G2076" t="s">
        <v>521</v>
      </c>
      <c r="H2076" t="s">
        <v>27</v>
      </c>
      <c r="I2076" t="s">
        <v>50</v>
      </c>
      <c r="J2076" t="s">
        <v>168</v>
      </c>
      <c r="K2076">
        <v>8.7799999999999994</v>
      </c>
      <c r="L2076">
        <v>23</v>
      </c>
      <c r="M2076">
        <v>19</v>
      </c>
      <c r="N2076">
        <v>4</v>
      </c>
      <c r="O2076">
        <v>23</v>
      </c>
      <c r="P2076">
        <v>82.6</v>
      </c>
      <c r="Q2076">
        <v>82.6</v>
      </c>
      <c r="R2076">
        <v>0.78</v>
      </c>
      <c r="S2076" t="s">
        <v>30</v>
      </c>
      <c r="T2076" t="s">
        <v>37</v>
      </c>
    </row>
    <row r="2077" spans="1:20" x14ac:dyDescent="0.3">
      <c r="A2077" t="s">
        <v>103</v>
      </c>
      <c r="B2077" t="s">
        <v>104</v>
      </c>
      <c r="C2077" t="s">
        <v>22</v>
      </c>
      <c r="D2077" t="s">
        <v>34</v>
      </c>
      <c r="E2077" t="s">
        <v>105</v>
      </c>
      <c r="F2077" t="s">
        <v>25</v>
      </c>
      <c r="G2077" t="s">
        <v>521</v>
      </c>
      <c r="H2077" t="s">
        <v>27</v>
      </c>
      <c r="I2077" t="s">
        <v>136</v>
      </c>
      <c r="J2077" t="s">
        <v>240</v>
      </c>
      <c r="K2077">
        <v>7.62</v>
      </c>
      <c r="L2077">
        <v>19</v>
      </c>
      <c r="M2077">
        <v>15</v>
      </c>
      <c r="N2077">
        <v>4</v>
      </c>
      <c r="O2077">
        <v>19</v>
      </c>
      <c r="P2077">
        <v>78.900000000000006</v>
      </c>
      <c r="Q2077">
        <v>78.900000000000006</v>
      </c>
      <c r="R2077">
        <v>0</v>
      </c>
      <c r="S2077" t="s">
        <v>42</v>
      </c>
      <c r="T2077" t="s">
        <v>37</v>
      </c>
    </row>
    <row r="2078" spans="1:20" x14ac:dyDescent="0.3">
      <c r="A2078" t="s">
        <v>108</v>
      </c>
      <c r="B2078" t="s">
        <v>109</v>
      </c>
      <c r="C2078" t="s">
        <v>22</v>
      </c>
      <c r="D2078" t="s">
        <v>34</v>
      </c>
      <c r="E2078" t="s">
        <v>105</v>
      </c>
      <c r="F2078" t="s">
        <v>25</v>
      </c>
      <c r="G2078" t="s">
        <v>521</v>
      </c>
      <c r="H2078" t="s">
        <v>27</v>
      </c>
      <c r="I2078" t="s">
        <v>159</v>
      </c>
      <c r="J2078" t="s">
        <v>212</v>
      </c>
      <c r="K2078">
        <v>8.18</v>
      </c>
      <c r="L2078">
        <v>27</v>
      </c>
      <c r="M2078">
        <v>27</v>
      </c>
      <c r="N2078">
        <v>0</v>
      </c>
      <c r="O2078">
        <v>27</v>
      </c>
      <c r="P2078">
        <v>100</v>
      </c>
      <c r="Q2078">
        <v>100</v>
      </c>
      <c r="R2078">
        <v>0.18</v>
      </c>
      <c r="S2078" t="s">
        <v>42</v>
      </c>
      <c r="T2078" t="s">
        <v>60</v>
      </c>
    </row>
    <row r="2079" spans="1:20" x14ac:dyDescent="0.3">
      <c r="A2079" t="s">
        <v>111</v>
      </c>
      <c r="B2079" t="s">
        <v>112</v>
      </c>
      <c r="C2079" t="s">
        <v>55</v>
      </c>
      <c r="D2079" t="s">
        <v>56</v>
      </c>
      <c r="E2079" t="s">
        <v>105</v>
      </c>
      <c r="F2079" t="s">
        <v>57</v>
      </c>
      <c r="G2079" t="s">
        <v>521</v>
      </c>
      <c r="H2079" t="s">
        <v>27</v>
      </c>
      <c r="I2079" t="s">
        <v>46</v>
      </c>
      <c r="J2079" t="s">
        <v>309</v>
      </c>
      <c r="K2079">
        <v>8</v>
      </c>
      <c r="L2079">
        <v>12</v>
      </c>
      <c r="M2079">
        <v>11</v>
      </c>
      <c r="N2079">
        <v>1</v>
      </c>
      <c r="O2079">
        <v>12</v>
      </c>
      <c r="P2079">
        <v>91.7</v>
      </c>
      <c r="Q2079">
        <v>91.7</v>
      </c>
      <c r="R2079">
        <v>0</v>
      </c>
      <c r="S2079" t="s">
        <v>81</v>
      </c>
      <c r="T2079" t="s">
        <v>31</v>
      </c>
    </row>
    <row r="2080" spans="1:20" x14ac:dyDescent="0.3">
      <c r="A2080" t="s">
        <v>114</v>
      </c>
      <c r="B2080" t="s">
        <v>115</v>
      </c>
      <c r="C2080" t="s">
        <v>72</v>
      </c>
      <c r="D2080" t="s">
        <v>73</v>
      </c>
      <c r="E2080" t="s">
        <v>105</v>
      </c>
      <c r="F2080" t="s">
        <v>74</v>
      </c>
      <c r="G2080" t="s">
        <v>521</v>
      </c>
      <c r="H2080" t="s">
        <v>27</v>
      </c>
      <c r="I2080" t="s">
        <v>84</v>
      </c>
      <c r="J2080" t="s">
        <v>140</v>
      </c>
      <c r="K2080">
        <v>8.42</v>
      </c>
      <c r="L2080">
        <v>24</v>
      </c>
      <c r="M2080">
        <v>24</v>
      </c>
      <c r="N2080">
        <v>0</v>
      </c>
      <c r="O2080">
        <v>24</v>
      </c>
      <c r="P2080">
        <v>100</v>
      </c>
      <c r="Q2080">
        <v>100</v>
      </c>
      <c r="R2080">
        <v>0.42</v>
      </c>
      <c r="S2080" t="s">
        <v>42</v>
      </c>
      <c r="T2080" t="s">
        <v>60</v>
      </c>
    </row>
    <row r="2081" spans="1:20" x14ac:dyDescent="0.3">
      <c r="A2081" t="s">
        <v>117</v>
      </c>
      <c r="B2081" t="s">
        <v>118</v>
      </c>
      <c r="C2081" t="s">
        <v>94</v>
      </c>
      <c r="D2081" t="s">
        <v>95</v>
      </c>
      <c r="E2081" t="s">
        <v>105</v>
      </c>
      <c r="F2081" t="s">
        <v>89</v>
      </c>
      <c r="G2081" t="s">
        <v>521</v>
      </c>
      <c r="H2081" t="s">
        <v>27</v>
      </c>
      <c r="I2081" t="s">
        <v>110</v>
      </c>
      <c r="J2081" t="s">
        <v>59</v>
      </c>
      <c r="K2081">
        <v>8.7200000000000006</v>
      </c>
      <c r="L2081">
        <v>27</v>
      </c>
      <c r="M2081">
        <v>24</v>
      </c>
      <c r="N2081">
        <v>3</v>
      </c>
      <c r="O2081">
        <v>27</v>
      </c>
      <c r="P2081">
        <v>88.9</v>
      </c>
      <c r="Q2081">
        <v>88.9</v>
      </c>
      <c r="R2081">
        <v>0.72</v>
      </c>
      <c r="S2081" t="s">
        <v>52</v>
      </c>
      <c r="T2081" t="s">
        <v>31</v>
      </c>
    </row>
    <row r="2082" spans="1:20" x14ac:dyDescent="0.3">
      <c r="A2082" t="s">
        <v>20</v>
      </c>
      <c r="B2082" t="s">
        <v>21</v>
      </c>
      <c r="C2082" t="s">
        <v>22</v>
      </c>
      <c r="D2082" t="s">
        <v>23</v>
      </c>
      <c r="E2082" t="s">
        <v>24</v>
      </c>
      <c r="F2082" t="s">
        <v>25</v>
      </c>
      <c r="G2082" t="s">
        <v>522</v>
      </c>
      <c r="H2082" t="s">
        <v>27</v>
      </c>
      <c r="I2082" t="s">
        <v>223</v>
      </c>
      <c r="J2082" t="s">
        <v>349</v>
      </c>
      <c r="K2082">
        <v>9.18</v>
      </c>
      <c r="L2082">
        <v>14</v>
      </c>
      <c r="M2082">
        <v>14</v>
      </c>
      <c r="N2082">
        <v>0</v>
      </c>
      <c r="O2082">
        <v>14</v>
      </c>
      <c r="P2082">
        <v>100</v>
      </c>
      <c r="Q2082">
        <v>100</v>
      </c>
      <c r="R2082">
        <v>1.18</v>
      </c>
      <c r="S2082" t="s">
        <v>42</v>
      </c>
      <c r="T2082" t="s">
        <v>60</v>
      </c>
    </row>
    <row r="2083" spans="1:20" x14ac:dyDescent="0.3">
      <c r="A2083" t="s">
        <v>32</v>
      </c>
      <c r="B2083" t="s">
        <v>33</v>
      </c>
      <c r="C2083" t="s">
        <v>22</v>
      </c>
      <c r="D2083" t="s">
        <v>34</v>
      </c>
      <c r="E2083" t="s">
        <v>24</v>
      </c>
      <c r="F2083" t="s">
        <v>25</v>
      </c>
      <c r="G2083" t="s">
        <v>522</v>
      </c>
      <c r="H2083" t="s">
        <v>124</v>
      </c>
      <c r="I2083" t="s">
        <v>260</v>
      </c>
      <c r="J2083" t="s">
        <v>523</v>
      </c>
      <c r="K2083">
        <v>4.28</v>
      </c>
      <c r="L2083">
        <v>17</v>
      </c>
      <c r="M2083">
        <v>11</v>
      </c>
      <c r="N2083">
        <v>6</v>
      </c>
      <c r="O2083">
        <v>17</v>
      </c>
      <c r="P2083">
        <v>64.7</v>
      </c>
      <c r="Q2083">
        <v>64.7</v>
      </c>
      <c r="R2083">
        <v>0</v>
      </c>
      <c r="S2083" t="s">
        <v>81</v>
      </c>
      <c r="T2083" t="s">
        <v>37</v>
      </c>
    </row>
    <row r="2084" spans="1:20" x14ac:dyDescent="0.3">
      <c r="A2084" t="s">
        <v>38</v>
      </c>
      <c r="B2084" t="s">
        <v>39</v>
      </c>
      <c r="C2084" t="s">
        <v>22</v>
      </c>
      <c r="D2084" t="s">
        <v>34</v>
      </c>
      <c r="E2084" t="s">
        <v>24</v>
      </c>
      <c r="F2084" t="s">
        <v>25</v>
      </c>
      <c r="G2084" t="s">
        <v>522</v>
      </c>
      <c r="H2084" t="s">
        <v>27</v>
      </c>
      <c r="I2084" t="s">
        <v>125</v>
      </c>
      <c r="J2084" t="s">
        <v>168</v>
      </c>
      <c r="K2084">
        <v>8.84</v>
      </c>
      <c r="L2084">
        <v>25</v>
      </c>
      <c r="M2084">
        <v>20</v>
      </c>
      <c r="N2084">
        <v>5</v>
      </c>
      <c r="O2084">
        <v>25</v>
      </c>
      <c r="P2084">
        <v>80</v>
      </c>
      <c r="Q2084">
        <v>80</v>
      </c>
      <c r="R2084">
        <v>0.84</v>
      </c>
      <c r="S2084" t="s">
        <v>81</v>
      </c>
      <c r="T2084" t="s">
        <v>37</v>
      </c>
    </row>
    <row r="2085" spans="1:20" x14ac:dyDescent="0.3">
      <c r="A2085" t="s">
        <v>43</v>
      </c>
      <c r="B2085" t="s">
        <v>44</v>
      </c>
      <c r="C2085" t="s">
        <v>22</v>
      </c>
      <c r="D2085" t="s">
        <v>45</v>
      </c>
      <c r="E2085" t="s">
        <v>24</v>
      </c>
      <c r="F2085" t="s">
        <v>25</v>
      </c>
      <c r="G2085" t="s">
        <v>522</v>
      </c>
      <c r="H2085" t="s">
        <v>27</v>
      </c>
      <c r="I2085" t="s">
        <v>106</v>
      </c>
      <c r="J2085" t="s">
        <v>405</v>
      </c>
      <c r="K2085">
        <v>8.7799999999999994</v>
      </c>
      <c r="L2085">
        <v>18</v>
      </c>
      <c r="M2085">
        <v>15</v>
      </c>
      <c r="N2085">
        <v>3</v>
      </c>
      <c r="O2085">
        <v>18</v>
      </c>
      <c r="P2085">
        <v>83.3</v>
      </c>
      <c r="Q2085">
        <v>83.3</v>
      </c>
      <c r="R2085">
        <v>0.78</v>
      </c>
      <c r="S2085" t="s">
        <v>30</v>
      </c>
      <c r="T2085" t="s">
        <v>31</v>
      </c>
    </row>
    <row r="2086" spans="1:20" x14ac:dyDescent="0.3">
      <c r="A2086" t="s">
        <v>48</v>
      </c>
      <c r="B2086" t="s">
        <v>49</v>
      </c>
      <c r="C2086" t="s">
        <v>22</v>
      </c>
      <c r="D2086" t="s">
        <v>34</v>
      </c>
      <c r="E2086" t="s">
        <v>24</v>
      </c>
      <c r="F2086" t="s">
        <v>25</v>
      </c>
      <c r="G2086" t="s">
        <v>522</v>
      </c>
      <c r="H2086" t="s">
        <v>27</v>
      </c>
      <c r="I2086" t="s">
        <v>125</v>
      </c>
      <c r="J2086" t="s">
        <v>241</v>
      </c>
      <c r="K2086">
        <v>8.74</v>
      </c>
      <c r="L2086">
        <v>14</v>
      </c>
      <c r="M2086">
        <v>14</v>
      </c>
      <c r="N2086">
        <v>0</v>
      </c>
      <c r="O2086">
        <v>14</v>
      </c>
      <c r="P2086">
        <v>100</v>
      </c>
      <c r="Q2086">
        <v>100</v>
      </c>
      <c r="R2086">
        <v>0.74</v>
      </c>
      <c r="S2086" t="s">
        <v>42</v>
      </c>
      <c r="T2086" t="s">
        <v>60</v>
      </c>
    </row>
    <row r="2087" spans="1:20" x14ac:dyDescent="0.3">
      <c r="A2087" t="s">
        <v>53</v>
      </c>
      <c r="B2087" t="s">
        <v>54</v>
      </c>
      <c r="C2087" t="s">
        <v>55</v>
      </c>
      <c r="D2087" t="s">
        <v>56</v>
      </c>
      <c r="E2087" t="s">
        <v>24</v>
      </c>
      <c r="F2087" t="s">
        <v>57</v>
      </c>
      <c r="G2087" t="s">
        <v>522</v>
      </c>
      <c r="H2087" t="s">
        <v>27</v>
      </c>
      <c r="I2087" t="s">
        <v>113</v>
      </c>
      <c r="J2087" t="s">
        <v>41</v>
      </c>
      <c r="K2087">
        <v>9.1199999999999992</v>
      </c>
      <c r="L2087">
        <v>18</v>
      </c>
      <c r="M2087">
        <v>15</v>
      </c>
      <c r="N2087">
        <v>3</v>
      </c>
      <c r="O2087">
        <v>18</v>
      </c>
      <c r="P2087">
        <v>83.3</v>
      </c>
      <c r="Q2087">
        <v>83.3</v>
      </c>
      <c r="R2087">
        <v>1.1200000000000001</v>
      </c>
      <c r="S2087" t="s">
        <v>81</v>
      </c>
      <c r="T2087" t="s">
        <v>31</v>
      </c>
    </row>
    <row r="2088" spans="1:20" x14ac:dyDescent="0.3">
      <c r="A2088" t="s">
        <v>61</v>
      </c>
      <c r="B2088" t="s">
        <v>62</v>
      </c>
      <c r="C2088" t="s">
        <v>55</v>
      </c>
      <c r="D2088" t="s">
        <v>63</v>
      </c>
      <c r="E2088" t="s">
        <v>24</v>
      </c>
      <c r="F2088" t="s">
        <v>57</v>
      </c>
      <c r="G2088" t="s">
        <v>522</v>
      </c>
      <c r="H2088" t="s">
        <v>27</v>
      </c>
      <c r="I2088" t="s">
        <v>125</v>
      </c>
      <c r="J2088" t="s">
        <v>296</v>
      </c>
      <c r="K2088">
        <v>9.01</v>
      </c>
      <c r="L2088">
        <v>14</v>
      </c>
      <c r="M2088">
        <v>13</v>
      </c>
      <c r="N2088">
        <v>1</v>
      </c>
      <c r="O2088">
        <v>14</v>
      </c>
      <c r="P2088">
        <v>92.9</v>
      </c>
      <c r="Q2088">
        <v>92.9</v>
      </c>
      <c r="R2088">
        <v>1.01</v>
      </c>
      <c r="S2088" t="s">
        <v>81</v>
      </c>
      <c r="T2088" t="s">
        <v>31</v>
      </c>
    </row>
    <row r="2089" spans="1:20" x14ac:dyDescent="0.3">
      <c r="A2089" t="s">
        <v>66</v>
      </c>
      <c r="B2089" t="s">
        <v>67</v>
      </c>
      <c r="C2089" t="s">
        <v>55</v>
      </c>
      <c r="D2089" t="s">
        <v>56</v>
      </c>
      <c r="E2089" t="s">
        <v>24</v>
      </c>
      <c r="F2089" t="s">
        <v>57</v>
      </c>
      <c r="G2089" t="s">
        <v>522</v>
      </c>
      <c r="H2089" t="s">
        <v>27</v>
      </c>
      <c r="I2089" t="s">
        <v>35</v>
      </c>
      <c r="J2089" t="s">
        <v>364</v>
      </c>
      <c r="K2089">
        <v>7.91</v>
      </c>
      <c r="L2089">
        <v>19</v>
      </c>
      <c r="M2089">
        <v>14</v>
      </c>
      <c r="N2089">
        <v>5</v>
      </c>
      <c r="O2089">
        <v>19</v>
      </c>
      <c r="P2089">
        <v>73.7</v>
      </c>
      <c r="Q2089">
        <v>73.7</v>
      </c>
      <c r="R2089">
        <v>0</v>
      </c>
      <c r="S2089" t="s">
        <v>81</v>
      </c>
      <c r="T2089" t="s">
        <v>37</v>
      </c>
    </row>
    <row r="2090" spans="1:20" x14ac:dyDescent="0.3">
      <c r="A2090" t="s">
        <v>70</v>
      </c>
      <c r="B2090" t="s">
        <v>71</v>
      </c>
      <c r="C2090" t="s">
        <v>72</v>
      </c>
      <c r="D2090" t="s">
        <v>73</v>
      </c>
      <c r="E2090" t="s">
        <v>24</v>
      </c>
      <c r="F2090" t="s">
        <v>74</v>
      </c>
      <c r="G2090" t="s">
        <v>522</v>
      </c>
      <c r="H2090" t="s">
        <v>27</v>
      </c>
      <c r="I2090" t="s">
        <v>28</v>
      </c>
      <c r="J2090" t="s">
        <v>174</v>
      </c>
      <c r="K2090">
        <v>8.2899999999999991</v>
      </c>
      <c r="L2090">
        <v>28</v>
      </c>
      <c r="M2090">
        <v>26</v>
      </c>
      <c r="N2090">
        <v>2</v>
      </c>
      <c r="O2090">
        <v>28</v>
      </c>
      <c r="P2090">
        <v>92.9</v>
      </c>
      <c r="Q2090">
        <v>92.9</v>
      </c>
      <c r="R2090">
        <v>0.28999999999999998</v>
      </c>
      <c r="S2090" t="s">
        <v>42</v>
      </c>
      <c r="T2090" t="s">
        <v>31</v>
      </c>
    </row>
    <row r="2091" spans="1:20" x14ac:dyDescent="0.3">
      <c r="A2091" t="s">
        <v>77</v>
      </c>
      <c r="B2091" t="s">
        <v>78</v>
      </c>
      <c r="C2091" t="s">
        <v>72</v>
      </c>
      <c r="D2091" t="s">
        <v>73</v>
      </c>
      <c r="E2091" t="s">
        <v>24</v>
      </c>
      <c r="F2091" t="s">
        <v>74</v>
      </c>
      <c r="G2091" t="s">
        <v>522</v>
      </c>
      <c r="H2091" t="s">
        <v>27</v>
      </c>
      <c r="I2091" t="s">
        <v>138</v>
      </c>
      <c r="J2091" t="s">
        <v>177</v>
      </c>
      <c r="K2091">
        <v>8.1</v>
      </c>
      <c r="L2091">
        <v>28</v>
      </c>
      <c r="M2091">
        <v>22</v>
      </c>
      <c r="N2091">
        <v>6</v>
      </c>
      <c r="O2091">
        <v>28</v>
      </c>
      <c r="P2091">
        <v>78.599999999999994</v>
      </c>
      <c r="Q2091">
        <v>78.599999999999994</v>
      </c>
      <c r="R2091">
        <v>0.1</v>
      </c>
      <c r="S2091" t="s">
        <v>30</v>
      </c>
      <c r="T2091" t="s">
        <v>37</v>
      </c>
    </row>
    <row r="2092" spans="1:20" x14ac:dyDescent="0.3">
      <c r="A2092" t="s">
        <v>82</v>
      </c>
      <c r="B2092" t="s">
        <v>83</v>
      </c>
      <c r="C2092" t="s">
        <v>72</v>
      </c>
      <c r="D2092" t="s">
        <v>45</v>
      </c>
      <c r="E2092" t="s">
        <v>24</v>
      </c>
      <c r="F2092" t="s">
        <v>74</v>
      </c>
      <c r="G2092" t="s">
        <v>522</v>
      </c>
      <c r="H2092" t="s">
        <v>119</v>
      </c>
      <c r="I2092" t="s">
        <v>458</v>
      </c>
      <c r="J2092" t="s">
        <v>276</v>
      </c>
      <c r="K2092">
        <v>8.6199999999999992</v>
      </c>
      <c r="L2092">
        <v>14</v>
      </c>
      <c r="M2092">
        <v>12</v>
      </c>
      <c r="N2092">
        <v>2</v>
      </c>
      <c r="O2092">
        <v>14</v>
      </c>
      <c r="P2092">
        <v>85.7</v>
      </c>
      <c r="Q2092">
        <v>85.7</v>
      </c>
      <c r="R2092">
        <v>0.62</v>
      </c>
      <c r="S2092" t="s">
        <v>30</v>
      </c>
      <c r="T2092" t="s">
        <v>31</v>
      </c>
    </row>
    <row r="2093" spans="1:20" x14ac:dyDescent="0.3">
      <c r="A2093" t="s">
        <v>85</v>
      </c>
      <c r="B2093" t="s">
        <v>86</v>
      </c>
      <c r="C2093" t="s">
        <v>87</v>
      </c>
      <c r="D2093" t="s">
        <v>88</v>
      </c>
      <c r="E2093" t="s">
        <v>24</v>
      </c>
      <c r="F2093" t="s">
        <v>89</v>
      </c>
      <c r="G2093" t="s">
        <v>522</v>
      </c>
      <c r="H2093" t="s">
        <v>27</v>
      </c>
      <c r="I2093" t="s">
        <v>181</v>
      </c>
      <c r="J2093" t="s">
        <v>349</v>
      </c>
      <c r="K2093">
        <v>9.01</v>
      </c>
      <c r="L2093">
        <v>5</v>
      </c>
      <c r="M2093">
        <v>4</v>
      </c>
      <c r="N2093">
        <v>1</v>
      </c>
      <c r="O2093">
        <v>5</v>
      </c>
      <c r="P2093">
        <v>80</v>
      </c>
      <c r="Q2093">
        <v>80</v>
      </c>
      <c r="R2093">
        <v>1.01</v>
      </c>
      <c r="S2093" t="s">
        <v>30</v>
      </c>
      <c r="T2093" t="s">
        <v>31</v>
      </c>
    </row>
    <row r="2094" spans="1:20" x14ac:dyDescent="0.3">
      <c r="A2094" t="s">
        <v>92</v>
      </c>
      <c r="B2094" t="s">
        <v>93</v>
      </c>
      <c r="C2094" t="s">
        <v>94</v>
      </c>
      <c r="D2094" t="s">
        <v>95</v>
      </c>
      <c r="E2094" t="s">
        <v>24</v>
      </c>
      <c r="F2094" t="s">
        <v>89</v>
      </c>
      <c r="G2094" t="s">
        <v>522</v>
      </c>
      <c r="H2094" t="s">
        <v>27</v>
      </c>
      <c r="I2094" t="s">
        <v>194</v>
      </c>
      <c r="J2094" t="s">
        <v>304</v>
      </c>
      <c r="K2094">
        <v>9.59</v>
      </c>
      <c r="L2094">
        <v>18</v>
      </c>
      <c r="M2094">
        <v>17</v>
      </c>
      <c r="N2094">
        <v>1</v>
      </c>
      <c r="O2094">
        <v>18</v>
      </c>
      <c r="P2094">
        <v>94.4</v>
      </c>
      <c r="Q2094">
        <v>94.4</v>
      </c>
      <c r="R2094">
        <v>1.59</v>
      </c>
      <c r="S2094" t="s">
        <v>42</v>
      </c>
      <c r="T2094" t="s">
        <v>31</v>
      </c>
    </row>
    <row r="2095" spans="1:20" x14ac:dyDescent="0.3">
      <c r="A2095" t="s">
        <v>97</v>
      </c>
      <c r="B2095" t="s">
        <v>98</v>
      </c>
      <c r="C2095" t="s">
        <v>94</v>
      </c>
      <c r="D2095" t="s">
        <v>95</v>
      </c>
      <c r="E2095" t="s">
        <v>24</v>
      </c>
      <c r="F2095" t="s">
        <v>89</v>
      </c>
      <c r="G2095" t="s">
        <v>522</v>
      </c>
      <c r="H2095" t="s">
        <v>27</v>
      </c>
      <c r="I2095" t="s">
        <v>149</v>
      </c>
      <c r="J2095" t="s">
        <v>148</v>
      </c>
      <c r="K2095">
        <v>7.79</v>
      </c>
      <c r="L2095">
        <v>36</v>
      </c>
      <c r="M2095">
        <v>36</v>
      </c>
      <c r="N2095">
        <v>0</v>
      </c>
      <c r="O2095">
        <v>36</v>
      </c>
      <c r="P2095">
        <v>100</v>
      </c>
      <c r="Q2095">
        <v>100</v>
      </c>
      <c r="R2095">
        <v>0</v>
      </c>
      <c r="S2095" t="s">
        <v>42</v>
      </c>
      <c r="T2095" t="s">
        <v>60</v>
      </c>
    </row>
    <row r="2096" spans="1:20" x14ac:dyDescent="0.3">
      <c r="A2096" t="s">
        <v>100</v>
      </c>
      <c r="B2096" t="s">
        <v>101</v>
      </c>
      <c r="C2096" t="s">
        <v>94</v>
      </c>
      <c r="D2096" t="s">
        <v>45</v>
      </c>
      <c r="E2096" t="s">
        <v>24</v>
      </c>
      <c r="F2096" t="s">
        <v>89</v>
      </c>
      <c r="G2096" t="s">
        <v>522</v>
      </c>
      <c r="H2096" t="s">
        <v>27</v>
      </c>
      <c r="I2096" t="s">
        <v>153</v>
      </c>
      <c r="J2096" t="s">
        <v>335</v>
      </c>
      <c r="K2096">
        <v>8.11</v>
      </c>
      <c r="L2096">
        <v>24</v>
      </c>
      <c r="M2096">
        <v>21</v>
      </c>
      <c r="N2096">
        <v>3</v>
      </c>
      <c r="O2096">
        <v>24</v>
      </c>
      <c r="P2096">
        <v>87.5</v>
      </c>
      <c r="Q2096">
        <v>87.5</v>
      </c>
      <c r="R2096">
        <v>0.11</v>
      </c>
      <c r="S2096" t="s">
        <v>42</v>
      </c>
      <c r="T2096" t="s">
        <v>31</v>
      </c>
    </row>
    <row r="2097" spans="1:20" x14ac:dyDescent="0.3">
      <c r="A2097" t="s">
        <v>103</v>
      </c>
      <c r="B2097" t="s">
        <v>104</v>
      </c>
      <c r="C2097" t="s">
        <v>22</v>
      </c>
      <c r="D2097" t="s">
        <v>34</v>
      </c>
      <c r="E2097" t="s">
        <v>105</v>
      </c>
      <c r="F2097" t="s">
        <v>25</v>
      </c>
      <c r="G2097" t="s">
        <v>522</v>
      </c>
      <c r="H2097" t="s">
        <v>27</v>
      </c>
      <c r="I2097" t="s">
        <v>128</v>
      </c>
      <c r="J2097" t="s">
        <v>321</v>
      </c>
      <c r="K2097">
        <v>8.67</v>
      </c>
      <c r="L2097">
        <v>29</v>
      </c>
      <c r="M2097">
        <v>21</v>
      </c>
      <c r="N2097">
        <v>8</v>
      </c>
      <c r="O2097">
        <v>29</v>
      </c>
      <c r="P2097">
        <v>72.400000000000006</v>
      </c>
      <c r="Q2097">
        <v>72.400000000000006</v>
      </c>
      <c r="R2097">
        <v>0.67</v>
      </c>
      <c r="S2097" t="s">
        <v>30</v>
      </c>
      <c r="T2097" t="s">
        <v>122</v>
      </c>
    </row>
    <row r="2098" spans="1:20" x14ac:dyDescent="0.3">
      <c r="A2098" t="s">
        <v>108</v>
      </c>
      <c r="B2098" t="s">
        <v>109</v>
      </c>
      <c r="C2098" t="s">
        <v>22</v>
      </c>
      <c r="D2098" t="s">
        <v>34</v>
      </c>
      <c r="E2098" t="s">
        <v>105</v>
      </c>
      <c r="F2098" t="s">
        <v>25</v>
      </c>
      <c r="G2098" t="s">
        <v>522</v>
      </c>
      <c r="H2098" t="s">
        <v>27</v>
      </c>
      <c r="I2098" t="s">
        <v>113</v>
      </c>
      <c r="J2098" t="s">
        <v>312</v>
      </c>
      <c r="K2098">
        <v>8.27</v>
      </c>
      <c r="L2098">
        <v>18</v>
      </c>
      <c r="M2098">
        <v>17</v>
      </c>
      <c r="N2098">
        <v>1</v>
      </c>
      <c r="O2098">
        <v>18</v>
      </c>
      <c r="P2098">
        <v>94.4</v>
      </c>
      <c r="Q2098">
        <v>94.4</v>
      </c>
      <c r="R2098">
        <v>0.27</v>
      </c>
      <c r="S2098" t="s">
        <v>30</v>
      </c>
      <c r="T2098" t="s">
        <v>31</v>
      </c>
    </row>
    <row r="2099" spans="1:20" x14ac:dyDescent="0.3">
      <c r="A2099" t="s">
        <v>111</v>
      </c>
      <c r="B2099" t="s">
        <v>112</v>
      </c>
      <c r="C2099" t="s">
        <v>55</v>
      </c>
      <c r="D2099" t="s">
        <v>56</v>
      </c>
      <c r="E2099" t="s">
        <v>105</v>
      </c>
      <c r="F2099" t="s">
        <v>57</v>
      </c>
      <c r="G2099" t="s">
        <v>522</v>
      </c>
      <c r="H2099" t="s">
        <v>119</v>
      </c>
      <c r="I2099" t="s">
        <v>524</v>
      </c>
      <c r="J2099" t="s">
        <v>234</v>
      </c>
      <c r="K2099">
        <v>7.32</v>
      </c>
      <c r="L2099">
        <v>15</v>
      </c>
      <c r="M2099">
        <v>13</v>
      </c>
      <c r="N2099">
        <v>2</v>
      </c>
      <c r="O2099">
        <v>15</v>
      </c>
      <c r="P2099">
        <v>86.7</v>
      </c>
      <c r="Q2099">
        <v>86.7</v>
      </c>
      <c r="R2099">
        <v>0</v>
      </c>
      <c r="S2099" t="s">
        <v>30</v>
      </c>
      <c r="T2099" t="s">
        <v>31</v>
      </c>
    </row>
    <row r="2100" spans="1:20" x14ac:dyDescent="0.3">
      <c r="A2100" t="s">
        <v>114</v>
      </c>
      <c r="B2100" t="s">
        <v>115</v>
      </c>
      <c r="C2100" t="s">
        <v>72</v>
      </c>
      <c r="D2100" t="s">
        <v>73</v>
      </c>
      <c r="E2100" t="s">
        <v>105</v>
      </c>
      <c r="F2100" t="s">
        <v>74</v>
      </c>
      <c r="G2100" t="s">
        <v>522</v>
      </c>
      <c r="H2100" t="s">
        <v>27</v>
      </c>
      <c r="I2100" t="s">
        <v>306</v>
      </c>
      <c r="J2100" t="s">
        <v>325</v>
      </c>
      <c r="K2100">
        <v>9.25</v>
      </c>
      <c r="L2100">
        <v>26</v>
      </c>
      <c r="M2100">
        <v>22</v>
      </c>
      <c r="N2100">
        <v>4</v>
      </c>
      <c r="O2100">
        <v>26</v>
      </c>
      <c r="P2100">
        <v>84.6</v>
      </c>
      <c r="Q2100">
        <v>84.6</v>
      </c>
      <c r="R2100">
        <v>1.25</v>
      </c>
      <c r="S2100" t="s">
        <v>30</v>
      </c>
      <c r="T2100" t="s">
        <v>37</v>
      </c>
    </row>
    <row r="2101" spans="1:20" x14ac:dyDescent="0.3">
      <c r="A2101" t="s">
        <v>117</v>
      </c>
      <c r="B2101" t="s">
        <v>118</v>
      </c>
      <c r="C2101" t="s">
        <v>94</v>
      </c>
      <c r="D2101" t="s">
        <v>95</v>
      </c>
      <c r="E2101" t="s">
        <v>105</v>
      </c>
      <c r="F2101" t="s">
        <v>89</v>
      </c>
      <c r="G2101" t="s">
        <v>522</v>
      </c>
      <c r="H2101" t="s">
        <v>158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 t="s">
        <v>42</v>
      </c>
      <c r="T2101" t="s">
        <v>60</v>
      </c>
    </row>
    <row r="2102" spans="1:20" x14ac:dyDescent="0.3">
      <c r="A2102" t="s">
        <v>20</v>
      </c>
      <c r="B2102" t="s">
        <v>21</v>
      </c>
      <c r="C2102" t="s">
        <v>22</v>
      </c>
      <c r="D2102" t="s">
        <v>23</v>
      </c>
      <c r="E2102" t="s">
        <v>24</v>
      </c>
      <c r="F2102" t="s">
        <v>25</v>
      </c>
      <c r="G2102" t="s">
        <v>525</v>
      </c>
      <c r="H2102" t="s">
        <v>27</v>
      </c>
      <c r="I2102" t="s">
        <v>285</v>
      </c>
      <c r="J2102" t="s">
        <v>391</v>
      </c>
      <c r="K2102">
        <v>7.8</v>
      </c>
      <c r="L2102">
        <v>25</v>
      </c>
      <c r="M2102">
        <v>21</v>
      </c>
      <c r="N2102">
        <v>4</v>
      </c>
      <c r="O2102">
        <v>25</v>
      </c>
      <c r="P2102">
        <v>84</v>
      </c>
      <c r="Q2102">
        <v>84</v>
      </c>
      <c r="R2102">
        <v>0</v>
      </c>
      <c r="S2102" t="s">
        <v>30</v>
      </c>
      <c r="T2102" t="s">
        <v>37</v>
      </c>
    </row>
    <row r="2103" spans="1:20" x14ac:dyDescent="0.3">
      <c r="A2103" t="s">
        <v>32</v>
      </c>
      <c r="B2103" t="s">
        <v>33</v>
      </c>
      <c r="C2103" t="s">
        <v>22</v>
      </c>
      <c r="D2103" t="s">
        <v>34</v>
      </c>
      <c r="E2103" t="s">
        <v>24</v>
      </c>
      <c r="F2103" t="s">
        <v>25</v>
      </c>
      <c r="G2103" t="s">
        <v>525</v>
      </c>
      <c r="H2103" t="s">
        <v>27</v>
      </c>
      <c r="I2103" t="s">
        <v>138</v>
      </c>
      <c r="J2103" t="s">
        <v>214</v>
      </c>
      <c r="K2103">
        <v>7.31</v>
      </c>
      <c r="L2103">
        <v>25</v>
      </c>
      <c r="M2103">
        <v>23</v>
      </c>
      <c r="N2103">
        <v>2</v>
      </c>
      <c r="O2103">
        <v>25</v>
      </c>
      <c r="P2103">
        <v>92</v>
      </c>
      <c r="Q2103">
        <v>92</v>
      </c>
      <c r="R2103">
        <v>0</v>
      </c>
      <c r="S2103" t="s">
        <v>81</v>
      </c>
      <c r="T2103" t="s">
        <v>31</v>
      </c>
    </row>
    <row r="2104" spans="1:20" x14ac:dyDescent="0.3">
      <c r="A2104" t="s">
        <v>38</v>
      </c>
      <c r="B2104" t="s">
        <v>39</v>
      </c>
      <c r="C2104" t="s">
        <v>22</v>
      </c>
      <c r="D2104" t="s">
        <v>34</v>
      </c>
      <c r="E2104" t="s">
        <v>24</v>
      </c>
      <c r="F2104" t="s">
        <v>25</v>
      </c>
      <c r="G2104" t="s">
        <v>525</v>
      </c>
      <c r="H2104" t="s">
        <v>27</v>
      </c>
      <c r="I2104" t="s">
        <v>219</v>
      </c>
      <c r="J2104" t="s">
        <v>178</v>
      </c>
      <c r="K2104">
        <v>7.44</v>
      </c>
      <c r="L2104">
        <v>28</v>
      </c>
      <c r="M2104">
        <v>21</v>
      </c>
      <c r="N2104">
        <v>7</v>
      </c>
      <c r="O2104">
        <v>28</v>
      </c>
      <c r="P2104">
        <v>75</v>
      </c>
      <c r="Q2104">
        <v>75</v>
      </c>
      <c r="R2104">
        <v>0</v>
      </c>
      <c r="S2104" t="s">
        <v>30</v>
      </c>
      <c r="T2104" t="s">
        <v>37</v>
      </c>
    </row>
    <row r="2105" spans="1:20" x14ac:dyDescent="0.3">
      <c r="A2105" t="s">
        <v>43</v>
      </c>
      <c r="B2105" t="s">
        <v>44</v>
      </c>
      <c r="C2105" t="s">
        <v>22</v>
      </c>
      <c r="D2105" t="s">
        <v>45</v>
      </c>
      <c r="E2105" t="s">
        <v>24</v>
      </c>
      <c r="F2105" t="s">
        <v>25</v>
      </c>
      <c r="G2105" t="s">
        <v>525</v>
      </c>
      <c r="H2105" t="s">
        <v>119</v>
      </c>
      <c r="I2105" t="s">
        <v>526</v>
      </c>
      <c r="J2105" t="s">
        <v>474</v>
      </c>
      <c r="K2105">
        <v>8.25</v>
      </c>
      <c r="L2105">
        <v>18</v>
      </c>
      <c r="M2105">
        <v>12</v>
      </c>
      <c r="N2105">
        <v>6</v>
      </c>
      <c r="O2105">
        <v>18</v>
      </c>
      <c r="P2105">
        <v>66.7</v>
      </c>
      <c r="Q2105">
        <v>66.7</v>
      </c>
      <c r="R2105">
        <v>0.25</v>
      </c>
      <c r="S2105" t="s">
        <v>30</v>
      </c>
      <c r="T2105" t="s">
        <v>37</v>
      </c>
    </row>
    <row r="2106" spans="1:20" x14ac:dyDescent="0.3">
      <c r="A2106" t="s">
        <v>48</v>
      </c>
      <c r="B2106" t="s">
        <v>49</v>
      </c>
      <c r="C2106" t="s">
        <v>22</v>
      </c>
      <c r="D2106" t="s">
        <v>34</v>
      </c>
      <c r="E2106" t="s">
        <v>24</v>
      </c>
      <c r="F2106" t="s">
        <v>25</v>
      </c>
      <c r="G2106" t="s">
        <v>525</v>
      </c>
      <c r="H2106" t="s">
        <v>27</v>
      </c>
      <c r="I2106" t="s">
        <v>136</v>
      </c>
      <c r="J2106" t="s">
        <v>286</v>
      </c>
      <c r="K2106">
        <v>8.34</v>
      </c>
      <c r="L2106">
        <v>29</v>
      </c>
      <c r="M2106">
        <v>23</v>
      </c>
      <c r="N2106">
        <v>6</v>
      </c>
      <c r="O2106">
        <v>29</v>
      </c>
      <c r="P2106">
        <v>79.3</v>
      </c>
      <c r="Q2106">
        <v>79.3</v>
      </c>
      <c r="R2106">
        <v>0.34</v>
      </c>
      <c r="S2106" t="s">
        <v>30</v>
      </c>
      <c r="T2106" t="s">
        <v>37</v>
      </c>
    </row>
    <row r="2107" spans="1:20" x14ac:dyDescent="0.3">
      <c r="A2107" t="s">
        <v>53</v>
      </c>
      <c r="B2107" t="s">
        <v>54</v>
      </c>
      <c r="C2107" t="s">
        <v>55</v>
      </c>
      <c r="D2107" t="s">
        <v>56</v>
      </c>
      <c r="E2107" t="s">
        <v>24</v>
      </c>
      <c r="F2107" t="s">
        <v>57</v>
      </c>
      <c r="G2107" t="s">
        <v>525</v>
      </c>
      <c r="H2107" t="s">
        <v>27</v>
      </c>
      <c r="I2107" t="s">
        <v>149</v>
      </c>
      <c r="J2107" t="s">
        <v>235</v>
      </c>
      <c r="K2107">
        <v>7.83</v>
      </c>
      <c r="L2107">
        <v>20</v>
      </c>
      <c r="M2107">
        <v>17</v>
      </c>
      <c r="N2107">
        <v>3</v>
      </c>
      <c r="O2107">
        <v>20</v>
      </c>
      <c r="P2107">
        <v>85</v>
      </c>
      <c r="Q2107">
        <v>85</v>
      </c>
      <c r="R2107">
        <v>0</v>
      </c>
      <c r="S2107" t="s">
        <v>81</v>
      </c>
      <c r="T2107" t="s">
        <v>31</v>
      </c>
    </row>
    <row r="2108" spans="1:20" x14ac:dyDescent="0.3">
      <c r="A2108" t="s">
        <v>61</v>
      </c>
      <c r="B2108" t="s">
        <v>62</v>
      </c>
      <c r="C2108" t="s">
        <v>55</v>
      </c>
      <c r="D2108" t="s">
        <v>63</v>
      </c>
      <c r="E2108" t="s">
        <v>24</v>
      </c>
      <c r="F2108" t="s">
        <v>57</v>
      </c>
      <c r="G2108" t="s">
        <v>525</v>
      </c>
      <c r="H2108" t="s">
        <v>27</v>
      </c>
      <c r="I2108" t="s">
        <v>206</v>
      </c>
      <c r="J2108" t="s">
        <v>527</v>
      </c>
      <c r="K2108">
        <v>7.26</v>
      </c>
      <c r="L2108">
        <v>14</v>
      </c>
      <c r="M2108">
        <v>10</v>
      </c>
      <c r="N2108">
        <v>4</v>
      </c>
      <c r="O2108">
        <v>14</v>
      </c>
      <c r="P2108">
        <v>71.400000000000006</v>
      </c>
      <c r="Q2108">
        <v>71.400000000000006</v>
      </c>
      <c r="R2108">
        <v>0</v>
      </c>
      <c r="S2108" t="s">
        <v>42</v>
      </c>
      <c r="T2108" t="s">
        <v>37</v>
      </c>
    </row>
    <row r="2109" spans="1:20" x14ac:dyDescent="0.3">
      <c r="A2109" t="s">
        <v>66</v>
      </c>
      <c r="B2109" t="s">
        <v>67</v>
      </c>
      <c r="C2109" t="s">
        <v>55</v>
      </c>
      <c r="D2109" t="s">
        <v>56</v>
      </c>
      <c r="E2109" t="s">
        <v>24</v>
      </c>
      <c r="F2109" t="s">
        <v>57</v>
      </c>
      <c r="G2109" t="s">
        <v>525</v>
      </c>
      <c r="H2109" t="s">
        <v>27</v>
      </c>
      <c r="I2109" t="s">
        <v>110</v>
      </c>
      <c r="J2109" t="s">
        <v>151</v>
      </c>
      <c r="K2109">
        <v>7.83</v>
      </c>
      <c r="L2109">
        <v>24</v>
      </c>
      <c r="M2109">
        <v>18</v>
      </c>
      <c r="N2109">
        <v>6</v>
      </c>
      <c r="O2109">
        <v>24</v>
      </c>
      <c r="P2109">
        <v>75</v>
      </c>
      <c r="Q2109">
        <v>75</v>
      </c>
      <c r="R2109">
        <v>0</v>
      </c>
      <c r="S2109" t="s">
        <v>30</v>
      </c>
      <c r="T2109" t="s">
        <v>37</v>
      </c>
    </row>
    <row r="2110" spans="1:20" x14ac:dyDescent="0.3">
      <c r="A2110" t="s">
        <v>70</v>
      </c>
      <c r="B2110" t="s">
        <v>71</v>
      </c>
      <c r="C2110" t="s">
        <v>72</v>
      </c>
      <c r="D2110" t="s">
        <v>73</v>
      </c>
      <c r="E2110" t="s">
        <v>24</v>
      </c>
      <c r="F2110" t="s">
        <v>74</v>
      </c>
      <c r="G2110" t="s">
        <v>525</v>
      </c>
      <c r="H2110" t="s">
        <v>27</v>
      </c>
      <c r="I2110" t="s">
        <v>75</v>
      </c>
      <c r="J2110" t="s">
        <v>146</v>
      </c>
      <c r="K2110">
        <v>7.55</v>
      </c>
      <c r="L2110">
        <v>23</v>
      </c>
      <c r="M2110">
        <v>17</v>
      </c>
      <c r="N2110">
        <v>6</v>
      </c>
      <c r="O2110">
        <v>23</v>
      </c>
      <c r="P2110">
        <v>73.900000000000006</v>
      </c>
      <c r="Q2110">
        <v>73.900000000000006</v>
      </c>
      <c r="R2110">
        <v>0</v>
      </c>
      <c r="S2110" t="s">
        <v>30</v>
      </c>
      <c r="T2110" t="s">
        <v>37</v>
      </c>
    </row>
    <row r="2111" spans="1:20" x14ac:dyDescent="0.3">
      <c r="A2111" t="s">
        <v>77</v>
      </c>
      <c r="B2111" t="s">
        <v>78</v>
      </c>
      <c r="C2111" t="s">
        <v>72</v>
      </c>
      <c r="D2111" t="s">
        <v>73</v>
      </c>
      <c r="E2111" t="s">
        <v>24</v>
      </c>
      <c r="F2111" t="s">
        <v>74</v>
      </c>
      <c r="G2111" t="s">
        <v>525</v>
      </c>
      <c r="H2111" t="s">
        <v>27</v>
      </c>
      <c r="I2111" t="s">
        <v>113</v>
      </c>
      <c r="J2111" t="s">
        <v>239</v>
      </c>
      <c r="K2111">
        <v>9.09</v>
      </c>
      <c r="L2111">
        <v>25</v>
      </c>
      <c r="M2111">
        <v>23</v>
      </c>
      <c r="N2111">
        <v>2</v>
      </c>
      <c r="O2111">
        <v>25</v>
      </c>
      <c r="P2111">
        <v>92</v>
      </c>
      <c r="Q2111">
        <v>92</v>
      </c>
      <c r="R2111">
        <v>1.0900000000000001</v>
      </c>
      <c r="S2111" t="s">
        <v>42</v>
      </c>
      <c r="T2111" t="s">
        <v>31</v>
      </c>
    </row>
    <row r="2112" spans="1:20" x14ac:dyDescent="0.3">
      <c r="A2112" t="s">
        <v>82</v>
      </c>
      <c r="B2112" t="s">
        <v>83</v>
      </c>
      <c r="C2112" t="s">
        <v>72</v>
      </c>
      <c r="D2112" t="s">
        <v>45</v>
      </c>
      <c r="E2112" t="s">
        <v>24</v>
      </c>
      <c r="F2112" t="s">
        <v>74</v>
      </c>
      <c r="G2112" t="s">
        <v>525</v>
      </c>
      <c r="H2112" t="s">
        <v>27</v>
      </c>
      <c r="I2112" t="s">
        <v>84</v>
      </c>
      <c r="J2112" t="s">
        <v>245</v>
      </c>
      <c r="K2112">
        <v>9.41</v>
      </c>
      <c r="L2112">
        <v>24</v>
      </c>
      <c r="M2112">
        <v>24</v>
      </c>
      <c r="N2112">
        <v>0</v>
      </c>
      <c r="O2112">
        <v>24</v>
      </c>
      <c r="P2112">
        <v>100</v>
      </c>
      <c r="Q2112">
        <v>100</v>
      </c>
      <c r="R2112">
        <v>1.41</v>
      </c>
      <c r="S2112" t="s">
        <v>42</v>
      </c>
      <c r="T2112" t="s">
        <v>60</v>
      </c>
    </row>
    <row r="2113" spans="1:20" x14ac:dyDescent="0.3">
      <c r="A2113" t="s">
        <v>85</v>
      </c>
      <c r="B2113" t="s">
        <v>86</v>
      </c>
      <c r="C2113" t="s">
        <v>87</v>
      </c>
      <c r="D2113" t="s">
        <v>88</v>
      </c>
      <c r="E2113" t="s">
        <v>24</v>
      </c>
      <c r="F2113" t="s">
        <v>89</v>
      </c>
      <c r="G2113" t="s">
        <v>525</v>
      </c>
      <c r="H2113" t="s">
        <v>27</v>
      </c>
      <c r="I2113" t="s">
        <v>194</v>
      </c>
      <c r="J2113" t="s">
        <v>155</v>
      </c>
      <c r="K2113">
        <v>8.35</v>
      </c>
      <c r="L2113">
        <v>12</v>
      </c>
      <c r="M2113">
        <v>10</v>
      </c>
      <c r="N2113">
        <v>2</v>
      </c>
      <c r="O2113">
        <v>12</v>
      </c>
      <c r="P2113">
        <v>83.3</v>
      </c>
      <c r="Q2113">
        <v>83.3</v>
      </c>
      <c r="R2113">
        <v>0.35</v>
      </c>
      <c r="S2113" t="s">
        <v>30</v>
      </c>
      <c r="T2113" t="s">
        <v>31</v>
      </c>
    </row>
    <row r="2114" spans="1:20" x14ac:dyDescent="0.3">
      <c r="A2114" t="s">
        <v>92</v>
      </c>
      <c r="B2114" t="s">
        <v>93</v>
      </c>
      <c r="C2114" t="s">
        <v>94</v>
      </c>
      <c r="D2114" t="s">
        <v>95</v>
      </c>
      <c r="E2114" t="s">
        <v>24</v>
      </c>
      <c r="F2114" t="s">
        <v>89</v>
      </c>
      <c r="G2114" t="s">
        <v>525</v>
      </c>
      <c r="H2114" t="s">
        <v>27</v>
      </c>
      <c r="I2114" t="s">
        <v>46</v>
      </c>
      <c r="J2114" t="s">
        <v>200</v>
      </c>
      <c r="K2114">
        <v>8.8000000000000007</v>
      </c>
      <c r="L2114">
        <v>30</v>
      </c>
      <c r="M2114">
        <v>30</v>
      </c>
      <c r="N2114">
        <v>0</v>
      </c>
      <c r="O2114">
        <v>30</v>
      </c>
      <c r="P2114">
        <v>100</v>
      </c>
      <c r="Q2114">
        <v>100</v>
      </c>
      <c r="R2114">
        <v>0.8</v>
      </c>
      <c r="S2114" t="s">
        <v>42</v>
      </c>
      <c r="T2114" t="s">
        <v>60</v>
      </c>
    </row>
    <row r="2115" spans="1:20" x14ac:dyDescent="0.3">
      <c r="A2115" t="s">
        <v>97</v>
      </c>
      <c r="B2115" t="s">
        <v>98</v>
      </c>
      <c r="C2115" t="s">
        <v>94</v>
      </c>
      <c r="D2115" t="s">
        <v>95</v>
      </c>
      <c r="E2115" t="s">
        <v>24</v>
      </c>
      <c r="F2115" t="s">
        <v>89</v>
      </c>
      <c r="G2115" t="s">
        <v>525</v>
      </c>
      <c r="H2115" t="s">
        <v>27</v>
      </c>
      <c r="I2115" t="s">
        <v>194</v>
      </c>
      <c r="J2115" t="s">
        <v>250</v>
      </c>
      <c r="K2115">
        <v>8.43</v>
      </c>
      <c r="L2115">
        <v>34</v>
      </c>
      <c r="M2115">
        <v>26</v>
      </c>
      <c r="N2115">
        <v>8</v>
      </c>
      <c r="O2115">
        <v>34</v>
      </c>
      <c r="P2115">
        <v>76.5</v>
      </c>
      <c r="Q2115">
        <v>76.5</v>
      </c>
      <c r="R2115">
        <v>0.43</v>
      </c>
      <c r="S2115" t="s">
        <v>30</v>
      </c>
      <c r="T2115" t="s">
        <v>122</v>
      </c>
    </row>
    <row r="2116" spans="1:20" x14ac:dyDescent="0.3">
      <c r="A2116" t="s">
        <v>100</v>
      </c>
      <c r="B2116" t="s">
        <v>101</v>
      </c>
      <c r="C2116" t="s">
        <v>94</v>
      </c>
      <c r="D2116" t="s">
        <v>45</v>
      </c>
      <c r="E2116" t="s">
        <v>24</v>
      </c>
      <c r="F2116" t="s">
        <v>89</v>
      </c>
      <c r="G2116" t="s">
        <v>525</v>
      </c>
      <c r="H2116" t="s">
        <v>27</v>
      </c>
      <c r="I2116" t="s">
        <v>125</v>
      </c>
      <c r="J2116" t="s">
        <v>311</v>
      </c>
      <c r="K2116">
        <v>9.19</v>
      </c>
      <c r="L2116">
        <v>27</v>
      </c>
      <c r="M2116">
        <v>23</v>
      </c>
      <c r="N2116">
        <v>4</v>
      </c>
      <c r="O2116">
        <v>27</v>
      </c>
      <c r="P2116">
        <v>85.2</v>
      </c>
      <c r="Q2116">
        <v>85.2</v>
      </c>
      <c r="R2116">
        <v>1.19</v>
      </c>
      <c r="S2116" t="s">
        <v>30</v>
      </c>
      <c r="T2116" t="s">
        <v>37</v>
      </c>
    </row>
    <row r="2117" spans="1:20" x14ac:dyDescent="0.3">
      <c r="A2117" t="s">
        <v>103</v>
      </c>
      <c r="B2117" t="s">
        <v>104</v>
      </c>
      <c r="C2117" t="s">
        <v>22</v>
      </c>
      <c r="D2117" t="s">
        <v>34</v>
      </c>
      <c r="E2117" t="s">
        <v>105</v>
      </c>
      <c r="F2117" t="s">
        <v>25</v>
      </c>
      <c r="G2117" t="s">
        <v>525</v>
      </c>
      <c r="H2117" t="s">
        <v>27</v>
      </c>
      <c r="I2117" t="s">
        <v>138</v>
      </c>
      <c r="J2117" t="s">
        <v>172</v>
      </c>
      <c r="K2117">
        <v>7.27</v>
      </c>
      <c r="L2117">
        <v>18</v>
      </c>
      <c r="M2117">
        <v>15</v>
      </c>
      <c r="N2117">
        <v>3</v>
      </c>
      <c r="O2117">
        <v>18</v>
      </c>
      <c r="P2117">
        <v>83.3</v>
      </c>
      <c r="Q2117">
        <v>83.3</v>
      </c>
      <c r="R2117">
        <v>0</v>
      </c>
      <c r="S2117" t="s">
        <v>30</v>
      </c>
      <c r="T2117" t="s">
        <v>31</v>
      </c>
    </row>
    <row r="2118" spans="1:20" x14ac:dyDescent="0.3">
      <c r="A2118" t="s">
        <v>108</v>
      </c>
      <c r="B2118" t="s">
        <v>109</v>
      </c>
      <c r="C2118" t="s">
        <v>22</v>
      </c>
      <c r="D2118" t="s">
        <v>34</v>
      </c>
      <c r="E2118" t="s">
        <v>105</v>
      </c>
      <c r="F2118" t="s">
        <v>25</v>
      </c>
      <c r="G2118" t="s">
        <v>525</v>
      </c>
      <c r="H2118" t="s">
        <v>27</v>
      </c>
      <c r="I2118" t="s">
        <v>194</v>
      </c>
      <c r="J2118" t="s">
        <v>147</v>
      </c>
      <c r="K2118">
        <v>8.68</v>
      </c>
      <c r="L2118">
        <v>13</v>
      </c>
      <c r="M2118">
        <v>13</v>
      </c>
      <c r="N2118">
        <v>0</v>
      </c>
      <c r="O2118">
        <v>13</v>
      </c>
      <c r="P2118">
        <v>100</v>
      </c>
      <c r="Q2118">
        <v>100</v>
      </c>
      <c r="R2118">
        <v>0.68</v>
      </c>
      <c r="S2118" t="s">
        <v>42</v>
      </c>
      <c r="T2118" t="s">
        <v>60</v>
      </c>
    </row>
    <row r="2119" spans="1:20" x14ac:dyDescent="0.3">
      <c r="A2119" t="s">
        <v>111</v>
      </c>
      <c r="B2119" t="s">
        <v>112</v>
      </c>
      <c r="C2119" t="s">
        <v>55</v>
      </c>
      <c r="D2119" t="s">
        <v>56</v>
      </c>
      <c r="E2119" t="s">
        <v>105</v>
      </c>
      <c r="F2119" t="s">
        <v>57</v>
      </c>
      <c r="G2119" t="s">
        <v>525</v>
      </c>
      <c r="H2119" t="s">
        <v>27</v>
      </c>
      <c r="I2119" t="s">
        <v>125</v>
      </c>
      <c r="J2119" t="s">
        <v>157</v>
      </c>
      <c r="K2119">
        <v>8.64</v>
      </c>
      <c r="L2119">
        <v>13</v>
      </c>
      <c r="M2119">
        <v>11</v>
      </c>
      <c r="N2119">
        <v>2</v>
      </c>
      <c r="O2119">
        <v>13</v>
      </c>
      <c r="P2119">
        <v>84.6</v>
      </c>
      <c r="Q2119">
        <v>84.6</v>
      </c>
      <c r="R2119">
        <v>0.64</v>
      </c>
      <c r="S2119" t="s">
        <v>42</v>
      </c>
      <c r="T2119" t="s">
        <v>31</v>
      </c>
    </row>
    <row r="2120" spans="1:20" x14ac:dyDescent="0.3">
      <c r="A2120" t="s">
        <v>114</v>
      </c>
      <c r="B2120" t="s">
        <v>115</v>
      </c>
      <c r="C2120" t="s">
        <v>72</v>
      </c>
      <c r="D2120" t="s">
        <v>73</v>
      </c>
      <c r="E2120" t="s">
        <v>105</v>
      </c>
      <c r="F2120" t="s">
        <v>74</v>
      </c>
      <c r="G2120" t="s">
        <v>525</v>
      </c>
      <c r="H2120" t="s">
        <v>27</v>
      </c>
      <c r="I2120" t="s">
        <v>46</v>
      </c>
      <c r="J2120" t="s">
        <v>296</v>
      </c>
      <c r="K2120">
        <v>9.06</v>
      </c>
      <c r="L2120">
        <v>28</v>
      </c>
      <c r="M2120">
        <v>20</v>
      </c>
      <c r="N2120">
        <v>8</v>
      </c>
      <c r="O2120">
        <v>28</v>
      </c>
      <c r="P2120">
        <v>71.400000000000006</v>
      </c>
      <c r="Q2120">
        <v>71.400000000000006</v>
      </c>
      <c r="R2120">
        <v>1.06</v>
      </c>
      <c r="S2120" t="s">
        <v>42</v>
      </c>
      <c r="T2120" t="s">
        <v>122</v>
      </c>
    </row>
    <row r="2121" spans="1:20" x14ac:dyDescent="0.3">
      <c r="A2121" t="s">
        <v>117</v>
      </c>
      <c r="B2121" t="s">
        <v>118</v>
      </c>
      <c r="C2121" t="s">
        <v>94</v>
      </c>
      <c r="D2121" t="s">
        <v>95</v>
      </c>
      <c r="E2121" t="s">
        <v>105</v>
      </c>
      <c r="F2121" t="s">
        <v>89</v>
      </c>
      <c r="G2121" t="s">
        <v>525</v>
      </c>
      <c r="H2121" t="s">
        <v>27</v>
      </c>
      <c r="I2121" t="s">
        <v>179</v>
      </c>
      <c r="J2121" t="s">
        <v>239</v>
      </c>
      <c r="K2121">
        <v>9.2100000000000009</v>
      </c>
      <c r="L2121">
        <v>19</v>
      </c>
      <c r="M2121">
        <v>19</v>
      </c>
      <c r="N2121">
        <v>0</v>
      </c>
      <c r="O2121">
        <v>19</v>
      </c>
      <c r="P2121">
        <v>100</v>
      </c>
      <c r="Q2121">
        <v>100</v>
      </c>
      <c r="R2121">
        <v>1.21</v>
      </c>
      <c r="S2121" t="s">
        <v>42</v>
      </c>
      <c r="T2121" t="s">
        <v>60</v>
      </c>
    </row>
    <row r="2122" spans="1:20" x14ac:dyDescent="0.3">
      <c r="A2122" t="s">
        <v>20</v>
      </c>
      <c r="B2122" t="s">
        <v>21</v>
      </c>
      <c r="C2122" t="s">
        <v>22</v>
      </c>
      <c r="D2122" t="s">
        <v>23</v>
      </c>
      <c r="E2122" t="s">
        <v>24</v>
      </c>
      <c r="F2122" t="s">
        <v>25</v>
      </c>
      <c r="G2122" t="s">
        <v>528</v>
      </c>
      <c r="H2122" t="s">
        <v>27</v>
      </c>
      <c r="I2122" t="s">
        <v>181</v>
      </c>
      <c r="J2122" t="s">
        <v>395</v>
      </c>
      <c r="K2122">
        <v>9.02</v>
      </c>
      <c r="L2122">
        <v>17</v>
      </c>
      <c r="M2122">
        <v>17</v>
      </c>
      <c r="N2122">
        <v>0</v>
      </c>
      <c r="O2122">
        <v>17</v>
      </c>
      <c r="P2122">
        <v>100</v>
      </c>
      <c r="Q2122">
        <v>100</v>
      </c>
      <c r="R2122">
        <v>1.02</v>
      </c>
      <c r="S2122" t="s">
        <v>42</v>
      </c>
      <c r="T2122" t="s">
        <v>60</v>
      </c>
    </row>
    <row r="2123" spans="1:20" x14ac:dyDescent="0.3">
      <c r="A2123" t="s">
        <v>32</v>
      </c>
      <c r="B2123" t="s">
        <v>33</v>
      </c>
      <c r="C2123" t="s">
        <v>22</v>
      </c>
      <c r="D2123" t="s">
        <v>34</v>
      </c>
      <c r="E2123" t="s">
        <v>24</v>
      </c>
      <c r="F2123" t="s">
        <v>25</v>
      </c>
      <c r="G2123" t="s">
        <v>528</v>
      </c>
      <c r="H2123" t="s">
        <v>27</v>
      </c>
      <c r="I2123" t="s">
        <v>194</v>
      </c>
      <c r="J2123" t="s">
        <v>142</v>
      </c>
      <c r="K2123">
        <v>8.01</v>
      </c>
      <c r="L2123">
        <v>19</v>
      </c>
      <c r="M2123">
        <v>17</v>
      </c>
      <c r="N2123">
        <v>2</v>
      </c>
      <c r="O2123">
        <v>19</v>
      </c>
      <c r="P2123">
        <v>89.5</v>
      </c>
      <c r="Q2123">
        <v>89.5</v>
      </c>
      <c r="R2123">
        <v>0.01</v>
      </c>
      <c r="S2123" t="s">
        <v>30</v>
      </c>
      <c r="T2123" t="s">
        <v>31</v>
      </c>
    </row>
    <row r="2124" spans="1:20" x14ac:dyDescent="0.3">
      <c r="A2124" t="s">
        <v>38</v>
      </c>
      <c r="B2124" t="s">
        <v>39</v>
      </c>
      <c r="C2124" t="s">
        <v>22</v>
      </c>
      <c r="D2124" t="s">
        <v>34</v>
      </c>
      <c r="E2124" t="s">
        <v>24</v>
      </c>
      <c r="F2124" t="s">
        <v>25</v>
      </c>
      <c r="G2124" t="s">
        <v>528</v>
      </c>
      <c r="H2124" t="s">
        <v>27</v>
      </c>
      <c r="I2124" t="s">
        <v>28</v>
      </c>
      <c r="J2124" t="s">
        <v>131</v>
      </c>
      <c r="K2124">
        <v>9.3000000000000007</v>
      </c>
      <c r="L2124">
        <v>11</v>
      </c>
      <c r="M2124">
        <v>10</v>
      </c>
      <c r="N2124">
        <v>1</v>
      </c>
      <c r="O2124">
        <v>11</v>
      </c>
      <c r="P2124">
        <v>90.9</v>
      </c>
      <c r="Q2124">
        <v>90.9</v>
      </c>
      <c r="R2124">
        <v>1.3</v>
      </c>
      <c r="S2124" t="s">
        <v>42</v>
      </c>
      <c r="T2124" t="s">
        <v>31</v>
      </c>
    </row>
    <row r="2125" spans="1:20" x14ac:dyDescent="0.3">
      <c r="A2125" t="s">
        <v>43</v>
      </c>
      <c r="B2125" t="s">
        <v>44</v>
      </c>
      <c r="C2125" t="s">
        <v>22</v>
      </c>
      <c r="D2125" t="s">
        <v>45</v>
      </c>
      <c r="E2125" t="s">
        <v>24</v>
      </c>
      <c r="F2125" t="s">
        <v>25</v>
      </c>
      <c r="G2125" t="s">
        <v>528</v>
      </c>
      <c r="H2125" t="s">
        <v>119</v>
      </c>
      <c r="I2125" t="s">
        <v>479</v>
      </c>
      <c r="J2125" t="s">
        <v>169</v>
      </c>
      <c r="K2125">
        <v>7.77</v>
      </c>
      <c r="L2125">
        <v>28</v>
      </c>
      <c r="M2125">
        <v>21</v>
      </c>
      <c r="N2125">
        <v>7</v>
      </c>
      <c r="O2125">
        <v>28</v>
      </c>
      <c r="P2125">
        <v>75</v>
      </c>
      <c r="Q2125">
        <v>75</v>
      </c>
      <c r="R2125">
        <v>0</v>
      </c>
      <c r="S2125" t="s">
        <v>42</v>
      </c>
      <c r="T2125" t="s">
        <v>37</v>
      </c>
    </row>
    <row r="2126" spans="1:20" x14ac:dyDescent="0.3">
      <c r="A2126" t="s">
        <v>48</v>
      </c>
      <c r="B2126" t="s">
        <v>49</v>
      </c>
      <c r="C2126" t="s">
        <v>22</v>
      </c>
      <c r="D2126" t="s">
        <v>34</v>
      </c>
      <c r="E2126" t="s">
        <v>24</v>
      </c>
      <c r="F2126" t="s">
        <v>25</v>
      </c>
      <c r="G2126" t="s">
        <v>528</v>
      </c>
      <c r="H2126" t="s">
        <v>27</v>
      </c>
      <c r="I2126" t="s">
        <v>28</v>
      </c>
      <c r="J2126" t="s">
        <v>157</v>
      </c>
      <c r="K2126">
        <v>8.6300000000000008</v>
      </c>
      <c r="L2126">
        <v>36</v>
      </c>
      <c r="M2126">
        <v>34</v>
      </c>
      <c r="N2126">
        <v>2</v>
      </c>
      <c r="O2126">
        <v>36</v>
      </c>
      <c r="P2126">
        <v>94.4</v>
      </c>
      <c r="Q2126">
        <v>94.4</v>
      </c>
      <c r="R2126">
        <v>0.63</v>
      </c>
      <c r="S2126" t="s">
        <v>42</v>
      </c>
      <c r="T2126" t="s">
        <v>31</v>
      </c>
    </row>
    <row r="2127" spans="1:20" x14ac:dyDescent="0.3">
      <c r="A2127" t="s">
        <v>53</v>
      </c>
      <c r="B2127" t="s">
        <v>54</v>
      </c>
      <c r="C2127" t="s">
        <v>55</v>
      </c>
      <c r="D2127" t="s">
        <v>56</v>
      </c>
      <c r="E2127" t="s">
        <v>24</v>
      </c>
      <c r="F2127" t="s">
        <v>57</v>
      </c>
      <c r="G2127" t="s">
        <v>528</v>
      </c>
      <c r="H2127" t="s">
        <v>27</v>
      </c>
      <c r="I2127" t="s">
        <v>179</v>
      </c>
      <c r="J2127" t="s">
        <v>295</v>
      </c>
      <c r="K2127">
        <v>7.66</v>
      </c>
      <c r="L2127">
        <v>12</v>
      </c>
      <c r="M2127">
        <v>10</v>
      </c>
      <c r="N2127">
        <v>2</v>
      </c>
      <c r="O2127">
        <v>12</v>
      </c>
      <c r="P2127">
        <v>83.3</v>
      </c>
      <c r="Q2127">
        <v>83.3</v>
      </c>
      <c r="R2127">
        <v>0</v>
      </c>
      <c r="S2127" t="s">
        <v>42</v>
      </c>
      <c r="T2127" t="s">
        <v>31</v>
      </c>
    </row>
    <row r="2128" spans="1:20" x14ac:dyDescent="0.3">
      <c r="A2128" t="s">
        <v>61</v>
      </c>
      <c r="B2128" t="s">
        <v>62</v>
      </c>
      <c r="C2128" t="s">
        <v>55</v>
      </c>
      <c r="D2128" t="s">
        <v>63</v>
      </c>
      <c r="E2128" t="s">
        <v>24</v>
      </c>
      <c r="F2128" t="s">
        <v>57</v>
      </c>
      <c r="G2128" t="s">
        <v>528</v>
      </c>
      <c r="H2128" t="s">
        <v>27</v>
      </c>
      <c r="I2128" t="s">
        <v>206</v>
      </c>
      <c r="J2128" t="s">
        <v>182</v>
      </c>
      <c r="K2128">
        <v>8.94</v>
      </c>
      <c r="L2128">
        <v>8</v>
      </c>
      <c r="M2128">
        <v>8</v>
      </c>
      <c r="N2128">
        <v>0</v>
      </c>
      <c r="O2128">
        <v>8</v>
      </c>
      <c r="P2128">
        <v>100</v>
      </c>
      <c r="Q2128">
        <v>100</v>
      </c>
      <c r="R2128">
        <v>0.94</v>
      </c>
      <c r="S2128" t="s">
        <v>42</v>
      </c>
      <c r="T2128" t="s">
        <v>60</v>
      </c>
    </row>
    <row r="2129" spans="1:20" x14ac:dyDescent="0.3">
      <c r="A2129" t="s">
        <v>66</v>
      </c>
      <c r="B2129" t="s">
        <v>67</v>
      </c>
      <c r="C2129" t="s">
        <v>55</v>
      </c>
      <c r="D2129" t="s">
        <v>56</v>
      </c>
      <c r="E2129" t="s">
        <v>24</v>
      </c>
      <c r="F2129" t="s">
        <v>57</v>
      </c>
      <c r="G2129" t="s">
        <v>528</v>
      </c>
      <c r="H2129" t="s">
        <v>27</v>
      </c>
      <c r="I2129" t="s">
        <v>204</v>
      </c>
      <c r="J2129" t="s">
        <v>69</v>
      </c>
      <c r="K2129">
        <v>9.1</v>
      </c>
      <c r="L2129">
        <v>17</v>
      </c>
      <c r="M2129">
        <v>16</v>
      </c>
      <c r="N2129">
        <v>1</v>
      </c>
      <c r="O2129">
        <v>17</v>
      </c>
      <c r="P2129">
        <v>94.1</v>
      </c>
      <c r="Q2129">
        <v>94.1</v>
      </c>
      <c r="R2129">
        <v>1.1000000000000001</v>
      </c>
      <c r="S2129" t="s">
        <v>30</v>
      </c>
      <c r="T2129" t="s">
        <v>31</v>
      </c>
    </row>
    <row r="2130" spans="1:20" x14ac:dyDescent="0.3">
      <c r="A2130" t="s">
        <v>70</v>
      </c>
      <c r="B2130" t="s">
        <v>71</v>
      </c>
      <c r="C2130" t="s">
        <v>72</v>
      </c>
      <c r="D2130" t="s">
        <v>73</v>
      </c>
      <c r="E2130" t="s">
        <v>24</v>
      </c>
      <c r="F2130" t="s">
        <v>74</v>
      </c>
      <c r="G2130" t="s">
        <v>528</v>
      </c>
      <c r="H2130" t="s">
        <v>27</v>
      </c>
      <c r="I2130" t="s">
        <v>68</v>
      </c>
      <c r="J2130" t="s">
        <v>343</v>
      </c>
      <c r="K2130">
        <v>9.44</v>
      </c>
      <c r="L2130">
        <v>17</v>
      </c>
      <c r="M2130">
        <v>14</v>
      </c>
      <c r="N2130">
        <v>3</v>
      </c>
      <c r="O2130">
        <v>17</v>
      </c>
      <c r="P2130">
        <v>82.4</v>
      </c>
      <c r="Q2130">
        <v>82.4</v>
      </c>
      <c r="R2130">
        <v>1.44</v>
      </c>
      <c r="S2130" t="s">
        <v>42</v>
      </c>
      <c r="T2130" t="s">
        <v>31</v>
      </c>
    </row>
    <row r="2131" spans="1:20" x14ac:dyDescent="0.3">
      <c r="A2131" t="s">
        <v>77</v>
      </c>
      <c r="B2131" t="s">
        <v>78</v>
      </c>
      <c r="C2131" t="s">
        <v>72</v>
      </c>
      <c r="D2131" t="s">
        <v>73</v>
      </c>
      <c r="E2131" t="s">
        <v>24</v>
      </c>
      <c r="F2131" t="s">
        <v>74</v>
      </c>
      <c r="G2131" t="s">
        <v>528</v>
      </c>
      <c r="H2131" t="s">
        <v>27</v>
      </c>
      <c r="I2131" t="s">
        <v>28</v>
      </c>
      <c r="J2131" t="s">
        <v>202</v>
      </c>
      <c r="K2131">
        <v>7.5</v>
      </c>
      <c r="L2131">
        <v>15</v>
      </c>
      <c r="M2131">
        <v>12</v>
      </c>
      <c r="N2131">
        <v>3</v>
      </c>
      <c r="O2131">
        <v>15</v>
      </c>
      <c r="P2131">
        <v>80</v>
      </c>
      <c r="Q2131">
        <v>80</v>
      </c>
      <c r="R2131">
        <v>0</v>
      </c>
      <c r="S2131" t="s">
        <v>42</v>
      </c>
      <c r="T2131" t="s">
        <v>31</v>
      </c>
    </row>
    <row r="2132" spans="1:20" x14ac:dyDescent="0.3">
      <c r="A2132" t="s">
        <v>82</v>
      </c>
      <c r="B2132" t="s">
        <v>83</v>
      </c>
      <c r="C2132" t="s">
        <v>72</v>
      </c>
      <c r="D2132" t="s">
        <v>45</v>
      </c>
      <c r="E2132" t="s">
        <v>24</v>
      </c>
      <c r="F2132" t="s">
        <v>74</v>
      </c>
      <c r="G2132" t="s">
        <v>528</v>
      </c>
      <c r="H2132" t="s">
        <v>27</v>
      </c>
      <c r="I2132" t="s">
        <v>194</v>
      </c>
      <c r="J2132" t="s">
        <v>312</v>
      </c>
      <c r="K2132">
        <v>8.2899999999999991</v>
      </c>
      <c r="L2132">
        <v>24</v>
      </c>
      <c r="M2132">
        <v>24</v>
      </c>
      <c r="N2132">
        <v>0</v>
      </c>
      <c r="O2132">
        <v>24</v>
      </c>
      <c r="P2132">
        <v>100</v>
      </c>
      <c r="Q2132">
        <v>100</v>
      </c>
      <c r="R2132">
        <v>0.28999999999999998</v>
      </c>
      <c r="S2132" t="s">
        <v>42</v>
      </c>
      <c r="T2132" t="s">
        <v>60</v>
      </c>
    </row>
    <row r="2133" spans="1:20" x14ac:dyDescent="0.3">
      <c r="A2133" t="s">
        <v>85</v>
      </c>
      <c r="B2133" t="s">
        <v>86</v>
      </c>
      <c r="C2133" t="s">
        <v>87</v>
      </c>
      <c r="D2133" t="s">
        <v>88</v>
      </c>
      <c r="E2133" t="s">
        <v>24</v>
      </c>
      <c r="F2133" t="s">
        <v>89</v>
      </c>
      <c r="G2133" t="s">
        <v>528</v>
      </c>
      <c r="H2133" t="s">
        <v>27</v>
      </c>
      <c r="I2133" t="s">
        <v>113</v>
      </c>
      <c r="J2133" t="s">
        <v>366</v>
      </c>
      <c r="K2133">
        <v>8.56</v>
      </c>
      <c r="L2133">
        <v>12</v>
      </c>
      <c r="M2133">
        <v>10</v>
      </c>
      <c r="N2133">
        <v>2</v>
      </c>
      <c r="O2133">
        <v>12</v>
      </c>
      <c r="P2133">
        <v>83.3</v>
      </c>
      <c r="Q2133">
        <v>83.3</v>
      </c>
      <c r="R2133">
        <v>0.56000000000000005</v>
      </c>
      <c r="S2133" t="s">
        <v>52</v>
      </c>
      <c r="T2133" t="s">
        <v>31</v>
      </c>
    </row>
    <row r="2134" spans="1:20" x14ac:dyDescent="0.3">
      <c r="A2134" t="s">
        <v>92</v>
      </c>
      <c r="B2134" t="s">
        <v>93</v>
      </c>
      <c r="C2134" t="s">
        <v>94</v>
      </c>
      <c r="D2134" t="s">
        <v>95</v>
      </c>
      <c r="E2134" t="s">
        <v>24</v>
      </c>
      <c r="F2134" t="s">
        <v>89</v>
      </c>
      <c r="G2134" t="s">
        <v>528</v>
      </c>
      <c r="H2134" t="s">
        <v>27</v>
      </c>
      <c r="I2134" t="s">
        <v>189</v>
      </c>
      <c r="J2134" t="s">
        <v>329</v>
      </c>
      <c r="K2134">
        <v>8.1300000000000008</v>
      </c>
      <c r="L2134">
        <v>29</v>
      </c>
      <c r="M2134">
        <v>21</v>
      </c>
      <c r="N2134">
        <v>8</v>
      </c>
      <c r="O2134">
        <v>29</v>
      </c>
      <c r="P2134">
        <v>72.400000000000006</v>
      </c>
      <c r="Q2134">
        <v>72.400000000000006</v>
      </c>
      <c r="R2134">
        <v>0.13</v>
      </c>
      <c r="S2134" t="s">
        <v>42</v>
      </c>
      <c r="T2134" t="s">
        <v>122</v>
      </c>
    </row>
    <row r="2135" spans="1:20" x14ac:dyDescent="0.3">
      <c r="A2135" t="s">
        <v>97</v>
      </c>
      <c r="B2135" t="s">
        <v>98</v>
      </c>
      <c r="C2135" t="s">
        <v>94</v>
      </c>
      <c r="D2135" t="s">
        <v>95</v>
      </c>
      <c r="E2135" t="s">
        <v>24</v>
      </c>
      <c r="F2135" t="s">
        <v>89</v>
      </c>
      <c r="G2135" t="s">
        <v>528</v>
      </c>
      <c r="H2135" t="s">
        <v>27</v>
      </c>
      <c r="I2135" t="s">
        <v>64</v>
      </c>
      <c r="J2135" t="s">
        <v>327</v>
      </c>
      <c r="K2135">
        <v>9.23</v>
      </c>
      <c r="L2135">
        <v>26</v>
      </c>
      <c r="M2135">
        <v>20</v>
      </c>
      <c r="N2135">
        <v>6</v>
      </c>
      <c r="O2135">
        <v>26</v>
      </c>
      <c r="P2135">
        <v>76.900000000000006</v>
      </c>
      <c r="Q2135">
        <v>76.900000000000006</v>
      </c>
      <c r="R2135">
        <v>1.23</v>
      </c>
      <c r="S2135" t="s">
        <v>30</v>
      </c>
      <c r="T2135" t="s">
        <v>37</v>
      </c>
    </row>
    <row r="2136" spans="1:20" x14ac:dyDescent="0.3">
      <c r="A2136" t="s">
        <v>100</v>
      </c>
      <c r="B2136" t="s">
        <v>101</v>
      </c>
      <c r="C2136" t="s">
        <v>94</v>
      </c>
      <c r="D2136" t="s">
        <v>45</v>
      </c>
      <c r="E2136" t="s">
        <v>24</v>
      </c>
      <c r="F2136" t="s">
        <v>89</v>
      </c>
      <c r="G2136" t="s">
        <v>528</v>
      </c>
      <c r="H2136" t="s">
        <v>119</v>
      </c>
      <c r="I2136" t="s">
        <v>332</v>
      </c>
      <c r="J2136" t="s">
        <v>209</v>
      </c>
      <c r="K2136">
        <v>7.69</v>
      </c>
      <c r="L2136">
        <v>34</v>
      </c>
      <c r="M2136">
        <v>34</v>
      </c>
      <c r="N2136">
        <v>0</v>
      </c>
      <c r="O2136">
        <v>34</v>
      </c>
      <c r="P2136">
        <v>100</v>
      </c>
      <c r="Q2136">
        <v>100</v>
      </c>
      <c r="R2136">
        <v>0</v>
      </c>
      <c r="S2136" t="s">
        <v>42</v>
      </c>
      <c r="T2136" t="s">
        <v>60</v>
      </c>
    </row>
    <row r="2137" spans="1:20" x14ac:dyDescent="0.3">
      <c r="A2137" t="s">
        <v>103</v>
      </c>
      <c r="B2137" t="s">
        <v>104</v>
      </c>
      <c r="C2137" t="s">
        <v>22</v>
      </c>
      <c r="D2137" t="s">
        <v>34</v>
      </c>
      <c r="E2137" t="s">
        <v>105</v>
      </c>
      <c r="F2137" t="s">
        <v>25</v>
      </c>
      <c r="G2137" t="s">
        <v>528</v>
      </c>
      <c r="H2137" t="s">
        <v>27</v>
      </c>
      <c r="I2137" t="s">
        <v>206</v>
      </c>
      <c r="J2137" t="s">
        <v>287</v>
      </c>
      <c r="K2137">
        <v>8.01</v>
      </c>
      <c r="L2137">
        <v>21</v>
      </c>
      <c r="M2137">
        <v>18</v>
      </c>
      <c r="N2137">
        <v>3</v>
      </c>
      <c r="O2137">
        <v>21</v>
      </c>
      <c r="P2137">
        <v>85.7</v>
      </c>
      <c r="Q2137">
        <v>85.7</v>
      </c>
      <c r="R2137">
        <v>0.01</v>
      </c>
      <c r="S2137" t="s">
        <v>42</v>
      </c>
      <c r="T2137" t="s">
        <v>31</v>
      </c>
    </row>
    <row r="2138" spans="1:20" x14ac:dyDescent="0.3">
      <c r="A2138" t="s">
        <v>108</v>
      </c>
      <c r="B2138" t="s">
        <v>109</v>
      </c>
      <c r="C2138" t="s">
        <v>22</v>
      </c>
      <c r="D2138" t="s">
        <v>34</v>
      </c>
      <c r="E2138" t="s">
        <v>105</v>
      </c>
      <c r="F2138" t="s">
        <v>25</v>
      </c>
      <c r="G2138" t="s">
        <v>528</v>
      </c>
      <c r="H2138" t="s">
        <v>27</v>
      </c>
      <c r="I2138" t="s">
        <v>110</v>
      </c>
      <c r="J2138" t="s">
        <v>335</v>
      </c>
      <c r="K2138">
        <v>8.0500000000000007</v>
      </c>
      <c r="L2138">
        <v>21</v>
      </c>
      <c r="M2138">
        <v>16</v>
      </c>
      <c r="N2138">
        <v>5</v>
      </c>
      <c r="O2138">
        <v>21</v>
      </c>
      <c r="P2138">
        <v>76.2</v>
      </c>
      <c r="Q2138">
        <v>76.2</v>
      </c>
      <c r="R2138">
        <v>0.05</v>
      </c>
      <c r="S2138" t="s">
        <v>42</v>
      </c>
      <c r="T2138" t="s">
        <v>37</v>
      </c>
    </row>
    <row r="2139" spans="1:20" x14ac:dyDescent="0.3">
      <c r="A2139" t="s">
        <v>111</v>
      </c>
      <c r="B2139" t="s">
        <v>112</v>
      </c>
      <c r="C2139" t="s">
        <v>55</v>
      </c>
      <c r="D2139" t="s">
        <v>56</v>
      </c>
      <c r="E2139" t="s">
        <v>105</v>
      </c>
      <c r="F2139" t="s">
        <v>57</v>
      </c>
      <c r="G2139" t="s">
        <v>528</v>
      </c>
      <c r="H2139" t="s">
        <v>27</v>
      </c>
      <c r="I2139" t="s">
        <v>79</v>
      </c>
      <c r="J2139" t="s">
        <v>190</v>
      </c>
      <c r="K2139">
        <v>9.1300000000000008</v>
      </c>
      <c r="L2139">
        <v>17</v>
      </c>
      <c r="M2139">
        <v>15</v>
      </c>
      <c r="N2139">
        <v>2</v>
      </c>
      <c r="O2139">
        <v>17</v>
      </c>
      <c r="P2139">
        <v>88.2</v>
      </c>
      <c r="Q2139">
        <v>88.2</v>
      </c>
      <c r="R2139">
        <v>1.1299999999999999</v>
      </c>
      <c r="S2139" t="s">
        <v>81</v>
      </c>
      <c r="T2139" t="s">
        <v>31</v>
      </c>
    </row>
    <row r="2140" spans="1:20" x14ac:dyDescent="0.3">
      <c r="A2140" t="s">
        <v>114</v>
      </c>
      <c r="B2140" t="s">
        <v>115</v>
      </c>
      <c r="C2140" t="s">
        <v>72</v>
      </c>
      <c r="D2140" t="s">
        <v>73</v>
      </c>
      <c r="E2140" t="s">
        <v>105</v>
      </c>
      <c r="F2140" t="s">
        <v>74</v>
      </c>
      <c r="G2140" t="s">
        <v>528</v>
      </c>
      <c r="H2140" t="s">
        <v>27</v>
      </c>
      <c r="I2140" t="s">
        <v>194</v>
      </c>
      <c r="J2140" t="s">
        <v>248</v>
      </c>
      <c r="K2140">
        <v>7.5</v>
      </c>
      <c r="L2140">
        <v>16</v>
      </c>
      <c r="M2140">
        <v>12</v>
      </c>
      <c r="N2140">
        <v>4</v>
      </c>
      <c r="O2140">
        <v>16</v>
      </c>
      <c r="P2140">
        <v>75</v>
      </c>
      <c r="Q2140">
        <v>75</v>
      </c>
      <c r="R2140">
        <v>0</v>
      </c>
      <c r="S2140" t="s">
        <v>30</v>
      </c>
      <c r="T2140" t="s">
        <v>37</v>
      </c>
    </row>
    <row r="2141" spans="1:20" x14ac:dyDescent="0.3">
      <c r="A2141" t="s">
        <v>117</v>
      </c>
      <c r="B2141" t="s">
        <v>118</v>
      </c>
      <c r="C2141" t="s">
        <v>94</v>
      </c>
      <c r="D2141" t="s">
        <v>95</v>
      </c>
      <c r="E2141" t="s">
        <v>105</v>
      </c>
      <c r="F2141" t="s">
        <v>89</v>
      </c>
      <c r="G2141" t="s">
        <v>528</v>
      </c>
      <c r="H2141" t="s">
        <v>27</v>
      </c>
      <c r="I2141" t="s">
        <v>79</v>
      </c>
      <c r="J2141" t="s">
        <v>211</v>
      </c>
      <c r="K2141">
        <v>9.4</v>
      </c>
      <c r="L2141">
        <v>27</v>
      </c>
      <c r="M2141">
        <v>25</v>
      </c>
      <c r="N2141">
        <v>2</v>
      </c>
      <c r="O2141">
        <v>27</v>
      </c>
      <c r="P2141">
        <v>92.6</v>
      </c>
      <c r="Q2141">
        <v>92.6</v>
      </c>
      <c r="R2141">
        <v>1.4</v>
      </c>
      <c r="S2141" t="s">
        <v>30</v>
      </c>
      <c r="T2141" t="s">
        <v>31</v>
      </c>
    </row>
    <row r="2142" spans="1:20" x14ac:dyDescent="0.3">
      <c r="A2142" t="s">
        <v>20</v>
      </c>
      <c r="B2142" t="s">
        <v>21</v>
      </c>
      <c r="C2142" t="s">
        <v>22</v>
      </c>
      <c r="D2142" t="s">
        <v>23</v>
      </c>
      <c r="E2142" t="s">
        <v>24</v>
      </c>
      <c r="F2142" t="s">
        <v>25</v>
      </c>
      <c r="G2142" t="s">
        <v>529</v>
      </c>
      <c r="H2142" t="s">
        <v>27</v>
      </c>
      <c r="I2142" t="s">
        <v>210</v>
      </c>
      <c r="J2142" t="s">
        <v>308</v>
      </c>
      <c r="K2142">
        <v>7.71</v>
      </c>
      <c r="L2142">
        <v>24</v>
      </c>
      <c r="M2142">
        <v>17</v>
      </c>
      <c r="N2142">
        <v>7</v>
      </c>
      <c r="O2142">
        <v>24</v>
      </c>
      <c r="P2142">
        <v>70.8</v>
      </c>
      <c r="Q2142">
        <v>70.8</v>
      </c>
      <c r="R2142">
        <v>0</v>
      </c>
      <c r="S2142" t="s">
        <v>42</v>
      </c>
      <c r="T2142" t="s">
        <v>37</v>
      </c>
    </row>
    <row r="2143" spans="1:20" x14ac:dyDescent="0.3">
      <c r="A2143" t="s">
        <v>32</v>
      </c>
      <c r="B2143" t="s">
        <v>33</v>
      </c>
      <c r="C2143" t="s">
        <v>22</v>
      </c>
      <c r="D2143" t="s">
        <v>34</v>
      </c>
      <c r="E2143" t="s">
        <v>24</v>
      </c>
      <c r="F2143" t="s">
        <v>25</v>
      </c>
      <c r="G2143" t="s">
        <v>529</v>
      </c>
      <c r="H2143" t="s">
        <v>27</v>
      </c>
      <c r="I2143" t="s">
        <v>96</v>
      </c>
      <c r="J2143" t="s">
        <v>405</v>
      </c>
      <c r="K2143">
        <v>8.9700000000000006</v>
      </c>
      <c r="L2143">
        <v>18</v>
      </c>
      <c r="M2143">
        <v>15</v>
      </c>
      <c r="N2143">
        <v>3</v>
      </c>
      <c r="O2143">
        <v>18</v>
      </c>
      <c r="P2143">
        <v>83.3</v>
      </c>
      <c r="Q2143">
        <v>83.3</v>
      </c>
      <c r="R2143">
        <v>0.97</v>
      </c>
      <c r="S2143" t="s">
        <v>30</v>
      </c>
      <c r="T2143" t="s">
        <v>31</v>
      </c>
    </row>
    <row r="2144" spans="1:20" x14ac:dyDescent="0.3">
      <c r="A2144" t="s">
        <v>38</v>
      </c>
      <c r="B2144" t="s">
        <v>39</v>
      </c>
      <c r="C2144" t="s">
        <v>22</v>
      </c>
      <c r="D2144" t="s">
        <v>34</v>
      </c>
      <c r="E2144" t="s">
        <v>24</v>
      </c>
      <c r="F2144" t="s">
        <v>25</v>
      </c>
      <c r="G2144" t="s">
        <v>529</v>
      </c>
      <c r="H2144" t="s">
        <v>27</v>
      </c>
      <c r="I2144" t="s">
        <v>189</v>
      </c>
      <c r="J2144" t="s">
        <v>165</v>
      </c>
      <c r="K2144">
        <v>9.1</v>
      </c>
      <c r="L2144">
        <v>28</v>
      </c>
      <c r="M2144">
        <v>25</v>
      </c>
      <c r="N2144">
        <v>3</v>
      </c>
      <c r="O2144">
        <v>28</v>
      </c>
      <c r="P2144">
        <v>89.3</v>
      </c>
      <c r="Q2144">
        <v>89.3</v>
      </c>
      <c r="R2144">
        <v>1.1000000000000001</v>
      </c>
      <c r="S2144" t="s">
        <v>42</v>
      </c>
      <c r="T2144" t="s">
        <v>31</v>
      </c>
    </row>
    <row r="2145" spans="1:20" x14ac:dyDescent="0.3">
      <c r="A2145" t="s">
        <v>43</v>
      </c>
      <c r="B2145" t="s">
        <v>44</v>
      </c>
      <c r="C2145" t="s">
        <v>22</v>
      </c>
      <c r="D2145" t="s">
        <v>45</v>
      </c>
      <c r="E2145" t="s">
        <v>24</v>
      </c>
      <c r="F2145" t="s">
        <v>25</v>
      </c>
      <c r="G2145" t="s">
        <v>529</v>
      </c>
      <c r="H2145" t="s">
        <v>27</v>
      </c>
      <c r="I2145" t="s">
        <v>210</v>
      </c>
      <c r="J2145" t="s">
        <v>224</v>
      </c>
      <c r="K2145">
        <v>8.66</v>
      </c>
      <c r="L2145">
        <v>18</v>
      </c>
      <c r="M2145">
        <v>16</v>
      </c>
      <c r="N2145">
        <v>2</v>
      </c>
      <c r="O2145">
        <v>18</v>
      </c>
      <c r="P2145">
        <v>88.9</v>
      </c>
      <c r="Q2145">
        <v>88.9</v>
      </c>
      <c r="R2145">
        <v>0.66</v>
      </c>
      <c r="S2145" t="s">
        <v>30</v>
      </c>
      <c r="T2145" t="s">
        <v>31</v>
      </c>
    </row>
    <row r="2146" spans="1:20" x14ac:dyDescent="0.3">
      <c r="A2146" t="s">
        <v>48</v>
      </c>
      <c r="B2146" t="s">
        <v>49</v>
      </c>
      <c r="C2146" t="s">
        <v>22</v>
      </c>
      <c r="D2146" t="s">
        <v>34</v>
      </c>
      <c r="E2146" t="s">
        <v>24</v>
      </c>
      <c r="F2146" t="s">
        <v>25</v>
      </c>
      <c r="G2146" t="s">
        <v>529</v>
      </c>
      <c r="H2146" t="s">
        <v>27</v>
      </c>
      <c r="I2146" t="s">
        <v>128</v>
      </c>
      <c r="J2146" t="s">
        <v>366</v>
      </c>
      <c r="K2146">
        <v>7.72</v>
      </c>
      <c r="L2146">
        <v>29</v>
      </c>
      <c r="M2146">
        <v>24</v>
      </c>
      <c r="N2146">
        <v>5</v>
      </c>
      <c r="O2146">
        <v>29</v>
      </c>
      <c r="P2146">
        <v>82.8</v>
      </c>
      <c r="Q2146">
        <v>82.8</v>
      </c>
      <c r="R2146">
        <v>0</v>
      </c>
      <c r="S2146" t="s">
        <v>42</v>
      </c>
      <c r="T2146" t="s">
        <v>37</v>
      </c>
    </row>
    <row r="2147" spans="1:20" x14ac:dyDescent="0.3">
      <c r="A2147" t="s">
        <v>53</v>
      </c>
      <c r="B2147" t="s">
        <v>54</v>
      </c>
      <c r="C2147" t="s">
        <v>55</v>
      </c>
      <c r="D2147" t="s">
        <v>56</v>
      </c>
      <c r="E2147" t="s">
        <v>24</v>
      </c>
      <c r="F2147" t="s">
        <v>57</v>
      </c>
      <c r="G2147" t="s">
        <v>529</v>
      </c>
      <c r="H2147" t="s">
        <v>27</v>
      </c>
      <c r="I2147" t="s">
        <v>138</v>
      </c>
      <c r="J2147" t="s">
        <v>51</v>
      </c>
      <c r="K2147">
        <v>8.64</v>
      </c>
      <c r="L2147">
        <v>14</v>
      </c>
      <c r="M2147">
        <v>14</v>
      </c>
      <c r="N2147">
        <v>0</v>
      </c>
      <c r="O2147">
        <v>14</v>
      </c>
      <c r="P2147">
        <v>100</v>
      </c>
      <c r="Q2147">
        <v>100</v>
      </c>
      <c r="R2147">
        <v>0.64</v>
      </c>
      <c r="S2147" t="s">
        <v>42</v>
      </c>
      <c r="T2147" t="s">
        <v>60</v>
      </c>
    </row>
    <row r="2148" spans="1:20" x14ac:dyDescent="0.3">
      <c r="A2148" t="s">
        <v>61</v>
      </c>
      <c r="B2148" t="s">
        <v>62</v>
      </c>
      <c r="C2148" t="s">
        <v>55</v>
      </c>
      <c r="D2148" t="s">
        <v>63</v>
      </c>
      <c r="E2148" t="s">
        <v>24</v>
      </c>
      <c r="F2148" t="s">
        <v>57</v>
      </c>
      <c r="G2148" t="s">
        <v>529</v>
      </c>
      <c r="H2148" t="s">
        <v>27</v>
      </c>
      <c r="I2148" t="s">
        <v>153</v>
      </c>
      <c r="J2148" t="s">
        <v>230</v>
      </c>
      <c r="K2148">
        <v>8.91</v>
      </c>
      <c r="L2148">
        <v>16</v>
      </c>
      <c r="M2148">
        <v>11</v>
      </c>
      <c r="N2148">
        <v>5</v>
      </c>
      <c r="O2148">
        <v>16</v>
      </c>
      <c r="P2148">
        <v>68.8</v>
      </c>
      <c r="Q2148">
        <v>68.8</v>
      </c>
      <c r="R2148">
        <v>0.91</v>
      </c>
      <c r="S2148" t="s">
        <v>30</v>
      </c>
      <c r="T2148" t="s">
        <v>37</v>
      </c>
    </row>
    <row r="2149" spans="1:20" x14ac:dyDescent="0.3">
      <c r="A2149" t="s">
        <v>66</v>
      </c>
      <c r="B2149" t="s">
        <v>67</v>
      </c>
      <c r="C2149" t="s">
        <v>55</v>
      </c>
      <c r="D2149" t="s">
        <v>56</v>
      </c>
      <c r="E2149" t="s">
        <v>24</v>
      </c>
      <c r="F2149" t="s">
        <v>57</v>
      </c>
      <c r="G2149" t="s">
        <v>529</v>
      </c>
      <c r="H2149" t="s">
        <v>27</v>
      </c>
      <c r="I2149" t="s">
        <v>194</v>
      </c>
      <c r="J2149" t="s">
        <v>253</v>
      </c>
      <c r="K2149">
        <v>8.25</v>
      </c>
      <c r="L2149">
        <v>11</v>
      </c>
      <c r="M2149">
        <v>9</v>
      </c>
      <c r="N2149">
        <v>2</v>
      </c>
      <c r="O2149">
        <v>11</v>
      </c>
      <c r="P2149">
        <v>81.8</v>
      </c>
      <c r="Q2149">
        <v>81.8</v>
      </c>
      <c r="R2149">
        <v>0.25</v>
      </c>
      <c r="S2149" t="s">
        <v>42</v>
      </c>
      <c r="T2149" t="s">
        <v>31</v>
      </c>
    </row>
    <row r="2150" spans="1:20" x14ac:dyDescent="0.3">
      <c r="A2150" t="s">
        <v>70</v>
      </c>
      <c r="B2150" t="s">
        <v>71</v>
      </c>
      <c r="C2150" t="s">
        <v>72</v>
      </c>
      <c r="D2150" t="s">
        <v>73</v>
      </c>
      <c r="E2150" t="s">
        <v>24</v>
      </c>
      <c r="F2150" t="s">
        <v>74</v>
      </c>
      <c r="G2150" t="s">
        <v>529</v>
      </c>
      <c r="H2150" t="s">
        <v>27</v>
      </c>
      <c r="I2150" t="s">
        <v>194</v>
      </c>
      <c r="J2150" t="s">
        <v>148</v>
      </c>
      <c r="K2150">
        <v>7.58</v>
      </c>
      <c r="L2150">
        <v>21</v>
      </c>
      <c r="M2150">
        <v>16</v>
      </c>
      <c r="N2150">
        <v>5</v>
      </c>
      <c r="O2150">
        <v>21</v>
      </c>
      <c r="P2150">
        <v>76.2</v>
      </c>
      <c r="Q2150">
        <v>76.2</v>
      </c>
      <c r="R2150">
        <v>0</v>
      </c>
      <c r="S2150" t="s">
        <v>30</v>
      </c>
      <c r="T2150" t="s">
        <v>37</v>
      </c>
    </row>
    <row r="2151" spans="1:20" x14ac:dyDescent="0.3">
      <c r="A2151" t="s">
        <v>77</v>
      </c>
      <c r="B2151" t="s">
        <v>78</v>
      </c>
      <c r="C2151" t="s">
        <v>72</v>
      </c>
      <c r="D2151" t="s">
        <v>73</v>
      </c>
      <c r="E2151" t="s">
        <v>24</v>
      </c>
      <c r="F2151" t="s">
        <v>74</v>
      </c>
      <c r="G2151" t="s">
        <v>529</v>
      </c>
      <c r="H2151" t="s">
        <v>27</v>
      </c>
      <c r="I2151" t="s">
        <v>64</v>
      </c>
      <c r="J2151" t="s">
        <v>245</v>
      </c>
      <c r="K2151">
        <v>9.5500000000000007</v>
      </c>
      <c r="L2151">
        <v>14</v>
      </c>
      <c r="M2151">
        <v>10</v>
      </c>
      <c r="N2151">
        <v>4</v>
      </c>
      <c r="O2151">
        <v>14</v>
      </c>
      <c r="P2151">
        <v>71.400000000000006</v>
      </c>
      <c r="Q2151">
        <v>71.400000000000006</v>
      </c>
      <c r="R2151">
        <v>1.55</v>
      </c>
      <c r="S2151" t="s">
        <v>81</v>
      </c>
      <c r="T2151" t="s">
        <v>37</v>
      </c>
    </row>
    <row r="2152" spans="1:20" x14ac:dyDescent="0.3">
      <c r="A2152" t="s">
        <v>82</v>
      </c>
      <c r="B2152" t="s">
        <v>83</v>
      </c>
      <c r="C2152" t="s">
        <v>72</v>
      </c>
      <c r="D2152" t="s">
        <v>45</v>
      </c>
      <c r="E2152" t="s">
        <v>24</v>
      </c>
      <c r="F2152" t="s">
        <v>74</v>
      </c>
      <c r="G2152" t="s">
        <v>529</v>
      </c>
      <c r="H2152" t="s">
        <v>27</v>
      </c>
      <c r="I2152" t="s">
        <v>28</v>
      </c>
      <c r="J2152" t="s">
        <v>376</v>
      </c>
      <c r="K2152">
        <v>7.39</v>
      </c>
      <c r="L2152">
        <v>26</v>
      </c>
      <c r="M2152">
        <v>26</v>
      </c>
      <c r="N2152">
        <v>0</v>
      </c>
      <c r="O2152">
        <v>26</v>
      </c>
      <c r="P2152">
        <v>100</v>
      </c>
      <c r="Q2152">
        <v>100</v>
      </c>
      <c r="R2152">
        <v>0</v>
      </c>
      <c r="S2152" t="s">
        <v>42</v>
      </c>
      <c r="T2152" t="s">
        <v>60</v>
      </c>
    </row>
    <row r="2153" spans="1:20" x14ac:dyDescent="0.3">
      <c r="A2153" t="s">
        <v>85</v>
      </c>
      <c r="B2153" t="s">
        <v>86</v>
      </c>
      <c r="C2153" t="s">
        <v>87</v>
      </c>
      <c r="D2153" t="s">
        <v>88</v>
      </c>
      <c r="E2153" t="s">
        <v>24</v>
      </c>
      <c r="F2153" t="s">
        <v>89</v>
      </c>
      <c r="G2153" t="s">
        <v>529</v>
      </c>
      <c r="H2153" t="s">
        <v>27</v>
      </c>
      <c r="I2153" t="s">
        <v>46</v>
      </c>
      <c r="J2153" t="s">
        <v>127</v>
      </c>
      <c r="K2153">
        <v>9.26</v>
      </c>
      <c r="L2153">
        <v>10</v>
      </c>
      <c r="M2153">
        <v>7</v>
      </c>
      <c r="N2153">
        <v>3</v>
      </c>
      <c r="O2153">
        <v>10</v>
      </c>
      <c r="P2153">
        <v>70</v>
      </c>
      <c r="Q2153">
        <v>70</v>
      </c>
      <c r="R2153">
        <v>1.26</v>
      </c>
      <c r="S2153" t="s">
        <v>42</v>
      </c>
      <c r="T2153" t="s">
        <v>31</v>
      </c>
    </row>
    <row r="2154" spans="1:20" x14ac:dyDescent="0.3">
      <c r="A2154" t="s">
        <v>92</v>
      </c>
      <c r="B2154" t="s">
        <v>93</v>
      </c>
      <c r="C2154" t="s">
        <v>94</v>
      </c>
      <c r="D2154" t="s">
        <v>95</v>
      </c>
      <c r="E2154" t="s">
        <v>24</v>
      </c>
      <c r="F2154" t="s">
        <v>89</v>
      </c>
      <c r="G2154" t="s">
        <v>529</v>
      </c>
      <c r="H2154" t="s">
        <v>27</v>
      </c>
      <c r="I2154" t="s">
        <v>149</v>
      </c>
      <c r="J2154" t="s">
        <v>144</v>
      </c>
      <c r="K2154">
        <v>8.69</v>
      </c>
      <c r="L2154">
        <v>38</v>
      </c>
      <c r="M2154">
        <v>34</v>
      </c>
      <c r="N2154">
        <v>4</v>
      </c>
      <c r="O2154">
        <v>38</v>
      </c>
      <c r="P2154">
        <v>89.5</v>
      </c>
      <c r="Q2154">
        <v>89.5</v>
      </c>
      <c r="R2154">
        <v>0.69</v>
      </c>
      <c r="S2154" t="s">
        <v>30</v>
      </c>
      <c r="T2154" t="s">
        <v>37</v>
      </c>
    </row>
    <row r="2155" spans="1:20" x14ac:dyDescent="0.3">
      <c r="A2155" t="s">
        <v>97</v>
      </c>
      <c r="B2155" t="s">
        <v>98</v>
      </c>
      <c r="C2155" t="s">
        <v>94</v>
      </c>
      <c r="D2155" t="s">
        <v>95</v>
      </c>
      <c r="E2155" t="s">
        <v>24</v>
      </c>
      <c r="F2155" t="s">
        <v>89</v>
      </c>
      <c r="G2155" t="s">
        <v>529</v>
      </c>
      <c r="H2155" t="s">
        <v>27</v>
      </c>
      <c r="I2155" t="s">
        <v>179</v>
      </c>
      <c r="J2155" t="s">
        <v>250</v>
      </c>
      <c r="K2155">
        <v>8.52</v>
      </c>
      <c r="L2155">
        <v>37</v>
      </c>
      <c r="M2155">
        <v>29</v>
      </c>
      <c r="N2155">
        <v>8</v>
      </c>
      <c r="O2155">
        <v>37</v>
      </c>
      <c r="P2155">
        <v>78.400000000000006</v>
      </c>
      <c r="Q2155">
        <v>78.400000000000006</v>
      </c>
      <c r="R2155">
        <v>0.52</v>
      </c>
      <c r="S2155" t="s">
        <v>81</v>
      </c>
      <c r="T2155" t="s">
        <v>122</v>
      </c>
    </row>
    <row r="2156" spans="1:20" x14ac:dyDescent="0.3">
      <c r="A2156" t="s">
        <v>100</v>
      </c>
      <c r="B2156" t="s">
        <v>101</v>
      </c>
      <c r="C2156" t="s">
        <v>94</v>
      </c>
      <c r="D2156" t="s">
        <v>45</v>
      </c>
      <c r="E2156" t="s">
        <v>24</v>
      </c>
      <c r="F2156" t="s">
        <v>89</v>
      </c>
      <c r="G2156" t="s">
        <v>529</v>
      </c>
      <c r="H2156" t="s">
        <v>27</v>
      </c>
      <c r="I2156" t="s">
        <v>149</v>
      </c>
      <c r="J2156" t="s">
        <v>274</v>
      </c>
      <c r="K2156">
        <v>9.0500000000000007</v>
      </c>
      <c r="L2156">
        <v>24</v>
      </c>
      <c r="M2156">
        <v>19</v>
      </c>
      <c r="N2156">
        <v>5</v>
      </c>
      <c r="O2156">
        <v>24</v>
      </c>
      <c r="P2156">
        <v>79.2</v>
      </c>
      <c r="Q2156">
        <v>79.2</v>
      </c>
      <c r="R2156">
        <v>1.05</v>
      </c>
      <c r="S2156" t="s">
        <v>30</v>
      </c>
      <c r="T2156" t="s">
        <v>37</v>
      </c>
    </row>
    <row r="2157" spans="1:20" x14ac:dyDescent="0.3">
      <c r="A2157" t="s">
        <v>103</v>
      </c>
      <c r="B2157" t="s">
        <v>104</v>
      </c>
      <c r="C2157" t="s">
        <v>22</v>
      </c>
      <c r="D2157" t="s">
        <v>34</v>
      </c>
      <c r="E2157" t="s">
        <v>105</v>
      </c>
      <c r="F2157" t="s">
        <v>25</v>
      </c>
      <c r="G2157" t="s">
        <v>529</v>
      </c>
      <c r="H2157" t="s">
        <v>27</v>
      </c>
      <c r="I2157" t="s">
        <v>159</v>
      </c>
      <c r="J2157" t="s">
        <v>476</v>
      </c>
      <c r="K2157">
        <v>9.0299999999999994</v>
      </c>
      <c r="L2157">
        <v>23</v>
      </c>
      <c r="M2157">
        <v>23</v>
      </c>
      <c r="N2157">
        <v>0</v>
      </c>
      <c r="O2157">
        <v>23</v>
      </c>
      <c r="P2157">
        <v>100</v>
      </c>
      <c r="Q2157">
        <v>100</v>
      </c>
      <c r="R2157">
        <v>1.03</v>
      </c>
      <c r="S2157" t="s">
        <v>42</v>
      </c>
      <c r="T2157" t="s">
        <v>60</v>
      </c>
    </row>
    <row r="2158" spans="1:20" x14ac:dyDescent="0.3">
      <c r="A2158" t="s">
        <v>108</v>
      </c>
      <c r="B2158" t="s">
        <v>109</v>
      </c>
      <c r="C2158" t="s">
        <v>22</v>
      </c>
      <c r="D2158" t="s">
        <v>34</v>
      </c>
      <c r="E2158" t="s">
        <v>105</v>
      </c>
      <c r="F2158" t="s">
        <v>25</v>
      </c>
      <c r="G2158" t="s">
        <v>529</v>
      </c>
      <c r="H2158" t="s">
        <v>27</v>
      </c>
      <c r="I2158" t="s">
        <v>84</v>
      </c>
      <c r="J2158" t="s">
        <v>69</v>
      </c>
      <c r="K2158">
        <v>9.25</v>
      </c>
      <c r="L2158">
        <v>21</v>
      </c>
      <c r="M2158">
        <v>20</v>
      </c>
      <c r="N2158">
        <v>1</v>
      </c>
      <c r="O2158">
        <v>21</v>
      </c>
      <c r="P2158">
        <v>95.2</v>
      </c>
      <c r="Q2158">
        <v>95.2</v>
      </c>
      <c r="R2158">
        <v>1.25</v>
      </c>
      <c r="S2158" t="s">
        <v>30</v>
      </c>
      <c r="T2158" t="s">
        <v>31</v>
      </c>
    </row>
    <row r="2159" spans="1:20" x14ac:dyDescent="0.3">
      <c r="A2159" t="s">
        <v>111</v>
      </c>
      <c r="B2159" t="s">
        <v>112</v>
      </c>
      <c r="C2159" t="s">
        <v>55</v>
      </c>
      <c r="D2159" t="s">
        <v>56</v>
      </c>
      <c r="E2159" t="s">
        <v>105</v>
      </c>
      <c r="F2159" t="s">
        <v>57</v>
      </c>
      <c r="G2159" t="s">
        <v>529</v>
      </c>
      <c r="H2159" t="s">
        <v>27</v>
      </c>
      <c r="I2159" t="s">
        <v>138</v>
      </c>
      <c r="J2159" t="s">
        <v>322</v>
      </c>
      <c r="K2159">
        <v>7.52</v>
      </c>
      <c r="L2159">
        <v>18</v>
      </c>
      <c r="M2159">
        <v>13</v>
      </c>
      <c r="N2159">
        <v>5</v>
      </c>
      <c r="O2159">
        <v>18</v>
      </c>
      <c r="P2159">
        <v>72.2</v>
      </c>
      <c r="Q2159">
        <v>72.2</v>
      </c>
      <c r="R2159">
        <v>0</v>
      </c>
      <c r="S2159" t="s">
        <v>81</v>
      </c>
      <c r="T2159" t="s">
        <v>37</v>
      </c>
    </row>
    <row r="2160" spans="1:20" x14ac:dyDescent="0.3">
      <c r="A2160" t="s">
        <v>114</v>
      </c>
      <c r="B2160" t="s">
        <v>115</v>
      </c>
      <c r="C2160" t="s">
        <v>72</v>
      </c>
      <c r="D2160" t="s">
        <v>73</v>
      </c>
      <c r="E2160" t="s">
        <v>105</v>
      </c>
      <c r="F2160" t="s">
        <v>74</v>
      </c>
      <c r="G2160" t="s">
        <v>529</v>
      </c>
      <c r="H2160" t="s">
        <v>27</v>
      </c>
      <c r="I2160" t="s">
        <v>153</v>
      </c>
      <c r="J2160" t="s">
        <v>132</v>
      </c>
      <c r="K2160">
        <v>7.79</v>
      </c>
      <c r="L2160">
        <v>20</v>
      </c>
      <c r="M2160">
        <v>15</v>
      </c>
      <c r="N2160">
        <v>5</v>
      </c>
      <c r="O2160">
        <v>20</v>
      </c>
      <c r="P2160">
        <v>75</v>
      </c>
      <c r="Q2160">
        <v>75</v>
      </c>
      <c r="R2160">
        <v>0</v>
      </c>
      <c r="S2160" t="s">
        <v>42</v>
      </c>
      <c r="T2160" t="s">
        <v>37</v>
      </c>
    </row>
    <row r="2161" spans="1:20" x14ac:dyDescent="0.3">
      <c r="A2161" t="s">
        <v>117</v>
      </c>
      <c r="B2161" t="s">
        <v>118</v>
      </c>
      <c r="C2161" t="s">
        <v>94</v>
      </c>
      <c r="D2161" t="s">
        <v>95</v>
      </c>
      <c r="E2161" t="s">
        <v>105</v>
      </c>
      <c r="F2161" t="s">
        <v>89</v>
      </c>
      <c r="G2161" t="s">
        <v>529</v>
      </c>
      <c r="H2161" t="s">
        <v>27</v>
      </c>
      <c r="I2161" t="s">
        <v>149</v>
      </c>
      <c r="J2161" t="s">
        <v>156</v>
      </c>
      <c r="K2161">
        <v>9.56</v>
      </c>
      <c r="L2161">
        <v>30</v>
      </c>
      <c r="M2161">
        <v>27</v>
      </c>
      <c r="N2161">
        <v>3</v>
      </c>
      <c r="O2161">
        <v>30</v>
      </c>
      <c r="P2161">
        <v>90</v>
      </c>
      <c r="Q2161">
        <v>90</v>
      </c>
      <c r="R2161">
        <v>1.56</v>
      </c>
      <c r="S2161" t="s">
        <v>30</v>
      </c>
      <c r="T2161" t="s">
        <v>31</v>
      </c>
    </row>
    <row r="2162" spans="1:20" x14ac:dyDescent="0.3">
      <c r="A2162" t="s">
        <v>20</v>
      </c>
      <c r="B2162" t="s">
        <v>21</v>
      </c>
      <c r="C2162" t="s">
        <v>22</v>
      </c>
      <c r="D2162" t="s">
        <v>23</v>
      </c>
      <c r="E2162" t="s">
        <v>24</v>
      </c>
      <c r="F2162" t="s">
        <v>25</v>
      </c>
      <c r="G2162" t="s">
        <v>530</v>
      </c>
      <c r="H2162" t="s">
        <v>27</v>
      </c>
      <c r="I2162" t="s">
        <v>106</v>
      </c>
      <c r="J2162" t="s">
        <v>156</v>
      </c>
      <c r="K2162">
        <v>8.32</v>
      </c>
      <c r="L2162">
        <v>27</v>
      </c>
      <c r="M2162">
        <v>25</v>
      </c>
      <c r="N2162">
        <v>2</v>
      </c>
      <c r="O2162">
        <v>27</v>
      </c>
      <c r="P2162">
        <v>92.6</v>
      </c>
      <c r="Q2162">
        <v>92.6</v>
      </c>
      <c r="R2162">
        <v>0.32</v>
      </c>
      <c r="S2162" t="s">
        <v>30</v>
      </c>
      <c r="T2162" t="s">
        <v>31</v>
      </c>
    </row>
    <row r="2163" spans="1:20" x14ac:dyDescent="0.3">
      <c r="A2163" t="s">
        <v>32</v>
      </c>
      <c r="B2163" t="s">
        <v>33</v>
      </c>
      <c r="C2163" t="s">
        <v>22</v>
      </c>
      <c r="D2163" t="s">
        <v>34</v>
      </c>
      <c r="E2163" t="s">
        <v>24</v>
      </c>
      <c r="F2163" t="s">
        <v>25</v>
      </c>
      <c r="G2163" t="s">
        <v>530</v>
      </c>
      <c r="H2163" t="s">
        <v>27</v>
      </c>
      <c r="I2163" t="s">
        <v>68</v>
      </c>
      <c r="J2163" t="s">
        <v>156</v>
      </c>
      <c r="K2163">
        <v>8.4600000000000009</v>
      </c>
      <c r="L2163">
        <v>19</v>
      </c>
      <c r="M2163">
        <v>16</v>
      </c>
      <c r="N2163">
        <v>3</v>
      </c>
      <c r="O2163">
        <v>19</v>
      </c>
      <c r="P2163">
        <v>84.2</v>
      </c>
      <c r="Q2163">
        <v>84.2</v>
      </c>
      <c r="R2163">
        <v>0.46</v>
      </c>
      <c r="S2163" t="s">
        <v>81</v>
      </c>
      <c r="T2163" t="s">
        <v>31</v>
      </c>
    </row>
    <row r="2164" spans="1:20" x14ac:dyDescent="0.3">
      <c r="A2164" t="s">
        <v>38</v>
      </c>
      <c r="B2164" t="s">
        <v>39</v>
      </c>
      <c r="C2164" t="s">
        <v>22</v>
      </c>
      <c r="D2164" t="s">
        <v>34</v>
      </c>
      <c r="E2164" t="s">
        <v>24</v>
      </c>
      <c r="F2164" t="s">
        <v>25</v>
      </c>
      <c r="G2164" t="s">
        <v>530</v>
      </c>
      <c r="H2164" t="s">
        <v>27</v>
      </c>
      <c r="I2164" t="s">
        <v>179</v>
      </c>
      <c r="J2164" t="s">
        <v>203</v>
      </c>
      <c r="K2164">
        <v>7.48</v>
      </c>
      <c r="L2164">
        <v>27</v>
      </c>
      <c r="M2164">
        <v>27</v>
      </c>
      <c r="N2164">
        <v>0</v>
      </c>
      <c r="O2164">
        <v>27</v>
      </c>
      <c r="P2164">
        <v>100</v>
      </c>
      <c r="Q2164">
        <v>100</v>
      </c>
      <c r="R2164">
        <v>0</v>
      </c>
      <c r="S2164" t="s">
        <v>42</v>
      </c>
      <c r="T2164" t="s">
        <v>60</v>
      </c>
    </row>
    <row r="2165" spans="1:20" x14ac:dyDescent="0.3">
      <c r="A2165" t="s">
        <v>43</v>
      </c>
      <c r="B2165" t="s">
        <v>44</v>
      </c>
      <c r="C2165" t="s">
        <v>22</v>
      </c>
      <c r="D2165" t="s">
        <v>45</v>
      </c>
      <c r="E2165" t="s">
        <v>24</v>
      </c>
      <c r="F2165" t="s">
        <v>25</v>
      </c>
      <c r="G2165" t="s">
        <v>530</v>
      </c>
      <c r="H2165" t="s">
        <v>27</v>
      </c>
      <c r="I2165" t="s">
        <v>50</v>
      </c>
      <c r="J2165" t="s">
        <v>218</v>
      </c>
      <c r="K2165">
        <v>7.26</v>
      </c>
      <c r="L2165">
        <v>15</v>
      </c>
      <c r="M2165">
        <v>11</v>
      </c>
      <c r="N2165">
        <v>4</v>
      </c>
      <c r="O2165">
        <v>15</v>
      </c>
      <c r="P2165">
        <v>73.3</v>
      </c>
      <c r="Q2165">
        <v>73.3</v>
      </c>
      <c r="R2165">
        <v>0</v>
      </c>
      <c r="S2165" t="s">
        <v>30</v>
      </c>
      <c r="T2165" t="s">
        <v>37</v>
      </c>
    </row>
    <row r="2166" spans="1:20" x14ac:dyDescent="0.3">
      <c r="A2166" t="s">
        <v>48</v>
      </c>
      <c r="B2166" t="s">
        <v>49</v>
      </c>
      <c r="C2166" t="s">
        <v>22</v>
      </c>
      <c r="D2166" t="s">
        <v>34</v>
      </c>
      <c r="E2166" t="s">
        <v>24</v>
      </c>
      <c r="F2166" t="s">
        <v>25</v>
      </c>
      <c r="G2166" t="s">
        <v>530</v>
      </c>
      <c r="H2166" t="s">
        <v>27</v>
      </c>
      <c r="I2166" t="s">
        <v>173</v>
      </c>
      <c r="J2166" t="s">
        <v>325</v>
      </c>
      <c r="K2166">
        <v>9.1</v>
      </c>
      <c r="L2166">
        <v>24</v>
      </c>
      <c r="M2166">
        <v>23</v>
      </c>
      <c r="N2166">
        <v>1</v>
      </c>
      <c r="O2166">
        <v>24</v>
      </c>
      <c r="P2166">
        <v>95.8</v>
      </c>
      <c r="Q2166">
        <v>95.8</v>
      </c>
      <c r="R2166">
        <v>1.1000000000000001</v>
      </c>
      <c r="S2166" t="s">
        <v>30</v>
      </c>
      <c r="T2166" t="s">
        <v>31</v>
      </c>
    </row>
    <row r="2167" spans="1:20" x14ac:dyDescent="0.3">
      <c r="A2167" t="s">
        <v>53</v>
      </c>
      <c r="B2167" t="s">
        <v>54</v>
      </c>
      <c r="C2167" t="s">
        <v>55</v>
      </c>
      <c r="D2167" t="s">
        <v>56</v>
      </c>
      <c r="E2167" t="s">
        <v>24</v>
      </c>
      <c r="F2167" t="s">
        <v>57</v>
      </c>
      <c r="G2167" t="s">
        <v>530</v>
      </c>
      <c r="H2167" t="s">
        <v>27</v>
      </c>
      <c r="I2167" t="s">
        <v>46</v>
      </c>
      <c r="J2167" t="s">
        <v>527</v>
      </c>
      <c r="K2167">
        <v>7.24</v>
      </c>
      <c r="L2167">
        <v>16</v>
      </c>
      <c r="M2167">
        <v>14</v>
      </c>
      <c r="N2167">
        <v>2</v>
      </c>
      <c r="O2167">
        <v>16</v>
      </c>
      <c r="P2167">
        <v>87.5</v>
      </c>
      <c r="Q2167">
        <v>87.5</v>
      </c>
      <c r="R2167">
        <v>0</v>
      </c>
      <c r="S2167" t="s">
        <v>30</v>
      </c>
      <c r="T2167" t="s">
        <v>31</v>
      </c>
    </row>
    <row r="2168" spans="1:20" x14ac:dyDescent="0.3">
      <c r="A2168" t="s">
        <v>61</v>
      </c>
      <c r="B2168" t="s">
        <v>62</v>
      </c>
      <c r="C2168" t="s">
        <v>55</v>
      </c>
      <c r="D2168" t="s">
        <v>63</v>
      </c>
      <c r="E2168" t="s">
        <v>24</v>
      </c>
      <c r="F2168" t="s">
        <v>57</v>
      </c>
      <c r="G2168" t="s">
        <v>530</v>
      </c>
      <c r="H2168" t="s">
        <v>27</v>
      </c>
      <c r="I2168" t="s">
        <v>153</v>
      </c>
      <c r="J2168" t="s">
        <v>299</v>
      </c>
      <c r="K2168">
        <v>7.51</v>
      </c>
      <c r="L2168">
        <v>21</v>
      </c>
      <c r="M2168">
        <v>21</v>
      </c>
      <c r="N2168">
        <v>0</v>
      </c>
      <c r="O2168">
        <v>21</v>
      </c>
      <c r="P2168">
        <v>100</v>
      </c>
      <c r="Q2168">
        <v>100</v>
      </c>
      <c r="R2168">
        <v>0</v>
      </c>
      <c r="S2168" t="s">
        <v>42</v>
      </c>
      <c r="T2168" t="s">
        <v>60</v>
      </c>
    </row>
    <row r="2169" spans="1:20" x14ac:dyDescent="0.3">
      <c r="A2169" t="s">
        <v>66</v>
      </c>
      <c r="B2169" t="s">
        <v>67</v>
      </c>
      <c r="C2169" t="s">
        <v>55</v>
      </c>
      <c r="D2169" t="s">
        <v>56</v>
      </c>
      <c r="E2169" t="s">
        <v>24</v>
      </c>
      <c r="F2169" t="s">
        <v>57</v>
      </c>
      <c r="G2169" t="s">
        <v>530</v>
      </c>
      <c r="H2169" t="s">
        <v>27</v>
      </c>
      <c r="I2169" t="s">
        <v>58</v>
      </c>
      <c r="J2169" t="s">
        <v>261</v>
      </c>
      <c r="K2169">
        <v>9.41</v>
      </c>
      <c r="L2169">
        <v>15</v>
      </c>
      <c r="M2169">
        <v>13</v>
      </c>
      <c r="N2169">
        <v>2</v>
      </c>
      <c r="O2169">
        <v>15</v>
      </c>
      <c r="P2169">
        <v>86.7</v>
      </c>
      <c r="Q2169">
        <v>86.7</v>
      </c>
      <c r="R2169">
        <v>1.41</v>
      </c>
      <c r="S2169" t="s">
        <v>30</v>
      </c>
      <c r="T2169" t="s">
        <v>31</v>
      </c>
    </row>
    <row r="2170" spans="1:20" x14ac:dyDescent="0.3">
      <c r="A2170" t="s">
        <v>70</v>
      </c>
      <c r="B2170" t="s">
        <v>71</v>
      </c>
      <c r="C2170" t="s">
        <v>72</v>
      </c>
      <c r="D2170" t="s">
        <v>73</v>
      </c>
      <c r="E2170" t="s">
        <v>24</v>
      </c>
      <c r="F2170" t="s">
        <v>74</v>
      </c>
      <c r="G2170" t="s">
        <v>530</v>
      </c>
      <c r="H2170" t="s">
        <v>27</v>
      </c>
      <c r="I2170" t="s">
        <v>223</v>
      </c>
      <c r="J2170" t="s">
        <v>331</v>
      </c>
      <c r="K2170">
        <v>8.64</v>
      </c>
      <c r="L2170">
        <v>21</v>
      </c>
      <c r="M2170">
        <v>17</v>
      </c>
      <c r="N2170">
        <v>4</v>
      </c>
      <c r="O2170">
        <v>21</v>
      </c>
      <c r="P2170">
        <v>81</v>
      </c>
      <c r="Q2170">
        <v>81</v>
      </c>
      <c r="R2170">
        <v>0.64</v>
      </c>
      <c r="S2170" t="s">
        <v>30</v>
      </c>
      <c r="T2170" t="s">
        <v>37</v>
      </c>
    </row>
    <row r="2171" spans="1:20" x14ac:dyDescent="0.3">
      <c r="A2171" t="s">
        <v>77</v>
      </c>
      <c r="B2171" t="s">
        <v>78</v>
      </c>
      <c r="C2171" t="s">
        <v>72</v>
      </c>
      <c r="D2171" t="s">
        <v>73</v>
      </c>
      <c r="E2171" t="s">
        <v>24</v>
      </c>
      <c r="F2171" t="s">
        <v>74</v>
      </c>
      <c r="G2171" t="s">
        <v>530</v>
      </c>
      <c r="H2171" t="s">
        <v>27</v>
      </c>
      <c r="I2171" t="s">
        <v>223</v>
      </c>
      <c r="J2171" t="s">
        <v>274</v>
      </c>
      <c r="K2171">
        <v>8.0500000000000007</v>
      </c>
      <c r="L2171">
        <v>23</v>
      </c>
      <c r="M2171">
        <v>17</v>
      </c>
      <c r="N2171">
        <v>6</v>
      </c>
      <c r="O2171">
        <v>23</v>
      </c>
      <c r="P2171">
        <v>73.900000000000006</v>
      </c>
      <c r="Q2171">
        <v>73.900000000000006</v>
      </c>
      <c r="R2171">
        <v>0.05</v>
      </c>
      <c r="S2171" t="s">
        <v>52</v>
      </c>
      <c r="T2171" t="s">
        <v>37</v>
      </c>
    </row>
    <row r="2172" spans="1:20" x14ac:dyDescent="0.3">
      <c r="A2172" t="s">
        <v>82</v>
      </c>
      <c r="B2172" t="s">
        <v>83</v>
      </c>
      <c r="C2172" t="s">
        <v>72</v>
      </c>
      <c r="D2172" t="s">
        <v>45</v>
      </c>
      <c r="E2172" t="s">
        <v>24</v>
      </c>
      <c r="F2172" t="s">
        <v>74</v>
      </c>
      <c r="G2172" t="s">
        <v>530</v>
      </c>
      <c r="H2172" t="s">
        <v>27</v>
      </c>
      <c r="I2172" t="s">
        <v>64</v>
      </c>
      <c r="J2172" t="s">
        <v>352</v>
      </c>
      <c r="K2172">
        <v>7.26</v>
      </c>
      <c r="L2172">
        <v>30</v>
      </c>
      <c r="M2172">
        <v>23</v>
      </c>
      <c r="N2172">
        <v>7</v>
      </c>
      <c r="O2172">
        <v>30</v>
      </c>
      <c r="P2172">
        <v>76.7</v>
      </c>
      <c r="Q2172">
        <v>76.7</v>
      </c>
      <c r="R2172">
        <v>0</v>
      </c>
      <c r="S2172" t="s">
        <v>30</v>
      </c>
      <c r="T2172" t="s">
        <v>37</v>
      </c>
    </row>
    <row r="2173" spans="1:20" x14ac:dyDescent="0.3">
      <c r="A2173" t="s">
        <v>85</v>
      </c>
      <c r="B2173" t="s">
        <v>86</v>
      </c>
      <c r="C2173" t="s">
        <v>87</v>
      </c>
      <c r="D2173" t="s">
        <v>88</v>
      </c>
      <c r="E2173" t="s">
        <v>24</v>
      </c>
      <c r="F2173" t="s">
        <v>89</v>
      </c>
      <c r="G2173" t="s">
        <v>530</v>
      </c>
      <c r="H2173" t="s">
        <v>27</v>
      </c>
      <c r="I2173" t="s">
        <v>199</v>
      </c>
      <c r="J2173" t="s">
        <v>278</v>
      </c>
      <c r="K2173">
        <v>9.1199999999999992</v>
      </c>
      <c r="L2173">
        <v>5</v>
      </c>
      <c r="M2173">
        <v>4</v>
      </c>
      <c r="N2173">
        <v>1</v>
      </c>
      <c r="O2173">
        <v>5</v>
      </c>
      <c r="P2173">
        <v>80</v>
      </c>
      <c r="Q2173">
        <v>80</v>
      </c>
      <c r="R2173">
        <v>1.1200000000000001</v>
      </c>
      <c r="S2173" t="s">
        <v>42</v>
      </c>
      <c r="T2173" t="s">
        <v>31</v>
      </c>
    </row>
    <row r="2174" spans="1:20" x14ac:dyDescent="0.3">
      <c r="A2174" t="s">
        <v>92</v>
      </c>
      <c r="B2174" t="s">
        <v>93</v>
      </c>
      <c r="C2174" t="s">
        <v>94</v>
      </c>
      <c r="D2174" t="s">
        <v>95</v>
      </c>
      <c r="E2174" t="s">
        <v>24</v>
      </c>
      <c r="F2174" t="s">
        <v>89</v>
      </c>
      <c r="G2174" t="s">
        <v>530</v>
      </c>
      <c r="H2174" t="s">
        <v>27</v>
      </c>
      <c r="I2174" t="s">
        <v>153</v>
      </c>
      <c r="J2174" t="s">
        <v>169</v>
      </c>
      <c r="K2174">
        <v>9.02</v>
      </c>
      <c r="L2174">
        <v>29</v>
      </c>
      <c r="M2174">
        <v>25</v>
      </c>
      <c r="N2174">
        <v>4</v>
      </c>
      <c r="O2174">
        <v>29</v>
      </c>
      <c r="P2174">
        <v>86.2</v>
      </c>
      <c r="Q2174">
        <v>86.2</v>
      </c>
      <c r="R2174">
        <v>1.02</v>
      </c>
      <c r="S2174" t="s">
        <v>30</v>
      </c>
      <c r="T2174" t="s">
        <v>37</v>
      </c>
    </row>
    <row r="2175" spans="1:20" x14ac:dyDescent="0.3">
      <c r="A2175" t="s">
        <v>97</v>
      </c>
      <c r="B2175" t="s">
        <v>98</v>
      </c>
      <c r="C2175" t="s">
        <v>94</v>
      </c>
      <c r="D2175" t="s">
        <v>95</v>
      </c>
      <c r="E2175" t="s">
        <v>24</v>
      </c>
      <c r="F2175" t="s">
        <v>89</v>
      </c>
      <c r="G2175" t="s">
        <v>530</v>
      </c>
      <c r="H2175" t="s">
        <v>27</v>
      </c>
      <c r="I2175" t="s">
        <v>46</v>
      </c>
      <c r="J2175" t="s">
        <v>188</v>
      </c>
      <c r="K2175">
        <v>9.44</v>
      </c>
      <c r="L2175">
        <v>22</v>
      </c>
      <c r="M2175">
        <v>19</v>
      </c>
      <c r="N2175">
        <v>3</v>
      </c>
      <c r="O2175">
        <v>22</v>
      </c>
      <c r="P2175">
        <v>86.4</v>
      </c>
      <c r="Q2175">
        <v>86.4</v>
      </c>
      <c r="R2175">
        <v>1.44</v>
      </c>
      <c r="S2175" t="s">
        <v>30</v>
      </c>
      <c r="T2175" t="s">
        <v>31</v>
      </c>
    </row>
    <row r="2176" spans="1:20" x14ac:dyDescent="0.3">
      <c r="A2176" t="s">
        <v>100</v>
      </c>
      <c r="B2176" t="s">
        <v>101</v>
      </c>
      <c r="C2176" t="s">
        <v>94</v>
      </c>
      <c r="D2176" t="s">
        <v>45</v>
      </c>
      <c r="E2176" t="s">
        <v>24</v>
      </c>
      <c r="F2176" t="s">
        <v>89</v>
      </c>
      <c r="G2176" t="s">
        <v>530</v>
      </c>
      <c r="H2176" t="s">
        <v>27</v>
      </c>
      <c r="I2176" t="s">
        <v>75</v>
      </c>
      <c r="J2176" t="s">
        <v>376</v>
      </c>
      <c r="K2176">
        <v>7.42</v>
      </c>
      <c r="L2176">
        <v>33</v>
      </c>
      <c r="M2176">
        <v>27</v>
      </c>
      <c r="N2176">
        <v>6</v>
      </c>
      <c r="O2176">
        <v>33</v>
      </c>
      <c r="P2176">
        <v>81.8</v>
      </c>
      <c r="Q2176">
        <v>81.8</v>
      </c>
      <c r="R2176">
        <v>0</v>
      </c>
      <c r="S2176" t="s">
        <v>30</v>
      </c>
      <c r="T2176" t="s">
        <v>37</v>
      </c>
    </row>
    <row r="2177" spans="1:20" x14ac:dyDescent="0.3">
      <c r="A2177" t="s">
        <v>103</v>
      </c>
      <c r="B2177" t="s">
        <v>104</v>
      </c>
      <c r="C2177" t="s">
        <v>22</v>
      </c>
      <c r="D2177" t="s">
        <v>34</v>
      </c>
      <c r="E2177" t="s">
        <v>105</v>
      </c>
      <c r="F2177" t="s">
        <v>25</v>
      </c>
      <c r="G2177" t="s">
        <v>530</v>
      </c>
      <c r="H2177" t="s">
        <v>27</v>
      </c>
      <c r="I2177" t="s">
        <v>35</v>
      </c>
      <c r="J2177" t="s">
        <v>211</v>
      </c>
      <c r="K2177">
        <v>9.49</v>
      </c>
      <c r="L2177">
        <v>26</v>
      </c>
      <c r="M2177">
        <v>22</v>
      </c>
      <c r="N2177">
        <v>4</v>
      </c>
      <c r="O2177">
        <v>26</v>
      </c>
      <c r="P2177">
        <v>84.6</v>
      </c>
      <c r="Q2177">
        <v>84.6</v>
      </c>
      <c r="R2177">
        <v>1.49</v>
      </c>
      <c r="S2177" t="s">
        <v>81</v>
      </c>
      <c r="T2177" t="s">
        <v>37</v>
      </c>
    </row>
    <row r="2178" spans="1:20" x14ac:dyDescent="0.3">
      <c r="A2178" t="s">
        <v>108</v>
      </c>
      <c r="B2178" t="s">
        <v>109</v>
      </c>
      <c r="C2178" t="s">
        <v>22</v>
      </c>
      <c r="D2178" t="s">
        <v>34</v>
      </c>
      <c r="E2178" t="s">
        <v>105</v>
      </c>
      <c r="F2178" t="s">
        <v>25</v>
      </c>
      <c r="G2178" t="s">
        <v>530</v>
      </c>
      <c r="H2178" t="s">
        <v>27</v>
      </c>
      <c r="I2178" t="s">
        <v>75</v>
      </c>
      <c r="J2178" t="s">
        <v>527</v>
      </c>
      <c r="K2178">
        <v>7.2</v>
      </c>
      <c r="L2178">
        <v>30</v>
      </c>
      <c r="M2178">
        <v>21</v>
      </c>
      <c r="N2178">
        <v>9</v>
      </c>
      <c r="O2178">
        <v>30</v>
      </c>
      <c r="P2178">
        <v>70</v>
      </c>
      <c r="Q2178">
        <v>70</v>
      </c>
      <c r="R2178">
        <v>0</v>
      </c>
      <c r="S2178" t="s">
        <v>81</v>
      </c>
      <c r="T2178" t="s">
        <v>122</v>
      </c>
    </row>
    <row r="2179" spans="1:20" x14ac:dyDescent="0.3">
      <c r="A2179" t="s">
        <v>111</v>
      </c>
      <c r="B2179" t="s">
        <v>112</v>
      </c>
      <c r="C2179" t="s">
        <v>55</v>
      </c>
      <c r="D2179" t="s">
        <v>56</v>
      </c>
      <c r="E2179" t="s">
        <v>105</v>
      </c>
      <c r="F2179" t="s">
        <v>57</v>
      </c>
      <c r="G2179" t="s">
        <v>530</v>
      </c>
      <c r="H2179" t="s">
        <v>27</v>
      </c>
      <c r="I2179" t="s">
        <v>223</v>
      </c>
      <c r="J2179" t="s">
        <v>157</v>
      </c>
      <c r="K2179">
        <v>7.73</v>
      </c>
      <c r="L2179">
        <v>18</v>
      </c>
      <c r="M2179">
        <v>17</v>
      </c>
      <c r="N2179">
        <v>1</v>
      </c>
      <c r="O2179">
        <v>18</v>
      </c>
      <c r="P2179">
        <v>94.4</v>
      </c>
      <c r="Q2179">
        <v>94.4</v>
      </c>
      <c r="R2179">
        <v>0</v>
      </c>
      <c r="S2179" t="s">
        <v>42</v>
      </c>
      <c r="T2179" t="s">
        <v>31</v>
      </c>
    </row>
    <row r="2180" spans="1:20" x14ac:dyDescent="0.3">
      <c r="A2180" t="s">
        <v>114</v>
      </c>
      <c r="B2180" t="s">
        <v>115</v>
      </c>
      <c r="C2180" t="s">
        <v>72</v>
      </c>
      <c r="D2180" t="s">
        <v>73</v>
      </c>
      <c r="E2180" t="s">
        <v>105</v>
      </c>
      <c r="F2180" t="s">
        <v>74</v>
      </c>
      <c r="G2180" t="s">
        <v>530</v>
      </c>
      <c r="H2180" t="s">
        <v>27</v>
      </c>
      <c r="I2180" t="s">
        <v>204</v>
      </c>
      <c r="J2180" t="s">
        <v>171</v>
      </c>
      <c r="K2180">
        <v>8.9499999999999993</v>
      </c>
      <c r="L2180">
        <v>18</v>
      </c>
      <c r="M2180">
        <v>15</v>
      </c>
      <c r="N2180">
        <v>3</v>
      </c>
      <c r="O2180">
        <v>18</v>
      </c>
      <c r="P2180">
        <v>83.3</v>
      </c>
      <c r="Q2180">
        <v>83.3</v>
      </c>
      <c r="R2180">
        <v>0.95</v>
      </c>
      <c r="S2180" t="s">
        <v>30</v>
      </c>
      <c r="T2180" t="s">
        <v>31</v>
      </c>
    </row>
    <row r="2181" spans="1:20" x14ac:dyDescent="0.3">
      <c r="A2181" t="s">
        <v>117</v>
      </c>
      <c r="B2181" t="s">
        <v>118</v>
      </c>
      <c r="C2181" t="s">
        <v>94</v>
      </c>
      <c r="D2181" t="s">
        <v>95</v>
      </c>
      <c r="E2181" t="s">
        <v>105</v>
      </c>
      <c r="F2181" t="s">
        <v>89</v>
      </c>
      <c r="G2181" t="s">
        <v>530</v>
      </c>
      <c r="H2181" t="s">
        <v>158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 t="s">
        <v>42</v>
      </c>
      <c r="T2181" t="s">
        <v>60</v>
      </c>
    </row>
    <row r="2182" spans="1:20" x14ac:dyDescent="0.3">
      <c r="A2182" t="s">
        <v>20</v>
      </c>
      <c r="B2182" t="s">
        <v>21</v>
      </c>
      <c r="C2182" t="s">
        <v>22</v>
      </c>
      <c r="D2182" t="s">
        <v>23</v>
      </c>
      <c r="E2182" t="s">
        <v>24</v>
      </c>
      <c r="F2182" t="s">
        <v>25</v>
      </c>
      <c r="G2182" t="s">
        <v>531</v>
      </c>
      <c r="H2182" t="s">
        <v>27</v>
      </c>
      <c r="I2182" t="s">
        <v>58</v>
      </c>
      <c r="J2182" t="s">
        <v>230</v>
      </c>
      <c r="K2182">
        <v>8.8000000000000007</v>
      </c>
      <c r="L2182">
        <v>16</v>
      </c>
      <c r="M2182">
        <v>16</v>
      </c>
      <c r="N2182">
        <v>0</v>
      </c>
      <c r="O2182">
        <v>16</v>
      </c>
      <c r="P2182">
        <v>100</v>
      </c>
      <c r="Q2182">
        <v>100</v>
      </c>
      <c r="R2182">
        <v>0.8</v>
      </c>
      <c r="S2182" t="s">
        <v>42</v>
      </c>
      <c r="T2182" t="s">
        <v>60</v>
      </c>
    </row>
    <row r="2183" spans="1:20" x14ac:dyDescent="0.3">
      <c r="A2183" t="s">
        <v>32</v>
      </c>
      <c r="B2183" t="s">
        <v>33</v>
      </c>
      <c r="C2183" t="s">
        <v>22</v>
      </c>
      <c r="D2183" t="s">
        <v>34</v>
      </c>
      <c r="E2183" t="s">
        <v>24</v>
      </c>
      <c r="F2183" t="s">
        <v>25</v>
      </c>
      <c r="G2183" t="s">
        <v>531</v>
      </c>
      <c r="H2183" t="s">
        <v>27</v>
      </c>
      <c r="I2183" t="s">
        <v>204</v>
      </c>
      <c r="J2183" t="s">
        <v>41</v>
      </c>
      <c r="K2183">
        <v>9.07</v>
      </c>
      <c r="L2183">
        <v>22</v>
      </c>
      <c r="M2183">
        <v>17</v>
      </c>
      <c r="N2183">
        <v>5</v>
      </c>
      <c r="O2183">
        <v>22</v>
      </c>
      <c r="P2183">
        <v>77.3</v>
      </c>
      <c r="Q2183">
        <v>77.3</v>
      </c>
      <c r="R2183">
        <v>1.07</v>
      </c>
      <c r="S2183" t="s">
        <v>81</v>
      </c>
      <c r="T2183" t="s">
        <v>37</v>
      </c>
    </row>
    <row r="2184" spans="1:20" x14ac:dyDescent="0.3">
      <c r="A2184" t="s">
        <v>38</v>
      </c>
      <c r="B2184" t="s">
        <v>39</v>
      </c>
      <c r="C2184" t="s">
        <v>22</v>
      </c>
      <c r="D2184" t="s">
        <v>34</v>
      </c>
      <c r="E2184" t="s">
        <v>24</v>
      </c>
      <c r="F2184" t="s">
        <v>25</v>
      </c>
      <c r="G2184" t="s">
        <v>531</v>
      </c>
      <c r="H2184" t="s">
        <v>27</v>
      </c>
      <c r="I2184" t="s">
        <v>84</v>
      </c>
      <c r="J2184" t="s">
        <v>336</v>
      </c>
      <c r="K2184">
        <v>9.4600000000000009</v>
      </c>
      <c r="L2184">
        <v>19</v>
      </c>
      <c r="M2184">
        <v>19</v>
      </c>
      <c r="N2184">
        <v>0</v>
      </c>
      <c r="O2184">
        <v>19</v>
      </c>
      <c r="P2184">
        <v>100</v>
      </c>
      <c r="Q2184">
        <v>100</v>
      </c>
      <c r="R2184">
        <v>1.46</v>
      </c>
      <c r="S2184" t="s">
        <v>42</v>
      </c>
      <c r="T2184" t="s">
        <v>60</v>
      </c>
    </row>
    <row r="2185" spans="1:20" x14ac:dyDescent="0.3">
      <c r="A2185" t="s">
        <v>43</v>
      </c>
      <c r="B2185" t="s">
        <v>44</v>
      </c>
      <c r="C2185" t="s">
        <v>22</v>
      </c>
      <c r="D2185" t="s">
        <v>45</v>
      </c>
      <c r="E2185" t="s">
        <v>24</v>
      </c>
      <c r="F2185" t="s">
        <v>25</v>
      </c>
      <c r="G2185" t="s">
        <v>531</v>
      </c>
      <c r="H2185" t="s">
        <v>27</v>
      </c>
      <c r="I2185" t="s">
        <v>28</v>
      </c>
      <c r="J2185" t="s">
        <v>263</v>
      </c>
      <c r="K2185">
        <v>7.46</v>
      </c>
      <c r="L2185">
        <v>36</v>
      </c>
      <c r="M2185">
        <v>27</v>
      </c>
      <c r="N2185">
        <v>9</v>
      </c>
      <c r="O2185">
        <v>36</v>
      </c>
      <c r="P2185">
        <v>75</v>
      </c>
      <c r="Q2185">
        <v>75</v>
      </c>
      <c r="R2185">
        <v>0</v>
      </c>
      <c r="S2185" t="s">
        <v>42</v>
      </c>
      <c r="T2185" t="s">
        <v>122</v>
      </c>
    </row>
    <row r="2186" spans="1:20" x14ac:dyDescent="0.3">
      <c r="A2186" t="s">
        <v>48</v>
      </c>
      <c r="B2186" t="s">
        <v>49</v>
      </c>
      <c r="C2186" t="s">
        <v>22</v>
      </c>
      <c r="D2186" t="s">
        <v>34</v>
      </c>
      <c r="E2186" t="s">
        <v>24</v>
      </c>
      <c r="F2186" t="s">
        <v>25</v>
      </c>
      <c r="G2186" t="s">
        <v>531</v>
      </c>
      <c r="H2186" t="s">
        <v>27</v>
      </c>
      <c r="I2186" t="s">
        <v>153</v>
      </c>
      <c r="J2186" t="s">
        <v>91</v>
      </c>
      <c r="K2186">
        <v>9.3699999999999992</v>
      </c>
      <c r="L2186">
        <v>30</v>
      </c>
      <c r="M2186">
        <v>26</v>
      </c>
      <c r="N2186">
        <v>4</v>
      </c>
      <c r="O2186">
        <v>30</v>
      </c>
      <c r="P2186">
        <v>86.7</v>
      </c>
      <c r="Q2186">
        <v>86.7</v>
      </c>
      <c r="R2186">
        <v>1.37</v>
      </c>
      <c r="S2186" t="s">
        <v>30</v>
      </c>
      <c r="T2186" t="s">
        <v>37</v>
      </c>
    </row>
    <row r="2187" spans="1:20" x14ac:dyDescent="0.3">
      <c r="A2187" t="s">
        <v>53</v>
      </c>
      <c r="B2187" t="s">
        <v>54</v>
      </c>
      <c r="C2187" t="s">
        <v>55</v>
      </c>
      <c r="D2187" t="s">
        <v>56</v>
      </c>
      <c r="E2187" t="s">
        <v>24</v>
      </c>
      <c r="F2187" t="s">
        <v>57</v>
      </c>
      <c r="G2187" t="s">
        <v>531</v>
      </c>
      <c r="H2187" t="s">
        <v>27</v>
      </c>
      <c r="I2187" t="s">
        <v>179</v>
      </c>
      <c r="J2187" t="s">
        <v>133</v>
      </c>
      <c r="K2187">
        <v>7.39</v>
      </c>
      <c r="L2187">
        <v>12</v>
      </c>
      <c r="M2187">
        <v>9</v>
      </c>
      <c r="N2187">
        <v>3</v>
      </c>
      <c r="O2187">
        <v>12</v>
      </c>
      <c r="P2187">
        <v>75</v>
      </c>
      <c r="Q2187">
        <v>75</v>
      </c>
      <c r="R2187">
        <v>0</v>
      </c>
      <c r="S2187" t="s">
        <v>30</v>
      </c>
      <c r="T2187" t="s">
        <v>31</v>
      </c>
    </row>
    <row r="2188" spans="1:20" x14ac:dyDescent="0.3">
      <c r="A2188" t="s">
        <v>61</v>
      </c>
      <c r="B2188" t="s">
        <v>62</v>
      </c>
      <c r="C2188" t="s">
        <v>55</v>
      </c>
      <c r="D2188" t="s">
        <v>63</v>
      </c>
      <c r="E2188" t="s">
        <v>24</v>
      </c>
      <c r="F2188" t="s">
        <v>57</v>
      </c>
      <c r="G2188" t="s">
        <v>531</v>
      </c>
      <c r="H2188" t="s">
        <v>119</v>
      </c>
      <c r="I2188" t="s">
        <v>192</v>
      </c>
      <c r="J2188" t="s">
        <v>239</v>
      </c>
      <c r="K2188">
        <v>7.95</v>
      </c>
      <c r="L2188">
        <v>20</v>
      </c>
      <c r="M2188">
        <v>20</v>
      </c>
      <c r="N2188">
        <v>0</v>
      </c>
      <c r="O2188">
        <v>20</v>
      </c>
      <c r="P2188">
        <v>100</v>
      </c>
      <c r="Q2188">
        <v>100</v>
      </c>
      <c r="R2188">
        <v>0</v>
      </c>
      <c r="S2188" t="s">
        <v>42</v>
      </c>
      <c r="T2188" t="s">
        <v>60</v>
      </c>
    </row>
    <row r="2189" spans="1:20" x14ac:dyDescent="0.3">
      <c r="A2189" t="s">
        <v>66</v>
      </c>
      <c r="B2189" t="s">
        <v>67</v>
      </c>
      <c r="C2189" t="s">
        <v>55</v>
      </c>
      <c r="D2189" t="s">
        <v>56</v>
      </c>
      <c r="E2189" t="s">
        <v>24</v>
      </c>
      <c r="F2189" t="s">
        <v>57</v>
      </c>
      <c r="G2189" t="s">
        <v>531</v>
      </c>
      <c r="H2189" t="s">
        <v>27</v>
      </c>
      <c r="I2189" t="s">
        <v>166</v>
      </c>
      <c r="J2189" t="s">
        <v>59</v>
      </c>
      <c r="K2189">
        <v>8</v>
      </c>
      <c r="L2189">
        <v>12</v>
      </c>
      <c r="M2189">
        <v>10</v>
      </c>
      <c r="N2189">
        <v>2</v>
      </c>
      <c r="O2189">
        <v>12</v>
      </c>
      <c r="P2189">
        <v>83.3</v>
      </c>
      <c r="Q2189">
        <v>83.3</v>
      </c>
      <c r="R2189">
        <v>0</v>
      </c>
      <c r="S2189" t="s">
        <v>42</v>
      </c>
      <c r="T2189" t="s">
        <v>31</v>
      </c>
    </row>
    <row r="2190" spans="1:20" x14ac:dyDescent="0.3">
      <c r="A2190" t="s">
        <v>70</v>
      </c>
      <c r="B2190" t="s">
        <v>71</v>
      </c>
      <c r="C2190" t="s">
        <v>72</v>
      </c>
      <c r="D2190" t="s">
        <v>73</v>
      </c>
      <c r="E2190" t="s">
        <v>24</v>
      </c>
      <c r="F2190" t="s">
        <v>74</v>
      </c>
      <c r="G2190" t="s">
        <v>531</v>
      </c>
      <c r="H2190" t="s">
        <v>27</v>
      </c>
      <c r="I2190" t="s">
        <v>181</v>
      </c>
      <c r="J2190" t="s">
        <v>284</v>
      </c>
      <c r="K2190">
        <v>8.61</v>
      </c>
      <c r="L2190">
        <v>11</v>
      </c>
      <c r="M2190">
        <v>8</v>
      </c>
      <c r="N2190">
        <v>3</v>
      </c>
      <c r="O2190">
        <v>11</v>
      </c>
      <c r="P2190">
        <v>72.7</v>
      </c>
      <c r="Q2190">
        <v>72.7</v>
      </c>
      <c r="R2190">
        <v>0.61</v>
      </c>
      <c r="S2190" t="s">
        <v>30</v>
      </c>
      <c r="T2190" t="s">
        <v>31</v>
      </c>
    </row>
    <row r="2191" spans="1:20" x14ac:dyDescent="0.3">
      <c r="A2191" t="s">
        <v>77</v>
      </c>
      <c r="B2191" t="s">
        <v>78</v>
      </c>
      <c r="C2191" t="s">
        <v>72</v>
      </c>
      <c r="D2191" t="s">
        <v>73</v>
      </c>
      <c r="E2191" t="s">
        <v>24</v>
      </c>
      <c r="F2191" t="s">
        <v>74</v>
      </c>
      <c r="G2191" t="s">
        <v>531</v>
      </c>
      <c r="H2191" t="s">
        <v>27</v>
      </c>
      <c r="I2191" t="s">
        <v>204</v>
      </c>
      <c r="J2191" t="s">
        <v>177</v>
      </c>
      <c r="K2191">
        <v>7.99</v>
      </c>
      <c r="L2191">
        <v>25</v>
      </c>
      <c r="M2191">
        <v>21</v>
      </c>
      <c r="N2191">
        <v>4</v>
      </c>
      <c r="O2191">
        <v>25</v>
      </c>
      <c r="P2191">
        <v>84</v>
      </c>
      <c r="Q2191">
        <v>84</v>
      </c>
      <c r="R2191">
        <v>0</v>
      </c>
      <c r="S2191" t="s">
        <v>42</v>
      </c>
      <c r="T2191" t="s">
        <v>37</v>
      </c>
    </row>
    <row r="2192" spans="1:20" x14ac:dyDescent="0.3">
      <c r="A2192" t="s">
        <v>82</v>
      </c>
      <c r="B2192" t="s">
        <v>83</v>
      </c>
      <c r="C2192" t="s">
        <v>72</v>
      </c>
      <c r="D2192" t="s">
        <v>45</v>
      </c>
      <c r="E2192" t="s">
        <v>24</v>
      </c>
      <c r="F2192" t="s">
        <v>74</v>
      </c>
      <c r="G2192" t="s">
        <v>531</v>
      </c>
      <c r="H2192" t="s">
        <v>27</v>
      </c>
      <c r="I2192" t="s">
        <v>46</v>
      </c>
      <c r="J2192" t="s">
        <v>231</v>
      </c>
      <c r="K2192">
        <v>8.5</v>
      </c>
      <c r="L2192">
        <v>17</v>
      </c>
      <c r="M2192">
        <v>17</v>
      </c>
      <c r="N2192">
        <v>0</v>
      </c>
      <c r="O2192">
        <v>17</v>
      </c>
      <c r="P2192">
        <v>100</v>
      </c>
      <c r="Q2192">
        <v>100</v>
      </c>
      <c r="R2192">
        <v>0.5</v>
      </c>
      <c r="S2192" t="s">
        <v>42</v>
      </c>
      <c r="T2192" t="s">
        <v>60</v>
      </c>
    </row>
    <row r="2193" spans="1:20" x14ac:dyDescent="0.3">
      <c r="A2193" t="s">
        <v>85</v>
      </c>
      <c r="B2193" t="s">
        <v>86</v>
      </c>
      <c r="C2193" t="s">
        <v>87</v>
      </c>
      <c r="D2193" t="s">
        <v>88</v>
      </c>
      <c r="E2193" t="s">
        <v>24</v>
      </c>
      <c r="F2193" t="s">
        <v>89</v>
      </c>
      <c r="G2193" t="s">
        <v>531</v>
      </c>
      <c r="H2193" t="s">
        <v>27</v>
      </c>
      <c r="I2193" t="s">
        <v>64</v>
      </c>
      <c r="J2193" t="s">
        <v>448</v>
      </c>
      <c r="K2193">
        <v>7.21</v>
      </c>
      <c r="L2193">
        <v>12</v>
      </c>
      <c r="M2193">
        <v>9</v>
      </c>
      <c r="N2193">
        <v>3</v>
      </c>
      <c r="O2193">
        <v>12</v>
      </c>
      <c r="P2193">
        <v>75</v>
      </c>
      <c r="Q2193">
        <v>75</v>
      </c>
      <c r="R2193">
        <v>0</v>
      </c>
      <c r="S2193" t="s">
        <v>42</v>
      </c>
      <c r="T2193" t="s">
        <v>31</v>
      </c>
    </row>
    <row r="2194" spans="1:20" x14ac:dyDescent="0.3">
      <c r="A2194" t="s">
        <v>92</v>
      </c>
      <c r="B2194" t="s">
        <v>93</v>
      </c>
      <c r="C2194" t="s">
        <v>94</v>
      </c>
      <c r="D2194" t="s">
        <v>95</v>
      </c>
      <c r="E2194" t="s">
        <v>24</v>
      </c>
      <c r="F2194" t="s">
        <v>89</v>
      </c>
      <c r="G2194" t="s">
        <v>531</v>
      </c>
      <c r="H2194" t="s">
        <v>124</v>
      </c>
      <c r="I2194" t="s">
        <v>50</v>
      </c>
      <c r="J2194" t="s">
        <v>532</v>
      </c>
      <c r="K2194">
        <v>4.5</v>
      </c>
      <c r="L2194">
        <v>9</v>
      </c>
      <c r="M2194">
        <v>5</v>
      </c>
      <c r="N2194">
        <v>4</v>
      </c>
      <c r="O2194">
        <v>9</v>
      </c>
      <c r="P2194">
        <v>55.6</v>
      </c>
      <c r="Q2194">
        <v>55.6</v>
      </c>
      <c r="R2194">
        <v>0</v>
      </c>
      <c r="S2194" t="s">
        <v>81</v>
      </c>
      <c r="T2194" t="s">
        <v>37</v>
      </c>
    </row>
    <row r="2195" spans="1:20" x14ac:dyDescent="0.3">
      <c r="A2195" t="s">
        <v>97</v>
      </c>
      <c r="B2195" t="s">
        <v>98</v>
      </c>
      <c r="C2195" t="s">
        <v>94</v>
      </c>
      <c r="D2195" t="s">
        <v>95</v>
      </c>
      <c r="E2195" t="s">
        <v>24</v>
      </c>
      <c r="F2195" t="s">
        <v>89</v>
      </c>
      <c r="G2195" t="s">
        <v>531</v>
      </c>
      <c r="H2195" t="s">
        <v>27</v>
      </c>
      <c r="I2195" t="s">
        <v>90</v>
      </c>
      <c r="J2195" t="s">
        <v>397</v>
      </c>
      <c r="K2195">
        <v>7.4</v>
      </c>
      <c r="L2195">
        <v>28</v>
      </c>
      <c r="M2195">
        <v>28</v>
      </c>
      <c r="N2195">
        <v>0</v>
      </c>
      <c r="O2195">
        <v>28</v>
      </c>
      <c r="P2195">
        <v>100</v>
      </c>
      <c r="Q2195">
        <v>100</v>
      </c>
      <c r="R2195">
        <v>0</v>
      </c>
      <c r="S2195" t="s">
        <v>42</v>
      </c>
      <c r="T2195" t="s">
        <v>60</v>
      </c>
    </row>
    <row r="2196" spans="1:20" x14ac:dyDescent="0.3">
      <c r="A2196" t="s">
        <v>100</v>
      </c>
      <c r="B2196" t="s">
        <v>101</v>
      </c>
      <c r="C2196" t="s">
        <v>94</v>
      </c>
      <c r="D2196" t="s">
        <v>45</v>
      </c>
      <c r="E2196" t="s">
        <v>24</v>
      </c>
      <c r="F2196" t="s">
        <v>89</v>
      </c>
      <c r="G2196" t="s">
        <v>531</v>
      </c>
      <c r="H2196" t="s">
        <v>27</v>
      </c>
      <c r="I2196" t="s">
        <v>285</v>
      </c>
      <c r="J2196" t="s">
        <v>228</v>
      </c>
      <c r="K2196">
        <v>7.46</v>
      </c>
      <c r="L2196">
        <v>28</v>
      </c>
      <c r="M2196">
        <v>25</v>
      </c>
      <c r="N2196">
        <v>3</v>
      </c>
      <c r="O2196">
        <v>28</v>
      </c>
      <c r="P2196">
        <v>89.3</v>
      </c>
      <c r="Q2196">
        <v>89.3</v>
      </c>
      <c r="R2196">
        <v>0</v>
      </c>
      <c r="S2196" t="s">
        <v>30</v>
      </c>
      <c r="T2196" t="s">
        <v>31</v>
      </c>
    </row>
    <row r="2197" spans="1:20" x14ac:dyDescent="0.3">
      <c r="A2197" t="s">
        <v>103</v>
      </c>
      <c r="B2197" t="s">
        <v>104</v>
      </c>
      <c r="C2197" t="s">
        <v>22</v>
      </c>
      <c r="D2197" t="s">
        <v>34</v>
      </c>
      <c r="E2197" t="s">
        <v>105</v>
      </c>
      <c r="F2197" t="s">
        <v>25</v>
      </c>
      <c r="G2197" t="s">
        <v>531</v>
      </c>
      <c r="H2197" t="s">
        <v>27</v>
      </c>
      <c r="I2197" t="s">
        <v>46</v>
      </c>
      <c r="J2197" t="s">
        <v>36</v>
      </c>
      <c r="K2197">
        <v>7.36</v>
      </c>
      <c r="L2197">
        <v>20</v>
      </c>
      <c r="M2197">
        <v>18</v>
      </c>
      <c r="N2197">
        <v>2</v>
      </c>
      <c r="O2197">
        <v>20</v>
      </c>
      <c r="P2197">
        <v>90</v>
      </c>
      <c r="Q2197">
        <v>90</v>
      </c>
      <c r="R2197">
        <v>0</v>
      </c>
      <c r="S2197" t="s">
        <v>30</v>
      </c>
      <c r="T2197" t="s">
        <v>31</v>
      </c>
    </row>
    <row r="2198" spans="1:20" x14ac:dyDescent="0.3">
      <c r="A2198" t="s">
        <v>108</v>
      </c>
      <c r="B2198" t="s">
        <v>109</v>
      </c>
      <c r="C2198" t="s">
        <v>22</v>
      </c>
      <c r="D2198" t="s">
        <v>34</v>
      </c>
      <c r="E2198" t="s">
        <v>105</v>
      </c>
      <c r="F2198" t="s">
        <v>25</v>
      </c>
      <c r="G2198" t="s">
        <v>531</v>
      </c>
      <c r="H2198" t="s">
        <v>27</v>
      </c>
      <c r="I2198" t="s">
        <v>179</v>
      </c>
      <c r="J2198" t="s">
        <v>36</v>
      </c>
      <c r="K2198">
        <v>7.28</v>
      </c>
      <c r="L2198">
        <v>21</v>
      </c>
      <c r="M2198">
        <v>21</v>
      </c>
      <c r="N2198">
        <v>0</v>
      </c>
      <c r="O2198">
        <v>21</v>
      </c>
      <c r="P2198">
        <v>100</v>
      </c>
      <c r="Q2198">
        <v>100</v>
      </c>
      <c r="R2198">
        <v>0</v>
      </c>
      <c r="S2198" t="s">
        <v>42</v>
      </c>
      <c r="T2198" t="s">
        <v>60</v>
      </c>
    </row>
    <row r="2199" spans="1:20" x14ac:dyDescent="0.3">
      <c r="A2199" t="s">
        <v>111</v>
      </c>
      <c r="B2199" t="s">
        <v>112</v>
      </c>
      <c r="C2199" t="s">
        <v>55</v>
      </c>
      <c r="D2199" t="s">
        <v>56</v>
      </c>
      <c r="E2199" t="s">
        <v>105</v>
      </c>
      <c r="F2199" t="s">
        <v>57</v>
      </c>
      <c r="G2199" t="s">
        <v>531</v>
      </c>
      <c r="H2199" t="s">
        <v>27</v>
      </c>
      <c r="I2199" t="s">
        <v>210</v>
      </c>
      <c r="J2199" t="s">
        <v>102</v>
      </c>
      <c r="K2199">
        <v>8.06</v>
      </c>
      <c r="L2199">
        <v>11</v>
      </c>
      <c r="M2199">
        <v>10</v>
      </c>
      <c r="N2199">
        <v>1</v>
      </c>
      <c r="O2199">
        <v>11</v>
      </c>
      <c r="P2199">
        <v>90.9</v>
      </c>
      <c r="Q2199">
        <v>90.9</v>
      </c>
      <c r="R2199">
        <v>0.06</v>
      </c>
      <c r="S2199" t="s">
        <v>30</v>
      </c>
      <c r="T2199" t="s">
        <v>31</v>
      </c>
    </row>
    <row r="2200" spans="1:20" x14ac:dyDescent="0.3">
      <c r="A2200" t="s">
        <v>114</v>
      </c>
      <c r="B2200" t="s">
        <v>115</v>
      </c>
      <c r="C2200" t="s">
        <v>72</v>
      </c>
      <c r="D2200" t="s">
        <v>73</v>
      </c>
      <c r="E2200" t="s">
        <v>105</v>
      </c>
      <c r="F2200" t="s">
        <v>74</v>
      </c>
      <c r="G2200" t="s">
        <v>531</v>
      </c>
      <c r="H2200" t="s">
        <v>27</v>
      </c>
      <c r="I2200" t="s">
        <v>179</v>
      </c>
      <c r="J2200" t="s">
        <v>168</v>
      </c>
      <c r="K2200">
        <v>8.8000000000000007</v>
      </c>
      <c r="L2200">
        <v>19</v>
      </c>
      <c r="M2200">
        <v>14</v>
      </c>
      <c r="N2200">
        <v>5</v>
      </c>
      <c r="O2200">
        <v>19</v>
      </c>
      <c r="P2200">
        <v>73.7</v>
      </c>
      <c r="Q2200">
        <v>73.7</v>
      </c>
      <c r="R2200">
        <v>0.8</v>
      </c>
      <c r="S2200" t="s">
        <v>30</v>
      </c>
      <c r="T2200" t="s">
        <v>37</v>
      </c>
    </row>
    <row r="2201" spans="1:20" x14ac:dyDescent="0.3">
      <c r="A2201" t="s">
        <v>117</v>
      </c>
      <c r="B2201" t="s">
        <v>118</v>
      </c>
      <c r="C2201" t="s">
        <v>94</v>
      </c>
      <c r="D2201" t="s">
        <v>95</v>
      </c>
      <c r="E2201" t="s">
        <v>105</v>
      </c>
      <c r="F2201" t="s">
        <v>89</v>
      </c>
      <c r="G2201" t="s">
        <v>531</v>
      </c>
      <c r="H2201" t="s">
        <v>27</v>
      </c>
      <c r="I2201" t="s">
        <v>149</v>
      </c>
      <c r="J2201" t="s">
        <v>170</v>
      </c>
      <c r="K2201">
        <v>7.34</v>
      </c>
      <c r="L2201">
        <v>30</v>
      </c>
      <c r="M2201">
        <v>30</v>
      </c>
      <c r="N2201">
        <v>0</v>
      </c>
      <c r="O2201">
        <v>30</v>
      </c>
      <c r="P2201">
        <v>100</v>
      </c>
      <c r="Q2201">
        <v>100</v>
      </c>
      <c r="R2201">
        <v>0</v>
      </c>
      <c r="S2201" t="s">
        <v>42</v>
      </c>
      <c r="T2201" t="s">
        <v>60</v>
      </c>
    </row>
    <row r="2202" spans="1:20" x14ac:dyDescent="0.3">
      <c r="A2202" t="s">
        <v>20</v>
      </c>
      <c r="B2202" t="s">
        <v>21</v>
      </c>
      <c r="C2202" t="s">
        <v>22</v>
      </c>
      <c r="D2202" t="s">
        <v>23</v>
      </c>
      <c r="E2202" t="s">
        <v>24</v>
      </c>
      <c r="F2202" t="s">
        <v>25</v>
      </c>
      <c r="G2202" t="s">
        <v>533</v>
      </c>
      <c r="H2202" t="s">
        <v>27</v>
      </c>
      <c r="I2202" t="s">
        <v>179</v>
      </c>
      <c r="J2202" t="s">
        <v>190</v>
      </c>
      <c r="K2202">
        <v>9.0500000000000007</v>
      </c>
      <c r="L2202">
        <v>22</v>
      </c>
      <c r="M2202">
        <v>21</v>
      </c>
      <c r="N2202">
        <v>1</v>
      </c>
      <c r="O2202">
        <v>22</v>
      </c>
      <c r="P2202">
        <v>95.5</v>
      </c>
      <c r="Q2202">
        <v>95.5</v>
      </c>
      <c r="R2202">
        <v>1.05</v>
      </c>
      <c r="S2202" t="s">
        <v>30</v>
      </c>
      <c r="T2202" t="s">
        <v>31</v>
      </c>
    </row>
    <row r="2203" spans="1:20" x14ac:dyDescent="0.3">
      <c r="A2203" t="s">
        <v>32</v>
      </c>
      <c r="B2203" t="s">
        <v>33</v>
      </c>
      <c r="C2203" t="s">
        <v>22</v>
      </c>
      <c r="D2203" t="s">
        <v>34</v>
      </c>
      <c r="E2203" t="s">
        <v>24</v>
      </c>
      <c r="F2203" t="s">
        <v>25</v>
      </c>
      <c r="G2203" t="s">
        <v>533</v>
      </c>
      <c r="H2203" t="s">
        <v>27</v>
      </c>
      <c r="I2203" t="s">
        <v>189</v>
      </c>
      <c r="J2203" t="s">
        <v>228</v>
      </c>
      <c r="K2203">
        <v>7.49</v>
      </c>
      <c r="L2203">
        <v>16</v>
      </c>
      <c r="M2203">
        <v>14</v>
      </c>
      <c r="N2203">
        <v>2</v>
      </c>
      <c r="O2203">
        <v>16</v>
      </c>
      <c r="P2203">
        <v>87.5</v>
      </c>
      <c r="Q2203">
        <v>87.5</v>
      </c>
      <c r="R2203">
        <v>0</v>
      </c>
      <c r="S2203" t="s">
        <v>30</v>
      </c>
      <c r="T2203" t="s">
        <v>31</v>
      </c>
    </row>
    <row r="2204" spans="1:20" x14ac:dyDescent="0.3">
      <c r="A2204" t="s">
        <v>38</v>
      </c>
      <c r="B2204" t="s">
        <v>39</v>
      </c>
      <c r="C2204" t="s">
        <v>22</v>
      </c>
      <c r="D2204" t="s">
        <v>34</v>
      </c>
      <c r="E2204" t="s">
        <v>24</v>
      </c>
      <c r="F2204" t="s">
        <v>25</v>
      </c>
      <c r="G2204" t="s">
        <v>533</v>
      </c>
      <c r="H2204" t="s">
        <v>119</v>
      </c>
      <c r="I2204" t="s">
        <v>433</v>
      </c>
      <c r="J2204" t="s">
        <v>284</v>
      </c>
      <c r="K2204">
        <v>8.34</v>
      </c>
      <c r="L2204">
        <v>14</v>
      </c>
      <c r="M2204">
        <v>9</v>
      </c>
      <c r="N2204">
        <v>5</v>
      </c>
      <c r="O2204">
        <v>14</v>
      </c>
      <c r="P2204">
        <v>64.3</v>
      </c>
      <c r="Q2204">
        <v>64.3</v>
      </c>
      <c r="R2204">
        <v>0.34</v>
      </c>
      <c r="S2204" t="s">
        <v>42</v>
      </c>
      <c r="T2204" t="s">
        <v>37</v>
      </c>
    </row>
    <row r="2205" spans="1:20" x14ac:dyDescent="0.3">
      <c r="A2205" t="s">
        <v>43</v>
      </c>
      <c r="B2205" t="s">
        <v>44</v>
      </c>
      <c r="C2205" t="s">
        <v>22</v>
      </c>
      <c r="D2205" t="s">
        <v>45</v>
      </c>
      <c r="E2205" t="s">
        <v>24</v>
      </c>
      <c r="F2205" t="s">
        <v>25</v>
      </c>
      <c r="G2205" t="s">
        <v>533</v>
      </c>
      <c r="H2205" t="s">
        <v>27</v>
      </c>
      <c r="I2205" t="s">
        <v>64</v>
      </c>
      <c r="J2205" t="s">
        <v>222</v>
      </c>
      <c r="K2205">
        <v>7.28</v>
      </c>
      <c r="L2205">
        <v>26</v>
      </c>
      <c r="M2205">
        <v>20</v>
      </c>
      <c r="N2205">
        <v>6</v>
      </c>
      <c r="O2205">
        <v>26</v>
      </c>
      <c r="P2205">
        <v>76.900000000000006</v>
      </c>
      <c r="Q2205">
        <v>76.900000000000006</v>
      </c>
      <c r="R2205">
        <v>0</v>
      </c>
      <c r="S2205" t="s">
        <v>30</v>
      </c>
      <c r="T2205" t="s">
        <v>37</v>
      </c>
    </row>
    <row r="2206" spans="1:20" x14ac:dyDescent="0.3">
      <c r="A2206" t="s">
        <v>48</v>
      </c>
      <c r="B2206" t="s">
        <v>49</v>
      </c>
      <c r="C2206" t="s">
        <v>22</v>
      </c>
      <c r="D2206" t="s">
        <v>34</v>
      </c>
      <c r="E2206" t="s">
        <v>24</v>
      </c>
      <c r="F2206" t="s">
        <v>25</v>
      </c>
      <c r="G2206" t="s">
        <v>533</v>
      </c>
      <c r="H2206" t="s">
        <v>27</v>
      </c>
      <c r="I2206" t="s">
        <v>199</v>
      </c>
      <c r="J2206" t="s">
        <v>131</v>
      </c>
      <c r="K2206">
        <v>8.2799999999999994</v>
      </c>
      <c r="L2206">
        <v>20</v>
      </c>
      <c r="M2206">
        <v>20</v>
      </c>
      <c r="N2206">
        <v>0</v>
      </c>
      <c r="O2206">
        <v>20</v>
      </c>
      <c r="P2206">
        <v>100</v>
      </c>
      <c r="Q2206">
        <v>100</v>
      </c>
      <c r="R2206">
        <v>0.28000000000000003</v>
      </c>
      <c r="S2206" t="s">
        <v>42</v>
      </c>
      <c r="T2206" t="s">
        <v>60</v>
      </c>
    </row>
    <row r="2207" spans="1:20" x14ac:dyDescent="0.3">
      <c r="A2207" t="s">
        <v>53</v>
      </c>
      <c r="B2207" t="s">
        <v>54</v>
      </c>
      <c r="C2207" t="s">
        <v>55</v>
      </c>
      <c r="D2207" t="s">
        <v>56</v>
      </c>
      <c r="E2207" t="s">
        <v>24</v>
      </c>
      <c r="F2207" t="s">
        <v>57</v>
      </c>
      <c r="G2207" t="s">
        <v>533</v>
      </c>
      <c r="H2207" t="s">
        <v>27</v>
      </c>
      <c r="I2207" t="s">
        <v>199</v>
      </c>
      <c r="J2207" t="s">
        <v>237</v>
      </c>
      <c r="K2207">
        <v>9.5</v>
      </c>
      <c r="L2207">
        <v>16</v>
      </c>
      <c r="M2207">
        <v>12</v>
      </c>
      <c r="N2207">
        <v>4</v>
      </c>
      <c r="O2207">
        <v>16</v>
      </c>
      <c r="P2207">
        <v>75</v>
      </c>
      <c r="Q2207">
        <v>75</v>
      </c>
      <c r="R2207">
        <v>1.5</v>
      </c>
      <c r="S2207" t="s">
        <v>81</v>
      </c>
      <c r="T2207" t="s">
        <v>37</v>
      </c>
    </row>
    <row r="2208" spans="1:20" x14ac:dyDescent="0.3">
      <c r="A2208" t="s">
        <v>61</v>
      </c>
      <c r="B2208" t="s">
        <v>62</v>
      </c>
      <c r="C2208" t="s">
        <v>55</v>
      </c>
      <c r="D2208" t="s">
        <v>63</v>
      </c>
      <c r="E2208" t="s">
        <v>24</v>
      </c>
      <c r="F2208" t="s">
        <v>57</v>
      </c>
      <c r="G2208" t="s">
        <v>533</v>
      </c>
      <c r="H2208" t="s">
        <v>27</v>
      </c>
      <c r="I2208" t="s">
        <v>136</v>
      </c>
      <c r="J2208" t="s">
        <v>202</v>
      </c>
      <c r="K2208">
        <v>7.42</v>
      </c>
      <c r="L2208">
        <v>5</v>
      </c>
      <c r="M2208">
        <v>5</v>
      </c>
      <c r="N2208">
        <v>0</v>
      </c>
      <c r="O2208">
        <v>5</v>
      </c>
      <c r="P2208">
        <v>100</v>
      </c>
      <c r="Q2208">
        <v>100</v>
      </c>
      <c r="R2208">
        <v>0</v>
      </c>
      <c r="S2208" t="s">
        <v>42</v>
      </c>
      <c r="T2208" t="s">
        <v>60</v>
      </c>
    </row>
    <row r="2209" spans="1:20" x14ac:dyDescent="0.3">
      <c r="A2209" t="s">
        <v>66</v>
      </c>
      <c r="B2209" t="s">
        <v>67</v>
      </c>
      <c r="C2209" t="s">
        <v>55</v>
      </c>
      <c r="D2209" t="s">
        <v>56</v>
      </c>
      <c r="E2209" t="s">
        <v>24</v>
      </c>
      <c r="F2209" t="s">
        <v>57</v>
      </c>
      <c r="G2209" t="s">
        <v>533</v>
      </c>
      <c r="H2209" t="s">
        <v>27</v>
      </c>
      <c r="I2209" t="s">
        <v>46</v>
      </c>
      <c r="J2209" t="s">
        <v>240</v>
      </c>
      <c r="K2209">
        <v>7.78</v>
      </c>
      <c r="L2209">
        <v>6</v>
      </c>
      <c r="M2209">
        <v>6</v>
      </c>
      <c r="N2209">
        <v>0</v>
      </c>
      <c r="O2209">
        <v>6</v>
      </c>
      <c r="P2209">
        <v>100</v>
      </c>
      <c r="Q2209">
        <v>100</v>
      </c>
      <c r="R2209">
        <v>0</v>
      </c>
      <c r="S2209" t="s">
        <v>42</v>
      </c>
      <c r="T2209" t="s">
        <v>60</v>
      </c>
    </row>
    <row r="2210" spans="1:20" x14ac:dyDescent="0.3">
      <c r="A2210" t="s">
        <v>70</v>
      </c>
      <c r="B2210" t="s">
        <v>71</v>
      </c>
      <c r="C2210" t="s">
        <v>72</v>
      </c>
      <c r="D2210" t="s">
        <v>73</v>
      </c>
      <c r="E2210" t="s">
        <v>24</v>
      </c>
      <c r="F2210" t="s">
        <v>74</v>
      </c>
      <c r="G2210" t="s">
        <v>533</v>
      </c>
      <c r="H2210" t="s">
        <v>27</v>
      </c>
      <c r="I2210" t="s">
        <v>260</v>
      </c>
      <c r="J2210" t="s">
        <v>360</v>
      </c>
      <c r="K2210">
        <v>9.0500000000000007</v>
      </c>
      <c r="L2210">
        <v>12</v>
      </c>
      <c r="M2210">
        <v>11</v>
      </c>
      <c r="N2210">
        <v>1</v>
      </c>
      <c r="O2210">
        <v>12</v>
      </c>
      <c r="P2210">
        <v>91.7</v>
      </c>
      <c r="Q2210">
        <v>91.7</v>
      </c>
      <c r="R2210">
        <v>1.05</v>
      </c>
      <c r="S2210" t="s">
        <v>30</v>
      </c>
      <c r="T2210" t="s">
        <v>31</v>
      </c>
    </row>
    <row r="2211" spans="1:20" x14ac:dyDescent="0.3">
      <c r="A2211" t="s">
        <v>77</v>
      </c>
      <c r="B2211" t="s">
        <v>78</v>
      </c>
      <c r="C2211" t="s">
        <v>72</v>
      </c>
      <c r="D2211" t="s">
        <v>73</v>
      </c>
      <c r="E2211" t="s">
        <v>24</v>
      </c>
      <c r="F2211" t="s">
        <v>74</v>
      </c>
      <c r="G2211" t="s">
        <v>533</v>
      </c>
      <c r="H2211" t="s">
        <v>27</v>
      </c>
      <c r="I2211" t="s">
        <v>84</v>
      </c>
      <c r="J2211" t="s">
        <v>170</v>
      </c>
      <c r="K2211">
        <v>7.21</v>
      </c>
      <c r="L2211">
        <v>10</v>
      </c>
      <c r="M2211">
        <v>8</v>
      </c>
      <c r="N2211">
        <v>2</v>
      </c>
      <c r="O2211">
        <v>10</v>
      </c>
      <c r="P2211">
        <v>80</v>
      </c>
      <c r="Q2211">
        <v>80</v>
      </c>
      <c r="R2211">
        <v>0</v>
      </c>
      <c r="S2211" t="s">
        <v>42</v>
      </c>
      <c r="T2211" t="s">
        <v>31</v>
      </c>
    </row>
    <row r="2212" spans="1:20" x14ac:dyDescent="0.3">
      <c r="A2212" t="s">
        <v>82</v>
      </c>
      <c r="B2212" t="s">
        <v>83</v>
      </c>
      <c r="C2212" t="s">
        <v>72</v>
      </c>
      <c r="D2212" t="s">
        <v>45</v>
      </c>
      <c r="E2212" t="s">
        <v>24</v>
      </c>
      <c r="F2212" t="s">
        <v>74</v>
      </c>
      <c r="G2212" t="s">
        <v>533</v>
      </c>
      <c r="H2212" t="s">
        <v>27</v>
      </c>
      <c r="I2212" t="s">
        <v>113</v>
      </c>
      <c r="J2212" t="s">
        <v>252</v>
      </c>
      <c r="K2212">
        <v>8.14</v>
      </c>
      <c r="L2212">
        <v>21</v>
      </c>
      <c r="M2212">
        <v>18</v>
      </c>
      <c r="N2212">
        <v>3</v>
      </c>
      <c r="O2212">
        <v>21</v>
      </c>
      <c r="P2212">
        <v>85.7</v>
      </c>
      <c r="Q2212">
        <v>85.7</v>
      </c>
      <c r="R2212">
        <v>0.14000000000000001</v>
      </c>
      <c r="S2212" t="s">
        <v>30</v>
      </c>
      <c r="T2212" t="s">
        <v>31</v>
      </c>
    </row>
    <row r="2213" spans="1:20" x14ac:dyDescent="0.3">
      <c r="A2213" t="s">
        <v>85</v>
      </c>
      <c r="B2213" t="s">
        <v>86</v>
      </c>
      <c r="C2213" t="s">
        <v>87</v>
      </c>
      <c r="D2213" t="s">
        <v>88</v>
      </c>
      <c r="E2213" t="s">
        <v>24</v>
      </c>
      <c r="F2213" t="s">
        <v>89</v>
      </c>
      <c r="G2213" t="s">
        <v>533</v>
      </c>
      <c r="H2213" t="s">
        <v>119</v>
      </c>
      <c r="I2213" t="s">
        <v>189</v>
      </c>
      <c r="J2213" t="s">
        <v>254</v>
      </c>
      <c r="K2213">
        <v>9.0500000000000007</v>
      </c>
      <c r="L2213">
        <v>11</v>
      </c>
      <c r="M2213">
        <v>11</v>
      </c>
      <c r="N2213">
        <v>0</v>
      </c>
      <c r="O2213">
        <v>11</v>
      </c>
      <c r="P2213">
        <v>100</v>
      </c>
      <c r="Q2213">
        <v>100</v>
      </c>
      <c r="R2213">
        <v>1.05</v>
      </c>
      <c r="S2213" t="s">
        <v>42</v>
      </c>
      <c r="T2213" t="s">
        <v>60</v>
      </c>
    </row>
    <row r="2214" spans="1:20" x14ac:dyDescent="0.3">
      <c r="A2214" t="s">
        <v>92</v>
      </c>
      <c r="B2214" t="s">
        <v>93</v>
      </c>
      <c r="C2214" t="s">
        <v>94</v>
      </c>
      <c r="D2214" t="s">
        <v>95</v>
      </c>
      <c r="E2214" t="s">
        <v>24</v>
      </c>
      <c r="F2214" t="s">
        <v>89</v>
      </c>
      <c r="G2214" t="s">
        <v>533</v>
      </c>
      <c r="H2214" t="s">
        <v>27</v>
      </c>
      <c r="I2214" t="s">
        <v>110</v>
      </c>
      <c r="J2214" t="s">
        <v>316</v>
      </c>
      <c r="K2214">
        <v>9.59</v>
      </c>
      <c r="L2214">
        <v>26</v>
      </c>
      <c r="M2214">
        <v>22</v>
      </c>
      <c r="N2214">
        <v>4</v>
      </c>
      <c r="O2214">
        <v>26</v>
      </c>
      <c r="P2214">
        <v>84.6</v>
      </c>
      <c r="Q2214">
        <v>84.6</v>
      </c>
      <c r="R2214">
        <v>1.59</v>
      </c>
      <c r="S2214" t="s">
        <v>42</v>
      </c>
      <c r="T2214" t="s">
        <v>37</v>
      </c>
    </row>
    <row r="2215" spans="1:20" x14ac:dyDescent="0.3">
      <c r="A2215" t="s">
        <v>97</v>
      </c>
      <c r="B2215" t="s">
        <v>98</v>
      </c>
      <c r="C2215" t="s">
        <v>94</v>
      </c>
      <c r="D2215" t="s">
        <v>95</v>
      </c>
      <c r="E2215" t="s">
        <v>24</v>
      </c>
      <c r="F2215" t="s">
        <v>89</v>
      </c>
      <c r="G2215" t="s">
        <v>533</v>
      </c>
      <c r="H2215" t="s">
        <v>27</v>
      </c>
      <c r="I2215" t="s">
        <v>194</v>
      </c>
      <c r="J2215" t="s">
        <v>131</v>
      </c>
      <c r="K2215">
        <v>9.19</v>
      </c>
      <c r="L2215">
        <v>23</v>
      </c>
      <c r="M2215">
        <v>23</v>
      </c>
      <c r="N2215">
        <v>0</v>
      </c>
      <c r="O2215">
        <v>23</v>
      </c>
      <c r="P2215">
        <v>100</v>
      </c>
      <c r="Q2215">
        <v>100</v>
      </c>
      <c r="R2215">
        <v>1.19</v>
      </c>
      <c r="S2215" t="s">
        <v>42</v>
      </c>
      <c r="T2215" t="s">
        <v>60</v>
      </c>
    </row>
    <row r="2216" spans="1:20" x14ac:dyDescent="0.3">
      <c r="A2216" t="s">
        <v>100</v>
      </c>
      <c r="B2216" t="s">
        <v>101</v>
      </c>
      <c r="C2216" t="s">
        <v>94</v>
      </c>
      <c r="D2216" t="s">
        <v>45</v>
      </c>
      <c r="E2216" t="s">
        <v>24</v>
      </c>
      <c r="F2216" t="s">
        <v>89</v>
      </c>
      <c r="G2216" t="s">
        <v>533</v>
      </c>
      <c r="H2216" t="s">
        <v>27</v>
      </c>
      <c r="I2216" t="s">
        <v>90</v>
      </c>
      <c r="J2216" t="s">
        <v>132</v>
      </c>
      <c r="K2216">
        <v>7.73</v>
      </c>
      <c r="L2216">
        <v>30</v>
      </c>
      <c r="M2216">
        <v>24</v>
      </c>
      <c r="N2216">
        <v>6</v>
      </c>
      <c r="O2216">
        <v>30</v>
      </c>
      <c r="P2216">
        <v>80</v>
      </c>
      <c r="Q2216">
        <v>80</v>
      </c>
      <c r="R2216">
        <v>0</v>
      </c>
      <c r="S2216" t="s">
        <v>81</v>
      </c>
      <c r="T2216" t="s">
        <v>37</v>
      </c>
    </row>
    <row r="2217" spans="1:20" x14ac:dyDescent="0.3">
      <c r="A2217" t="s">
        <v>103</v>
      </c>
      <c r="B2217" t="s">
        <v>104</v>
      </c>
      <c r="C2217" t="s">
        <v>22</v>
      </c>
      <c r="D2217" t="s">
        <v>34</v>
      </c>
      <c r="E2217" t="s">
        <v>105</v>
      </c>
      <c r="F2217" t="s">
        <v>25</v>
      </c>
      <c r="G2217" t="s">
        <v>533</v>
      </c>
      <c r="H2217" t="s">
        <v>27</v>
      </c>
      <c r="I2217" t="s">
        <v>90</v>
      </c>
      <c r="J2217" t="s">
        <v>151</v>
      </c>
      <c r="K2217">
        <v>7.81</v>
      </c>
      <c r="L2217">
        <v>23</v>
      </c>
      <c r="M2217">
        <v>16</v>
      </c>
      <c r="N2217">
        <v>7</v>
      </c>
      <c r="O2217">
        <v>23</v>
      </c>
      <c r="P2217">
        <v>69.599999999999994</v>
      </c>
      <c r="Q2217">
        <v>69.599999999999994</v>
      </c>
      <c r="R2217">
        <v>0</v>
      </c>
      <c r="S2217" t="s">
        <v>81</v>
      </c>
      <c r="T2217" t="s">
        <v>37</v>
      </c>
    </row>
    <row r="2218" spans="1:20" x14ac:dyDescent="0.3">
      <c r="A2218" t="s">
        <v>108</v>
      </c>
      <c r="B2218" t="s">
        <v>109</v>
      </c>
      <c r="C2218" t="s">
        <v>22</v>
      </c>
      <c r="D2218" t="s">
        <v>34</v>
      </c>
      <c r="E2218" t="s">
        <v>105</v>
      </c>
      <c r="F2218" t="s">
        <v>25</v>
      </c>
      <c r="G2218" t="s">
        <v>533</v>
      </c>
      <c r="H2218" t="s">
        <v>27</v>
      </c>
      <c r="I2218" t="s">
        <v>166</v>
      </c>
      <c r="J2218" t="s">
        <v>279</v>
      </c>
      <c r="K2218">
        <v>8.23</v>
      </c>
      <c r="L2218">
        <v>30</v>
      </c>
      <c r="M2218">
        <v>30</v>
      </c>
      <c r="N2218">
        <v>0</v>
      </c>
      <c r="O2218">
        <v>30</v>
      </c>
      <c r="P2218">
        <v>100</v>
      </c>
      <c r="Q2218">
        <v>100</v>
      </c>
      <c r="R2218">
        <v>0.23</v>
      </c>
      <c r="S2218" t="s">
        <v>42</v>
      </c>
      <c r="T2218" t="s">
        <v>60</v>
      </c>
    </row>
    <row r="2219" spans="1:20" x14ac:dyDescent="0.3">
      <c r="A2219" t="s">
        <v>111</v>
      </c>
      <c r="B2219" t="s">
        <v>112</v>
      </c>
      <c r="C2219" t="s">
        <v>55</v>
      </c>
      <c r="D2219" t="s">
        <v>56</v>
      </c>
      <c r="E2219" t="s">
        <v>105</v>
      </c>
      <c r="F2219" t="s">
        <v>57</v>
      </c>
      <c r="G2219" t="s">
        <v>533</v>
      </c>
      <c r="H2219" t="s">
        <v>27</v>
      </c>
      <c r="I2219" t="s">
        <v>110</v>
      </c>
      <c r="J2219" t="s">
        <v>131</v>
      </c>
      <c r="K2219">
        <v>9.15</v>
      </c>
      <c r="L2219">
        <v>11</v>
      </c>
      <c r="M2219">
        <v>9</v>
      </c>
      <c r="N2219">
        <v>2</v>
      </c>
      <c r="O2219">
        <v>11</v>
      </c>
      <c r="P2219">
        <v>81.8</v>
      </c>
      <c r="Q2219">
        <v>81.8</v>
      </c>
      <c r="R2219">
        <v>1.1499999999999999</v>
      </c>
      <c r="S2219" t="s">
        <v>81</v>
      </c>
      <c r="T2219" t="s">
        <v>31</v>
      </c>
    </row>
    <row r="2220" spans="1:20" x14ac:dyDescent="0.3">
      <c r="A2220" t="s">
        <v>114</v>
      </c>
      <c r="B2220" t="s">
        <v>115</v>
      </c>
      <c r="C2220" t="s">
        <v>72</v>
      </c>
      <c r="D2220" t="s">
        <v>73</v>
      </c>
      <c r="E2220" t="s">
        <v>105</v>
      </c>
      <c r="F2220" t="s">
        <v>74</v>
      </c>
      <c r="G2220" t="s">
        <v>533</v>
      </c>
      <c r="H2220" t="s">
        <v>27</v>
      </c>
      <c r="I2220" t="s">
        <v>204</v>
      </c>
      <c r="J2220" t="s">
        <v>187</v>
      </c>
      <c r="K2220">
        <v>8.7899999999999991</v>
      </c>
      <c r="L2220">
        <v>18</v>
      </c>
      <c r="M2220">
        <v>15</v>
      </c>
      <c r="N2220">
        <v>3</v>
      </c>
      <c r="O2220">
        <v>18</v>
      </c>
      <c r="P2220">
        <v>83.3</v>
      </c>
      <c r="Q2220">
        <v>83.3</v>
      </c>
      <c r="R2220">
        <v>0.79</v>
      </c>
      <c r="S2220" t="s">
        <v>30</v>
      </c>
      <c r="T2220" t="s">
        <v>31</v>
      </c>
    </row>
    <row r="2221" spans="1:20" x14ac:dyDescent="0.3">
      <c r="A2221" t="s">
        <v>117</v>
      </c>
      <c r="B2221" t="s">
        <v>118</v>
      </c>
      <c r="C2221" t="s">
        <v>94</v>
      </c>
      <c r="D2221" t="s">
        <v>95</v>
      </c>
      <c r="E2221" t="s">
        <v>105</v>
      </c>
      <c r="F2221" t="s">
        <v>89</v>
      </c>
      <c r="G2221" t="s">
        <v>533</v>
      </c>
      <c r="H2221" t="s">
        <v>27</v>
      </c>
      <c r="I2221" t="s">
        <v>206</v>
      </c>
      <c r="J2221" t="s">
        <v>311</v>
      </c>
      <c r="K2221">
        <v>9.25</v>
      </c>
      <c r="L2221">
        <v>32</v>
      </c>
      <c r="M2221">
        <v>31</v>
      </c>
      <c r="N2221">
        <v>1</v>
      </c>
      <c r="O2221">
        <v>32</v>
      </c>
      <c r="P2221">
        <v>96.9</v>
      </c>
      <c r="Q2221">
        <v>96.9</v>
      </c>
      <c r="R2221">
        <v>1.25</v>
      </c>
      <c r="S2221" t="s">
        <v>42</v>
      </c>
      <c r="T2221" t="s">
        <v>31</v>
      </c>
    </row>
    <row r="2222" spans="1:20" x14ac:dyDescent="0.3">
      <c r="A2222" t="s">
        <v>20</v>
      </c>
      <c r="B2222" t="s">
        <v>21</v>
      </c>
      <c r="C2222" t="s">
        <v>22</v>
      </c>
      <c r="D2222" t="s">
        <v>23</v>
      </c>
      <c r="E2222" t="s">
        <v>24</v>
      </c>
      <c r="F2222" t="s">
        <v>25</v>
      </c>
      <c r="G2222" t="s">
        <v>534</v>
      </c>
      <c r="H2222" t="s">
        <v>27</v>
      </c>
      <c r="I2222" t="s">
        <v>136</v>
      </c>
      <c r="J2222" t="s">
        <v>290</v>
      </c>
      <c r="K2222">
        <v>7.39</v>
      </c>
      <c r="L2222">
        <v>21</v>
      </c>
      <c r="M2222">
        <v>19</v>
      </c>
      <c r="N2222">
        <v>2</v>
      </c>
      <c r="O2222">
        <v>21</v>
      </c>
      <c r="P2222">
        <v>90.5</v>
      </c>
      <c r="Q2222">
        <v>90.5</v>
      </c>
      <c r="R2222">
        <v>0</v>
      </c>
      <c r="S2222" t="s">
        <v>81</v>
      </c>
      <c r="T2222" t="s">
        <v>31</v>
      </c>
    </row>
    <row r="2223" spans="1:20" x14ac:dyDescent="0.3">
      <c r="A2223" t="s">
        <v>32</v>
      </c>
      <c r="B2223" t="s">
        <v>33</v>
      </c>
      <c r="C2223" t="s">
        <v>22</v>
      </c>
      <c r="D2223" t="s">
        <v>34</v>
      </c>
      <c r="E2223" t="s">
        <v>24</v>
      </c>
      <c r="F2223" t="s">
        <v>25</v>
      </c>
      <c r="G2223" t="s">
        <v>534</v>
      </c>
      <c r="H2223" t="s">
        <v>27</v>
      </c>
      <c r="I2223" t="s">
        <v>28</v>
      </c>
      <c r="J2223" t="s">
        <v>299</v>
      </c>
      <c r="K2223">
        <v>7.61</v>
      </c>
      <c r="L2223">
        <v>22</v>
      </c>
      <c r="M2223">
        <v>16</v>
      </c>
      <c r="N2223">
        <v>6</v>
      </c>
      <c r="O2223">
        <v>22</v>
      </c>
      <c r="P2223">
        <v>72.7</v>
      </c>
      <c r="Q2223">
        <v>72.7</v>
      </c>
      <c r="R2223">
        <v>0</v>
      </c>
      <c r="S2223" t="s">
        <v>30</v>
      </c>
      <c r="T2223" t="s">
        <v>37</v>
      </c>
    </row>
    <row r="2224" spans="1:20" x14ac:dyDescent="0.3">
      <c r="A2224" t="s">
        <v>38</v>
      </c>
      <c r="B2224" t="s">
        <v>39</v>
      </c>
      <c r="C2224" t="s">
        <v>22</v>
      </c>
      <c r="D2224" t="s">
        <v>34</v>
      </c>
      <c r="E2224" t="s">
        <v>24</v>
      </c>
      <c r="F2224" t="s">
        <v>25</v>
      </c>
      <c r="G2224" t="s">
        <v>534</v>
      </c>
      <c r="H2224" t="s">
        <v>27</v>
      </c>
      <c r="I2224" t="s">
        <v>206</v>
      </c>
      <c r="J2224" t="s">
        <v>274</v>
      </c>
      <c r="K2224">
        <v>9.0399999999999991</v>
      </c>
      <c r="L2224">
        <v>27</v>
      </c>
      <c r="M2224">
        <v>21</v>
      </c>
      <c r="N2224">
        <v>6</v>
      </c>
      <c r="O2224">
        <v>27</v>
      </c>
      <c r="P2224">
        <v>77.8</v>
      </c>
      <c r="Q2224">
        <v>77.8</v>
      </c>
      <c r="R2224">
        <v>1.04</v>
      </c>
      <c r="S2224" t="s">
        <v>52</v>
      </c>
      <c r="T2224" t="s">
        <v>37</v>
      </c>
    </row>
    <row r="2225" spans="1:20" x14ac:dyDescent="0.3">
      <c r="A2225" t="s">
        <v>43</v>
      </c>
      <c r="B2225" t="s">
        <v>44</v>
      </c>
      <c r="C2225" t="s">
        <v>22</v>
      </c>
      <c r="D2225" t="s">
        <v>45</v>
      </c>
      <c r="E2225" t="s">
        <v>24</v>
      </c>
      <c r="F2225" t="s">
        <v>25</v>
      </c>
      <c r="G2225" t="s">
        <v>534</v>
      </c>
      <c r="H2225" t="s">
        <v>27</v>
      </c>
      <c r="I2225" t="s">
        <v>149</v>
      </c>
      <c r="J2225" t="s">
        <v>156</v>
      </c>
      <c r="K2225">
        <v>9.56</v>
      </c>
      <c r="L2225">
        <v>30</v>
      </c>
      <c r="M2225">
        <v>21</v>
      </c>
      <c r="N2225">
        <v>9</v>
      </c>
      <c r="O2225">
        <v>30</v>
      </c>
      <c r="P2225">
        <v>70</v>
      </c>
      <c r="Q2225">
        <v>70</v>
      </c>
      <c r="R2225">
        <v>1.56</v>
      </c>
      <c r="S2225" t="s">
        <v>42</v>
      </c>
      <c r="T2225" t="s">
        <v>122</v>
      </c>
    </row>
    <row r="2226" spans="1:20" x14ac:dyDescent="0.3">
      <c r="A2226" t="s">
        <v>48</v>
      </c>
      <c r="B2226" t="s">
        <v>49</v>
      </c>
      <c r="C2226" t="s">
        <v>22</v>
      </c>
      <c r="D2226" t="s">
        <v>34</v>
      </c>
      <c r="E2226" t="s">
        <v>24</v>
      </c>
      <c r="F2226" t="s">
        <v>25</v>
      </c>
      <c r="G2226" t="s">
        <v>534</v>
      </c>
      <c r="H2226" t="s">
        <v>27</v>
      </c>
      <c r="I2226" t="s">
        <v>79</v>
      </c>
      <c r="J2226" t="s">
        <v>387</v>
      </c>
      <c r="K2226">
        <v>7.47</v>
      </c>
      <c r="L2226">
        <v>16</v>
      </c>
      <c r="M2226">
        <v>13</v>
      </c>
      <c r="N2226">
        <v>3</v>
      </c>
      <c r="O2226">
        <v>16</v>
      </c>
      <c r="P2226">
        <v>81.2</v>
      </c>
      <c r="Q2226">
        <v>81.2</v>
      </c>
      <c r="R2226">
        <v>0</v>
      </c>
      <c r="S2226" t="s">
        <v>42</v>
      </c>
      <c r="T2226" t="s">
        <v>31</v>
      </c>
    </row>
    <row r="2227" spans="1:20" x14ac:dyDescent="0.3">
      <c r="A2227" t="s">
        <v>53</v>
      </c>
      <c r="B2227" t="s">
        <v>54</v>
      </c>
      <c r="C2227" t="s">
        <v>55</v>
      </c>
      <c r="D2227" t="s">
        <v>56</v>
      </c>
      <c r="E2227" t="s">
        <v>24</v>
      </c>
      <c r="F2227" t="s">
        <v>57</v>
      </c>
      <c r="G2227" t="s">
        <v>534</v>
      </c>
      <c r="H2227" t="s">
        <v>27</v>
      </c>
      <c r="I2227" t="s">
        <v>106</v>
      </c>
      <c r="J2227" t="s">
        <v>157</v>
      </c>
      <c r="K2227">
        <v>7.49</v>
      </c>
      <c r="L2227">
        <v>14</v>
      </c>
      <c r="M2227">
        <v>10</v>
      </c>
      <c r="N2227">
        <v>4</v>
      </c>
      <c r="O2227">
        <v>14</v>
      </c>
      <c r="P2227">
        <v>71.400000000000006</v>
      </c>
      <c r="Q2227">
        <v>71.400000000000006</v>
      </c>
      <c r="R2227">
        <v>0</v>
      </c>
      <c r="S2227" t="s">
        <v>30</v>
      </c>
      <c r="T2227" t="s">
        <v>37</v>
      </c>
    </row>
    <row r="2228" spans="1:20" x14ac:dyDescent="0.3">
      <c r="A2228" t="s">
        <v>61</v>
      </c>
      <c r="B2228" t="s">
        <v>62</v>
      </c>
      <c r="C2228" t="s">
        <v>55</v>
      </c>
      <c r="D2228" t="s">
        <v>63</v>
      </c>
      <c r="E2228" t="s">
        <v>24</v>
      </c>
      <c r="F2228" t="s">
        <v>57</v>
      </c>
      <c r="G2228" t="s">
        <v>534</v>
      </c>
      <c r="H2228" t="s">
        <v>27</v>
      </c>
      <c r="I2228" t="s">
        <v>128</v>
      </c>
      <c r="J2228" t="s">
        <v>91</v>
      </c>
      <c r="K2228">
        <v>8.51</v>
      </c>
      <c r="L2228">
        <v>12</v>
      </c>
      <c r="M2228">
        <v>9</v>
      </c>
      <c r="N2228">
        <v>3</v>
      </c>
      <c r="O2228">
        <v>12</v>
      </c>
      <c r="P2228">
        <v>75</v>
      </c>
      <c r="Q2228">
        <v>75</v>
      </c>
      <c r="R2228">
        <v>0.51</v>
      </c>
      <c r="S2228" t="s">
        <v>42</v>
      </c>
      <c r="T2228" t="s">
        <v>31</v>
      </c>
    </row>
    <row r="2229" spans="1:20" x14ac:dyDescent="0.3">
      <c r="A2229" t="s">
        <v>66</v>
      </c>
      <c r="B2229" t="s">
        <v>67</v>
      </c>
      <c r="C2229" t="s">
        <v>55</v>
      </c>
      <c r="D2229" t="s">
        <v>56</v>
      </c>
      <c r="E2229" t="s">
        <v>24</v>
      </c>
      <c r="F2229" t="s">
        <v>57</v>
      </c>
      <c r="G2229" t="s">
        <v>534</v>
      </c>
      <c r="H2229" t="s">
        <v>119</v>
      </c>
      <c r="I2229" t="s">
        <v>223</v>
      </c>
      <c r="J2229" t="s">
        <v>167</v>
      </c>
      <c r="K2229">
        <v>7.59</v>
      </c>
      <c r="L2229">
        <v>12</v>
      </c>
      <c r="M2229">
        <v>11</v>
      </c>
      <c r="N2229">
        <v>1</v>
      </c>
      <c r="O2229">
        <v>12</v>
      </c>
      <c r="P2229">
        <v>91.7</v>
      </c>
      <c r="Q2229">
        <v>91.7</v>
      </c>
      <c r="R2229">
        <v>0</v>
      </c>
      <c r="S2229" t="s">
        <v>42</v>
      </c>
      <c r="T2229" t="s">
        <v>31</v>
      </c>
    </row>
    <row r="2230" spans="1:20" x14ac:dyDescent="0.3">
      <c r="A2230" t="s">
        <v>70</v>
      </c>
      <c r="B2230" t="s">
        <v>71</v>
      </c>
      <c r="C2230" t="s">
        <v>72</v>
      </c>
      <c r="D2230" t="s">
        <v>73</v>
      </c>
      <c r="E2230" t="s">
        <v>24</v>
      </c>
      <c r="F2230" t="s">
        <v>74</v>
      </c>
      <c r="G2230" t="s">
        <v>534</v>
      </c>
      <c r="H2230" t="s">
        <v>124</v>
      </c>
      <c r="I2230" t="s">
        <v>99</v>
      </c>
      <c r="J2230" t="s">
        <v>535</v>
      </c>
      <c r="K2230">
        <v>3.54</v>
      </c>
      <c r="L2230">
        <v>14</v>
      </c>
      <c r="M2230">
        <v>12</v>
      </c>
      <c r="N2230">
        <v>2</v>
      </c>
      <c r="O2230">
        <v>14</v>
      </c>
      <c r="P2230">
        <v>85.7</v>
      </c>
      <c r="Q2230">
        <v>85.7</v>
      </c>
      <c r="R2230">
        <v>0</v>
      </c>
      <c r="S2230" t="s">
        <v>30</v>
      </c>
      <c r="T2230" t="s">
        <v>31</v>
      </c>
    </row>
    <row r="2231" spans="1:20" x14ac:dyDescent="0.3">
      <c r="A2231" t="s">
        <v>77</v>
      </c>
      <c r="B2231" t="s">
        <v>78</v>
      </c>
      <c r="C2231" t="s">
        <v>72</v>
      </c>
      <c r="D2231" t="s">
        <v>73</v>
      </c>
      <c r="E2231" t="s">
        <v>24</v>
      </c>
      <c r="F2231" t="s">
        <v>74</v>
      </c>
      <c r="G2231" t="s">
        <v>534</v>
      </c>
      <c r="H2231" t="s">
        <v>27</v>
      </c>
      <c r="I2231" t="s">
        <v>128</v>
      </c>
      <c r="J2231" t="s">
        <v>228</v>
      </c>
      <c r="K2231">
        <v>7.6</v>
      </c>
      <c r="L2231">
        <v>25</v>
      </c>
      <c r="M2231">
        <v>23</v>
      </c>
      <c r="N2231">
        <v>2</v>
      </c>
      <c r="O2231">
        <v>25</v>
      </c>
      <c r="P2231">
        <v>92</v>
      </c>
      <c r="Q2231">
        <v>92</v>
      </c>
      <c r="R2231">
        <v>0</v>
      </c>
      <c r="S2231" t="s">
        <v>30</v>
      </c>
      <c r="T2231" t="s">
        <v>31</v>
      </c>
    </row>
    <row r="2232" spans="1:20" x14ac:dyDescent="0.3">
      <c r="A2232" t="s">
        <v>82</v>
      </c>
      <c r="B2232" t="s">
        <v>83</v>
      </c>
      <c r="C2232" t="s">
        <v>72</v>
      </c>
      <c r="D2232" t="s">
        <v>45</v>
      </c>
      <c r="E2232" t="s">
        <v>24</v>
      </c>
      <c r="F2232" t="s">
        <v>74</v>
      </c>
      <c r="G2232" t="s">
        <v>534</v>
      </c>
      <c r="H2232" t="s">
        <v>27</v>
      </c>
      <c r="I2232" t="s">
        <v>125</v>
      </c>
      <c r="J2232" t="s">
        <v>127</v>
      </c>
      <c r="K2232">
        <v>9.1999999999999993</v>
      </c>
      <c r="L2232">
        <v>27</v>
      </c>
      <c r="M2232">
        <v>24</v>
      </c>
      <c r="N2232">
        <v>3</v>
      </c>
      <c r="O2232">
        <v>27</v>
      </c>
      <c r="P2232">
        <v>88.9</v>
      </c>
      <c r="Q2232">
        <v>88.9</v>
      </c>
      <c r="R2232">
        <v>1.2</v>
      </c>
      <c r="S2232" t="s">
        <v>30</v>
      </c>
      <c r="T2232" t="s">
        <v>31</v>
      </c>
    </row>
    <row r="2233" spans="1:20" x14ac:dyDescent="0.3">
      <c r="A2233" t="s">
        <v>85</v>
      </c>
      <c r="B2233" t="s">
        <v>86</v>
      </c>
      <c r="C2233" t="s">
        <v>87</v>
      </c>
      <c r="D2233" t="s">
        <v>88</v>
      </c>
      <c r="E2233" t="s">
        <v>24</v>
      </c>
      <c r="F2233" t="s">
        <v>89</v>
      </c>
      <c r="G2233" t="s">
        <v>534</v>
      </c>
      <c r="H2233" t="s">
        <v>27</v>
      </c>
      <c r="I2233" t="s">
        <v>75</v>
      </c>
      <c r="J2233" t="s">
        <v>212</v>
      </c>
      <c r="K2233">
        <v>9.36</v>
      </c>
      <c r="L2233">
        <v>8</v>
      </c>
      <c r="M2233">
        <v>5</v>
      </c>
      <c r="N2233">
        <v>3</v>
      </c>
      <c r="O2233">
        <v>8</v>
      </c>
      <c r="P2233">
        <v>62.5</v>
      </c>
      <c r="Q2233">
        <v>62.5</v>
      </c>
      <c r="R2233">
        <v>1.36</v>
      </c>
      <c r="S2233" t="s">
        <v>42</v>
      </c>
      <c r="T2233" t="s">
        <v>31</v>
      </c>
    </row>
    <row r="2234" spans="1:20" x14ac:dyDescent="0.3">
      <c r="A2234" t="s">
        <v>92</v>
      </c>
      <c r="B2234" t="s">
        <v>93</v>
      </c>
      <c r="C2234" t="s">
        <v>94</v>
      </c>
      <c r="D2234" t="s">
        <v>95</v>
      </c>
      <c r="E2234" t="s">
        <v>24</v>
      </c>
      <c r="F2234" t="s">
        <v>89</v>
      </c>
      <c r="G2234" t="s">
        <v>534</v>
      </c>
      <c r="H2234" t="s">
        <v>27</v>
      </c>
      <c r="I2234" t="s">
        <v>50</v>
      </c>
      <c r="J2234" t="s">
        <v>308</v>
      </c>
      <c r="K2234">
        <v>8.76</v>
      </c>
      <c r="L2234">
        <v>19</v>
      </c>
      <c r="M2234">
        <v>19</v>
      </c>
      <c r="N2234">
        <v>0</v>
      </c>
      <c r="O2234">
        <v>19</v>
      </c>
      <c r="P2234">
        <v>100</v>
      </c>
      <c r="Q2234">
        <v>100</v>
      </c>
      <c r="R2234">
        <v>0.76</v>
      </c>
      <c r="S2234" t="s">
        <v>42</v>
      </c>
      <c r="T2234" t="s">
        <v>60</v>
      </c>
    </row>
    <row r="2235" spans="1:20" x14ac:dyDescent="0.3">
      <c r="A2235" t="s">
        <v>97</v>
      </c>
      <c r="B2235" t="s">
        <v>98</v>
      </c>
      <c r="C2235" t="s">
        <v>94</v>
      </c>
      <c r="D2235" t="s">
        <v>95</v>
      </c>
      <c r="E2235" t="s">
        <v>24</v>
      </c>
      <c r="F2235" t="s">
        <v>89</v>
      </c>
      <c r="G2235" t="s">
        <v>534</v>
      </c>
      <c r="H2235" t="s">
        <v>27</v>
      </c>
      <c r="I2235" t="s">
        <v>46</v>
      </c>
      <c r="J2235" t="s">
        <v>102</v>
      </c>
      <c r="K2235">
        <v>9.2200000000000006</v>
      </c>
      <c r="L2235">
        <v>32</v>
      </c>
      <c r="M2235">
        <v>29</v>
      </c>
      <c r="N2235">
        <v>3</v>
      </c>
      <c r="O2235">
        <v>32</v>
      </c>
      <c r="P2235">
        <v>90.6</v>
      </c>
      <c r="Q2235">
        <v>90.6</v>
      </c>
      <c r="R2235">
        <v>1.22</v>
      </c>
      <c r="S2235" t="s">
        <v>30</v>
      </c>
      <c r="T2235" t="s">
        <v>31</v>
      </c>
    </row>
    <row r="2236" spans="1:20" x14ac:dyDescent="0.3">
      <c r="A2236" t="s">
        <v>100</v>
      </c>
      <c r="B2236" t="s">
        <v>101</v>
      </c>
      <c r="C2236" t="s">
        <v>94</v>
      </c>
      <c r="D2236" t="s">
        <v>45</v>
      </c>
      <c r="E2236" t="s">
        <v>24</v>
      </c>
      <c r="F2236" t="s">
        <v>89</v>
      </c>
      <c r="G2236" t="s">
        <v>534</v>
      </c>
      <c r="H2236" t="s">
        <v>27</v>
      </c>
      <c r="I2236" t="s">
        <v>194</v>
      </c>
      <c r="J2236" t="s">
        <v>145</v>
      </c>
      <c r="K2236">
        <v>8.39</v>
      </c>
      <c r="L2236">
        <v>36</v>
      </c>
      <c r="M2236">
        <v>29</v>
      </c>
      <c r="N2236">
        <v>7</v>
      </c>
      <c r="O2236">
        <v>36</v>
      </c>
      <c r="P2236">
        <v>80.599999999999994</v>
      </c>
      <c r="Q2236">
        <v>80.599999999999994</v>
      </c>
      <c r="R2236">
        <v>0.39</v>
      </c>
      <c r="S2236" t="s">
        <v>30</v>
      </c>
      <c r="T2236" t="s">
        <v>37</v>
      </c>
    </row>
    <row r="2237" spans="1:20" x14ac:dyDescent="0.3">
      <c r="A2237" t="s">
        <v>103</v>
      </c>
      <c r="B2237" t="s">
        <v>104</v>
      </c>
      <c r="C2237" t="s">
        <v>22</v>
      </c>
      <c r="D2237" t="s">
        <v>34</v>
      </c>
      <c r="E2237" t="s">
        <v>105</v>
      </c>
      <c r="F2237" t="s">
        <v>25</v>
      </c>
      <c r="G2237" t="s">
        <v>534</v>
      </c>
      <c r="H2237" t="s">
        <v>27</v>
      </c>
      <c r="I2237" t="s">
        <v>125</v>
      </c>
      <c r="J2237" t="s">
        <v>309</v>
      </c>
      <c r="K2237">
        <v>7.95</v>
      </c>
      <c r="L2237">
        <v>23</v>
      </c>
      <c r="M2237">
        <v>23</v>
      </c>
      <c r="N2237">
        <v>0</v>
      </c>
      <c r="O2237">
        <v>23</v>
      </c>
      <c r="P2237">
        <v>100</v>
      </c>
      <c r="Q2237">
        <v>100</v>
      </c>
      <c r="R2237">
        <v>0</v>
      </c>
      <c r="S2237" t="s">
        <v>42</v>
      </c>
      <c r="T2237" t="s">
        <v>60</v>
      </c>
    </row>
    <row r="2238" spans="1:20" x14ac:dyDescent="0.3">
      <c r="A2238" t="s">
        <v>108</v>
      </c>
      <c r="B2238" t="s">
        <v>109</v>
      </c>
      <c r="C2238" t="s">
        <v>22</v>
      </c>
      <c r="D2238" t="s">
        <v>34</v>
      </c>
      <c r="E2238" t="s">
        <v>105</v>
      </c>
      <c r="F2238" t="s">
        <v>25</v>
      </c>
      <c r="G2238" t="s">
        <v>534</v>
      </c>
      <c r="H2238" t="s">
        <v>27</v>
      </c>
      <c r="I2238" t="s">
        <v>64</v>
      </c>
      <c r="J2238" t="s">
        <v>265</v>
      </c>
      <c r="K2238">
        <v>9.4499999999999993</v>
      </c>
      <c r="L2238">
        <v>14</v>
      </c>
      <c r="M2238">
        <v>13</v>
      </c>
      <c r="N2238">
        <v>1</v>
      </c>
      <c r="O2238">
        <v>14</v>
      </c>
      <c r="P2238">
        <v>92.9</v>
      </c>
      <c r="Q2238">
        <v>92.9</v>
      </c>
      <c r="R2238">
        <v>1.45</v>
      </c>
      <c r="S2238" t="s">
        <v>81</v>
      </c>
      <c r="T2238" t="s">
        <v>31</v>
      </c>
    </row>
    <row r="2239" spans="1:20" x14ac:dyDescent="0.3">
      <c r="A2239" t="s">
        <v>111</v>
      </c>
      <c r="B2239" t="s">
        <v>112</v>
      </c>
      <c r="C2239" t="s">
        <v>55</v>
      </c>
      <c r="D2239" t="s">
        <v>56</v>
      </c>
      <c r="E2239" t="s">
        <v>105</v>
      </c>
      <c r="F2239" t="s">
        <v>57</v>
      </c>
      <c r="G2239" t="s">
        <v>534</v>
      </c>
      <c r="H2239" t="s">
        <v>294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 t="s">
        <v>42</v>
      </c>
      <c r="T2239" t="s">
        <v>60</v>
      </c>
    </row>
    <row r="2240" spans="1:20" x14ac:dyDescent="0.3">
      <c r="A2240" t="s">
        <v>114</v>
      </c>
      <c r="B2240" t="s">
        <v>115</v>
      </c>
      <c r="C2240" t="s">
        <v>72</v>
      </c>
      <c r="D2240" t="s">
        <v>73</v>
      </c>
      <c r="E2240" t="s">
        <v>105</v>
      </c>
      <c r="F2240" t="s">
        <v>74</v>
      </c>
      <c r="G2240" t="s">
        <v>534</v>
      </c>
      <c r="H2240" t="s">
        <v>27</v>
      </c>
      <c r="I2240" t="s">
        <v>223</v>
      </c>
      <c r="J2240" t="s">
        <v>343</v>
      </c>
      <c r="K2240">
        <v>9.5399999999999991</v>
      </c>
      <c r="L2240">
        <v>5</v>
      </c>
      <c r="M2240">
        <v>4</v>
      </c>
      <c r="N2240">
        <v>1</v>
      </c>
      <c r="O2240">
        <v>5</v>
      </c>
      <c r="P2240">
        <v>80</v>
      </c>
      <c r="Q2240">
        <v>80</v>
      </c>
      <c r="R2240">
        <v>1.54</v>
      </c>
      <c r="S2240" t="s">
        <v>30</v>
      </c>
      <c r="T2240" t="s">
        <v>31</v>
      </c>
    </row>
    <row r="2241" spans="1:20" x14ac:dyDescent="0.3">
      <c r="A2241" t="s">
        <v>117</v>
      </c>
      <c r="B2241" t="s">
        <v>118</v>
      </c>
      <c r="C2241" t="s">
        <v>94</v>
      </c>
      <c r="D2241" t="s">
        <v>95</v>
      </c>
      <c r="E2241" t="s">
        <v>105</v>
      </c>
      <c r="F2241" t="s">
        <v>89</v>
      </c>
      <c r="G2241" t="s">
        <v>534</v>
      </c>
      <c r="H2241" t="s">
        <v>27</v>
      </c>
      <c r="I2241" t="s">
        <v>166</v>
      </c>
      <c r="J2241" t="s">
        <v>142</v>
      </c>
      <c r="K2241">
        <v>7.26</v>
      </c>
      <c r="L2241">
        <v>27</v>
      </c>
      <c r="M2241">
        <v>19</v>
      </c>
      <c r="N2241">
        <v>8</v>
      </c>
      <c r="O2241">
        <v>27</v>
      </c>
      <c r="P2241">
        <v>70.400000000000006</v>
      </c>
      <c r="Q2241">
        <v>70.400000000000006</v>
      </c>
      <c r="R2241">
        <v>0</v>
      </c>
      <c r="S2241" t="s">
        <v>42</v>
      </c>
      <c r="T2241" t="s">
        <v>122</v>
      </c>
    </row>
    <row r="2242" spans="1:20" x14ac:dyDescent="0.3">
      <c r="A2242" t="s">
        <v>20</v>
      </c>
      <c r="B2242" t="s">
        <v>21</v>
      </c>
      <c r="C2242" t="s">
        <v>22</v>
      </c>
      <c r="D2242" t="s">
        <v>23</v>
      </c>
      <c r="E2242" t="s">
        <v>24</v>
      </c>
      <c r="F2242" t="s">
        <v>25</v>
      </c>
      <c r="G2242" t="s">
        <v>536</v>
      </c>
      <c r="H2242" t="s">
        <v>27</v>
      </c>
      <c r="I2242" t="s">
        <v>50</v>
      </c>
      <c r="J2242" t="s">
        <v>146</v>
      </c>
      <c r="K2242">
        <v>7.47</v>
      </c>
      <c r="L2242">
        <v>27</v>
      </c>
      <c r="M2242">
        <v>27</v>
      </c>
      <c r="N2242">
        <v>0</v>
      </c>
      <c r="O2242">
        <v>27</v>
      </c>
      <c r="P2242">
        <v>100</v>
      </c>
      <c r="Q2242">
        <v>100</v>
      </c>
      <c r="R2242">
        <v>0</v>
      </c>
      <c r="S2242" t="s">
        <v>42</v>
      </c>
      <c r="T2242" t="s">
        <v>60</v>
      </c>
    </row>
    <row r="2243" spans="1:20" x14ac:dyDescent="0.3">
      <c r="A2243" t="s">
        <v>32</v>
      </c>
      <c r="B2243" t="s">
        <v>33</v>
      </c>
      <c r="C2243" t="s">
        <v>22</v>
      </c>
      <c r="D2243" t="s">
        <v>34</v>
      </c>
      <c r="E2243" t="s">
        <v>24</v>
      </c>
      <c r="F2243" t="s">
        <v>25</v>
      </c>
      <c r="G2243" t="s">
        <v>536</v>
      </c>
      <c r="H2243" t="s">
        <v>27</v>
      </c>
      <c r="I2243" t="s">
        <v>206</v>
      </c>
      <c r="J2243" t="s">
        <v>225</v>
      </c>
      <c r="K2243">
        <v>7.64</v>
      </c>
      <c r="L2243">
        <v>26</v>
      </c>
      <c r="M2243">
        <v>20</v>
      </c>
      <c r="N2243">
        <v>6</v>
      </c>
      <c r="O2243">
        <v>26</v>
      </c>
      <c r="P2243">
        <v>76.900000000000006</v>
      </c>
      <c r="Q2243">
        <v>76.900000000000006</v>
      </c>
      <c r="R2243">
        <v>0</v>
      </c>
      <c r="S2243" t="s">
        <v>42</v>
      </c>
      <c r="T2243" t="s">
        <v>37</v>
      </c>
    </row>
    <row r="2244" spans="1:20" x14ac:dyDescent="0.3">
      <c r="A2244" t="s">
        <v>38</v>
      </c>
      <c r="B2244" t="s">
        <v>39</v>
      </c>
      <c r="C2244" t="s">
        <v>22</v>
      </c>
      <c r="D2244" t="s">
        <v>34</v>
      </c>
      <c r="E2244" t="s">
        <v>24</v>
      </c>
      <c r="F2244" t="s">
        <v>25</v>
      </c>
      <c r="G2244" t="s">
        <v>536</v>
      </c>
      <c r="H2244" t="s">
        <v>27</v>
      </c>
      <c r="I2244" t="s">
        <v>110</v>
      </c>
      <c r="J2244" t="s">
        <v>272</v>
      </c>
      <c r="K2244">
        <v>9.44</v>
      </c>
      <c r="L2244">
        <v>32</v>
      </c>
      <c r="M2244">
        <v>32</v>
      </c>
      <c r="N2244">
        <v>0</v>
      </c>
      <c r="O2244">
        <v>32</v>
      </c>
      <c r="P2244">
        <v>100</v>
      </c>
      <c r="Q2244">
        <v>100</v>
      </c>
      <c r="R2244">
        <v>1.44</v>
      </c>
      <c r="S2244" t="s">
        <v>42</v>
      </c>
      <c r="T2244" t="s">
        <v>60</v>
      </c>
    </row>
    <row r="2245" spans="1:20" x14ac:dyDescent="0.3">
      <c r="A2245" t="s">
        <v>43</v>
      </c>
      <c r="B2245" t="s">
        <v>44</v>
      </c>
      <c r="C2245" t="s">
        <v>22</v>
      </c>
      <c r="D2245" t="s">
        <v>45</v>
      </c>
      <c r="E2245" t="s">
        <v>24</v>
      </c>
      <c r="F2245" t="s">
        <v>25</v>
      </c>
      <c r="G2245" t="s">
        <v>536</v>
      </c>
      <c r="H2245" t="s">
        <v>27</v>
      </c>
      <c r="I2245" t="s">
        <v>206</v>
      </c>
      <c r="J2245" t="s">
        <v>249</v>
      </c>
      <c r="K2245">
        <v>9.35</v>
      </c>
      <c r="L2245">
        <v>24</v>
      </c>
      <c r="M2245">
        <v>24</v>
      </c>
      <c r="N2245">
        <v>0</v>
      </c>
      <c r="O2245">
        <v>24</v>
      </c>
      <c r="P2245">
        <v>100</v>
      </c>
      <c r="Q2245">
        <v>100</v>
      </c>
      <c r="R2245">
        <v>1.35</v>
      </c>
      <c r="S2245" t="s">
        <v>42</v>
      </c>
      <c r="T2245" t="s">
        <v>60</v>
      </c>
    </row>
    <row r="2246" spans="1:20" x14ac:dyDescent="0.3">
      <c r="A2246" t="s">
        <v>48</v>
      </c>
      <c r="B2246" t="s">
        <v>49</v>
      </c>
      <c r="C2246" t="s">
        <v>22</v>
      </c>
      <c r="D2246" t="s">
        <v>34</v>
      </c>
      <c r="E2246" t="s">
        <v>24</v>
      </c>
      <c r="F2246" t="s">
        <v>25</v>
      </c>
      <c r="G2246" t="s">
        <v>536</v>
      </c>
      <c r="H2246" t="s">
        <v>27</v>
      </c>
      <c r="I2246" t="s">
        <v>28</v>
      </c>
      <c r="J2246" t="s">
        <v>187</v>
      </c>
      <c r="K2246">
        <v>8.98</v>
      </c>
      <c r="L2246">
        <v>22</v>
      </c>
      <c r="M2246">
        <v>16</v>
      </c>
      <c r="N2246">
        <v>6</v>
      </c>
      <c r="O2246">
        <v>22</v>
      </c>
      <c r="P2246">
        <v>72.7</v>
      </c>
      <c r="Q2246">
        <v>72.7</v>
      </c>
      <c r="R2246">
        <v>0.98</v>
      </c>
      <c r="S2246" t="s">
        <v>42</v>
      </c>
      <c r="T2246" t="s">
        <v>37</v>
      </c>
    </row>
    <row r="2247" spans="1:20" x14ac:dyDescent="0.3">
      <c r="A2247" t="s">
        <v>53</v>
      </c>
      <c r="B2247" t="s">
        <v>54</v>
      </c>
      <c r="C2247" t="s">
        <v>55</v>
      </c>
      <c r="D2247" t="s">
        <v>56</v>
      </c>
      <c r="E2247" t="s">
        <v>24</v>
      </c>
      <c r="F2247" t="s">
        <v>57</v>
      </c>
      <c r="G2247" t="s">
        <v>536</v>
      </c>
      <c r="H2247" t="s">
        <v>119</v>
      </c>
      <c r="I2247" t="s">
        <v>219</v>
      </c>
      <c r="J2247" t="s">
        <v>258</v>
      </c>
      <c r="K2247">
        <v>9.34</v>
      </c>
      <c r="L2247">
        <v>24</v>
      </c>
      <c r="M2247">
        <v>20</v>
      </c>
      <c r="N2247">
        <v>4</v>
      </c>
      <c r="O2247">
        <v>24</v>
      </c>
      <c r="P2247">
        <v>83.3</v>
      </c>
      <c r="Q2247">
        <v>83.3</v>
      </c>
      <c r="R2247">
        <v>1.34</v>
      </c>
      <c r="S2247" t="s">
        <v>42</v>
      </c>
      <c r="T2247" t="s">
        <v>37</v>
      </c>
    </row>
    <row r="2248" spans="1:20" x14ac:dyDescent="0.3">
      <c r="A2248" t="s">
        <v>61</v>
      </c>
      <c r="B2248" t="s">
        <v>62</v>
      </c>
      <c r="C2248" t="s">
        <v>55</v>
      </c>
      <c r="D2248" t="s">
        <v>63</v>
      </c>
      <c r="E2248" t="s">
        <v>24</v>
      </c>
      <c r="F2248" t="s">
        <v>57</v>
      </c>
      <c r="G2248" t="s">
        <v>536</v>
      </c>
      <c r="H2248" t="s">
        <v>27</v>
      </c>
      <c r="I2248" t="s">
        <v>149</v>
      </c>
      <c r="J2248" t="s">
        <v>143</v>
      </c>
      <c r="K2248">
        <v>8</v>
      </c>
      <c r="L2248">
        <v>18</v>
      </c>
      <c r="M2248">
        <v>13</v>
      </c>
      <c r="N2248">
        <v>5</v>
      </c>
      <c r="O2248">
        <v>18</v>
      </c>
      <c r="P2248">
        <v>72.2</v>
      </c>
      <c r="Q2248">
        <v>72.2</v>
      </c>
      <c r="R2248">
        <v>0</v>
      </c>
      <c r="S2248" t="s">
        <v>81</v>
      </c>
      <c r="T2248" t="s">
        <v>37</v>
      </c>
    </row>
    <row r="2249" spans="1:20" x14ac:dyDescent="0.3">
      <c r="A2249" t="s">
        <v>66</v>
      </c>
      <c r="B2249" t="s">
        <v>67</v>
      </c>
      <c r="C2249" t="s">
        <v>55</v>
      </c>
      <c r="D2249" t="s">
        <v>56</v>
      </c>
      <c r="E2249" t="s">
        <v>24</v>
      </c>
      <c r="F2249" t="s">
        <v>57</v>
      </c>
      <c r="G2249" t="s">
        <v>536</v>
      </c>
      <c r="H2249" t="s">
        <v>27</v>
      </c>
      <c r="I2249" t="s">
        <v>58</v>
      </c>
      <c r="J2249" t="s">
        <v>211</v>
      </c>
      <c r="K2249">
        <v>9.15</v>
      </c>
      <c r="L2249">
        <v>8</v>
      </c>
      <c r="M2249">
        <v>5</v>
      </c>
      <c r="N2249">
        <v>3</v>
      </c>
      <c r="O2249">
        <v>8</v>
      </c>
      <c r="P2249">
        <v>62.5</v>
      </c>
      <c r="Q2249">
        <v>62.5</v>
      </c>
      <c r="R2249">
        <v>1.1499999999999999</v>
      </c>
      <c r="S2249" t="s">
        <v>30</v>
      </c>
      <c r="T2249" t="s">
        <v>31</v>
      </c>
    </row>
    <row r="2250" spans="1:20" x14ac:dyDescent="0.3">
      <c r="A2250" t="s">
        <v>70</v>
      </c>
      <c r="B2250" t="s">
        <v>71</v>
      </c>
      <c r="C2250" t="s">
        <v>72</v>
      </c>
      <c r="D2250" t="s">
        <v>73</v>
      </c>
      <c r="E2250" t="s">
        <v>24</v>
      </c>
      <c r="F2250" t="s">
        <v>74</v>
      </c>
      <c r="G2250" t="s">
        <v>536</v>
      </c>
      <c r="H2250" t="s">
        <v>27</v>
      </c>
      <c r="I2250" t="s">
        <v>136</v>
      </c>
      <c r="J2250" t="s">
        <v>36</v>
      </c>
      <c r="K2250">
        <v>7.21</v>
      </c>
      <c r="L2250">
        <v>21</v>
      </c>
      <c r="M2250">
        <v>18</v>
      </c>
      <c r="N2250">
        <v>3</v>
      </c>
      <c r="O2250">
        <v>21</v>
      </c>
      <c r="P2250">
        <v>85.7</v>
      </c>
      <c r="Q2250">
        <v>85.7</v>
      </c>
      <c r="R2250">
        <v>0</v>
      </c>
      <c r="S2250" t="s">
        <v>42</v>
      </c>
      <c r="T2250" t="s">
        <v>31</v>
      </c>
    </row>
    <row r="2251" spans="1:20" x14ac:dyDescent="0.3">
      <c r="A2251" t="s">
        <v>77</v>
      </c>
      <c r="B2251" t="s">
        <v>78</v>
      </c>
      <c r="C2251" t="s">
        <v>72</v>
      </c>
      <c r="D2251" t="s">
        <v>73</v>
      </c>
      <c r="E2251" t="s">
        <v>24</v>
      </c>
      <c r="F2251" t="s">
        <v>74</v>
      </c>
      <c r="G2251" t="s">
        <v>536</v>
      </c>
      <c r="H2251" t="s">
        <v>27</v>
      </c>
      <c r="I2251" t="s">
        <v>194</v>
      </c>
      <c r="J2251" t="s">
        <v>157</v>
      </c>
      <c r="K2251">
        <v>8.51</v>
      </c>
      <c r="L2251">
        <v>23</v>
      </c>
      <c r="M2251">
        <v>21</v>
      </c>
      <c r="N2251">
        <v>2</v>
      </c>
      <c r="O2251">
        <v>23</v>
      </c>
      <c r="P2251">
        <v>91.3</v>
      </c>
      <c r="Q2251">
        <v>91.3</v>
      </c>
      <c r="R2251">
        <v>0.51</v>
      </c>
      <c r="S2251" t="s">
        <v>42</v>
      </c>
      <c r="T2251" t="s">
        <v>31</v>
      </c>
    </row>
    <row r="2252" spans="1:20" x14ac:dyDescent="0.3">
      <c r="A2252" t="s">
        <v>82</v>
      </c>
      <c r="B2252" t="s">
        <v>83</v>
      </c>
      <c r="C2252" t="s">
        <v>72</v>
      </c>
      <c r="D2252" t="s">
        <v>45</v>
      </c>
      <c r="E2252" t="s">
        <v>24</v>
      </c>
      <c r="F2252" t="s">
        <v>74</v>
      </c>
      <c r="G2252" t="s">
        <v>536</v>
      </c>
      <c r="H2252" t="s">
        <v>27</v>
      </c>
      <c r="I2252" t="s">
        <v>46</v>
      </c>
      <c r="J2252" t="s">
        <v>381</v>
      </c>
      <c r="K2252">
        <v>8.17</v>
      </c>
      <c r="L2252">
        <v>21</v>
      </c>
      <c r="M2252">
        <v>19</v>
      </c>
      <c r="N2252">
        <v>2</v>
      </c>
      <c r="O2252">
        <v>21</v>
      </c>
      <c r="P2252">
        <v>90.5</v>
      </c>
      <c r="Q2252">
        <v>90.5</v>
      </c>
      <c r="R2252">
        <v>0.17</v>
      </c>
      <c r="S2252" t="s">
        <v>81</v>
      </c>
      <c r="T2252" t="s">
        <v>31</v>
      </c>
    </row>
    <row r="2253" spans="1:20" x14ac:dyDescent="0.3">
      <c r="A2253" t="s">
        <v>85</v>
      </c>
      <c r="B2253" t="s">
        <v>86</v>
      </c>
      <c r="C2253" t="s">
        <v>87</v>
      </c>
      <c r="D2253" t="s">
        <v>88</v>
      </c>
      <c r="E2253" t="s">
        <v>24</v>
      </c>
      <c r="F2253" t="s">
        <v>89</v>
      </c>
      <c r="G2253" t="s">
        <v>536</v>
      </c>
      <c r="H2253" t="s">
        <v>27</v>
      </c>
      <c r="I2253" t="s">
        <v>204</v>
      </c>
      <c r="J2253" t="s">
        <v>245</v>
      </c>
      <c r="K2253">
        <v>9.25</v>
      </c>
      <c r="L2253">
        <v>15</v>
      </c>
      <c r="M2253">
        <v>14</v>
      </c>
      <c r="N2253">
        <v>1</v>
      </c>
      <c r="O2253">
        <v>15</v>
      </c>
      <c r="P2253">
        <v>93.3</v>
      </c>
      <c r="Q2253">
        <v>93.3</v>
      </c>
      <c r="R2253">
        <v>1.25</v>
      </c>
      <c r="S2253" t="s">
        <v>30</v>
      </c>
      <c r="T2253" t="s">
        <v>31</v>
      </c>
    </row>
    <row r="2254" spans="1:20" x14ac:dyDescent="0.3">
      <c r="A2254" t="s">
        <v>92</v>
      </c>
      <c r="B2254" t="s">
        <v>93</v>
      </c>
      <c r="C2254" t="s">
        <v>94</v>
      </c>
      <c r="D2254" t="s">
        <v>95</v>
      </c>
      <c r="E2254" t="s">
        <v>24</v>
      </c>
      <c r="F2254" t="s">
        <v>89</v>
      </c>
      <c r="G2254" t="s">
        <v>536</v>
      </c>
      <c r="H2254" t="s">
        <v>158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 t="s">
        <v>42</v>
      </c>
      <c r="T2254" t="s">
        <v>60</v>
      </c>
    </row>
    <row r="2255" spans="1:20" x14ac:dyDescent="0.3">
      <c r="A2255" t="s">
        <v>97</v>
      </c>
      <c r="B2255" t="s">
        <v>98</v>
      </c>
      <c r="C2255" t="s">
        <v>94</v>
      </c>
      <c r="D2255" t="s">
        <v>95</v>
      </c>
      <c r="E2255" t="s">
        <v>24</v>
      </c>
      <c r="F2255" t="s">
        <v>89</v>
      </c>
      <c r="G2255" t="s">
        <v>536</v>
      </c>
      <c r="H2255" t="s">
        <v>27</v>
      </c>
      <c r="I2255" t="s">
        <v>28</v>
      </c>
      <c r="J2255" t="s">
        <v>182</v>
      </c>
      <c r="K2255">
        <v>8.86</v>
      </c>
      <c r="L2255">
        <v>31</v>
      </c>
      <c r="M2255">
        <v>28</v>
      </c>
      <c r="N2255">
        <v>3</v>
      </c>
      <c r="O2255">
        <v>31</v>
      </c>
      <c r="P2255">
        <v>90.3</v>
      </c>
      <c r="Q2255">
        <v>90.3</v>
      </c>
      <c r="R2255">
        <v>0.86</v>
      </c>
      <c r="S2255" t="s">
        <v>81</v>
      </c>
      <c r="T2255" t="s">
        <v>31</v>
      </c>
    </row>
    <row r="2256" spans="1:20" x14ac:dyDescent="0.3">
      <c r="A2256" t="s">
        <v>100</v>
      </c>
      <c r="B2256" t="s">
        <v>101</v>
      </c>
      <c r="C2256" t="s">
        <v>94</v>
      </c>
      <c r="D2256" t="s">
        <v>45</v>
      </c>
      <c r="E2256" t="s">
        <v>24</v>
      </c>
      <c r="F2256" t="s">
        <v>89</v>
      </c>
      <c r="G2256" t="s">
        <v>536</v>
      </c>
      <c r="H2256" t="s">
        <v>27</v>
      </c>
      <c r="I2256" t="s">
        <v>46</v>
      </c>
      <c r="J2256" t="s">
        <v>205</v>
      </c>
      <c r="K2256">
        <v>8.91</v>
      </c>
      <c r="L2256">
        <v>28</v>
      </c>
      <c r="M2256">
        <v>20</v>
      </c>
      <c r="N2256">
        <v>8</v>
      </c>
      <c r="O2256">
        <v>28</v>
      </c>
      <c r="P2256">
        <v>71.400000000000006</v>
      </c>
      <c r="Q2256">
        <v>71.400000000000006</v>
      </c>
      <c r="R2256">
        <v>0.91</v>
      </c>
      <c r="S2256" t="s">
        <v>42</v>
      </c>
      <c r="T2256" t="s">
        <v>122</v>
      </c>
    </row>
    <row r="2257" spans="1:20" x14ac:dyDescent="0.3">
      <c r="A2257" t="s">
        <v>103</v>
      </c>
      <c r="B2257" t="s">
        <v>104</v>
      </c>
      <c r="C2257" t="s">
        <v>22</v>
      </c>
      <c r="D2257" t="s">
        <v>34</v>
      </c>
      <c r="E2257" t="s">
        <v>105</v>
      </c>
      <c r="F2257" t="s">
        <v>25</v>
      </c>
      <c r="G2257" t="s">
        <v>536</v>
      </c>
      <c r="H2257" t="s">
        <v>27</v>
      </c>
      <c r="I2257" t="s">
        <v>28</v>
      </c>
      <c r="J2257" t="s">
        <v>196</v>
      </c>
      <c r="K2257">
        <v>9.5</v>
      </c>
      <c r="L2257">
        <v>27</v>
      </c>
      <c r="M2257">
        <v>24</v>
      </c>
      <c r="N2257">
        <v>3</v>
      </c>
      <c r="O2257">
        <v>27</v>
      </c>
      <c r="P2257">
        <v>88.9</v>
      </c>
      <c r="Q2257">
        <v>88.9</v>
      </c>
      <c r="R2257">
        <v>1.5</v>
      </c>
      <c r="S2257" t="s">
        <v>30</v>
      </c>
      <c r="T2257" t="s">
        <v>31</v>
      </c>
    </row>
    <row r="2258" spans="1:20" x14ac:dyDescent="0.3">
      <c r="A2258" t="s">
        <v>108</v>
      </c>
      <c r="B2258" t="s">
        <v>109</v>
      </c>
      <c r="C2258" t="s">
        <v>22</v>
      </c>
      <c r="D2258" t="s">
        <v>34</v>
      </c>
      <c r="E2258" t="s">
        <v>105</v>
      </c>
      <c r="F2258" t="s">
        <v>25</v>
      </c>
      <c r="G2258" t="s">
        <v>536</v>
      </c>
      <c r="H2258" t="s">
        <v>27</v>
      </c>
      <c r="I2258" t="s">
        <v>136</v>
      </c>
      <c r="J2258" t="s">
        <v>388</v>
      </c>
      <c r="K2258">
        <v>7.46</v>
      </c>
      <c r="L2258">
        <v>24</v>
      </c>
      <c r="M2258">
        <v>23</v>
      </c>
      <c r="N2258">
        <v>1</v>
      </c>
      <c r="O2258">
        <v>24</v>
      </c>
      <c r="P2258">
        <v>95.8</v>
      </c>
      <c r="Q2258">
        <v>95.8</v>
      </c>
      <c r="R2258">
        <v>0</v>
      </c>
      <c r="S2258" t="s">
        <v>30</v>
      </c>
      <c r="T2258" t="s">
        <v>31</v>
      </c>
    </row>
    <row r="2259" spans="1:20" x14ac:dyDescent="0.3">
      <c r="A2259" t="s">
        <v>111</v>
      </c>
      <c r="B2259" t="s">
        <v>112</v>
      </c>
      <c r="C2259" t="s">
        <v>55</v>
      </c>
      <c r="D2259" t="s">
        <v>56</v>
      </c>
      <c r="E2259" t="s">
        <v>105</v>
      </c>
      <c r="F2259" t="s">
        <v>57</v>
      </c>
      <c r="G2259" t="s">
        <v>536</v>
      </c>
      <c r="H2259" t="s">
        <v>27</v>
      </c>
      <c r="I2259" t="s">
        <v>136</v>
      </c>
      <c r="J2259" t="s">
        <v>361</v>
      </c>
      <c r="K2259">
        <v>8.11</v>
      </c>
      <c r="L2259">
        <v>18</v>
      </c>
      <c r="M2259">
        <v>16</v>
      </c>
      <c r="N2259">
        <v>2</v>
      </c>
      <c r="O2259">
        <v>18</v>
      </c>
      <c r="P2259">
        <v>88.9</v>
      </c>
      <c r="Q2259">
        <v>88.9</v>
      </c>
      <c r="R2259">
        <v>0.11</v>
      </c>
      <c r="S2259" t="s">
        <v>42</v>
      </c>
      <c r="T2259" t="s">
        <v>31</v>
      </c>
    </row>
    <row r="2260" spans="1:20" x14ac:dyDescent="0.3">
      <c r="A2260" t="s">
        <v>114</v>
      </c>
      <c r="B2260" t="s">
        <v>115</v>
      </c>
      <c r="C2260" t="s">
        <v>72</v>
      </c>
      <c r="D2260" t="s">
        <v>73</v>
      </c>
      <c r="E2260" t="s">
        <v>105</v>
      </c>
      <c r="F2260" t="s">
        <v>74</v>
      </c>
      <c r="G2260" t="s">
        <v>536</v>
      </c>
      <c r="H2260" t="s">
        <v>27</v>
      </c>
      <c r="I2260" t="s">
        <v>75</v>
      </c>
      <c r="J2260" t="s">
        <v>300</v>
      </c>
      <c r="K2260">
        <v>8.1300000000000008</v>
      </c>
      <c r="L2260">
        <v>22</v>
      </c>
      <c r="M2260">
        <v>22</v>
      </c>
      <c r="N2260">
        <v>0</v>
      </c>
      <c r="O2260">
        <v>22</v>
      </c>
      <c r="P2260">
        <v>100</v>
      </c>
      <c r="Q2260">
        <v>100</v>
      </c>
      <c r="R2260">
        <v>0.13</v>
      </c>
      <c r="S2260" t="s">
        <v>42</v>
      </c>
      <c r="T2260" t="s">
        <v>60</v>
      </c>
    </row>
    <row r="2261" spans="1:20" x14ac:dyDescent="0.3">
      <c r="A2261" t="s">
        <v>117</v>
      </c>
      <c r="B2261" t="s">
        <v>118</v>
      </c>
      <c r="C2261" t="s">
        <v>94</v>
      </c>
      <c r="D2261" t="s">
        <v>95</v>
      </c>
      <c r="E2261" t="s">
        <v>105</v>
      </c>
      <c r="F2261" t="s">
        <v>89</v>
      </c>
      <c r="G2261" t="s">
        <v>536</v>
      </c>
      <c r="H2261" t="s">
        <v>27</v>
      </c>
      <c r="I2261" t="s">
        <v>68</v>
      </c>
      <c r="J2261" t="s">
        <v>41</v>
      </c>
      <c r="K2261">
        <v>8.25</v>
      </c>
      <c r="L2261">
        <v>34</v>
      </c>
      <c r="M2261">
        <v>27</v>
      </c>
      <c r="N2261">
        <v>7</v>
      </c>
      <c r="O2261">
        <v>34</v>
      </c>
      <c r="P2261">
        <v>79.400000000000006</v>
      </c>
      <c r="Q2261">
        <v>79.400000000000006</v>
      </c>
      <c r="R2261">
        <v>0.25</v>
      </c>
      <c r="S2261" t="s">
        <v>30</v>
      </c>
      <c r="T2261" t="s">
        <v>37</v>
      </c>
    </row>
    <row r="2262" spans="1:20" x14ac:dyDescent="0.3">
      <c r="A2262" t="s">
        <v>20</v>
      </c>
      <c r="B2262" t="s">
        <v>21</v>
      </c>
      <c r="C2262" t="s">
        <v>22</v>
      </c>
      <c r="D2262" t="s">
        <v>23</v>
      </c>
      <c r="E2262" t="s">
        <v>24</v>
      </c>
      <c r="F2262" t="s">
        <v>25</v>
      </c>
      <c r="G2262" t="s">
        <v>537</v>
      </c>
      <c r="H2262" t="s">
        <v>27</v>
      </c>
      <c r="I2262" t="s">
        <v>153</v>
      </c>
      <c r="J2262" t="s">
        <v>242</v>
      </c>
      <c r="K2262">
        <v>8.4600000000000009</v>
      </c>
      <c r="L2262">
        <v>24</v>
      </c>
      <c r="M2262">
        <v>19</v>
      </c>
      <c r="N2262">
        <v>5</v>
      </c>
      <c r="O2262">
        <v>24</v>
      </c>
      <c r="P2262">
        <v>79.2</v>
      </c>
      <c r="Q2262">
        <v>79.2</v>
      </c>
      <c r="R2262">
        <v>0.46</v>
      </c>
      <c r="S2262" t="s">
        <v>42</v>
      </c>
      <c r="T2262" t="s">
        <v>37</v>
      </c>
    </row>
    <row r="2263" spans="1:20" x14ac:dyDescent="0.3">
      <c r="A2263" t="s">
        <v>32</v>
      </c>
      <c r="B2263" t="s">
        <v>33</v>
      </c>
      <c r="C2263" t="s">
        <v>22</v>
      </c>
      <c r="D2263" t="s">
        <v>34</v>
      </c>
      <c r="E2263" t="s">
        <v>24</v>
      </c>
      <c r="F2263" t="s">
        <v>25</v>
      </c>
      <c r="G2263" t="s">
        <v>537</v>
      </c>
      <c r="H2263" t="s">
        <v>27</v>
      </c>
      <c r="I2263" t="s">
        <v>194</v>
      </c>
      <c r="J2263" t="s">
        <v>329</v>
      </c>
      <c r="K2263">
        <v>9.09</v>
      </c>
      <c r="L2263">
        <v>26</v>
      </c>
      <c r="M2263">
        <v>23</v>
      </c>
      <c r="N2263">
        <v>3</v>
      </c>
      <c r="O2263">
        <v>26</v>
      </c>
      <c r="P2263">
        <v>88.5</v>
      </c>
      <c r="Q2263">
        <v>88.5</v>
      </c>
      <c r="R2263">
        <v>1.0900000000000001</v>
      </c>
      <c r="S2263" t="s">
        <v>30</v>
      </c>
      <c r="T2263" t="s">
        <v>31</v>
      </c>
    </row>
    <row r="2264" spans="1:20" x14ac:dyDescent="0.3">
      <c r="A2264" t="s">
        <v>38</v>
      </c>
      <c r="B2264" t="s">
        <v>39</v>
      </c>
      <c r="C2264" t="s">
        <v>22</v>
      </c>
      <c r="D2264" t="s">
        <v>34</v>
      </c>
      <c r="E2264" t="s">
        <v>24</v>
      </c>
      <c r="F2264" t="s">
        <v>25</v>
      </c>
      <c r="G2264" t="s">
        <v>537</v>
      </c>
      <c r="H2264" t="s">
        <v>27</v>
      </c>
      <c r="I2264" t="s">
        <v>153</v>
      </c>
      <c r="J2264" t="s">
        <v>364</v>
      </c>
      <c r="K2264">
        <v>7.68</v>
      </c>
      <c r="L2264">
        <v>30</v>
      </c>
      <c r="M2264">
        <v>30</v>
      </c>
      <c r="N2264">
        <v>0</v>
      </c>
      <c r="O2264">
        <v>30</v>
      </c>
      <c r="P2264">
        <v>100</v>
      </c>
      <c r="Q2264">
        <v>100</v>
      </c>
      <c r="R2264">
        <v>0</v>
      </c>
      <c r="S2264" t="s">
        <v>42</v>
      </c>
      <c r="T2264" t="s">
        <v>60</v>
      </c>
    </row>
    <row r="2265" spans="1:20" x14ac:dyDescent="0.3">
      <c r="A2265" t="s">
        <v>43</v>
      </c>
      <c r="B2265" t="s">
        <v>44</v>
      </c>
      <c r="C2265" t="s">
        <v>22</v>
      </c>
      <c r="D2265" t="s">
        <v>45</v>
      </c>
      <c r="E2265" t="s">
        <v>24</v>
      </c>
      <c r="F2265" t="s">
        <v>25</v>
      </c>
      <c r="G2265" t="s">
        <v>537</v>
      </c>
      <c r="H2265" t="s">
        <v>27</v>
      </c>
      <c r="I2265" t="s">
        <v>40</v>
      </c>
      <c r="J2265" t="s">
        <v>163</v>
      </c>
      <c r="K2265">
        <v>8.25</v>
      </c>
      <c r="L2265">
        <v>16</v>
      </c>
      <c r="M2265">
        <v>12</v>
      </c>
      <c r="N2265">
        <v>4</v>
      </c>
      <c r="O2265">
        <v>16</v>
      </c>
      <c r="P2265">
        <v>75</v>
      </c>
      <c r="Q2265">
        <v>75</v>
      </c>
      <c r="R2265">
        <v>0.25</v>
      </c>
      <c r="S2265" t="s">
        <v>30</v>
      </c>
      <c r="T2265" t="s">
        <v>37</v>
      </c>
    </row>
    <row r="2266" spans="1:20" x14ac:dyDescent="0.3">
      <c r="A2266" t="s">
        <v>48</v>
      </c>
      <c r="B2266" t="s">
        <v>49</v>
      </c>
      <c r="C2266" t="s">
        <v>22</v>
      </c>
      <c r="D2266" t="s">
        <v>34</v>
      </c>
      <c r="E2266" t="s">
        <v>24</v>
      </c>
      <c r="F2266" t="s">
        <v>25</v>
      </c>
      <c r="G2266" t="s">
        <v>537</v>
      </c>
      <c r="H2266" t="s">
        <v>27</v>
      </c>
      <c r="I2266" t="s">
        <v>40</v>
      </c>
      <c r="J2266" t="s">
        <v>346</v>
      </c>
      <c r="K2266">
        <v>9.57</v>
      </c>
      <c r="L2266">
        <v>17</v>
      </c>
      <c r="M2266">
        <v>12</v>
      </c>
      <c r="N2266">
        <v>5</v>
      </c>
      <c r="O2266">
        <v>17</v>
      </c>
      <c r="P2266">
        <v>70.599999999999994</v>
      </c>
      <c r="Q2266">
        <v>70.599999999999994</v>
      </c>
      <c r="R2266">
        <v>1.57</v>
      </c>
      <c r="S2266" t="s">
        <v>42</v>
      </c>
      <c r="T2266" t="s">
        <v>37</v>
      </c>
    </row>
    <row r="2267" spans="1:20" x14ac:dyDescent="0.3">
      <c r="A2267" t="s">
        <v>53</v>
      </c>
      <c r="B2267" t="s">
        <v>54</v>
      </c>
      <c r="C2267" t="s">
        <v>55</v>
      </c>
      <c r="D2267" t="s">
        <v>56</v>
      </c>
      <c r="E2267" t="s">
        <v>24</v>
      </c>
      <c r="F2267" t="s">
        <v>57</v>
      </c>
      <c r="G2267" t="s">
        <v>537</v>
      </c>
      <c r="H2267" t="s">
        <v>27</v>
      </c>
      <c r="I2267" t="s">
        <v>206</v>
      </c>
      <c r="J2267" t="s">
        <v>364</v>
      </c>
      <c r="K2267">
        <v>7.85</v>
      </c>
      <c r="L2267">
        <v>13</v>
      </c>
      <c r="M2267">
        <v>12</v>
      </c>
      <c r="N2267">
        <v>1</v>
      </c>
      <c r="O2267">
        <v>13</v>
      </c>
      <c r="P2267">
        <v>92.3</v>
      </c>
      <c r="Q2267">
        <v>92.3</v>
      </c>
      <c r="R2267">
        <v>0</v>
      </c>
      <c r="S2267" t="s">
        <v>30</v>
      </c>
      <c r="T2267" t="s">
        <v>31</v>
      </c>
    </row>
    <row r="2268" spans="1:20" x14ac:dyDescent="0.3">
      <c r="A2268" t="s">
        <v>61</v>
      </c>
      <c r="B2268" t="s">
        <v>62</v>
      </c>
      <c r="C2268" t="s">
        <v>55</v>
      </c>
      <c r="D2268" t="s">
        <v>63</v>
      </c>
      <c r="E2268" t="s">
        <v>24</v>
      </c>
      <c r="F2268" t="s">
        <v>57</v>
      </c>
      <c r="G2268" t="s">
        <v>537</v>
      </c>
      <c r="H2268" t="s">
        <v>27</v>
      </c>
      <c r="I2268" t="s">
        <v>149</v>
      </c>
      <c r="J2268" t="s">
        <v>140</v>
      </c>
      <c r="K2268">
        <v>8.56</v>
      </c>
      <c r="L2268">
        <v>18</v>
      </c>
      <c r="M2268">
        <v>14</v>
      </c>
      <c r="N2268">
        <v>4</v>
      </c>
      <c r="O2268">
        <v>18</v>
      </c>
      <c r="P2268">
        <v>77.8</v>
      </c>
      <c r="Q2268">
        <v>77.8</v>
      </c>
      <c r="R2268">
        <v>0.56000000000000005</v>
      </c>
      <c r="S2268" t="s">
        <v>81</v>
      </c>
      <c r="T2268" t="s">
        <v>37</v>
      </c>
    </row>
    <row r="2269" spans="1:20" x14ac:dyDescent="0.3">
      <c r="A2269" t="s">
        <v>66</v>
      </c>
      <c r="B2269" t="s">
        <v>67</v>
      </c>
      <c r="C2269" t="s">
        <v>55</v>
      </c>
      <c r="D2269" t="s">
        <v>56</v>
      </c>
      <c r="E2269" t="s">
        <v>24</v>
      </c>
      <c r="F2269" t="s">
        <v>57</v>
      </c>
      <c r="G2269" t="s">
        <v>537</v>
      </c>
      <c r="H2269" t="s">
        <v>27</v>
      </c>
      <c r="I2269" t="s">
        <v>58</v>
      </c>
      <c r="J2269" t="s">
        <v>144</v>
      </c>
      <c r="K2269">
        <v>8.39</v>
      </c>
      <c r="L2269">
        <v>13</v>
      </c>
      <c r="M2269">
        <v>11</v>
      </c>
      <c r="N2269">
        <v>2</v>
      </c>
      <c r="O2269">
        <v>13</v>
      </c>
      <c r="P2269">
        <v>84.6</v>
      </c>
      <c r="Q2269">
        <v>84.6</v>
      </c>
      <c r="R2269">
        <v>0.39</v>
      </c>
      <c r="S2269" t="s">
        <v>42</v>
      </c>
      <c r="T2269" t="s">
        <v>31</v>
      </c>
    </row>
    <row r="2270" spans="1:20" x14ac:dyDescent="0.3">
      <c r="A2270" t="s">
        <v>70</v>
      </c>
      <c r="B2270" t="s">
        <v>71</v>
      </c>
      <c r="C2270" t="s">
        <v>72</v>
      </c>
      <c r="D2270" t="s">
        <v>73</v>
      </c>
      <c r="E2270" t="s">
        <v>24</v>
      </c>
      <c r="F2270" t="s">
        <v>74</v>
      </c>
      <c r="G2270" t="s">
        <v>537</v>
      </c>
      <c r="H2270" t="s">
        <v>27</v>
      </c>
      <c r="I2270" t="s">
        <v>173</v>
      </c>
      <c r="J2270" t="s">
        <v>127</v>
      </c>
      <c r="K2270">
        <v>8.02</v>
      </c>
      <c r="L2270">
        <v>16</v>
      </c>
      <c r="M2270">
        <v>15</v>
      </c>
      <c r="N2270">
        <v>1</v>
      </c>
      <c r="O2270">
        <v>16</v>
      </c>
      <c r="P2270">
        <v>93.8</v>
      </c>
      <c r="Q2270">
        <v>93.8</v>
      </c>
      <c r="R2270">
        <v>0.02</v>
      </c>
      <c r="S2270" t="s">
        <v>30</v>
      </c>
      <c r="T2270" t="s">
        <v>31</v>
      </c>
    </row>
    <row r="2271" spans="1:20" x14ac:dyDescent="0.3">
      <c r="A2271" t="s">
        <v>77</v>
      </c>
      <c r="B2271" t="s">
        <v>78</v>
      </c>
      <c r="C2271" t="s">
        <v>72</v>
      </c>
      <c r="D2271" t="s">
        <v>73</v>
      </c>
      <c r="E2271" t="s">
        <v>24</v>
      </c>
      <c r="F2271" t="s">
        <v>74</v>
      </c>
      <c r="G2271" t="s">
        <v>537</v>
      </c>
      <c r="H2271" t="s">
        <v>27</v>
      </c>
      <c r="I2271" t="s">
        <v>90</v>
      </c>
      <c r="J2271" t="s">
        <v>195</v>
      </c>
      <c r="K2271">
        <v>7.68</v>
      </c>
      <c r="L2271">
        <v>20</v>
      </c>
      <c r="M2271">
        <v>17</v>
      </c>
      <c r="N2271">
        <v>3</v>
      </c>
      <c r="O2271">
        <v>20</v>
      </c>
      <c r="P2271">
        <v>85</v>
      </c>
      <c r="Q2271">
        <v>85</v>
      </c>
      <c r="R2271">
        <v>0</v>
      </c>
      <c r="S2271" t="s">
        <v>81</v>
      </c>
      <c r="T2271" t="s">
        <v>31</v>
      </c>
    </row>
    <row r="2272" spans="1:20" x14ac:dyDescent="0.3">
      <c r="A2272" t="s">
        <v>82</v>
      </c>
      <c r="B2272" t="s">
        <v>83</v>
      </c>
      <c r="C2272" t="s">
        <v>72</v>
      </c>
      <c r="D2272" t="s">
        <v>45</v>
      </c>
      <c r="E2272" t="s">
        <v>24</v>
      </c>
      <c r="F2272" t="s">
        <v>74</v>
      </c>
      <c r="G2272" t="s">
        <v>537</v>
      </c>
      <c r="H2272" t="s">
        <v>27</v>
      </c>
      <c r="I2272" t="s">
        <v>206</v>
      </c>
      <c r="J2272" t="s">
        <v>374</v>
      </c>
      <c r="K2272">
        <v>8.11</v>
      </c>
      <c r="L2272">
        <v>12</v>
      </c>
      <c r="M2272">
        <v>9</v>
      </c>
      <c r="N2272">
        <v>3</v>
      </c>
      <c r="O2272">
        <v>12</v>
      </c>
      <c r="P2272">
        <v>75</v>
      </c>
      <c r="Q2272">
        <v>75</v>
      </c>
      <c r="R2272">
        <v>0.11</v>
      </c>
      <c r="S2272" t="s">
        <v>81</v>
      </c>
      <c r="T2272" t="s">
        <v>31</v>
      </c>
    </row>
    <row r="2273" spans="1:20" x14ac:dyDescent="0.3">
      <c r="A2273" t="s">
        <v>85</v>
      </c>
      <c r="B2273" t="s">
        <v>86</v>
      </c>
      <c r="C2273" t="s">
        <v>87</v>
      </c>
      <c r="D2273" t="s">
        <v>88</v>
      </c>
      <c r="E2273" t="s">
        <v>24</v>
      </c>
      <c r="F2273" t="s">
        <v>89</v>
      </c>
      <c r="G2273" t="s">
        <v>537</v>
      </c>
      <c r="H2273" t="s">
        <v>27</v>
      </c>
      <c r="I2273" t="s">
        <v>110</v>
      </c>
      <c r="J2273" t="s">
        <v>243</v>
      </c>
      <c r="K2273">
        <v>8</v>
      </c>
      <c r="L2273">
        <v>5</v>
      </c>
      <c r="M2273">
        <v>3</v>
      </c>
      <c r="N2273">
        <v>2</v>
      </c>
      <c r="O2273">
        <v>5</v>
      </c>
      <c r="P2273">
        <v>60</v>
      </c>
      <c r="Q2273">
        <v>60</v>
      </c>
      <c r="R2273">
        <v>0</v>
      </c>
      <c r="S2273" t="s">
        <v>81</v>
      </c>
      <c r="T2273" t="s">
        <v>31</v>
      </c>
    </row>
    <row r="2274" spans="1:20" x14ac:dyDescent="0.3">
      <c r="A2274" t="s">
        <v>92</v>
      </c>
      <c r="B2274" t="s">
        <v>93</v>
      </c>
      <c r="C2274" t="s">
        <v>94</v>
      </c>
      <c r="D2274" t="s">
        <v>95</v>
      </c>
      <c r="E2274" t="s">
        <v>24</v>
      </c>
      <c r="F2274" t="s">
        <v>89</v>
      </c>
      <c r="G2274" t="s">
        <v>537</v>
      </c>
      <c r="H2274" t="s">
        <v>27</v>
      </c>
      <c r="I2274" t="s">
        <v>206</v>
      </c>
      <c r="J2274" t="s">
        <v>155</v>
      </c>
      <c r="K2274">
        <v>8.56</v>
      </c>
      <c r="L2274">
        <v>31</v>
      </c>
      <c r="M2274">
        <v>22</v>
      </c>
      <c r="N2274">
        <v>9</v>
      </c>
      <c r="O2274">
        <v>31</v>
      </c>
      <c r="P2274">
        <v>71</v>
      </c>
      <c r="Q2274">
        <v>71</v>
      </c>
      <c r="R2274">
        <v>0.56000000000000005</v>
      </c>
      <c r="S2274" t="s">
        <v>30</v>
      </c>
      <c r="T2274" t="s">
        <v>122</v>
      </c>
    </row>
    <row r="2275" spans="1:20" x14ac:dyDescent="0.3">
      <c r="A2275" t="s">
        <v>97</v>
      </c>
      <c r="B2275" t="s">
        <v>98</v>
      </c>
      <c r="C2275" t="s">
        <v>94</v>
      </c>
      <c r="D2275" t="s">
        <v>95</v>
      </c>
      <c r="E2275" t="s">
        <v>24</v>
      </c>
      <c r="F2275" t="s">
        <v>89</v>
      </c>
      <c r="G2275" t="s">
        <v>537</v>
      </c>
      <c r="H2275" t="s">
        <v>27</v>
      </c>
      <c r="I2275" t="s">
        <v>206</v>
      </c>
      <c r="J2275" t="s">
        <v>200</v>
      </c>
      <c r="K2275">
        <v>8.83</v>
      </c>
      <c r="L2275">
        <v>31</v>
      </c>
      <c r="M2275">
        <v>31</v>
      </c>
      <c r="N2275">
        <v>0</v>
      </c>
      <c r="O2275">
        <v>31</v>
      </c>
      <c r="P2275">
        <v>100</v>
      </c>
      <c r="Q2275">
        <v>100</v>
      </c>
      <c r="R2275">
        <v>0.83</v>
      </c>
      <c r="S2275" t="s">
        <v>42</v>
      </c>
      <c r="T2275" t="s">
        <v>60</v>
      </c>
    </row>
    <row r="2276" spans="1:20" x14ac:dyDescent="0.3">
      <c r="A2276" t="s">
        <v>100</v>
      </c>
      <c r="B2276" t="s">
        <v>101</v>
      </c>
      <c r="C2276" t="s">
        <v>94</v>
      </c>
      <c r="D2276" t="s">
        <v>45</v>
      </c>
      <c r="E2276" t="s">
        <v>24</v>
      </c>
      <c r="F2276" t="s">
        <v>89</v>
      </c>
      <c r="G2276" t="s">
        <v>537</v>
      </c>
      <c r="H2276" t="s">
        <v>27</v>
      </c>
      <c r="I2276" t="s">
        <v>125</v>
      </c>
      <c r="J2276" t="s">
        <v>274</v>
      </c>
      <c r="K2276">
        <v>8.9700000000000006</v>
      </c>
      <c r="L2276">
        <v>28</v>
      </c>
      <c r="M2276">
        <v>22</v>
      </c>
      <c r="N2276">
        <v>6</v>
      </c>
      <c r="O2276">
        <v>28</v>
      </c>
      <c r="P2276">
        <v>78.599999999999994</v>
      </c>
      <c r="Q2276">
        <v>78.599999999999994</v>
      </c>
      <c r="R2276">
        <v>0.97</v>
      </c>
      <c r="S2276" t="s">
        <v>81</v>
      </c>
      <c r="T2276" t="s">
        <v>37</v>
      </c>
    </row>
    <row r="2277" spans="1:20" x14ac:dyDescent="0.3">
      <c r="A2277" t="s">
        <v>103</v>
      </c>
      <c r="B2277" t="s">
        <v>104</v>
      </c>
      <c r="C2277" t="s">
        <v>22</v>
      </c>
      <c r="D2277" t="s">
        <v>34</v>
      </c>
      <c r="E2277" t="s">
        <v>105</v>
      </c>
      <c r="F2277" t="s">
        <v>25</v>
      </c>
      <c r="G2277" t="s">
        <v>537</v>
      </c>
      <c r="H2277" t="s">
        <v>27</v>
      </c>
      <c r="I2277" t="s">
        <v>58</v>
      </c>
      <c r="J2277" t="s">
        <v>308</v>
      </c>
      <c r="K2277">
        <v>8.61</v>
      </c>
      <c r="L2277">
        <v>26</v>
      </c>
      <c r="M2277">
        <v>22</v>
      </c>
      <c r="N2277">
        <v>4</v>
      </c>
      <c r="O2277">
        <v>26</v>
      </c>
      <c r="P2277">
        <v>84.6</v>
      </c>
      <c r="Q2277">
        <v>84.6</v>
      </c>
      <c r="R2277">
        <v>0.61</v>
      </c>
      <c r="S2277" t="s">
        <v>42</v>
      </c>
      <c r="T2277" t="s">
        <v>37</v>
      </c>
    </row>
    <row r="2278" spans="1:20" x14ac:dyDescent="0.3">
      <c r="A2278" t="s">
        <v>108</v>
      </c>
      <c r="B2278" t="s">
        <v>109</v>
      </c>
      <c r="C2278" t="s">
        <v>22</v>
      </c>
      <c r="D2278" t="s">
        <v>34</v>
      </c>
      <c r="E2278" t="s">
        <v>105</v>
      </c>
      <c r="F2278" t="s">
        <v>25</v>
      </c>
      <c r="G2278" t="s">
        <v>537</v>
      </c>
      <c r="H2278" t="s">
        <v>27</v>
      </c>
      <c r="I2278" t="s">
        <v>204</v>
      </c>
      <c r="J2278" t="s">
        <v>295</v>
      </c>
      <c r="K2278">
        <v>7.49</v>
      </c>
      <c r="L2278">
        <v>27</v>
      </c>
      <c r="M2278">
        <v>24</v>
      </c>
      <c r="N2278">
        <v>3</v>
      </c>
      <c r="O2278">
        <v>27</v>
      </c>
      <c r="P2278">
        <v>88.9</v>
      </c>
      <c r="Q2278">
        <v>88.9</v>
      </c>
      <c r="R2278">
        <v>0</v>
      </c>
      <c r="S2278" t="s">
        <v>30</v>
      </c>
      <c r="T2278" t="s">
        <v>31</v>
      </c>
    </row>
    <row r="2279" spans="1:20" x14ac:dyDescent="0.3">
      <c r="A2279" t="s">
        <v>111</v>
      </c>
      <c r="B2279" t="s">
        <v>112</v>
      </c>
      <c r="C2279" t="s">
        <v>55</v>
      </c>
      <c r="D2279" t="s">
        <v>56</v>
      </c>
      <c r="E2279" t="s">
        <v>105</v>
      </c>
      <c r="F2279" t="s">
        <v>57</v>
      </c>
      <c r="G2279" t="s">
        <v>537</v>
      </c>
      <c r="H2279" t="s">
        <v>27</v>
      </c>
      <c r="I2279" t="s">
        <v>194</v>
      </c>
      <c r="J2279" t="s">
        <v>187</v>
      </c>
      <c r="K2279">
        <v>8.85</v>
      </c>
      <c r="L2279">
        <v>7</v>
      </c>
      <c r="M2279">
        <v>6</v>
      </c>
      <c r="N2279">
        <v>1</v>
      </c>
      <c r="O2279">
        <v>7</v>
      </c>
      <c r="P2279">
        <v>85.7</v>
      </c>
      <c r="Q2279">
        <v>85.7</v>
      </c>
      <c r="R2279">
        <v>0.85</v>
      </c>
      <c r="S2279" t="s">
        <v>30</v>
      </c>
      <c r="T2279" t="s">
        <v>31</v>
      </c>
    </row>
    <row r="2280" spans="1:20" x14ac:dyDescent="0.3">
      <c r="A2280" t="s">
        <v>114</v>
      </c>
      <c r="B2280" t="s">
        <v>115</v>
      </c>
      <c r="C2280" t="s">
        <v>72</v>
      </c>
      <c r="D2280" t="s">
        <v>73</v>
      </c>
      <c r="E2280" t="s">
        <v>105</v>
      </c>
      <c r="F2280" t="s">
        <v>74</v>
      </c>
      <c r="G2280" t="s">
        <v>537</v>
      </c>
      <c r="H2280" t="s">
        <v>27</v>
      </c>
      <c r="I2280" t="s">
        <v>194</v>
      </c>
      <c r="J2280" t="s">
        <v>249</v>
      </c>
      <c r="K2280">
        <v>9.16</v>
      </c>
      <c r="L2280">
        <v>21</v>
      </c>
      <c r="M2280">
        <v>17</v>
      </c>
      <c r="N2280">
        <v>4</v>
      </c>
      <c r="O2280">
        <v>21</v>
      </c>
      <c r="P2280">
        <v>81</v>
      </c>
      <c r="Q2280">
        <v>81</v>
      </c>
      <c r="R2280">
        <v>1.1599999999999999</v>
      </c>
      <c r="S2280" t="s">
        <v>42</v>
      </c>
      <c r="T2280" t="s">
        <v>37</v>
      </c>
    </row>
    <row r="2281" spans="1:20" x14ac:dyDescent="0.3">
      <c r="A2281" t="s">
        <v>117</v>
      </c>
      <c r="B2281" t="s">
        <v>118</v>
      </c>
      <c r="C2281" t="s">
        <v>94</v>
      </c>
      <c r="D2281" t="s">
        <v>95</v>
      </c>
      <c r="E2281" t="s">
        <v>105</v>
      </c>
      <c r="F2281" t="s">
        <v>89</v>
      </c>
      <c r="G2281" t="s">
        <v>537</v>
      </c>
      <c r="H2281" t="s">
        <v>27</v>
      </c>
      <c r="I2281" t="s">
        <v>35</v>
      </c>
      <c r="J2281" t="s">
        <v>300</v>
      </c>
      <c r="K2281">
        <v>8.23</v>
      </c>
      <c r="L2281">
        <v>33</v>
      </c>
      <c r="M2281">
        <v>27</v>
      </c>
      <c r="N2281">
        <v>6</v>
      </c>
      <c r="O2281">
        <v>33</v>
      </c>
      <c r="P2281">
        <v>81.8</v>
      </c>
      <c r="Q2281">
        <v>81.8</v>
      </c>
      <c r="R2281">
        <v>0.23</v>
      </c>
      <c r="S2281" t="s">
        <v>30</v>
      </c>
      <c r="T2281" t="s">
        <v>37</v>
      </c>
    </row>
    <row r="2282" spans="1:20" x14ac:dyDescent="0.3">
      <c r="A2282" t="s">
        <v>20</v>
      </c>
      <c r="B2282" t="s">
        <v>21</v>
      </c>
      <c r="C2282" t="s">
        <v>22</v>
      </c>
      <c r="D2282" t="s">
        <v>23</v>
      </c>
      <c r="E2282" t="s">
        <v>24</v>
      </c>
      <c r="F2282" t="s">
        <v>25</v>
      </c>
      <c r="G2282" t="s">
        <v>538</v>
      </c>
      <c r="H2282" t="s">
        <v>27</v>
      </c>
      <c r="I2282" t="s">
        <v>35</v>
      </c>
      <c r="J2282" t="s">
        <v>205</v>
      </c>
      <c r="K2282">
        <v>8.9700000000000006</v>
      </c>
      <c r="L2282">
        <v>30</v>
      </c>
      <c r="M2282">
        <v>28</v>
      </c>
      <c r="N2282">
        <v>2</v>
      </c>
      <c r="O2282">
        <v>30</v>
      </c>
      <c r="P2282">
        <v>93.3</v>
      </c>
      <c r="Q2282">
        <v>93.3</v>
      </c>
      <c r="R2282">
        <v>0.97</v>
      </c>
      <c r="S2282" t="s">
        <v>42</v>
      </c>
      <c r="T2282" t="s">
        <v>31</v>
      </c>
    </row>
    <row r="2283" spans="1:20" x14ac:dyDescent="0.3">
      <c r="A2283" t="s">
        <v>32</v>
      </c>
      <c r="B2283" t="s">
        <v>33</v>
      </c>
      <c r="C2283" t="s">
        <v>22</v>
      </c>
      <c r="D2283" t="s">
        <v>34</v>
      </c>
      <c r="E2283" t="s">
        <v>24</v>
      </c>
      <c r="F2283" t="s">
        <v>25</v>
      </c>
      <c r="G2283" t="s">
        <v>538</v>
      </c>
      <c r="H2283" t="s">
        <v>27</v>
      </c>
      <c r="I2283" t="s">
        <v>64</v>
      </c>
      <c r="J2283" t="s">
        <v>205</v>
      </c>
      <c r="K2283">
        <v>8.9600000000000009</v>
      </c>
      <c r="L2283">
        <v>23</v>
      </c>
      <c r="M2283">
        <v>17</v>
      </c>
      <c r="N2283">
        <v>6</v>
      </c>
      <c r="O2283">
        <v>23</v>
      </c>
      <c r="P2283">
        <v>73.900000000000006</v>
      </c>
      <c r="Q2283">
        <v>73.900000000000006</v>
      </c>
      <c r="R2283">
        <v>0.96</v>
      </c>
      <c r="S2283" t="s">
        <v>42</v>
      </c>
      <c r="T2283" t="s">
        <v>37</v>
      </c>
    </row>
    <row r="2284" spans="1:20" x14ac:dyDescent="0.3">
      <c r="A2284" t="s">
        <v>38</v>
      </c>
      <c r="B2284" t="s">
        <v>39</v>
      </c>
      <c r="C2284" t="s">
        <v>22</v>
      </c>
      <c r="D2284" t="s">
        <v>34</v>
      </c>
      <c r="E2284" t="s">
        <v>24</v>
      </c>
      <c r="F2284" t="s">
        <v>25</v>
      </c>
      <c r="G2284" t="s">
        <v>538</v>
      </c>
      <c r="H2284" t="s">
        <v>27</v>
      </c>
      <c r="I2284" t="s">
        <v>260</v>
      </c>
      <c r="J2284" t="s">
        <v>284</v>
      </c>
      <c r="K2284">
        <v>8.7899999999999991</v>
      </c>
      <c r="L2284">
        <v>24</v>
      </c>
      <c r="M2284">
        <v>17</v>
      </c>
      <c r="N2284">
        <v>7</v>
      </c>
      <c r="O2284">
        <v>24</v>
      </c>
      <c r="P2284">
        <v>70.8</v>
      </c>
      <c r="Q2284">
        <v>70.8</v>
      </c>
      <c r="R2284">
        <v>0.79</v>
      </c>
      <c r="S2284" t="s">
        <v>81</v>
      </c>
      <c r="T2284" t="s">
        <v>37</v>
      </c>
    </row>
    <row r="2285" spans="1:20" x14ac:dyDescent="0.3">
      <c r="A2285" t="s">
        <v>43</v>
      </c>
      <c r="B2285" t="s">
        <v>44</v>
      </c>
      <c r="C2285" t="s">
        <v>22</v>
      </c>
      <c r="D2285" t="s">
        <v>45</v>
      </c>
      <c r="E2285" t="s">
        <v>24</v>
      </c>
      <c r="F2285" t="s">
        <v>25</v>
      </c>
      <c r="G2285" t="s">
        <v>538</v>
      </c>
      <c r="H2285" t="s">
        <v>27</v>
      </c>
      <c r="I2285" t="s">
        <v>136</v>
      </c>
      <c r="J2285" t="s">
        <v>47</v>
      </c>
      <c r="K2285">
        <v>7.57</v>
      </c>
      <c r="L2285">
        <v>26</v>
      </c>
      <c r="M2285">
        <v>18</v>
      </c>
      <c r="N2285">
        <v>8</v>
      </c>
      <c r="O2285">
        <v>26</v>
      </c>
      <c r="P2285">
        <v>69.2</v>
      </c>
      <c r="Q2285">
        <v>69.2</v>
      </c>
      <c r="R2285">
        <v>0</v>
      </c>
      <c r="S2285" t="s">
        <v>81</v>
      </c>
      <c r="T2285" t="s">
        <v>122</v>
      </c>
    </row>
    <row r="2286" spans="1:20" x14ac:dyDescent="0.3">
      <c r="A2286" t="s">
        <v>48</v>
      </c>
      <c r="B2286" t="s">
        <v>49</v>
      </c>
      <c r="C2286" t="s">
        <v>22</v>
      </c>
      <c r="D2286" t="s">
        <v>34</v>
      </c>
      <c r="E2286" t="s">
        <v>24</v>
      </c>
      <c r="F2286" t="s">
        <v>25</v>
      </c>
      <c r="G2286" t="s">
        <v>538</v>
      </c>
      <c r="H2286" t="s">
        <v>27</v>
      </c>
      <c r="I2286" t="s">
        <v>79</v>
      </c>
      <c r="J2286" t="s">
        <v>319</v>
      </c>
      <c r="K2286">
        <v>8.1</v>
      </c>
      <c r="L2286">
        <v>16</v>
      </c>
      <c r="M2286">
        <v>16</v>
      </c>
      <c r="N2286">
        <v>0</v>
      </c>
      <c r="O2286">
        <v>16</v>
      </c>
      <c r="P2286">
        <v>100</v>
      </c>
      <c r="Q2286">
        <v>100</v>
      </c>
      <c r="R2286">
        <v>0.1</v>
      </c>
      <c r="S2286" t="s">
        <v>42</v>
      </c>
      <c r="T2286" t="s">
        <v>60</v>
      </c>
    </row>
    <row r="2287" spans="1:20" x14ac:dyDescent="0.3">
      <c r="A2287" t="s">
        <v>53</v>
      </c>
      <c r="B2287" t="s">
        <v>54</v>
      </c>
      <c r="C2287" t="s">
        <v>55</v>
      </c>
      <c r="D2287" t="s">
        <v>56</v>
      </c>
      <c r="E2287" t="s">
        <v>24</v>
      </c>
      <c r="F2287" t="s">
        <v>57</v>
      </c>
      <c r="G2287" t="s">
        <v>538</v>
      </c>
      <c r="H2287" t="s">
        <v>27</v>
      </c>
      <c r="I2287" t="s">
        <v>75</v>
      </c>
      <c r="J2287" t="s">
        <v>172</v>
      </c>
      <c r="K2287">
        <v>7.38</v>
      </c>
      <c r="L2287">
        <v>14</v>
      </c>
      <c r="M2287">
        <v>12</v>
      </c>
      <c r="N2287">
        <v>2</v>
      </c>
      <c r="O2287">
        <v>14</v>
      </c>
      <c r="P2287">
        <v>85.7</v>
      </c>
      <c r="Q2287">
        <v>85.7</v>
      </c>
      <c r="R2287">
        <v>0</v>
      </c>
      <c r="S2287" t="s">
        <v>30</v>
      </c>
      <c r="T2287" t="s">
        <v>31</v>
      </c>
    </row>
    <row r="2288" spans="1:20" x14ac:dyDescent="0.3">
      <c r="A2288" t="s">
        <v>61</v>
      </c>
      <c r="B2288" t="s">
        <v>62</v>
      </c>
      <c r="C2288" t="s">
        <v>55</v>
      </c>
      <c r="D2288" t="s">
        <v>63</v>
      </c>
      <c r="E2288" t="s">
        <v>24</v>
      </c>
      <c r="F2288" t="s">
        <v>57</v>
      </c>
      <c r="G2288" t="s">
        <v>538</v>
      </c>
      <c r="H2288" t="s">
        <v>27</v>
      </c>
      <c r="I2288" t="s">
        <v>28</v>
      </c>
      <c r="J2288" t="s">
        <v>216</v>
      </c>
      <c r="K2288">
        <v>8.91</v>
      </c>
      <c r="L2288">
        <v>13</v>
      </c>
      <c r="M2288">
        <v>11</v>
      </c>
      <c r="N2288">
        <v>2</v>
      </c>
      <c r="O2288">
        <v>13</v>
      </c>
      <c r="P2288">
        <v>84.6</v>
      </c>
      <c r="Q2288">
        <v>84.6</v>
      </c>
      <c r="R2288">
        <v>0.91</v>
      </c>
      <c r="S2288" t="s">
        <v>81</v>
      </c>
      <c r="T2288" t="s">
        <v>31</v>
      </c>
    </row>
    <row r="2289" spans="1:20" x14ac:dyDescent="0.3">
      <c r="A2289" t="s">
        <v>66</v>
      </c>
      <c r="B2289" t="s">
        <v>67</v>
      </c>
      <c r="C2289" t="s">
        <v>55</v>
      </c>
      <c r="D2289" t="s">
        <v>56</v>
      </c>
      <c r="E2289" t="s">
        <v>24</v>
      </c>
      <c r="F2289" t="s">
        <v>57</v>
      </c>
      <c r="G2289" t="s">
        <v>538</v>
      </c>
      <c r="H2289" t="s">
        <v>27</v>
      </c>
      <c r="I2289" t="s">
        <v>153</v>
      </c>
      <c r="J2289" t="s">
        <v>295</v>
      </c>
      <c r="K2289">
        <v>7.58</v>
      </c>
      <c r="L2289">
        <v>5</v>
      </c>
      <c r="M2289">
        <v>5</v>
      </c>
      <c r="N2289">
        <v>0</v>
      </c>
      <c r="O2289">
        <v>5</v>
      </c>
      <c r="P2289">
        <v>100</v>
      </c>
      <c r="Q2289">
        <v>100</v>
      </c>
      <c r="R2289">
        <v>0</v>
      </c>
      <c r="S2289" t="s">
        <v>42</v>
      </c>
      <c r="T2289" t="s">
        <v>60</v>
      </c>
    </row>
    <row r="2290" spans="1:20" x14ac:dyDescent="0.3">
      <c r="A2290" t="s">
        <v>70</v>
      </c>
      <c r="B2290" t="s">
        <v>71</v>
      </c>
      <c r="C2290" t="s">
        <v>72</v>
      </c>
      <c r="D2290" t="s">
        <v>73</v>
      </c>
      <c r="E2290" t="s">
        <v>24</v>
      </c>
      <c r="F2290" t="s">
        <v>74</v>
      </c>
      <c r="G2290" t="s">
        <v>538</v>
      </c>
      <c r="H2290" t="s">
        <v>27</v>
      </c>
      <c r="I2290" t="s">
        <v>153</v>
      </c>
      <c r="J2290" t="s">
        <v>213</v>
      </c>
      <c r="K2290">
        <v>8.2200000000000006</v>
      </c>
      <c r="L2290">
        <v>13</v>
      </c>
      <c r="M2290">
        <v>10</v>
      </c>
      <c r="N2290">
        <v>3</v>
      </c>
      <c r="O2290">
        <v>13</v>
      </c>
      <c r="P2290">
        <v>76.900000000000006</v>
      </c>
      <c r="Q2290">
        <v>76.900000000000006</v>
      </c>
      <c r="R2290">
        <v>0.22</v>
      </c>
      <c r="S2290" t="s">
        <v>42</v>
      </c>
      <c r="T2290" t="s">
        <v>31</v>
      </c>
    </row>
    <row r="2291" spans="1:20" x14ac:dyDescent="0.3">
      <c r="A2291" t="s">
        <v>77</v>
      </c>
      <c r="B2291" t="s">
        <v>78</v>
      </c>
      <c r="C2291" t="s">
        <v>72</v>
      </c>
      <c r="D2291" t="s">
        <v>73</v>
      </c>
      <c r="E2291" t="s">
        <v>24</v>
      </c>
      <c r="F2291" t="s">
        <v>74</v>
      </c>
      <c r="G2291" t="s">
        <v>538</v>
      </c>
      <c r="H2291" t="s">
        <v>27</v>
      </c>
      <c r="I2291" t="s">
        <v>75</v>
      </c>
      <c r="J2291" t="s">
        <v>137</v>
      </c>
      <c r="K2291">
        <v>8.17</v>
      </c>
      <c r="L2291">
        <v>14</v>
      </c>
      <c r="M2291">
        <v>11</v>
      </c>
      <c r="N2291">
        <v>3</v>
      </c>
      <c r="O2291">
        <v>14</v>
      </c>
      <c r="P2291">
        <v>78.599999999999994</v>
      </c>
      <c r="Q2291">
        <v>78.599999999999994</v>
      </c>
      <c r="R2291">
        <v>0.17</v>
      </c>
      <c r="S2291" t="s">
        <v>30</v>
      </c>
      <c r="T2291" t="s">
        <v>31</v>
      </c>
    </row>
    <row r="2292" spans="1:20" x14ac:dyDescent="0.3">
      <c r="A2292" t="s">
        <v>82</v>
      </c>
      <c r="B2292" t="s">
        <v>83</v>
      </c>
      <c r="C2292" t="s">
        <v>72</v>
      </c>
      <c r="D2292" t="s">
        <v>45</v>
      </c>
      <c r="E2292" t="s">
        <v>24</v>
      </c>
      <c r="F2292" t="s">
        <v>74</v>
      </c>
      <c r="G2292" t="s">
        <v>538</v>
      </c>
      <c r="H2292" t="s">
        <v>119</v>
      </c>
      <c r="I2292" t="s">
        <v>539</v>
      </c>
      <c r="J2292" t="s">
        <v>540</v>
      </c>
      <c r="K2292">
        <v>9.11</v>
      </c>
      <c r="L2292">
        <v>21</v>
      </c>
      <c r="M2292">
        <v>20</v>
      </c>
      <c r="N2292">
        <v>1</v>
      </c>
      <c r="O2292">
        <v>21</v>
      </c>
      <c r="P2292">
        <v>95.2</v>
      </c>
      <c r="Q2292">
        <v>95.2</v>
      </c>
      <c r="R2292">
        <v>1.1100000000000001</v>
      </c>
      <c r="S2292" t="s">
        <v>30</v>
      </c>
      <c r="T2292" t="s">
        <v>31</v>
      </c>
    </row>
    <row r="2293" spans="1:20" x14ac:dyDescent="0.3">
      <c r="A2293" t="s">
        <v>85</v>
      </c>
      <c r="B2293" t="s">
        <v>86</v>
      </c>
      <c r="C2293" t="s">
        <v>87</v>
      </c>
      <c r="D2293" t="s">
        <v>88</v>
      </c>
      <c r="E2293" t="s">
        <v>24</v>
      </c>
      <c r="F2293" t="s">
        <v>89</v>
      </c>
      <c r="G2293" t="s">
        <v>538</v>
      </c>
      <c r="H2293" t="s">
        <v>27</v>
      </c>
      <c r="I2293" t="s">
        <v>181</v>
      </c>
      <c r="J2293" t="s">
        <v>343</v>
      </c>
      <c r="K2293">
        <v>9.3800000000000008</v>
      </c>
      <c r="L2293">
        <v>13</v>
      </c>
      <c r="M2293">
        <v>11</v>
      </c>
      <c r="N2293">
        <v>2</v>
      </c>
      <c r="O2293">
        <v>13</v>
      </c>
      <c r="P2293">
        <v>84.6</v>
      </c>
      <c r="Q2293">
        <v>84.6</v>
      </c>
      <c r="R2293">
        <v>1.38</v>
      </c>
      <c r="S2293" t="s">
        <v>30</v>
      </c>
      <c r="T2293" t="s">
        <v>31</v>
      </c>
    </row>
    <row r="2294" spans="1:20" x14ac:dyDescent="0.3">
      <c r="A2294" t="s">
        <v>92</v>
      </c>
      <c r="B2294" t="s">
        <v>93</v>
      </c>
      <c r="C2294" t="s">
        <v>94</v>
      </c>
      <c r="D2294" t="s">
        <v>95</v>
      </c>
      <c r="E2294" t="s">
        <v>24</v>
      </c>
      <c r="F2294" t="s">
        <v>89</v>
      </c>
      <c r="G2294" t="s">
        <v>538</v>
      </c>
      <c r="H2294" t="s">
        <v>27</v>
      </c>
      <c r="I2294" t="s">
        <v>110</v>
      </c>
      <c r="J2294" t="s">
        <v>156</v>
      </c>
      <c r="K2294">
        <v>9.3000000000000007</v>
      </c>
      <c r="L2294">
        <v>29</v>
      </c>
      <c r="M2294">
        <v>20</v>
      </c>
      <c r="N2294">
        <v>9</v>
      </c>
      <c r="O2294">
        <v>29</v>
      </c>
      <c r="P2294">
        <v>69</v>
      </c>
      <c r="Q2294">
        <v>69</v>
      </c>
      <c r="R2294">
        <v>1.3</v>
      </c>
      <c r="S2294" t="s">
        <v>81</v>
      </c>
      <c r="T2294" t="s">
        <v>122</v>
      </c>
    </row>
    <row r="2295" spans="1:20" x14ac:dyDescent="0.3">
      <c r="A2295" t="s">
        <v>97</v>
      </c>
      <c r="B2295" t="s">
        <v>98</v>
      </c>
      <c r="C2295" t="s">
        <v>94</v>
      </c>
      <c r="D2295" t="s">
        <v>95</v>
      </c>
      <c r="E2295" t="s">
        <v>24</v>
      </c>
      <c r="F2295" t="s">
        <v>89</v>
      </c>
      <c r="G2295" t="s">
        <v>538</v>
      </c>
      <c r="H2295" t="s">
        <v>27</v>
      </c>
      <c r="I2295" t="s">
        <v>125</v>
      </c>
      <c r="J2295" t="s">
        <v>155</v>
      </c>
      <c r="K2295">
        <v>8.49</v>
      </c>
      <c r="L2295">
        <v>24</v>
      </c>
      <c r="M2295">
        <v>17</v>
      </c>
      <c r="N2295">
        <v>7</v>
      </c>
      <c r="O2295">
        <v>24</v>
      </c>
      <c r="P2295">
        <v>70.8</v>
      </c>
      <c r="Q2295">
        <v>70.8</v>
      </c>
      <c r="R2295">
        <v>0.49</v>
      </c>
      <c r="S2295" t="s">
        <v>30</v>
      </c>
      <c r="T2295" t="s">
        <v>37</v>
      </c>
    </row>
    <row r="2296" spans="1:20" x14ac:dyDescent="0.3">
      <c r="A2296" t="s">
        <v>100</v>
      </c>
      <c r="B2296" t="s">
        <v>101</v>
      </c>
      <c r="C2296" t="s">
        <v>94</v>
      </c>
      <c r="D2296" t="s">
        <v>45</v>
      </c>
      <c r="E2296" t="s">
        <v>24</v>
      </c>
      <c r="F2296" t="s">
        <v>89</v>
      </c>
      <c r="G2296" t="s">
        <v>538</v>
      </c>
      <c r="H2296" t="s">
        <v>27</v>
      </c>
      <c r="I2296" t="s">
        <v>84</v>
      </c>
      <c r="J2296" t="s">
        <v>242</v>
      </c>
      <c r="K2296">
        <v>8.52</v>
      </c>
      <c r="L2296">
        <v>28</v>
      </c>
      <c r="M2296">
        <v>24</v>
      </c>
      <c r="N2296">
        <v>4</v>
      </c>
      <c r="O2296">
        <v>28</v>
      </c>
      <c r="P2296">
        <v>85.7</v>
      </c>
      <c r="Q2296">
        <v>85.7</v>
      </c>
      <c r="R2296">
        <v>0.52</v>
      </c>
      <c r="S2296" t="s">
        <v>81</v>
      </c>
      <c r="T2296" t="s">
        <v>37</v>
      </c>
    </row>
    <row r="2297" spans="1:20" x14ac:dyDescent="0.3">
      <c r="A2297" t="s">
        <v>103</v>
      </c>
      <c r="B2297" t="s">
        <v>104</v>
      </c>
      <c r="C2297" t="s">
        <v>22</v>
      </c>
      <c r="D2297" t="s">
        <v>34</v>
      </c>
      <c r="E2297" t="s">
        <v>105</v>
      </c>
      <c r="F2297" t="s">
        <v>25</v>
      </c>
      <c r="G2297" t="s">
        <v>538</v>
      </c>
      <c r="H2297" t="s">
        <v>27</v>
      </c>
      <c r="I2297" t="s">
        <v>58</v>
      </c>
      <c r="J2297" t="s">
        <v>299</v>
      </c>
      <c r="K2297">
        <v>7.41</v>
      </c>
      <c r="L2297">
        <v>22</v>
      </c>
      <c r="M2297">
        <v>16</v>
      </c>
      <c r="N2297">
        <v>6</v>
      </c>
      <c r="O2297">
        <v>22</v>
      </c>
      <c r="P2297">
        <v>72.7</v>
      </c>
      <c r="Q2297">
        <v>72.7</v>
      </c>
      <c r="R2297">
        <v>0</v>
      </c>
      <c r="S2297" t="s">
        <v>30</v>
      </c>
      <c r="T2297" t="s">
        <v>37</v>
      </c>
    </row>
    <row r="2298" spans="1:20" x14ac:dyDescent="0.3">
      <c r="A2298" t="s">
        <v>108</v>
      </c>
      <c r="B2298" t="s">
        <v>109</v>
      </c>
      <c r="C2298" t="s">
        <v>22</v>
      </c>
      <c r="D2298" t="s">
        <v>34</v>
      </c>
      <c r="E2298" t="s">
        <v>105</v>
      </c>
      <c r="F2298" t="s">
        <v>25</v>
      </c>
      <c r="G2298" t="s">
        <v>538</v>
      </c>
      <c r="H2298" t="s">
        <v>27</v>
      </c>
      <c r="I2298" t="s">
        <v>84</v>
      </c>
      <c r="J2298" t="s">
        <v>341</v>
      </c>
      <c r="K2298">
        <v>8.31</v>
      </c>
      <c r="L2298">
        <v>17</v>
      </c>
      <c r="M2298">
        <v>14</v>
      </c>
      <c r="N2298">
        <v>3</v>
      </c>
      <c r="O2298">
        <v>17</v>
      </c>
      <c r="P2298">
        <v>82.4</v>
      </c>
      <c r="Q2298">
        <v>82.4</v>
      </c>
      <c r="R2298">
        <v>0.31</v>
      </c>
      <c r="S2298" t="s">
        <v>42</v>
      </c>
      <c r="T2298" t="s">
        <v>31</v>
      </c>
    </row>
    <row r="2299" spans="1:20" x14ac:dyDescent="0.3">
      <c r="A2299" t="s">
        <v>111</v>
      </c>
      <c r="B2299" t="s">
        <v>112</v>
      </c>
      <c r="C2299" t="s">
        <v>55</v>
      </c>
      <c r="D2299" t="s">
        <v>56</v>
      </c>
      <c r="E2299" t="s">
        <v>105</v>
      </c>
      <c r="F2299" t="s">
        <v>57</v>
      </c>
      <c r="G2299" t="s">
        <v>538</v>
      </c>
      <c r="H2299" t="s">
        <v>27</v>
      </c>
      <c r="I2299" t="s">
        <v>35</v>
      </c>
      <c r="J2299" t="s">
        <v>171</v>
      </c>
      <c r="K2299">
        <v>9.27</v>
      </c>
      <c r="L2299">
        <v>5</v>
      </c>
      <c r="M2299">
        <v>4</v>
      </c>
      <c r="N2299">
        <v>1</v>
      </c>
      <c r="O2299">
        <v>5</v>
      </c>
      <c r="P2299">
        <v>80</v>
      </c>
      <c r="Q2299">
        <v>80</v>
      </c>
      <c r="R2299">
        <v>1.27</v>
      </c>
      <c r="S2299" t="s">
        <v>42</v>
      </c>
      <c r="T2299" t="s">
        <v>31</v>
      </c>
    </row>
    <row r="2300" spans="1:20" x14ac:dyDescent="0.3">
      <c r="A2300" t="s">
        <v>114</v>
      </c>
      <c r="B2300" t="s">
        <v>115</v>
      </c>
      <c r="C2300" t="s">
        <v>72</v>
      </c>
      <c r="D2300" t="s">
        <v>73</v>
      </c>
      <c r="E2300" t="s">
        <v>105</v>
      </c>
      <c r="F2300" t="s">
        <v>74</v>
      </c>
      <c r="G2300" t="s">
        <v>538</v>
      </c>
      <c r="H2300" t="s">
        <v>27</v>
      </c>
      <c r="I2300" t="s">
        <v>149</v>
      </c>
      <c r="J2300" t="s">
        <v>236</v>
      </c>
      <c r="K2300">
        <v>8.85</v>
      </c>
      <c r="L2300">
        <v>11</v>
      </c>
      <c r="M2300">
        <v>9</v>
      </c>
      <c r="N2300">
        <v>2</v>
      </c>
      <c r="O2300">
        <v>11</v>
      </c>
      <c r="P2300">
        <v>81.8</v>
      </c>
      <c r="Q2300">
        <v>81.8</v>
      </c>
      <c r="R2300">
        <v>0.85</v>
      </c>
      <c r="S2300" t="s">
        <v>81</v>
      </c>
      <c r="T2300" t="s">
        <v>31</v>
      </c>
    </row>
    <row r="2301" spans="1:20" x14ac:dyDescent="0.3">
      <c r="A2301" t="s">
        <v>117</v>
      </c>
      <c r="B2301" t="s">
        <v>118</v>
      </c>
      <c r="C2301" t="s">
        <v>94</v>
      </c>
      <c r="D2301" t="s">
        <v>95</v>
      </c>
      <c r="E2301" t="s">
        <v>105</v>
      </c>
      <c r="F2301" t="s">
        <v>89</v>
      </c>
      <c r="G2301" t="s">
        <v>538</v>
      </c>
      <c r="H2301" t="s">
        <v>27</v>
      </c>
      <c r="I2301" t="s">
        <v>58</v>
      </c>
      <c r="J2301" t="s">
        <v>329</v>
      </c>
      <c r="K2301">
        <v>9</v>
      </c>
      <c r="L2301">
        <v>29</v>
      </c>
      <c r="M2301">
        <v>26</v>
      </c>
      <c r="N2301">
        <v>3</v>
      </c>
      <c r="O2301">
        <v>29</v>
      </c>
      <c r="P2301">
        <v>89.7</v>
      </c>
      <c r="Q2301">
        <v>89.7</v>
      </c>
      <c r="R2301">
        <v>1</v>
      </c>
      <c r="S2301" t="s">
        <v>30</v>
      </c>
      <c r="T2301" t="s">
        <v>31</v>
      </c>
    </row>
    <row r="2302" spans="1:20" x14ac:dyDescent="0.3">
      <c r="A2302" t="s">
        <v>20</v>
      </c>
      <c r="B2302" t="s">
        <v>21</v>
      </c>
      <c r="C2302" t="s">
        <v>22</v>
      </c>
      <c r="D2302" t="s">
        <v>23</v>
      </c>
      <c r="E2302" t="s">
        <v>24</v>
      </c>
      <c r="F2302" t="s">
        <v>25</v>
      </c>
      <c r="G2302" t="s">
        <v>541</v>
      </c>
      <c r="H2302" t="s">
        <v>124</v>
      </c>
      <c r="I2302" t="s">
        <v>138</v>
      </c>
      <c r="J2302" t="s">
        <v>542</v>
      </c>
      <c r="K2302">
        <v>4.51</v>
      </c>
      <c r="L2302">
        <v>16</v>
      </c>
      <c r="M2302">
        <v>13</v>
      </c>
      <c r="N2302">
        <v>3</v>
      </c>
      <c r="O2302">
        <v>16</v>
      </c>
      <c r="P2302">
        <v>81.2</v>
      </c>
      <c r="Q2302">
        <v>81.2</v>
      </c>
      <c r="R2302">
        <v>0</v>
      </c>
      <c r="S2302" t="s">
        <v>30</v>
      </c>
      <c r="T2302" t="s">
        <v>31</v>
      </c>
    </row>
    <row r="2303" spans="1:20" x14ac:dyDescent="0.3">
      <c r="A2303" t="s">
        <v>32</v>
      </c>
      <c r="B2303" t="s">
        <v>33</v>
      </c>
      <c r="C2303" t="s">
        <v>22</v>
      </c>
      <c r="D2303" t="s">
        <v>34</v>
      </c>
      <c r="E2303" t="s">
        <v>24</v>
      </c>
      <c r="F2303" t="s">
        <v>25</v>
      </c>
      <c r="G2303" t="s">
        <v>541</v>
      </c>
      <c r="H2303" t="s">
        <v>27</v>
      </c>
      <c r="I2303" t="s">
        <v>110</v>
      </c>
      <c r="J2303" t="s">
        <v>131</v>
      </c>
      <c r="K2303">
        <v>9.15</v>
      </c>
      <c r="L2303">
        <v>18</v>
      </c>
      <c r="M2303">
        <v>15</v>
      </c>
      <c r="N2303">
        <v>3</v>
      </c>
      <c r="O2303">
        <v>18</v>
      </c>
      <c r="P2303">
        <v>83.3</v>
      </c>
      <c r="Q2303">
        <v>83.3</v>
      </c>
      <c r="R2303">
        <v>1.1499999999999999</v>
      </c>
      <c r="S2303" t="s">
        <v>30</v>
      </c>
      <c r="T2303" t="s">
        <v>31</v>
      </c>
    </row>
    <row r="2304" spans="1:20" x14ac:dyDescent="0.3">
      <c r="A2304" t="s">
        <v>38</v>
      </c>
      <c r="B2304" t="s">
        <v>39</v>
      </c>
      <c r="C2304" t="s">
        <v>22</v>
      </c>
      <c r="D2304" t="s">
        <v>34</v>
      </c>
      <c r="E2304" t="s">
        <v>24</v>
      </c>
      <c r="F2304" t="s">
        <v>25</v>
      </c>
      <c r="G2304" t="s">
        <v>541</v>
      </c>
      <c r="H2304" t="s">
        <v>119</v>
      </c>
      <c r="I2304" t="s">
        <v>96</v>
      </c>
      <c r="J2304" t="s">
        <v>242</v>
      </c>
      <c r="K2304">
        <v>7.62</v>
      </c>
      <c r="L2304">
        <v>20</v>
      </c>
      <c r="M2304">
        <v>19</v>
      </c>
      <c r="N2304">
        <v>1</v>
      </c>
      <c r="O2304">
        <v>20</v>
      </c>
      <c r="P2304">
        <v>95</v>
      </c>
      <c r="Q2304">
        <v>95</v>
      </c>
      <c r="R2304">
        <v>0</v>
      </c>
      <c r="S2304" t="s">
        <v>30</v>
      </c>
      <c r="T2304" t="s">
        <v>31</v>
      </c>
    </row>
    <row r="2305" spans="1:20" x14ac:dyDescent="0.3">
      <c r="A2305" t="s">
        <v>43</v>
      </c>
      <c r="B2305" t="s">
        <v>44</v>
      </c>
      <c r="C2305" t="s">
        <v>22</v>
      </c>
      <c r="D2305" t="s">
        <v>45</v>
      </c>
      <c r="E2305" t="s">
        <v>24</v>
      </c>
      <c r="F2305" t="s">
        <v>25</v>
      </c>
      <c r="G2305" t="s">
        <v>541</v>
      </c>
      <c r="H2305" t="s">
        <v>27</v>
      </c>
      <c r="I2305" t="s">
        <v>138</v>
      </c>
      <c r="J2305" t="s">
        <v>337</v>
      </c>
      <c r="K2305">
        <v>8.33</v>
      </c>
      <c r="L2305">
        <v>18</v>
      </c>
      <c r="M2305">
        <v>12</v>
      </c>
      <c r="N2305">
        <v>6</v>
      </c>
      <c r="O2305">
        <v>18</v>
      </c>
      <c r="P2305">
        <v>66.7</v>
      </c>
      <c r="Q2305">
        <v>66.7</v>
      </c>
      <c r="R2305">
        <v>0.33</v>
      </c>
      <c r="S2305" t="s">
        <v>42</v>
      </c>
      <c r="T2305" t="s">
        <v>37</v>
      </c>
    </row>
    <row r="2306" spans="1:20" x14ac:dyDescent="0.3">
      <c r="A2306" t="s">
        <v>48</v>
      </c>
      <c r="B2306" t="s">
        <v>49</v>
      </c>
      <c r="C2306" t="s">
        <v>22</v>
      </c>
      <c r="D2306" t="s">
        <v>34</v>
      </c>
      <c r="E2306" t="s">
        <v>24</v>
      </c>
      <c r="F2306" t="s">
        <v>25</v>
      </c>
      <c r="G2306" t="s">
        <v>541</v>
      </c>
      <c r="H2306" t="s">
        <v>27</v>
      </c>
      <c r="I2306" t="s">
        <v>138</v>
      </c>
      <c r="J2306" t="s">
        <v>300</v>
      </c>
      <c r="K2306">
        <v>8.0299999999999994</v>
      </c>
      <c r="L2306">
        <v>23</v>
      </c>
      <c r="M2306">
        <v>19</v>
      </c>
      <c r="N2306">
        <v>4</v>
      </c>
      <c r="O2306">
        <v>23</v>
      </c>
      <c r="P2306">
        <v>82.6</v>
      </c>
      <c r="Q2306">
        <v>82.6</v>
      </c>
      <c r="R2306">
        <v>0.03</v>
      </c>
      <c r="S2306" t="s">
        <v>30</v>
      </c>
      <c r="T2306" t="s">
        <v>37</v>
      </c>
    </row>
    <row r="2307" spans="1:20" x14ac:dyDescent="0.3">
      <c r="A2307" t="s">
        <v>53</v>
      </c>
      <c r="B2307" t="s">
        <v>54</v>
      </c>
      <c r="C2307" t="s">
        <v>55</v>
      </c>
      <c r="D2307" t="s">
        <v>56</v>
      </c>
      <c r="E2307" t="s">
        <v>24</v>
      </c>
      <c r="F2307" t="s">
        <v>57</v>
      </c>
      <c r="G2307" t="s">
        <v>541</v>
      </c>
      <c r="H2307" t="s">
        <v>27</v>
      </c>
      <c r="I2307" t="s">
        <v>138</v>
      </c>
      <c r="J2307" t="s">
        <v>177</v>
      </c>
      <c r="K2307">
        <v>8.11</v>
      </c>
      <c r="L2307">
        <v>19</v>
      </c>
      <c r="M2307">
        <v>19</v>
      </c>
      <c r="N2307">
        <v>0</v>
      </c>
      <c r="O2307">
        <v>19</v>
      </c>
      <c r="P2307">
        <v>100</v>
      </c>
      <c r="Q2307">
        <v>100</v>
      </c>
      <c r="R2307">
        <v>0.11</v>
      </c>
      <c r="S2307" t="s">
        <v>42</v>
      </c>
      <c r="T2307" t="s">
        <v>60</v>
      </c>
    </row>
    <row r="2308" spans="1:20" x14ac:dyDescent="0.3">
      <c r="A2308" t="s">
        <v>61</v>
      </c>
      <c r="B2308" t="s">
        <v>62</v>
      </c>
      <c r="C2308" t="s">
        <v>55</v>
      </c>
      <c r="D2308" t="s">
        <v>63</v>
      </c>
      <c r="E2308" t="s">
        <v>24</v>
      </c>
      <c r="F2308" t="s">
        <v>57</v>
      </c>
      <c r="G2308" t="s">
        <v>541</v>
      </c>
      <c r="H2308" t="s">
        <v>27</v>
      </c>
      <c r="I2308" t="s">
        <v>50</v>
      </c>
      <c r="J2308" t="s">
        <v>205</v>
      </c>
      <c r="K2308">
        <v>8.7899999999999991</v>
      </c>
      <c r="L2308">
        <v>19</v>
      </c>
      <c r="M2308">
        <v>15</v>
      </c>
      <c r="N2308">
        <v>4</v>
      </c>
      <c r="O2308">
        <v>19</v>
      </c>
      <c r="P2308">
        <v>78.900000000000006</v>
      </c>
      <c r="Q2308">
        <v>78.900000000000006</v>
      </c>
      <c r="R2308">
        <v>0.79</v>
      </c>
      <c r="S2308" t="s">
        <v>81</v>
      </c>
      <c r="T2308" t="s">
        <v>37</v>
      </c>
    </row>
    <row r="2309" spans="1:20" x14ac:dyDescent="0.3">
      <c r="A2309" t="s">
        <v>66</v>
      </c>
      <c r="B2309" t="s">
        <v>67</v>
      </c>
      <c r="C2309" t="s">
        <v>55</v>
      </c>
      <c r="D2309" t="s">
        <v>56</v>
      </c>
      <c r="E2309" t="s">
        <v>24</v>
      </c>
      <c r="F2309" t="s">
        <v>57</v>
      </c>
      <c r="G2309" t="s">
        <v>541</v>
      </c>
      <c r="H2309" t="s">
        <v>27</v>
      </c>
      <c r="I2309" t="s">
        <v>260</v>
      </c>
      <c r="J2309" t="s">
        <v>193</v>
      </c>
      <c r="K2309">
        <v>8.5299999999999994</v>
      </c>
      <c r="L2309">
        <v>21</v>
      </c>
      <c r="M2309">
        <v>17</v>
      </c>
      <c r="N2309">
        <v>4</v>
      </c>
      <c r="O2309">
        <v>21</v>
      </c>
      <c r="P2309">
        <v>81</v>
      </c>
      <c r="Q2309">
        <v>81</v>
      </c>
      <c r="R2309">
        <v>0.53</v>
      </c>
      <c r="S2309" t="s">
        <v>42</v>
      </c>
      <c r="T2309" t="s">
        <v>37</v>
      </c>
    </row>
    <row r="2310" spans="1:20" x14ac:dyDescent="0.3">
      <c r="A2310" t="s">
        <v>70</v>
      </c>
      <c r="B2310" t="s">
        <v>71</v>
      </c>
      <c r="C2310" t="s">
        <v>72</v>
      </c>
      <c r="D2310" t="s">
        <v>73</v>
      </c>
      <c r="E2310" t="s">
        <v>24</v>
      </c>
      <c r="F2310" t="s">
        <v>74</v>
      </c>
      <c r="G2310" t="s">
        <v>541</v>
      </c>
      <c r="H2310" t="s">
        <v>27</v>
      </c>
      <c r="I2310" t="s">
        <v>164</v>
      </c>
      <c r="J2310" t="s">
        <v>163</v>
      </c>
      <c r="K2310">
        <v>8.0500000000000007</v>
      </c>
      <c r="L2310">
        <v>21</v>
      </c>
      <c r="M2310">
        <v>21</v>
      </c>
      <c r="N2310">
        <v>0</v>
      </c>
      <c r="O2310">
        <v>21</v>
      </c>
      <c r="P2310">
        <v>100</v>
      </c>
      <c r="Q2310">
        <v>100</v>
      </c>
      <c r="R2310">
        <v>0.05</v>
      </c>
      <c r="S2310" t="s">
        <v>42</v>
      </c>
      <c r="T2310" t="s">
        <v>60</v>
      </c>
    </row>
    <row r="2311" spans="1:20" x14ac:dyDescent="0.3">
      <c r="A2311" t="s">
        <v>77</v>
      </c>
      <c r="B2311" t="s">
        <v>78</v>
      </c>
      <c r="C2311" t="s">
        <v>72</v>
      </c>
      <c r="D2311" t="s">
        <v>73</v>
      </c>
      <c r="E2311" t="s">
        <v>24</v>
      </c>
      <c r="F2311" t="s">
        <v>74</v>
      </c>
      <c r="G2311" t="s">
        <v>541</v>
      </c>
      <c r="H2311" t="s">
        <v>27</v>
      </c>
      <c r="I2311" t="s">
        <v>46</v>
      </c>
      <c r="J2311" t="s">
        <v>36</v>
      </c>
      <c r="K2311">
        <v>7.35</v>
      </c>
      <c r="L2311">
        <v>19</v>
      </c>
      <c r="M2311">
        <v>14</v>
      </c>
      <c r="N2311">
        <v>5</v>
      </c>
      <c r="O2311">
        <v>19</v>
      </c>
      <c r="P2311">
        <v>73.7</v>
      </c>
      <c r="Q2311">
        <v>73.7</v>
      </c>
      <c r="R2311">
        <v>0</v>
      </c>
      <c r="S2311" t="s">
        <v>30</v>
      </c>
      <c r="T2311" t="s">
        <v>37</v>
      </c>
    </row>
    <row r="2312" spans="1:20" x14ac:dyDescent="0.3">
      <c r="A2312" t="s">
        <v>82</v>
      </c>
      <c r="B2312" t="s">
        <v>83</v>
      </c>
      <c r="C2312" t="s">
        <v>72</v>
      </c>
      <c r="D2312" t="s">
        <v>45</v>
      </c>
      <c r="E2312" t="s">
        <v>24</v>
      </c>
      <c r="F2312" t="s">
        <v>74</v>
      </c>
      <c r="G2312" t="s">
        <v>541</v>
      </c>
      <c r="H2312" t="s">
        <v>27</v>
      </c>
      <c r="I2312" t="s">
        <v>110</v>
      </c>
      <c r="J2312" t="s">
        <v>255</v>
      </c>
      <c r="K2312">
        <v>9.4</v>
      </c>
      <c r="L2312">
        <v>21</v>
      </c>
      <c r="M2312">
        <v>20</v>
      </c>
      <c r="N2312">
        <v>1</v>
      </c>
      <c r="O2312">
        <v>21</v>
      </c>
      <c r="P2312">
        <v>95.2</v>
      </c>
      <c r="Q2312">
        <v>95.2</v>
      </c>
      <c r="R2312">
        <v>1.4</v>
      </c>
      <c r="S2312" t="s">
        <v>42</v>
      </c>
      <c r="T2312" t="s">
        <v>31</v>
      </c>
    </row>
    <row r="2313" spans="1:20" x14ac:dyDescent="0.3">
      <c r="A2313" t="s">
        <v>85</v>
      </c>
      <c r="B2313" t="s">
        <v>86</v>
      </c>
      <c r="C2313" t="s">
        <v>87</v>
      </c>
      <c r="D2313" t="s">
        <v>88</v>
      </c>
      <c r="E2313" t="s">
        <v>24</v>
      </c>
      <c r="F2313" t="s">
        <v>89</v>
      </c>
      <c r="G2313" t="s">
        <v>541</v>
      </c>
      <c r="H2313" t="s">
        <v>27</v>
      </c>
      <c r="I2313" t="s">
        <v>110</v>
      </c>
      <c r="J2313" t="s">
        <v>317</v>
      </c>
      <c r="K2313">
        <v>9.48</v>
      </c>
      <c r="L2313">
        <v>5</v>
      </c>
      <c r="M2313">
        <v>4</v>
      </c>
      <c r="N2313">
        <v>1</v>
      </c>
      <c r="O2313">
        <v>5</v>
      </c>
      <c r="P2313">
        <v>80</v>
      </c>
      <c r="Q2313">
        <v>80</v>
      </c>
      <c r="R2313">
        <v>1.48</v>
      </c>
      <c r="S2313" t="s">
        <v>30</v>
      </c>
      <c r="T2313" t="s">
        <v>31</v>
      </c>
    </row>
    <row r="2314" spans="1:20" x14ac:dyDescent="0.3">
      <c r="A2314" t="s">
        <v>92</v>
      </c>
      <c r="B2314" t="s">
        <v>93</v>
      </c>
      <c r="C2314" t="s">
        <v>94</v>
      </c>
      <c r="D2314" t="s">
        <v>95</v>
      </c>
      <c r="E2314" t="s">
        <v>24</v>
      </c>
      <c r="F2314" t="s">
        <v>89</v>
      </c>
      <c r="G2314" t="s">
        <v>541</v>
      </c>
      <c r="H2314" t="s">
        <v>27</v>
      </c>
      <c r="I2314" t="s">
        <v>138</v>
      </c>
      <c r="J2314" t="s">
        <v>143</v>
      </c>
      <c r="K2314">
        <v>7.84</v>
      </c>
      <c r="L2314">
        <v>28</v>
      </c>
      <c r="M2314">
        <v>21</v>
      </c>
      <c r="N2314">
        <v>7</v>
      </c>
      <c r="O2314">
        <v>28</v>
      </c>
      <c r="P2314">
        <v>75</v>
      </c>
      <c r="Q2314">
        <v>75</v>
      </c>
      <c r="R2314">
        <v>0</v>
      </c>
      <c r="S2314" t="s">
        <v>42</v>
      </c>
      <c r="T2314" t="s">
        <v>37</v>
      </c>
    </row>
    <row r="2315" spans="1:20" x14ac:dyDescent="0.3">
      <c r="A2315" t="s">
        <v>97</v>
      </c>
      <c r="B2315" t="s">
        <v>98</v>
      </c>
      <c r="C2315" t="s">
        <v>94</v>
      </c>
      <c r="D2315" t="s">
        <v>95</v>
      </c>
      <c r="E2315" t="s">
        <v>24</v>
      </c>
      <c r="F2315" t="s">
        <v>89</v>
      </c>
      <c r="G2315" t="s">
        <v>541</v>
      </c>
      <c r="H2315" t="s">
        <v>27</v>
      </c>
      <c r="I2315" t="s">
        <v>79</v>
      </c>
      <c r="J2315" t="s">
        <v>312</v>
      </c>
      <c r="K2315">
        <v>8.4499999999999993</v>
      </c>
      <c r="L2315">
        <v>23</v>
      </c>
      <c r="M2315">
        <v>18</v>
      </c>
      <c r="N2315">
        <v>5</v>
      </c>
      <c r="O2315">
        <v>23</v>
      </c>
      <c r="P2315">
        <v>78.3</v>
      </c>
      <c r="Q2315">
        <v>78.3</v>
      </c>
      <c r="R2315">
        <v>0.45</v>
      </c>
      <c r="S2315" t="s">
        <v>42</v>
      </c>
      <c r="T2315" t="s">
        <v>37</v>
      </c>
    </row>
    <row r="2316" spans="1:20" x14ac:dyDescent="0.3">
      <c r="A2316" t="s">
        <v>100</v>
      </c>
      <c r="B2316" t="s">
        <v>101</v>
      </c>
      <c r="C2316" t="s">
        <v>94</v>
      </c>
      <c r="D2316" t="s">
        <v>45</v>
      </c>
      <c r="E2316" t="s">
        <v>24</v>
      </c>
      <c r="F2316" t="s">
        <v>89</v>
      </c>
      <c r="G2316" t="s">
        <v>541</v>
      </c>
      <c r="H2316" t="s">
        <v>27</v>
      </c>
      <c r="I2316" t="s">
        <v>96</v>
      </c>
      <c r="J2316" t="s">
        <v>230</v>
      </c>
      <c r="K2316">
        <v>8.08</v>
      </c>
      <c r="L2316">
        <v>22</v>
      </c>
      <c r="M2316">
        <v>21</v>
      </c>
      <c r="N2316">
        <v>1</v>
      </c>
      <c r="O2316">
        <v>22</v>
      </c>
      <c r="P2316">
        <v>95.5</v>
      </c>
      <c r="Q2316">
        <v>95.5</v>
      </c>
      <c r="R2316">
        <v>0.08</v>
      </c>
      <c r="S2316" t="s">
        <v>30</v>
      </c>
      <c r="T2316" t="s">
        <v>31</v>
      </c>
    </row>
    <row r="2317" spans="1:20" x14ac:dyDescent="0.3">
      <c r="A2317" t="s">
        <v>103</v>
      </c>
      <c r="B2317" t="s">
        <v>104</v>
      </c>
      <c r="C2317" t="s">
        <v>22</v>
      </c>
      <c r="D2317" t="s">
        <v>34</v>
      </c>
      <c r="E2317" t="s">
        <v>105</v>
      </c>
      <c r="F2317" t="s">
        <v>25</v>
      </c>
      <c r="G2317" t="s">
        <v>541</v>
      </c>
      <c r="H2317" t="s">
        <v>27</v>
      </c>
      <c r="I2317" t="s">
        <v>28</v>
      </c>
      <c r="J2317" t="s">
        <v>133</v>
      </c>
      <c r="K2317">
        <v>7.4</v>
      </c>
      <c r="L2317">
        <v>30</v>
      </c>
      <c r="M2317">
        <v>24</v>
      </c>
      <c r="N2317">
        <v>6</v>
      </c>
      <c r="O2317">
        <v>30</v>
      </c>
      <c r="P2317">
        <v>80</v>
      </c>
      <c r="Q2317">
        <v>80</v>
      </c>
      <c r="R2317">
        <v>0</v>
      </c>
      <c r="S2317" t="s">
        <v>52</v>
      </c>
      <c r="T2317" t="s">
        <v>37</v>
      </c>
    </row>
    <row r="2318" spans="1:20" x14ac:dyDescent="0.3">
      <c r="A2318" t="s">
        <v>108</v>
      </c>
      <c r="B2318" t="s">
        <v>109</v>
      </c>
      <c r="C2318" t="s">
        <v>22</v>
      </c>
      <c r="D2318" t="s">
        <v>34</v>
      </c>
      <c r="E2318" t="s">
        <v>105</v>
      </c>
      <c r="F2318" t="s">
        <v>25</v>
      </c>
      <c r="G2318" t="s">
        <v>541</v>
      </c>
      <c r="H2318" t="s">
        <v>27</v>
      </c>
      <c r="I2318" t="s">
        <v>50</v>
      </c>
      <c r="J2318" t="s">
        <v>190</v>
      </c>
      <c r="K2318">
        <v>9.02</v>
      </c>
      <c r="L2318">
        <v>17</v>
      </c>
      <c r="M2318">
        <v>17</v>
      </c>
      <c r="N2318">
        <v>0</v>
      </c>
      <c r="O2318">
        <v>17</v>
      </c>
      <c r="P2318">
        <v>100</v>
      </c>
      <c r="Q2318">
        <v>100</v>
      </c>
      <c r="R2318">
        <v>1.02</v>
      </c>
      <c r="S2318" t="s">
        <v>42</v>
      </c>
      <c r="T2318" t="s">
        <v>60</v>
      </c>
    </row>
    <row r="2319" spans="1:20" x14ac:dyDescent="0.3">
      <c r="A2319" t="s">
        <v>111</v>
      </c>
      <c r="B2319" t="s">
        <v>112</v>
      </c>
      <c r="C2319" t="s">
        <v>55</v>
      </c>
      <c r="D2319" t="s">
        <v>56</v>
      </c>
      <c r="E2319" t="s">
        <v>105</v>
      </c>
      <c r="F2319" t="s">
        <v>57</v>
      </c>
      <c r="G2319" t="s">
        <v>541</v>
      </c>
      <c r="H2319" t="s">
        <v>27</v>
      </c>
      <c r="I2319" t="s">
        <v>40</v>
      </c>
      <c r="J2319" t="s">
        <v>405</v>
      </c>
      <c r="K2319">
        <v>8.93</v>
      </c>
      <c r="L2319">
        <v>11</v>
      </c>
      <c r="M2319">
        <v>8</v>
      </c>
      <c r="N2319">
        <v>3</v>
      </c>
      <c r="O2319">
        <v>11</v>
      </c>
      <c r="P2319">
        <v>72.7</v>
      </c>
      <c r="Q2319">
        <v>72.7</v>
      </c>
      <c r="R2319">
        <v>0.93</v>
      </c>
      <c r="S2319" t="s">
        <v>42</v>
      </c>
      <c r="T2319" t="s">
        <v>31</v>
      </c>
    </row>
    <row r="2320" spans="1:20" x14ac:dyDescent="0.3">
      <c r="A2320" t="s">
        <v>114</v>
      </c>
      <c r="B2320" t="s">
        <v>115</v>
      </c>
      <c r="C2320" t="s">
        <v>72</v>
      </c>
      <c r="D2320" t="s">
        <v>73</v>
      </c>
      <c r="E2320" t="s">
        <v>105</v>
      </c>
      <c r="F2320" t="s">
        <v>74</v>
      </c>
      <c r="G2320" t="s">
        <v>541</v>
      </c>
      <c r="H2320" t="s">
        <v>27</v>
      </c>
      <c r="I2320" t="s">
        <v>149</v>
      </c>
      <c r="J2320" t="s">
        <v>356</v>
      </c>
      <c r="K2320">
        <v>8.33</v>
      </c>
      <c r="L2320">
        <v>24</v>
      </c>
      <c r="M2320">
        <v>19</v>
      </c>
      <c r="N2320">
        <v>5</v>
      </c>
      <c r="O2320">
        <v>24</v>
      </c>
      <c r="P2320">
        <v>79.2</v>
      </c>
      <c r="Q2320">
        <v>79.2</v>
      </c>
      <c r="R2320">
        <v>0.33</v>
      </c>
      <c r="S2320" t="s">
        <v>30</v>
      </c>
      <c r="T2320" t="s">
        <v>37</v>
      </c>
    </row>
    <row r="2321" spans="1:20" x14ac:dyDescent="0.3">
      <c r="A2321" t="s">
        <v>117</v>
      </c>
      <c r="B2321" t="s">
        <v>118</v>
      </c>
      <c r="C2321" t="s">
        <v>94</v>
      </c>
      <c r="D2321" t="s">
        <v>95</v>
      </c>
      <c r="E2321" t="s">
        <v>105</v>
      </c>
      <c r="F2321" t="s">
        <v>89</v>
      </c>
      <c r="G2321" t="s">
        <v>541</v>
      </c>
      <c r="H2321" t="s">
        <v>27</v>
      </c>
      <c r="I2321" t="s">
        <v>125</v>
      </c>
      <c r="J2321" t="s">
        <v>107</v>
      </c>
      <c r="K2321">
        <v>8.9499999999999993</v>
      </c>
      <c r="L2321">
        <v>23</v>
      </c>
      <c r="M2321">
        <v>20</v>
      </c>
      <c r="N2321">
        <v>3</v>
      </c>
      <c r="O2321">
        <v>23</v>
      </c>
      <c r="P2321">
        <v>87</v>
      </c>
      <c r="Q2321">
        <v>87</v>
      </c>
      <c r="R2321">
        <v>0.95</v>
      </c>
      <c r="S2321" t="s">
        <v>42</v>
      </c>
      <c r="T2321" t="s">
        <v>31</v>
      </c>
    </row>
    <row r="2322" spans="1:20" x14ac:dyDescent="0.3">
      <c r="A2322" t="s">
        <v>20</v>
      </c>
      <c r="B2322" t="s">
        <v>21</v>
      </c>
      <c r="C2322" t="s">
        <v>22</v>
      </c>
      <c r="D2322" t="s">
        <v>23</v>
      </c>
      <c r="E2322" t="s">
        <v>24</v>
      </c>
      <c r="F2322" t="s">
        <v>25</v>
      </c>
      <c r="G2322" t="s">
        <v>543</v>
      </c>
      <c r="H2322" t="s">
        <v>124</v>
      </c>
      <c r="I2322" t="s">
        <v>46</v>
      </c>
      <c r="J2322" t="s">
        <v>505</v>
      </c>
      <c r="K2322">
        <v>4.2</v>
      </c>
      <c r="L2322">
        <v>8</v>
      </c>
      <c r="M2322">
        <v>6</v>
      </c>
      <c r="N2322">
        <v>2</v>
      </c>
      <c r="O2322">
        <v>8</v>
      </c>
      <c r="P2322">
        <v>75</v>
      </c>
      <c r="Q2322">
        <v>75</v>
      </c>
      <c r="R2322">
        <v>0</v>
      </c>
      <c r="S2322" t="s">
        <v>42</v>
      </c>
      <c r="T2322" t="s">
        <v>31</v>
      </c>
    </row>
    <row r="2323" spans="1:20" x14ac:dyDescent="0.3">
      <c r="A2323" t="s">
        <v>32</v>
      </c>
      <c r="B2323" t="s">
        <v>33</v>
      </c>
      <c r="C2323" t="s">
        <v>22</v>
      </c>
      <c r="D2323" t="s">
        <v>34</v>
      </c>
      <c r="E2323" t="s">
        <v>24</v>
      </c>
      <c r="F2323" t="s">
        <v>25</v>
      </c>
      <c r="G2323" t="s">
        <v>543</v>
      </c>
      <c r="H2323" t="s">
        <v>27</v>
      </c>
      <c r="I2323" t="s">
        <v>179</v>
      </c>
      <c r="J2323" t="s">
        <v>29</v>
      </c>
      <c r="K2323">
        <v>7.77</v>
      </c>
      <c r="L2323">
        <v>28</v>
      </c>
      <c r="M2323">
        <v>28</v>
      </c>
      <c r="N2323">
        <v>0</v>
      </c>
      <c r="O2323">
        <v>28</v>
      </c>
      <c r="P2323">
        <v>100</v>
      </c>
      <c r="Q2323">
        <v>100</v>
      </c>
      <c r="R2323">
        <v>0</v>
      </c>
      <c r="S2323" t="s">
        <v>42</v>
      </c>
      <c r="T2323" t="s">
        <v>60</v>
      </c>
    </row>
    <row r="2324" spans="1:20" x14ac:dyDescent="0.3">
      <c r="A2324" t="s">
        <v>38</v>
      </c>
      <c r="B2324" t="s">
        <v>39</v>
      </c>
      <c r="C2324" t="s">
        <v>22</v>
      </c>
      <c r="D2324" t="s">
        <v>34</v>
      </c>
      <c r="E2324" t="s">
        <v>24</v>
      </c>
      <c r="F2324" t="s">
        <v>25</v>
      </c>
      <c r="G2324" t="s">
        <v>543</v>
      </c>
      <c r="H2324" t="s">
        <v>27</v>
      </c>
      <c r="I2324" t="s">
        <v>75</v>
      </c>
      <c r="J2324" t="s">
        <v>102</v>
      </c>
      <c r="K2324">
        <v>9.19</v>
      </c>
      <c r="L2324">
        <v>23</v>
      </c>
      <c r="M2324">
        <v>22</v>
      </c>
      <c r="N2324">
        <v>1</v>
      </c>
      <c r="O2324">
        <v>23</v>
      </c>
      <c r="P2324">
        <v>95.7</v>
      </c>
      <c r="Q2324">
        <v>95.7</v>
      </c>
      <c r="R2324">
        <v>1.19</v>
      </c>
      <c r="S2324" t="s">
        <v>30</v>
      </c>
      <c r="T2324" t="s">
        <v>31</v>
      </c>
    </row>
    <row r="2325" spans="1:20" x14ac:dyDescent="0.3">
      <c r="A2325" t="s">
        <v>43</v>
      </c>
      <c r="B2325" t="s">
        <v>44</v>
      </c>
      <c r="C2325" t="s">
        <v>22</v>
      </c>
      <c r="D2325" t="s">
        <v>45</v>
      </c>
      <c r="E2325" t="s">
        <v>24</v>
      </c>
      <c r="F2325" t="s">
        <v>25</v>
      </c>
      <c r="G2325" t="s">
        <v>543</v>
      </c>
      <c r="H2325" t="s">
        <v>27</v>
      </c>
      <c r="I2325" t="s">
        <v>206</v>
      </c>
      <c r="J2325" t="s">
        <v>172</v>
      </c>
      <c r="K2325">
        <v>7.42</v>
      </c>
      <c r="L2325">
        <v>28</v>
      </c>
      <c r="M2325">
        <v>27</v>
      </c>
      <c r="N2325">
        <v>1</v>
      </c>
      <c r="O2325">
        <v>28</v>
      </c>
      <c r="P2325">
        <v>96.4</v>
      </c>
      <c r="Q2325">
        <v>96.4</v>
      </c>
      <c r="R2325">
        <v>0</v>
      </c>
      <c r="S2325" t="s">
        <v>30</v>
      </c>
      <c r="T2325" t="s">
        <v>31</v>
      </c>
    </row>
    <row r="2326" spans="1:20" x14ac:dyDescent="0.3">
      <c r="A2326" t="s">
        <v>48</v>
      </c>
      <c r="B2326" t="s">
        <v>49</v>
      </c>
      <c r="C2326" t="s">
        <v>22</v>
      </c>
      <c r="D2326" t="s">
        <v>34</v>
      </c>
      <c r="E2326" t="s">
        <v>24</v>
      </c>
      <c r="F2326" t="s">
        <v>25</v>
      </c>
      <c r="G2326" t="s">
        <v>543</v>
      </c>
      <c r="H2326" t="s">
        <v>27</v>
      </c>
      <c r="I2326" t="s">
        <v>110</v>
      </c>
      <c r="J2326" t="s">
        <v>290</v>
      </c>
      <c r="K2326">
        <v>7.32</v>
      </c>
      <c r="L2326">
        <v>27</v>
      </c>
      <c r="M2326">
        <v>19</v>
      </c>
      <c r="N2326">
        <v>8</v>
      </c>
      <c r="O2326">
        <v>27</v>
      </c>
      <c r="P2326">
        <v>70.400000000000006</v>
      </c>
      <c r="Q2326">
        <v>70.400000000000006</v>
      </c>
      <c r="R2326">
        <v>0</v>
      </c>
      <c r="S2326" t="s">
        <v>30</v>
      </c>
      <c r="T2326" t="s">
        <v>122</v>
      </c>
    </row>
    <row r="2327" spans="1:20" x14ac:dyDescent="0.3">
      <c r="A2327" t="s">
        <v>53</v>
      </c>
      <c r="B2327" t="s">
        <v>54</v>
      </c>
      <c r="C2327" t="s">
        <v>55</v>
      </c>
      <c r="D2327" t="s">
        <v>56</v>
      </c>
      <c r="E2327" t="s">
        <v>24</v>
      </c>
      <c r="F2327" t="s">
        <v>57</v>
      </c>
      <c r="G2327" t="s">
        <v>543</v>
      </c>
      <c r="H2327" t="s">
        <v>27</v>
      </c>
      <c r="I2327" t="s">
        <v>138</v>
      </c>
      <c r="J2327" t="s">
        <v>168</v>
      </c>
      <c r="K2327">
        <v>8.75</v>
      </c>
      <c r="L2327">
        <v>15</v>
      </c>
      <c r="M2327">
        <v>15</v>
      </c>
      <c r="N2327">
        <v>0</v>
      </c>
      <c r="O2327">
        <v>15</v>
      </c>
      <c r="P2327">
        <v>100</v>
      </c>
      <c r="Q2327">
        <v>100</v>
      </c>
      <c r="R2327">
        <v>0.75</v>
      </c>
      <c r="S2327" t="s">
        <v>42</v>
      </c>
      <c r="T2327" t="s">
        <v>60</v>
      </c>
    </row>
    <row r="2328" spans="1:20" x14ac:dyDescent="0.3">
      <c r="A2328" t="s">
        <v>61</v>
      </c>
      <c r="B2328" t="s">
        <v>62</v>
      </c>
      <c r="C2328" t="s">
        <v>55</v>
      </c>
      <c r="D2328" t="s">
        <v>63</v>
      </c>
      <c r="E2328" t="s">
        <v>24</v>
      </c>
      <c r="F2328" t="s">
        <v>57</v>
      </c>
      <c r="G2328" t="s">
        <v>543</v>
      </c>
      <c r="H2328" t="s">
        <v>27</v>
      </c>
      <c r="I2328" t="s">
        <v>260</v>
      </c>
      <c r="J2328" t="s">
        <v>442</v>
      </c>
      <c r="K2328">
        <v>8.94</v>
      </c>
      <c r="L2328">
        <v>26</v>
      </c>
      <c r="M2328">
        <v>24</v>
      </c>
      <c r="N2328">
        <v>2</v>
      </c>
      <c r="O2328">
        <v>26</v>
      </c>
      <c r="P2328">
        <v>92.3</v>
      </c>
      <c r="Q2328">
        <v>92.3</v>
      </c>
      <c r="R2328">
        <v>0.94</v>
      </c>
      <c r="S2328" t="s">
        <v>30</v>
      </c>
      <c r="T2328" t="s">
        <v>31</v>
      </c>
    </row>
    <row r="2329" spans="1:20" x14ac:dyDescent="0.3">
      <c r="A2329" t="s">
        <v>66</v>
      </c>
      <c r="B2329" t="s">
        <v>67</v>
      </c>
      <c r="C2329" t="s">
        <v>55</v>
      </c>
      <c r="D2329" t="s">
        <v>56</v>
      </c>
      <c r="E2329" t="s">
        <v>24</v>
      </c>
      <c r="F2329" t="s">
        <v>57</v>
      </c>
      <c r="G2329" t="s">
        <v>543</v>
      </c>
      <c r="H2329" t="s">
        <v>27</v>
      </c>
      <c r="I2329" t="s">
        <v>138</v>
      </c>
      <c r="J2329" t="s">
        <v>203</v>
      </c>
      <c r="K2329">
        <v>7.43</v>
      </c>
      <c r="L2329">
        <v>12</v>
      </c>
      <c r="M2329">
        <v>12</v>
      </c>
      <c r="N2329">
        <v>0</v>
      </c>
      <c r="O2329">
        <v>12</v>
      </c>
      <c r="P2329">
        <v>100</v>
      </c>
      <c r="Q2329">
        <v>100</v>
      </c>
      <c r="R2329">
        <v>0</v>
      </c>
      <c r="S2329" t="s">
        <v>42</v>
      </c>
      <c r="T2329" t="s">
        <v>60</v>
      </c>
    </row>
    <row r="2330" spans="1:20" x14ac:dyDescent="0.3">
      <c r="A2330" t="s">
        <v>70</v>
      </c>
      <c r="B2330" t="s">
        <v>71</v>
      </c>
      <c r="C2330" t="s">
        <v>72</v>
      </c>
      <c r="D2330" t="s">
        <v>73</v>
      </c>
      <c r="E2330" t="s">
        <v>24</v>
      </c>
      <c r="F2330" t="s">
        <v>74</v>
      </c>
      <c r="G2330" t="s">
        <v>543</v>
      </c>
      <c r="H2330" t="s">
        <v>27</v>
      </c>
      <c r="I2330" t="s">
        <v>35</v>
      </c>
      <c r="J2330" t="s">
        <v>41</v>
      </c>
      <c r="K2330">
        <v>9.39</v>
      </c>
      <c r="L2330">
        <v>20</v>
      </c>
      <c r="M2330">
        <v>20</v>
      </c>
      <c r="N2330">
        <v>0</v>
      </c>
      <c r="O2330">
        <v>20</v>
      </c>
      <c r="P2330">
        <v>100</v>
      </c>
      <c r="Q2330">
        <v>100</v>
      </c>
      <c r="R2330">
        <v>1.39</v>
      </c>
      <c r="S2330" t="s">
        <v>42</v>
      </c>
      <c r="T2330" t="s">
        <v>60</v>
      </c>
    </row>
    <row r="2331" spans="1:20" x14ac:dyDescent="0.3">
      <c r="A2331" t="s">
        <v>77</v>
      </c>
      <c r="B2331" t="s">
        <v>78</v>
      </c>
      <c r="C2331" t="s">
        <v>72</v>
      </c>
      <c r="D2331" t="s">
        <v>73</v>
      </c>
      <c r="E2331" t="s">
        <v>24</v>
      </c>
      <c r="F2331" t="s">
        <v>74</v>
      </c>
      <c r="G2331" t="s">
        <v>543</v>
      </c>
      <c r="H2331" t="s">
        <v>27</v>
      </c>
      <c r="I2331" t="s">
        <v>136</v>
      </c>
      <c r="J2331" t="s">
        <v>225</v>
      </c>
      <c r="K2331">
        <v>7.47</v>
      </c>
      <c r="L2331">
        <v>21</v>
      </c>
      <c r="M2331">
        <v>15</v>
      </c>
      <c r="N2331">
        <v>6</v>
      </c>
      <c r="O2331">
        <v>21</v>
      </c>
      <c r="P2331">
        <v>71.400000000000006</v>
      </c>
      <c r="Q2331">
        <v>71.400000000000006</v>
      </c>
      <c r="R2331">
        <v>0</v>
      </c>
      <c r="S2331" t="s">
        <v>30</v>
      </c>
      <c r="T2331" t="s">
        <v>37</v>
      </c>
    </row>
    <row r="2332" spans="1:20" x14ac:dyDescent="0.3">
      <c r="A2332" t="s">
        <v>82</v>
      </c>
      <c r="B2332" t="s">
        <v>83</v>
      </c>
      <c r="C2332" t="s">
        <v>72</v>
      </c>
      <c r="D2332" t="s">
        <v>45</v>
      </c>
      <c r="E2332" t="s">
        <v>24</v>
      </c>
      <c r="F2332" t="s">
        <v>74</v>
      </c>
      <c r="G2332" t="s">
        <v>543</v>
      </c>
      <c r="H2332" t="s">
        <v>119</v>
      </c>
      <c r="I2332" t="s">
        <v>449</v>
      </c>
      <c r="J2332" t="s">
        <v>265</v>
      </c>
      <c r="K2332">
        <v>8.11</v>
      </c>
      <c r="L2332">
        <v>12</v>
      </c>
      <c r="M2332">
        <v>9</v>
      </c>
      <c r="N2332">
        <v>3</v>
      </c>
      <c r="O2332">
        <v>12</v>
      </c>
      <c r="P2332">
        <v>75</v>
      </c>
      <c r="Q2332">
        <v>75</v>
      </c>
      <c r="R2332">
        <v>0.11</v>
      </c>
      <c r="S2332" t="s">
        <v>42</v>
      </c>
      <c r="T2332" t="s">
        <v>31</v>
      </c>
    </row>
    <row r="2333" spans="1:20" x14ac:dyDescent="0.3">
      <c r="A2333" t="s">
        <v>85</v>
      </c>
      <c r="B2333" t="s">
        <v>86</v>
      </c>
      <c r="C2333" t="s">
        <v>87</v>
      </c>
      <c r="D2333" t="s">
        <v>88</v>
      </c>
      <c r="E2333" t="s">
        <v>24</v>
      </c>
      <c r="F2333" t="s">
        <v>89</v>
      </c>
      <c r="G2333" t="s">
        <v>543</v>
      </c>
      <c r="H2333" t="s">
        <v>158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 t="s">
        <v>42</v>
      </c>
      <c r="T2333" t="s">
        <v>60</v>
      </c>
    </row>
    <row r="2334" spans="1:20" x14ac:dyDescent="0.3">
      <c r="A2334" t="s">
        <v>92</v>
      </c>
      <c r="B2334" t="s">
        <v>93</v>
      </c>
      <c r="C2334" t="s">
        <v>94</v>
      </c>
      <c r="D2334" t="s">
        <v>95</v>
      </c>
      <c r="E2334" t="s">
        <v>24</v>
      </c>
      <c r="F2334" t="s">
        <v>89</v>
      </c>
      <c r="G2334" t="s">
        <v>543</v>
      </c>
      <c r="H2334" t="s">
        <v>27</v>
      </c>
      <c r="I2334" t="s">
        <v>166</v>
      </c>
      <c r="J2334" t="s">
        <v>165</v>
      </c>
      <c r="K2334">
        <v>9.32</v>
      </c>
      <c r="L2334">
        <v>29</v>
      </c>
      <c r="M2334">
        <v>27</v>
      </c>
      <c r="N2334">
        <v>2</v>
      </c>
      <c r="O2334">
        <v>29</v>
      </c>
      <c r="P2334">
        <v>93.1</v>
      </c>
      <c r="Q2334">
        <v>93.1</v>
      </c>
      <c r="R2334">
        <v>1.32</v>
      </c>
      <c r="S2334" t="s">
        <v>30</v>
      </c>
      <c r="T2334" t="s">
        <v>31</v>
      </c>
    </row>
    <row r="2335" spans="1:20" x14ac:dyDescent="0.3">
      <c r="A2335" t="s">
        <v>97</v>
      </c>
      <c r="B2335" t="s">
        <v>98</v>
      </c>
      <c r="C2335" t="s">
        <v>94</v>
      </c>
      <c r="D2335" t="s">
        <v>95</v>
      </c>
      <c r="E2335" t="s">
        <v>24</v>
      </c>
      <c r="F2335" t="s">
        <v>89</v>
      </c>
      <c r="G2335" t="s">
        <v>543</v>
      </c>
      <c r="H2335" t="s">
        <v>27</v>
      </c>
      <c r="I2335" t="s">
        <v>46</v>
      </c>
      <c r="J2335" t="s">
        <v>41</v>
      </c>
      <c r="K2335">
        <v>9.33</v>
      </c>
      <c r="L2335">
        <v>34</v>
      </c>
      <c r="M2335">
        <v>34</v>
      </c>
      <c r="N2335">
        <v>0</v>
      </c>
      <c r="O2335">
        <v>34</v>
      </c>
      <c r="P2335">
        <v>100</v>
      </c>
      <c r="Q2335">
        <v>100</v>
      </c>
      <c r="R2335">
        <v>1.33</v>
      </c>
      <c r="S2335" t="s">
        <v>42</v>
      </c>
      <c r="T2335" t="s">
        <v>60</v>
      </c>
    </row>
    <row r="2336" spans="1:20" x14ac:dyDescent="0.3">
      <c r="A2336" t="s">
        <v>100</v>
      </c>
      <c r="B2336" t="s">
        <v>101</v>
      </c>
      <c r="C2336" t="s">
        <v>94</v>
      </c>
      <c r="D2336" t="s">
        <v>45</v>
      </c>
      <c r="E2336" t="s">
        <v>24</v>
      </c>
      <c r="F2336" t="s">
        <v>89</v>
      </c>
      <c r="G2336" t="s">
        <v>543</v>
      </c>
      <c r="H2336" t="s">
        <v>27</v>
      </c>
      <c r="I2336" t="s">
        <v>206</v>
      </c>
      <c r="J2336" t="s">
        <v>312</v>
      </c>
      <c r="K2336">
        <v>8.49</v>
      </c>
      <c r="L2336">
        <v>31</v>
      </c>
      <c r="M2336">
        <v>24</v>
      </c>
      <c r="N2336">
        <v>7</v>
      </c>
      <c r="O2336">
        <v>31</v>
      </c>
      <c r="P2336">
        <v>77.400000000000006</v>
      </c>
      <c r="Q2336">
        <v>77.400000000000006</v>
      </c>
      <c r="R2336">
        <v>0.49</v>
      </c>
      <c r="S2336" t="s">
        <v>30</v>
      </c>
      <c r="T2336" t="s">
        <v>37</v>
      </c>
    </row>
    <row r="2337" spans="1:20" x14ac:dyDescent="0.3">
      <c r="A2337" t="s">
        <v>103</v>
      </c>
      <c r="B2337" t="s">
        <v>104</v>
      </c>
      <c r="C2337" t="s">
        <v>22</v>
      </c>
      <c r="D2337" t="s">
        <v>34</v>
      </c>
      <c r="E2337" t="s">
        <v>105</v>
      </c>
      <c r="F2337" t="s">
        <v>25</v>
      </c>
      <c r="G2337" t="s">
        <v>543</v>
      </c>
      <c r="H2337" t="s">
        <v>27</v>
      </c>
      <c r="I2337" t="s">
        <v>90</v>
      </c>
      <c r="J2337" t="s">
        <v>148</v>
      </c>
      <c r="K2337">
        <v>7.53</v>
      </c>
      <c r="L2337">
        <v>27</v>
      </c>
      <c r="M2337">
        <v>27</v>
      </c>
      <c r="N2337">
        <v>0</v>
      </c>
      <c r="O2337">
        <v>27</v>
      </c>
      <c r="P2337">
        <v>100</v>
      </c>
      <c r="Q2337">
        <v>100</v>
      </c>
      <c r="R2337">
        <v>0</v>
      </c>
      <c r="S2337" t="s">
        <v>42</v>
      </c>
      <c r="T2337" t="s">
        <v>60</v>
      </c>
    </row>
    <row r="2338" spans="1:20" x14ac:dyDescent="0.3">
      <c r="A2338" t="s">
        <v>108</v>
      </c>
      <c r="B2338" t="s">
        <v>109</v>
      </c>
      <c r="C2338" t="s">
        <v>22</v>
      </c>
      <c r="D2338" t="s">
        <v>34</v>
      </c>
      <c r="E2338" t="s">
        <v>105</v>
      </c>
      <c r="F2338" t="s">
        <v>25</v>
      </c>
      <c r="G2338" t="s">
        <v>543</v>
      </c>
      <c r="H2338" t="s">
        <v>27</v>
      </c>
      <c r="I2338" t="s">
        <v>204</v>
      </c>
      <c r="J2338" t="s">
        <v>168</v>
      </c>
      <c r="K2338">
        <v>8.64</v>
      </c>
      <c r="L2338">
        <v>23</v>
      </c>
      <c r="M2338">
        <v>17</v>
      </c>
      <c r="N2338">
        <v>6</v>
      </c>
      <c r="O2338">
        <v>23</v>
      </c>
      <c r="P2338">
        <v>73.900000000000006</v>
      </c>
      <c r="Q2338">
        <v>73.900000000000006</v>
      </c>
      <c r="R2338">
        <v>0.64</v>
      </c>
      <c r="S2338" t="s">
        <v>42</v>
      </c>
      <c r="T2338" t="s">
        <v>37</v>
      </c>
    </row>
    <row r="2339" spans="1:20" x14ac:dyDescent="0.3">
      <c r="A2339" t="s">
        <v>111</v>
      </c>
      <c r="B2339" t="s">
        <v>112</v>
      </c>
      <c r="C2339" t="s">
        <v>55</v>
      </c>
      <c r="D2339" t="s">
        <v>56</v>
      </c>
      <c r="E2339" t="s">
        <v>105</v>
      </c>
      <c r="F2339" t="s">
        <v>57</v>
      </c>
      <c r="G2339" t="s">
        <v>543</v>
      </c>
      <c r="H2339" t="s">
        <v>27</v>
      </c>
      <c r="I2339" t="s">
        <v>136</v>
      </c>
      <c r="J2339" t="s">
        <v>263</v>
      </c>
      <c r="K2339">
        <v>7.38</v>
      </c>
      <c r="L2339">
        <v>15</v>
      </c>
      <c r="M2339">
        <v>14</v>
      </c>
      <c r="N2339">
        <v>1</v>
      </c>
      <c r="O2339">
        <v>15</v>
      </c>
      <c r="P2339">
        <v>93.3</v>
      </c>
      <c r="Q2339">
        <v>93.3</v>
      </c>
      <c r="R2339">
        <v>0</v>
      </c>
      <c r="S2339" t="s">
        <v>30</v>
      </c>
      <c r="T2339" t="s">
        <v>31</v>
      </c>
    </row>
    <row r="2340" spans="1:20" x14ac:dyDescent="0.3">
      <c r="A2340" t="s">
        <v>114</v>
      </c>
      <c r="B2340" t="s">
        <v>115</v>
      </c>
      <c r="C2340" t="s">
        <v>72</v>
      </c>
      <c r="D2340" t="s">
        <v>73</v>
      </c>
      <c r="E2340" t="s">
        <v>105</v>
      </c>
      <c r="F2340" t="s">
        <v>74</v>
      </c>
      <c r="G2340" t="s">
        <v>543</v>
      </c>
      <c r="H2340" t="s">
        <v>27</v>
      </c>
      <c r="I2340" t="s">
        <v>260</v>
      </c>
      <c r="J2340" t="s">
        <v>349</v>
      </c>
      <c r="K2340">
        <v>9.19</v>
      </c>
      <c r="L2340">
        <v>21</v>
      </c>
      <c r="M2340">
        <v>19</v>
      </c>
      <c r="N2340">
        <v>2</v>
      </c>
      <c r="O2340">
        <v>21</v>
      </c>
      <c r="P2340">
        <v>90.5</v>
      </c>
      <c r="Q2340">
        <v>90.5</v>
      </c>
      <c r="R2340">
        <v>1.19</v>
      </c>
      <c r="S2340" t="s">
        <v>30</v>
      </c>
      <c r="T2340" t="s">
        <v>31</v>
      </c>
    </row>
    <row r="2341" spans="1:20" x14ac:dyDescent="0.3">
      <c r="A2341" t="s">
        <v>117</v>
      </c>
      <c r="B2341" t="s">
        <v>118</v>
      </c>
      <c r="C2341" t="s">
        <v>94</v>
      </c>
      <c r="D2341" t="s">
        <v>95</v>
      </c>
      <c r="E2341" t="s">
        <v>105</v>
      </c>
      <c r="F2341" t="s">
        <v>89</v>
      </c>
      <c r="G2341" t="s">
        <v>543</v>
      </c>
      <c r="H2341" t="s">
        <v>27</v>
      </c>
      <c r="I2341" t="s">
        <v>181</v>
      </c>
      <c r="J2341" t="s">
        <v>69</v>
      </c>
      <c r="K2341">
        <v>8.23</v>
      </c>
      <c r="L2341">
        <v>36</v>
      </c>
      <c r="M2341">
        <v>32</v>
      </c>
      <c r="N2341">
        <v>4</v>
      </c>
      <c r="O2341">
        <v>36</v>
      </c>
      <c r="P2341">
        <v>88.9</v>
      </c>
      <c r="Q2341">
        <v>88.9</v>
      </c>
      <c r="R2341">
        <v>0.23</v>
      </c>
      <c r="S2341" t="s">
        <v>42</v>
      </c>
      <c r="T2341" t="s">
        <v>37</v>
      </c>
    </row>
    <row r="2342" spans="1:20" x14ac:dyDescent="0.3">
      <c r="A2342" t="s">
        <v>20</v>
      </c>
      <c r="B2342" t="s">
        <v>21</v>
      </c>
      <c r="C2342" t="s">
        <v>22</v>
      </c>
      <c r="D2342" t="s">
        <v>23</v>
      </c>
      <c r="E2342" t="s">
        <v>24</v>
      </c>
      <c r="F2342" t="s">
        <v>25</v>
      </c>
      <c r="G2342" t="s">
        <v>544</v>
      </c>
      <c r="H2342" t="s">
        <v>27</v>
      </c>
      <c r="I2342" t="s">
        <v>166</v>
      </c>
      <c r="J2342" t="s">
        <v>323</v>
      </c>
      <c r="K2342">
        <v>9.4499999999999993</v>
      </c>
      <c r="L2342">
        <v>22</v>
      </c>
      <c r="M2342">
        <v>22</v>
      </c>
      <c r="N2342">
        <v>0</v>
      </c>
      <c r="O2342">
        <v>22</v>
      </c>
      <c r="P2342">
        <v>100</v>
      </c>
      <c r="Q2342">
        <v>100</v>
      </c>
      <c r="R2342">
        <v>1.45</v>
      </c>
      <c r="S2342" t="s">
        <v>42</v>
      </c>
      <c r="T2342" t="s">
        <v>60</v>
      </c>
    </row>
    <row r="2343" spans="1:20" x14ac:dyDescent="0.3">
      <c r="A2343" t="s">
        <v>32</v>
      </c>
      <c r="B2343" t="s">
        <v>33</v>
      </c>
      <c r="C2343" t="s">
        <v>22</v>
      </c>
      <c r="D2343" t="s">
        <v>34</v>
      </c>
      <c r="E2343" t="s">
        <v>24</v>
      </c>
      <c r="F2343" t="s">
        <v>25</v>
      </c>
      <c r="G2343" t="s">
        <v>544</v>
      </c>
      <c r="H2343" t="s">
        <v>27</v>
      </c>
      <c r="I2343" t="s">
        <v>113</v>
      </c>
      <c r="J2343" t="s">
        <v>156</v>
      </c>
      <c r="K2343">
        <v>9.32</v>
      </c>
      <c r="L2343">
        <v>20</v>
      </c>
      <c r="M2343">
        <v>18</v>
      </c>
      <c r="N2343">
        <v>2</v>
      </c>
      <c r="O2343">
        <v>20</v>
      </c>
      <c r="P2343">
        <v>90</v>
      </c>
      <c r="Q2343">
        <v>90</v>
      </c>
      <c r="R2343">
        <v>1.32</v>
      </c>
      <c r="S2343" t="s">
        <v>81</v>
      </c>
      <c r="T2343" t="s">
        <v>31</v>
      </c>
    </row>
    <row r="2344" spans="1:20" x14ac:dyDescent="0.3">
      <c r="A2344" t="s">
        <v>38</v>
      </c>
      <c r="B2344" t="s">
        <v>39</v>
      </c>
      <c r="C2344" t="s">
        <v>22</v>
      </c>
      <c r="D2344" t="s">
        <v>34</v>
      </c>
      <c r="E2344" t="s">
        <v>24</v>
      </c>
      <c r="F2344" t="s">
        <v>25</v>
      </c>
      <c r="G2344" t="s">
        <v>544</v>
      </c>
      <c r="H2344" t="s">
        <v>27</v>
      </c>
      <c r="I2344" t="s">
        <v>96</v>
      </c>
      <c r="J2344" t="s">
        <v>209</v>
      </c>
      <c r="K2344">
        <v>8.84</v>
      </c>
      <c r="L2344">
        <v>27</v>
      </c>
      <c r="M2344">
        <v>19</v>
      </c>
      <c r="N2344">
        <v>8</v>
      </c>
      <c r="O2344">
        <v>27</v>
      </c>
      <c r="P2344">
        <v>70.400000000000006</v>
      </c>
      <c r="Q2344">
        <v>70.400000000000006</v>
      </c>
      <c r="R2344">
        <v>0.84</v>
      </c>
      <c r="S2344" t="s">
        <v>81</v>
      </c>
      <c r="T2344" t="s">
        <v>122</v>
      </c>
    </row>
    <row r="2345" spans="1:20" x14ac:dyDescent="0.3">
      <c r="A2345" t="s">
        <v>43</v>
      </c>
      <c r="B2345" t="s">
        <v>44</v>
      </c>
      <c r="C2345" t="s">
        <v>22</v>
      </c>
      <c r="D2345" t="s">
        <v>45</v>
      </c>
      <c r="E2345" t="s">
        <v>24</v>
      </c>
      <c r="F2345" t="s">
        <v>25</v>
      </c>
      <c r="G2345" t="s">
        <v>544</v>
      </c>
      <c r="H2345" t="s">
        <v>27</v>
      </c>
      <c r="I2345" t="s">
        <v>75</v>
      </c>
      <c r="J2345" t="s">
        <v>364</v>
      </c>
      <c r="K2345">
        <v>7.81</v>
      </c>
      <c r="L2345">
        <v>23</v>
      </c>
      <c r="M2345">
        <v>19</v>
      </c>
      <c r="N2345">
        <v>4</v>
      </c>
      <c r="O2345">
        <v>23</v>
      </c>
      <c r="P2345">
        <v>82.6</v>
      </c>
      <c r="Q2345">
        <v>82.6</v>
      </c>
      <c r="R2345">
        <v>0</v>
      </c>
      <c r="S2345" t="s">
        <v>30</v>
      </c>
      <c r="T2345" t="s">
        <v>37</v>
      </c>
    </row>
    <row r="2346" spans="1:20" x14ac:dyDescent="0.3">
      <c r="A2346" t="s">
        <v>48</v>
      </c>
      <c r="B2346" t="s">
        <v>49</v>
      </c>
      <c r="C2346" t="s">
        <v>22</v>
      </c>
      <c r="D2346" t="s">
        <v>34</v>
      </c>
      <c r="E2346" t="s">
        <v>24</v>
      </c>
      <c r="F2346" t="s">
        <v>25</v>
      </c>
      <c r="G2346" t="s">
        <v>544</v>
      </c>
      <c r="H2346" t="s">
        <v>27</v>
      </c>
      <c r="I2346" t="s">
        <v>194</v>
      </c>
      <c r="J2346" t="s">
        <v>168</v>
      </c>
      <c r="K2346">
        <v>8.6999999999999993</v>
      </c>
      <c r="L2346">
        <v>25</v>
      </c>
      <c r="M2346">
        <v>22</v>
      </c>
      <c r="N2346">
        <v>3</v>
      </c>
      <c r="O2346">
        <v>25</v>
      </c>
      <c r="P2346">
        <v>88</v>
      </c>
      <c r="Q2346">
        <v>88</v>
      </c>
      <c r="R2346">
        <v>0.7</v>
      </c>
      <c r="S2346" t="s">
        <v>30</v>
      </c>
      <c r="T2346" t="s">
        <v>31</v>
      </c>
    </row>
    <row r="2347" spans="1:20" x14ac:dyDescent="0.3">
      <c r="A2347" t="s">
        <v>53</v>
      </c>
      <c r="B2347" t="s">
        <v>54</v>
      </c>
      <c r="C2347" t="s">
        <v>55</v>
      </c>
      <c r="D2347" t="s">
        <v>56</v>
      </c>
      <c r="E2347" t="s">
        <v>24</v>
      </c>
      <c r="F2347" t="s">
        <v>57</v>
      </c>
      <c r="G2347" t="s">
        <v>544</v>
      </c>
      <c r="H2347" t="s">
        <v>27</v>
      </c>
      <c r="I2347" t="s">
        <v>204</v>
      </c>
      <c r="J2347" t="s">
        <v>132</v>
      </c>
      <c r="K2347">
        <v>7.71</v>
      </c>
      <c r="L2347">
        <v>12</v>
      </c>
      <c r="M2347">
        <v>11</v>
      </c>
      <c r="N2347">
        <v>1</v>
      </c>
      <c r="O2347">
        <v>12</v>
      </c>
      <c r="P2347">
        <v>91.7</v>
      </c>
      <c r="Q2347">
        <v>91.7</v>
      </c>
      <c r="R2347">
        <v>0</v>
      </c>
      <c r="S2347" t="s">
        <v>42</v>
      </c>
      <c r="T2347" t="s">
        <v>31</v>
      </c>
    </row>
    <row r="2348" spans="1:20" x14ac:dyDescent="0.3">
      <c r="A2348" t="s">
        <v>61</v>
      </c>
      <c r="B2348" t="s">
        <v>62</v>
      </c>
      <c r="C2348" t="s">
        <v>55</v>
      </c>
      <c r="D2348" t="s">
        <v>63</v>
      </c>
      <c r="E2348" t="s">
        <v>24</v>
      </c>
      <c r="F2348" t="s">
        <v>57</v>
      </c>
      <c r="G2348" t="s">
        <v>544</v>
      </c>
      <c r="H2348" t="s">
        <v>27</v>
      </c>
      <c r="I2348" t="s">
        <v>113</v>
      </c>
      <c r="J2348" t="s">
        <v>270</v>
      </c>
      <c r="K2348">
        <v>9.56</v>
      </c>
      <c r="L2348">
        <v>15</v>
      </c>
      <c r="M2348">
        <v>14</v>
      </c>
      <c r="N2348">
        <v>1</v>
      </c>
      <c r="O2348">
        <v>15</v>
      </c>
      <c r="P2348">
        <v>93.3</v>
      </c>
      <c r="Q2348">
        <v>93.3</v>
      </c>
      <c r="R2348">
        <v>1.56</v>
      </c>
      <c r="S2348" t="s">
        <v>42</v>
      </c>
      <c r="T2348" t="s">
        <v>31</v>
      </c>
    </row>
    <row r="2349" spans="1:20" x14ac:dyDescent="0.3">
      <c r="A2349" t="s">
        <v>66</v>
      </c>
      <c r="B2349" t="s">
        <v>67</v>
      </c>
      <c r="C2349" t="s">
        <v>55</v>
      </c>
      <c r="D2349" t="s">
        <v>56</v>
      </c>
      <c r="E2349" t="s">
        <v>24</v>
      </c>
      <c r="F2349" t="s">
        <v>57</v>
      </c>
      <c r="G2349" t="s">
        <v>544</v>
      </c>
      <c r="H2349" t="s">
        <v>27</v>
      </c>
      <c r="I2349" t="s">
        <v>136</v>
      </c>
      <c r="J2349" t="s">
        <v>376</v>
      </c>
      <c r="K2349">
        <v>7.31</v>
      </c>
      <c r="L2349">
        <v>16</v>
      </c>
      <c r="M2349">
        <v>15</v>
      </c>
      <c r="N2349">
        <v>1</v>
      </c>
      <c r="O2349">
        <v>16</v>
      </c>
      <c r="P2349">
        <v>93.8</v>
      </c>
      <c r="Q2349">
        <v>93.8</v>
      </c>
      <c r="R2349">
        <v>0</v>
      </c>
      <c r="S2349" t="s">
        <v>42</v>
      </c>
      <c r="T2349" t="s">
        <v>31</v>
      </c>
    </row>
    <row r="2350" spans="1:20" x14ac:dyDescent="0.3">
      <c r="A2350" t="s">
        <v>70</v>
      </c>
      <c r="B2350" t="s">
        <v>71</v>
      </c>
      <c r="C2350" t="s">
        <v>72</v>
      </c>
      <c r="D2350" t="s">
        <v>73</v>
      </c>
      <c r="E2350" t="s">
        <v>24</v>
      </c>
      <c r="F2350" t="s">
        <v>74</v>
      </c>
      <c r="G2350" t="s">
        <v>544</v>
      </c>
      <c r="H2350" t="s">
        <v>27</v>
      </c>
      <c r="I2350" t="s">
        <v>166</v>
      </c>
      <c r="J2350" t="s">
        <v>226</v>
      </c>
      <c r="K2350">
        <v>8.65</v>
      </c>
      <c r="L2350">
        <v>24</v>
      </c>
      <c r="M2350">
        <v>17</v>
      </c>
      <c r="N2350">
        <v>7</v>
      </c>
      <c r="O2350">
        <v>24</v>
      </c>
      <c r="P2350">
        <v>70.8</v>
      </c>
      <c r="Q2350">
        <v>70.8</v>
      </c>
      <c r="R2350">
        <v>0.65</v>
      </c>
      <c r="S2350" t="s">
        <v>30</v>
      </c>
      <c r="T2350" t="s">
        <v>37</v>
      </c>
    </row>
    <row r="2351" spans="1:20" x14ac:dyDescent="0.3">
      <c r="A2351" t="s">
        <v>77</v>
      </c>
      <c r="B2351" t="s">
        <v>78</v>
      </c>
      <c r="C2351" t="s">
        <v>72</v>
      </c>
      <c r="D2351" t="s">
        <v>73</v>
      </c>
      <c r="E2351" t="s">
        <v>24</v>
      </c>
      <c r="F2351" t="s">
        <v>74</v>
      </c>
      <c r="G2351" t="s">
        <v>544</v>
      </c>
      <c r="H2351" t="s">
        <v>27</v>
      </c>
      <c r="I2351" t="s">
        <v>179</v>
      </c>
      <c r="J2351" t="s">
        <v>143</v>
      </c>
      <c r="K2351">
        <v>7.89</v>
      </c>
      <c r="L2351">
        <v>20</v>
      </c>
      <c r="M2351">
        <v>20</v>
      </c>
      <c r="N2351">
        <v>0</v>
      </c>
      <c r="O2351">
        <v>20</v>
      </c>
      <c r="P2351">
        <v>100</v>
      </c>
      <c r="Q2351">
        <v>100</v>
      </c>
      <c r="R2351">
        <v>0</v>
      </c>
      <c r="S2351" t="s">
        <v>42</v>
      </c>
      <c r="T2351" t="s">
        <v>60</v>
      </c>
    </row>
    <row r="2352" spans="1:20" x14ac:dyDescent="0.3">
      <c r="A2352" t="s">
        <v>82</v>
      </c>
      <c r="B2352" t="s">
        <v>83</v>
      </c>
      <c r="C2352" t="s">
        <v>72</v>
      </c>
      <c r="D2352" t="s">
        <v>45</v>
      </c>
      <c r="E2352" t="s">
        <v>24</v>
      </c>
      <c r="F2352" t="s">
        <v>74</v>
      </c>
      <c r="G2352" t="s">
        <v>544</v>
      </c>
      <c r="H2352" t="s">
        <v>124</v>
      </c>
      <c r="I2352" t="s">
        <v>185</v>
      </c>
      <c r="J2352" t="s">
        <v>545</v>
      </c>
      <c r="K2352">
        <v>4.0999999999999996</v>
      </c>
      <c r="L2352">
        <v>17</v>
      </c>
      <c r="M2352">
        <v>14</v>
      </c>
      <c r="N2352">
        <v>3</v>
      </c>
      <c r="O2352">
        <v>17</v>
      </c>
      <c r="P2352">
        <v>82.4</v>
      </c>
      <c r="Q2352">
        <v>82.4</v>
      </c>
      <c r="R2352">
        <v>0</v>
      </c>
      <c r="S2352" t="s">
        <v>30</v>
      </c>
      <c r="T2352" t="s">
        <v>31</v>
      </c>
    </row>
    <row r="2353" spans="1:20" x14ac:dyDescent="0.3">
      <c r="A2353" t="s">
        <v>85</v>
      </c>
      <c r="B2353" t="s">
        <v>86</v>
      </c>
      <c r="C2353" t="s">
        <v>87</v>
      </c>
      <c r="D2353" t="s">
        <v>88</v>
      </c>
      <c r="E2353" t="s">
        <v>24</v>
      </c>
      <c r="F2353" t="s">
        <v>89</v>
      </c>
      <c r="G2353" t="s">
        <v>544</v>
      </c>
      <c r="H2353" t="s">
        <v>27</v>
      </c>
      <c r="I2353" t="s">
        <v>306</v>
      </c>
      <c r="J2353" t="s">
        <v>201</v>
      </c>
      <c r="K2353">
        <v>9.19</v>
      </c>
      <c r="L2353">
        <v>12</v>
      </c>
      <c r="M2353">
        <v>11</v>
      </c>
      <c r="N2353">
        <v>1</v>
      </c>
      <c r="O2353">
        <v>12</v>
      </c>
      <c r="P2353">
        <v>91.7</v>
      </c>
      <c r="Q2353">
        <v>91.7</v>
      </c>
      <c r="R2353">
        <v>1.19</v>
      </c>
      <c r="S2353" t="s">
        <v>30</v>
      </c>
      <c r="T2353" t="s">
        <v>31</v>
      </c>
    </row>
    <row r="2354" spans="1:20" x14ac:dyDescent="0.3">
      <c r="A2354" t="s">
        <v>92</v>
      </c>
      <c r="B2354" t="s">
        <v>93</v>
      </c>
      <c r="C2354" t="s">
        <v>94</v>
      </c>
      <c r="D2354" t="s">
        <v>95</v>
      </c>
      <c r="E2354" t="s">
        <v>24</v>
      </c>
      <c r="F2354" t="s">
        <v>89</v>
      </c>
      <c r="G2354" t="s">
        <v>544</v>
      </c>
      <c r="H2354" t="s">
        <v>27</v>
      </c>
      <c r="I2354" t="s">
        <v>223</v>
      </c>
      <c r="J2354" t="s">
        <v>370</v>
      </c>
      <c r="K2354">
        <v>9.33</v>
      </c>
      <c r="L2354">
        <v>26</v>
      </c>
      <c r="M2354">
        <v>21</v>
      </c>
      <c r="N2354">
        <v>5</v>
      </c>
      <c r="O2354">
        <v>26</v>
      </c>
      <c r="P2354">
        <v>80.8</v>
      </c>
      <c r="Q2354">
        <v>80.8</v>
      </c>
      <c r="R2354">
        <v>1.33</v>
      </c>
      <c r="S2354" t="s">
        <v>30</v>
      </c>
      <c r="T2354" t="s">
        <v>37</v>
      </c>
    </row>
    <row r="2355" spans="1:20" x14ac:dyDescent="0.3">
      <c r="A2355" t="s">
        <v>97</v>
      </c>
      <c r="B2355" t="s">
        <v>98</v>
      </c>
      <c r="C2355" t="s">
        <v>94</v>
      </c>
      <c r="D2355" t="s">
        <v>95</v>
      </c>
      <c r="E2355" t="s">
        <v>24</v>
      </c>
      <c r="F2355" t="s">
        <v>89</v>
      </c>
      <c r="G2355" t="s">
        <v>544</v>
      </c>
      <c r="H2355" t="s">
        <v>158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 t="s">
        <v>42</v>
      </c>
      <c r="T2355" t="s">
        <v>60</v>
      </c>
    </row>
    <row r="2356" spans="1:20" x14ac:dyDescent="0.3">
      <c r="A2356" t="s">
        <v>100</v>
      </c>
      <c r="B2356" t="s">
        <v>101</v>
      </c>
      <c r="C2356" t="s">
        <v>94</v>
      </c>
      <c r="D2356" t="s">
        <v>45</v>
      </c>
      <c r="E2356" t="s">
        <v>24</v>
      </c>
      <c r="F2356" t="s">
        <v>89</v>
      </c>
      <c r="G2356" t="s">
        <v>544</v>
      </c>
      <c r="H2356" t="s">
        <v>27</v>
      </c>
      <c r="I2356" t="s">
        <v>90</v>
      </c>
      <c r="J2356" t="s">
        <v>248</v>
      </c>
      <c r="K2356">
        <v>7.45</v>
      </c>
      <c r="L2356">
        <v>33</v>
      </c>
      <c r="M2356">
        <v>23</v>
      </c>
      <c r="N2356">
        <v>10</v>
      </c>
      <c r="O2356">
        <v>33</v>
      </c>
      <c r="P2356">
        <v>69.7</v>
      </c>
      <c r="Q2356">
        <v>69.7</v>
      </c>
      <c r="R2356">
        <v>0</v>
      </c>
      <c r="S2356" t="s">
        <v>30</v>
      </c>
      <c r="T2356" t="s">
        <v>122</v>
      </c>
    </row>
    <row r="2357" spans="1:20" x14ac:dyDescent="0.3">
      <c r="A2357" t="s">
        <v>103</v>
      </c>
      <c r="B2357" t="s">
        <v>104</v>
      </c>
      <c r="C2357" t="s">
        <v>22</v>
      </c>
      <c r="D2357" t="s">
        <v>34</v>
      </c>
      <c r="E2357" t="s">
        <v>105</v>
      </c>
      <c r="F2357" t="s">
        <v>25</v>
      </c>
      <c r="G2357" t="s">
        <v>544</v>
      </c>
      <c r="H2357" t="s">
        <v>27</v>
      </c>
      <c r="I2357" t="s">
        <v>79</v>
      </c>
      <c r="J2357" t="s">
        <v>69</v>
      </c>
      <c r="K2357">
        <v>9.34</v>
      </c>
      <c r="L2357">
        <v>31</v>
      </c>
      <c r="M2357">
        <v>31</v>
      </c>
      <c r="N2357">
        <v>0</v>
      </c>
      <c r="O2357">
        <v>31</v>
      </c>
      <c r="P2357">
        <v>100</v>
      </c>
      <c r="Q2357">
        <v>100</v>
      </c>
      <c r="R2357">
        <v>1.34</v>
      </c>
      <c r="S2357" t="s">
        <v>42</v>
      </c>
      <c r="T2357" t="s">
        <v>60</v>
      </c>
    </row>
    <row r="2358" spans="1:20" x14ac:dyDescent="0.3">
      <c r="A2358" t="s">
        <v>108</v>
      </c>
      <c r="B2358" t="s">
        <v>109</v>
      </c>
      <c r="C2358" t="s">
        <v>22</v>
      </c>
      <c r="D2358" t="s">
        <v>34</v>
      </c>
      <c r="E2358" t="s">
        <v>105</v>
      </c>
      <c r="F2358" t="s">
        <v>25</v>
      </c>
      <c r="G2358" t="s">
        <v>544</v>
      </c>
      <c r="H2358" t="s">
        <v>27</v>
      </c>
      <c r="I2358" t="s">
        <v>136</v>
      </c>
      <c r="J2358" t="s">
        <v>80</v>
      </c>
      <c r="K2358">
        <v>8.17</v>
      </c>
      <c r="L2358">
        <v>30</v>
      </c>
      <c r="M2358">
        <v>27</v>
      </c>
      <c r="N2358">
        <v>3</v>
      </c>
      <c r="O2358">
        <v>30</v>
      </c>
      <c r="P2358">
        <v>90</v>
      </c>
      <c r="Q2358">
        <v>90</v>
      </c>
      <c r="R2358">
        <v>0.17</v>
      </c>
      <c r="S2358" t="s">
        <v>81</v>
      </c>
      <c r="T2358" t="s">
        <v>31</v>
      </c>
    </row>
    <row r="2359" spans="1:20" x14ac:dyDescent="0.3">
      <c r="A2359" t="s">
        <v>111</v>
      </c>
      <c r="B2359" t="s">
        <v>112</v>
      </c>
      <c r="C2359" t="s">
        <v>55</v>
      </c>
      <c r="D2359" t="s">
        <v>56</v>
      </c>
      <c r="E2359" t="s">
        <v>105</v>
      </c>
      <c r="F2359" t="s">
        <v>57</v>
      </c>
      <c r="G2359" t="s">
        <v>544</v>
      </c>
      <c r="H2359" t="s">
        <v>27</v>
      </c>
      <c r="I2359" t="s">
        <v>110</v>
      </c>
      <c r="J2359" t="s">
        <v>167</v>
      </c>
      <c r="K2359">
        <v>8.34</v>
      </c>
      <c r="L2359">
        <v>13</v>
      </c>
      <c r="M2359">
        <v>12</v>
      </c>
      <c r="N2359">
        <v>1</v>
      </c>
      <c r="O2359">
        <v>13</v>
      </c>
      <c r="P2359">
        <v>92.3</v>
      </c>
      <c r="Q2359">
        <v>92.3</v>
      </c>
      <c r="R2359">
        <v>0.34</v>
      </c>
      <c r="S2359" t="s">
        <v>52</v>
      </c>
      <c r="T2359" t="s">
        <v>31</v>
      </c>
    </row>
    <row r="2360" spans="1:20" x14ac:dyDescent="0.3">
      <c r="A2360" t="s">
        <v>114</v>
      </c>
      <c r="B2360" t="s">
        <v>115</v>
      </c>
      <c r="C2360" t="s">
        <v>72</v>
      </c>
      <c r="D2360" t="s">
        <v>73</v>
      </c>
      <c r="E2360" t="s">
        <v>105</v>
      </c>
      <c r="F2360" t="s">
        <v>74</v>
      </c>
      <c r="G2360" t="s">
        <v>544</v>
      </c>
      <c r="H2360" t="s">
        <v>27</v>
      </c>
      <c r="I2360" t="s">
        <v>185</v>
      </c>
      <c r="J2360" t="s">
        <v>282</v>
      </c>
      <c r="K2360">
        <v>9</v>
      </c>
      <c r="L2360">
        <v>21</v>
      </c>
      <c r="M2360">
        <v>17</v>
      </c>
      <c r="N2360">
        <v>4</v>
      </c>
      <c r="O2360">
        <v>21</v>
      </c>
      <c r="P2360">
        <v>81</v>
      </c>
      <c r="Q2360">
        <v>81</v>
      </c>
      <c r="R2360">
        <v>1</v>
      </c>
      <c r="S2360" t="s">
        <v>81</v>
      </c>
      <c r="T2360" t="s">
        <v>37</v>
      </c>
    </row>
    <row r="2361" spans="1:20" x14ac:dyDescent="0.3">
      <c r="A2361" t="s">
        <v>117</v>
      </c>
      <c r="B2361" t="s">
        <v>118</v>
      </c>
      <c r="C2361" t="s">
        <v>94</v>
      </c>
      <c r="D2361" t="s">
        <v>95</v>
      </c>
      <c r="E2361" t="s">
        <v>105</v>
      </c>
      <c r="F2361" t="s">
        <v>89</v>
      </c>
      <c r="G2361" t="s">
        <v>544</v>
      </c>
      <c r="H2361" t="s">
        <v>27</v>
      </c>
      <c r="I2361" t="s">
        <v>84</v>
      </c>
      <c r="J2361" t="s">
        <v>205</v>
      </c>
      <c r="K2361">
        <v>8.81</v>
      </c>
      <c r="L2361">
        <v>24</v>
      </c>
      <c r="M2361">
        <v>19</v>
      </c>
      <c r="N2361">
        <v>5</v>
      </c>
      <c r="O2361">
        <v>24</v>
      </c>
      <c r="P2361">
        <v>79.2</v>
      </c>
      <c r="Q2361">
        <v>79.2</v>
      </c>
      <c r="R2361">
        <v>0.81</v>
      </c>
      <c r="S2361" t="s">
        <v>81</v>
      </c>
      <c r="T2361" t="s">
        <v>37</v>
      </c>
    </row>
    <row r="2362" spans="1:20" x14ac:dyDescent="0.3">
      <c r="A2362" t="s">
        <v>20</v>
      </c>
      <c r="B2362" t="s">
        <v>21</v>
      </c>
      <c r="C2362" t="s">
        <v>22</v>
      </c>
      <c r="D2362" t="s">
        <v>23</v>
      </c>
      <c r="E2362" t="s">
        <v>24</v>
      </c>
      <c r="F2362" t="s">
        <v>25</v>
      </c>
      <c r="G2362" t="s">
        <v>546</v>
      </c>
      <c r="H2362" t="s">
        <v>27</v>
      </c>
      <c r="I2362" t="s">
        <v>179</v>
      </c>
      <c r="J2362" t="s">
        <v>329</v>
      </c>
      <c r="K2362">
        <v>9.19</v>
      </c>
      <c r="L2362">
        <v>21</v>
      </c>
      <c r="M2362">
        <v>21</v>
      </c>
      <c r="N2362">
        <v>0</v>
      </c>
      <c r="O2362">
        <v>21</v>
      </c>
      <c r="P2362">
        <v>100</v>
      </c>
      <c r="Q2362">
        <v>100</v>
      </c>
      <c r="R2362">
        <v>1.19</v>
      </c>
      <c r="S2362" t="s">
        <v>42</v>
      </c>
      <c r="T2362" t="s">
        <v>60</v>
      </c>
    </row>
    <row r="2363" spans="1:20" x14ac:dyDescent="0.3">
      <c r="A2363" t="s">
        <v>32</v>
      </c>
      <c r="B2363" t="s">
        <v>33</v>
      </c>
      <c r="C2363" t="s">
        <v>22</v>
      </c>
      <c r="D2363" t="s">
        <v>34</v>
      </c>
      <c r="E2363" t="s">
        <v>24</v>
      </c>
      <c r="F2363" t="s">
        <v>25</v>
      </c>
      <c r="G2363" t="s">
        <v>546</v>
      </c>
      <c r="H2363" t="s">
        <v>158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 t="s">
        <v>42</v>
      </c>
      <c r="T2363" t="s">
        <v>60</v>
      </c>
    </row>
    <row r="2364" spans="1:20" x14ac:dyDescent="0.3">
      <c r="A2364" t="s">
        <v>38</v>
      </c>
      <c r="B2364" t="s">
        <v>39</v>
      </c>
      <c r="C2364" t="s">
        <v>22</v>
      </c>
      <c r="D2364" t="s">
        <v>34</v>
      </c>
      <c r="E2364" t="s">
        <v>24</v>
      </c>
      <c r="F2364" t="s">
        <v>25</v>
      </c>
      <c r="G2364" t="s">
        <v>546</v>
      </c>
      <c r="H2364" t="s">
        <v>27</v>
      </c>
      <c r="I2364" t="s">
        <v>46</v>
      </c>
      <c r="J2364" t="s">
        <v>131</v>
      </c>
      <c r="K2364">
        <v>9.3699999999999992</v>
      </c>
      <c r="L2364">
        <v>19</v>
      </c>
      <c r="M2364">
        <v>13</v>
      </c>
      <c r="N2364">
        <v>6</v>
      </c>
      <c r="O2364">
        <v>19</v>
      </c>
      <c r="P2364">
        <v>68.400000000000006</v>
      </c>
      <c r="Q2364">
        <v>68.400000000000006</v>
      </c>
      <c r="R2364">
        <v>1.37</v>
      </c>
      <c r="S2364" t="s">
        <v>81</v>
      </c>
      <c r="T2364" t="s">
        <v>37</v>
      </c>
    </row>
    <row r="2365" spans="1:20" x14ac:dyDescent="0.3">
      <c r="A2365" t="s">
        <v>43</v>
      </c>
      <c r="B2365" t="s">
        <v>44</v>
      </c>
      <c r="C2365" t="s">
        <v>22</v>
      </c>
      <c r="D2365" t="s">
        <v>45</v>
      </c>
      <c r="E2365" t="s">
        <v>24</v>
      </c>
      <c r="F2365" t="s">
        <v>25</v>
      </c>
      <c r="G2365" t="s">
        <v>546</v>
      </c>
      <c r="H2365" t="s">
        <v>27</v>
      </c>
      <c r="I2365" t="s">
        <v>173</v>
      </c>
      <c r="J2365" t="s">
        <v>165</v>
      </c>
      <c r="K2365">
        <v>9.0299999999999994</v>
      </c>
      <c r="L2365">
        <v>21</v>
      </c>
      <c r="M2365">
        <v>19</v>
      </c>
      <c r="N2365">
        <v>2</v>
      </c>
      <c r="O2365">
        <v>21</v>
      </c>
      <c r="P2365">
        <v>90.5</v>
      </c>
      <c r="Q2365">
        <v>90.5</v>
      </c>
      <c r="R2365">
        <v>1.03</v>
      </c>
      <c r="S2365" t="s">
        <v>42</v>
      </c>
      <c r="T2365" t="s">
        <v>31</v>
      </c>
    </row>
    <row r="2366" spans="1:20" x14ac:dyDescent="0.3">
      <c r="A2366" t="s">
        <v>48</v>
      </c>
      <c r="B2366" t="s">
        <v>49</v>
      </c>
      <c r="C2366" t="s">
        <v>22</v>
      </c>
      <c r="D2366" t="s">
        <v>34</v>
      </c>
      <c r="E2366" t="s">
        <v>24</v>
      </c>
      <c r="F2366" t="s">
        <v>25</v>
      </c>
      <c r="G2366" t="s">
        <v>546</v>
      </c>
      <c r="H2366" t="s">
        <v>27</v>
      </c>
      <c r="I2366" t="s">
        <v>110</v>
      </c>
      <c r="J2366" t="s">
        <v>252</v>
      </c>
      <c r="K2366">
        <v>8.1199999999999992</v>
      </c>
      <c r="L2366">
        <v>20</v>
      </c>
      <c r="M2366">
        <v>14</v>
      </c>
      <c r="N2366">
        <v>6</v>
      </c>
      <c r="O2366">
        <v>20</v>
      </c>
      <c r="P2366">
        <v>70</v>
      </c>
      <c r="Q2366">
        <v>70</v>
      </c>
      <c r="R2366">
        <v>0.12</v>
      </c>
      <c r="S2366" t="s">
        <v>81</v>
      </c>
      <c r="T2366" t="s">
        <v>37</v>
      </c>
    </row>
    <row r="2367" spans="1:20" x14ac:dyDescent="0.3">
      <c r="A2367" t="s">
        <v>53</v>
      </c>
      <c r="B2367" t="s">
        <v>54</v>
      </c>
      <c r="C2367" t="s">
        <v>55</v>
      </c>
      <c r="D2367" t="s">
        <v>56</v>
      </c>
      <c r="E2367" t="s">
        <v>24</v>
      </c>
      <c r="F2367" t="s">
        <v>57</v>
      </c>
      <c r="G2367" t="s">
        <v>546</v>
      </c>
      <c r="H2367" t="s">
        <v>27</v>
      </c>
      <c r="I2367" t="s">
        <v>189</v>
      </c>
      <c r="J2367" t="s">
        <v>207</v>
      </c>
      <c r="K2367">
        <v>7.44</v>
      </c>
      <c r="L2367">
        <v>19</v>
      </c>
      <c r="M2367">
        <v>19</v>
      </c>
      <c r="N2367">
        <v>0</v>
      </c>
      <c r="O2367">
        <v>19</v>
      </c>
      <c r="P2367">
        <v>100</v>
      </c>
      <c r="Q2367">
        <v>100</v>
      </c>
      <c r="R2367">
        <v>0</v>
      </c>
      <c r="S2367" t="s">
        <v>42</v>
      </c>
      <c r="T2367" t="s">
        <v>60</v>
      </c>
    </row>
    <row r="2368" spans="1:20" x14ac:dyDescent="0.3">
      <c r="A2368" t="s">
        <v>61</v>
      </c>
      <c r="B2368" t="s">
        <v>62</v>
      </c>
      <c r="C2368" t="s">
        <v>55</v>
      </c>
      <c r="D2368" t="s">
        <v>63</v>
      </c>
      <c r="E2368" t="s">
        <v>24</v>
      </c>
      <c r="F2368" t="s">
        <v>57</v>
      </c>
      <c r="G2368" t="s">
        <v>546</v>
      </c>
      <c r="H2368" t="s">
        <v>27</v>
      </c>
      <c r="I2368" t="s">
        <v>113</v>
      </c>
      <c r="J2368" t="s">
        <v>300</v>
      </c>
      <c r="K2368">
        <v>7.95</v>
      </c>
      <c r="L2368">
        <v>10</v>
      </c>
      <c r="M2368">
        <v>7</v>
      </c>
      <c r="N2368">
        <v>3</v>
      </c>
      <c r="O2368">
        <v>10</v>
      </c>
      <c r="P2368">
        <v>70</v>
      </c>
      <c r="Q2368">
        <v>70</v>
      </c>
      <c r="R2368">
        <v>0</v>
      </c>
      <c r="S2368" t="s">
        <v>81</v>
      </c>
      <c r="T2368" t="s">
        <v>31</v>
      </c>
    </row>
    <row r="2369" spans="1:20" x14ac:dyDescent="0.3">
      <c r="A2369" t="s">
        <v>66</v>
      </c>
      <c r="B2369" t="s">
        <v>67</v>
      </c>
      <c r="C2369" t="s">
        <v>55</v>
      </c>
      <c r="D2369" t="s">
        <v>56</v>
      </c>
      <c r="E2369" t="s">
        <v>24</v>
      </c>
      <c r="F2369" t="s">
        <v>57</v>
      </c>
      <c r="G2369" t="s">
        <v>546</v>
      </c>
      <c r="H2369" t="s">
        <v>27</v>
      </c>
      <c r="I2369" t="s">
        <v>159</v>
      </c>
      <c r="J2369" t="s">
        <v>51</v>
      </c>
      <c r="K2369">
        <v>7.56</v>
      </c>
      <c r="L2369">
        <v>25</v>
      </c>
      <c r="M2369">
        <v>23</v>
      </c>
      <c r="N2369">
        <v>2</v>
      </c>
      <c r="O2369">
        <v>25</v>
      </c>
      <c r="P2369">
        <v>92</v>
      </c>
      <c r="Q2369">
        <v>92</v>
      </c>
      <c r="R2369">
        <v>0</v>
      </c>
      <c r="S2369" t="s">
        <v>30</v>
      </c>
      <c r="T2369" t="s">
        <v>31</v>
      </c>
    </row>
    <row r="2370" spans="1:20" x14ac:dyDescent="0.3">
      <c r="A2370" t="s">
        <v>70</v>
      </c>
      <c r="B2370" t="s">
        <v>71</v>
      </c>
      <c r="C2370" t="s">
        <v>72</v>
      </c>
      <c r="D2370" t="s">
        <v>73</v>
      </c>
      <c r="E2370" t="s">
        <v>24</v>
      </c>
      <c r="F2370" t="s">
        <v>74</v>
      </c>
      <c r="G2370" t="s">
        <v>546</v>
      </c>
      <c r="H2370" t="s">
        <v>27</v>
      </c>
      <c r="I2370" t="s">
        <v>58</v>
      </c>
      <c r="J2370" t="s">
        <v>255</v>
      </c>
      <c r="K2370">
        <v>9.36</v>
      </c>
      <c r="L2370">
        <v>25</v>
      </c>
      <c r="M2370">
        <v>19</v>
      </c>
      <c r="N2370">
        <v>6</v>
      </c>
      <c r="O2370">
        <v>25</v>
      </c>
      <c r="P2370">
        <v>76</v>
      </c>
      <c r="Q2370">
        <v>76</v>
      </c>
      <c r="R2370">
        <v>1.36</v>
      </c>
      <c r="S2370" t="s">
        <v>30</v>
      </c>
      <c r="T2370" t="s">
        <v>37</v>
      </c>
    </row>
    <row r="2371" spans="1:20" x14ac:dyDescent="0.3">
      <c r="A2371" t="s">
        <v>77</v>
      </c>
      <c r="B2371" t="s">
        <v>78</v>
      </c>
      <c r="C2371" t="s">
        <v>72</v>
      </c>
      <c r="D2371" t="s">
        <v>73</v>
      </c>
      <c r="E2371" t="s">
        <v>24</v>
      </c>
      <c r="F2371" t="s">
        <v>74</v>
      </c>
      <c r="G2371" t="s">
        <v>546</v>
      </c>
      <c r="H2371" t="s">
        <v>27</v>
      </c>
      <c r="I2371" t="s">
        <v>164</v>
      </c>
      <c r="J2371" t="s">
        <v>212</v>
      </c>
      <c r="K2371">
        <v>8.14</v>
      </c>
      <c r="L2371">
        <v>12</v>
      </c>
      <c r="M2371">
        <v>12</v>
      </c>
      <c r="N2371">
        <v>0</v>
      </c>
      <c r="O2371">
        <v>12</v>
      </c>
      <c r="P2371">
        <v>100</v>
      </c>
      <c r="Q2371">
        <v>100</v>
      </c>
      <c r="R2371">
        <v>0.14000000000000001</v>
      </c>
      <c r="S2371" t="s">
        <v>42</v>
      </c>
      <c r="T2371" t="s">
        <v>60</v>
      </c>
    </row>
    <row r="2372" spans="1:20" x14ac:dyDescent="0.3">
      <c r="A2372" t="s">
        <v>82</v>
      </c>
      <c r="B2372" t="s">
        <v>83</v>
      </c>
      <c r="C2372" t="s">
        <v>72</v>
      </c>
      <c r="D2372" t="s">
        <v>45</v>
      </c>
      <c r="E2372" t="s">
        <v>24</v>
      </c>
      <c r="F2372" t="s">
        <v>74</v>
      </c>
      <c r="G2372" t="s">
        <v>546</v>
      </c>
      <c r="H2372" t="s">
        <v>27</v>
      </c>
      <c r="I2372" t="s">
        <v>206</v>
      </c>
      <c r="J2372" t="s">
        <v>169</v>
      </c>
      <c r="K2372">
        <v>9.1999999999999993</v>
      </c>
      <c r="L2372">
        <v>20</v>
      </c>
      <c r="M2372">
        <v>14</v>
      </c>
      <c r="N2372">
        <v>6</v>
      </c>
      <c r="O2372">
        <v>20</v>
      </c>
      <c r="P2372">
        <v>70</v>
      </c>
      <c r="Q2372">
        <v>70</v>
      </c>
      <c r="R2372">
        <v>1.2</v>
      </c>
      <c r="S2372" t="s">
        <v>30</v>
      </c>
      <c r="T2372" t="s">
        <v>37</v>
      </c>
    </row>
    <row r="2373" spans="1:20" x14ac:dyDescent="0.3">
      <c r="A2373" t="s">
        <v>85</v>
      </c>
      <c r="B2373" t="s">
        <v>86</v>
      </c>
      <c r="C2373" t="s">
        <v>87</v>
      </c>
      <c r="D2373" t="s">
        <v>88</v>
      </c>
      <c r="E2373" t="s">
        <v>24</v>
      </c>
      <c r="F2373" t="s">
        <v>89</v>
      </c>
      <c r="G2373" t="s">
        <v>546</v>
      </c>
      <c r="H2373" t="s">
        <v>27</v>
      </c>
      <c r="I2373" t="s">
        <v>35</v>
      </c>
      <c r="J2373" t="s">
        <v>527</v>
      </c>
      <c r="K2373">
        <v>7.31</v>
      </c>
      <c r="L2373">
        <v>6</v>
      </c>
      <c r="M2373">
        <v>4</v>
      </c>
      <c r="N2373">
        <v>2</v>
      </c>
      <c r="O2373">
        <v>6</v>
      </c>
      <c r="P2373">
        <v>66.7</v>
      </c>
      <c r="Q2373">
        <v>66.7</v>
      </c>
      <c r="R2373">
        <v>0</v>
      </c>
      <c r="S2373" t="s">
        <v>30</v>
      </c>
      <c r="T2373" t="s">
        <v>31</v>
      </c>
    </row>
    <row r="2374" spans="1:20" x14ac:dyDescent="0.3">
      <c r="A2374" t="s">
        <v>92</v>
      </c>
      <c r="B2374" t="s">
        <v>93</v>
      </c>
      <c r="C2374" t="s">
        <v>94</v>
      </c>
      <c r="D2374" t="s">
        <v>95</v>
      </c>
      <c r="E2374" t="s">
        <v>24</v>
      </c>
      <c r="F2374" t="s">
        <v>89</v>
      </c>
      <c r="G2374" t="s">
        <v>546</v>
      </c>
      <c r="H2374" t="s">
        <v>27</v>
      </c>
      <c r="I2374" t="s">
        <v>149</v>
      </c>
      <c r="J2374" t="s">
        <v>367</v>
      </c>
      <c r="K2374">
        <v>7.9</v>
      </c>
      <c r="L2374">
        <v>20</v>
      </c>
      <c r="M2374">
        <v>16</v>
      </c>
      <c r="N2374">
        <v>4</v>
      </c>
      <c r="O2374">
        <v>20</v>
      </c>
      <c r="P2374">
        <v>80</v>
      </c>
      <c r="Q2374">
        <v>80</v>
      </c>
      <c r="R2374">
        <v>0</v>
      </c>
      <c r="S2374" t="s">
        <v>30</v>
      </c>
      <c r="T2374" t="s">
        <v>37</v>
      </c>
    </row>
    <row r="2375" spans="1:20" x14ac:dyDescent="0.3">
      <c r="A2375" t="s">
        <v>97</v>
      </c>
      <c r="B2375" t="s">
        <v>98</v>
      </c>
      <c r="C2375" t="s">
        <v>94</v>
      </c>
      <c r="D2375" t="s">
        <v>95</v>
      </c>
      <c r="E2375" t="s">
        <v>24</v>
      </c>
      <c r="F2375" t="s">
        <v>89</v>
      </c>
      <c r="G2375" t="s">
        <v>546</v>
      </c>
      <c r="H2375" t="s">
        <v>27</v>
      </c>
      <c r="I2375" t="s">
        <v>90</v>
      </c>
      <c r="J2375" t="s">
        <v>321</v>
      </c>
      <c r="K2375">
        <v>9.48</v>
      </c>
      <c r="L2375">
        <v>21</v>
      </c>
      <c r="M2375">
        <v>19</v>
      </c>
      <c r="N2375">
        <v>2</v>
      </c>
      <c r="O2375">
        <v>21</v>
      </c>
      <c r="P2375">
        <v>90.5</v>
      </c>
      <c r="Q2375">
        <v>90.5</v>
      </c>
      <c r="R2375">
        <v>1.48</v>
      </c>
      <c r="S2375" t="s">
        <v>30</v>
      </c>
      <c r="T2375" t="s">
        <v>31</v>
      </c>
    </row>
    <row r="2376" spans="1:20" x14ac:dyDescent="0.3">
      <c r="A2376" t="s">
        <v>100</v>
      </c>
      <c r="B2376" t="s">
        <v>101</v>
      </c>
      <c r="C2376" t="s">
        <v>94</v>
      </c>
      <c r="D2376" t="s">
        <v>45</v>
      </c>
      <c r="E2376" t="s">
        <v>24</v>
      </c>
      <c r="F2376" t="s">
        <v>89</v>
      </c>
      <c r="G2376" t="s">
        <v>546</v>
      </c>
      <c r="H2376" t="s">
        <v>27</v>
      </c>
      <c r="I2376" t="s">
        <v>125</v>
      </c>
      <c r="J2376" t="s">
        <v>51</v>
      </c>
      <c r="K2376">
        <v>8.73</v>
      </c>
      <c r="L2376">
        <v>26</v>
      </c>
      <c r="M2376">
        <v>22</v>
      </c>
      <c r="N2376">
        <v>4</v>
      </c>
      <c r="O2376">
        <v>26</v>
      </c>
      <c r="P2376">
        <v>84.6</v>
      </c>
      <c r="Q2376">
        <v>84.6</v>
      </c>
      <c r="R2376">
        <v>0.73</v>
      </c>
      <c r="S2376" t="s">
        <v>30</v>
      </c>
      <c r="T2376" t="s">
        <v>37</v>
      </c>
    </row>
    <row r="2377" spans="1:20" x14ac:dyDescent="0.3">
      <c r="A2377" t="s">
        <v>103</v>
      </c>
      <c r="B2377" t="s">
        <v>104</v>
      </c>
      <c r="C2377" t="s">
        <v>22</v>
      </c>
      <c r="D2377" t="s">
        <v>34</v>
      </c>
      <c r="E2377" t="s">
        <v>105</v>
      </c>
      <c r="F2377" t="s">
        <v>25</v>
      </c>
      <c r="G2377" t="s">
        <v>546</v>
      </c>
      <c r="H2377" t="s">
        <v>27</v>
      </c>
      <c r="I2377" t="s">
        <v>153</v>
      </c>
      <c r="J2377" t="s">
        <v>342</v>
      </c>
      <c r="K2377">
        <v>9.33</v>
      </c>
      <c r="L2377">
        <v>34</v>
      </c>
      <c r="M2377">
        <v>33</v>
      </c>
      <c r="N2377">
        <v>1</v>
      </c>
      <c r="O2377">
        <v>34</v>
      </c>
      <c r="P2377">
        <v>97.1</v>
      </c>
      <c r="Q2377">
        <v>97.1</v>
      </c>
      <c r="R2377">
        <v>1.33</v>
      </c>
      <c r="S2377" t="s">
        <v>30</v>
      </c>
      <c r="T2377" t="s">
        <v>31</v>
      </c>
    </row>
    <row r="2378" spans="1:20" x14ac:dyDescent="0.3">
      <c r="A2378" t="s">
        <v>108</v>
      </c>
      <c r="B2378" t="s">
        <v>109</v>
      </c>
      <c r="C2378" t="s">
        <v>22</v>
      </c>
      <c r="D2378" t="s">
        <v>34</v>
      </c>
      <c r="E2378" t="s">
        <v>105</v>
      </c>
      <c r="F2378" t="s">
        <v>25</v>
      </c>
      <c r="G2378" t="s">
        <v>546</v>
      </c>
      <c r="H2378" t="s">
        <v>27</v>
      </c>
      <c r="I2378" t="s">
        <v>204</v>
      </c>
      <c r="J2378" t="s">
        <v>240</v>
      </c>
      <c r="K2378">
        <v>7.53</v>
      </c>
      <c r="L2378">
        <v>32</v>
      </c>
      <c r="M2378">
        <v>31</v>
      </c>
      <c r="N2378">
        <v>1</v>
      </c>
      <c r="O2378">
        <v>32</v>
      </c>
      <c r="P2378">
        <v>96.9</v>
      </c>
      <c r="Q2378">
        <v>96.9</v>
      </c>
      <c r="R2378">
        <v>0</v>
      </c>
      <c r="S2378" t="s">
        <v>30</v>
      </c>
      <c r="T2378" t="s">
        <v>31</v>
      </c>
    </row>
    <row r="2379" spans="1:20" x14ac:dyDescent="0.3">
      <c r="A2379" t="s">
        <v>111</v>
      </c>
      <c r="B2379" t="s">
        <v>112</v>
      </c>
      <c r="C2379" t="s">
        <v>55</v>
      </c>
      <c r="D2379" t="s">
        <v>56</v>
      </c>
      <c r="E2379" t="s">
        <v>105</v>
      </c>
      <c r="F2379" t="s">
        <v>57</v>
      </c>
      <c r="G2379" t="s">
        <v>546</v>
      </c>
      <c r="H2379" t="s">
        <v>27</v>
      </c>
      <c r="I2379" t="s">
        <v>181</v>
      </c>
      <c r="J2379" t="s">
        <v>135</v>
      </c>
      <c r="K2379">
        <v>9.42</v>
      </c>
      <c r="L2379">
        <v>17</v>
      </c>
      <c r="M2379">
        <v>17</v>
      </c>
      <c r="N2379">
        <v>0</v>
      </c>
      <c r="O2379">
        <v>17</v>
      </c>
      <c r="P2379">
        <v>100</v>
      </c>
      <c r="Q2379">
        <v>100</v>
      </c>
      <c r="R2379">
        <v>1.42</v>
      </c>
      <c r="S2379" t="s">
        <v>42</v>
      </c>
      <c r="T2379" t="s">
        <v>60</v>
      </c>
    </row>
    <row r="2380" spans="1:20" x14ac:dyDescent="0.3">
      <c r="A2380" t="s">
        <v>114</v>
      </c>
      <c r="B2380" t="s">
        <v>115</v>
      </c>
      <c r="C2380" t="s">
        <v>72</v>
      </c>
      <c r="D2380" t="s">
        <v>73</v>
      </c>
      <c r="E2380" t="s">
        <v>105</v>
      </c>
      <c r="F2380" t="s">
        <v>74</v>
      </c>
      <c r="G2380" t="s">
        <v>546</v>
      </c>
      <c r="H2380" t="s">
        <v>27</v>
      </c>
      <c r="I2380" t="s">
        <v>28</v>
      </c>
      <c r="J2380" t="s">
        <v>262</v>
      </c>
      <c r="K2380">
        <v>7.25</v>
      </c>
      <c r="L2380">
        <v>26</v>
      </c>
      <c r="M2380">
        <v>20</v>
      </c>
      <c r="N2380">
        <v>6</v>
      </c>
      <c r="O2380">
        <v>26</v>
      </c>
      <c r="P2380">
        <v>76.900000000000006</v>
      </c>
      <c r="Q2380">
        <v>76.900000000000006</v>
      </c>
      <c r="R2380">
        <v>0</v>
      </c>
      <c r="S2380" t="s">
        <v>52</v>
      </c>
      <c r="T2380" t="s">
        <v>37</v>
      </c>
    </row>
    <row r="2381" spans="1:20" x14ac:dyDescent="0.3">
      <c r="A2381" t="s">
        <v>117</v>
      </c>
      <c r="B2381" t="s">
        <v>118</v>
      </c>
      <c r="C2381" t="s">
        <v>94</v>
      </c>
      <c r="D2381" t="s">
        <v>95</v>
      </c>
      <c r="E2381" t="s">
        <v>105</v>
      </c>
      <c r="F2381" t="s">
        <v>89</v>
      </c>
      <c r="G2381" t="s">
        <v>546</v>
      </c>
      <c r="H2381" t="s">
        <v>27</v>
      </c>
      <c r="I2381" t="s">
        <v>40</v>
      </c>
      <c r="J2381" t="s">
        <v>337</v>
      </c>
      <c r="K2381">
        <v>7.41</v>
      </c>
      <c r="L2381">
        <v>25</v>
      </c>
      <c r="M2381">
        <v>18</v>
      </c>
      <c r="N2381">
        <v>7</v>
      </c>
      <c r="O2381">
        <v>25</v>
      </c>
      <c r="P2381">
        <v>72</v>
      </c>
      <c r="Q2381">
        <v>72</v>
      </c>
      <c r="R2381">
        <v>0</v>
      </c>
      <c r="S2381" t="s">
        <v>81</v>
      </c>
      <c r="T2381" t="s">
        <v>37</v>
      </c>
    </row>
    <row r="2382" spans="1:20" x14ac:dyDescent="0.3">
      <c r="A2382" t="s">
        <v>20</v>
      </c>
      <c r="B2382" t="s">
        <v>21</v>
      </c>
      <c r="C2382" t="s">
        <v>22</v>
      </c>
      <c r="D2382" t="s">
        <v>23</v>
      </c>
      <c r="E2382" t="s">
        <v>24</v>
      </c>
      <c r="F2382" t="s">
        <v>25</v>
      </c>
      <c r="G2382" t="s">
        <v>547</v>
      </c>
      <c r="H2382" t="s">
        <v>27</v>
      </c>
      <c r="I2382" t="s">
        <v>75</v>
      </c>
      <c r="J2382" t="s">
        <v>227</v>
      </c>
      <c r="K2382">
        <v>8.0299999999999994</v>
      </c>
      <c r="L2382">
        <v>26</v>
      </c>
      <c r="M2382">
        <v>23</v>
      </c>
      <c r="N2382">
        <v>3</v>
      </c>
      <c r="O2382">
        <v>26</v>
      </c>
      <c r="P2382">
        <v>88.5</v>
      </c>
      <c r="Q2382">
        <v>88.5</v>
      </c>
      <c r="R2382">
        <v>0.03</v>
      </c>
      <c r="S2382" t="s">
        <v>42</v>
      </c>
      <c r="T2382" t="s">
        <v>31</v>
      </c>
    </row>
    <row r="2383" spans="1:20" x14ac:dyDescent="0.3">
      <c r="A2383" t="s">
        <v>32</v>
      </c>
      <c r="B2383" t="s">
        <v>33</v>
      </c>
      <c r="C2383" t="s">
        <v>22</v>
      </c>
      <c r="D2383" t="s">
        <v>34</v>
      </c>
      <c r="E2383" t="s">
        <v>24</v>
      </c>
      <c r="F2383" t="s">
        <v>25</v>
      </c>
      <c r="G2383" t="s">
        <v>547</v>
      </c>
      <c r="H2383" t="s">
        <v>27</v>
      </c>
      <c r="I2383" t="s">
        <v>206</v>
      </c>
      <c r="J2383" t="s">
        <v>218</v>
      </c>
      <c r="K2383">
        <v>7.39</v>
      </c>
      <c r="L2383">
        <v>23</v>
      </c>
      <c r="M2383">
        <v>17</v>
      </c>
      <c r="N2383">
        <v>6</v>
      </c>
      <c r="O2383">
        <v>23</v>
      </c>
      <c r="P2383">
        <v>73.900000000000006</v>
      </c>
      <c r="Q2383">
        <v>73.900000000000006</v>
      </c>
      <c r="R2383">
        <v>0</v>
      </c>
      <c r="S2383" t="s">
        <v>30</v>
      </c>
      <c r="T2383" t="s">
        <v>37</v>
      </c>
    </row>
    <row r="2384" spans="1:20" x14ac:dyDescent="0.3">
      <c r="A2384" t="s">
        <v>38</v>
      </c>
      <c r="B2384" t="s">
        <v>39</v>
      </c>
      <c r="C2384" t="s">
        <v>22</v>
      </c>
      <c r="D2384" t="s">
        <v>34</v>
      </c>
      <c r="E2384" t="s">
        <v>24</v>
      </c>
      <c r="F2384" t="s">
        <v>25</v>
      </c>
      <c r="G2384" t="s">
        <v>547</v>
      </c>
      <c r="H2384" t="s">
        <v>27</v>
      </c>
      <c r="I2384" t="s">
        <v>40</v>
      </c>
      <c r="J2384" t="s">
        <v>278</v>
      </c>
      <c r="K2384">
        <v>9.18</v>
      </c>
      <c r="L2384">
        <v>28</v>
      </c>
      <c r="M2384">
        <v>24</v>
      </c>
      <c r="N2384">
        <v>4</v>
      </c>
      <c r="O2384">
        <v>28</v>
      </c>
      <c r="P2384">
        <v>85.7</v>
      </c>
      <c r="Q2384">
        <v>85.7</v>
      </c>
      <c r="R2384">
        <v>1.18</v>
      </c>
      <c r="S2384" t="s">
        <v>30</v>
      </c>
      <c r="T2384" t="s">
        <v>37</v>
      </c>
    </row>
    <row r="2385" spans="1:20" x14ac:dyDescent="0.3">
      <c r="A2385" t="s">
        <v>43</v>
      </c>
      <c r="B2385" t="s">
        <v>44</v>
      </c>
      <c r="C2385" t="s">
        <v>22</v>
      </c>
      <c r="D2385" t="s">
        <v>45</v>
      </c>
      <c r="E2385" t="s">
        <v>24</v>
      </c>
      <c r="F2385" t="s">
        <v>25</v>
      </c>
      <c r="G2385" t="s">
        <v>547</v>
      </c>
      <c r="H2385" t="s">
        <v>158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 t="s">
        <v>42</v>
      </c>
      <c r="T2385" t="s">
        <v>60</v>
      </c>
    </row>
    <row r="2386" spans="1:20" x14ac:dyDescent="0.3">
      <c r="A2386" t="s">
        <v>48</v>
      </c>
      <c r="B2386" t="s">
        <v>49</v>
      </c>
      <c r="C2386" t="s">
        <v>22</v>
      </c>
      <c r="D2386" t="s">
        <v>34</v>
      </c>
      <c r="E2386" t="s">
        <v>24</v>
      </c>
      <c r="F2386" t="s">
        <v>25</v>
      </c>
      <c r="G2386" t="s">
        <v>547</v>
      </c>
      <c r="H2386" t="s">
        <v>27</v>
      </c>
      <c r="I2386" t="s">
        <v>75</v>
      </c>
      <c r="J2386" t="s">
        <v>386</v>
      </c>
      <c r="K2386">
        <v>8.27</v>
      </c>
      <c r="L2386">
        <v>23</v>
      </c>
      <c r="M2386">
        <v>23</v>
      </c>
      <c r="N2386">
        <v>0</v>
      </c>
      <c r="O2386">
        <v>23</v>
      </c>
      <c r="P2386">
        <v>100</v>
      </c>
      <c r="Q2386">
        <v>100</v>
      </c>
      <c r="R2386">
        <v>0.27</v>
      </c>
      <c r="S2386" t="s">
        <v>42</v>
      </c>
      <c r="T2386" t="s">
        <v>60</v>
      </c>
    </row>
    <row r="2387" spans="1:20" x14ac:dyDescent="0.3">
      <c r="A2387" t="s">
        <v>53</v>
      </c>
      <c r="B2387" t="s">
        <v>54</v>
      </c>
      <c r="C2387" t="s">
        <v>55</v>
      </c>
      <c r="D2387" t="s">
        <v>56</v>
      </c>
      <c r="E2387" t="s">
        <v>24</v>
      </c>
      <c r="F2387" t="s">
        <v>57</v>
      </c>
      <c r="G2387" t="s">
        <v>547</v>
      </c>
      <c r="H2387" t="s">
        <v>27</v>
      </c>
      <c r="I2387" t="s">
        <v>28</v>
      </c>
      <c r="J2387" t="s">
        <v>157</v>
      </c>
      <c r="K2387">
        <v>8.6199999999999992</v>
      </c>
      <c r="L2387">
        <v>15</v>
      </c>
      <c r="M2387">
        <v>13</v>
      </c>
      <c r="N2387">
        <v>2</v>
      </c>
      <c r="O2387">
        <v>15</v>
      </c>
      <c r="P2387">
        <v>86.7</v>
      </c>
      <c r="Q2387">
        <v>86.7</v>
      </c>
      <c r="R2387">
        <v>0.62</v>
      </c>
      <c r="S2387" t="s">
        <v>42</v>
      </c>
      <c r="T2387" t="s">
        <v>31</v>
      </c>
    </row>
    <row r="2388" spans="1:20" x14ac:dyDescent="0.3">
      <c r="A2388" t="s">
        <v>61</v>
      </c>
      <c r="B2388" t="s">
        <v>62</v>
      </c>
      <c r="C2388" t="s">
        <v>55</v>
      </c>
      <c r="D2388" t="s">
        <v>63</v>
      </c>
      <c r="E2388" t="s">
        <v>24</v>
      </c>
      <c r="F2388" t="s">
        <v>57</v>
      </c>
      <c r="G2388" t="s">
        <v>547</v>
      </c>
      <c r="H2388" t="s">
        <v>27</v>
      </c>
      <c r="I2388" t="s">
        <v>113</v>
      </c>
      <c r="J2388" t="s">
        <v>267</v>
      </c>
      <c r="K2388">
        <v>7.3</v>
      </c>
      <c r="L2388">
        <v>12</v>
      </c>
      <c r="M2388">
        <v>12</v>
      </c>
      <c r="N2388">
        <v>0</v>
      </c>
      <c r="O2388">
        <v>12</v>
      </c>
      <c r="P2388">
        <v>100</v>
      </c>
      <c r="Q2388">
        <v>100</v>
      </c>
      <c r="R2388">
        <v>0</v>
      </c>
      <c r="S2388" t="s">
        <v>42</v>
      </c>
      <c r="T2388" t="s">
        <v>60</v>
      </c>
    </row>
    <row r="2389" spans="1:20" x14ac:dyDescent="0.3">
      <c r="A2389" t="s">
        <v>66</v>
      </c>
      <c r="B2389" t="s">
        <v>67</v>
      </c>
      <c r="C2389" t="s">
        <v>55</v>
      </c>
      <c r="D2389" t="s">
        <v>56</v>
      </c>
      <c r="E2389" t="s">
        <v>24</v>
      </c>
      <c r="F2389" t="s">
        <v>57</v>
      </c>
      <c r="G2389" t="s">
        <v>547</v>
      </c>
      <c r="H2389" t="s">
        <v>27</v>
      </c>
      <c r="I2389" t="s">
        <v>64</v>
      </c>
      <c r="J2389" t="s">
        <v>47</v>
      </c>
      <c r="K2389">
        <v>7.77</v>
      </c>
      <c r="L2389">
        <v>17</v>
      </c>
      <c r="M2389">
        <v>12</v>
      </c>
      <c r="N2389">
        <v>5</v>
      </c>
      <c r="O2389">
        <v>17</v>
      </c>
      <c r="P2389">
        <v>70.599999999999994</v>
      </c>
      <c r="Q2389">
        <v>70.599999999999994</v>
      </c>
      <c r="R2389">
        <v>0</v>
      </c>
      <c r="S2389" t="s">
        <v>30</v>
      </c>
      <c r="T2389" t="s">
        <v>37</v>
      </c>
    </row>
    <row r="2390" spans="1:20" x14ac:dyDescent="0.3">
      <c r="A2390" t="s">
        <v>70</v>
      </c>
      <c r="B2390" t="s">
        <v>71</v>
      </c>
      <c r="C2390" t="s">
        <v>72</v>
      </c>
      <c r="D2390" t="s">
        <v>73</v>
      </c>
      <c r="E2390" t="s">
        <v>24</v>
      </c>
      <c r="F2390" t="s">
        <v>74</v>
      </c>
      <c r="G2390" t="s">
        <v>547</v>
      </c>
      <c r="H2390" t="s">
        <v>27</v>
      </c>
      <c r="I2390" t="s">
        <v>153</v>
      </c>
      <c r="J2390" t="s">
        <v>190</v>
      </c>
      <c r="K2390">
        <v>8.98</v>
      </c>
      <c r="L2390">
        <v>23</v>
      </c>
      <c r="M2390">
        <v>20</v>
      </c>
      <c r="N2390">
        <v>3</v>
      </c>
      <c r="O2390">
        <v>23</v>
      </c>
      <c r="P2390">
        <v>87</v>
      </c>
      <c r="Q2390">
        <v>87</v>
      </c>
      <c r="R2390">
        <v>0.98</v>
      </c>
      <c r="S2390" t="s">
        <v>30</v>
      </c>
      <c r="T2390" t="s">
        <v>31</v>
      </c>
    </row>
    <row r="2391" spans="1:20" x14ac:dyDescent="0.3">
      <c r="A2391" t="s">
        <v>77</v>
      </c>
      <c r="B2391" t="s">
        <v>78</v>
      </c>
      <c r="C2391" t="s">
        <v>72</v>
      </c>
      <c r="D2391" t="s">
        <v>73</v>
      </c>
      <c r="E2391" t="s">
        <v>24</v>
      </c>
      <c r="F2391" t="s">
        <v>74</v>
      </c>
      <c r="G2391" t="s">
        <v>547</v>
      </c>
      <c r="H2391" t="s">
        <v>119</v>
      </c>
      <c r="I2391" t="s">
        <v>166</v>
      </c>
      <c r="J2391" t="s">
        <v>349</v>
      </c>
      <c r="K2391">
        <v>9.1999999999999993</v>
      </c>
      <c r="L2391">
        <v>13</v>
      </c>
      <c r="M2391">
        <v>13</v>
      </c>
      <c r="N2391">
        <v>0</v>
      </c>
      <c r="O2391">
        <v>13</v>
      </c>
      <c r="P2391">
        <v>100</v>
      </c>
      <c r="Q2391">
        <v>100</v>
      </c>
      <c r="R2391">
        <v>1.2</v>
      </c>
      <c r="S2391" t="s">
        <v>42</v>
      </c>
      <c r="T2391" t="s">
        <v>60</v>
      </c>
    </row>
    <row r="2392" spans="1:20" x14ac:dyDescent="0.3">
      <c r="A2392" t="s">
        <v>82</v>
      </c>
      <c r="B2392" t="s">
        <v>83</v>
      </c>
      <c r="C2392" t="s">
        <v>72</v>
      </c>
      <c r="D2392" t="s">
        <v>45</v>
      </c>
      <c r="E2392" t="s">
        <v>24</v>
      </c>
      <c r="F2392" t="s">
        <v>74</v>
      </c>
      <c r="G2392" t="s">
        <v>547</v>
      </c>
      <c r="H2392" t="s">
        <v>27</v>
      </c>
      <c r="I2392" t="s">
        <v>206</v>
      </c>
      <c r="J2392" t="s">
        <v>157</v>
      </c>
      <c r="K2392">
        <v>8.7100000000000009</v>
      </c>
      <c r="L2392">
        <v>12</v>
      </c>
      <c r="M2392">
        <v>9</v>
      </c>
      <c r="N2392">
        <v>3</v>
      </c>
      <c r="O2392">
        <v>12</v>
      </c>
      <c r="P2392">
        <v>75</v>
      </c>
      <c r="Q2392">
        <v>75</v>
      </c>
      <c r="R2392">
        <v>0.71</v>
      </c>
      <c r="S2392" t="s">
        <v>81</v>
      </c>
      <c r="T2392" t="s">
        <v>31</v>
      </c>
    </row>
    <row r="2393" spans="1:20" x14ac:dyDescent="0.3">
      <c r="A2393" t="s">
        <v>85</v>
      </c>
      <c r="B2393" t="s">
        <v>86</v>
      </c>
      <c r="C2393" t="s">
        <v>87</v>
      </c>
      <c r="D2393" t="s">
        <v>88</v>
      </c>
      <c r="E2393" t="s">
        <v>24</v>
      </c>
      <c r="F2393" t="s">
        <v>89</v>
      </c>
      <c r="G2393" t="s">
        <v>547</v>
      </c>
      <c r="H2393" t="s">
        <v>27</v>
      </c>
      <c r="I2393" t="s">
        <v>194</v>
      </c>
      <c r="J2393" t="s">
        <v>127</v>
      </c>
      <c r="K2393">
        <v>9.08</v>
      </c>
      <c r="L2393">
        <v>9</v>
      </c>
      <c r="M2393">
        <v>8</v>
      </c>
      <c r="N2393">
        <v>1</v>
      </c>
      <c r="O2393">
        <v>9</v>
      </c>
      <c r="P2393">
        <v>88.9</v>
      </c>
      <c r="Q2393">
        <v>88.9</v>
      </c>
      <c r="R2393">
        <v>1.08</v>
      </c>
      <c r="S2393" t="s">
        <v>81</v>
      </c>
      <c r="T2393" t="s">
        <v>31</v>
      </c>
    </row>
    <row r="2394" spans="1:20" x14ac:dyDescent="0.3">
      <c r="A2394" t="s">
        <v>92</v>
      </c>
      <c r="B2394" t="s">
        <v>93</v>
      </c>
      <c r="C2394" t="s">
        <v>94</v>
      </c>
      <c r="D2394" t="s">
        <v>95</v>
      </c>
      <c r="E2394" t="s">
        <v>24</v>
      </c>
      <c r="F2394" t="s">
        <v>89</v>
      </c>
      <c r="G2394" t="s">
        <v>547</v>
      </c>
      <c r="H2394" t="s">
        <v>27</v>
      </c>
      <c r="I2394" t="s">
        <v>206</v>
      </c>
      <c r="J2394" t="s">
        <v>102</v>
      </c>
      <c r="K2394">
        <v>9.24</v>
      </c>
      <c r="L2394">
        <v>23</v>
      </c>
      <c r="M2394">
        <v>17</v>
      </c>
      <c r="N2394">
        <v>6</v>
      </c>
      <c r="O2394">
        <v>23</v>
      </c>
      <c r="P2394">
        <v>73.900000000000006</v>
      </c>
      <c r="Q2394">
        <v>73.900000000000006</v>
      </c>
      <c r="R2394">
        <v>1.24</v>
      </c>
      <c r="S2394" t="s">
        <v>30</v>
      </c>
      <c r="T2394" t="s">
        <v>37</v>
      </c>
    </row>
    <row r="2395" spans="1:20" x14ac:dyDescent="0.3">
      <c r="A2395" t="s">
        <v>97</v>
      </c>
      <c r="B2395" t="s">
        <v>98</v>
      </c>
      <c r="C2395" t="s">
        <v>94</v>
      </c>
      <c r="D2395" t="s">
        <v>95</v>
      </c>
      <c r="E2395" t="s">
        <v>24</v>
      </c>
      <c r="F2395" t="s">
        <v>89</v>
      </c>
      <c r="G2395" t="s">
        <v>547</v>
      </c>
      <c r="H2395" t="s">
        <v>27</v>
      </c>
      <c r="I2395" t="s">
        <v>84</v>
      </c>
      <c r="J2395" t="s">
        <v>29</v>
      </c>
      <c r="K2395">
        <v>7.75</v>
      </c>
      <c r="L2395">
        <v>28</v>
      </c>
      <c r="M2395">
        <v>19</v>
      </c>
      <c r="N2395">
        <v>9</v>
      </c>
      <c r="O2395">
        <v>28</v>
      </c>
      <c r="P2395">
        <v>67.900000000000006</v>
      </c>
      <c r="Q2395">
        <v>67.900000000000006</v>
      </c>
      <c r="R2395">
        <v>0</v>
      </c>
      <c r="S2395" t="s">
        <v>30</v>
      </c>
      <c r="T2395" t="s">
        <v>122</v>
      </c>
    </row>
    <row r="2396" spans="1:20" x14ac:dyDescent="0.3">
      <c r="A2396" t="s">
        <v>100</v>
      </c>
      <c r="B2396" t="s">
        <v>101</v>
      </c>
      <c r="C2396" t="s">
        <v>94</v>
      </c>
      <c r="D2396" t="s">
        <v>45</v>
      </c>
      <c r="E2396" t="s">
        <v>24</v>
      </c>
      <c r="F2396" t="s">
        <v>89</v>
      </c>
      <c r="G2396" t="s">
        <v>547</v>
      </c>
      <c r="H2396" t="s">
        <v>27</v>
      </c>
      <c r="I2396" t="s">
        <v>181</v>
      </c>
      <c r="J2396" t="s">
        <v>162</v>
      </c>
      <c r="K2396">
        <v>8.83</v>
      </c>
      <c r="L2396">
        <v>15</v>
      </c>
      <c r="M2396">
        <v>15</v>
      </c>
      <c r="N2396">
        <v>0</v>
      </c>
      <c r="O2396">
        <v>15</v>
      </c>
      <c r="P2396">
        <v>100</v>
      </c>
      <c r="Q2396">
        <v>100</v>
      </c>
      <c r="R2396">
        <v>0.83</v>
      </c>
      <c r="S2396" t="s">
        <v>42</v>
      </c>
      <c r="T2396" t="s">
        <v>60</v>
      </c>
    </row>
    <row r="2397" spans="1:20" x14ac:dyDescent="0.3">
      <c r="A2397" t="s">
        <v>103</v>
      </c>
      <c r="B2397" t="s">
        <v>104</v>
      </c>
      <c r="C2397" t="s">
        <v>22</v>
      </c>
      <c r="D2397" t="s">
        <v>34</v>
      </c>
      <c r="E2397" t="s">
        <v>105</v>
      </c>
      <c r="F2397" t="s">
        <v>25</v>
      </c>
      <c r="G2397" t="s">
        <v>547</v>
      </c>
      <c r="H2397" t="s">
        <v>27</v>
      </c>
      <c r="I2397" t="s">
        <v>138</v>
      </c>
      <c r="J2397" t="s">
        <v>265</v>
      </c>
      <c r="K2397">
        <v>9.27</v>
      </c>
      <c r="L2397">
        <v>13</v>
      </c>
      <c r="M2397">
        <v>11</v>
      </c>
      <c r="N2397">
        <v>2</v>
      </c>
      <c r="O2397">
        <v>13</v>
      </c>
      <c r="P2397">
        <v>84.6</v>
      </c>
      <c r="Q2397">
        <v>84.6</v>
      </c>
      <c r="R2397">
        <v>1.27</v>
      </c>
      <c r="S2397" t="s">
        <v>81</v>
      </c>
      <c r="T2397" t="s">
        <v>31</v>
      </c>
    </row>
    <row r="2398" spans="1:20" x14ac:dyDescent="0.3">
      <c r="A2398" t="s">
        <v>108</v>
      </c>
      <c r="B2398" t="s">
        <v>109</v>
      </c>
      <c r="C2398" t="s">
        <v>22</v>
      </c>
      <c r="D2398" t="s">
        <v>34</v>
      </c>
      <c r="E2398" t="s">
        <v>105</v>
      </c>
      <c r="F2398" t="s">
        <v>25</v>
      </c>
      <c r="G2398" t="s">
        <v>547</v>
      </c>
      <c r="H2398" t="s">
        <v>27</v>
      </c>
      <c r="I2398" t="s">
        <v>50</v>
      </c>
      <c r="J2398" t="s">
        <v>190</v>
      </c>
      <c r="K2398">
        <v>9.0299999999999994</v>
      </c>
      <c r="L2398">
        <v>24</v>
      </c>
      <c r="M2398">
        <v>20</v>
      </c>
      <c r="N2398">
        <v>4</v>
      </c>
      <c r="O2398">
        <v>24</v>
      </c>
      <c r="P2398">
        <v>83.3</v>
      </c>
      <c r="Q2398">
        <v>83.3</v>
      </c>
      <c r="R2398">
        <v>1.03</v>
      </c>
      <c r="S2398" t="s">
        <v>42</v>
      </c>
      <c r="T2398" t="s">
        <v>37</v>
      </c>
    </row>
    <row r="2399" spans="1:20" x14ac:dyDescent="0.3">
      <c r="A2399" t="s">
        <v>111</v>
      </c>
      <c r="B2399" t="s">
        <v>112</v>
      </c>
      <c r="C2399" t="s">
        <v>55</v>
      </c>
      <c r="D2399" t="s">
        <v>56</v>
      </c>
      <c r="E2399" t="s">
        <v>105</v>
      </c>
      <c r="F2399" t="s">
        <v>57</v>
      </c>
      <c r="G2399" t="s">
        <v>547</v>
      </c>
      <c r="H2399" t="s">
        <v>27</v>
      </c>
      <c r="I2399" t="s">
        <v>79</v>
      </c>
      <c r="J2399" t="s">
        <v>148</v>
      </c>
      <c r="K2399">
        <v>7.74</v>
      </c>
      <c r="L2399">
        <v>11</v>
      </c>
      <c r="M2399">
        <v>8</v>
      </c>
      <c r="N2399">
        <v>3</v>
      </c>
      <c r="O2399">
        <v>11</v>
      </c>
      <c r="P2399">
        <v>72.7</v>
      </c>
      <c r="Q2399">
        <v>72.7</v>
      </c>
      <c r="R2399">
        <v>0</v>
      </c>
      <c r="S2399" t="s">
        <v>30</v>
      </c>
      <c r="T2399" t="s">
        <v>31</v>
      </c>
    </row>
    <row r="2400" spans="1:20" x14ac:dyDescent="0.3">
      <c r="A2400" t="s">
        <v>114</v>
      </c>
      <c r="B2400" t="s">
        <v>115</v>
      </c>
      <c r="C2400" t="s">
        <v>72</v>
      </c>
      <c r="D2400" t="s">
        <v>73</v>
      </c>
      <c r="E2400" t="s">
        <v>105</v>
      </c>
      <c r="F2400" t="s">
        <v>74</v>
      </c>
      <c r="G2400" t="s">
        <v>547</v>
      </c>
      <c r="H2400" t="s">
        <v>27</v>
      </c>
      <c r="I2400" t="s">
        <v>35</v>
      </c>
      <c r="J2400" t="s">
        <v>107</v>
      </c>
      <c r="K2400">
        <v>9.07</v>
      </c>
      <c r="L2400">
        <v>26</v>
      </c>
      <c r="M2400">
        <v>23</v>
      </c>
      <c r="N2400">
        <v>3</v>
      </c>
      <c r="O2400">
        <v>26</v>
      </c>
      <c r="P2400">
        <v>88.5</v>
      </c>
      <c r="Q2400">
        <v>88.5</v>
      </c>
      <c r="R2400">
        <v>1.07</v>
      </c>
      <c r="S2400" t="s">
        <v>30</v>
      </c>
      <c r="T2400" t="s">
        <v>31</v>
      </c>
    </row>
    <row r="2401" spans="1:20" x14ac:dyDescent="0.3">
      <c r="A2401" t="s">
        <v>117</v>
      </c>
      <c r="B2401" t="s">
        <v>118</v>
      </c>
      <c r="C2401" t="s">
        <v>94</v>
      </c>
      <c r="D2401" t="s">
        <v>95</v>
      </c>
      <c r="E2401" t="s">
        <v>105</v>
      </c>
      <c r="F2401" t="s">
        <v>89</v>
      </c>
      <c r="G2401" t="s">
        <v>547</v>
      </c>
      <c r="H2401" t="s">
        <v>27</v>
      </c>
      <c r="I2401" t="s">
        <v>138</v>
      </c>
      <c r="J2401" t="s">
        <v>307</v>
      </c>
      <c r="K2401">
        <v>8.57</v>
      </c>
      <c r="L2401">
        <v>27</v>
      </c>
      <c r="M2401">
        <v>26</v>
      </c>
      <c r="N2401">
        <v>1</v>
      </c>
      <c r="O2401">
        <v>27</v>
      </c>
      <c r="P2401">
        <v>96.3</v>
      </c>
      <c r="Q2401">
        <v>96.3</v>
      </c>
      <c r="R2401">
        <v>0.56999999999999995</v>
      </c>
      <c r="S2401" t="s">
        <v>42</v>
      </c>
      <c r="T2401" t="s">
        <v>31</v>
      </c>
    </row>
    <row r="2402" spans="1:20" x14ac:dyDescent="0.3">
      <c r="A2402" t="s">
        <v>20</v>
      </c>
      <c r="B2402" t="s">
        <v>21</v>
      </c>
      <c r="C2402" t="s">
        <v>22</v>
      </c>
      <c r="D2402" t="s">
        <v>23</v>
      </c>
      <c r="E2402" t="s">
        <v>24</v>
      </c>
      <c r="F2402" t="s">
        <v>25</v>
      </c>
      <c r="G2402" t="s">
        <v>548</v>
      </c>
      <c r="H2402" t="s">
        <v>124</v>
      </c>
      <c r="I2402" t="s">
        <v>84</v>
      </c>
      <c r="J2402" t="s">
        <v>549</v>
      </c>
      <c r="K2402">
        <v>4.3499999999999996</v>
      </c>
      <c r="L2402">
        <v>15</v>
      </c>
      <c r="M2402">
        <v>13</v>
      </c>
      <c r="N2402">
        <v>2</v>
      </c>
      <c r="O2402">
        <v>15</v>
      </c>
      <c r="P2402">
        <v>86.7</v>
      </c>
      <c r="Q2402">
        <v>86.7</v>
      </c>
      <c r="R2402">
        <v>0</v>
      </c>
      <c r="S2402" t="s">
        <v>81</v>
      </c>
      <c r="T2402" t="s">
        <v>31</v>
      </c>
    </row>
    <row r="2403" spans="1:20" x14ac:dyDescent="0.3">
      <c r="A2403" t="s">
        <v>32</v>
      </c>
      <c r="B2403" t="s">
        <v>33</v>
      </c>
      <c r="C2403" t="s">
        <v>22</v>
      </c>
      <c r="D2403" t="s">
        <v>34</v>
      </c>
      <c r="E2403" t="s">
        <v>24</v>
      </c>
      <c r="F2403" t="s">
        <v>25</v>
      </c>
      <c r="G2403" t="s">
        <v>548</v>
      </c>
      <c r="H2403" t="s">
        <v>27</v>
      </c>
      <c r="I2403" t="s">
        <v>125</v>
      </c>
      <c r="J2403" t="s">
        <v>335</v>
      </c>
      <c r="K2403">
        <v>8.23</v>
      </c>
      <c r="L2403">
        <v>17</v>
      </c>
      <c r="M2403">
        <v>15</v>
      </c>
      <c r="N2403">
        <v>2</v>
      </c>
      <c r="O2403">
        <v>17</v>
      </c>
      <c r="P2403">
        <v>88.2</v>
      </c>
      <c r="Q2403">
        <v>88.2</v>
      </c>
      <c r="R2403">
        <v>0.23</v>
      </c>
      <c r="S2403" t="s">
        <v>42</v>
      </c>
      <c r="T2403" t="s">
        <v>31</v>
      </c>
    </row>
    <row r="2404" spans="1:20" x14ac:dyDescent="0.3">
      <c r="A2404" t="s">
        <v>38</v>
      </c>
      <c r="B2404" t="s">
        <v>39</v>
      </c>
      <c r="C2404" t="s">
        <v>22</v>
      </c>
      <c r="D2404" t="s">
        <v>34</v>
      </c>
      <c r="E2404" t="s">
        <v>24</v>
      </c>
      <c r="F2404" t="s">
        <v>25</v>
      </c>
      <c r="G2404" t="s">
        <v>548</v>
      </c>
      <c r="H2404" t="s">
        <v>27</v>
      </c>
      <c r="I2404" t="s">
        <v>79</v>
      </c>
      <c r="J2404" t="s">
        <v>263</v>
      </c>
      <c r="K2404">
        <v>7.5</v>
      </c>
      <c r="L2404">
        <v>32</v>
      </c>
      <c r="M2404">
        <v>32</v>
      </c>
      <c r="N2404">
        <v>0</v>
      </c>
      <c r="O2404">
        <v>32</v>
      </c>
      <c r="P2404">
        <v>100</v>
      </c>
      <c r="Q2404">
        <v>100</v>
      </c>
      <c r="R2404">
        <v>0</v>
      </c>
      <c r="S2404" t="s">
        <v>42</v>
      </c>
      <c r="T2404" t="s">
        <v>60</v>
      </c>
    </row>
    <row r="2405" spans="1:20" x14ac:dyDescent="0.3">
      <c r="A2405" t="s">
        <v>43</v>
      </c>
      <c r="B2405" t="s">
        <v>44</v>
      </c>
      <c r="C2405" t="s">
        <v>22</v>
      </c>
      <c r="D2405" t="s">
        <v>45</v>
      </c>
      <c r="E2405" t="s">
        <v>24</v>
      </c>
      <c r="F2405" t="s">
        <v>25</v>
      </c>
      <c r="G2405" t="s">
        <v>548</v>
      </c>
      <c r="H2405" t="s">
        <v>158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 t="s">
        <v>42</v>
      </c>
      <c r="T2405" t="s">
        <v>60</v>
      </c>
    </row>
    <row r="2406" spans="1:20" x14ac:dyDescent="0.3">
      <c r="A2406" t="s">
        <v>48</v>
      </c>
      <c r="B2406" t="s">
        <v>49</v>
      </c>
      <c r="C2406" t="s">
        <v>22</v>
      </c>
      <c r="D2406" t="s">
        <v>34</v>
      </c>
      <c r="E2406" t="s">
        <v>24</v>
      </c>
      <c r="F2406" t="s">
        <v>25</v>
      </c>
      <c r="G2406" t="s">
        <v>548</v>
      </c>
      <c r="H2406" t="s">
        <v>27</v>
      </c>
      <c r="I2406" t="s">
        <v>110</v>
      </c>
      <c r="J2406" t="s">
        <v>337</v>
      </c>
      <c r="K2406">
        <v>8.24</v>
      </c>
      <c r="L2406">
        <v>19</v>
      </c>
      <c r="M2406">
        <v>18</v>
      </c>
      <c r="N2406">
        <v>1</v>
      </c>
      <c r="O2406">
        <v>19</v>
      </c>
      <c r="P2406">
        <v>94.7</v>
      </c>
      <c r="Q2406">
        <v>94.7</v>
      </c>
      <c r="R2406">
        <v>0.24</v>
      </c>
      <c r="S2406" t="s">
        <v>30</v>
      </c>
      <c r="T2406" t="s">
        <v>31</v>
      </c>
    </row>
    <row r="2407" spans="1:20" x14ac:dyDescent="0.3">
      <c r="A2407" t="s">
        <v>53</v>
      </c>
      <c r="B2407" t="s">
        <v>54</v>
      </c>
      <c r="C2407" t="s">
        <v>55</v>
      </c>
      <c r="D2407" t="s">
        <v>56</v>
      </c>
      <c r="E2407" t="s">
        <v>24</v>
      </c>
      <c r="F2407" t="s">
        <v>57</v>
      </c>
      <c r="G2407" t="s">
        <v>548</v>
      </c>
      <c r="H2407" t="s">
        <v>27</v>
      </c>
      <c r="I2407" t="s">
        <v>58</v>
      </c>
      <c r="J2407" t="s">
        <v>240</v>
      </c>
      <c r="K2407">
        <v>7.51</v>
      </c>
      <c r="L2407">
        <v>19</v>
      </c>
      <c r="M2407">
        <v>18</v>
      </c>
      <c r="N2407">
        <v>1</v>
      </c>
      <c r="O2407">
        <v>19</v>
      </c>
      <c r="P2407">
        <v>94.7</v>
      </c>
      <c r="Q2407">
        <v>94.7</v>
      </c>
      <c r="R2407">
        <v>0</v>
      </c>
      <c r="S2407" t="s">
        <v>30</v>
      </c>
      <c r="T2407" t="s">
        <v>31</v>
      </c>
    </row>
    <row r="2408" spans="1:20" x14ac:dyDescent="0.3">
      <c r="A2408" t="s">
        <v>61</v>
      </c>
      <c r="B2408" t="s">
        <v>62</v>
      </c>
      <c r="C2408" t="s">
        <v>55</v>
      </c>
      <c r="D2408" t="s">
        <v>63</v>
      </c>
      <c r="E2408" t="s">
        <v>24</v>
      </c>
      <c r="F2408" t="s">
        <v>57</v>
      </c>
      <c r="G2408" t="s">
        <v>548</v>
      </c>
      <c r="H2408" t="s">
        <v>27</v>
      </c>
      <c r="I2408" t="s">
        <v>179</v>
      </c>
      <c r="J2408" t="s">
        <v>116</v>
      </c>
      <c r="K2408">
        <v>8.0299999999999994</v>
      </c>
      <c r="L2408">
        <v>12</v>
      </c>
      <c r="M2408">
        <v>11</v>
      </c>
      <c r="N2408">
        <v>1</v>
      </c>
      <c r="O2408">
        <v>12</v>
      </c>
      <c r="P2408">
        <v>91.7</v>
      </c>
      <c r="Q2408">
        <v>91.7</v>
      </c>
      <c r="R2408">
        <v>0.03</v>
      </c>
      <c r="S2408" t="s">
        <v>30</v>
      </c>
      <c r="T2408" t="s">
        <v>31</v>
      </c>
    </row>
    <row r="2409" spans="1:20" x14ac:dyDescent="0.3">
      <c r="A2409" t="s">
        <v>66</v>
      </c>
      <c r="B2409" t="s">
        <v>67</v>
      </c>
      <c r="C2409" t="s">
        <v>55</v>
      </c>
      <c r="D2409" t="s">
        <v>56</v>
      </c>
      <c r="E2409" t="s">
        <v>24</v>
      </c>
      <c r="F2409" t="s">
        <v>57</v>
      </c>
      <c r="G2409" t="s">
        <v>548</v>
      </c>
      <c r="H2409" t="s">
        <v>158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 t="s">
        <v>42</v>
      </c>
      <c r="T2409" t="s">
        <v>60</v>
      </c>
    </row>
    <row r="2410" spans="1:20" x14ac:dyDescent="0.3">
      <c r="A2410" t="s">
        <v>70</v>
      </c>
      <c r="B2410" t="s">
        <v>71</v>
      </c>
      <c r="C2410" t="s">
        <v>72</v>
      </c>
      <c r="D2410" t="s">
        <v>73</v>
      </c>
      <c r="E2410" t="s">
        <v>24</v>
      </c>
      <c r="F2410" t="s">
        <v>74</v>
      </c>
      <c r="G2410" t="s">
        <v>548</v>
      </c>
      <c r="H2410" t="s">
        <v>27</v>
      </c>
      <c r="I2410" t="s">
        <v>58</v>
      </c>
      <c r="J2410" t="s">
        <v>140</v>
      </c>
      <c r="K2410">
        <v>8.26</v>
      </c>
      <c r="L2410">
        <v>18</v>
      </c>
      <c r="M2410">
        <v>18</v>
      </c>
      <c r="N2410">
        <v>0</v>
      </c>
      <c r="O2410">
        <v>18</v>
      </c>
      <c r="P2410">
        <v>100</v>
      </c>
      <c r="Q2410">
        <v>100</v>
      </c>
      <c r="R2410">
        <v>0.26</v>
      </c>
      <c r="S2410" t="s">
        <v>42</v>
      </c>
      <c r="T2410" t="s">
        <v>60</v>
      </c>
    </row>
    <row r="2411" spans="1:20" x14ac:dyDescent="0.3">
      <c r="A2411" t="s">
        <v>77</v>
      </c>
      <c r="B2411" t="s">
        <v>78</v>
      </c>
      <c r="C2411" t="s">
        <v>72</v>
      </c>
      <c r="D2411" t="s">
        <v>73</v>
      </c>
      <c r="E2411" t="s">
        <v>24</v>
      </c>
      <c r="F2411" t="s">
        <v>74</v>
      </c>
      <c r="G2411" t="s">
        <v>548</v>
      </c>
      <c r="H2411" t="s">
        <v>27</v>
      </c>
      <c r="I2411" t="s">
        <v>285</v>
      </c>
      <c r="J2411" t="s">
        <v>147</v>
      </c>
      <c r="K2411">
        <v>7.67</v>
      </c>
      <c r="L2411">
        <v>22</v>
      </c>
      <c r="M2411">
        <v>21</v>
      </c>
      <c r="N2411">
        <v>1</v>
      </c>
      <c r="O2411">
        <v>22</v>
      </c>
      <c r="P2411">
        <v>95.5</v>
      </c>
      <c r="Q2411">
        <v>95.5</v>
      </c>
      <c r="R2411">
        <v>0</v>
      </c>
      <c r="S2411" t="s">
        <v>30</v>
      </c>
      <c r="T2411" t="s">
        <v>31</v>
      </c>
    </row>
    <row r="2412" spans="1:20" x14ac:dyDescent="0.3">
      <c r="A2412" t="s">
        <v>82</v>
      </c>
      <c r="B2412" t="s">
        <v>83</v>
      </c>
      <c r="C2412" t="s">
        <v>72</v>
      </c>
      <c r="D2412" t="s">
        <v>45</v>
      </c>
      <c r="E2412" t="s">
        <v>24</v>
      </c>
      <c r="F2412" t="s">
        <v>74</v>
      </c>
      <c r="G2412" t="s">
        <v>548</v>
      </c>
      <c r="H2412" t="s">
        <v>27</v>
      </c>
      <c r="I2412" t="s">
        <v>68</v>
      </c>
      <c r="J2412" t="s">
        <v>327</v>
      </c>
      <c r="K2412">
        <v>8.11</v>
      </c>
      <c r="L2412">
        <v>26</v>
      </c>
      <c r="M2412">
        <v>25</v>
      </c>
      <c r="N2412">
        <v>1</v>
      </c>
      <c r="O2412">
        <v>26</v>
      </c>
      <c r="P2412">
        <v>96.2</v>
      </c>
      <c r="Q2412">
        <v>96.2</v>
      </c>
      <c r="R2412">
        <v>0.11</v>
      </c>
      <c r="S2412" t="s">
        <v>30</v>
      </c>
      <c r="T2412" t="s">
        <v>31</v>
      </c>
    </row>
    <row r="2413" spans="1:20" x14ac:dyDescent="0.3">
      <c r="A2413" t="s">
        <v>85</v>
      </c>
      <c r="B2413" t="s">
        <v>86</v>
      </c>
      <c r="C2413" t="s">
        <v>87</v>
      </c>
      <c r="D2413" t="s">
        <v>88</v>
      </c>
      <c r="E2413" t="s">
        <v>24</v>
      </c>
      <c r="F2413" t="s">
        <v>89</v>
      </c>
      <c r="G2413" t="s">
        <v>548</v>
      </c>
      <c r="H2413" t="s">
        <v>27</v>
      </c>
      <c r="I2413" t="s">
        <v>181</v>
      </c>
      <c r="J2413" t="s">
        <v>234</v>
      </c>
      <c r="K2413">
        <v>8.5</v>
      </c>
      <c r="L2413">
        <v>15</v>
      </c>
      <c r="M2413">
        <v>15</v>
      </c>
      <c r="N2413">
        <v>0</v>
      </c>
      <c r="O2413">
        <v>15</v>
      </c>
      <c r="P2413">
        <v>100</v>
      </c>
      <c r="Q2413">
        <v>100</v>
      </c>
      <c r="R2413">
        <v>0.5</v>
      </c>
      <c r="S2413" t="s">
        <v>42</v>
      </c>
      <c r="T2413" t="s">
        <v>60</v>
      </c>
    </row>
    <row r="2414" spans="1:20" x14ac:dyDescent="0.3">
      <c r="A2414" t="s">
        <v>92</v>
      </c>
      <c r="B2414" t="s">
        <v>93</v>
      </c>
      <c r="C2414" t="s">
        <v>94</v>
      </c>
      <c r="D2414" t="s">
        <v>95</v>
      </c>
      <c r="E2414" t="s">
        <v>24</v>
      </c>
      <c r="F2414" t="s">
        <v>89</v>
      </c>
      <c r="G2414" t="s">
        <v>548</v>
      </c>
      <c r="H2414" t="s">
        <v>27</v>
      </c>
      <c r="I2414" t="s">
        <v>106</v>
      </c>
      <c r="J2414" t="s">
        <v>226</v>
      </c>
      <c r="K2414">
        <v>8.39</v>
      </c>
      <c r="L2414">
        <v>33</v>
      </c>
      <c r="M2414">
        <v>24</v>
      </c>
      <c r="N2414">
        <v>9</v>
      </c>
      <c r="O2414">
        <v>33</v>
      </c>
      <c r="P2414">
        <v>72.7</v>
      </c>
      <c r="Q2414">
        <v>72.7</v>
      </c>
      <c r="R2414">
        <v>0.39</v>
      </c>
      <c r="S2414" t="s">
        <v>30</v>
      </c>
      <c r="T2414" t="s">
        <v>122</v>
      </c>
    </row>
    <row r="2415" spans="1:20" x14ac:dyDescent="0.3">
      <c r="A2415" t="s">
        <v>97</v>
      </c>
      <c r="B2415" t="s">
        <v>98</v>
      </c>
      <c r="C2415" t="s">
        <v>94</v>
      </c>
      <c r="D2415" t="s">
        <v>95</v>
      </c>
      <c r="E2415" t="s">
        <v>24</v>
      </c>
      <c r="F2415" t="s">
        <v>89</v>
      </c>
      <c r="G2415" t="s">
        <v>548</v>
      </c>
      <c r="H2415" t="s">
        <v>27</v>
      </c>
      <c r="I2415" t="s">
        <v>58</v>
      </c>
      <c r="J2415" t="s">
        <v>65</v>
      </c>
      <c r="K2415">
        <v>8.48</v>
      </c>
      <c r="L2415">
        <v>20</v>
      </c>
      <c r="M2415">
        <v>19</v>
      </c>
      <c r="N2415">
        <v>1</v>
      </c>
      <c r="O2415">
        <v>20</v>
      </c>
      <c r="P2415">
        <v>95</v>
      </c>
      <c r="Q2415">
        <v>95</v>
      </c>
      <c r="R2415">
        <v>0.48</v>
      </c>
      <c r="S2415" t="s">
        <v>42</v>
      </c>
      <c r="T2415" t="s">
        <v>31</v>
      </c>
    </row>
    <row r="2416" spans="1:20" x14ac:dyDescent="0.3">
      <c r="A2416" t="s">
        <v>100</v>
      </c>
      <c r="B2416" t="s">
        <v>101</v>
      </c>
      <c r="C2416" t="s">
        <v>94</v>
      </c>
      <c r="D2416" t="s">
        <v>45</v>
      </c>
      <c r="E2416" t="s">
        <v>24</v>
      </c>
      <c r="F2416" t="s">
        <v>89</v>
      </c>
      <c r="G2416" t="s">
        <v>548</v>
      </c>
      <c r="H2416" t="s">
        <v>27</v>
      </c>
      <c r="I2416" t="s">
        <v>50</v>
      </c>
      <c r="J2416" t="s">
        <v>214</v>
      </c>
      <c r="K2416">
        <v>7.32</v>
      </c>
      <c r="L2416">
        <v>27</v>
      </c>
      <c r="M2416">
        <v>27</v>
      </c>
      <c r="N2416">
        <v>0</v>
      </c>
      <c r="O2416">
        <v>27</v>
      </c>
      <c r="P2416">
        <v>100</v>
      </c>
      <c r="Q2416">
        <v>100</v>
      </c>
      <c r="R2416">
        <v>0</v>
      </c>
      <c r="S2416" t="s">
        <v>42</v>
      </c>
      <c r="T2416" t="s">
        <v>60</v>
      </c>
    </row>
    <row r="2417" spans="1:20" x14ac:dyDescent="0.3">
      <c r="A2417" t="s">
        <v>103</v>
      </c>
      <c r="B2417" t="s">
        <v>104</v>
      </c>
      <c r="C2417" t="s">
        <v>22</v>
      </c>
      <c r="D2417" t="s">
        <v>34</v>
      </c>
      <c r="E2417" t="s">
        <v>105</v>
      </c>
      <c r="F2417" t="s">
        <v>25</v>
      </c>
      <c r="G2417" t="s">
        <v>548</v>
      </c>
      <c r="H2417" t="s">
        <v>27</v>
      </c>
      <c r="I2417" t="s">
        <v>181</v>
      </c>
      <c r="J2417" t="s">
        <v>430</v>
      </c>
      <c r="K2417">
        <v>8.9499999999999993</v>
      </c>
      <c r="L2417">
        <v>25</v>
      </c>
      <c r="M2417">
        <v>20</v>
      </c>
      <c r="N2417">
        <v>5</v>
      </c>
      <c r="O2417">
        <v>25</v>
      </c>
      <c r="P2417">
        <v>80</v>
      </c>
      <c r="Q2417">
        <v>80</v>
      </c>
      <c r="R2417">
        <v>0.95</v>
      </c>
      <c r="S2417" t="s">
        <v>30</v>
      </c>
      <c r="T2417" t="s">
        <v>37</v>
      </c>
    </row>
    <row r="2418" spans="1:20" x14ac:dyDescent="0.3">
      <c r="A2418" t="s">
        <v>108</v>
      </c>
      <c r="B2418" t="s">
        <v>109</v>
      </c>
      <c r="C2418" t="s">
        <v>22</v>
      </c>
      <c r="D2418" t="s">
        <v>34</v>
      </c>
      <c r="E2418" t="s">
        <v>105</v>
      </c>
      <c r="F2418" t="s">
        <v>25</v>
      </c>
      <c r="G2418" t="s">
        <v>548</v>
      </c>
      <c r="H2418" t="s">
        <v>27</v>
      </c>
      <c r="I2418" t="s">
        <v>79</v>
      </c>
      <c r="J2418" t="s">
        <v>281</v>
      </c>
      <c r="K2418">
        <v>7.87</v>
      </c>
      <c r="L2418">
        <v>15</v>
      </c>
      <c r="M2418">
        <v>12</v>
      </c>
      <c r="N2418">
        <v>3</v>
      </c>
      <c r="O2418">
        <v>15</v>
      </c>
      <c r="P2418">
        <v>80</v>
      </c>
      <c r="Q2418">
        <v>80</v>
      </c>
      <c r="R2418">
        <v>0</v>
      </c>
      <c r="S2418" t="s">
        <v>30</v>
      </c>
      <c r="T2418" t="s">
        <v>31</v>
      </c>
    </row>
    <row r="2419" spans="1:20" x14ac:dyDescent="0.3">
      <c r="A2419" t="s">
        <v>111</v>
      </c>
      <c r="B2419" t="s">
        <v>112</v>
      </c>
      <c r="C2419" t="s">
        <v>55</v>
      </c>
      <c r="D2419" t="s">
        <v>56</v>
      </c>
      <c r="E2419" t="s">
        <v>105</v>
      </c>
      <c r="F2419" t="s">
        <v>57</v>
      </c>
      <c r="G2419" t="s">
        <v>548</v>
      </c>
      <c r="H2419" t="s">
        <v>27</v>
      </c>
      <c r="I2419" t="s">
        <v>210</v>
      </c>
      <c r="J2419" t="s">
        <v>197</v>
      </c>
      <c r="K2419">
        <v>8.6199999999999992</v>
      </c>
      <c r="L2419">
        <v>13</v>
      </c>
      <c r="M2419">
        <v>10</v>
      </c>
      <c r="N2419">
        <v>3</v>
      </c>
      <c r="O2419">
        <v>13</v>
      </c>
      <c r="P2419">
        <v>76.900000000000006</v>
      </c>
      <c r="Q2419">
        <v>76.900000000000006</v>
      </c>
      <c r="R2419">
        <v>0.62</v>
      </c>
      <c r="S2419" t="s">
        <v>30</v>
      </c>
      <c r="T2419" t="s">
        <v>31</v>
      </c>
    </row>
    <row r="2420" spans="1:20" x14ac:dyDescent="0.3">
      <c r="A2420" t="s">
        <v>114</v>
      </c>
      <c r="B2420" t="s">
        <v>115</v>
      </c>
      <c r="C2420" t="s">
        <v>72</v>
      </c>
      <c r="D2420" t="s">
        <v>73</v>
      </c>
      <c r="E2420" t="s">
        <v>105</v>
      </c>
      <c r="F2420" t="s">
        <v>74</v>
      </c>
      <c r="G2420" t="s">
        <v>548</v>
      </c>
      <c r="H2420" t="s">
        <v>27</v>
      </c>
      <c r="I2420" t="s">
        <v>79</v>
      </c>
      <c r="J2420" t="s">
        <v>65</v>
      </c>
      <c r="K2420">
        <v>8.73</v>
      </c>
      <c r="L2420">
        <v>18</v>
      </c>
      <c r="M2420">
        <v>16</v>
      </c>
      <c r="N2420">
        <v>2</v>
      </c>
      <c r="O2420">
        <v>18</v>
      </c>
      <c r="P2420">
        <v>88.9</v>
      </c>
      <c r="Q2420">
        <v>88.9</v>
      </c>
      <c r="R2420">
        <v>0.73</v>
      </c>
      <c r="S2420" t="s">
        <v>30</v>
      </c>
      <c r="T2420" t="s">
        <v>31</v>
      </c>
    </row>
    <row r="2421" spans="1:20" x14ac:dyDescent="0.3">
      <c r="A2421" t="s">
        <v>117</v>
      </c>
      <c r="B2421" t="s">
        <v>118</v>
      </c>
      <c r="C2421" t="s">
        <v>94</v>
      </c>
      <c r="D2421" t="s">
        <v>95</v>
      </c>
      <c r="E2421" t="s">
        <v>105</v>
      </c>
      <c r="F2421" t="s">
        <v>89</v>
      </c>
      <c r="G2421" t="s">
        <v>548</v>
      </c>
      <c r="H2421" t="s">
        <v>27</v>
      </c>
      <c r="I2421" t="s">
        <v>40</v>
      </c>
      <c r="J2421" t="s">
        <v>258</v>
      </c>
      <c r="K2421">
        <v>9.2799999999999994</v>
      </c>
      <c r="L2421">
        <v>26</v>
      </c>
      <c r="M2421">
        <v>20</v>
      </c>
      <c r="N2421">
        <v>6</v>
      </c>
      <c r="O2421">
        <v>26</v>
      </c>
      <c r="P2421">
        <v>76.900000000000006</v>
      </c>
      <c r="Q2421">
        <v>76.900000000000006</v>
      </c>
      <c r="R2421">
        <v>1.28</v>
      </c>
      <c r="S2421" t="s">
        <v>81</v>
      </c>
      <c r="T2421" t="s">
        <v>37</v>
      </c>
    </row>
    <row r="2422" spans="1:20" x14ac:dyDescent="0.3">
      <c r="A2422" t="s">
        <v>20</v>
      </c>
      <c r="B2422" t="s">
        <v>21</v>
      </c>
      <c r="C2422" t="s">
        <v>22</v>
      </c>
      <c r="D2422" t="s">
        <v>23</v>
      </c>
      <c r="E2422" t="s">
        <v>24</v>
      </c>
      <c r="F2422" t="s">
        <v>25</v>
      </c>
      <c r="G2422" t="s">
        <v>550</v>
      </c>
      <c r="H2422" t="s">
        <v>119</v>
      </c>
      <c r="I2422" t="s">
        <v>199</v>
      </c>
      <c r="J2422" t="s">
        <v>329</v>
      </c>
      <c r="K2422">
        <v>8.17</v>
      </c>
      <c r="L2422">
        <v>23</v>
      </c>
      <c r="M2422">
        <v>23</v>
      </c>
      <c r="N2422">
        <v>0</v>
      </c>
      <c r="O2422">
        <v>23</v>
      </c>
      <c r="P2422">
        <v>100</v>
      </c>
      <c r="Q2422">
        <v>100</v>
      </c>
      <c r="R2422">
        <v>0.17</v>
      </c>
      <c r="S2422" t="s">
        <v>42</v>
      </c>
      <c r="T2422" t="s">
        <v>60</v>
      </c>
    </row>
    <row r="2423" spans="1:20" x14ac:dyDescent="0.3">
      <c r="A2423" t="s">
        <v>32</v>
      </c>
      <c r="B2423" t="s">
        <v>33</v>
      </c>
      <c r="C2423" t="s">
        <v>22</v>
      </c>
      <c r="D2423" t="s">
        <v>34</v>
      </c>
      <c r="E2423" t="s">
        <v>24</v>
      </c>
      <c r="F2423" t="s">
        <v>25</v>
      </c>
      <c r="G2423" t="s">
        <v>550</v>
      </c>
      <c r="H2423" t="s">
        <v>27</v>
      </c>
      <c r="I2423" t="s">
        <v>194</v>
      </c>
      <c r="J2423" t="s">
        <v>334</v>
      </c>
      <c r="K2423">
        <v>7.63</v>
      </c>
      <c r="L2423">
        <v>31</v>
      </c>
      <c r="M2423">
        <v>31</v>
      </c>
      <c r="N2423">
        <v>0</v>
      </c>
      <c r="O2423">
        <v>31</v>
      </c>
      <c r="P2423">
        <v>100</v>
      </c>
      <c r="Q2423">
        <v>100</v>
      </c>
      <c r="R2423">
        <v>0</v>
      </c>
      <c r="S2423" t="s">
        <v>42</v>
      </c>
      <c r="T2423" t="s">
        <v>60</v>
      </c>
    </row>
    <row r="2424" spans="1:20" x14ac:dyDescent="0.3">
      <c r="A2424" t="s">
        <v>38</v>
      </c>
      <c r="B2424" t="s">
        <v>39</v>
      </c>
      <c r="C2424" t="s">
        <v>22</v>
      </c>
      <c r="D2424" t="s">
        <v>34</v>
      </c>
      <c r="E2424" t="s">
        <v>24</v>
      </c>
      <c r="F2424" t="s">
        <v>25</v>
      </c>
      <c r="G2424" t="s">
        <v>550</v>
      </c>
      <c r="H2424" t="s">
        <v>27</v>
      </c>
      <c r="I2424" t="s">
        <v>138</v>
      </c>
      <c r="J2424" t="s">
        <v>331</v>
      </c>
      <c r="K2424">
        <v>9.4700000000000006</v>
      </c>
      <c r="L2424">
        <v>25</v>
      </c>
      <c r="M2424">
        <v>20</v>
      </c>
      <c r="N2424">
        <v>5</v>
      </c>
      <c r="O2424">
        <v>25</v>
      </c>
      <c r="P2424">
        <v>80</v>
      </c>
      <c r="Q2424">
        <v>80</v>
      </c>
      <c r="R2424">
        <v>1.47</v>
      </c>
      <c r="S2424" t="s">
        <v>30</v>
      </c>
      <c r="T2424" t="s">
        <v>37</v>
      </c>
    </row>
    <row r="2425" spans="1:20" x14ac:dyDescent="0.3">
      <c r="A2425" t="s">
        <v>43</v>
      </c>
      <c r="B2425" t="s">
        <v>44</v>
      </c>
      <c r="C2425" t="s">
        <v>22</v>
      </c>
      <c r="D2425" t="s">
        <v>45</v>
      </c>
      <c r="E2425" t="s">
        <v>24</v>
      </c>
      <c r="F2425" t="s">
        <v>25</v>
      </c>
      <c r="G2425" t="s">
        <v>550</v>
      </c>
      <c r="H2425" t="s">
        <v>27</v>
      </c>
      <c r="I2425" t="s">
        <v>125</v>
      </c>
      <c r="J2425" t="s">
        <v>41</v>
      </c>
      <c r="K2425">
        <v>9.27</v>
      </c>
      <c r="L2425">
        <v>31</v>
      </c>
      <c r="M2425">
        <v>31</v>
      </c>
      <c r="N2425">
        <v>0</v>
      </c>
      <c r="O2425">
        <v>31</v>
      </c>
      <c r="P2425">
        <v>100</v>
      </c>
      <c r="Q2425">
        <v>100</v>
      </c>
      <c r="R2425">
        <v>1.27</v>
      </c>
      <c r="S2425" t="s">
        <v>42</v>
      </c>
      <c r="T2425" t="s">
        <v>60</v>
      </c>
    </row>
    <row r="2426" spans="1:20" x14ac:dyDescent="0.3">
      <c r="A2426" t="s">
        <v>48</v>
      </c>
      <c r="B2426" t="s">
        <v>49</v>
      </c>
      <c r="C2426" t="s">
        <v>22</v>
      </c>
      <c r="D2426" t="s">
        <v>34</v>
      </c>
      <c r="E2426" t="s">
        <v>24</v>
      </c>
      <c r="F2426" t="s">
        <v>25</v>
      </c>
      <c r="G2426" t="s">
        <v>550</v>
      </c>
      <c r="H2426" t="s">
        <v>27</v>
      </c>
      <c r="I2426" t="s">
        <v>99</v>
      </c>
      <c r="J2426" t="s">
        <v>169</v>
      </c>
      <c r="K2426">
        <v>8.08</v>
      </c>
      <c r="L2426">
        <v>29</v>
      </c>
      <c r="M2426">
        <v>23</v>
      </c>
      <c r="N2426">
        <v>6</v>
      </c>
      <c r="O2426">
        <v>29</v>
      </c>
      <c r="P2426">
        <v>79.3</v>
      </c>
      <c r="Q2426">
        <v>79.3</v>
      </c>
      <c r="R2426">
        <v>0.08</v>
      </c>
      <c r="S2426" t="s">
        <v>30</v>
      </c>
      <c r="T2426" t="s">
        <v>37</v>
      </c>
    </row>
    <row r="2427" spans="1:20" x14ac:dyDescent="0.3">
      <c r="A2427" t="s">
        <v>53</v>
      </c>
      <c r="B2427" t="s">
        <v>54</v>
      </c>
      <c r="C2427" t="s">
        <v>55</v>
      </c>
      <c r="D2427" t="s">
        <v>56</v>
      </c>
      <c r="E2427" t="s">
        <v>24</v>
      </c>
      <c r="F2427" t="s">
        <v>57</v>
      </c>
      <c r="G2427" t="s">
        <v>550</v>
      </c>
      <c r="H2427" t="s">
        <v>27</v>
      </c>
      <c r="I2427" t="s">
        <v>35</v>
      </c>
      <c r="J2427" t="s">
        <v>207</v>
      </c>
      <c r="K2427">
        <v>8.66</v>
      </c>
      <c r="L2427">
        <v>14</v>
      </c>
      <c r="M2427">
        <v>13</v>
      </c>
      <c r="N2427">
        <v>1</v>
      </c>
      <c r="O2427">
        <v>14</v>
      </c>
      <c r="P2427">
        <v>92.9</v>
      </c>
      <c r="Q2427">
        <v>92.9</v>
      </c>
      <c r="R2427">
        <v>0.66</v>
      </c>
      <c r="S2427" t="s">
        <v>30</v>
      </c>
      <c r="T2427" t="s">
        <v>31</v>
      </c>
    </row>
    <row r="2428" spans="1:20" x14ac:dyDescent="0.3">
      <c r="A2428" t="s">
        <v>61</v>
      </c>
      <c r="B2428" t="s">
        <v>62</v>
      </c>
      <c r="C2428" t="s">
        <v>55</v>
      </c>
      <c r="D2428" t="s">
        <v>63</v>
      </c>
      <c r="E2428" t="s">
        <v>24</v>
      </c>
      <c r="F2428" t="s">
        <v>57</v>
      </c>
      <c r="G2428" t="s">
        <v>550</v>
      </c>
      <c r="H2428" t="s">
        <v>27</v>
      </c>
      <c r="I2428" t="s">
        <v>125</v>
      </c>
      <c r="J2428" t="s">
        <v>350</v>
      </c>
      <c r="K2428">
        <v>7.22</v>
      </c>
      <c r="L2428">
        <v>13</v>
      </c>
      <c r="M2428">
        <v>13</v>
      </c>
      <c r="N2428">
        <v>0</v>
      </c>
      <c r="O2428">
        <v>13</v>
      </c>
      <c r="P2428">
        <v>100</v>
      </c>
      <c r="Q2428">
        <v>100</v>
      </c>
      <c r="R2428">
        <v>0</v>
      </c>
      <c r="S2428" t="s">
        <v>42</v>
      </c>
      <c r="T2428" t="s">
        <v>60</v>
      </c>
    </row>
    <row r="2429" spans="1:20" x14ac:dyDescent="0.3">
      <c r="A2429" t="s">
        <v>66</v>
      </c>
      <c r="B2429" t="s">
        <v>67</v>
      </c>
      <c r="C2429" t="s">
        <v>55</v>
      </c>
      <c r="D2429" t="s">
        <v>56</v>
      </c>
      <c r="E2429" t="s">
        <v>24</v>
      </c>
      <c r="F2429" t="s">
        <v>57</v>
      </c>
      <c r="G2429" t="s">
        <v>550</v>
      </c>
      <c r="H2429" t="s">
        <v>27</v>
      </c>
      <c r="I2429" t="s">
        <v>206</v>
      </c>
      <c r="J2429" t="s">
        <v>131</v>
      </c>
      <c r="K2429">
        <v>9.39</v>
      </c>
      <c r="L2429">
        <v>22</v>
      </c>
      <c r="M2429">
        <v>20</v>
      </c>
      <c r="N2429">
        <v>2</v>
      </c>
      <c r="O2429">
        <v>22</v>
      </c>
      <c r="P2429">
        <v>90.9</v>
      </c>
      <c r="Q2429">
        <v>90.9</v>
      </c>
      <c r="R2429">
        <v>1.39</v>
      </c>
      <c r="S2429" t="s">
        <v>42</v>
      </c>
      <c r="T2429" t="s">
        <v>31</v>
      </c>
    </row>
    <row r="2430" spans="1:20" x14ac:dyDescent="0.3">
      <c r="A2430" t="s">
        <v>70</v>
      </c>
      <c r="B2430" t="s">
        <v>71</v>
      </c>
      <c r="C2430" t="s">
        <v>72</v>
      </c>
      <c r="D2430" t="s">
        <v>73</v>
      </c>
      <c r="E2430" t="s">
        <v>24</v>
      </c>
      <c r="F2430" t="s">
        <v>74</v>
      </c>
      <c r="G2430" t="s">
        <v>550</v>
      </c>
      <c r="H2430" t="s">
        <v>27</v>
      </c>
      <c r="I2430" t="s">
        <v>90</v>
      </c>
      <c r="J2430" t="s">
        <v>309</v>
      </c>
      <c r="K2430">
        <v>7.77</v>
      </c>
      <c r="L2430">
        <v>20</v>
      </c>
      <c r="M2430">
        <v>16</v>
      </c>
      <c r="N2430">
        <v>4</v>
      </c>
      <c r="O2430">
        <v>20</v>
      </c>
      <c r="P2430">
        <v>80</v>
      </c>
      <c r="Q2430">
        <v>80</v>
      </c>
      <c r="R2430">
        <v>0</v>
      </c>
      <c r="S2430" t="s">
        <v>30</v>
      </c>
      <c r="T2430" t="s">
        <v>37</v>
      </c>
    </row>
    <row r="2431" spans="1:20" x14ac:dyDescent="0.3">
      <c r="A2431" t="s">
        <v>77</v>
      </c>
      <c r="B2431" t="s">
        <v>78</v>
      </c>
      <c r="C2431" t="s">
        <v>72</v>
      </c>
      <c r="D2431" t="s">
        <v>73</v>
      </c>
      <c r="E2431" t="s">
        <v>24</v>
      </c>
      <c r="F2431" t="s">
        <v>74</v>
      </c>
      <c r="G2431" t="s">
        <v>550</v>
      </c>
      <c r="H2431" t="s">
        <v>27</v>
      </c>
      <c r="I2431" t="s">
        <v>153</v>
      </c>
      <c r="J2431" t="s">
        <v>225</v>
      </c>
      <c r="K2431">
        <v>7.46</v>
      </c>
      <c r="L2431">
        <v>17</v>
      </c>
      <c r="M2431">
        <v>17</v>
      </c>
      <c r="N2431">
        <v>0</v>
      </c>
      <c r="O2431">
        <v>17</v>
      </c>
      <c r="P2431">
        <v>100</v>
      </c>
      <c r="Q2431">
        <v>100</v>
      </c>
      <c r="R2431">
        <v>0</v>
      </c>
      <c r="S2431" t="s">
        <v>42</v>
      </c>
      <c r="T2431" t="s">
        <v>60</v>
      </c>
    </row>
    <row r="2432" spans="1:20" x14ac:dyDescent="0.3">
      <c r="A2432" t="s">
        <v>82</v>
      </c>
      <c r="B2432" t="s">
        <v>83</v>
      </c>
      <c r="C2432" t="s">
        <v>72</v>
      </c>
      <c r="D2432" t="s">
        <v>45</v>
      </c>
      <c r="E2432" t="s">
        <v>24</v>
      </c>
      <c r="F2432" t="s">
        <v>74</v>
      </c>
      <c r="G2432" t="s">
        <v>550</v>
      </c>
      <c r="H2432" t="s">
        <v>27</v>
      </c>
      <c r="I2432" t="s">
        <v>79</v>
      </c>
      <c r="J2432" t="s">
        <v>374</v>
      </c>
      <c r="K2432">
        <v>8.08</v>
      </c>
      <c r="L2432">
        <v>26</v>
      </c>
      <c r="M2432">
        <v>22</v>
      </c>
      <c r="N2432">
        <v>4</v>
      </c>
      <c r="O2432">
        <v>26</v>
      </c>
      <c r="P2432">
        <v>84.6</v>
      </c>
      <c r="Q2432">
        <v>84.6</v>
      </c>
      <c r="R2432">
        <v>0.08</v>
      </c>
      <c r="S2432" t="s">
        <v>81</v>
      </c>
      <c r="T2432" t="s">
        <v>37</v>
      </c>
    </row>
    <row r="2433" spans="1:20" x14ac:dyDescent="0.3">
      <c r="A2433" t="s">
        <v>85</v>
      </c>
      <c r="B2433" t="s">
        <v>86</v>
      </c>
      <c r="C2433" t="s">
        <v>87</v>
      </c>
      <c r="D2433" t="s">
        <v>88</v>
      </c>
      <c r="E2433" t="s">
        <v>24</v>
      </c>
      <c r="F2433" t="s">
        <v>89</v>
      </c>
      <c r="G2433" t="s">
        <v>550</v>
      </c>
      <c r="H2433" t="s">
        <v>27</v>
      </c>
      <c r="I2433" t="s">
        <v>136</v>
      </c>
      <c r="J2433" t="s">
        <v>178</v>
      </c>
      <c r="K2433">
        <v>8.27</v>
      </c>
      <c r="L2433">
        <v>5</v>
      </c>
      <c r="M2433">
        <v>4</v>
      </c>
      <c r="N2433">
        <v>1</v>
      </c>
      <c r="O2433">
        <v>5</v>
      </c>
      <c r="P2433">
        <v>80</v>
      </c>
      <c r="Q2433">
        <v>80</v>
      </c>
      <c r="R2433">
        <v>0.27</v>
      </c>
      <c r="S2433" t="s">
        <v>42</v>
      </c>
      <c r="T2433" t="s">
        <v>31</v>
      </c>
    </row>
    <row r="2434" spans="1:20" x14ac:dyDescent="0.3">
      <c r="A2434" t="s">
        <v>92</v>
      </c>
      <c r="B2434" t="s">
        <v>93</v>
      </c>
      <c r="C2434" t="s">
        <v>94</v>
      </c>
      <c r="D2434" t="s">
        <v>95</v>
      </c>
      <c r="E2434" t="s">
        <v>24</v>
      </c>
      <c r="F2434" t="s">
        <v>89</v>
      </c>
      <c r="G2434" t="s">
        <v>550</v>
      </c>
      <c r="H2434" t="s">
        <v>27</v>
      </c>
      <c r="I2434" t="s">
        <v>58</v>
      </c>
      <c r="J2434" t="s">
        <v>212</v>
      </c>
      <c r="K2434">
        <v>9.1300000000000008</v>
      </c>
      <c r="L2434">
        <v>26</v>
      </c>
      <c r="M2434">
        <v>19</v>
      </c>
      <c r="N2434">
        <v>7</v>
      </c>
      <c r="O2434">
        <v>26</v>
      </c>
      <c r="P2434">
        <v>73.099999999999994</v>
      </c>
      <c r="Q2434">
        <v>73.099999999999994</v>
      </c>
      <c r="R2434">
        <v>1.1299999999999999</v>
      </c>
      <c r="S2434" t="s">
        <v>30</v>
      </c>
      <c r="T2434" t="s">
        <v>37</v>
      </c>
    </row>
    <row r="2435" spans="1:20" x14ac:dyDescent="0.3">
      <c r="A2435" t="s">
        <v>97</v>
      </c>
      <c r="B2435" t="s">
        <v>98</v>
      </c>
      <c r="C2435" t="s">
        <v>94</v>
      </c>
      <c r="D2435" t="s">
        <v>95</v>
      </c>
      <c r="E2435" t="s">
        <v>24</v>
      </c>
      <c r="F2435" t="s">
        <v>89</v>
      </c>
      <c r="G2435" t="s">
        <v>550</v>
      </c>
      <c r="H2435" t="s">
        <v>27</v>
      </c>
      <c r="I2435" t="s">
        <v>164</v>
      </c>
      <c r="J2435" t="s">
        <v>259</v>
      </c>
      <c r="K2435">
        <v>8.4700000000000006</v>
      </c>
      <c r="L2435">
        <v>36</v>
      </c>
      <c r="M2435">
        <v>36</v>
      </c>
      <c r="N2435">
        <v>0</v>
      </c>
      <c r="O2435">
        <v>36</v>
      </c>
      <c r="P2435">
        <v>100</v>
      </c>
      <c r="Q2435">
        <v>100</v>
      </c>
      <c r="R2435">
        <v>0.47</v>
      </c>
      <c r="S2435" t="s">
        <v>42</v>
      </c>
      <c r="T2435" t="s">
        <v>60</v>
      </c>
    </row>
    <row r="2436" spans="1:20" x14ac:dyDescent="0.3">
      <c r="A2436" t="s">
        <v>100</v>
      </c>
      <c r="B2436" t="s">
        <v>101</v>
      </c>
      <c r="C2436" t="s">
        <v>94</v>
      </c>
      <c r="D2436" t="s">
        <v>45</v>
      </c>
      <c r="E2436" t="s">
        <v>24</v>
      </c>
      <c r="F2436" t="s">
        <v>89</v>
      </c>
      <c r="G2436" t="s">
        <v>550</v>
      </c>
      <c r="H2436" t="s">
        <v>27</v>
      </c>
      <c r="I2436" t="s">
        <v>159</v>
      </c>
      <c r="J2436" t="s">
        <v>167</v>
      </c>
      <c r="K2436">
        <v>7.34</v>
      </c>
      <c r="L2436">
        <v>27</v>
      </c>
      <c r="M2436">
        <v>23</v>
      </c>
      <c r="N2436">
        <v>4</v>
      </c>
      <c r="O2436">
        <v>27</v>
      </c>
      <c r="P2436">
        <v>85.2</v>
      </c>
      <c r="Q2436">
        <v>85.2</v>
      </c>
      <c r="R2436">
        <v>0</v>
      </c>
      <c r="S2436" t="s">
        <v>42</v>
      </c>
      <c r="T2436" t="s">
        <v>37</v>
      </c>
    </row>
    <row r="2437" spans="1:20" x14ac:dyDescent="0.3">
      <c r="A2437" t="s">
        <v>103</v>
      </c>
      <c r="B2437" t="s">
        <v>104</v>
      </c>
      <c r="C2437" t="s">
        <v>22</v>
      </c>
      <c r="D2437" t="s">
        <v>34</v>
      </c>
      <c r="E2437" t="s">
        <v>105</v>
      </c>
      <c r="F2437" t="s">
        <v>25</v>
      </c>
      <c r="G2437" t="s">
        <v>550</v>
      </c>
      <c r="H2437" t="s">
        <v>27</v>
      </c>
      <c r="I2437" t="s">
        <v>138</v>
      </c>
      <c r="J2437" t="s">
        <v>47</v>
      </c>
      <c r="K2437">
        <v>7.59</v>
      </c>
      <c r="L2437">
        <v>21</v>
      </c>
      <c r="M2437">
        <v>15</v>
      </c>
      <c r="N2437">
        <v>6</v>
      </c>
      <c r="O2437">
        <v>21</v>
      </c>
      <c r="P2437">
        <v>71.400000000000006</v>
      </c>
      <c r="Q2437">
        <v>71.400000000000006</v>
      </c>
      <c r="R2437">
        <v>0</v>
      </c>
      <c r="S2437" t="s">
        <v>42</v>
      </c>
      <c r="T2437" t="s">
        <v>37</v>
      </c>
    </row>
    <row r="2438" spans="1:20" x14ac:dyDescent="0.3">
      <c r="A2438" t="s">
        <v>108</v>
      </c>
      <c r="B2438" t="s">
        <v>109</v>
      </c>
      <c r="C2438" t="s">
        <v>22</v>
      </c>
      <c r="D2438" t="s">
        <v>34</v>
      </c>
      <c r="E2438" t="s">
        <v>105</v>
      </c>
      <c r="F2438" t="s">
        <v>25</v>
      </c>
      <c r="G2438" t="s">
        <v>550</v>
      </c>
      <c r="H2438" t="s">
        <v>27</v>
      </c>
      <c r="I2438" t="s">
        <v>189</v>
      </c>
      <c r="J2438" t="s">
        <v>286</v>
      </c>
      <c r="K2438">
        <v>7.34</v>
      </c>
      <c r="L2438">
        <v>20</v>
      </c>
      <c r="M2438">
        <v>17</v>
      </c>
      <c r="N2438">
        <v>3</v>
      </c>
      <c r="O2438">
        <v>20</v>
      </c>
      <c r="P2438">
        <v>85</v>
      </c>
      <c r="Q2438">
        <v>85</v>
      </c>
      <c r="R2438">
        <v>0</v>
      </c>
      <c r="S2438" t="s">
        <v>30</v>
      </c>
      <c r="T2438" t="s">
        <v>31</v>
      </c>
    </row>
    <row r="2439" spans="1:20" x14ac:dyDescent="0.3">
      <c r="A2439" t="s">
        <v>111</v>
      </c>
      <c r="B2439" t="s">
        <v>112</v>
      </c>
      <c r="C2439" t="s">
        <v>55</v>
      </c>
      <c r="D2439" t="s">
        <v>56</v>
      </c>
      <c r="E2439" t="s">
        <v>105</v>
      </c>
      <c r="F2439" t="s">
        <v>57</v>
      </c>
      <c r="G2439" t="s">
        <v>550</v>
      </c>
      <c r="H2439" t="s">
        <v>27</v>
      </c>
      <c r="I2439" t="s">
        <v>68</v>
      </c>
      <c r="J2439" t="s">
        <v>391</v>
      </c>
      <c r="K2439">
        <v>7.92</v>
      </c>
      <c r="L2439">
        <v>23</v>
      </c>
      <c r="M2439">
        <v>17</v>
      </c>
      <c r="N2439">
        <v>6</v>
      </c>
      <c r="O2439">
        <v>23</v>
      </c>
      <c r="P2439">
        <v>73.900000000000006</v>
      </c>
      <c r="Q2439">
        <v>73.900000000000006</v>
      </c>
      <c r="R2439">
        <v>0</v>
      </c>
      <c r="S2439" t="s">
        <v>30</v>
      </c>
      <c r="T2439" t="s">
        <v>37</v>
      </c>
    </row>
    <row r="2440" spans="1:20" x14ac:dyDescent="0.3">
      <c r="A2440" t="s">
        <v>114</v>
      </c>
      <c r="B2440" t="s">
        <v>115</v>
      </c>
      <c r="C2440" t="s">
        <v>72</v>
      </c>
      <c r="D2440" t="s">
        <v>73</v>
      </c>
      <c r="E2440" t="s">
        <v>105</v>
      </c>
      <c r="F2440" t="s">
        <v>74</v>
      </c>
      <c r="G2440" t="s">
        <v>550</v>
      </c>
      <c r="H2440" t="s">
        <v>27</v>
      </c>
      <c r="I2440" t="s">
        <v>28</v>
      </c>
      <c r="J2440" t="s">
        <v>145</v>
      </c>
      <c r="K2440">
        <v>8.5</v>
      </c>
      <c r="L2440">
        <v>16</v>
      </c>
      <c r="M2440">
        <v>16</v>
      </c>
      <c r="N2440">
        <v>0</v>
      </c>
      <c r="O2440">
        <v>16</v>
      </c>
      <c r="P2440">
        <v>100</v>
      </c>
      <c r="Q2440">
        <v>100</v>
      </c>
      <c r="R2440">
        <v>0.5</v>
      </c>
      <c r="S2440" t="s">
        <v>42</v>
      </c>
      <c r="T2440" t="s">
        <v>60</v>
      </c>
    </row>
    <row r="2441" spans="1:20" x14ac:dyDescent="0.3">
      <c r="A2441" t="s">
        <v>117</v>
      </c>
      <c r="B2441" t="s">
        <v>118</v>
      </c>
      <c r="C2441" t="s">
        <v>94</v>
      </c>
      <c r="D2441" t="s">
        <v>95</v>
      </c>
      <c r="E2441" t="s">
        <v>105</v>
      </c>
      <c r="F2441" t="s">
        <v>89</v>
      </c>
      <c r="G2441" t="s">
        <v>550</v>
      </c>
      <c r="H2441" t="s">
        <v>27</v>
      </c>
      <c r="I2441" t="s">
        <v>204</v>
      </c>
      <c r="J2441" t="s">
        <v>175</v>
      </c>
      <c r="K2441">
        <v>7.89</v>
      </c>
      <c r="L2441">
        <v>33</v>
      </c>
      <c r="M2441">
        <v>29</v>
      </c>
      <c r="N2441">
        <v>4</v>
      </c>
      <c r="O2441">
        <v>33</v>
      </c>
      <c r="P2441">
        <v>87.9</v>
      </c>
      <c r="Q2441">
        <v>87.9</v>
      </c>
      <c r="R2441">
        <v>0</v>
      </c>
      <c r="S2441" t="s">
        <v>42</v>
      </c>
      <c r="T2441" t="s">
        <v>37</v>
      </c>
    </row>
    <row r="2442" spans="1:20" x14ac:dyDescent="0.3">
      <c r="A2442" t="s">
        <v>20</v>
      </c>
      <c r="B2442" t="s">
        <v>21</v>
      </c>
      <c r="C2442" t="s">
        <v>22</v>
      </c>
      <c r="D2442" t="s">
        <v>23</v>
      </c>
      <c r="E2442" t="s">
        <v>24</v>
      </c>
      <c r="F2442" t="s">
        <v>25</v>
      </c>
      <c r="G2442" t="s">
        <v>551</v>
      </c>
      <c r="H2442" t="s">
        <v>27</v>
      </c>
      <c r="I2442" t="s">
        <v>149</v>
      </c>
      <c r="J2442" t="s">
        <v>291</v>
      </c>
      <c r="K2442">
        <v>9.15</v>
      </c>
      <c r="L2442">
        <v>19</v>
      </c>
      <c r="M2442">
        <v>14</v>
      </c>
      <c r="N2442">
        <v>5</v>
      </c>
      <c r="O2442">
        <v>19</v>
      </c>
      <c r="P2442">
        <v>73.7</v>
      </c>
      <c r="Q2442">
        <v>73.7</v>
      </c>
      <c r="R2442">
        <v>1.1499999999999999</v>
      </c>
      <c r="S2442" t="s">
        <v>81</v>
      </c>
      <c r="T2442" t="s">
        <v>37</v>
      </c>
    </row>
    <row r="2443" spans="1:20" x14ac:dyDescent="0.3">
      <c r="A2443" t="s">
        <v>32</v>
      </c>
      <c r="B2443" t="s">
        <v>33</v>
      </c>
      <c r="C2443" t="s">
        <v>22</v>
      </c>
      <c r="D2443" t="s">
        <v>34</v>
      </c>
      <c r="E2443" t="s">
        <v>24</v>
      </c>
      <c r="F2443" t="s">
        <v>25</v>
      </c>
      <c r="G2443" t="s">
        <v>551</v>
      </c>
      <c r="H2443" t="s">
        <v>27</v>
      </c>
      <c r="I2443" t="s">
        <v>46</v>
      </c>
      <c r="J2443" t="s">
        <v>291</v>
      </c>
      <c r="K2443">
        <v>9.1199999999999992</v>
      </c>
      <c r="L2443">
        <v>25</v>
      </c>
      <c r="M2443">
        <v>21</v>
      </c>
      <c r="N2443">
        <v>4</v>
      </c>
      <c r="O2443">
        <v>25</v>
      </c>
      <c r="P2443">
        <v>84</v>
      </c>
      <c r="Q2443">
        <v>84</v>
      </c>
      <c r="R2443">
        <v>1.1200000000000001</v>
      </c>
      <c r="S2443" t="s">
        <v>42</v>
      </c>
      <c r="T2443" t="s">
        <v>37</v>
      </c>
    </row>
    <row r="2444" spans="1:20" x14ac:dyDescent="0.3">
      <c r="A2444" t="s">
        <v>38</v>
      </c>
      <c r="B2444" t="s">
        <v>39</v>
      </c>
      <c r="C2444" t="s">
        <v>22</v>
      </c>
      <c r="D2444" t="s">
        <v>34</v>
      </c>
      <c r="E2444" t="s">
        <v>24</v>
      </c>
      <c r="F2444" t="s">
        <v>25</v>
      </c>
      <c r="G2444" t="s">
        <v>551</v>
      </c>
      <c r="H2444" t="s">
        <v>27</v>
      </c>
      <c r="I2444" t="s">
        <v>149</v>
      </c>
      <c r="J2444" t="s">
        <v>193</v>
      </c>
      <c r="K2444">
        <v>9.5</v>
      </c>
      <c r="L2444">
        <v>30</v>
      </c>
      <c r="M2444">
        <v>30</v>
      </c>
      <c r="N2444">
        <v>0</v>
      </c>
      <c r="O2444">
        <v>30</v>
      </c>
      <c r="P2444">
        <v>100</v>
      </c>
      <c r="Q2444">
        <v>100</v>
      </c>
      <c r="R2444">
        <v>1.5</v>
      </c>
      <c r="S2444" t="s">
        <v>42</v>
      </c>
      <c r="T2444" t="s">
        <v>60</v>
      </c>
    </row>
    <row r="2445" spans="1:20" x14ac:dyDescent="0.3">
      <c r="A2445" t="s">
        <v>43</v>
      </c>
      <c r="B2445" t="s">
        <v>44</v>
      </c>
      <c r="C2445" t="s">
        <v>22</v>
      </c>
      <c r="D2445" t="s">
        <v>45</v>
      </c>
      <c r="E2445" t="s">
        <v>24</v>
      </c>
      <c r="F2445" t="s">
        <v>25</v>
      </c>
      <c r="G2445" t="s">
        <v>551</v>
      </c>
      <c r="H2445" t="s">
        <v>27</v>
      </c>
      <c r="I2445" t="s">
        <v>84</v>
      </c>
      <c r="J2445" t="s">
        <v>133</v>
      </c>
      <c r="K2445">
        <v>7.37</v>
      </c>
      <c r="L2445">
        <v>31</v>
      </c>
      <c r="M2445">
        <v>21</v>
      </c>
      <c r="N2445">
        <v>10</v>
      </c>
      <c r="O2445">
        <v>31</v>
      </c>
      <c r="P2445">
        <v>67.7</v>
      </c>
      <c r="Q2445">
        <v>67.7</v>
      </c>
      <c r="R2445">
        <v>0</v>
      </c>
      <c r="S2445" t="s">
        <v>42</v>
      </c>
      <c r="T2445" t="s">
        <v>122</v>
      </c>
    </row>
    <row r="2446" spans="1:20" x14ac:dyDescent="0.3">
      <c r="A2446" t="s">
        <v>48</v>
      </c>
      <c r="B2446" t="s">
        <v>49</v>
      </c>
      <c r="C2446" t="s">
        <v>22</v>
      </c>
      <c r="D2446" t="s">
        <v>34</v>
      </c>
      <c r="E2446" t="s">
        <v>24</v>
      </c>
      <c r="F2446" t="s">
        <v>25</v>
      </c>
      <c r="G2446" t="s">
        <v>551</v>
      </c>
      <c r="H2446" t="s">
        <v>27</v>
      </c>
      <c r="I2446" t="s">
        <v>58</v>
      </c>
      <c r="J2446" t="s">
        <v>391</v>
      </c>
      <c r="K2446">
        <v>8.7200000000000006</v>
      </c>
      <c r="L2446">
        <v>21</v>
      </c>
      <c r="M2446">
        <v>15</v>
      </c>
      <c r="N2446">
        <v>6</v>
      </c>
      <c r="O2446">
        <v>21</v>
      </c>
      <c r="P2446">
        <v>71.400000000000006</v>
      </c>
      <c r="Q2446">
        <v>71.400000000000006</v>
      </c>
      <c r="R2446">
        <v>0.72</v>
      </c>
      <c r="S2446" t="s">
        <v>42</v>
      </c>
      <c r="T2446" t="s">
        <v>37</v>
      </c>
    </row>
    <row r="2447" spans="1:20" x14ac:dyDescent="0.3">
      <c r="A2447" t="s">
        <v>53</v>
      </c>
      <c r="B2447" t="s">
        <v>54</v>
      </c>
      <c r="C2447" t="s">
        <v>55</v>
      </c>
      <c r="D2447" t="s">
        <v>56</v>
      </c>
      <c r="E2447" t="s">
        <v>24</v>
      </c>
      <c r="F2447" t="s">
        <v>57</v>
      </c>
      <c r="G2447" t="s">
        <v>551</v>
      </c>
      <c r="H2447" t="s">
        <v>27</v>
      </c>
      <c r="I2447" t="s">
        <v>181</v>
      </c>
      <c r="J2447" t="s">
        <v>284</v>
      </c>
      <c r="K2447">
        <v>8.61</v>
      </c>
      <c r="L2447">
        <v>14</v>
      </c>
      <c r="M2447">
        <v>14</v>
      </c>
      <c r="N2447">
        <v>0</v>
      </c>
      <c r="O2447">
        <v>14</v>
      </c>
      <c r="P2447">
        <v>100</v>
      </c>
      <c r="Q2447">
        <v>100</v>
      </c>
      <c r="R2447">
        <v>0.61</v>
      </c>
      <c r="S2447" t="s">
        <v>42</v>
      </c>
      <c r="T2447" t="s">
        <v>60</v>
      </c>
    </row>
    <row r="2448" spans="1:20" x14ac:dyDescent="0.3">
      <c r="A2448" t="s">
        <v>61</v>
      </c>
      <c r="B2448" t="s">
        <v>62</v>
      </c>
      <c r="C2448" t="s">
        <v>55</v>
      </c>
      <c r="D2448" t="s">
        <v>63</v>
      </c>
      <c r="E2448" t="s">
        <v>24</v>
      </c>
      <c r="F2448" t="s">
        <v>57</v>
      </c>
      <c r="G2448" t="s">
        <v>551</v>
      </c>
      <c r="H2448" t="s">
        <v>27</v>
      </c>
      <c r="I2448" t="s">
        <v>40</v>
      </c>
      <c r="J2448" t="s">
        <v>329</v>
      </c>
      <c r="K2448">
        <v>8.2200000000000006</v>
      </c>
      <c r="L2448">
        <v>23</v>
      </c>
      <c r="M2448">
        <v>22</v>
      </c>
      <c r="N2448">
        <v>1</v>
      </c>
      <c r="O2448">
        <v>23</v>
      </c>
      <c r="P2448">
        <v>95.7</v>
      </c>
      <c r="Q2448">
        <v>95.7</v>
      </c>
      <c r="R2448">
        <v>0.22</v>
      </c>
      <c r="S2448" t="s">
        <v>42</v>
      </c>
      <c r="T2448" t="s">
        <v>31</v>
      </c>
    </row>
    <row r="2449" spans="1:20" x14ac:dyDescent="0.3">
      <c r="A2449" t="s">
        <v>66</v>
      </c>
      <c r="B2449" t="s">
        <v>67</v>
      </c>
      <c r="C2449" t="s">
        <v>55</v>
      </c>
      <c r="D2449" t="s">
        <v>56</v>
      </c>
      <c r="E2449" t="s">
        <v>24</v>
      </c>
      <c r="F2449" t="s">
        <v>57</v>
      </c>
      <c r="G2449" t="s">
        <v>551</v>
      </c>
      <c r="H2449" t="s">
        <v>27</v>
      </c>
      <c r="I2449" t="s">
        <v>46</v>
      </c>
      <c r="J2449" t="s">
        <v>425</v>
      </c>
      <c r="K2449">
        <v>8.08</v>
      </c>
      <c r="L2449">
        <v>10</v>
      </c>
      <c r="M2449">
        <v>8</v>
      </c>
      <c r="N2449">
        <v>2</v>
      </c>
      <c r="O2449">
        <v>10</v>
      </c>
      <c r="P2449">
        <v>80</v>
      </c>
      <c r="Q2449">
        <v>80</v>
      </c>
      <c r="R2449">
        <v>0.08</v>
      </c>
      <c r="S2449" t="s">
        <v>30</v>
      </c>
      <c r="T2449" t="s">
        <v>31</v>
      </c>
    </row>
    <row r="2450" spans="1:20" x14ac:dyDescent="0.3">
      <c r="A2450" t="s">
        <v>70</v>
      </c>
      <c r="B2450" t="s">
        <v>71</v>
      </c>
      <c r="C2450" t="s">
        <v>72</v>
      </c>
      <c r="D2450" t="s">
        <v>73</v>
      </c>
      <c r="E2450" t="s">
        <v>24</v>
      </c>
      <c r="F2450" t="s">
        <v>74</v>
      </c>
      <c r="G2450" t="s">
        <v>551</v>
      </c>
      <c r="H2450" t="s">
        <v>27</v>
      </c>
      <c r="I2450" t="s">
        <v>179</v>
      </c>
      <c r="J2450" t="s">
        <v>235</v>
      </c>
      <c r="K2450">
        <v>7.7</v>
      </c>
      <c r="L2450">
        <v>25</v>
      </c>
      <c r="M2450">
        <v>25</v>
      </c>
      <c r="N2450">
        <v>0</v>
      </c>
      <c r="O2450">
        <v>25</v>
      </c>
      <c r="P2450">
        <v>100</v>
      </c>
      <c r="Q2450">
        <v>100</v>
      </c>
      <c r="R2450">
        <v>0</v>
      </c>
      <c r="S2450" t="s">
        <v>42</v>
      </c>
      <c r="T2450" t="s">
        <v>60</v>
      </c>
    </row>
    <row r="2451" spans="1:20" x14ac:dyDescent="0.3">
      <c r="A2451" t="s">
        <v>77</v>
      </c>
      <c r="B2451" t="s">
        <v>78</v>
      </c>
      <c r="C2451" t="s">
        <v>72</v>
      </c>
      <c r="D2451" t="s">
        <v>73</v>
      </c>
      <c r="E2451" t="s">
        <v>24</v>
      </c>
      <c r="F2451" t="s">
        <v>74</v>
      </c>
      <c r="G2451" t="s">
        <v>551</v>
      </c>
      <c r="H2451" t="s">
        <v>27</v>
      </c>
      <c r="I2451" t="s">
        <v>46</v>
      </c>
      <c r="J2451" t="s">
        <v>322</v>
      </c>
      <c r="K2451">
        <v>7.66</v>
      </c>
      <c r="L2451">
        <v>18</v>
      </c>
      <c r="M2451">
        <v>13</v>
      </c>
      <c r="N2451">
        <v>5</v>
      </c>
      <c r="O2451">
        <v>18</v>
      </c>
      <c r="P2451">
        <v>72.2</v>
      </c>
      <c r="Q2451">
        <v>72.2</v>
      </c>
      <c r="R2451">
        <v>0</v>
      </c>
      <c r="S2451" t="s">
        <v>42</v>
      </c>
      <c r="T2451" t="s">
        <v>37</v>
      </c>
    </row>
    <row r="2452" spans="1:20" x14ac:dyDescent="0.3">
      <c r="A2452" t="s">
        <v>82</v>
      </c>
      <c r="B2452" t="s">
        <v>83</v>
      </c>
      <c r="C2452" t="s">
        <v>72</v>
      </c>
      <c r="D2452" t="s">
        <v>45</v>
      </c>
      <c r="E2452" t="s">
        <v>24</v>
      </c>
      <c r="F2452" t="s">
        <v>74</v>
      </c>
      <c r="G2452" t="s">
        <v>551</v>
      </c>
      <c r="H2452" t="s">
        <v>27</v>
      </c>
      <c r="I2452" t="s">
        <v>58</v>
      </c>
      <c r="J2452" t="s">
        <v>142</v>
      </c>
      <c r="K2452">
        <v>7.93</v>
      </c>
      <c r="L2452">
        <v>24</v>
      </c>
      <c r="M2452">
        <v>16</v>
      </c>
      <c r="N2452">
        <v>8</v>
      </c>
      <c r="O2452">
        <v>24</v>
      </c>
      <c r="P2452">
        <v>66.7</v>
      </c>
      <c r="Q2452">
        <v>66.7</v>
      </c>
      <c r="R2452">
        <v>0</v>
      </c>
      <c r="S2452" t="s">
        <v>42</v>
      </c>
      <c r="T2452" t="s">
        <v>122</v>
      </c>
    </row>
    <row r="2453" spans="1:20" x14ac:dyDescent="0.3">
      <c r="A2453" t="s">
        <v>85</v>
      </c>
      <c r="B2453" t="s">
        <v>86</v>
      </c>
      <c r="C2453" t="s">
        <v>87</v>
      </c>
      <c r="D2453" t="s">
        <v>88</v>
      </c>
      <c r="E2453" t="s">
        <v>24</v>
      </c>
      <c r="F2453" t="s">
        <v>89</v>
      </c>
      <c r="G2453" t="s">
        <v>551</v>
      </c>
      <c r="H2453" t="s">
        <v>27</v>
      </c>
      <c r="I2453" t="s">
        <v>194</v>
      </c>
      <c r="J2453" t="s">
        <v>148</v>
      </c>
      <c r="K2453">
        <v>7.58</v>
      </c>
      <c r="L2453">
        <v>14</v>
      </c>
      <c r="M2453">
        <v>13</v>
      </c>
      <c r="N2453">
        <v>1</v>
      </c>
      <c r="O2453">
        <v>14</v>
      </c>
      <c r="P2453">
        <v>92.9</v>
      </c>
      <c r="Q2453">
        <v>92.9</v>
      </c>
      <c r="R2453">
        <v>0</v>
      </c>
      <c r="S2453" t="s">
        <v>30</v>
      </c>
      <c r="T2453" t="s">
        <v>31</v>
      </c>
    </row>
    <row r="2454" spans="1:20" x14ac:dyDescent="0.3">
      <c r="A2454" t="s">
        <v>92</v>
      </c>
      <c r="B2454" t="s">
        <v>93</v>
      </c>
      <c r="C2454" t="s">
        <v>94</v>
      </c>
      <c r="D2454" t="s">
        <v>95</v>
      </c>
      <c r="E2454" t="s">
        <v>24</v>
      </c>
      <c r="F2454" t="s">
        <v>89</v>
      </c>
      <c r="G2454" t="s">
        <v>551</v>
      </c>
      <c r="H2454" t="s">
        <v>27</v>
      </c>
      <c r="I2454" t="s">
        <v>194</v>
      </c>
      <c r="J2454" t="s">
        <v>174</v>
      </c>
      <c r="K2454">
        <v>8.17</v>
      </c>
      <c r="L2454">
        <v>25</v>
      </c>
      <c r="M2454">
        <v>19</v>
      </c>
      <c r="N2454">
        <v>6</v>
      </c>
      <c r="O2454">
        <v>25</v>
      </c>
      <c r="P2454">
        <v>76</v>
      </c>
      <c r="Q2454">
        <v>76</v>
      </c>
      <c r="R2454">
        <v>0.17</v>
      </c>
      <c r="S2454" t="s">
        <v>42</v>
      </c>
      <c r="T2454" t="s">
        <v>37</v>
      </c>
    </row>
    <row r="2455" spans="1:20" x14ac:dyDescent="0.3">
      <c r="A2455" t="s">
        <v>97</v>
      </c>
      <c r="B2455" t="s">
        <v>98</v>
      </c>
      <c r="C2455" t="s">
        <v>94</v>
      </c>
      <c r="D2455" t="s">
        <v>95</v>
      </c>
      <c r="E2455" t="s">
        <v>24</v>
      </c>
      <c r="F2455" t="s">
        <v>89</v>
      </c>
      <c r="G2455" t="s">
        <v>551</v>
      </c>
      <c r="H2455" t="s">
        <v>27</v>
      </c>
      <c r="I2455" t="s">
        <v>199</v>
      </c>
      <c r="J2455" t="s">
        <v>182</v>
      </c>
      <c r="K2455">
        <v>7.82</v>
      </c>
      <c r="L2455">
        <v>20</v>
      </c>
      <c r="M2455">
        <v>20</v>
      </c>
      <c r="N2455">
        <v>0</v>
      </c>
      <c r="O2455">
        <v>20</v>
      </c>
      <c r="P2455">
        <v>100</v>
      </c>
      <c r="Q2455">
        <v>100</v>
      </c>
      <c r="R2455">
        <v>0</v>
      </c>
      <c r="S2455" t="s">
        <v>42</v>
      </c>
      <c r="T2455" t="s">
        <v>60</v>
      </c>
    </row>
    <row r="2456" spans="1:20" x14ac:dyDescent="0.3">
      <c r="A2456" t="s">
        <v>100</v>
      </c>
      <c r="B2456" t="s">
        <v>101</v>
      </c>
      <c r="C2456" t="s">
        <v>94</v>
      </c>
      <c r="D2456" t="s">
        <v>45</v>
      </c>
      <c r="E2456" t="s">
        <v>24</v>
      </c>
      <c r="F2456" t="s">
        <v>89</v>
      </c>
      <c r="G2456" t="s">
        <v>551</v>
      </c>
      <c r="H2456" t="s">
        <v>27</v>
      </c>
      <c r="I2456" t="s">
        <v>194</v>
      </c>
      <c r="J2456" t="s">
        <v>277</v>
      </c>
      <c r="K2456">
        <v>7.53</v>
      </c>
      <c r="L2456">
        <v>31</v>
      </c>
      <c r="M2456">
        <v>22</v>
      </c>
      <c r="N2456">
        <v>9</v>
      </c>
      <c r="O2456">
        <v>31</v>
      </c>
      <c r="P2456">
        <v>71</v>
      </c>
      <c r="Q2456">
        <v>71</v>
      </c>
      <c r="R2456">
        <v>0</v>
      </c>
      <c r="S2456" t="s">
        <v>42</v>
      </c>
      <c r="T2456" t="s">
        <v>122</v>
      </c>
    </row>
    <row r="2457" spans="1:20" x14ac:dyDescent="0.3">
      <c r="A2457" t="s">
        <v>103</v>
      </c>
      <c r="B2457" t="s">
        <v>104</v>
      </c>
      <c r="C2457" t="s">
        <v>22</v>
      </c>
      <c r="D2457" t="s">
        <v>34</v>
      </c>
      <c r="E2457" t="s">
        <v>105</v>
      </c>
      <c r="F2457" t="s">
        <v>25</v>
      </c>
      <c r="G2457" t="s">
        <v>551</v>
      </c>
      <c r="H2457" t="s">
        <v>27</v>
      </c>
      <c r="I2457" t="s">
        <v>181</v>
      </c>
      <c r="J2457" t="s">
        <v>358</v>
      </c>
      <c r="K2457">
        <v>9.36</v>
      </c>
      <c r="L2457">
        <v>29</v>
      </c>
      <c r="M2457">
        <v>26</v>
      </c>
      <c r="N2457">
        <v>3</v>
      </c>
      <c r="O2457">
        <v>29</v>
      </c>
      <c r="P2457">
        <v>89.7</v>
      </c>
      <c r="Q2457">
        <v>89.7</v>
      </c>
      <c r="R2457">
        <v>1.36</v>
      </c>
      <c r="S2457" t="s">
        <v>30</v>
      </c>
      <c r="T2457" t="s">
        <v>31</v>
      </c>
    </row>
    <row r="2458" spans="1:20" x14ac:dyDescent="0.3">
      <c r="A2458" t="s">
        <v>108</v>
      </c>
      <c r="B2458" t="s">
        <v>109</v>
      </c>
      <c r="C2458" t="s">
        <v>22</v>
      </c>
      <c r="D2458" t="s">
        <v>34</v>
      </c>
      <c r="E2458" t="s">
        <v>105</v>
      </c>
      <c r="F2458" t="s">
        <v>25</v>
      </c>
      <c r="G2458" t="s">
        <v>551</v>
      </c>
      <c r="H2458" t="s">
        <v>27</v>
      </c>
      <c r="I2458" t="s">
        <v>153</v>
      </c>
      <c r="J2458" t="s">
        <v>261</v>
      </c>
      <c r="K2458">
        <v>9.5</v>
      </c>
      <c r="L2458">
        <v>22</v>
      </c>
      <c r="M2458">
        <v>19</v>
      </c>
      <c r="N2458">
        <v>3</v>
      </c>
      <c r="O2458">
        <v>22</v>
      </c>
      <c r="P2458">
        <v>86.4</v>
      </c>
      <c r="Q2458">
        <v>86.4</v>
      </c>
      <c r="R2458">
        <v>1.5</v>
      </c>
      <c r="S2458" t="s">
        <v>42</v>
      </c>
      <c r="T2458" t="s">
        <v>31</v>
      </c>
    </row>
    <row r="2459" spans="1:20" x14ac:dyDescent="0.3">
      <c r="A2459" t="s">
        <v>111</v>
      </c>
      <c r="B2459" t="s">
        <v>112</v>
      </c>
      <c r="C2459" t="s">
        <v>55</v>
      </c>
      <c r="D2459" t="s">
        <v>56</v>
      </c>
      <c r="E2459" t="s">
        <v>105</v>
      </c>
      <c r="F2459" t="s">
        <v>57</v>
      </c>
      <c r="G2459" t="s">
        <v>551</v>
      </c>
      <c r="H2459" t="s">
        <v>27</v>
      </c>
      <c r="I2459" t="s">
        <v>90</v>
      </c>
      <c r="J2459" t="s">
        <v>107</v>
      </c>
      <c r="K2459">
        <v>8.77</v>
      </c>
      <c r="L2459">
        <v>13</v>
      </c>
      <c r="M2459">
        <v>13</v>
      </c>
      <c r="N2459">
        <v>0</v>
      </c>
      <c r="O2459">
        <v>13</v>
      </c>
      <c r="P2459">
        <v>100</v>
      </c>
      <c r="Q2459">
        <v>100</v>
      </c>
      <c r="R2459">
        <v>0.77</v>
      </c>
      <c r="S2459" t="s">
        <v>42</v>
      </c>
      <c r="T2459" t="s">
        <v>60</v>
      </c>
    </row>
    <row r="2460" spans="1:20" x14ac:dyDescent="0.3">
      <c r="A2460" t="s">
        <v>114</v>
      </c>
      <c r="B2460" t="s">
        <v>115</v>
      </c>
      <c r="C2460" t="s">
        <v>72</v>
      </c>
      <c r="D2460" t="s">
        <v>73</v>
      </c>
      <c r="E2460" t="s">
        <v>105</v>
      </c>
      <c r="F2460" t="s">
        <v>74</v>
      </c>
      <c r="G2460" t="s">
        <v>551</v>
      </c>
      <c r="H2460" t="s">
        <v>158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 t="s">
        <v>42</v>
      </c>
      <c r="T2460" t="s">
        <v>60</v>
      </c>
    </row>
    <row r="2461" spans="1:20" x14ac:dyDescent="0.3">
      <c r="A2461" t="s">
        <v>117</v>
      </c>
      <c r="B2461" t="s">
        <v>118</v>
      </c>
      <c r="C2461" t="s">
        <v>94</v>
      </c>
      <c r="D2461" t="s">
        <v>95</v>
      </c>
      <c r="E2461" t="s">
        <v>105</v>
      </c>
      <c r="F2461" t="s">
        <v>89</v>
      </c>
      <c r="G2461" t="s">
        <v>551</v>
      </c>
      <c r="H2461" t="s">
        <v>119</v>
      </c>
      <c r="I2461" t="s">
        <v>185</v>
      </c>
      <c r="J2461" t="s">
        <v>242</v>
      </c>
      <c r="K2461">
        <v>7.61</v>
      </c>
      <c r="L2461">
        <v>22</v>
      </c>
      <c r="M2461">
        <v>20</v>
      </c>
      <c r="N2461">
        <v>2</v>
      </c>
      <c r="O2461">
        <v>22</v>
      </c>
      <c r="P2461">
        <v>90.9</v>
      </c>
      <c r="Q2461">
        <v>90.9</v>
      </c>
      <c r="R2461">
        <v>0</v>
      </c>
      <c r="S2461" t="s">
        <v>30</v>
      </c>
      <c r="T2461" t="s">
        <v>31</v>
      </c>
    </row>
    <row r="2462" spans="1:20" x14ac:dyDescent="0.3">
      <c r="A2462" t="s">
        <v>20</v>
      </c>
      <c r="B2462" t="s">
        <v>21</v>
      </c>
      <c r="C2462" t="s">
        <v>22</v>
      </c>
      <c r="D2462" t="s">
        <v>23</v>
      </c>
      <c r="E2462" t="s">
        <v>24</v>
      </c>
      <c r="F2462" t="s">
        <v>25</v>
      </c>
      <c r="G2462" t="s">
        <v>552</v>
      </c>
      <c r="H2462" t="s">
        <v>27</v>
      </c>
      <c r="I2462" t="s">
        <v>136</v>
      </c>
      <c r="J2462" t="s">
        <v>329</v>
      </c>
      <c r="K2462">
        <v>9.1199999999999992</v>
      </c>
      <c r="L2462">
        <v>21</v>
      </c>
      <c r="M2462">
        <v>19</v>
      </c>
      <c r="N2462">
        <v>2</v>
      </c>
      <c r="O2462">
        <v>21</v>
      </c>
      <c r="P2462">
        <v>90.5</v>
      </c>
      <c r="Q2462">
        <v>90.5</v>
      </c>
      <c r="R2462">
        <v>1.1200000000000001</v>
      </c>
      <c r="S2462" t="s">
        <v>30</v>
      </c>
      <c r="T2462" t="s">
        <v>31</v>
      </c>
    </row>
    <row r="2463" spans="1:20" x14ac:dyDescent="0.3">
      <c r="A2463" t="s">
        <v>32</v>
      </c>
      <c r="B2463" t="s">
        <v>33</v>
      </c>
      <c r="C2463" t="s">
        <v>22</v>
      </c>
      <c r="D2463" t="s">
        <v>34</v>
      </c>
      <c r="E2463" t="s">
        <v>24</v>
      </c>
      <c r="F2463" t="s">
        <v>25</v>
      </c>
      <c r="G2463" t="s">
        <v>552</v>
      </c>
      <c r="H2463" t="s">
        <v>27</v>
      </c>
      <c r="I2463" t="s">
        <v>110</v>
      </c>
      <c r="J2463" t="s">
        <v>65</v>
      </c>
      <c r="K2463">
        <v>8.52</v>
      </c>
      <c r="L2463">
        <v>24</v>
      </c>
      <c r="M2463">
        <v>22</v>
      </c>
      <c r="N2463">
        <v>2</v>
      </c>
      <c r="O2463">
        <v>24</v>
      </c>
      <c r="P2463">
        <v>91.7</v>
      </c>
      <c r="Q2463">
        <v>91.7</v>
      </c>
      <c r="R2463">
        <v>0.52</v>
      </c>
      <c r="S2463" t="s">
        <v>30</v>
      </c>
      <c r="T2463" t="s">
        <v>31</v>
      </c>
    </row>
    <row r="2464" spans="1:20" x14ac:dyDescent="0.3">
      <c r="A2464" t="s">
        <v>38</v>
      </c>
      <c r="B2464" t="s">
        <v>39</v>
      </c>
      <c r="C2464" t="s">
        <v>22</v>
      </c>
      <c r="D2464" t="s">
        <v>34</v>
      </c>
      <c r="E2464" t="s">
        <v>24</v>
      </c>
      <c r="F2464" t="s">
        <v>25</v>
      </c>
      <c r="G2464" t="s">
        <v>552</v>
      </c>
      <c r="H2464" t="s">
        <v>27</v>
      </c>
      <c r="I2464" t="s">
        <v>84</v>
      </c>
      <c r="J2464" t="s">
        <v>242</v>
      </c>
      <c r="K2464">
        <v>8.5299999999999994</v>
      </c>
      <c r="L2464">
        <v>27</v>
      </c>
      <c r="M2464">
        <v>22</v>
      </c>
      <c r="N2464">
        <v>5</v>
      </c>
      <c r="O2464">
        <v>27</v>
      </c>
      <c r="P2464">
        <v>81.5</v>
      </c>
      <c r="Q2464">
        <v>81.5</v>
      </c>
      <c r="R2464">
        <v>0.53</v>
      </c>
      <c r="S2464" t="s">
        <v>30</v>
      </c>
      <c r="T2464" t="s">
        <v>37</v>
      </c>
    </row>
    <row r="2465" spans="1:20" x14ac:dyDescent="0.3">
      <c r="A2465" t="s">
        <v>43</v>
      </c>
      <c r="B2465" t="s">
        <v>44</v>
      </c>
      <c r="C2465" t="s">
        <v>22</v>
      </c>
      <c r="D2465" t="s">
        <v>45</v>
      </c>
      <c r="E2465" t="s">
        <v>24</v>
      </c>
      <c r="F2465" t="s">
        <v>25</v>
      </c>
      <c r="G2465" t="s">
        <v>552</v>
      </c>
      <c r="H2465" t="s">
        <v>27</v>
      </c>
      <c r="I2465" t="s">
        <v>285</v>
      </c>
      <c r="J2465" t="s">
        <v>205</v>
      </c>
      <c r="K2465">
        <v>7.73</v>
      </c>
      <c r="L2465">
        <v>25</v>
      </c>
      <c r="M2465">
        <v>25</v>
      </c>
      <c r="N2465">
        <v>0</v>
      </c>
      <c r="O2465">
        <v>25</v>
      </c>
      <c r="P2465">
        <v>100</v>
      </c>
      <c r="Q2465">
        <v>100</v>
      </c>
      <c r="R2465">
        <v>0</v>
      </c>
      <c r="S2465" t="s">
        <v>42</v>
      </c>
      <c r="T2465" t="s">
        <v>60</v>
      </c>
    </row>
    <row r="2466" spans="1:20" x14ac:dyDescent="0.3">
      <c r="A2466" t="s">
        <v>48</v>
      </c>
      <c r="B2466" t="s">
        <v>49</v>
      </c>
      <c r="C2466" t="s">
        <v>22</v>
      </c>
      <c r="D2466" t="s">
        <v>34</v>
      </c>
      <c r="E2466" t="s">
        <v>24</v>
      </c>
      <c r="F2466" t="s">
        <v>25</v>
      </c>
      <c r="G2466" t="s">
        <v>552</v>
      </c>
      <c r="H2466" t="s">
        <v>27</v>
      </c>
      <c r="I2466" t="s">
        <v>28</v>
      </c>
      <c r="J2466" t="s">
        <v>144</v>
      </c>
      <c r="K2466">
        <v>8.59</v>
      </c>
      <c r="L2466">
        <v>20</v>
      </c>
      <c r="M2466">
        <v>20</v>
      </c>
      <c r="N2466">
        <v>0</v>
      </c>
      <c r="O2466">
        <v>20</v>
      </c>
      <c r="P2466">
        <v>100</v>
      </c>
      <c r="Q2466">
        <v>100</v>
      </c>
      <c r="R2466">
        <v>0.59</v>
      </c>
      <c r="S2466" t="s">
        <v>42</v>
      </c>
      <c r="T2466" t="s">
        <v>60</v>
      </c>
    </row>
    <row r="2467" spans="1:20" x14ac:dyDescent="0.3">
      <c r="A2467" t="s">
        <v>53</v>
      </c>
      <c r="B2467" t="s">
        <v>54</v>
      </c>
      <c r="C2467" t="s">
        <v>55</v>
      </c>
      <c r="D2467" t="s">
        <v>56</v>
      </c>
      <c r="E2467" t="s">
        <v>24</v>
      </c>
      <c r="F2467" t="s">
        <v>57</v>
      </c>
      <c r="G2467" t="s">
        <v>552</v>
      </c>
      <c r="H2467" t="s">
        <v>27</v>
      </c>
      <c r="I2467" t="s">
        <v>79</v>
      </c>
      <c r="J2467" t="s">
        <v>69</v>
      </c>
      <c r="K2467">
        <v>9.34</v>
      </c>
      <c r="L2467">
        <v>8</v>
      </c>
      <c r="M2467">
        <v>7</v>
      </c>
      <c r="N2467">
        <v>1</v>
      </c>
      <c r="O2467">
        <v>8</v>
      </c>
      <c r="P2467">
        <v>87.5</v>
      </c>
      <c r="Q2467">
        <v>87.5</v>
      </c>
      <c r="R2467">
        <v>1.34</v>
      </c>
      <c r="S2467" t="s">
        <v>42</v>
      </c>
      <c r="T2467" t="s">
        <v>31</v>
      </c>
    </row>
    <row r="2468" spans="1:20" x14ac:dyDescent="0.3">
      <c r="A2468" t="s">
        <v>61</v>
      </c>
      <c r="B2468" t="s">
        <v>62</v>
      </c>
      <c r="C2468" t="s">
        <v>55</v>
      </c>
      <c r="D2468" t="s">
        <v>63</v>
      </c>
      <c r="E2468" t="s">
        <v>24</v>
      </c>
      <c r="F2468" t="s">
        <v>57</v>
      </c>
      <c r="G2468" t="s">
        <v>552</v>
      </c>
      <c r="H2468" t="s">
        <v>27</v>
      </c>
      <c r="I2468" t="s">
        <v>223</v>
      </c>
      <c r="J2468" t="s">
        <v>167</v>
      </c>
      <c r="K2468">
        <v>7.59</v>
      </c>
      <c r="L2468">
        <v>10</v>
      </c>
      <c r="M2468">
        <v>8</v>
      </c>
      <c r="N2468">
        <v>2</v>
      </c>
      <c r="O2468">
        <v>10</v>
      </c>
      <c r="P2468">
        <v>80</v>
      </c>
      <c r="Q2468">
        <v>80</v>
      </c>
      <c r="R2468">
        <v>0</v>
      </c>
      <c r="S2468" t="s">
        <v>30</v>
      </c>
      <c r="T2468" t="s">
        <v>31</v>
      </c>
    </row>
    <row r="2469" spans="1:20" x14ac:dyDescent="0.3">
      <c r="A2469" t="s">
        <v>66</v>
      </c>
      <c r="B2469" t="s">
        <v>67</v>
      </c>
      <c r="C2469" t="s">
        <v>55</v>
      </c>
      <c r="D2469" t="s">
        <v>56</v>
      </c>
      <c r="E2469" t="s">
        <v>24</v>
      </c>
      <c r="F2469" t="s">
        <v>57</v>
      </c>
      <c r="G2469" t="s">
        <v>552</v>
      </c>
      <c r="H2469" t="s">
        <v>27</v>
      </c>
      <c r="I2469" t="s">
        <v>219</v>
      </c>
      <c r="J2469" t="s">
        <v>157</v>
      </c>
      <c r="K2469">
        <v>7.71</v>
      </c>
      <c r="L2469">
        <v>13</v>
      </c>
      <c r="M2469">
        <v>9</v>
      </c>
      <c r="N2469">
        <v>4</v>
      </c>
      <c r="O2469">
        <v>13</v>
      </c>
      <c r="P2469">
        <v>69.2</v>
      </c>
      <c r="Q2469">
        <v>69.2</v>
      </c>
      <c r="R2469">
        <v>0</v>
      </c>
      <c r="S2469" t="s">
        <v>81</v>
      </c>
      <c r="T2469" t="s">
        <v>37</v>
      </c>
    </row>
    <row r="2470" spans="1:20" x14ac:dyDescent="0.3">
      <c r="A2470" t="s">
        <v>70</v>
      </c>
      <c r="B2470" t="s">
        <v>71</v>
      </c>
      <c r="C2470" t="s">
        <v>72</v>
      </c>
      <c r="D2470" t="s">
        <v>73</v>
      </c>
      <c r="E2470" t="s">
        <v>24</v>
      </c>
      <c r="F2470" t="s">
        <v>74</v>
      </c>
      <c r="G2470" t="s">
        <v>552</v>
      </c>
      <c r="H2470" t="s">
        <v>119</v>
      </c>
      <c r="I2470" t="s">
        <v>427</v>
      </c>
      <c r="J2470" t="s">
        <v>336</v>
      </c>
      <c r="K2470">
        <v>7.51</v>
      </c>
      <c r="L2470">
        <v>11</v>
      </c>
      <c r="M2470">
        <v>7</v>
      </c>
      <c r="N2470">
        <v>4</v>
      </c>
      <c r="O2470">
        <v>11</v>
      </c>
      <c r="P2470">
        <v>63.6</v>
      </c>
      <c r="Q2470">
        <v>63.6</v>
      </c>
      <c r="R2470">
        <v>0</v>
      </c>
      <c r="S2470" t="s">
        <v>30</v>
      </c>
      <c r="T2470" t="s">
        <v>37</v>
      </c>
    </row>
    <row r="2471" spans="1:20" x14ac:dyDescent="0.3">
      <c r="A2471" t="s">
        <v>77</v>
      </c>
      <c r="B2471" t="s">
        <v>78</v>
      </c>
      <c r="C2471" t="s">
        <v>72</v>
      </c>
      <c r="D2471" t="s">
        <v>73</v>
      </c>
      <c r="E2471" t="s">
        <v>24</v>
      </c>
      <c r="F2471" t="s">
        <v>74</v>
      </c>
      <c r="G2471" t="s">
        <v>552</v>
      </c>
      <c r="H2471" t="s">
        <v>158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 t="s">
        <v>42</v>
      </c>
      <c r="T2471" t="s">
        <v>60</v>
      </c>
    </row>
    <row r="2472" spans="1:20" x14ac:dyDescent="0.3">
      <c r="A2472" t="s">
        <v>82</v>
      </c>
      <c r="B2472" t="s">
        <v>83</v>
      </c>
      <c r="C2472" t="s">
        <v>72</v>
      </c>
      <c r="D2472" t="s">
        <v>45</v>
      </c>
      <c r="E2472" t="s">
        <v>24</v>
      </c>
      <c r="F2472" t="s">
        <v>74</v>
      </c>
      <c r="G2472" t="s">
        <v>552</v>
      </c>
      <c r="H2472" t="s">
        <v>27</v>
      </c>
      <c r="I2472" t="s">
        <v>138</v>
      </c>
      <c r="J2472" t="s">
        <v>139</v>
      </c>
      <c r="K2472">
        <v>8.9499999999999993</v>
      </c>
      <c r="L2472">
        <v>19</v>
      </c>
      <c r="M2472">
        <v>14</v>
      </c>
      <c r="N2472">
        <v>5</v>
      </c>
      <c r="O2472">
        <v>19</v>
      </c>
      <c r="P2472">
        <v>73.7</v>
      </c>
      <c r="Q2472">
        <v>73.7</v>
      </c>
      <c r="R2472">
        <v>0.95</v>
      </c>
      <c r="S2472" t="s">
        <v>42</v>
      </c>
      <c r="T2472" t="s">
        <v>37</v>
      </c>
    </row>
    <row r="2473" spans="1:20" x14ac:dyDescent="0.3">
      <c r="A2473" t="s">
        <v>85</v>
      </c>
      <c r="B2473" t="s">
        <v>86</v>
      </c>
      <c r="C2473" t="s">
        <v>87</v>
      </c>
      <c r="D2473" t="s">
        <v>88</v>
      </c>
      <c r="E2473" t="s">
        <v>24</v>
      </c>
      <c r="F2473" t="s">
        <v>89</v>
      </c>
      <c r="G2473" t="s">
        <v>552</v>
      </c>
      <c r="H2473" t="s">
        <v>27</v>
      </c>
      <c r="I2473" t="s">
        <v>164</v>
      </c>
      <c r="J2473" t="s">
        <v>436</v>
      </c>
      <c r="K2473">
        <v>9.15</v>
      </c>
      <c r="L2473">
        <v>10</v>
      </c>
      <c r="M2473">
        <v>9</v>
      </c>
      <c r="N2473">
        <v>1</v>
      </c>
      <c r="O2473">
        <v>10</v>
      </c>
      <c r="P2473">
        <v>90</v>
      </c>
      <c r="Q2473">
        <v>90</v>
      </c>
      <c r="R2473">
        <v>1.1499999999999999</v>
      </c>
      <c r="S2473" t="s">
        <v>30</v>
      </c>
      <c r="T2473" t="s">
        <v>31</v>
      </c>
    </row>
    <row r="2474" spans="1:20" x14ac:dyDescent="0.3">
      <c r="A2474" t="s">
        <v>92</v>
      </c>
      <c r="B2474" t="s">
        <v>93</v>
      </c>
      <c r="C2474" t="s">
        <v>94</v>
      </c>
      <c r="D2474" t="s">
        <v>95</v>
      </c>
      <c r="E2474" t="s">
        <v>24</v>
      </c>
      <c r="F2474" t="s">
        <v>89</v>
      </c>
      <c r="G2474" t="s">
        <v>552</v>
      </c>
      <c r="H2474" t="s">
        <v>27</v>
      </c>
      <c r="I2474" t="s">
        <v>99</v>
      </c>
      <c r="J2474" t="s">
        <v>162</v>
      </c>
      <c r="K2474">
        <v>8.84</v>
      </c>
      <c r="L2474">
        <v>25</v>
      </c>
      <c r="M2474">
        <v>25</v>
      </c>
      <c r="N2474">
        <v>0</v>
      </c>
      <c r="O2474">
        <v>25</v>
      </c>
      <c r="P2474">
        <v>100</v>
      </c>
      <c r="Q2474">
        <v>100</v>
      </c>
      <c r="R2474">
        <v>0.84</v>
      </c>
      <c r="S2474" t="s">
        <v>42</v>
      </c>
      <c r="T2474" t="s">
        <v>60</v>
      </c>
    </row>
    <row r="2475" spans="1:20" x14ac:dyDescent="0.3">
      <c r="A2475" t="s">
        <v>97</v>
      </c>
      <c r="B2475" t="s">
        <v>98</v>
      </c>
      <c r="C2475" t="s">
        <v>94</v>
      </c>
      <c r="D2475" t="s">
        <v>95</v>
      </c>
      <c r="E2475" t="s">
        <v>24</v>
      </c>
      <c r="F2475" t="s">
        <v>89</v>
      </c>
      <c r="G2475" t="s">
        <v>552</v>
      </c>
      <c r="H2475" t="s">
        <v>27</v>
      </c>
      <c r="I2475" t="s">
        <v>79</v>
      </c>
      <c r="J2475" t="s">
        <v>235</v>
      </c>
      <c r="K2475">
        <v>7.77</v>
      </c>
      <c r="L2475">
        <v>20</v>
      </c>
      <c r="M2475">
        <v>18</v>
      </c>
      <c r="N2475">
        <v>2</v>
      </c>
      <c r="O2475">
        <v>20</v>
      </c>
      <c r="P2475">
        <v>90</v>
      </c>
      <c r="Q2475">
        <v>90</v>
      </c>
      <c r="R2475">
        <v>0</v>
      </c>
      <c r="S2475" t="s">
        <v>81</v>
      </c>
      <c r="T2475" t="s">
        <v>31</v>
      </c>
    </row>
    <row r="2476" spans="1:20" x14ac:dyDescent="0.3">
      <c r="A2476" t="s">
        <v>100</v>
      </c>
      <c r="B2476" t="s">
        <v>101</v>
      </c>
      <c r="C2476" t="s">
        <v>94</v>
      </c>
      <c r="D2476" t="s">
        <v>45</v>
      </c>
      <c r="E2476" t="s">
        <v>24</v>
      </c>
      <c r="F2476" t="s">
        <v>89</v>
      </c>
      <c r="G2476" t="s">
        <v>552</v>
      </c>
      <c r="H2476" t="s">
        <v>27</v>
      </c>
      <c r="I2476" t="s">
        <v>75</v>
      </c>
      <c r="J2476" t="s">
        <v>350</v>
      </c>
      <c r="K2476">
        <v>7.24</v>
      </c>
      <c r="L2476">
        <v>31</v>
      </c>
      <c r="M2476">
        <v>26</v>
      </c>
      <c r="N2476">
        <v>5</v>
      </c>
      <c r="O2476">
        <v>31</v>
      </c>
      <c r="P2476">
        <v>83.9</v>
      </c>
      <c r="Q2476">
        <v>83.9</v>
      </c>
      <c r="R2476">
        <v>0</v>
      </c>
      <c r="S2476" t="s">
        <v>42</v>
      </c>
      <c r="T2476" t="s">
        <v>37</v>
      </c>
    </row>
    <row r="2477" spans="1:20" x14ac:dyDescent="0.3">
      <c r="A2477" t="s">
        <v>103</v>
      </c>
      <c r="B2477" t="s">
        <v>104</v>
      </c>
      <c r="C2477" t="s">
        <v>22</v>
      </c>
      <c r="D2477" t="s">
        <v>34</v>
      </c>
      <c r="E2477" t="s">
        <v>105</v>
      </c>
      <c r="F2477" t="s">
        <v>25</v>
      </c>
      <c r="G2477" t="s">
        <v>552</v>
      </c>
      <c r="H2477" t="s">
        <v>27</v>
      </c>
      <c r="I2477" t="s">
        <v>206</v>
      </c>
      <c r="J2477" t="s">
        <v>356</v>
      </c>
      <c r="K2477">
        <v>8.3000000000000007</v>
      </c>
      <c r="L2477">
        <v>23</v>
      </c>
      <c r="M2477">
        <v>19</v>
      </c>
      <c r="N2477">
        <v>4</v>
      </c>
      <c r="O2477">
        <v>23</v>
      </c>
      <c r="P2477">
        <v>82.6</v>
      </c>
      <c r="Q2477">
        <v>82.6</v>
      </c>
      <c r="R2477">
        <v>0.3</v>
      </c>
      <c r="S2477" t="s">
        <v>81</v>
      </c>
      <c r="T2477" t="s">
        <v>37</v>
      </c>
    </row>
    <row r="2478" spans="1:20" x14ac:dyDescent="0.3">
      <c r="A2478" t="s">
        <v>108</v>
      </c>
      <c r="B2478" t="s">
        <v>109</v>
      </c>
      <c r="C2478" t="s">
        <v>22</v>
      </c>
      <c r="D2478" t="s">
        <v>34</v>
      </c>
      <c r="E2478" t="s">
        <v>105</v>
      </c>
      <c r="F2478" t="s">
        <v>25</v>
      </c>
      <c r="G2478" t="s">
        <v>552</v>
      </c>
      <c r="H2478" t="s">
        <v>158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 t="s">
        <v>42</v>
      </c>
      <c r="T2478" t="s">
        <v>60</v>
      </c>
    </row>
    <row r="2479" spans="1:20" x14ac:dyDescent="0.3">
      <c r="A2479" t="s">
        <v>111</v>
      </c>
      <c r="B2479" t="s">
        <v>112</v>
      </c>
      <c r="C2479" t="s">
        <v>55</v>
      </c>
      <c r="D2479" t="s">
        <v>56</v>
      </c>
      <c r="E2479" t="s">
        <v>105</v>
      </c>
      <c r="F2479" t="s">
        <v>57</v>
      </c>
      <c r="G2479" t="s">
        <v>552</v>
      </c>
      <c r="H2479" t="s">
        <v>27</v>
      </c>
      <c r="I2479" t="s">
        <v>35</v>
      </c>
      <c r="J2479" t="s">
        <v>107</v>
      </c>
      <c r="K2479">
        <v>9.07</v>
      </c>
      <c r="L2479">
        <v>14</v>
      </c>
      <c r="M2479">
        <v>14</v>
      </c>
      <c r="N2479">
        <v>0</v>
      </c>
      <c r="O2479">
        <v>14</v>
      </c>
      <c r="P2479">
        <v>100</v>
      </c>
      <c r="Q2479">
        <v>100</v>
      </c>
      <c r="R2479">
        <v>1.07</v>
      </c>
      <c r="S2479" t="s">
        <v>42</v>
      </c>
      <c r="T2479" t="s">
        <v>60</v>
      </c>
    </row>
    <row r="2480" spans="1:20" x14ac:dyDescent="0.3">
      <c r="A2480" t="s">
        <v>114</v>
      </c>
      <c r="B2480" t="s">
        <v>115</v>
      </c>
      <c r="C2480" t="s">
        <v>72</v>
      </c>
      <c r="D2480" t="s">
        <v>73</v>
      </c>
      <c r="E2480" t="s">
        <v>105</v>
      </c>
      <c r="F2480" t="s">
        <v>74</v>
      </c>
      <c r="G2480" t="s">
        <v>552</v>
      </c>
      <c r="H2480" t="s">
        <v>119</v>
      </c>
      <c r="I2480" t="s">
        <v>514</v>
      </c>
      <c r="J2480" t="s">
        <v>553</v>
      </c>
      <c r="K2480">
        <v>8.7899999999999991</v>
      </c>
      <c r="L2480">
        <v>17</v>
      </c>
      <c r="M2480">
        <v>12</v>
      </c>
      <c r="N2480">
        <v>5</v>
      </c>
      <c r="O2480">
        <v>17</v>
      </c>
      <c r="P2480">
        <v>70.599999999999994</v>
      </c>
      <c r="Q2480">
        <v>70.599999999999994</v>
      </c>
      <c r="R2480">
        <v>0.79</v>
      </c>
      <c r="S2480" t="s">
        <v>42</v>
      </c>
      <c r="T2480" t="s">
        <v>37</v>
      </c>
    </row>
    <row r="2481" spans="1:20" x14ac:dyDescent="0.3">
      <c r="A2481" t="s">
        <v>117</v>
      </c>
      <c r="B2481" t="s">
        <v>118</v>
      </c>
      <c r="C2481" t="s">
        <v>94</v>
      </c>
      <c r="D2481" t="s">
        <v>95</v>
      </c>
      <c r="E2481" t="s">
        <v>105</v>
      </c>
      <c r="F2481" t="s">
        <v>89</v>
      </c>
      <c r="G2481" t="s">
        <v>552</v>
      </c>
      <c r="H2481" t="s">
        <v>27</v>
      </c>
      <c r="I2481" t="s">
        <v>64</v>
      </c>
      <c r="J2481" t="s">
        <v>242</v>
      </c>
      <c r="K2481">
        <v>8.67</v>
      </c>
      <c r="L2481">
        <v>28</v>
      </c>
      <c r="M2481">
        <v>24</v>
      </c>
      <c r="N2481">
        <v>4</v>
      </c>
      <c r="O2481">
        <v>28</v>
      </c>
      <c r="P2481">
        <v>85.7</v>
      </c>
      <c r="Q2481">
        <v>85.7</v>
      </c>
      <c r="R2481">
        <v>0.67</v>
      </c>
      <c r="S2481" t="s">
        <v>30</v>
      </c>
      <c r="T2481" t="s">
        <v>37</v>
      </c>
    </row>
    <row r="2482" spans="1:20" x14ac:dyDescent="0.3">
      <c r="A2482" t="s">
        <v>20</v>
      </c>
      <c r="B2482" t="s">
        <v>21</v>
      </c>
      <c r="C2482" t="s">
        <v>22</v>
      </c>
      <c r="D2482" t="s">
        <v>23</v>
      </c>
      <c r="E2482" t="s">
        <v>24</v>
      </c>
      <c r="F2482" t="s">
        <v>25</v>
      </c>
      <c r="G2482" t="s">
        <v>554</v>
      </c>
      <c r="H2482" t="s">
        <v>27</v>
      </c>
      <c r="I2482" t="s">
        <v>223</v>
      </c>
      <c r="J2482" t="s">
        <v>255</v>
      </c>
      <c r="K2482">
        <v>8.66</v>
      </c>
      <c r="L2482">
        <v>24</v>
      </c>
      <c r="M2482">
        <v>17</v>
      </c>
      <c r="N2482">
        <v>7</v>
      </c>
      <c r="O2482">
        <v>24</v>
      </c>
      <c r="P2482">
        <v>70.8</v>
      </c>
      <c r="Q2482">
        <v>70.8</v>
      </c>
      <c r="R2482">
        <v>0.66</v>
      </c>
      <c r="S2482" t="s">
        <v>30</v>
      </c>
      <c r="T2482" t="s">
        <v>37</v>
      </c>
    </row>
    <row r="2483" spans="1:20" x14ac:dyDescent="0.3">
      <c r="A2483" t="s">
        <v>32</v>
      </c>
      <c r="B2483" t="s">
        <v>33</v>
      </c>
      <c r="C2483" t="s">
        <v>22</v>
      </c>
      <c r="D2483" t="s">
        <v>34</v>
      </c>
      <c r="E2483" t="s">
        <v>24</v>
      </c>
      <c r="F2483" t="s">
        <v>25</v>
      </c>
      <c r="G2483" t="s">
        <v>554</v>
      </c>
      <c r="H2483" t="s">
        <v>27</v>
      </c>
      <c r="I2483" t="s">
        <v>206</v>
      </c>
      <c r="J2483" t="s">
        <v>248</v>
      </c>
      <c r="K2483">
        <v>7.7</v>
      </c>
      <c r="L2483">
        <v>29</v>
      </c>
      <c r="M2483">
        <v>28</v>
      </c>
      <c r="N2483">
        <v>1</v>
      </c>
      <c r="O2483">
        <v>29</v>
      </c>
      <c r="P2483">
        <v>96.6</v>
      </c>
      <c r="Q2483">
        <v>96.6</v>
      </c>
      <c r="R2483">
        <v>0</v>
      </c>
      <c r="S2483" t="s">
        <v>30</v>
      </c>
      <c r="T2483" t="s">
        <v>31</v>
      </c>
    </row>
    <row r="2484" spans="1:20" x14ac:dyDescent="0.3">
      <c r="A2484" t="s">
        <v>38</v>
      </c>
      <c r="B2484" t="s">
        <v>39</v>
      </c>
      <c r="C2484" t="s">
        <v>22</v>
      </c>
      <c r="D2484" t="s">
        <v>34</v>
      </c>
      <c r="E2484" t="s">
        <v>24</v>
      </c>
      <c r="F2484" t="s">
        <v>25</v>
      </c>
      <c r="G2484" t="s">
        <v>554</v>
      </c>
      <c r="H2484" t="s">
        <v>27</v>
      </c>
      <c r="I2484" t="s">
        <v>64</v>
      </c>
      <c r="J2484" t="s">
        <v>378</v>
      </c>
      <c r="K2484">
        <v>7.48</v>
      </c>
      <c r="L2484">
        <v>29</v>
      </c>
      <c r="M2484">
        <v>28</v>
      </c>
      <c r="N2484">
        <v>1</v>
      </c>
      <c r="O2484">
        <v>29</v>
      </c>
      <c r="P2484">
        <v>96.6</v>
      </c>
      <c r="Q2484">
        <v>96.6</v>
      </c>
      <c r="R2484">
        <v>0</v>
      </c>
      <c r="S2484" t="s">
        <v>30</v>
      </c>
      <c r="T2484" t="s">
        <v>31</v>
      </c>
    </row>
    <row r="2485" spans="1:20" x14ac:dyDescent="0.3">
      <c r="A2485" t="s">
        <v>43</v>
      </c>
      <c r="B2485" t="s">
        <v>44</v>
      </c>
      <c r="C2485" t="s">
        <v>22</v>
      </c>
      <c r="D2485" t="s">
        <v>45</v>
      </c>
      <c r="E2485" t="s">
        <v>24</v>
      </c>
      <c r="F2485" t="s">
        <v>25</v>
      </c>
      <c r="G2485" t="s">
        <v>554</v>
      </c>
      <c r="H2485" t="s">
        <v>27</v>
      </c>
      <c r="I2485" t="s">
        <v>181</v>
      </c>
      <c r="J2485" t="s">
        <v>207</v>
      </c>
      <c r="K2485">
        <v>7.45</v>
      </c>
      <c r="L2485">
        <v>25</v>
      </c>
      <c r="M2485">
        <v>23</v>
      </c>
      <c r="N2485">
        <v>2</v>
      </c>
      <c r="O2485">
        <v>25</v>
      </c>
      <c r="P2485">
        <v>92</v>
      </c>
      <c r="Q2485">
        <v>92</v>
      </c>
      <c r="R2485">
        <v>0</v>
      </c>
      <c r="S2485" t="s">
        <v>42</v>
      </c>
      <c r="T2485" t="s">
        <v>31</v>
      </c>
    </row>
    <row r="2486" spans="1:20" x14ac:dyDescent="0.3">
      <c r="A2486" t="s">
        <v>48</v>
      </c>
      <c r="B2486" t="s">
        <v>49</v>
      </c>
      <c r="C2486" t="s">
        <v>22</v>
      </c>
      <c r="D2486" t="s">
        <v>34</v>
      </c>
      <c r="E2486" t="s">
        <v>24</v>
      </c>
      <c r="F2486" t="s">
        <v>25</v>
      </c>
      <c r="G2486" t="s">
        <v>554</v>
      </c>
      <c r="H2486" t="s">
        <v>27</v>
      </c>
      <c r="I2486" t="s">
        <v>113</v>
      </c>
      <c r="J2486" t="s">
        <v>102</v>
      </c>
      <c r="K2486">
        <v>9.02</v>
      </c>
      <c r="L2486">
        <v>23</v>
      </c>
      <c r="M2486">
        <v>23</v>
      </c>
      <c r="N2486">
        <v>0</v>
      </c>
      <c r="O2486">
        <v>23</v>
      </c>
      <c r="P2486">
        <v>100</v>
      </c>
      <c r="Q2486">
        <v>100</v>
      </c>
      <c r="R2486">
        <v>1.02</v>
      </c>
      <c r="S2486" t="s">
        <v>42</v>
      </c>
      <c r="T2486" t="s">
        <v>60</v>
      </c>
    </row>
    <row r="2487" spans="1:20" x14ac:dyDescent="0.3">
      <c r="A2487" t="s">
        <v>53</v>
      </c>
      <c r="B2487" t="s">
        <v>54</v>
      </c>
      <c r="C2487" t="s">
        <v>55</v>
      </c>
      <c r="D2487" t="s">
        <v>56</v>
      </c>
      <c r="E2487" t="s">
        <v>24</v>
      </c>
      <c r="F2487" t="s">
        <v>57</v>
      </c>
      <c r="G2487" t="s">
        <v>554</v>
      </c>
      <c r="H2487" t="s">
        <v>27</v>
      </c>
      <c r="I2487" t="s">
        <v>64</v>
      </c>
      <c r="J2487" t="s">
        <v>29</v>
      </c>
      <c r="K2487">
        <v>7.9</v>
      </c>
      <c r="L2487">
        <v>17</v>
      </c>
      <c r="M2487">
        <v>13</v>
      </c>
      <c r="N2487">
        <v>4</v>
      </c>
      <c r="O2487">
        <v>17</v>
      </c>
      <c r="P2487">
        <v>76.5</v>
      </c>
      <c r="Q2487">
        <v>76.5</v>
      </c>
      <c r="R2487">
        <v>0</v>
      </c>
      <c r="S2487" t="s">
        <v>42</v>
      </c>
      <c r="T2487" t="s">
        <v>37</v>
      </c>
    </row>
    <row r="2488" spans="1:20" x14ac:dyDescent="0.3">
      <c r="A2488" t="s">
        <v>61</v>
      </c>
      <c r="B2488" t="s">
        <v>62</v>
      </c>
      <c r="C2488" t="s">
        <v>55</v>
      </c>
      <c r="D2488" t="s">
        <v>63</v>
      </c>
      <c r="E2488" t="s">
        <v>24</v>
      </c>
      <c r="F2488" t="s">
        <v>57</v>
      </c>
      <c r="G2488" t="s">
        <v>554</v>
      </c>
      <c r="H2488" t="s">
        <v>27</v>
      </c>
      <c r="I2488" t="s">
        <v>113</v>
      </c>
      <c r="J2488" t="s">
        <v>322</v>
      </c>
      <c r="K2488">
        <v>7.45</v>
      </c>
      <c r="L2488">
        <v>20</v>
      </c>
      <c r="M2488">
        <v>19</v>
      </c>
      <c r="N2488">
        <v>1</v>
      </c>
      <c r="O2488">
        <v>20</v>
      </c>
      <c r="P2488">
        <v>95</v>
      </c>
      <c r="Q2488">
        <v>95</v>
      </c>
      <c r="R2488">
        <v>0</v>
      </c>
      <c r="S2488" t="s">
        <v>42</v>
      </c>
      <c r="T2488" t="s">
        <v>31</v>
      </c>
    </row>
    <row r="2489" spans="1:20" x14ac:dyDescent="0.3">
      <c r="A2489" t="s">
        <v>66</v>
      </c>
      <c r="B2489" t="s">
        <v>67</v>
      </c>
      <c r="C2489" t="s">
        <v>55</v>
      </c>
      <c r="D2489" t="s">
        <v>56</v>
      </c>
      <c r="E2489" t="s">
        <v>24</v>
      </c>
      <c r="F2489" t="s">
        <v>57</v>
      </c>
      <c r="G2489" t="s">
        <v>554</v>
      </c>
      <c r="H2489" t="s">
        <v>27</v>
      </c>
      <c r="I2489" t="s">
        <v>35</v>
      </c>
      <c r="J2489" t="s">
        <v>187</v>
      </c>
      <c r="K2489">
        <v>9.1</v>
      </c>
      <c r="L2489">
        <v>13</v>
      </c>
      <c r="M2489">
        <v>9</v>
      </c>
      <c r="N2489">
        <v>4</v>
      </c>
      <c r="O2489">
        <v>13</v>
      </c>
      <c r="P2489">
        <v>69.2</v>
      </c>
      <c r="Q2489">
        <v>69.2</v>
      </c>
      <c r="R2489">
        <v>1.1000000000000001</v>
      </c>
      <c r="S2489" t="s">
        <v>42</v>
      </c>
      <c r="T2489" t="s">
        <v>37</v>
      </c>
    </row>
    <row r="2490" spans="1:20" x14ac:dyDescent="0.3">
      <c r="A2490" t="s">
        <v>70</v>
      </c>
      <c r="B2490" t="s">
        <v>71</v>
      </c>
      <c r="C2490" t="s">
        <v>72</v>
      </c>
      <c r="D2490" t="s">
        <v>73</v>
      </c>
      <c r="E2490" t="s">
        <v>24</v>
      </c>
      <c r="F2490" t="s">
        <v>74</v>
      </c>
      <c r="G2490" t="s">
        <v>554</v>
      </c>
      <c r="H2490" t="s">
        <v>27</v>
      </c>
      <c r="I2490" t="s">
        <v>46</v>
      </c>
      <c r="J2490" t="s">
        <v>203</v>
      </c>
      <c r="K2490">
        <v>7.56</v>
      </c>
      <c r="L2490">
        <v>13</v>
      </c>
      <c r="M2490">
        <v>10</v>
      </c>
      <c r="N2490">
        <v>3</v>
      </c>
      <c r="O2490">
        <v>13</v>
      </c>
      <c r="P2490">
        <v>76.900000000000006</v>
      </c>
      <c r="Q2490">
        <v>76.900000000000006</v>
      </c>
      <c r="R2490">
        <v>0</v>
      </c>
      <c r="S2490" t="s">
        <v>42</v>
      </c>
      <c r="T2490" t="s">
        <v>31</v>
      </c>
    </row>
    <row r="2491" spans="1:20" x14ac:dyDescent="0.3">
      <c r="A2491" t="s">
        <v>77</v>
      </c>
      <c r="B2491" t="s">
        <v>78</v>
      </c>
      <c r="C2491" t="s">
        <v>72</v>
      </c>
      <c r="D2491" t="s">
        <v>73</v>
      </c>
      <c r="E2491" t="s">
        <v>24</v>
      </c>
      <c r="F2491" t="s">
        <v>74</v>
      </c>
      <c r="G2491" t="s">
        <v>554</v>
      </c>
      <c r="H2491" t="s">
        <v>27</v>
      </c>
      <c r="I2491" t="s">
        <v>50</v>
      </c>
      <c r="J2491" t="s">
        <v>321</v>
      </c>
      <c r="K2491">
        <v>9.59</v>
      </c>
      <c r="L2491">
        <v>17</v>
      </c>
      <c r="M2491">
        <v>17</v>
      </c>
      <c r="N2491">
        <v>0</v>
      </c>
      <c r="O2491">
        <v>17</v>
      </c>
      <c r="P2491">
        <v>100</v>
      </c>
      <c r="Q2491">
        <v>100</v>
      </c>
      <c r="R2491">
        <v>1.59</v>
      </c>
      <c r="S2491" t="s">
        <v>42</v>
      </c>
      <c r="T2491" t="s">
        <v>60</v>
      </c>
    </row>
    <row r="2492" spans="1:20" x14ac:dyDescent="0.3">
      <c r="A2492" t="s">
        <v>82</v>
      </c>
      <c r="B2492" t="s">
        <v>83</v>
      </c>
      <c r="C2492" t="s">
        <v>72</v>
      </c>
      <c r="D2492" t="s">
        <v>45</v>
      </c>
      <c r="E2492" t="s">
        <v>24</v>
      </c>
      <c r="F2492" t="s">
        <v>74</v>
      </c>
      <c r="G2492" t="s">
        <v>554</v>
      </c>
      <c r="H2492" t="s">
        <v>27</v>
      </c>
      <c r="I2492" t="s">
        <v>75</v>
      </c>
      <c r="J2492" t="s">
        <v>208</v>
      </c>
      <c r="K2492">
        <v>8.92</v>
      </c>
      <c r="L2492">
        <v>23</v>
      </c>
      <c r="M2492">
        <v>21</v>
      </c>
      <c r="N2492">
        <v>2</v>
      </c>
      <c r="O2492">
        <v>23</v>
      </c>
      <c r="P2492">
        <v>91.3</v>
      </c>
      <c r="Q2492">
        <v>91.3</v>
      </c>
      <c r="R2492">
        <v>0.92</v>
      </c>
      <c r="S2492" t="s">
        <v>42</v>
      </c>
      <c r="T2492" t="s">
        <v>31</v>
      </c>
    </row>
    <row r="2493" spans="1:20" x14ac:dyDescent="0.3">
      <c r="A2493" t="s">
        <v>85</v>
      </c>
      <c r="B2493" t="s">
        <v>86</v>
      </c>
      <c r="C2493" t="s">
        <v>87</v>
      </c>
      <c r="D2493" t="s">
        <v>88</v>
      </c>
      <c r="E2493" t="s">
        <v>24</v>
      </c>
      <c r="F2493" t="s">
        <v>89</v>
      </c>
      <c r="G2493" t="s">
        <v>554</v>
      </c>
      <c r="H2493" t="s">
        <v>27</v>
      </c>
      <c r="I2493" t="s">
        <v>166</v>
      </c>
      <c r="J2493" t="s">
        <v>186</v>
      </c>
      <c r="K2493">
        <v>9.06</v>
      </c>
      <c r="L2493">
        <v>12</v>
      </c>
      <c r="M2493">
        <v>9</v>
      </c>
      <c r="N2493">
        <v>3</v>
      </c>
      <c r="O2493">
        <v>12</v>
      </c>
      <c r="P2493">
        <v>75</v>
      </c>
      <c r="Q2493">
        <v>75</v>
      </c>
      <c r="R2493">
        <v>1.06</v>
      </c>
      <c r="S2493" t="s">
        <v>42</v>
      </c>
      <c r="T2493" t="s">
        <v>31</v>
      </c>
    </row>
    <row r="2494" spans="1:20" x14ac:dyDescent="0.3">
      <c r="A2494" t="s">
        <v>92</v>
      </c>
      <c r="B2494" t="s">
        <v>93</v>
      </c>
      <c r="C2494" t="s">
        <v>94</v>
      </c>
      <c r="D2494" t="s">
        <v>95</v>
      </c>
      <c r="E2494" t="s">
        <v>24</v>
      </c>
      <c r="F2494" t="s">
        <v>89</v>
      </c>
      <c r="G2494" t="s">
        <v>554</v>
      </c>
      <c r="H2494" t="s">
        <v>119</v>
      </c>
      <c r="I2494" t="s">
        <v>120</v>
      </c>
      <c r="J2494" t="s">
        <v>237</v>
      </c>
      <c r="K2494">
        <v>8.5</v>
      </c>
      <c r="L2494">
        <v>33</v>
      </c>
      <c r="M2494">
        <v>27</v>
      </c>
      <c r="N2494">
        <v>6</v>
      </c>
      <c r="O2494">
        <v>33</v>
      </c>
      <c r="P2494">
        <v>81.8</v>
      </c>
      <c r="Q2494">
        <v>81.8</v>
      </c>
      <c r="R2494">
        <v>0.5</v>
      </c>
      <c r="S2494" t="s">
        <v>30</v>
      </c>
      <c r="T2494" t="s">
        <v>37</v>
      </c>
    </row>
    <row r="2495" spans="1:20" x14ac:dyDescent="0.3">
      <c r="A2495" t="s">
        <v>97</v>
      </c>
      <c r="B2495" t="s">
        <v>98</v>
      </c>
      <c r="C2495" t="s">
        <v>94</v>
      </c>
      <c r="D2495" t="s">
        <v>95</v>
      </c>
      <c r="E2495" t="s">
        <v>24</v>
      </c>
      <c r="F2495" t="s">
        <v>89</v>
      </c>
      <c r="G2495" t="s">
        <v>554</v>
      </c>
      <c r="H2495" t="s">
        <v>27</v>
      </c>
      <c r="I2495" t="s">
        <v>28</v>
      </c>
      <c r="J2495" t="s">
        <v>156</v>
      </c>
      <c r="K2495">
        <v>9.4600000000000009</v>
      </c>
      <c r="L2495">
        <v>34</v>
      </c>
      <c r="M2495">
        <v>24</v>
      </c>
      <c r="N2495">
        <v>10</v>
      </c>
      <c r="O2495">
        <v>34</v>
      </c>
      <c r="P2495">
        <v>70.599999999999994</v>
      </c>
      <c r="Q2495">
        <v>70.599999999999994</v>
      </c>
      <c r="R2495">
        <v>1.46</v>
      </c>
      <c r="S2495" t="s">
        <v>52</v>
      </c>
      <c r="T2495" t="s">
        <v>122</v>
      </c>
    </row>
    <row r="2496" spans="1:20" x14ac:dyDescent="0.3">
      <c r="A2496" t="s">
        <v>100</v>
      </c>
      <c r="B2496" t="s">
        <v>101</v>
      </c>
      <c r="C2496" t="s">
        <v>94</v>
      </c>
      <c r="D2496" t="s">
        <v>45</v>
      </c>
      <c r="E2496" t="s">
        <v>24</v>
      </c>
      <c r="F2496" t="s">
        <v>89</v>
      </c>
      <c r="G2496" t="s">
        <v>554</v>
      </c>
      <c r="H2496" t="s">
        <v>119</v>
      </c>
      <c r="I2496" t="s">
        <v>219</v>
      </c>
      <c r="J2496" t="s">
        <v>296</v>
      </c>
      <c r="K2496">
        <v>8.07</v>
      </c>
      <c r="L2496">
        <v>22</v>
      </c>
      <c r="M2496">
        <v>16</v>
      </c>
      <c r="N2496">
        <v>6</v>
      </c>
      <c r="O2496">
        <v>22</v>
      </c>
      <c r="P2496">
        <v>72.7</v>
      </c>
      <c r="Q2496">
        <v>72.7</v>
      </c>
      <c r="R2496">
        <v>7.0000000000000007E-2</v>
      </c>
      <c r="S2496" t="s">
        <v>42</v>
      </c>
      <c r="T2496" t="s">
        <v>37</v>
      </c>
    </row>
    <row r="2497" spans="1:20" x14ac:dyDescent="0.3">
      <c r="A2497" t="s">
        <v>103</v>
      </c>
      <c r="B2497" t="s">
        <v>104</v>
      </c>
      <c r="C2497" t="s">
        <v>22</v>
      </c>
      <c r="D2497" t="s">
        <v>34</v>
      </c>
      <c r="E2497" t="s">
        <v>105</v>
      </c>
      <c r="F2497" t="s">
        <v>25</v>
      </c>
      <c r="G2497" t="s">
        <v>554</v>
      </c>
      <c r="H2497" t="s">
        <v>27</v>
      </c>
      <c r="I2497" t="s">
        <v>79</v>
      </c>
      <c r="J2497" t="s">
        <v>144</v>
      </c>
      <c r="K2497">
        <v>8.64</v>
      </c>
      <c r="L2497">
        <v>31</v>
      </c>
      <c r="M2497">
        <v>31</v>
      </c>
      <c r="N2497">
        <v>0</v>
      </c>
      <c r="O2497">
        <v>31</v>
      </c>
      <c r="P2497">
        <v>100</v>
      </c>
      <c r="Q2497">
        <v>100</v>
      </c>
      <c r="R2497">
        <v>0.64</v>
      </c>
      <c r="S2497" t="s">
        <v>42</v>
      </c>
      <c r="T2497" t="s">
        <v>60</v>
      </c>
    </row>
    <row r="2498" spans="1:20" x14ac:dyDescent="0.3">
      <c r="A2498" t="s">
        <v>108</v>
      </c>
      <c r="B2498" t="s">
        <v>109</v>
      </c>
      <c r="C2498" t="s">
        <v>22</v>
      </c>
      <c r="D2498" t="s">
        <v>34</v>
      </c>
      <c r="E2498" t="s">
        <v>105</v>
      </c>
      <c r="F2498" t="s">
        <v>25</v>
      </c>
      <c r="G2498" t="s">
        <v>554</v>
      </c>
      <c r="H2498" t="s">
        <v>27</v>
      </c>
      <c r="I2498" t="s">
        <v>136</v>
      </c>
      <c r="J2498" t="s">
        <v>195</v>
      </c>
      <c r="K2498">
        <v>7.75</v>
      </c>
      <c r="L2498">
        <v>27</v>
      </c>
      <c r="M2498">
        <v>20</v>
      </c>
      <c r="N2498">
        <v>7</v>
      </c>
      <c r="O2498">
        <v>27</v>
      </c>
      <c r="P2498">
        <v>74.099999999999994</v>
      </c>
      <c r="Q2498">
        <v>74.099999999999994</v>
      </c>
      <c r="R2498">
        <v>0</v>
      </c>
      <c r="S2498" t="s">
        <v>42</v>
      </c>
      <c r="T2498" t="s">
        <v>37</v>
      </c>
    </row>
    <row r="2499" spans="1:20" x14ac:dyDescent="0.3">
      <c r="A2499" t="s">
        <v>111</v>
      </c>
      <c r="B2499" t="s">
        <v>112</v>
      </c>
      <c r="C2499" t="s">
        <v>55</v>
      </c>
      <c r="D2499" t="s">
        <v>56</v>
      </c>
      <c r="E2499" t="s">
        <v>105</v>
      </c>
      <c r="F2499" t="s">
        <v>57</v>
      </c>
      <c r="G2499" t="s">
        <v>554</v>
      </c>
      <c r="H2499" t="s">
        <v>27</v>
      </c>
      <c r="I2499" t="s">
        <v>84</v>
      </c>
      <c r="J2499" t="s">
        <v>425</v>
      </c>
      <c r="K2499">
        <v>7.97</v>
      </c>
      <c r="L2499">
        <v>18</v>
      </c>
      <c r="M2499">
        <v>18</v>
      </c>
      <c r="N2499">
        <v>0</v>
      </c>
      <c r="O2499">
        <v>18</v>
      </c>
      <c r="P2499">
        <v>100</v>
      </c>
      <c r="Q2499">
        <v>100</v>
      </c>
      <c r="R2499">
        <v>0</v>
      </c>
      <c r="S2499" t="s">
        <v>42</v>
      </c>
      <c r="T2499" t="s">
        <v>60</v>
      </c>
    </row>
    <row r="2500" spans="1:20" x14ac:dyDescent="0.3">
      <c r="A2500" t="s">
        <v>114</v>
      </c>
      <c r="B2500" t="s">
        <v>115</v>
      </c>
      <c r="C2500" t="s">
        <v>72</v>
      </c>
      <c r="D2500" t="s">
        <v>73</v>
      </c>
      <c r="E2500" t="s">
        <v>105</v>
      </c>
      <c r="F2500" t="s">
        <v>74</v>
      </c>
      <c r="G2500" t="s">
        <v>554</v>
      </c>
      <c r="H2500" t="s">
        <v>27</v>
      </c>
      <c r="I2500" t="s">
        <v>125</v>
      </c>
      <c r="J2500" t="s">
        <v>182</v>
      </c>
      <c r="K2500">
        <v>8.8800000000000008</v>
      </c>
      <c r="L2500">
        <v>19</v>
      </c>
      <c r="M2500">
        <v>19</v>
      </c>
      <c r="N2500">
        <v>0</v>
      </c>
      <c r="O2500">
        <v>19</v>
      </c>
      <c r="P2500">
        <v>100</v>
      </c>
      <c r="Q2500">
        <v>100</v>
      </c>
      <c r="R2500">
        <v>0.88</v>
      </c>
      <c r="S2500" t="s">
        <v>42</v>
      </c>
      <c r="T2500" t="s">
        <v>60</v>
      </c>
    </row>
    <row r="2501" spans="1:20" x14ac:dyDescent="0.3">
      <c r="A2501" t="s">
        <v>117</v>
      </c>
      <c r="B2501" t="s">
        <v>118</v>
      </c>
      <c r="C2501" t="s">
        <v>94</v>
      </c>
      <c r="D2501" t="s">
        <v>95</v>
      </c>
      <c r="E2501" t="s">
        <v>105</v>
      </c>
      <c r="F2501" t="s">
        <v>89</v>
      </c>
      <c r="G2501" t="s">
        <v>554</v>
      </c>
      <c r="H2501" t="s">
        <v>27</v>
      </c>
      <c r="I2501" t="s">
        <v>206</v>
      </c>
      <c r="J2501" t="s">
        <v>222</v>
      </c>
      <c r="K2501">
        <v>7.24</v>
      </c>
      <c r="L2501">
        <v>20</v>
      </c>
      <c r="M2501">
        <v>20</v>
      </c>
      <c r="N2501">
        <v>0</v>
      </c>
      <c r="O2501">
        <v>20</v>
      </c>
      <c r="P2501">
        <v>100</v>
      </c>
      <c r="Q2501">
        <v>100</v>
      </c>
      <c r="R2501">
        <v>0</v>
      </c>
      <c r="S2501" t="s">
        <v>42</v>
      </c>
      <c r="T2501" t="s">
        <v>60</v>
      </c>
    </row>
    <row r="2502" spans="1:20" x14ac:dyDescent="0.3">
      <c r="A2502" t="s">
        <v>20</v>
      </c>
      <c r="B2502" t="s">
        <v>21</v>
      </c>
      <c r="C2502" t="s">
        <v>22</v>
      </c>
      <c r="D2502" t="s">
        <v>23</v>
      </c>
      <c r="E2502" t="s">
        <v>24</v>
      </c>
      <c r="F2502" t="s">
        <v>25</v>
      </c>
      <c r="G2502" t="s">
        <v>555</v>
      </c>
      <c r="H2502" t="s">
        <v>27</v>
      </c>
      <c r="I2502" t="s">
        <v>99</v>
      </c>
      <c r="J2502" t="s">
        <v>249</v>
      </c>
      <c r="K2502">
        <v>8.2200000000000006</v>
      </c>
      <c r="L2502">
        <v>32</v>
      </c>
      <c r="M2502">
        <v>31</v>
      </c>
      <c r="N2502">
        <v>1</v>
      </c>
      <c r="O2502">
        <v>32</v>
      </c>
      <c r="P2502">
        <v>96.9</v>
      </c>
      <c r="Q2502">
        <v>96.9</v>
      </c>
      <c r="R2502">
        <v>0.22</v>
      </c>
      <c r="S2502" t="s">
        <v>30</v>
      </c>
      <c r="T2502" t="s">
        <v>31</v>
      </c>
    </row>
    <row r="2503" spans="1:20" x14ac:dyDescent="0.3">
      <c r="A2503" t="s">
        <v>32</v>
      </c>
      <c r="B2503" t="s">
        <v>33</v>
      </c>
      <c r="C2503" t="s">
        <v>22</v>
      </c>
      <c r="D2503" t="s">
        <v>34</v>
      </c>
      <c r="E2503" t="s">
        <v>24</v>
      </c>
      <c r="F2503" t="s">
        <v>25</v>
      </c>
      <c r="G2503" t="s">
        <v>555</v>
      </c>
      <c r="H2503" t="s">
        <v>27</v>
      </c>
      <c r="I2503" t="s">
        <v>50</v>
      </c>
      <c r="J2503" t="s">
        <v>287</v>
      </c>
      <c r="K2503">
        <v>7.88</v>
      </c>
      <c r="L2503">
        <v>30</v>
      </c>
      <c r="M2503">
        <v>23</v>
      </c>
      <c r="N2503">
        <v>7</v>
      </c>
      <c r="O2503">
        <v>30</v>
      </c>
      <c r="P2503">
        <v>76.7</v>
      </c>
      <c r="Q2503">
        <v>76.7</v>
      </c>
      <c r="R2503">
        <v>0</v>
      </c>
      <c r="S2503" t="s">
        <v>81</v>
      </c>
      <c r="T2503" t="s">
        <v>37</v>
      </c>
    </row>
    <row r="2504" spans="1:20" x14ac:dyDescent="0.3">
      <c r="A2504" t="s">
        <v>38</v>
      </c>
      <c r="B2504" t="s">
        <v>39</v>
      </c>
      <c r="C2504" t="s">
        <v>22</v>
      </c>
      <c r="D2504" t="s">
        <v>34</v>
      </c>
      <c r="E2504" t="s">
        <v>24</v>
      </c>
      <c r="F2504" t="s">
        <v>25</v>
      </c>
      <c r="G2504" t="s">
        <v>555</v>
      </c>
      <c r="H2504" t="s">
        <v>27</v>
      </c>
      <c r="I2504" t="s">
        <v>153</v>
      </c>
      <c r="J2504" t="s">
        <v>341</v>
      </c>
      <c r="K2504">
        <v>8.24</v>
      </c>
      <c r="L2504">
        <v>13</v>
      </c>
      <c r="M2504">
        <v>9</v>
      </c>
      <c r="N2504">
        <v>4</v>
      </c>
      <c r="O2504">
        <v>13</v>
      </c>
      <c r="P2504">
        <v>69.2</v>
      </c>
      <c r="Q2504">
        <v>69.2</v>
      </c>
      <c r="R2504">
        <v>0.24</v>
      </c>
      <c r="S2504" t="s">
        <v>30</v>
      </c>
      <c r="T2504" t="s">
        <v>37</v>
      </c>
    </row>
    <row r="2505" spans="1:20" x14ac:dyDescent="0.3">
      <c r="A2505" t="s">
        <v>43</v>
      </c>
      <c r="B2505" t="s">
        <v>44</v>
      </c>
      <c r="C2505" t="s">
        <v>22</v>
      </c>
      <c r="D2505" t="s">
        <v>45</v>
      </c>
      <c r="E2505" t="s">
        <v>24</v>
      </c>
      <c r="F2505" t="s">
        <v>25</v>
      </c>
      <c r="G2505" t="s">
        <v>555</v>
      </c>
      <c r="H2505" t="s">
        <v>27</v>
      </c>
      <c r="I2505" t="s">
        <v>64</v>
      </c>
      <c r="J2505" t="s">
        <v>322</v>
      </c>
      <c r="K2505">
        <v>7.7</v>
      </c>
      <c r="L2505">
        <v>26</v>
      </c>
      <c r="M2505">
        <v>22</v>
      </c>
      <c r="N2505">
        <v>4</v>
      </c>
      <c r="O2505">
        <v>26</v>
      </c>
      <c r="P2505">
        <v>84.6</v>
      </c>
      <c r="Q2505">
        <v>84.6</v>
      </c>
      <c r="R2505">
        <v>0</v>
      </c>
      <c r="S2505" t="s">
        <v>42</v>
      </c>
      <c r="T2505" t="s">
        <v>37</v>
      </c>
    </row>
    <row r="2506" spans="1:20" x14ac:dyDescent="0.3">
      <c r="A2506" t="s">
        <v>48</v>
      </c>
      <c r="B2506" t="s">
        <v>49</v>
      </c>
      <c r="C2506" t="s">
        <v>22</v>
      </c>
      <c r="D2506" t="s">
        <v>34</v>
      </c>
      <c r="E2506" t="s">
        <v>24</v>
      </c>
      <c r="F2506" t="s">
        <v>25</v>
      </c>
      <c r="G2506" t="s">
        <v>555</v>
      </c>
      <c r="H2506" t="s">
        <v>27</v>
      </c>
      <c r="I2506" t="s">
        <v>149</v>
      </c>
      <c r="J2506" t="s">
        <v>252</v>
      </c>
      <c r="K2506">
        <v>8.3699999999999992</v>
      </c>
      <c r="L2506">
        <v>16</v>
      </c>
      <c r="M2506">
        <v>13</v>
      </c>
      <c r="N2506">
        <v>3</v>
      </c>
      <c r="O2506">
        <v>16</v>
      </c>
      <c r="P2506">
        <v>81.2</v>
      </c>
      <c r="Q2506">
        <v>81.2</v>
      </c>
      <c r="R2506">
        <v>0.37</v>
      </c>
      <c r="S2506" t="s">
        <v>42</v>
      </c>
      <c r="T2506" t="s">
        <v>31</v>
      </c>
    </row>
    <row r="2507" spans="1:20" x14ac:dyDescent="0.3">
      <c r="A2507" t="s">
        <v>53</v>
      </c>
      <c r="B2507" t="s">
        <v>54</v>
      </c>
      <c r="C2507" t="s">
        <v>55</v>
      </c>
      <c r="D2507" t="s">
        <v>56</v>
      </c>
      <c r="E2507" t="s">
        <v>24</v>
      </c>
      <c r="F2507" t="s">
        <v>57</v>
      </c>
      <c r="G2507" t="s">
        <v>555</v>
      </c>
      <c r="H2507" t="s">
        <v>27</v>
      </c>
      <c r="I2507" t="s">
        <v>50</v>
      </c>
      <c r="J2507" t="s">
        <v>213</v>
      </c>
      <c r="K2507">
        <v>8.27</v>
      </c>
      <c r="L2507">
        <v>16</v>
      </c>
      <c r="M2507">
        <v>15</v>
      </c>
      <c r="N2507">
        <v>1</v>
      </c>
      <c r="O2507">
        <v>16</v>
      </c>
      <c r="P2507">
        <v>93.8</v>
      </c>
      <c r="Q2507">
        <v>93.8</v>
      </c>
      <c r="R2507">
        <v>0.27</v>
      </c>
      <c r="S2507" t="s">
        <v>52</v>
      </c>
      <c r="T2507" t="s">
        <v>31</v>
      </c>
    </row>
    <row r="2508" spans="1:20" x14ac:dyDescent="0.3">
      <c r="A2508" t="s">
        <v>61</v>
      </c>
      <c r="B2508" t="s">
        <v>62</v>
      </c>
      <c r="C2508" t="s">
        <v>55</v>
      </c>
      <c r="D2508" t="s">
        <v>63</v>
      </c>
      <c r="E2508" t="s">
        <v>24</v>
      </c>
      <c r="F2508" t="s">
        <v>57</v>
      </c>
      <c r="G2508" t="s">
        <v>555</v>
      </c>
      <c r="H2508" t="s">
        <v>27</v>
      </c>
      <c r="I2508" t="s">
        <v>223</v>
      </c>
      <c r="J2508" t="s">
        <v>228</v>
      </c>
      <c r="K2508">
        <v>7.67</v>
      </c>
      <c r="L2508">
        <v>16</v>
      </c>
      <c r="M2508">
        <v>11</v>
      </c>
      <c r="N2508">
        <v>5</v>
      </c>
      <c r="O2508">
        <v>16</v>
      </c>
      <c r="P2508">
        <v>68.8</v>
      </c>
      <c r="Q2508">
        <v>68.8</v>
      </c>
      <c r="R2508">
        <v>0</v>
      </c>
      <c r="S2508" t="s">
        <v>30</v>
      </c>
      <c r="T2508" t="s">
        <v>37</v>
      </c>
    </row>
    <row r="2509" spans="1:20" x14ac:dyDescent="0.3">
      <c r="A2509" t="s">
        <v>66</v>
      </c>
      <c r="B2509" t="s">
        <v>67</v>
      </c>
      <c r="C2509" t="s">
        <v>55</v>
      </c>
      <c r="D2509" t="s">
        <v>56</v>
      </c>
      <c r="E2509" t="s">
        <v>24</v>
      </c>
      <c r="F2509" t="s">
        <v>57</v>
      </c>
      <c r="G2509" t="s">
        <v>555</v>
      </c>
      <c r="H2509" t="s">
        <v>27</v>
      </c>
      <c r="I2509" t="s">
        <v>40</v>
      </c>
      <c r="J2509" t="s">
        <v>296</v>
      </c>
      <c r="K2509">
        <v>8</v>
      </c>
      <c r="L2509">
        <v>24</v>
      </c>
      <c r="M2509">
        <v>19</v>
      </c>
      <c r="N2509">
        <v>5</v>
      </c>
      <c r="O2509">
        <v>24</v>
      </c>
      <c r="P2509">
        <v>79.2</v>
      </c>
      <c r="Q2509">
        <v>79.2</v>
      </c>
      <c r="R2509">
        <v>0</v>
      </c>
      <c r="S2509" t="s">
        <v>81</v>
      </c>
      <c r="T2509" t="s">
        <v>37</v>
      </c>
    </row>
    <row r="2510" spans="1:20" x14ac:dyDescent="0.3">
      <c r="A2510" t="s">
        <v>70</v>
      </c>
      <c r="B2510" t="s">
        <v>71</v>
      </c>
      <c r="C2510" t="s">
        <v>72</v>
      </c>
      <c r="D2510" t="s">
        <v>73</v>
      </c>
      <c r="E2510" t="s">
        <v>24</v>
      </c>
      <c r="F2510" t="s">
        <v>74</v>
      </c>
      <c r="G2510" t="s">
        <v>555</v>
      </c>
      <c r="H2510" t="s">
        <v>158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 t="s">
        <v>42</v>
      </c>
      <c r="T2510" t="s">
        <v>60</v>
      </c>
    </row>
    <row r="2511" spans="1:20" x14ac:dyDescent="0.3">
      <c r="A2511" t="s">
        <v>77</v>
      </c>
      <c r="B2511" t="s">
        <v>78</v>
      </c>
      <c r="C2511" t="s">
        <v>72</v>
      </c>
      <c r="D2511" t="s">
        <v>73</v>
      </c>
      <c r="E2511" t="s">
        <v>24</v>
      </c>
      <c r="F2511" t="s">
        <v>74</v>
      </c>
      <c r="G2511" t="s">
        <v>555</v>
      </c>
      <c r="H2511" t="s">
        <v>27</v>
      </c>
      <c r="I2511" t="s">
        <v>138</v>
      </c>
      <c r="J2511" t="s">
        <v>148</v>
      </c>
      <c r="K2511">
        <v>7.62</v>
      </c>
      <c r="L2511">
        <v>18</v>
      </c>
      <c r="M2511">
        <v>17</v>
      </c>
      <c r="N2511">
        <v>1</v>
      </c>
      <c r="O2511">
        <v>18</v>
      </c>
      <c r="P2511">
        <v>94.4</v>
      </c>
      <c r="Q2511">
        <v>94.4</v>
      </c>
      <c r="R2511">
        <v>0</v>
      </c>
      <c r="S2511" t="s">
        <v>42</v>
      </c>
      <c r="T2511" t="s">
        <v>31</v>
      </c>
    </row>
    <row r="2512" spans="1:20" x14ac:dyDescent="0.3">
      <c r="A2512" t="s">
        <v>82</v>
      </c>
      <c r="B2512" t="s">
        <v>83</v>
      </c>
      <c r="C2512" t="s">
        <v>72</v>
      </c>
      <c r="D2512" t="s">
        <v>45</v>
      </c>
      <c r="E2512" t="s">
        <v>24</v>
      </c>
      <c r="F2512" t="s">
        <v>74</v>
      </c>
      <c r="G2512" t="s">
        <v>555</v>
      </c>
      <c r="H2512" t="s">
        <v>27</v>
      </c>
      <c r="I2512" t="s">
        <v>50</v>
      </c>
      <c r="J2512" t="s">
        <v>207</v>
      </c>
      <c r="K2512">
        <v>8.48</v>
      </c>
      <c r="L2512">
        <v>15</v>
      </c>
      <c r="M2512">
        <v>12</v>
      </c>
      <c r="N2512">
        <v>3</v>
      </c>
      <c r="O2512">
        <v>15</v>
      </c>
      <c r="P2512">
        <v>80</v>
      </c>
      <c r="Q2512">
        <v>80</v>
      </c>
      <c r="R2512">
        <v>0.48</v>
      </c>
      <c r="S2512" t="s">
        <v>30</v>
      </c>
      <c r="T2512" t="s">
        <v>31</v>
      </c>
    </row>
    <row r="2513" spans="1:20" x14ac:dyDescent="0.3">
      <c r="A2513" t="s">
        <v>85</v>
      </c>
      <c r="B2513" t="s">
        <v>86</v>
      </c>
      <c r="C2513" t="s">
        <v>87</v>
      </c>
      <c r="D2513" t="s">
        <v>88</v>
      </c>
      <c r="E2513" t="s">
        <v>24</v>
      </c>
      <c r="F2513" t="s">
        <v>89</v>
      </c>
      <c r="G2513" t="s">
        <v>555</v>
      </c>
      <c r="H2513" t="s">
        <v>27</v>
      </c>
      <c r="I2513" t="s">
        <v>75</v>
      </c>
      <c r="J2513" t="s">
        <v>263</v>
      </c>
      <c r="K2513">
        <v>7.49</v>
      </c>
      <c r="L2513">
        <v>11</v>
      </c>
      <c r="M2513">
        <v>7</v>
      </c>
      <c r="N2513">
        <v>4</v>
      </c>
      <c r="O2513">
        <v>11</v>
      </c>
      <c r="P2513">
        <v>63.6</v>
      </c>
      <c r="Q2513">
        <v>63.6</v>
      </c>
      <c r="R2513">
        <v>0</v>
      </c>
      <c r="S2513" t="s">
        <v>42</v>
      </c>
      <c r="T2513" t="s">
        <v>37</v>
      </c>
    </row>
    <row r="2514" spans="1:20" x14ac:dyDescent="0.3">
      <c r="A2514" t="s">
        <v>92</v>
      </c>
      <c r="B2514" t="s">
        <v>93</v>
      </c>
      <c r="C2514" t="s">
        <v>94</v>
      </c>
      <c r="D2514" t="s">
        <v>95</v>
      </c>
      <c r="E2514" t="s">
        <v>24</v>
      </c>
      <c r="F2514" t="s">
        <v>89</v>
      </c>
      <c r="G2514" t="s">
        <v>555</v>
      </c>
      <c r="H2514" t="s">
        <v>27</v>
      </c>
      <c r="I2514" t="s">
        <v>204</v>
      </c>
      <c r="J2514" t="s">
        <v>178</v>
      </c>
      <c r="K2514">
        <v>8.17</v>
      </c>
      <c r="L2514">
        <v>32</v>
      </c>
      <c r="M2514">
        <v>27</v>
      </c>
      <c r="N2514">
        <v>5</v>
      </c>
      <c r="O2514">
        <v>32</v>
      </c>
      <c r="P2514">
        <v>84.4</v>
      </c>
      <c r="Q2514">
        <v>84.4</v>
      </c>
      <c r="R2514">
        <v>0.17</v>
      </c>
      <c r="S2514" t="s">
        <v>42</v>
      </c>
      <c r="T2514" t="s">
        <v>37</v>
      </c>
    </row>
    <row r="2515" spans="1:20" x14ac:dyDescent="0.3">
      <c r="A2515" t="s">
        <v>97</v>
      </c>
      <c r="B2515" t="s">
        <v>98</v>
      </c>
      <c r="C2515" t="s">
        <v>94</v>
      </c>
      <c r="D2515" t="s">
        <v>95</v>
      </c>
      <c r="E2515" t="s">
        <v>24</v>
      </c>
      <c r="F2515" t="s">
        <v>89</v>
      </c>
      <c r="G2515" t="s">
        <v>555</v>
      </c>
      <c r="H2515" t="s">
        <v>27</v>
      </c>
      <c r="I2515" t="s">
        <v>189</v>
      </c>
      <c r="J2515" t="s">
        <v>258</v>
      </c>
      <c r="K2515">
        <v>9.18</v>
      </c>
      <c r="L2515">
        <v>17</v>
      </c>
      <c r="M2515">
        <v>12</v>
      </c>
      <c r="N2515">
        <v>5</v>
      </c>
      <c r="O2515">
        <v>17</v>
      </c>
      <c r="P2515">
        <v>70.599999999999994</v>
      </c>
      <c r="Q2515">
        <v>70.599999999999994</v>
      </c>
      <c r="R2515">
        <v>1.18</v>
      </c>
      <c r="S2515" t="s">
        <v>30</v>
      </c>
      <c r="T2515" t="s">
        <v>37</v>
      </c>
    </row>
    <row r="2516" spans="1:20" x14ac:dyDescent="0.3">
      <c r="A2516" t="s">
        <v>100</v>
      </c>
      <c r="B2516" t="s">
        <v>101</v>
      </c>
      <c r="C2516" t="s">
        <v>94</v>
      </c>
      <c r="D2516" t="s">
        <v>45</v>
      </c>
      <c r="E2516" t="s">
        <v>24</v>
      </c>
      <c r="F2516" t="s">
        <v>89</v>
      </c>
      <c r="G2516" t="s">
        <v>555</v>
      </c>
      <c r="H2516" t="s">
        <v>27</v>
      </c>
      <c r="I2516" t="s">
        <v>194</v>
      </c>
      <c r="J2516" t="s">
        <v>214</v>
      </c>
      <c r="K2516">
        <v>7.25</v>
      </c>
      <c r="L2516">
        <v>31</v>
      </c>
      <c r="M2516">
        <v>26</v>
      </c>
      <c r="N2516">
        <v>5</v>
      </c>
      <c r="O2516">
        <v>31</v>
      </c>
      <c r="P2516">
        <v>83.9</v>
      </c>
      <c r="Q2516">
        <v>83.9</v>
      </c>
      <c r="R2516">
        <v>0</v>
      </c>
      <c r="S2516" t="s">
        <v>42</v>
      </c>
      <c r="T2516" t="s">
        <v>37</v>
      </c>
    </row>
    <row r="2517" spans="1:20" x14ac:dyDescent="0.3">
      <c r="A2517" t="s">
        <v>103</v>
      </c>
      <c r="B2517" t="s">
        <v>104</v>
      </c>
      <c r="C2517" t="s">
        <v>22</v>
      </c>
      <c r="D2517" t="s">
        <v>34</v>
      </c>
      <c r="E2517" t="s">
        <v>105</v>
      </c>
      <c r="F2517" t="s">
        <v>25</v>
      </c>
      <c r="G2517" t="s">
        <v>555</v>
      </c>
      <c r="H2517" t="s">
        <v>158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 t="s">
        <v>42</v>
      </c>
      <c r="T2517" t="s">
        <v>60</v>
      </c>
    </row>
    <row r="2518" spans="1:20" x14ac:dyDescent="0.3">
      <c r="A2518" t="s">
        <v>108</v>
      </c>
      <c r="B2518" t="s">
        <v>109</v>
      </c>
      <c r="C2518" t="s">
        <v>22</v>
      </c>
      <c r="D2518" t="s">
        <v>34</v>
      </c>
      <c r="E2518" t="s">
        <v>105</v>
      </c>
      <c r="F2518" t="s">
        <v>25</v>
      </c>
      <c r="G2518" t="s">
        <v>555</v>
      </c>
      <c r="H2518" t="s">
        <v>27</v>
      </c>
      <c r="I2518" t="s">
        <v>149</v>
      </c>
      <c r="J2518" t="s">
        <v>230</v>
      </c>
      <c r="K2518">
        <v>9.11</v>
      </c>
      <c r="L2518">
        <v>25</v>
      </c>
      <c r="M2518">
        <v>17</v>
      </c>
      <c r="N2518">
        <v>8</v>
      </c>
      <c r="O2518">
        <v>25</v>
      </c>
      <c r="P2518">
        <v>68</v>
      </c>
      <c r="Q2518">
        <v>68</v>
      </c>
      <c r="R2518">
        <v>1.1100000000000001</v>
      </c>
      <c r="S2518" t="s">
        <v>30</v>
      </c>
      <c r="T2518" t="s">
        <v>122</v>
      </c>
    </row>
    <row r="2519" spans="1:20" x14ac:dyDescent="0.3">
      <c r="A2519" t="s">
        <v>111</v>
      </c>
      <c r="B2519" t="s">
        <v>112</v>
      </c>
      <c r="C2519" t="s">
        <v>55</v>
      </c>
      <c r="D2519" t="s">
        <v>56</v>
      </c>
      <c r="E2519" t="s">
        <v>105</v>
      </c>
      <c r="F2519" t="s">
        <v>57</v>
      </c>
      <c r="G2519" t="s">
        <v>555</v>
      </c>
      <c r="H2519" t="s">
        <v>27</v>
      </c>
      <c r="I2519" t="s">
        <v>28</v>
      </c>
      <c r="J2519" t="s">
        <v>36</v>
      </c>
      <c r="K2519">
        <v>7.29</v>
      </c>
      <c r="L2519">
        <v>15</v>
      </c>
      <c r="M2519">
        <v>11</v>
      </c>
      <c r="N2519">
        <v>4</v>
      </c>
      <c r="O2519">
        <v>15</v>
      </c>
      <c r="P2519">
        <v>73.3</v>
      </c>
      <c r="Q2519">
        <v>73.3</v>
      </c>
      <c r="R2519">
        <v>0</v>
      </c>
      <c r="S2519" t="s">
        <v>30</v>
      </c>
      <c r="T2519" t="s">
        <v>37</v>
      </c>
    </row>
    <row r="2520" spans="1:20" x14ac:dyDescent="0.3">
      <c r="A2520" t="s">
        <v>114</v>
      </c>
      <c r="B2520" t="s">
        <v>115</v>
      </c>
      <c r="C2520" t="s">
        <v>72</v>
      </c>
      <c r="D2520" t="s">
        <v>73</v>
      </c>
      <c r="E2520" t="s">
        <v>105</v>
      </c>
      <c r="F2520" t="s">
        <v>74</v>
      </c>
      <c r="G2520" t="s">
        <v>555</v>
      </c>
      <c r="H2520" t="s">
        <v>27</v>
      </c>
      <c r="I2520" t="s">
        <v>90</v>
      </c>
      <c r="J2520" t="s">
        <v>214</v>
      </c>
      <c r="K2520">
        <v>7.21</v>
      </c>
      <c r="L2520">
        <v>16</v>
      </c>
      <c r="M2520">
        <v>12</v>
      </c>
      <c r="N2520">
        <v>4</v>
      </c>
      <c r="O2520">
        <v>16</v>
      </c>
      <c r="P2520">
        <v>75</v>
      </c>
      <c r="Q2520">
        <v>75</v>
      </c>
      <c r="R2520">
        <v>0</v>
      </c>
      <c r="S2520" t="s">
        <v>52</v>
      </c>
      <c r="T2520" t="s">
        <v>37</v>
      </c>
    </row>
    <row r="2521" spans="1:20" x14ac:dyDescent="0.3">
      <c r="A2521" t="s">
        <v>117</v>
      </c>
      <c r="B2521" t="s">
        <v>118</v>
      </c>
      <c r="C2521" t="s">
        <v>94</v>
      </c>
      <c r="D2521" t="s">
        <v>95</v>
      </c>
      <c r="E2521" t="s">
        <v>105</v>
      </c>
      <c r="F2521" t="s">
        <v>89</v>
      </c>
      <c r="G2521" t="s">
        <v>555</v>
      </c>
      <c r="H2521" t="s">
        <v>27</v>
      </c>
      <c r="I2521" t="s">
        <v>64</v>
      </c>
      <c r="J2521" t="s">
        <v>148</v>
      </c>
      <c r="K2521">
        <v>7.81</v>
      </c>
      <c r="L2521">
        <v>26</v>
      </c>
      <c r="M2521">
        <v>24</v>
      </c>
      <c r="N2521">
        <v>2</v>
      </c>
      <c r="O2521">
        <v>26</v>
      </c>
      <c r="P2521">
        <v>92.3</v>
      </c>
      <c r="Q2521">
        <v>92.3</v>
      </c>
      <c r="R2521">
        <v>0</v>
      </c>
      <c r="S2521" t="s">
        <v>30</v>
      </c>
      <c r="T2521" t="s">
        <v>31</v>
      </c>
    </row>
    <row r="2522" spans="1:20" x14ac:dyDescent="0.3">
      <c r="A2522" t="s">
        <v>20</v>
      </c>
      <c r="B2522" t="s">
        <v>21</v>
      </c>
      <c r="C2522" t="s">
        <v>22</v>
      </c>
      <c r="D2522" t="s">
        <v>23</v>
      </c>
      <c r="E2522" t="s">
        <v>24</v>
      </c>
      <c r="F2522" t="s">
        <v>25</v>
      </c>
      <c r="G2522" t="s">
        <v>556</v>
      </c>
      <c r="H2522" t="s">
        <v>27</v>
      </c>
      <c r="I2522" t="s">
        <v>181</v>
      </c>
      <c r="J2522" t="s">
        <v>254</v>
      </c>
      <c r="K2522">
        <v>9.08</v>
      </c>
      <c r="L2522">
        <v>23</v>
      </c>
      <c r="M2522">
        <v>20</v>
      </c>
      <c r="N2522">
        <v>3</v>
      </c>
      <c r="O2522">
        <v>23</v>
      </c>
      <c r="P2522">
        <v>87</v>
      </c>
      <c r="Q2522">
        <v>87</v>
      </c>
      <c r="R2522">
        <v>1.08</v>
      </c>
      <c r="S2522" t="s">
        <v>30</v>
      </c>
      <c r="T2522" t="s">
        <v>31</v>
      </c>
    </row>
    <row r="2523" spans="1:20" x14ac:dyDescent="0.3">
      <c r="A2523" t="s">
        <v>32</v>
      </c>
      <c r="B2523" t="s">
        <v>33</v>
      </c>
      <c r="C2523" t="s">
        <v>22</v>
      </c>
      <c r="D2523" t="s">
        <v>34</v>
      </c>
      <c r="E2523" t="s">
        <v>24</v>
      </c>
      <c r="F2523" t="s">
        <v>25</v>
      </c>
      <c r="G2523" t="s">
        <v>556</v>
      </c>
      <c r="H2523" t="s">
        <v>27</v>
      </c>
      <c r="I2523" t="s">
        <v>75</v>
      </c>
      <c r="J2523" t="s">
        <v>252</v>
      </c>
      <c r="K2523">
        <v>8.31</v>
      </c>
      <c r="L2523">
        <v>21</v>
      </c>
      <c r="M2523">
        <v>18</v>
      </c>
      <c r="N2523">
        <v>3</v>
      </c>
      <c r="O2523">
        <v>21</v>
      </c>
      <c r="P2523">
        <v>85.7</v>
      </c>
      <c r="Q2523">
        <v>85.7</v>
      </c>
      <c r="R2523">
        <v>0.31</v>
      </c>
      <c r="S2523" t="s">
        <v>30</v>
      </c>
      <c r="T2523" t="s">
        <v>31</v>
      </c>
    </row>
    <row r="2524" spans="1:20" x14ac:dyDescent="0.3">
      <c r="A2524" t="s">
        <v>38</v>
      </c>
      <c r="B2524" t="s">
        <v>39</v>
      </c>
      <c r="C2524" t="s">
        <v>22</v>
      </c>
      <c r="D2524" t="s">
        <v>34</v>
      </c>
      <c r="E2524" t="s">
        <v>24</v>
      </c>
      <c r="F2524" t="s">
        <v>25</v>
      </c>
      <c r="G2524" t="s">
        <v>556</v>
      </c>
      <c r="H2524" t="s">
        <v>27</v>
      </c>
      <c r="I2524" t="s">
        <v>136</v>
      </c>
      <c r="J2524" t="s">
        <v>156</v>
      </c>
      <c r="K2524">
        <v>9.3800000000000008</v>
      </c>
      <c r="L2524">
        <v>24</v>
      </c>
      <c r="M2524">
        <v>24</v>
      </c>
      <c r="N2524">
        <v>0</v>
      </c>
      <c r="O2524">
        <v>24</v>
      </c>
      <c r="P2524">
        <v>100</v>
      </c>
      <c r="Q2524">
        <v>100</v>
      </c>
      <c r="R2524">
        <v>1.38</v>
      </c>
      <c r="S2524" t="s">
        <v>42</v>
      </c>
      <c r="T2524" t="s">
        <v>60</v>
      </c>
    </row>
    <row r="2525" spans="1:20" x14ac:dyDescent="0.3">
      <c r="A2525" t="s">
        <v>43</v>
      </c>
      <c r="B2525" t="s">
        <v>44</v>
      </c>
      <c r="C2525" t="s">
        <v>22</v>
      </c>
      <c r="D2525" t="s">
        <v>45</v>
      </c>
      <c r="E2525" t="s">
        <v>24</v>
      </c>
      <c r="F2525" t="s">
        <v>25</v>
      </c>
      <c r="G2525" t="s">
        <v>556</v>
      </c>
      <c r="H2525" t="s">
        <v>27</v>
      </c>
      <c r="I2525" t="s">
        <v>306</v>
      </c>
      <c r="J2525" t="s">
        <v>396</v>
      </c>
      <c r="K2525">
        <v>9.49</v>
      </c>
      <c r="L2525">
        <v>17</v>
      </c>
      <c r="M2525">
        <v>13</v>
      </c>
      <c r="N2525">
        <v>4</v>
      </c>
      <c r="O2525">
        <v>17</v>
      </c>
      <c r="P2525">
        <v>76.5</v>
      </c>
      <c r="Q2525">
        <v>76.5</v>
      </c>
      <c r="R2525">
        <v>1.49</v>
      </c>
      <c r="S2525" t="s">
        <v>81</v>
      </c>
      <c r="T2525" t="s">
        <v>37</v>
      </c>
    </row>
    <row r="2526" spans="1:20" x14ac:dyDescent="0.3">
      <c r="A2526" t="s">
        <v>48</v>
      </c>
      <c r="B2526" t="s">
        <v>49</v>
      </c>
      <c r="C2526" t="s">
        <v>22</v>
      </c>
      <c r="D2526" t="s">
        <v>34</v>
      </c>
      <c r="E2526" t="s">
        <v>24</v>
      </c>
      <c r="F2526" t="s">
        <v>25</v>
      </c>
      <c r="G2526" t="s">
        <v>556</v>
      </c>
      <c r="H2526" t="s">
        <v>27</v>
      </c>
      <c r="I2526" t="s">
        <v>185</v>
      </c>
      <c r="J2526" t="s">
        <v>141</v>
      </c>
      <c r="K2526">
        <v>7.71</v>
      </c>
      <c r="L2526">
        <v>24</v>
      </c>
      <c r="M2526">
        <v>23</v>
      </c>
      <c r="N2526">
        <v>1</v>
      </c>
      <c r="O2526">
        <v>24</v>
      </c>
      <c r="P2526">
        <v>95.8</v>
      </c>
      <c r="Q2526">
        <v>95.8</v>
      </c>
      <c r="R2526">
        <v>0</v>
      </c>
      <c r="S2526" t="s">
        <v>30</v>
      </c>
      <c r="T2526" t="s">
        <v>31</v>
      </c>
    </row>
    <row r="2527" spans="1:20" x14ac:dyDescent="0.3">
      <c r="A2527" t="s">
        <v>53</v>
      </c>
      <c r="B2527" t="s">
        <v>54</v>
      </c>
      <c r="C2527" t="s">
        <v>55</v>
      </c>
      <c r="D2527" t="s">
        <v>56</v>
      </c>
      <c r="E2527" t="s">
        <v>24</v>
      </c>
      <c r="F2527" t="s">
        <v>57</v>
      </c>
      <c r="G2527" t="s">
        <v>556</v>
      </c>
      <c r="H2527" t="s">
        <v>27</v>
      </c>
      <c r="I2527" t="s">
        <v>90</v>
      </c>
      <c r="J2527" t="s">
        <v>241</v>
      </c>
      <c r="K2527">
        <v>8.56</v>
      </c>
      <c r="L2527">
        <v>21</v>
      </c>
      <c r="M2527">
        <v>21</v>
      </c>
      <c r="N2527">
        <v>0</v>
      </c>
      <c r="O2527">
        <v>21</v>
      </c>
      <c r="P2527">
        <v>100</v>
      </c>
      <c r="Q2527">
        <v>100</v>
      </c>
      <c r="R2527">
        <v>0.56000000000000005</v>
      </c>
      <c r="S2527" t="s">
        <v>42</v>
      </c>
      <c r="T2527" t="s">
        <v>60</v>
      </c>
    </row>
    <row r="2528" spans="1:20" x14ac:dyDescent="0.3">
      <c r="A2528" t="s">
        <v>61</v>
      </c>
      <c r="B2528" t="s">
        <v>62</v>
      </c>
      <c r="C2528" t="s">
        <v>55</v>
      </c>
      <c r="D2528" t="s">
        <v>63</v>
      </c>
      <c r="E2528" t="s">
        <v>24</v>
      </c>
      <c r="F2528" t="s">
        <v>57</v>
      </c>
      <c r="G2528" t="s">
        <v>556</v>
      </c>
      <c r="H2528" t="s">
        <v>27</v>
      </c>
      <c r="I2528" t="s">
        <v>79</v>
      </c>
      <c r="J2528" t="s">
        <v>249</v>
      </c>
      <c r="K2528">
        <v>9.32</v>
      </c>
      <c r="L2528">
        <v>20</v>
      </c>
      <c r="M2528">
        <v>20</v>
      </c>
      <c r="N2528">
        <v>0</v>
      </c>
      <c r="O2528">
        <v>20</v>
      </c>
      <c r="P2528">
        <v>100</v>
      </c>
      <c r="Q2528">
        <v>100</v>
      </c>
      <c r="R2528">
        <v>1.32</v>
      </c>
      <c r="S2528" t="s">
        <v>42</v>
      </c>
      <c r="T2528" t="s">
        <v>60</v>
      </c>
    </row>
    <row r="2529" spans="1:20" x14ac:dyDescent="0.3">
      <c r="A2529" t="s">
        <v>66</v>
      </c>
      <c r="B2529" t="s">
        <v>67</v>
      </c>
      <c r="C2529" t="s">
        <v>55</v>
      </c>
      <c r="D2529" t="s">
        <v>56</v>
      </c>
      <c r="E2529" t="s">
        <v>24</v>
      </c>
      <c r="F2529" t="s">
        <v>57</v>
      </c>
      <c r="G2529" t="s">
        <v>556</v>
      </c>
      <c r="H2529" t="s">
        <v>158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 t="s">
        <v>42</v>
      </c>
      <c r="T2529" t="s">
        <v>60</v>
      </c>
    </row>
    <row r="2530" spans="1:20" x14ac:dyDescent="0.3">
      <c r="A2530" t="s">
        <v>70</v>
      </c>
      <c r="B2530" t="s">
        <v>71</v>
      </c>
      <c r="C2530" t="s">
        <v>72</v>
      </c>
      <c r="D2530" t="s">
        <v>73</v>
      </c>
      <c r="E2530" t="s">
        <v>24</v>
      </c>
      <c r="F2530" t="s">
        <v>74</v>
      </c>
      <c r="G2530" t="s">
        <v>556</v>
      </c>
      <c r="H2530" t="s">
        <v>27</v>
      </c>
      <c r="I2530" t="s">
        <v>153</v>
      </c>
      <c r="J2530" t="s">
        <v>387</v>
      </c>
      <c r="K2530">
        <v>7.32</v>
      </c>
      <c r="L2530">
        <v>9</v>
      </c>
      <c r="M2530">
        <v>9</v>
      </c>
      <c r="N2530">
        <v>0</v>
      </c>
      <c r="O2530">
        <v>9</v>
      </c>
      <c r="P2530">
        <v>100</v>
      </c>
      <c r="Q2530">
        <v>100</v>
      </c>
      <c r="R2530">
        <v>0</v>
      </c>
      <c r="S2530" t="s">
        <v>42</v>
      </c>
      <c r="T2530" t="s">
        <v>60</v>
      </c>
    </row>
    <row r="2531" spans="1:20" x14ac:dyDescent="0.3">
      <c r="A2531" t="s">
        <v>77</v>
      </c>
      <c r="B2531" t="s">
        <v>78</v>
      </c>
      <c r="C2531" t="s">
        <v>72</v>
      </c>
      <c r="D2531" t="s">
        <v>73</v>
      </c>
      <c r="E2531" t="s">
        <v>24</v>
      </c>
      <c r="F2531" t="s">
        <v>74</v>
      </c>
      <c r="G2531" t="s">
        <v>556</v>
      </c>
      <c r="H2531" t="s">
        <v>27</v>
      </c>
      <c r="I2531" t="s">
        <v>260</v>
      </c>
      <c r="J2531" t="s">
        <v>215</v>
      </c>
      <c r="K2531">
        <v>9.2200000000000006</v>
      </c>
      <c r="L2531">
        <v>22</v>
      </c>
      <c r="M2531">
        <v>20</v>
      </c>
      <c r="N2531">
        <v>2</v>
      </c>
      <c r="O2531">
        <v>22</v>
      </c>
      <c r="P2531">
        <v>90.9</v>
      </c>
      <c r="Q2531">
        <v>90.9</v>
      </c>
      <c r="R2531">
        <v>1.22</v>
      </c>
      <c r="S2531" t="s">
        <v>30</v>
      </c>
      <c r="T2531" t="s">
        <v>31</v>
      </c>
    </row>
    <row r="2532" spans="1:20" x14ac:dyDescent="0.3">
      <c r="A2532" t="s">
        <v>82</v>
      </c>
      <c r="B2532" t="s">
        <v>83</v>
      </c>
      <c r="C2532" t="s">
        <v>72</v>
      </c>
      <c r="D2532" t="s">
        <v>45</v>
      </c>
      <c r="E2532" t="s">
        <v>24</v>
      </c>
      <c r="F2532" t="s">
        <v>74</v>
      </c>
      <c r="G2532" t="s">
        <v>556</v>
      </c>
      <c r="H2532" t="s">
        <v>27</v>
      </c>
      <c r="I2532" t="s">
        <v>206</v>
      </c>
      <c r="J2532" t="s">
        <v>102</v>
      </c>
      <c r="K2532">
        <v>9.24</v>
      </c>
      <c r="L2532">
        <v>25</v>
      </c>
      <c r="M2532">
        <v>25</v>
      </c>
      <c r="N2532">
        <v>0</v>
      </c>
      <c r="O2532">
        <v>25</v>
      </c>
      <c r="P2532">
        <v>100</v>
      </c>
      <c r="Q2532">
        <v>100</v>
      </c>
      <c r="R2532">
        <v>1.24</v>
      </c>
      <c r="S2532" t="s">
        <v>42</v>
      </c>
      <c r="T2532" t="s">
        <v>60</v>
      </c>
    </row>
    <row r="2533" spans="1:20" x14ac:dyDescent="0.3">
      <c r="A2533" t="s">
        <v>85</v>
      </c>
      <c r="B2533" t="s">
        <v>86</v>
      </c>
      <c r="C2533" t="s">
        <v>87</v>
      </c>
      <c r="D2533" t="s">
        <v>88</v>
      </c>
      <c r="E2533" t="s">
        <v>24</v>
      </c>
      <c r="F2533" t="s">
        <v>89</v>
      </c>
      <c r="G2533" t="s">
        <v>556</v>
      </c>
      <c r="H2533" t="s">
        <v>27</v>
      </c>
      <c r="I2533" t="s">
        <v>204</v>
      </c>
      <c r="J2533" t="s">
        <v>236</v>
      </c>
      <c r="K2533">
        <v>8.57</v>
      </c>
      <c r="L2533">
        <v>8</v>
      </c>
      <c r="M2533">
        <v>7</v>
      </c>
      <c r="N2533">
        <v>1</v>
      </c>
      <c r="O2533">
        <v>8</v>
      </c>
      <c r="P2533">
        <v>87.5</v>
      </c>
      <c r="Q2533">
        <v>87.5</v>
      </c>
      <c r="R2533">
        <v>0.56999999999999995</v>
      </c>
      <c r="S2533" t="s">
        <v>81</v>
      </c>
      <c r="T2533" t="s">
        <v>31</v>
      </c>
    </row>
    <row r="2534" spans="1:20" x14ac:dyDescent="0.3">
      <c r="A2534" t="s">
        <v>92</v>
      </c>
      <c r="B2534" t="s">
        <v>93</v>
      </c>
      <c r="C2534" t="s">
        <v>94</v>
      </c>
      <c r="D2534" t="s">
        <v>95</v>
      </c>
      <c r="E2534" t="s">
        <v>24</v>
      </c>
      <c r="F2534" t="s">
        <v>89</v>
      </c>
      <c r="G2534" t="s">
        <v>556</v>
      </c>
      <c r="H2534" t="s">
        <v>27</v>
      </c>
      <c r="I2534" t="s">
        <v>96</v>
      </c>
      <c r="J2534" t="s">
        <v>409</v>
      </c>
      <c r="K2534">
        <v>9.35</v>
      </c>
      <c r="L2534">
        <v>32</v>
      </c>
      <c r="M2534">
        <v>22</v>
      </c>
      <c r="N2534">
        <v>10</v>
      </c>
      <c r="O2534">
        <v>32</v>
      </c>
      <c r="P2534">
        <v>68.8</v>
      </c>
      <c r="Q2534">
        <v>68.8</v>
      </c>
      <c r="R2534">
        <v>1.35</v>
      </c>
      <c r="S2534" t="s">
        <v>81</v>
      </c>
      <c r="T2534" t="s">
        <v>122</v>
      </c>
    </row>
    <row r="2535" spans="1:20" x14ac:dyDescent="0.3">
      <c r="A2535" t="s">
        <v>97</v>
      </c>
      <c r="B2535" t="s">
        <v>98</v>
      </c>
      <c r="C2535" t="s">
        <v>94</v>
      </c>
      <c r="D2535" t="s">
        <v>95</v>
      </c>
      <c r="E2535" t="s">
        <v>24</v>
      </c>
      <c r="F2535" t="s">
        <v>89</v>
      </c>
      <c r="G2535" t="s">
        <v>556</v>
      </c>
      <c r="H2535" t="s">
        <v>27</v>
      </c>
      <c r="I2535" t="s">
        <v>113</v>
      </c>
      <c r="J2535" t="s">
        <v>133</v>
      </c>
      <c r="K2535">
        <v>7.27</v>
      </c>
      <c r="L2535">
        <v>30</v>
      </c>
      <c r="M2535">
        <v>30</v>
      </c>
      <c r="N2535">
        <v>0</v>
      </c>
      <c r="O2535">
        <v>30</v>
      </c>
      <c r="P2535">
        <v>100</v>
      </c>
      <c r="Q2535">
        <v>100</v>
      </c>
      <c r="R2535">
        <v>0</v>
      </c>
      <c r="S2535" t="s">
        <v>42</v>
      </c>
      <c r="T2535" t="s">
        <v>60</v>
      </c>
    </row>
    <row r="2536" spans="1:20" x14ac:dyDescent="0.3">
      <c r="A2536" t="s">
        <v>100</v>
      </c>
      <c r="B2536" t="s">
        <v>101</v>
      </c>
      <c r="C2536" t="s">
        <v>94</v>
      </c>
      <c r="D2536" t="s">
        <v>45</v>
      </c>
      <c r="E2536" t="s">
        <v>24</v>
      </c>
      <c r="F2536" t="s">
        <v>89</v>
      </c>
      <c r="G2536" t="s">
        <v>556</v>
      </c>
      <c r="H2536" t="s">
        <v>27</v>
      </c>
      <c r="I2536" t="s">
        <v>68</v>
      </c>
      <c r="J2536" t="s">
        <v>391</v>
      </c>
      <c r="K2536">
        <v>7.93</v>
      </c>
      <c r="L2536">
        <v>33</v>
      </c>
      <c r="M2536">
        <v>28</v>
      </c>
      <c r="N2536">
        <v>5</v>
      </c>
      <c r="O2536">
        <v>33</v>
      </c>
      <c r="P2536">
        <v>84.8</v>
      </c>
      <c r="Q2536">
        <v>84.8</v>
      </c>
      <c r="R2536">
        <v>0</v>
      </c>
      <c r="S2536" t="s">
        <v>81</v>
      </c>
      <c r="T2536" t="s">
        <v>37</v>
      </c>
    </row>
    <row r="2537" spans="1:20" x14ac:dyDescent="0.3">
      <c r="A2537" t="s">
        <v>103</v>
      </c>
      <c r="B2537" t="s">
        <v>104</v>
      </c>
      <c r="C2537" t="s">
        <v>22</v>
      </c>
      <c r="D2537" t="s">
        <v>34</v>
      </c>
      <c r="E2537" t="s">
        <v>105</v>
      </c>
      <c r="F2537" t="s">
        <v>25</v>
      </c>
      <c r="G2537" t="s">
        <v>556</v>
      </c>
      <c r="H2537" t="s">
        <v>27</v>
      </c>
      <c r="I2537" t="s">
        <v>90</v>
      </c>
      <c r="J2537" t="s">
        <v>197</v>
      </c>
      <c r="K2537">
        <v>9.56</v>
      </c>
      <c r="L2537">
        <v>30</v>
      </c>
      <c r="M2537">
        <v>30</v>
      </c>
      <c r="N2537">
        <v>0</v>
      </c>
      <c r="O2537">
        <v>30</v>
      </c>
      <c r="P2537">
        <v>100</v>
      </c>
      <c r="Q2537">
        <v>100</v>
      </c>
      <c r="R2537">
        <v>1.56</v>
      </c>
      <c r="S2537" t="s">
        <v>42</v>
      </c>
      <c r="T2537" t="s">
        <v>60</v>
      </c>
    </row>
    <row r="2538" spans="1:20" x14ac:dyDescent="0.3">
      <c r="A2538" t="s">
        <v>108</v>
      </c>
      <c r="B2538" t="s">
        <v>109</v>
      </c>
      <c r="C2538" t="s">
        <v>22</v>
      </c>
      <c r="D2538" t="s">
        <v>34</v>
      </c>
      <c r="E2538" t="s">
        <v>105</v>
      </c>
      <c r="F2538" t="s">
        <v>25</v>
      </c>
      <c r="G2538" t="s">
        <v>556</v>
      </c>
      <c r="H2538" t="s">
        <v>27</v>
      </c>
      <c r="I2538" t="s">
        <v>110</v>
      </c>
      <c r="J2538" t="s">
        <v>180</v>
      </c>
      <c r="K2538">
        <v>7.61</v>
      </c>
      <c r="L2538">
        <v>25</v>
      </c>
      <c r="M2538">
        <v>17</v>
      </c>
      <c r="N2538">
        <v>8</v>
      </c>
      <c r="O2538">
        <v>25</v>
      </c>
      <c r="P2538">
        <v>68</v>
      </c>
      <c r="Q2538">
        <v>68</v>
      </c>
      <c r="R2538">
        <v>0</v>
      </c>
      <c r="S2538" t="s">
        <v>30</v>
      </c>
      <c r="T2538" t="s">
        <v>122</v>
      </c>
    </row>
    <row r="2539" spans="1:20" x14ac:dyDescent="0.3">
      <c r="A2539" t="s">
        <v>111</v>
      </c>
      <c r="B2539" t="s">
        <v>112</v>
      </c>
      <c r="C2539" t="s">
        <v>55</v>
      </c>
      <c r="D2539" t="s">
        <v>56</v>
      </c>
      <c r="E2539" t="s">
        <v>105</v>
      </c>
      <c r="F2539" t="s">
        <v>57</v>
      </c>
      <c r="G2539" t="s">
        <v>556</v>
      </c>
      <c r="H2539" t="s">
        <v>27</v>
      </c>
      <c r="I2539" t="s">
        <v>79</v>
      </c>
      <c r="J2539" t="s">
        <v>311</v>
      </c>
      <c r="K2539">
        <v>9.2200000000000006</v>
      </c>
      <c r="L2539">
        <v>12</v>
      </c>
      <c r="M2539">
        <v>10</v>
      </c>
      <c r="N2539">
        <v>2</v>
      </c>
      <c r="O2539">
        <v>12</v>
      </c>
      <c r="P2539">
        <v>83.3</v>
      </c>
      <c r="Q2539">
        <v>83.3</v>
      </c>
      <c r="R2539">
        <v>1.22</v>
      </c>
      <c r="S2539" t="s">
        <v>42</v>
      </c>
      <c r="T2539" t="s">
        <v>31</v>
      </c>
    </row>
    <row r="2540" spans="1:20" x14ac:dyDescent="0.3">
      <c r="A2540" t="s">
        <v>114</v>
      </c>
      <c r="B2540" t="s">
        <v>115</v>
      </c>
      <c r="C2540" t="s">
        <v>72</v>
      </c>
      <c r="D2540" t="s">
        <v>73</v>
      </c>
      <c r="E2540" t="s">
        <v>105</v>
      </c>
      <c r="F2540" t="s">
        <v>74</v>
      </c>
      <c r="G2540" t="s">
        <v>556</v>
      </c>
      <c r="H2540" t="s">
        <v>27</v>
      </c>
      <c r="I2540" t="s">
        <v>58</v>
      </c>
      <c r="J2540" t="s">
        <v>230</v>
      </c>
      <c r="K2540">
        <v>8.8000000000000007</v>
      </c>
      <c r="L2540">
        <v>25</v>
      </c>
      <c r="M2540">
        <v>22</v>
      </c>
      <c r="N2540">
        <v>3</v>
      </c>
      <c r="O2540">
        <v>25</v>
      </c>
      <c r="P2540">
        <v>88</v>
      </c>
      <c r="Q2540">
        <v>88</v>
      </c>
      <c r="R2540">
        <v>0.8</v>
      </c>
      <c r="S2540" t="s">
        <v>81</v>
      </c>
      <c r="T2540" t="s">
        <v>31</v>
      </c>
    </row>
    <row r="2541" spans="1:20" x14ac:dyDescent="0.3">
      <c r="A2541" t="s">
        <v>117</v>
      </c>
      <c r="B2541" t="s">
        <v>118</v>
      </c>
      <c r="C2541" t="s">
        <v>94</v>
      </c>
      <c r="D2541" t="s">
        <v>95</v>
      </c>
      <c r="E2541" t="s">
        <v>105</v>
      </c>
      <c r="F2541" t="s">
        <v>89</v>
      </c>
      <c r="G2541" t="s">
        <v>556</v>
      </c>
      <c r="H2541" t="s">
        <v>27</v>
      </c>
      <c r="I2541" t="s">
        <v>204</v>
      </c>
      <c r="J2541" t="s">
        <v>296</v>
      </c>
      <c r="K2541">
        <v>8.81</v>
      </c>
      <c r="L2541">
        <v>25</v>
      </c>
      <c r="M2541">
        <v>22</v>
      </c>
      <c r="N2541">
        <v>3</v>
      </c>
      <c r="O2541">
        <v>25</v>
      </c>
      <c r="P2541">
        <v>88</v>
      </c>
      <c r="Q2541">
        <v>88</v>
      </c>
      <c r="R2541">
        <v>0.81</v>
      </c>
      <c r="S2541" t="s">
        <v>30</v>
      </c>
      <c r="T2541" t="s">
        <v>31</v>
      </c>
    </row>
    <row r="2542" spans="1:20" x14ac:dyDescent="0.3">
      <c r="A2542" t="s">
        <v>20</v>
      </c>
      <c r="B2542" t="s">
        <v>21</v>
      </c>
      <c r="C2542" t="s">
        <v>22</v>
      </c>
      <c r="D2542" t="s">
        <v>23</v>
      </c>
      <c r="E2542" t="s">
        <v>24</v>
      </c>
      <c r="F2542" t="s">
        <v>25</v>
      </c>
      <c r="G2542" t="s">
        <v>557</v>
      </c>
      <c r="H2542" t="s">
        <v>27</v>
      </c>
      <c r="I2542" t="s">
        <v>173</v>
      </c>
      <c r="J2542" t="s">
        <v>314</v>
      </c>
      <c r="K2542">
        <v>9.4600000000000009</v>
      </c>
      <c r="L2542">
        <v>19</v>
      </c>
      <c r="M2542">
        <v>18</v>
      </c>
      <c r="N2542">
        <v>1</v>
      </c>
      <c r="O2542">
        <v>19</v>
      </c>
      <c r="P2542">
        <v>94.7</v>
      </c>
      <c r="Q2542">
        <v>94.7</v>
      </c>
      <c r="R2542">
        <v>1.46</v>
      </c>
      <c r="S2542" t="s">
        <v>42</v>
      </c>
      <c r="T2542" t="s">
        <v>31</v>
      </c>
    </row>
    <row r="2543" spans="1:20" x14ac:dyDescent="0.3">
      <c r="A2543" t="s">
        <v>32</v>
      </c>
      <c r="B2543" t="s">
        <v>33</v>
      </c>
      <c r="C2543" t="s">
        <v>22</v>
      </c>
      <c r="D2543" t="s">
        <v>34</v>
      </c>
      <c r="E2543" t="s">
        <v>24</v>
      </c>
      <c r="F2543" t="s">
        <v>25</v>
      </c>
      <c r="G2543" t="s">
        <v>557</v>
      </c>
      <c r="H2543" t="s">
        <v>27</v>
      </c>
      <c r="I2543" t="s">
        <v>125</v>
      </c>
      <c r="J2543" t="s">
        <v>208</v>
      </c>
      <c r="K2543">
        <v>8.91</v>
      </c>
      <c r="L2543">
        <v>15</v>
      </c>
      <c r="M2543">
        <v>11</v>
      </c>
      <c r="N2543">
        <v>4</v>
      </c>
      <c r="O2543">
        <v>15</v>
      </c>
      <c r="P2543">
        <v>73.3</v>
      </c>
      <c r="Q2543">
        <v>73.3</v>
      </c>
      <c r="R2543">
        <v>0.91</v>
      </c>
      <c r="S2543" t="s">
        <v>30</v>
      </c>
      <c r="T2543" t="s">
        <v>37</v>
      </c>
    </row>
    <row r="2544" spans="1:20" x14ac:dyDescent="0.3">
      <c r="A2544" t="s">
        <v>38</v>
      </c>
      <c r="B2544" t="s">
        <v>39</v>
      </c>
      <c r="C2544" t="s">
        <v>22</v>
      </c>
      <c r="D2544" t="s">
        <v>34</v>
      </c>
      <c r="E2544" t="s">
        <v>24</v>
      </c>
      <c r="F2544" t="s">
        <v>25</v>
      </c>
      <c r="G2544" t="s">
        <v>557</v>
      </c>
      <c r="H2544" t="s">
        <v>27</v>
      </c>
      <c r="I2544" t="s">
        <v>219</v>
      </c>
      <c r="J2544" t="s">
        <v>187</v>
      </c>
      <c r="K2544">
        <v>8.0500000000000007</v>
      </c>
      <c r="L2544">
        <v>34</v>
      </c>
      <c r="M2544">
        <v>32</v>
      </c>
      <c r="N2544">
        <v>2</v>
      </c>
      <c r="O2544">
        <v>34</v>
      </c>
      <c r="P2544">
        <v>94.1</v>
      </c>
      <c r="Q2544">
        <v>94.1</v>
      </c>
      <c r="R2544">
        <v>0.05</v>
      </c>
      <c r="S2544" t="s">
        <v>42</v>
      </c>
      <c r="T2544" t="s">
        <v>31</v>
      </c>
    </row>
    <row r="2545" spans="1:20" x14ac:dyDescent="0.3">
      <c r="A2545" t="s">
        <v>43</v>
      </c>
      <c r="B2545" t="s">
        <v>44</v>
      </c>
      <c r="C2545" t="s">
        <v>22</v>
      </c>
      <c r="D2545" t="s">
        <v>45</v>
      </c>
      <c r="E2545" t="s">
        <v>24</v>
      </c>
      <c r="F2545" t="s">
        <v>25</v>
      </c>
      <c r="G2545" t="s">
        <v>557</v>
      </c>
      <c r="H2545" t="s">
        <v>27</v>
      </c>
      <c r="I2545" t="s">
        <v>84</v>
      </c>
      <c r="J2545" t="s">
        <v>274</v>
      </c>
      <c r="K2545">
        <v>8.93</v>
      </c>
      <c r="L2545">
        <v>26</v>
      </c>
      <c r="M2545">
        <v>21</v>
      </c>
      <c r="N2545">
        <v>5</v>
      </c>
      <c r="O2545">
        <v>26</v>
      </c>
      <c r="P2545">
        <v>80.8</v>
      </c>
      <c r="Q2545">
        <v>80.8</v>
      </c>
      <c r="R2545">
        <v>0.93</v>
      </c>
      <c r="S2545" t="s">
        <v>30</v>
      </c>
      <c r="T2545" t="s">
        <v>37</v>
      </c>
    </row>
    <row r="2546" spans="1:20" x14ac:dyDescent="0.3">
      <c r="A2546" t="s">
        <v>48</v>
      </c>
      <c r="B2546" t="s">
        <v>49</v>
      </c>
      <c r="C2546" t="s">
        <v>22</v>
      </c>
      <c r="D2546" t="s">
        <v>34</v>
      </c>
      <c r="E2546" t="s">
        <v>24</v>
      </c>
      <c r="F2546" t="s">
        <v>25</v>
      </c>
      <c r="G2546" t="s">
        <v>557</v>
      </c>
      <c r="H2546" t="s">
        <v>27</v>
      </c>
      <c r="I2546" t="s">
        <v>185</v>
      </c>
      <c r="J2546" t="s">
        <v>182</v>
      </c>
      <c r="K2546">
        <v>7.9</v>
      </c>
      <c r="L2546">
        <v>30</v>
      </c>
      <c r="M2546">
        <v>25</v>
      </c>
      <c r="N2546">
        <v>5</v>
      </c>
      <c r="O2546">
        <v>30</v>
      </c>
      <c r="P2546">
        <v>83.3</v>
      </c>
      <c r="Q2546">
        <v>83.3</v>
      </c>
      <c r="R2546">
        <v>0</v>
      </c>
      <c r="S2546" t="s">
        <v>30</v>
      </c>
      <c r="T2546" t="s">
        <v>37</v>
      </c>
    </row>
    <row r="2547" spans="1:20" x14ac:dyDescent="0.3">
      <c r="A2547" t="s">
        <v>53</v>
      </c>
      <c r="B2547" t="s">
        <v>54</v>
      </c>
      <c r="C2547" t="s">
        <v>55</v>
      </c>
      <c r="D2547" t="s">
        <v>56</v>
      </c>
      <c r="E2547" t="s">
        <v>24</v>
      </c>
      <c r="F2547" t="s">
        <v>57</v>
      </c>
      <c r="G2547" t="s">
        <v>557</v>
      </c>
      <c r="H2547" t="s">
        <v>27</v>
      </c>
      <c r="I2547" t="s">
        <v>181</v>
      </c>
      <c r="J2547" t="s">
        <v>234</v>
      </c>
      <c r="K2547">
        <v>8.51</v>
      </c>
      <c r="L2547">
        <v>17</v>
      </c>
      <c r="M2547">
        <v>16</v>
      </c>
      <c r="N2547">
        <v>1</v>
      </c>
      <c r="O2547">
        <v>17</v>
      </c>
      <c r="P2547">
        <v>94.1</v>
      </c>
      <c r="Q2547">
        <v>94.1</v>
      </c>
      <c r="R2547">
        <v>0.51</v>
      </c>
      <c r="S2547" t="s">
        <v>81</v>
      </c>
      <c r="T2547" t="s">
        <v>31</v>
      </c>
    </row>
    <row r="2548" spans="1:20" x14ac:dyDescent="0.3">
      <c r="A2548" t="s">
        <v>61</v>
      </c>
      <c r="B2548" t="s">
        <v>62</v>
      </c>
      <c r="C2548" t="s">
        <v>55</v>
      </c>
      <c r="D2548" t="s">
        <v>63</v>
      </c>
      <c r="E2548" t="s">
        <v>24</v>
      </c>
      <c r="F2548" t="s">
        <v>57</v>
      </c>
      <c r="G2548" t="s">
        <v>557</v>
      </c>
      <c r="H2548" t="s">
        <v>27</v>
      </c>
      <c r="I2548" t="s">
        <v>153</v>
      </c>
      <c r="J2548" t="s">
        <v>207</v>
      </c>
      <c r="K2548">
        <v>8.43</v>
      </c>
      <c r="L2548">
        <v>19</v>
      </c>
      <c r="M2548">
        <v>14</v>
      </c>
      <c r="N2548">
        <v>5</v>
      </c>
      <c r="O2548">
        <v>19</v>
      </c>
      <c r="P2548">
        <v>73.7</v>
      </c>
      <c r="Q2548">
        <v>73.7</v>
      </c>
      <c r="R2548">
        <v>0.43</v>
      </c>
      <c r="S2548" t="s">
        <v>42</v>
      </c>
      <c r="T2548" t="s">
        <v>37</v>
      </c>
    </row>
    <row r="2549" spans="1:20" x14ac:dyDescent="0.3">
      <c r="A2549" t="s">
        <v>66</v>
      </c>
      <c r="B2549" t="s">
        <v>67</v>
      </c>
      <c r="C2549" t="s">
        <v>55</v>
      </c>
      <c r="D2549" t="s">
        <v>56</v>
      </c>
      <c r="E2549" t="s">
        <v>24</v>
      </c>
      <c r="F2549" t="s">
        <v>57</v>
      </c>
      <c r="G2549" t="s">
        <v>557</v>
      </c>
      <c r="H2549" t="s">
        <v>27</v>
      </c>
      <c r="I2549" t="s">
        <v>50</v>
      </c>
      <c r="J2549" t="s">
        <v>307</v>
      </c>
      <c r="K2549">
        <v>8.59</v>
      </c>
      <c r="L2549">
        <v>20</v>
      </c>
      <c r="M2549">
        <v>15</v>
      </c>
      <c r="N2549">
        <v>5</v>
      </c>
      <c r="O2549">
        <v>20</v>
      </c>
      <c r="P2549">
        <v>75</v>
      </c>
      <c r="Q2549">
        <v>75</v>
      </c>
      <c r="R2549">
        <v>0.59</v>
      </c>
      <c r="S2549" t="s">
        <v>30</v>
      </c>
      <c r="T2549" t="s">
        <v>37</v>
      </c>
    </row>
    <row r="2550" spans="1:20" x14ac:dyDescent="0.3">
      <c r="A2550" t="s">
        <v>70</v>
      </c>
      <c r="B2550" t="s">
        <v>71</v>
      </c>
      <c r="C2550" t="s">
        <v>72</v>
      </c>
      <c r="D2550" t="s">
        <v>73</v>
      </c>
      <c r="E2550" t="s">
        <v>24</v>
      </c>
      <c r="F2550" t="s">
        <v>74</v>
      </c>
      <c r="G2550" t="s">
        <v>557</v>
      </c>
      <c r="H2550" t="s">
        <v>27</v>
      </c>
      <c r="I2550" t="s">
        <v>35</v>
      </c>
      <c r="J2550" t="s">
        <v>252</v>
      </c>
      <c r="K2550">
        <v>8.41</v>
      </c>
      <c r="L2550">
        <v>12</v>
      </c>
      <c r="M2550">
        <v>9</v>
      </c>
      <c r="N2550">
        <v>3</v>
      </c>
      <c r="O2550">
        <v>12</v>
      </c>
      <c r="P2550">
        <v>75</v>
      </c>
      <c r="Q2550">
        <v>75</v>
      </c>
      <c r="R2550">
        <v>0.41</v>
      </c>
      <c r="S2550" t="s">
        <v>30</v>
      </c>
      <c r="T2550" t="s">
        <v>31</v>
      </c>
    </row>
    <row r="2551" spans="1:20" x14ac:dyDescent="0.3">
      <c r="A2551" t="s">
        <v>77</v>
      </c>
      <c r="B2551" t="s">
        <v>78</v>
      </c>
      <c r="C2551" t="s">
        <v>72</v>
      </c>
      <c r="D2551" t="s">
        <v>73</v>
      </c>
      <c r="E2551" t="s">
        <v>24</v>
      </c>
      <c r="F2551" t="s">
        <v>74</v>
      </c>
      <c r="G2551" t="s">
        <v>557</v>
      </c>
      <c r="H2551" t="s">
        <v>27</v>
      </c>
      <c r="I2551" t="s">
        <v>204</v>
      </c>
      <c r="J2551" t="s">
        <v>203</v>
      </c>
      <c r="K2551">
        <v>7.3</v>
      </c>
      <c r="L2551">
        <v>16</v>
      </c>
      <c r="M2551">
        <v>13</v>
      </c>
      <c r="N2551">
        <v>3</v>
      </c>
      <c r="O2551">
        <v>16</v>
      </c>
      <c r="P2551">
        <v>81.2</v>
      </c>
      <c r="Q2551">
        <v>81.2</v>
      </c>
      <c r="R2551">
        <v>0</v>
      </c>
      <c r="S2551" t="s">
        <v>52</v>
      </c>
      <c r="T2551" t="s">
        <v>31</v>
      </c>
    </row>
    <row r="2552" spans="1:20" x14ac:dyDescent="0.3">
      <c r="A2552" t="s">
        <v>82</v>
      </c>
      <c r="B2552" t="s">
        <v>83</v>
      </c>
      <c r="C2552" t="s">
        <v>72</v>
      </c>
      <c r="D2552" t="s">
        <v>45</v>
      </c>
      <c r="E2552" t="s">
        <v>24</v>
      </c>
      <c r="F2552" t="s">
        <v>74</v>
      </c>
      <c r="G2552" t="s">
        <v>557</v>
      </c>
      <c r="H2552" t="s">
        <v>27</v>
      </c>
      <c r="I2552" t="s">
        <v>113</v>
      </c>
      <c r="J2552" t="s">
        <v>312</v>
      </c>
      <c r="K2552">
        <v>8.27</v>
      </c>
      <c r="L2552">
        <v>15</v>
      </c>
      <c r="M2552">
        <v>14</v>
      </c>
      <c r="N2552">
        <v>1</v>
      </c>
      <c r="O2552">
        <v>15</v>
      </c>
      <c r="P2552">
        <v>93.3</v>
      </c>
      <c r="Q2552">
        <v>93.3</v>
      </c>
      <c r="R2552">
        <v>0.27</v>
      </c>
      <c r="S2552" t="s">
        <v>42</v>
      </c>
      <c r="T2552" t="s">
        <v>31</v>
      </c>
    </row>
    <row r="2553" spans="1:20" x14ac:dyDescent="0.3">
      <c r="A2553" t="s">
        <v>85</v>
      </c>
      <c r="B2553" t="s">
        <v>86</v>
      </c>
      <c r="C2553" t="s">
        <v>87</v>
      </c>
      <c r="D2553" t="s">
        <v>88</v>
      </c>
      <c r="E2553" t="s">
        <v>24</v>
      </c>
      <c r="F2553" t="s">
        <v>89</v>
      </c>
      <c r="G2553" t="s">
        <v>557</v>
      </c>
      <c r="H2553" t="s">
        <v>27</v>
      </c>
      <c r="I2553" t="s">
        <v>206</v>
      </c>
      <c r="J2553" t="s">
        <v>207</v>
      </c>
      <c r="K2553">
        <v>8.61</v>
      </c>
      <c r="L2553">
        <v>9</v>
      </c>
      <c r="M2553">
        <v>8</v>
      </c>
      <c r="N2553">
        <v>1</v>
      </c>
      <c r="O2553">
        <v>9</v>
      </c>
      <c r="P2553">
        <v>88.9</v>
      </c>
      <c r="Q2553">
        <v>88.9</v>
      </c>
      <c r="R2553">
        <v>0.61</v>
      </c>
      <c r="S2553" t="s">
        <v>30</v>
      </c>
      <c r="T2553" t="s">
        <v>31</v>
      </c>
    </row>
    <row r="2554" spans="1:20" x14ac:dyDescent="0.3">
      <c r="A2554" t="s">
        <v>92</v>
      </c>
      <c r="B2554" t="s">
        <v>93</v>
      </c>
      <c r="C2554" t="s">
        <v>94</v>
      </c>
      <c r="D2554" t="s">
        <v>95</v>
      </c>
      <c r="E2554" t="s">
        <v>24</v>
      </c>
      <c r="F2554" t="s">
        <v>89</v>
      </c>
      <c r="G2554" t="s">
        <v>557</v>
      </c>
      <c r="H2554" t="s">
        <v>27</v>
      </c>
      <c r="I2554" t="s">
        <v>75</v>
      </c>
      <c r="J2554" t="s">
        <v>208</v>
      </c>
      <c r="K2554">
        <v>8.92</v>
      </c>
      <c r="L2554">
        <v>30</v>
      </c>
      <c r="M2554">
        <v>29</v>
      </c>
      <c r="N2554">
        <v>1</v>
      </c>
      <c r="O2554">
        <v>30</v>
      </c>
      <c r="P2554">
        <v>96.7</v>
      </c>
      <c r="Q2554">
        <v>96.7</v>
      </c>
      <c r="R2554">
        <v>0.92</v>
      </c>
      <c r="S2554" t="s">
        <v>81</v>
      </c>
      <c r="T2554" t="s">
        <v>31</v>
      </c>
    </row>
    <row r="2555" spans="1:20" x14ac:dyDescent="0.3">
      <c r="A2555" t="s">
        <v>97</v>
      </c>
      <c r="B2555" t="s">
        <v>98</v>
      </c>
      <c r="C2555" t="s">
        <v>94</v>
      </c>
      <c r="D2555" t="s">
        <v>95</v>
      </c>
      <c r="E2555" t="s">
        <v>24</v>
      </c>
      <c r="F2555" t="s">
        <v>89</v>
      </c>
      <c r="G2555" t="s">
        <v>557</v>
      </c>
      <c r="H2555" t="s">
        <v>27</v>
      </c>
      <c r="I2555" t="s">
        <v>64</v>
      </c>
      <c r="J2555" t="s">
        <v>69</v>
      </c>
      <c r="K2555">
        <v>9.4</v>
      </c>
      <c r="L2555">
        <v>30</v>
      </c>
      <c r="M2555">
        <v>24</v>
      </c>
      <c r="N2555">
        <v>6</v>
      </c>
      <c r="O2555">
        <v>30</v>
      </c>
      <c r="P2555">
        <v>80</v>
      </c>
      <c r="Q2555">
        <v>80</v>
      </c>
      <c r="R2555">
        <v>1.4</v>
      </c>
      <c r="S2555" t="s">
        <v>30</v>
      </c>
      <c r="T2555" t="s">
        <v>37</v>
      </c>
    </row>
    <row r="2556" spans="1:20" x14ac:dyDescent="0.3">
      <c r="A2556" t="s">
        <v>100</v>
      </c>
      <c r="B2556" t="s">
        <v>101</v>
      </c>
      <c r="C2556" t="s">
        <v>94</v>
      </c>
      <c r="D2556" t="s">
        <v>45</v>
      </c>
      <c r="E2556" t="s">
        <v>24</v>
      </c>
      <c r="F2556" t="s">
        <v>89</v>
      </c>
      <c r="G2556" t="s">
        <v>557</v>
      </c>
      <c r="H2556" t="s">
        <v>27</v>
      </c>
      <c r="I2556" t="s">
        <v>79</v>
      </c>
      <c r="J2556" t="s">
        <v>425</v>
      </c>
      <c r="K2556">
        <v>8.06</v>
      </c>
      <c r="L2556">
        <v>36</v>
      </c>
      <c r="M2556">
        <v>31</v>
      </c>
      <c r="N2556">
        <v>5</v>
      </c>
      <c r="O2556">
        <v>36</v>
      </c>
      <c r="P2556">
        <v>86.1</v>
      </c>
      <c r="Q2556">
        <v>86.1</v>
      </c>
      <c r="R2556">
        <v>0.06</v>
      </c>
      <c r="S2556" t="s">
        <v>42</v>
      </c>
      <c r="T2556" t="s">
        <v>37</v>
      </c>
    </row>
    <row r="2557" spans="1:20" x14ac:dyDescent="0.3">
      <c r="A2557" t="s">
        <v>103</v>
      </c>
      <c r="B2557" t="s">
        <v>104</v>
      </c>
      <c r="C2557" t="s">
        <v>22</v>
      </c>
      <c r="D2557" t="s">
        <v>34</v>
      </c>
      <c r="E2557" t="s">
        <v>105</v>
      </c>
      <c r="F2557" t="s">
        <v>25</v>
      </c>
      <c r="G2557" t="s">
        <v>557</v>
      </c>
      <c r="H2557" t="s">
        <v>27</v>
      </c>
      <c r="I2557" t="s">
        <v>199</v>
      </c>
      <c r="J2557" t="s">
        <v>496</v>
      </c>
      <c r="K2557">
        <v>8.76</v>
      </c>
      <c r="L2557">
        <v>21</v>
      </c>
      <c r="M2557">
        <v>21</v>
      </c>
      <c r="N2557">
        <v>0</v>
      </c>
      <c r="O2557">
        <v>21</v>
      </c>
      <c r="P2557">
        <v>100</v>
      </c>
      <c r="Q2557">
        <v>100</v>
      </c>
      <c r="R2557">
        <v>0.76</v>
      </c>
      <c r="S2557" t="s">
        <v>42</v>
      </c>
      <c r="T2557" t="s">
        <v>60</v>
      </c>
    </row>
    <row r="2558" spans="1:20" x14ac:dyDescent="0.3">
      <c r="A2558" t="s">
        <v>108</v>
      </c>
      <c r="B2558" t="s">
        <v>109</v>
      </c>
      <c r="C2558" t="s">
        <v>22</v>
      </c>
      <c r="D2558" t="s">
        <v>34</v>
      </c>
      <c r="E2558" t="s">
        <v>105</v>
      </c>
      <c r="F2558" t="s">
        <v>25</v>
      </c>
      <c r="G2558" t="s">
        <v>557</v>
      </c>
      <c r="H2558" t="s">
        <v>27</v>
      </c>
      <c r="I2558" t="s">
        <v>35</v>
      </c>
      <c r="J2558" t="s">
        <v>274</v>
      </c>
      <c r="K2558">
        <v>9.09</v>
      </c>
      <c r="L2558">
        <v>15</v>
      </c>
      <c r="M2558">
        <v>13</v>
      </c>
      <c r="N2558">
        <v>2</v>
      </c>
      <c r="O2558">
        <v>15</v>
      </c>
      <c r="P2558">
        <v>86.7</v>
      </c>
      <c r="Q2558">
        <v>86.7</v>
      </c>
      <c r="R2558">
        <v>1.0900000000000001</v>
      </c>
      <c r="S2558" t="s">
        <v>30</v>
      </c>
      <c r="T2558" t="s">
        <v>31</v>
      </c>
    </row>
    <row r="2559" spans="1:20" x14ac:dyDescent="0.3">
      <c r="A2559" t="s">
        <v>111</v>
      </c>
      <c r="B2559" t="s">
        <v>112</v>
      </c>
      <c r="C2559" t="s">
        <v>55</v>
      </c>
      <c r="D2559" t="s">
        <v>56</v>
      </c>
      <c r="E2559" t="s">
        <v>105</v>
      </c>
      <c r="F2559" t="s">
        <v>57</v>
      </c>
      <c r="G2559" t="s">
        <v>557</v>
      </c>
      <c r="H2559" t="s">
        <v>27</v>
      </c>
      <c r="I2559" t="s">
        <v>113</v>
      </c>
      <c r="J2559" t="s">
        <v>277</v>
      </c>
      <c r="K2559">
        <v>7.5</v>
      </c>
      <c r="L2559">
        <v>20</v>
      </c>
      <c r="M2559">
        <v>15</v>
      </c>
      <c r="N2559">
        <v>5</v>
      </c>
      <c r="O2559">
        <v>20</v>
      </c>
      <c r="P2559">
        <v>75</v>
      </c>
      <c r="Q2559">
        <v>75</v>
      </c>
      <c r="R2559">
        <v>0</v>
      </c>
      <c r="S2559" t="s">
        <v>30</v>
      </c>
      <c r="T2559" t="s">
        <v>37</v>
      </c>
    </row>
    <row r="2560" spans="1:20" x14ac:dyDescent="0.3">
      <c r="A2560" t="s">
        <v>114</v>
      </c>
      <c r="B2560" t="s">
        <v>115</v>
      </c>
      <c r="C2560" t="s">
        <v>72</v>
      </c>
      <c r="D2560" t="s">
        <v>73</v>
      </c>
      <c r="E2560" t="s">
        <v>105</v>
      </c>
      <c r="F2560" t="s">
        <v>74</v>
      </c>
      <c r="G2560" t="s">
        <v>557</v>
      </c>
      <c r="H2560" t="s">
        <v>27</v>
      </c>
      <c r="I2560" t="s">
        <v>110</v>
      </c>
      <c r="J2560" t="s">
        <v>141</v>
      </c>
      <c r="K2560">
        <v>8.5</v>
      </c>
      <c r="L2560">
        <v>20</v>
      </c>
      <c r="M2560">
        <v>17</v>
      </c>
      <c r="N2560">
        <v>3</v>
      </c>
      <c r="O2560">
        <v>20</v>
      </c>
      <c r="P2560">
        <v>85</v>
      </c>
      <c r="Q2560">
        <v>85</v>
      </c>
      <c r="R2560">
        <v>0.5</v>
      </c>
      <c r="S2560" t="s">
        <v>81</v>
      </c>
      <c r="T2560" t="s">
        <v>31</v>
      </c>
    </row>
    <row r="2561" spans="1:20" x14ac:dyDescent="0.3">
      <c r="A2561" t="s">
        <v>117</v>
      </c>
      <c r="B2561" t="s">
        <v>118</v>
      </c>
      <c r="C2561" t="s">
        <v>94</v>
      </c>
      <c r="D2561" t="s">
        <v>95</v>
      </c>
      <c r="E2561" t="s">
        <v>105</v>
      </c>
      <c r="F2561" t="s">
        <v>89</v>
      </c>
      <c r="G2561" t="s">
        <v>557</v>
      </c>
      <c r="H2561" t="s">
        <v>27</v>
      </c>
      <c r="I2561" t="s">
        <v>149</v>
      </c>
      <c r="J2561" t="s">
        <v>243</v>
      </c>
      <c r="K2561">
        <v>8.26</v>
      </c>
      <c r="L2561">
        <v>27</v>
      </c>
      <c r="M2561">
        <v>23</v>
      </c>
      <c r="N2561">
        <v>4</v>
      </c>
      <c r="O2561">
        <v>27</v>
      </c>
      <c r="P2561">
        <v>85.2</v>
      </c>
      <c r="Q2561">
        <v>85.2</v>
      </c>
      <c r="R2561">
        <v>0.26</v>
      </c>
      <c r="S2561" t="s">
        <v>81</v>
      </c>
      <c r="T2561" t="s">
        <v>37</v>
      </c>
    </row>
    <row r="2562" spans="1:20" x14ac:dyDescent="0.3">
      <c r="A2562" t="s">
        <v>20</v>
      </c>
      <c r="B2562" t="s">
        <v>21</v>
      </c>
      <c r="C2562" t="s">
        <v>22</v>
      </c>
      <c r="D2562" t="s">
        <v>23</v>
      </c>
      <c r="E2562" t="s">
        <v>24</v>
      </c>
      <c r="F2562" t="s">
        <v>25</v>
      </c>
      <c r="G2562" t="s">
        <v>558</v>
      </c>
      <c r="H2562" t="s">
        <v>27</v>
      </c>
      <c r="I2562" t="s">
        <v>84</v>
      </c>
      <c r="J2562" t="s">
        <v>241</v>
      </c>
      <c r="K2562">
        <v>8.69</v>
      </c>
      <c r="L2562">
        <v>30</v>
      </c>
      <c r="M2562">
        <v>30</v>
      </c>
      <c r="N2562">
        <v>0</v>
      </c>
      <c r="O2562">
        <v>30</v>
      </c>
      <c r="P2562">
        <v>100</v>
      </c>
      <c r="Q2562">
        <v>100</v>
      </c>
      <c r="R2562">
        <v>0.69</v>
      </c>
      <c r="S2562" t="s">
        <v>42</v>
      </c>
      <c r="T2562" t="s">
        <v>60</v>
      </c>
    </row>
    <row r="2563" spans="1:20" x14ac:dyDescent="0.3">
      <c r="A2563" t="s">
        <v>32</v>
      </c>
      <c r="B2563" t="s">
        <v>33</v>
      </c>
      <c r="C2563" t="s">
        <v>22</v>
      </c>
      <c r="D2563" t="s">
        <v>34</v>
      </c>
      <c r="E2563" t="s">
        <v>24</v>
      </c>
      <c r="F2563" t="s">
        <v>25</v>
      </c>
      <c r="G2563" t="s">
        <v>558</v>
      </c>
      <c r="H2563" t="s">
        <v>27</v>
      </c>
      <c r="I2563" t="s">
        <v>90</v>
      </c>
      <c r="J2563" t="s">
        <v>213</v>
      </c>
      <c r="K2563">
        <v>8.15</v>
      </c>
      <c r="L2563">
        <v>20</v>
      </c>
      <c r="M2563">
        <v>18</v>
      </c>
      <c r="N2563">
        <v>2</v>
      </c>
      <c r="O2563">
        <v>20</v>
      </c>
      <c r="P2563">
        <v>90</v>
      </c>
      <c r="Q2563">
        <v>90</v>
      </c>
      <c r="R2563">
        <v>0.15</v>
      </c>
      <c r="S2563" t="s">
        <v>30</v>
      </c>
      <c r="T2563" t="s">
        <v>31</v>
      </c>
    </row>
    <row r="2564" spans="1:20" x14ac:dyDescent="0.3">
      <c r="A2564" t="s">
        <v>38</v>
      </c>
      <c r="B2564" t="s">
        <v>39</v>
      </c>
      <c r="C2564" t="s">
        <v>22</v>
      </c>
      <c r="D2564" t="s">
        <v>34</v>
      </c>
      <c r="E2564" t="s">
        <v>24</v>
      </c>
      <c r="F2564" t="s">
        <v>25</v>
      </c>
      <c r="G2564" t="s">
        <v>558</v>
      </c>
      <c r="H2564" t="s">
        <v>119</v>
      </c>
      <c r="I2564" t="s">
        <v>173</v>
      </c>
      <c r="J2564" t="s">
        <v>169</v>
      </c>
      <c r="K2564">
        <v>7.95</v>
      </c>
      <c r="L2564">
        <v>25</v>
      </c>
      <c r="M2564">
        <v>20</v>
      </c>
      <c r="N2564">
        <v>5</v>
      </c>
      <c r="O2564">
        <v>25</v>
      </c>
      <c r="P2564">
        <v>80</v>
      </c>
      <c r="Q2564">
        <v>80</v>
      </c>
      <c r="R2564">
        <v>0</v>
      </c>
      <c r="S2564" t="s">
        <v>42</v>
      </c>
      <c r="T2564" t="s">
        <v>37</v>
      </c>
    </row>
    <row r="2565" spans="1:20" x14ac:dyDescent="0.3">
      <c r="A2565" t="s">
        <v>43</v>
      </c>
      <c r="B2565" t="s">
        <v>44</v>
      </c>
      <c r="C2565" t="s">
        <v>22</v>
      </c>
      <c r="D2565" t="s">
        <v>45</v>
      </c>
      <c r="E2565" t="s">
        <v>24</v>
      </c>
      <c r="F2565" t="s">
        <v>25</v>
      </c>
      <c r="G2565" t="s">
        <v>558</v>
      </c>
      <c r="H2565" t="s">
        <v>27</v>
      </c>
      <c r="I2565" t="s">
        <v>206</v>
      </c>
      <c r="J2565" t="s">
        <v>387</v>
      </c>
      <c r="K2565">
        <v>7.5</v>
      </c>
      <c r="L2565">
        <v>22</v>
      </c>
      <c r="M2565">
        <v>16</v>
      </c>
      <c r="N2565">
        <v>6</v>
      </c>
      <c r="O2565">
        <v>22</v>
      </c>
      <c r="P2565">
        <v>72.7</v>
      </c>
      <c r="Q2565">
        <v>72.7</v>
      </c>
      <c r="R2565">
        <v>0</v>
      </c>
      <c r="S2565" t="s">
        <v>30</v>
      </c>
      <c r="T2565" t="s">
        <v>37</v>
      </c>
    </row>
    <row r="2566" spans="1:20" x14ac:dyDescent="0.3">
      <c r="A2566" t="s">
        <v>48</v>
      </c>
      <c r="B2566" t="s">
        <v>49</v>
      </c>
      <c r="C2566" t="s">
        <v>22</v>
      </c>
      <c r="D2566" t="s">
        <v>34</v>
      </c>
      <c r="E2566" t="s">
        <v>24</v>
      </c>
      <c r="F2566" t="s">
        <v>25</v>
      </c>
      <c r="G2566" t="s">
        <v>558</v>
      </c>
      <c r="H2566" t="s">
        <v>27</v>
      </c>
      <c r="I2566" t="s">
        <v>99</v>
      </c>
      <c r="J2566" t="s">
        <v>205</v>
      </c>
      <c r="K2566">
        <v>7.79</v>
      </c>
      <c r="L2566">
        <v>33</v>
      </c>
      <c r="M2566">
        <v>23</v>
      </c>
      <c r="N2566">
        <v>10</v>
      </c>
      <c r="O2566">
        <v>33</v>
      </c>
      <c r="P2566">
        <v>69.7</v>
      </c>
      <c r="Q2566">
        <v>69.7</v>
      </c>
      <c r="R2566">
        <v>0</v>
      </c>
      <c r="S2566" t="s">
        <v>42</v>
      </c>
      <c r="T2566" t="s">
        <v>122</v>
      </c>
    </row>
    <row r="2567" spans="1:20" x14ac:dyDescent="0.3">
      <c r="A2567" t="s">
        <v>53</v>
      </c>
      <c r="B2567" t="s">
        <v>54</v>
      </c>
      <c r="C2567" t="s">
        <v>55</v>
      </c>
      <c r="D2567" t="s">
        <v>56</v>
      </c>
      <c r="E2567" t="s">
        <v>24</v>
      </c>
      <c r="F2567" t="s">
        <v>57</v>
      </c>
      <c r="G2567" t="s">
        <v>558</v>
      </c>
      <c r="H2567" t="s">
        <v>27</v>
      </c>
      <c r="I2567" t="s">
        <v>260</v>
      </c>
      <c r="J2567" t="s">
        <v>157</v>
      </c>
      <c r="K2567">
        <v>7.74</v>
      </c>
      <c r="L2567">
        <v>11</v>
      </c>
      <c r="M2567">
        <v>10</v>
      </c>
      <c r="N2567">
        <v>1</v>
      </c>
      <c r="O2567">
        <v>11</v>
      </c>
      <c r="P2567">
        <v>90.9</v>
      </c>
      <c r="Q2567">
        <v>90.9</v>
      </c>
      <c r="R2567">
        <v>0</v>
      </c>
      <c r="S2567" t="s">
        <v>30</v>
      </c>
      <c r="T2567" t="s">
        <v>31</v>
      </c>
    </row>
    <row r="2568" spans="1:20" x14ac:dyDescent="0.3">
      <c r="A2568" t="s">
        <v>61</v>
      </c>
      <c r="B2568" t="s">
        <v>62</v>
      </c>
      <c r="C2568" t="s">
        <v>55</v>
      </c>
      <c r="D2568" t="s">
        <v>63</v>
      </c>
      <c r="E2568" t="s">
        <v>24</v>
      </c>
      <c r="F2568" t="s">
        <v>57</v>
      </c>
      <c r="G2568" t="s">
        <v>558</v>
      </c>
      <c r="H2568" t="s">
        <v>27</v>
      </c>
      <c r="I2568" t="s">
        <v>128</v>
      </c>
      <c r="J2568" t="s">
        <v>311</v>
      </c>
      <c r="K2568">
        <v>8.2100000000000009</v>
      </c>
      <c r="L2568">
        <v>16</v>
      </c>
      <c r="M2568">
        <v>15</v>
      </c>
      <c r="N2568">
        <v>1</v>
      </c>
      <c r="O2568">
        <v>16</v>
      </c>
      <c r="P2568">
        <v>93.8</v>
      </c>
      <c r="Q2568">
        <v>93.8</v>
      </c>
      <c r="R2568">
        <v>0.21</v>
      </c>
      <c r="S2568" t="s">
        <v>42</v>
      </c>
      <c r="T2568" t="s">
        <v>31</v>
      </c>
    </row>
    <row r="2569" spans="1:20" x14ac:dyDescent="0.3">
      <c r="A2569" t="s">
        <v>66</v>
      </c>
      <c r="B2569" t="s">
        <v>67</v>
      </c>
      <c r="C2569" t="s">
        <v>55</v>
      </c>
      <c r="D2569" t="s">
        <v>56</v>
      </c>
      <c r="E2569" t="s">
        <v>24</v>
      </c>
      <c r="F2569" t="s">
        <v>57</v>
      </c>
      <c r="G2569" t="s">
        <v>558</v>
      </c>
      <c r="H2569" t="s">
        <v>27</v>
      </c>
      <c r="I2569" t="s">
        <v>50</v>
      </c>
      <c r="J2569" t="s">
        <v>366</v>
      </c>
      <c r="K2569">
        <v>8.64</v>
      </c>
      <c r="L2569">
        <v>29</v>
      </c>
      <c r="M2569">
        <v>24</v>
      </c>
      <c r="N2569">
        <v>5</v>
      </c>
      <c r="O2569">
        <v>29</v>
      </c>
      <c r="P2569">
        <v>82.8</v>
      </c>
      <c r="Q2569">
        <v>82.8</v>
      </c>
      <c r="R2569">
        <v>0.64</v>
      </c>
      <c r="S2569" t="s">
        <v>42</v>
      </c>
      <c r="T2569" t="s">
        <v>37</v>
      </c>
    </row>
    <row r="2570" spans="1:20" x14ac:dyDescent="0.3">
      <c r="A2570" t="s">
        <v>70</v>
      </c>
      <c r="B2570" t="s">
        <v>71</v>
      </c>
      <c r="C2570" t="s">
        <v>72</v>
      </c>
      <c r="D2570" t="s">
        <v>73</v>
      </c>
      <c r="E2570" t="s">
        <v>24</v>
      </c>
      <c r="F2570" t="s">
        <v>74</v>
      </c>
      <c r="G2570" t="s">
        <v>558</v>
      </c>
      <c r="H2570" t="s">
        <v>27</v>
      </c>
      <c r="I2570" t="s">
        <v>46</v>
      </c>
      <c r="J2570" t="s">
        <v>359</v>
      </c>
      <c r="K2570">
        <v>7.92</v>
      </c>
      <c r="L2570">
        <v>23</v>
      </c>
      <c r="M2570">
        <v>16</v>
      </c>
      <c r="N2570">
        <v>7</v>
      </c>
      <c r="O2570">
        <v>23</v>
      </c>
      <c r="P2570">
        <v>69.599999999999994</v>
      </c>
      <c r="Q2570">
        <v>69.599999999999994</v>
      </c>
      <c r="R2570">
        <v>0</v>
      </c>
      <c r="S2570" t="s">
        <v>81</v>
      </c>
      <c r="T2570" t="s">
        <v>37</v>
      </c>
    </row>
    <row r="2571" spans="1:20" x14ac:dyDescent="0.3">
      <c r="A2571" t="s">
        <v>77</v>
      </c>
      <c r="B2571" t="s">
        <v>78</v>
      </c>
      <c r="C2571" t="s">
        <v>72</v>
      </c>
      <c r="D2571" t="s">
        <v>73</v>
      </c>
      <c r="E2571" t="s">
        <v>24</v>
      </c>
      <c r="F2571" t="s">
        <v>74</v>
      </c>
      <c r="G2571" t="s">
        <v>558</v>
      </c>
      <c r="H2571" t="s">
        <v>294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 t="s">
        <v>42</v>
      </c>
      <c r="T2571" t="s">
        <v>60</v>
      </c>
    </row>
    <row r="2572" spans="1:20" x14ac:dyDescent="0.3">
      <c r="A2572" t="s">
        <v>82</v>
      </c>
      <c r="B2572" t="s">
        <v>83</v>
      </c>
      <c r="C2572" t="s">
        <v>72</v>
      </c>
      <c r="D2572" t="s">
        <v>45</v>
      </c>
      <c r="E2572" t="s">
        <v>24</v>
      </c>
      <c r="F2572" t="s">
        <v>74</v>
      </c>
      <c r="G2572" t="s">
        <v>558</v>
      </c>
      <c r="H2572" t="s">
        <v>27</v>
      </c>
      <c r="I2572" t="s">
        <v>110</v>
      </c>
      <c r="J2572" t="s">
        <v>168</v>
      </c>
      <c r="K2572">
        <v>8.67</v>
      </c>
      <c r="L2572">
        <v>19</v>
      </c>
      <c r="M2572">
        <v>16</v>
      </c>
      <c r="N2572">
        <v>3</v>
      </c>
      <c r="O2572">
        <v>19</v>
      </c>
      <c r="P2572">
        <v>84.2</v>
      </c>
      <c r="Q2572">
        <v>84.2</v>
      </c>
      <c r="R2572">
        <v>0.67</v>
      </c>
      <c r="S2572" t="s">
        <v>30</v>
      </c>
      <c r="T2572" t="s">
        <v>31</v>
      </c>
    </row>
    <row r="2573" spans="1:20" x14ac:dyDescent="0.3">
      <c r="A2573" t="s">
        <v>85</v>
      </c>
      <c r="B2573" t="s">
        <v>86</v>
      </c>
      <c r="C2573" t="s">
        <v>87</v>
      </c>
      <c r="D2573" t="s">
        <v>88</v>
      </c>
      <c r="E2573" t="s">
        <v>24</v>
      </c>
      <c r="F2573" t="s">
        <v>89</v>
      </c>
      <c r="G2573" t="s">
        <v>558</v>
      </c>
      <c r="H2573" t="s">
        <v>27</v>
      </c>
      <c r="I2573" t="s">
        <v>68</v>
      </c>
      <c r="J2573" t="s">
        <v>144</v>
      </c>
      <c r="K2573">
        <v>7.59</v>
      </c>
      <c r="L2573">
        <v>16</v>
      </c>
      <c r="M2573">
        <v>13</v>
      </c>
      <c r="N2573">
        <v>3</v>
      </c>
      <c r="O2573">
        <v>16</v>
      </c>
      <c r="P2573">
        <v>81.2</v>
      </c>
      <c r="Q2573">
        <v>81.2</v>
      </c>
      <c r="R2573">
        <v>0</v>
      </c>
      <c r="S2573" t="s">
        <v>81</v>
      </c>
      <c r="T2573" t="s">
        <v>31</v>
      </c>
    </row>
    <row r="2574" spans="1:20" x14ac:dyDescent="0.3">
      <c r="A2574" t="s">
        <v>92</v>
      </c>
      <c r="B2574" t="s">
        <v>93</v>
      </c>
      <c r="C2574" t="s">
        <v>94</v>
      </c>
      <c r="D2574" t="s">
        <v>95</v>
      </c>
      <c r="E2574" t="s">
        <v>24</v>
      </c>
      <c r="F2574" t="s">
        <v>89</v>
      </c>
      <c r="G2574" t="s">
        <v>558</v>
      </c>
      <c r="H2574" t="s">
        <v>27</v>
      </c>
      <c r="I2574" t="s">
        <v>199</v>
      </c>
      <c r="J2574" t="s">
        <v>226</v>
      </c>
      <c r="K2574">
        <v>8.49</v>
      </c>
      <c r="L2574">
        <v>17</v>
      </c>
      <c r="M2574">
        <v>12</v>
      </c>
      <c r="N2574">
        <v>5</v>
      </c>
      <c r="O2574">
        <v>17</v>
      </c>
      <c r="P2574">
        <v>70.599999999999994</v>
      </c>
      <c r="Q2574">
        <v>70.599999999999994</v>
      </c>
      <c r="R2574">
        <v>0.49</v>
      </c>
      <c r="S2574" t="s">
        <v>30</v>
      </c>
      <c r="T2574" t="s">
        <v>37</v>
      </c>
    </row>
    <row r="2575" spans="1:20" x14ac:dyDescent="0.3">
      <c r="A2575" t="s">
        <v>97</v>
      </c>
      <c r="B2575" t="s">
        <v>98</v>
      </c>
      <c r="C2575" t="s">
        <v>94</v>
      </c>
      <c r="D2575" t="s">
        <v>95</v>
      </c>
      <c r="E2575" t="s">
        <v>24</v>
      </c>
      <c r="F2575" t="s">
        <v>89</v>
      </c>
      <c r="G2575" t="s">
        <v>558</v>
      </c>
      <c r="H2575" t="s">
        <v>158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 t="s">
        <v>42</v>
      </c>
      <c r="T2575" t="s">
        <v>60</v>
      </c>
    </row>
    <row r="2576" spans="1:20" x14ac:dyDescent="0.3">
      <c r="A2576" t="s">
        <v>100</v>
      </c>
      <c r="B2576" t="s">
        <v>101</v>
      </c>
      <c r="C2576" t="s">
        <v>94</v>
      </c>
      <c r="D2576" t="s">
        <v>45</v>
      </c>
      <c r="E2576" t="s">
        <v>24</v>
      </c>
      <c r="F2576" t="s">
        <v>89</v>
      </c>
      <c r="G2576" t="s">
        <v>558</v>
      </c>
      <c r="H2576" t="s">
        <v>27</v>
      </c>
      <c r="I2576" t="s">
        <v>75</v>
      </c>
      <c r="J2576" t="s">
        <v>280</v>
      </c>
      <c r="K2576">
        <v>9.08</v>
      </c>
      <c r="L2576">
        <v>28</v>
      </c>
      <c r="M2576">
        <v>20</v>
      </c>
      <c r="N2576">
        <v>8</v>
      </c>
      <c r="O2576">
        <v>28</v>
      </c>
      <c r="P2576">
        <v>71.400000000000006</v>
      </c>
      <c r="Q2576">
        <v>71.400000000000006</v>
      </c>
      <c r="R2576">
        <v>1.08</v>
      </c>
      <c r="S2576" t="s">
        <v>81</v>
      </c>
      <c r="T2576" t="s">
        <v>122</v>
      </c>
    </row>
    <row r="2577" spans="1:20" x14ac:dyDescent="0.3">
      <c r="A2577" t="s">
        <v>103</v>
      </c>
      <c r="B2577" t="s">
        <v>104</v>
      </c>
      <c r="C2577" t="s">
        <v>22</v>
      </c>
      <c r="D2577" t="s">
        <v>34</v>
      </c>
      <c r="E2577" t="s">
        <v>105</v>
      </c>
      <c r="F2577" t="s">
        <v>25</v>
      </c>
      <c r="G2577" t="s">
        <v>558</v>
      </c>
      <c r="H2577" t="s">
        <v>27</v>
      </c>
      <c r="I2577" t="s">
        <v>181</v>
      </c>
      <c r="J2577" t="s">
        <v>254</v>
      </c>
      <c r="K2577">
        <v>9.08</v>
      </c>
      <c r="L2577">
        <v>22</v>
      </c>
      <c r="M2577">
        <v>22</v>
      </c>
      <c r="N2577">
        <v>0</v>
      </c>
      <c r="O2577">
        <v>22</v>
      </c>
      <c r="P2577">
        <v>100</v>
      </c>
      <c r="Q2577">
        <v>100</v>
      </c>
      <c r="R2577">
        <v>1.08</v>
      </c>
      <c r="S2577" t="s">
        <v>42</v>
      </c>
      <c r="T2577" t="s">
        <v>60</v>
      </c>
    </row>
    <row r="2578" spans="1:20" x14ac:dyDescent="0.3">
      <c r="A2578" t="s">
        <v>108</v>
      </c>
      <c r="B2578" t="s">
        <v>109</v>
      </c>
      <c r="C2578" t="s">
        <v>22</v>
      </c>
      <c r="D2578" t="s">
        <v>34</v>
      </c>
      <c r="E2578" t="s">
        <v>105</v>
      </c>
      <c r="F2578" t="s">
        <v>25</v>
      </c>
      <c r="G2578" t="s">
        <v>558</v>
      </c>
      <c r="H2578" t="s">
        <v>27</v>
      </c>
      <c r="I2578" t="s">
        <v>199</v>
      </c>
      <c r="J2578" t="s">
        <v>405</v>
      </c>
      <c r="K2578">
        <v>8.8800000000000008</v>
      </c>
      <c r="L2578">
        <v>28</v>
      </c>
      <c r="M2578">
        <v>23</v>
      </c>
      <c r="N2578">
        <v>5</v>
      </c>
      <c r="O2578">
        <v>28</v>
      </c>
      <c r="P2578">
        <v>82.1</v>
      </c>
      <c r="Q2578">
        <v>82.1</v>
      </c>
      <c r="R2578">
        <v>0.88</v>
      </c>
      <c r="S2578" t="s">
        <v>30</v>
      </c>
      <c r="T2578" t="s">
        <v>37</v>
      </c>
    </row>
    <row r="2579" spans="1:20" x14ac:dyDescent="0.3">
      <c r="A2579" t="s">
        <v>111</v>
      </c>
      <c r="B2579" t="s">
        <v>112</v>
      </c>
      <c r="C2579" t="s">
        <v>55</v>
      </c>
      <c r="D2579" t="s">
        <v>56</v>
      </c>
      <c r="E2579" t="s">
        <v>105</v>
      </c>
      <c r="F2579" t="s">
        <v>57</v>
      </c>
      <c r="G2579" t="s">
        <v>558</v>
      </c>
      <c r="H2579" t="s">
        <v>27</v>
      </c>
      <c r="I2579" t="s">
        <v>35</v>
      </c>
      <c r="J2579" t="s">
        <v>200</v>
      </c>
      <c r="K2579">
        <v>8.8699999999999992</v>
      </c>
      <c r="L2579">
        <v>17</v>
      </c>
      <c r="M2579">
        <v>16</v>
      </c>
      <c r="N2579">
        <v>1</v>
      </c>
      <c r="O2579">
        <v>17</v>
      </c>
      <c r="P2579">
        <v>94.1</v>
      </c>
      <c r="Q2579">
        <v>94.1</v>
      </c>
      <c r="R2579">
        <v>0.87</v>
      </c>
      <c r="S2579" t="s">
        <v>42</v>
      </c>
      <c r="T2579" t="s">
        <v>31</v>
      </c>
    </row>
    <row r="2580" spans="1:20" x14ac:dyDescent="0.3">
      <c r="A2580" t="s">
        <v>114</v>
      </c>
      <c r="B2580" t="s">
        <v>115</v>
      </c>
      <c r="C2580" t="s">
        <v>72</v>
      </c>
      <c r="D2580" t="s">
        <v>73</v>
      </c>
      <c r="E2580" t="s">
        <v>105</v>
      </c>
      <c r="F2580" t="s">
        <v>74</v>
      </c>
      <c r="G2580" t="s">
        <v>558</v>
      </c>
      <c r="H2580" t="s">
        <v>27</v>
      </c>
      <c r="I2580" t="s">
        <v>46</v>
      </c>
      <c r="J2580" t="s">
        <v>195</v>
      </c>
      <c r="K2580">
        <v>7.91</v>
      </c>
      <c r="L2580">
        <v>28</v>
      </c>
      <c r="M2580">
        <v>24</v>
      </c>
      <c r="N2580">
        <v>4</v>
      </c>
      <c r="O2580">
        <v>28</v>
      </c>
      <c r="P2580">
        <v>85.7</v>
      </c>
      <c r="Q2580">
        <v>85.7</v>
      </c>
      <c r="R2580">
        <v>0</v>
      </c>
      <c r="S2580" t="s">
        <v>81</v>
      </c>
      <c r="T2580" t="s">
        <v>37</v>
      </c>
    </row>
    <row r="2581" spans="1:20" x14ac:dyDescent="0.3">
      <c r="A2581" t="s">
        <v>117</v>
      </c>
      <c r="B2581" t="s">
        <v>118</v>
      </c>
      <c r="C2581" t="s">
        <v>94</v>
      </c>
      <c r="D2581" t="s">
        <v>95</v>
      </c>
      <c r="E2581" t="s">
        <v>105</v>
      </c>
      <c r="F2581" t="s">
        <v>89</v>
      </c>
      <c r="G2581" t="s">
        <v>558</v>
      </c>
      <c r="H2581" t="s">
        <v>27</v>
      </c>
      <c r="I2581" t="s">
        <v>306</v>
      </c>
      <c r="J2581" t="s">
        <v>311</v>
      </c>
      <c r="K2581">
        <v>8.16</v>
      </c>
      <c r="L2581">
        <v>25</v>
      </c>
      <c r="M2581">
        <v>24</v>
      </c>
      <c r="N2581">
        <v>1</v>
      </c>
      <c r="O2581">
        <v>25</v>
      </c>
      <c r="P2581">
        <v>96</v>
      </c>
      <c r="Q2581">
        <v>96</v>
      </c>
      <c r="R2581">
        <v>0.16</v>
      </c>
      <c r="S2581" t="s">
        <v>30</v>
      </c>
      <c r="T2581" t="s">
        <v>31</v>
      </c>
    </row>
    <row r="2582" spans="1:20" x14ac:dyDescent="0.3">
      <c r="A2582" t="s">
        <v>20</v>
      </c>
      <c r="B2582" t="s">
        <v>21</v>
      </c>
      <c r="C2582" t="s">
        <v>22</v>
      </c>
      <c r="D2582" t="s">
        <v>23</v>
      </c>
      <c r="E2582" t="s">
        <v>24</v>
      </c>
      <c r="F2582" t="s">
        <v>25</v>
      </c>
      <c r="G2582" t="s">
        <v>559</v>
      </c>
      <c r="H2582" t="s">
        <v>27</v>
      </c>
      <c r="I2582" t="s">
        <v>149</v>
      </c>
      <c r="J2582" t="s">
        <v>146</v>
      </c>
      <c r="K2582">
        <v>7.62</v>
      </c>
      <c r="L2582">
        <v>23</v>
      </c>
      <c r="M2582">
        <v>19</v>
      </c>
      <c r="N2582">
        <v>4</v>
      </c>
      <c r="O2582">
        <v>23</v>
      </c>
      <c r="P2582">
        <v>82.6</v>
      </c>
      <c r="Q2582">
        <v>82.6</v>
      </c>
      <c r="R2582">
        <v>0</v>
      </c>
      <c r="S2582" t="s">
        <v>52</v>
      </c>
      <c r="T2582" t="s">
        <v>37</v>
      </c>
    </row>
    <row r="2583" spans="1:20" x14ac:dyDescent="0.3">
      <c r="A2583" t="s">
        <v>32</v>
      </c>
      <c r="B2583" t="s">
        <v>33</v>
      </c>
      <c r="C2583" t="s">
        <v>22</v>
      </c>
      <c r="D2583" t="s">
        <v>34</v>
      </c>
      <c r="E2583" t="s">
        <v>24</v>
      </c>
      <c r="F2583" t="s">
        <v>25</v>
      </c>
      <c r="G2583" t="s">
        <v>559</v>
      </c>
      <c r="H2583" t="s">
        <v>27</v>
      </c>
      <c r="I2583" t="s">
        <v>110</v>
      </c>
      <c r="J2583" t="s">
        <v>41</v>
      </c>
      <c r="K2583">
        <v>9.11</v>
      </c>
      <c r="L2583">
        <v>21</v>
      </c>
      <c r="M2583">
        <v>19</v>
      </c>
      <c r="N2583">
        <v>2</v>
      </c>
      <c r="O2583">
        <v>21</v>
      </c>
      <c r="P2583">
        <v>90.5</v>
      </c>
      <c r="Q2583">
        <v>90.5</v>
      </c>
      <c r="R2583">
        <v>1.1100000000000001</v>
      </c>
      <c r="S2583" t="s">
        <v>52</v>
      </c>
      <c r="T2583" t="s">
        <v>31</v>
      </c>
    </row>
    <row r="2584" spans="1:20" x14ac:dyDescent="0.3">
      <c r="A2584" t="s">
        <v>38</v>
      </c>
      <c r="B2584" t="s">
        <v>39</v>
      </c>
      <c r="C2584" t="s">
        <v>22</v>
      </c>
      <c r="D2584" t="s">
        <v>34</v>
      </c>
      <c r="E2584" t="s">
        <v>24</v>
      </c>
      <c r="F2584" t="s">
        <v>25</v>
      </c>
      <c r="G2584" t="s">
        <v>559</v>
      </c>
      <c r="H2584" t="s">
        <v>27</v>
      </c>
      <c r="I2584" t="s">
        <v>206</v>
      </c>
      <c r="J2584" t="s">
        <v>80</v>
      </c>
      <c r="K2584">
        <v>8.34</v>
      </c>
      <c r="L2584">
        <v>19</v>
      </c>
      <c r="M2584">
        <v>18</v>
      </c>
      <c r="N2584">
        <v>1</v>
      </c>
      <c r="O2584">
        <v>19</v>
      </c>
      <c r="P2584">
        <v>94.7</v>
      </c>
      <c r="Q2584">
        <v>94.7</v>
      </c>
      <c r="R2584">
        <v>0.34</v>
      </c>
      <c r="S2584" t="s">
        <v>52</v>
      </c>
      <c r="T2584" t="s">
        <v>31</v>
      </c>
    </row>
    <row r="2585" spans="1:20" x14ac:dyDescent="0.3">
      <c r="A2585" t="s">
        <v>43</v>
      </c>
      <c r="B2585" t="s">
        <v>44</v>
      </c>
      <c r="C2585" t="s">
        <v>22</v>
      </c>
      <c r="D2585" t="s">
        <v>45</v>
      </c>
      <c r="E2585" t="s">
        <v>24</v>
      </c>
      <c r="F2585" t="s">
        <v>25</v>
      </c>
      <c r="G2585" t="s">
        <v>559</v>
      </c>
      <c r="H2585" t="s">
        <v>27</v>
      </c>
      <c r="I2585" t="s">
        <v>79</v>
      </c>
      <c r="J2585" t="s">
        <v>250</v>
      </c>
      <c r="K2585">
        <v>8.59</v>
      </c>
      <c r="L2585">
        <v>23</v>
      </c>
      <c r="M2585">
        <v>23</v>
      </c>
      <c r="N2585">
        <v>0</v>
      </c>
      <c r="O2585">
        <v>23</v>
      </c>
      <c r="P2585">
        <v>100</v>
      </c>
      <c r="Q2585">
        <v>100</v>
      </c>
      <c r="R2585">
        <v>0.59</v>
      </c>
      <c r="S2585" t="s">
        <v>42</v>
      </c>
      <c r="T2585" t="s">
        <v>60</v>
      </c>
    </row>
    <row r="2586" spans="1:20" x14ac:dyDescent="0.3">
      <c r="A2586" t="s">
        <v>48</v>
      </c>
      <c r="B2586" t="s">
        <v>49</v>
      </c>
      <c r="C2586" t="s">
        <v>22</v>
      </c>
      <c r="D2586" t="s">
        <v>34</v>
      </c>
      <c r="E2586" t="s">
        <v>24</v>
      </c>
      <c r="F2586" t="s">
        <v>25</v>
      </c>
      <c r="G2586" t="s">
        <v>559</v>
      </c>
      <c r="H2586" t="s">
        <v>27</v>
      </c>
      <c r="I2586" t="s">
        <v>28</v>
      </c>
      <c r="J2586" t="s">
        <v>252</v>
      </c>
      <c r="K2586">
        <v>8.27</v>
      </c>
      <c r="L2586">
        <v>29</v>
      </c>
      <c r="M2586">
        <v>23</v>
      </c>
      <c r="N2586">
        <v>6</v>
      </c>
      <c r="O2586">
        <v>29</v>
      </c>
      <c r="P2586">
        <v>79.3</v>
      </c>
      <c r="Q2586">
        <v>79.3</v>
      </c>
      <c r="R2586">
        <v>0.27</v>
      </c>
      <c r="S2586" t="s">
        <v>42</v>
      </c>
      <c r="T2586" t="s">
        <v>37</v>
      </c>
    </row>
    <row r="2587" spans="1:20" x14ac:dyDescent="0.3">
      <c r="A2587" t="s">
        <v>53</v>
      </c>
      <c r="B2587" t="s">
        <v>54</v>
      </c>
      <c r="C2587" t="s">
        <v>55</v>
      </c>
      <c r="D2587" t="s">
        <v>56</v>
      </c>
      <c r="E2587" t="s">
        <v>24</v>
      </c>
      <c r="F2587" t="s">
        <v>57</v>
      </c>
      <c r="G2587" t="s">
        <v>559</v>
      </c>
      <c r="H2587" t="s">
        <v>27</v>
      </c>
      <c r="I2587" t="s">
        <v>46</v>
      </c>
      <c r="J2587" t="s">
        <v>208</v>
      </c>
      <c r="K2587">
        <v>8.9499999999999993</v>
      </c>
      <c r="L2587">
        <v>15</v>
      </c>
      <c r="M2587">
        <v>15</v>
      </c>
      <c r="N2587">
        <v>0</v>
      </c>
      <c r="O2587">
        <v>15</v>
      </c>
      <c r="P2587">
        <v>100</v>
      </c>
      <c r="Q2587">
        <v>100</v>
      </c>
      <c r="R2587">
        <v>0.95</v>
      </c>
      <c r="S2587" t="s">
        <v>42</v>
      </c>
      <c r="T2587" t="s">
        <v>60</v>
      </c>
    </row>
    <row r="2588" spans="1:20" x14ac:dyDescent="0.3">
      <c r="A2588" t="s">
        <v>61</v>
      </c>
      <c r="B2588" t="s">
        <v>62</v>
      </c>
      <c r="C2588" t="s">
        <v>55</v>
      </c>
      <c r="D2588" t="s">
        <v>63</v>
      </c>
      <c r="E2588" t="s">
        <v>24</v>
      </c>
      <c r="F2588" t="s">
        <v>57</v>
      </c>
      <c r="G2588" t="s">
        <v>559</v>
      </c>
      <c r="H2588" t="s">
        <v>27</v>
      </c>
      <c r="I2588" t="s">
        <v>125</v>
      </c>
      <c r="J2588" t="s">
        <v>107</v>
      </c>
      <c r="K2588">
        <v>8.9600000000000009</v>
      </c>
      <c r="L2588">
        <v>19</v>
      </c>
      <c r="M2588">
        <v>16</v>
      </c>
      <c r="N2588">
        <v>3</v>
      </c>
      <c r="O2588">
        <v>19</v>
      </c>
      <c r="P2588">
        <v>84.2</v>
      </c>
      <c r="Q2588">
        <v>84.2</v>
      </c>
      <c r="R2588">
        <v>0.96</v>
      </c>
      <c r="S2588" t="s">
        <v>30</v>
      </c>
      <c r="T2588" t="s">
        <v>31</v>
      </c>
    </row>
    <row r="2589" spans="1:20" x14ac:dyDescent="0.3">
      <c r="A2589" t="s">
        <v>66</v>
      </c>
      <c r="B2589" t="s">
        <v>67</v>
      </c>
      <c r="C2589" t="s">
        <v>55</v>
      </c>
      <c r="D2589" t="s">
        <v>56</v>
      </c>
      <c r="E2589" t="s">
        <v>24</v>
      </c>
      <c r="F2589" t="s">
        <v>57</v>
      </c>
      <c r="G2589" t="s">
        <v>559</v>
      </c>
      <c r="H2589" t="s">
        <v>27</v>
      </c>
      <c r="I2589" t="s">
        <v>153</v>
      </c>
      <c r="J2589" t="s">
        <v>157</v>
      </c>
      <c r="K2589">
        <v>8.5299999999999994</v>
      </c>
      <c r="L2589">
        <v>12</v>
      </c>
      <c r="M2589">
        <v>12</v>
      </c>
      <c r="N2589">
        <v>0</v>
      </c>
      <c r="O2589">
        <v>12</v>
      </c>
      <c r="P2589">
        <v>100</v>
      </c>
      <c r="Q2589">
        <v>100</v>
      </c>
      <c r="R2589">
        <v>0.53</v>
      </c>
      <c r="S2589" t="s">
        <v>42</v>
      </c>
      <c r="T2589" t="s">
        <v>60</v>
      </c>
    </row>
    <row r="2590" spans="1:20" x14ac:dyDescent="0.3">
      <c r="A2590" t="s">
        <v>70</v>
      </c>
      <c r="B2590" t="s">
        <v>71</v>
      </c>
      <c r="C2590" t="s">
        <v>72</v>
      </c>
      <c r="D2590" t="s">
        <v>73</v>
      </c>
      <c r="E2590" t="s">
        <v>24</v>
      </c>
      <c r="F2590" t="s">
        <v>74</v>
      </c>
      <c r="G2590" t="s">
        <v>559</v>
      </c>
      <c r="H2590" t="s">
        <v>27</v>
      </c>
      <c r="I2590" t="s">
        <v>28</v>
      </c>
      <c r="J2590" t="s">
        <v>91</v>
      </c>
      <c r="K2590">
        <v>9.48</v>
      </c>
      <c r="L2590">
        <v>21</v>
      </c>
      <c r="M2590">
        <v>20</v>
      </c>
      <c r="N2590">
        <v>1</v>
      </c>
      <c r="O2590">
        <v>21</v>
      </c>
      <c r="P2590">
        <v>95.2</v>
      </c>
      <c r="Q2590">
        <v>95.2</v>
      </c>
      <c r="R2590">
        <v>1.48</v>
      </c>
      <c r="S2590" t="s">
        <v>30</v>
      </c>
      <c r="T2590" t="s">
        <v>31</v>
      </c>
    </row>
    <row r="2591" spans="1:20" x14ac:dyDescent="0.3">
      <c r="A2591" t="s">
        <v>77</v>
      </c>
      <c r="B2591" t="s">
        <v>78</v>
      </c>
      <c r="C2591" t="s">
        <v>72</v>
      </c>
      <c r="D2591" t="s">
        <v>73</v>
      </c>
      <c r="E2591" t="s">
        <v>24</v>
      </c>
      <c r="F2591" t="s">
        <v>74</v>
      </c>
      <c r="G2591" t="s">
        <v>559</v>
      </c>
      <c r="H2591" t="s">
        <v>27</v>
      </c>
      <c r="I2591" t="s">
        <v>28</v>
      </c>
      <c r="J2591" t="s">
        <v>175</v>
      </c>
      <c r="K2591">
        <v>8.07</v>
      </c>
      <c r="L2591">
        <v>22</v>
      </c>
      <c r="M2591">
        <v>21</v>
      </c>
      <c r="N2591">
        <v>1</v>
      </c>
      <c r="O2591">
        <v>22</v>
      </c>
      <c r="P2591">
        <v>95.5</v>
      </c>
      <c r="Q2591">
        <v>95.5</v>
      </c>
      <c r="R2591">
        <v>7.0000000000000007E-2</v>
      </c>
      <c r="S2591" t="s">
        <v>81</v>
      </c>
      <c r="T2591" t="s">
        <v>31</v>
      </c>
    </row>
    <row r="2592" spans="1:20" x14ac:dyDescent="0.3">
      <c r="A2592" t="s">
        <v>82</v>
      </c>
      <c r="B2592" t="s">
        <v>83</v>
      </c>
      <c r="C2592" t="s">
        <v>72</v>
      </c>
      <c r="D2592" t="s">
        <v>45</v>
      </c>
      <c r="E2592" t="s">
        <v>24</v>
      </c>
      <c r="F2592" t="s">
        <v>74</v>
      </c>
      <c r="G2592" t="s">
        <v>559</v>
      </c>
      <c r="H2592" t="s">
        <v>27</v>
      </c>
      <c r="I2592" t="s">
        <v>68</v>
      </c>
      <c r="J2592" t="s">
        <v>391</v>
      </c>
      <c r="K2592">
        <v>7.93</v>
      </c>
      <c r="L2592">
        <v>15</v>
      </c>
      <c r="M2592">
        <v>12</v>
      </c>
      <c r="N2592">
        <v>3</v>
      </c>
      <c r="O2592">
        <v>15</v>
      </c>
      <c r="P2592">
        <v>80</v>
      </c>
      <c r="Q2592">
        <v>80</v>
      </c>
      <c r="R2592">
        <v>0</v>
      </c>
      <c r="S2592" t="s">
        <v>42</v>
      </c>
      <c r="T2592" t="s">
        <v>31</v>
      </c>
    </row>
    <row r="2593" spans="1:20" x14ac:dyDescent="0.3">
      <c r="A2593" t="s">
        <v>85</v>
      </c>
      <c r="B2593" t="s">
        <v>86</v>
      </c>
      <c r="C2593" t="s">
        <v>87</v>
      </c>
      <c r="D2593" t="s">
        <v>88</v>
      </c>
      <c r="E2593" t="s">
        <v>24</v>
      </c>
      <c r="F2593" t="s">
        <v>89</v>
      </c>
      <c r="G2593" t="s">
        <v>559</v>
      </c>
      <c r="H2593" t="s">
        <v>27</v>
      </c>
      <c r="I2593" t="s">
        <v>206</v>
      </c>
      <c r="J2593" t="s">
        <v>263</v>
      </c>
      <c r="K2593">
        <v>7.54</v>
      </c>
      <c r="L2593">
        <v>17</v>
      </c>
      <c r="M2593">
        <v>13</v>
      </c>
      <c r="N2593">
        <v>4</v>
      </c>
      <c r="O2593">
        <v>17</v>
      </c>
      <c r="P2593">
        <v>76.5</v>
      </c>
      <c r="Q2593">
        <v>76.5</v>
      </c>
      <c r="R2593">
        <v>0</v>
      </c>
      <c r="S2593" t="s">
        <v>81</v>
      </c>
      <c r="T2593" t="s">
        <v>37</v>
      </c>
    </row>
    <row r="2594" spans="1:20" x14ac:dyDescent="0.3">
      <c r="A2594" t="s">
        <v>92</v>
      </c>
      <c r="B2594" t="s">
        <v>93</v>
      </c>
      <c r="C2594" t="s">
        <v>94</v>
      </c>
      <c r="D2594" t="s">
        <v>95</v>
      </c>
      <c r="E2594" t="s">
        <v>24</v>
      </c>
      <c r="F2594" t="s">
        <v>89</v>
      </c>
      <c r="G2594" t="s">
        <v>559</v>
      </c>
      <c r="H2594" t="s">
        <v>124</v>
      </c>
      <c r="I2594" t="s">
        <v>110</v>
      </c>
      <c r="J2594" t="s">
        <v>542</v>
      </c>
      <c r="K2594">
        <v>4.42</v>
      </c>
      <c r="L2594">
        <v>15</v>
      </c>
      <c r="M2594">
        <v>12</v>
      </c>
      <c r="N2594">
        <v>3</v>
      </c>
      <c r="O2594">
        <v>15</v>
      </c>
      <c r="P2594">
        <v>80</v>
      </c>
      <c r="Q2594">
        <v>80</v>
      </c>
      <c r="R2594">
        <v>0</v>
      </c>
      <c r="S2594" t="s">
        <v>30</v>
      </c>
      <c r="T2594" t="s">
        <v>31</v>
      </c>
    </row>
    <row r="2595" spans="1:20" x14ac:dyDescent="0.3">
      <c r="A2595" t="s">
        <v>97</v>
      </c>
      <c r="B2595" t="s">
        <v>98</v>
      </c>
      <c r="C2595" t="s">
        <v>94</v>
      </c>
      <c r="D2595" t="s">
        <v>95</v>
      </c>
      <c r="E2595" t="s">
        <v>24</v>
      </c>
      <c r="F2595" t="s">
        <v>89</v>
      </c>
      <c r="G2595" t="s">
        <v>559</v>
      </c>
      <c r="H2595" t="s">
        <v>27</v>
      </c>
      <c r="I2595" t="s">
        <v>153</v>
      </c>
      <c r="J2595" t="s">
        <v>178</v>
      </c>
      <c r="K2595">
        <v>8.25</v>
      </c>
      <c r="L2595">
        <v>29</v>
      </c>
      <c r="M2595">
        <v>22</v>
      </c>
      <c r="N2595">
        <v>7</v>
      </c>
      <c r="O2595">
        <v>29</v>
      </c>
      <c r="P2595">
        <v>75.900000000000006</v>
      </c>
      <c r="Q2595">
        <v>75.900000000000006</v>
      </c>
      <c r="R2595">
        <v>0.25</v>
      </c>
      <c r="S2595" t="s">
        <v>42</v>
      </c>
      <c r="T2595" t="s">
        <v>37</v>
      </c>
    </row>
    <row r="2596" spans="1:20" x14ac:dyDescent="0.3">
      <c r="A2596" t="s">
        <v>100</v>
      </c>
      <c r="B2596" t="s">
        <v>101</v>
      </c>
      <c r="C2596" t="s">
        <v>94</v>
      </c>
      <c r="D2596" t="s">
        <v>45</v>
      </c>
      <c r="E2596" t="s">
        <v>24</v>
      </c>
      <c r="F2596" t="s">
        <v>89</v>
      </c>
      <c r="G2596" t="s">
        <v>559</v>
      </c>
      <c r="H2596" t="s">
        <v>27</v>
      </c>
      <c r="I2596" t="s">
        <v>194</v>
      </c>
      <c r="J2596" t="s">
        <v>235</v>
      </c>
      <c r="K2596">
        <v>7.61</v>
      </c>
      <c r="L2596">
        <v>19</v>
      </c>
      <c r="M2596">
        <v>14</v>
      </c>
      <c r="N2596">
        <v>5</v>
      </c>
      <c r="O2596">
        <v>19</v>
      </c>
      <c r="P2596">
        <v>73.7</v>
      </c>
      <c r="Q2596">
        <v>73.7</v>
      </c>
      <c r="R2596">
        <v>0</v>
      </c>
      <c r="S2596" t="s">
        <v>81</v>
      </c>
      <c r="T2596" t="s">
        <v>37</v>
      </c>
    </row>
    <row r="2597" spans="1:20" x14ac:dyDescent="0.3">
      <c r="A2597" t="s">
        <v>103</v>
      </c>
      <c r="B2597" t="s">
        <v>104</v>
      </c>
      <c r="C2597" t="s">
        <v>22</v>
      </c>
      <c r="D2597" t="s">
        <v>34</v>
      </c>
      <c r="E2597" t="s">
        <v>105</v>
      </c>
      <c r="F2597" t="s">
        <v>25</v>
      </c>
      <c r="G2597" t="s">
        <v>559</v>
      </c>
      <c r="H2597" t="s">
        <v>27</v>
      </c>
      <c r="I2597" t="s">
        <v>149</v>
      </c>
      <c r="J2597" t="s">
        <v>41</v>
      </c>
      <c r="K2597">
        <v>9.35</v>
      </c>
      <c r="L2597">
        <v>23</v>
      </c>
      <c r="M2597">
        <v>20</v>
      </c>
      <c r="N2597">
        <v>3</v>
      </c>
      <c r="O2597">
        <v>23</v>
      </c>
      <c r="P2597">
        <v>87</v>
      </c>
      <c r="Q2597">
        <v>87</v>
      </c>
      <c r="R2597">
        <v>1.35</v>
      </c>
      <c r="S2597" t="s">
        <v>81</v>
      </c>
      <c r="T2597" t="s">
        <v>31</v>
      </c>
    </row>
    <row r="2598" spans="1:20" x14ac:dyDescent="0.3">
      <c r="A2598" t="s">
        <v>108</v>
      </c>
      <c r="B2598" t="s">
        <v>109</v>
      </c>
      <c r="C2598" t="s">
        <v>22</v>
      </c>
      <c r="D2598" t="s">
        <v>34</v>
      </c>
      <c r="E2598" t="s">
        <v>105</v>
      </c>
      <c r="F2598" t="s">
        <v>25</v>
      </c>
      <c r="G2598" t="s">
        <v>559</v>
      </c>
      <c r="H2598" t="s">
        <v>27</v>
      </c>
      <c r="I2598" t="s">
        <v>40</v>
      </c>
      <c r="J2598" t="s">
        <v>278</v>
      </c>
      <c r="K2598">
        <v>9.18</v>
      </c>
      <c r="L2598">
        <v>24</v>
      </c>
      <c r="M2598">
        <v>19</v>
      </c>
      <c r="N2598">
        <v>5</v>
      </c>
      <c r="O2598">
        <v>24</v>
      </c>
      <c r="P2598">
        <v>79.2</v>
      </c>
      <c r="Q2598">
        <v>79.2</v>
      </c>
      <c r="R2598">
        <v>1.18</v>
      </c>
      <c r="S2598" t="s">
        <v>30</v>
      </c>
      <c r="T2598" t="s">
        <v>37</v>
      </c>
    </row>
    <row r="2599" spans="1:20" x14ac:dyDescent="0.3">
      <c r="A2599" t="s">
        <v>111</v>
      </c>
      <c r="B2599" t="s">
        <v>112</v>
      </c>
      <c r="C2599" t="s">
        <v>55</v>
      </c>
      <c r="D2599" t="s">
        <v>56</v>
      </c>
      <c r="E2599" t="s">
        <v>105</v>
      </c>
      <c r="F2599" t="s">
        <v>57</v>
      </c>
      <c r="G2599" t="s">
        <v>559</v>
      </c>
      <c r="H2599" t="s">
        <v>27</v>
      </c>
      <c r="I2599" t="s">
        <v>164</v>
      </c>
      <c r="J2599" t="s">
        <v>560</v>
      </c>
      <c r="K2599">
        <v>9.59</v>
      </c>
      <c r="L2599">
        <v>20</v>
      </c>
      <c r="M2599">
        <v>18</v>
      </c>
      <c r="N2599">
        <v>2</v>
      </c>
      <c r="O2599">
        <v>20</v>
      </c>
      <c r="P2599">
        <v>90</v>
      </c>
      <c r="Q2599">
        <v>90</v>
      </c>
      <c r="R2599">
        <v>1.59</v>
      </c>
      <c r="S2599" t="s">
        <v>81</v>
      </c>
      <c r="T2599" t="s">
        <v>31</v>
      </c>
    </row>
    <row r="2600" spans="1:20" x14ac:dyDescent="0.3">
      <c r="A2600" t="s">
        <v>114</v>
      </c>
      <c r="B2600" t="s">
        <v>115</v>
      </c>
      <c r="C2600" t="s">
        <v>72</v>
      </c>
      <c r="D2600" t="s">
        <v>73</v>
      </c>
      <c r="E2600" t="s">
        <v>105</v>
      </c>
      <c r="F2600" t="s">
        <v>74</v>
      </c>
      <c r="G2600" t="s">
        <v>559</v>
      </c>
      <c r="H2600" t="s">
        <v>27</v>
      </c>
      <c r="I2600" t="s">
        <v>84</v>
      </c>
      <c r="J2600" t="s">
        <v>41</v>
      </c>
      <c r="K2600">
        <v>9.23</v>
      </c>
      <c r="L2600">
        <v>19</v>
      </c>
      <c r="M2600">
        <v>19</v>
      </c>
      <c r="N2600">
        <v>0</v>
      </c>
      <c r="O2600">
        <v>19</v>
      </c>
      <c r="P2600">
        <v>100</v>
      </c>
      <c r="Q2600">
        <v>100</v>
      </c>
      <c r="R2600">
        <v>1.23</v>
      </c>
      <c r="S2600" t="s">
        <v>42</v>
      </c>
      <c r="T2600" t="s">
        <v>60</v>
      </c>
    </row>
    <row r="2601" spans="1:20" x14ac:dyDescent="0.3">
      <c r="A2601" t="s">
        <v>117</v>
      </c>
      <c r="B2601" t="s">
        <v>118</v>
      </c>
      <c r="C2601" t="s">
        <v>94</v>
      </c>
      <c r="D2601" t="s">
        <v>95</v>
      </c>
      <c r="E2601" t="s">
        <v>105</v>
      </c>
      <c r="F2601" t="s">
        <v>89</v>
      </c>
      <c r="G2601" t="s">
        <v>559</v>
      </c>
      <c r="H2601" t="s">
        <v>27</v>
      </c>
      <c r="I2601" t="s">
        <v>113</v>
      </c>
      <c r="J2601" t="s">
        <v>202</v>
      </c>
      <c r="K2601">
        <v>7.37</v>
      </c>
      <c r="L2601">
        <v>31</v>
      </c>
      <c r="M2601">
        <v>27</v>
      </c>
      <c r="N2601">
        <v>4</v>
      </c>
      <c r="O2601">
        <v>31</v>
      </c>
      <c r="P2601">
        <v>87.1</v>
      </c>
      <c r="Q2601">
        <v>87.1</v>
      </c>
      <c r="R2601">
        <v>0</v>
      </c>
      <c r="S2601" t="s">
        <v>30</v>
      </c>
      <c r="T2601" t="s">
        <v>37</v>
      </c>
    </row>
    <row r="2602" spans="1:20" x14ac:dyDescent="0.3">
      <c r="A2602" t="s">
        <v>20</v>
      </c>
      <c r="B2602" t="s">
        <v>21</v>
      </c>
      <c r="C2602" t="s">
        <v>22</v>
      </c>
      <c r="D2602" t="s">
        <v>23</v>
      </c>
      <c r="E2602" t="s">
        <v>24</v>
      </c>
      <c r="F2602" t="s">
        <v>25</v>
      </c>
      <c r="G2602" t="s">
        <v>561</v>
      </c>
      <c r="H2602" t="s">
        <v>27</v>
      </c>
      <c r="I2602" t="s">
        <v>99</v>
      </c>
      <c r="J2602" t="s">
        <v>314</v>
      </c>
      <c r="K2602">
        <v>9.57</v>
      </c>
      <c r="L2602">
        <v>20</v>
      </c>
      <c r="M2602">
        <v>16</v>
      </c>
      <c r="N2602">
        <v>4</v>
      </c>
      <c r="O2602">
        <v>20</v>
      </c>
      <c r="P2602">
        <v>80</v>
      </c>
      <c r="Q2602">
        <v>80</v>
      </c>
      <c r="R2602">
        <v>1.57</v>
      </c>
      <c r="S2602" t="s">
        <v>42</v>
      </c>
      <c r="T2602" t="s">
        <v>37</v>
      </c>
    </row>
    <row r="2603" spans="1:20" x14ac:dyDescent="0.3">
      <c r="A2603" t="s">
        <v>32</v>
      </c>
      <c r="B2603" t="s">
        <v>33</v>
      </c>
      <c r="C2603" t="s">
        <v>22</v>
      </c>
      <c r="D2603" t="s">
        <v>34</v>
      </c>
      <c r="E2603" t="s">
        <v>24</v>
      </c>
      <c r="F2603" t="s">
        <v>25</v>
      </c>
      <c r="G2603" t="s">
        <v>561</v>
      </c>
      <c r="H2603" t="s">
        <v>27</v>
      </c>
      <c r="I2603" t="s">
        <v>28</v>
      </c>
      <c r="J2603" t="s">
        <v>281</v>
      </c>
      <c r="K2603">
        <v>7.83</v>
      </c>
      <c r="L2603">
        <v>29</v>
      </c>
      <c r="M2603">
        <v>29</v>
      </c>
      <c r="N2603">
        <v>0</v>
      </c>
      <c r="O2603">
        <v>29</v>
      </c>
      <c r="P2603">
        <v>100</v>
      </c>
      <c r="Q2603">
        <v>100</v>
      </c>
      <c r="R2603">
        <v>0</v>
      </c>
      <c r="S2603" t="s">
        <v>42</v>
      </c>
      <c r="T2603" t="s">
        <v>60</v>
      </c>
    </row>
    <row r="2604" spans="1:20" x14ac:dyDescent="0.3">
      <c r="A2604" t="s">
        <v>38</v>
      </c>
      <c r="B2604" t="s">
        <v>39</v>
      </c>
      <c r="C2604" t="s">
        <v>22</v>
      </c>
      <c r="D2604" t="s">
        <v>34</v>
      </c>
      <c r="E2604" t="s">
        <v>24</v>
      </c>
      <c r="F2604" t="s">
        <v>25</v>
      </c>
      <c r="G2604" t="s">
        <v>561</v>
      </c>
      <c r="H2604" t="s">
        <v>27</v>
      </c>
      <c r="I2604" t="s">
        <v>194</v>
      </c>
      <c r="J2604" t="s">
        <v>76</v>
      </c>
      <c r="K2604">
        <v>8.65</v>
      </c>
      <c r="L2604">
        <v>26</v>
      </c>
      <c r="M2604">
        <v>20</v>
      </c>
      <c r="N2604">
        <v>6</v>
      </c>
      <c r="O2604">
        <v>26</v>
      </c>
      <c r="P2604">
        <v>76.900000000000006</v>
      </c>
      <c r="Q2604">
        <v>76.900000000000006</v>
      </c>
      <c r="R2604">
        <v>0.65</v>
      </c>
      <c r="S2604" t="s">
        <v>30</v>
      </c>
      <c r="T2604" t="s">
        <v>37</v>
      </c>
    </row>
    <row r="2605" spans="1:20" x14ac:dyDescent="0.3">
      <c r="A2605" t="s">
        <v>43</v>
      </c>
      <c r="B2605" t="s">
        <v>44</v>
      </c>
      <c r="C2605" t="s">
        <v>22</v>
      </c>
      <c r="D2605" t="s">
        <v>45</v>
      </c>
      <c r="E2605" t="s">
        <v>24</v>
      </c>
      <c r="F2605" t="s">
        <v>25</v>
      </c>
      <c r="G2605" t="s">
        <v>561</v>
      </c>
      <c r="H2605" t="s">
        <v>27</v>
      </c>
      <c r="I2605" t="s">
        <v>58</v>
      </c>
      <c r="J2605" t="s">
        <v>291</v>
      </c>
      <c r="K2605">
        <v>8.85</v>
      </c>
      <c r="L2605">
        <v>24</v>
      </c>
      <c r="M2605">
        <v>22</v>
      </c>
      <c r="N2605">
        <v>2</v>
      </c>
      <c r="O2605">
        <v>24</v>
      </c>
      <c r="P2605">
        <v>91.7</v>
      </c>
      <c r="Q2605">
        <v>91.7</v>
      </c>
      <c r="R2605">
        <v>0.85</v>
      </c>
      <c r="S2605" t="s">
        <v>42</v>
      </c>
      <c r="T2605" t="s">
        <v>31</v>
      </c>
    </row>
    <row r="2606" spans="1:20" x14ac:dyDescent="0.3">
      <c r="A2606" t="s">
        <v>48</v>
      </c>
      <c r="B2606" t="s">
        <v>49</v>
      </c>
      <c r="C2606" t="s">
        <v>22</v>
      </c>
      <c r="D2606" t="s">
        <v>34</v>
      </c>
      <c r="E2606" t="s">
        <v>24</v>
      </c>
      <c r="F2606" t="s">
        <v>25</v>
      </c>
      <c r="G2606" t="s">
        <v>561</v>
      </c>
      <c r="H2606" t="s">
        <v>27</v>
      </c>
      <c r="I2606" t="s">
        <v>110</v>
      </c>
      <c r="J2606" t="s">
        <v>140</v>
      </c>
      <c r="K2606">
        <v>8.3000000000000007</v>
      </c>
      <c r="L2606">
        <v>15</v>
      </c>
      <c r="M2606">
        <v>13</v>
      </c>
      <c r="N2606">
        <v>2</v>
      </c>
      <c r="O2606">
        <v>15</v>
      </c>
      <c r="P2606">
        <v>86.7</v>
      </c>
      <c r="Q2606">
        <v>86.7</v>
      </c>
      <c r="R2606">
        <v>0.3</v>
      </c>
      <c r="S2606" t="s">
        <v>30</v>
      </c>
      <c r="T2606" t="s">
        <v>31</v>
      </c>
    </row>
    <row r="2607" spans="1:20" x14ac:dyDescent="0.3">
      <c r="A2607" t="s">
        <v>53</v>
      </c>
      <c r="B2607" t="s">
        <v>54</v>
      </c>
      <c r="C2607" t="s">
        <v>55</v>
      </c>
      <c r="D2607" t="s">
        <v>56</v>
      </c>
      <c r="E2607" t="s">
        <v>24</v>
      </c>
      <c r="F2607" t="s">
        <v>57</v>
      </c>
      <c r="G2607" t="s">
        <v>561</v>
      </c>
      <c r="H2607" t="s">
        <v>27</v>
      </c>
      <c r="I2607" t="s">
        <v>164</v>
      </c>
      <c r="J2607" t="s">
        <v>316</v>
      </c>
      <c r="K2607">
        <v>8.56</v>
      </c>
      <c r="L2607">
        <v>10</v>
      </c>
      <c r="M2607">
        <v>8</v>
      </c>
      <c r="N2607">
        <v>2</v>
      </c>
      <c r="O2607">
        <v>10</v>
      </c>
      <c r="P2607">
        <v>80</v>
      </c>
      <c r="Q2607">
        <v>80</v>
      </c>
      <c r="R2607">
        <v>0.56000000000000005</v>
      </c>
      <c r="S2607" t="s">
        <v>42</v>
      </c>
      <c r="T2607" t="s">
        <v>31</v>
      </c>
    </row>
    <row r="2608" spans="1:20" x14ac:dyDescent="0.3">
      <c r="A2608" t="s">
        <v>61</v>
      </c>
      <c r="B2608" t="s">
        <v>62</v>
      </c>
      <c r="C2608" t="s">
        <v>55</v>
      </c>
      <c r="D2608" t="s">
        <v>63</v>
      </c>
      <c r="E2608" t="s">
        <v>24</v>
      </c>
      <c r="F2608" t="s">
        <v>57</v>
      </c>
      <c r="G2608" t="s">
        <v>561</v>
      </c>
      <c r="H2608" t="s">
        <v>27</v>
      </c>
      <c r="I2608" t="s">
        <v>179</v>
      </c>
      <c r="J2608" t="s">
        <v>272</v>
      </c>
      <c r="K2608">
        <v>9.58</v>
      </c>
      <c r="L2608">
        <v>18</v>
      </c>
      <c r="M2608">
        <v>14</v>
      </c>
      <c r="N2608">
        <v>4</v>
      </c>
      <c r="O2608">
        <v>18</v>
      </c>
      <c r="P2608">
        <v>77.8</v>
      </c>
      <c r="Q2608">
        <v>77.8</v>
      </c>
      <c r="R2608">
        <v>1.58</v>
      </c>
      <c r="S2608" t="s">
        <v>30</v>
      </c>
      <c r="T2608" t="s">
        <v>37</v>
      </c>
    </row>
    <row r="2609" spans="1:20" x14ac:dyDescent="0.3">
      <c r="A2609" t="s">
        <v>66</v>
      </c>
      <c r="B2609" t="s">
        <v>67</v>
      </c>
      <c r="C2609" t="s">
        <v>55</v>
      </c>
      <c r="D2609" t="s">
        <v>56</v>
      </c>
      <c r="E2609" t="s">
        <v>24</v>
      </c>
      <c r="F2609" t="s">
        <v>57</v>
      </c>
      <c r="G2609" t="s">
        <v>561</v>
      </c>
      <c r="H2609" t="s">
        <v>27</v>
      </c>
      <c r="I2609" t="s">
        <v>219</v>
      </c>
      <c r="J2609" t="s">
        <v>76</v>
      </c>
      <c r="K2609">
        <v>7.86</v>
      </c>
      <c r="L2609">
        <v>13</v>
      </c>
      <c r="M2609">
        <v>10</v>
      </c>
      <c r="N2609">
        <v>3</v>
      </c>
      <c r="O2609">
        <v>13</v>
      </c>
      <c r="P2609">
        <v>76.900000000000006</v>
      </c>
      <c r="Q2609">
        <v>76.900000000000006</v>
      </c>
      <c r="R2609">
        <v>0</v>
      </c>
      <c r="S2609" t="s">
        <v>42</v>
      </c>
      <c r="T2609" t="s">
        <v>31</v>
      </c>
    </row>
    <row r="2610" spans="1:20" x14ac:dyDescent="0.3">
      <c r="A2610" t="s">
        <v>70</v>
      </c>
      <c r="B2610" t="s">
        <v>71</v>
      </c>
      <c r="C2610" t="s">
        <v>72</v>
      </c>
      <c r="D2610" t="s">
        <v>73</v>
      </c>
      <c r="E2610" t="s">
        <v>24</v>
      </c>
      <c r="F2610" t="s">
        <v>74</v>
      </c>
      <c r="G2610" t="s">
        <v>561</v>
      </c>
      <c r="H2610" t="s">
        <v>27</v>
      </c>
      <c r="I2610" t="s">
        <v>68</v>
      </c>
      <c r="J2610" t="s">
        <v>157</v>
      </c>
      <c r="K2610">
        <v>7.62</v>
      </c>
      <c r="L2610">
        <v>20</v>
      </c>
      <c r="M2610">
        <v>15</v>
      </c>
      <c r="N2610">
        <v>5</v>
      </c>
      <c r="O2610">
        <v>20</v>
      </c>
      <c r="P2610">
        <v>75</v>
      </c>
      <c r="Q2610">
        <v>75</v>
      </c>
      <c r="R2610">
        <v>0</v>
      </c>
      <c r="S2610" t="s">
        <v>42</v>
      </c>
      <c r="T2610" t="s">
        <v>37</v>
      </c>
    </row>
    <row r="2611" spans="1:20" x14ac:dyDescent="0.3">
      <c r="A2611" t="s">
        <v>77</v>
      </c>
      <c r="B2611" t="s">
        <v>78</v>
      </c>
      <c r="C2611" t="s">
        <v>72</v>
      </c>
      <c r="D2611" t="s">
        <v>73</v>
      </c>
      <c r="E2611" t="s">
        <v>24</v>
      </c>
      <c r="F2611" t="s">
        <v>74</v>
      </c>
      <c r="G2611" t="s">
        <v>561</v>
      </c>
      <c r="H2611" t="s">
        <v>27</v>
      </c>
      <c r="I2611" t="s">
        <v>90</v>
      </c>
      <c r="J2611" t="s">
        <v>231</v>
      </c>
      <c r="K2611">
        <v>8.2799999999999994</v>
      </c>
      <c r="L2611">
        <v>16</v>
      </c>
      <c r="M2611">
        <v>16</v>
      </c>
      <c r="N2611">
        <v>0</v>
      </c>
      <c r="O2611">
        <v>16</v>
      </c>
      <c r="P2611">
        <v>100</v>
      </c>
      <c r="Q2611">
        <v>100</v>
      </c>
      <c r="R2611">
        <v>0.28000000000000003</v>
      </c>
      <c r="S2611" t="s">
        <v>42</v>
      </c>
      <c r="T2611" t="s">
        <v>60</v>
      </c>
    </row>
    <row r="2612" spans="1:20" x14ac:dyDescent="0.3">
      <c r="A2612" t="s">
        <v>82</v>
      </c>
      <c r="B2612" t="s">
        <v>83</v>
      </c>
      <c r="C2612" t="s">
        <v>72</v>
      </c>
      <c r="D2612" t="s">
        <v>45</v>
      </c>
      <c r="E2612" t="s">
        <v>24</v>
      </c>
      <c r="F2612" t="s">
        <v>74</v>
      </c>
      <c r="G2612" t="s">
        <v>561</v>
      </c>
      <c r="H2612" t="s">
        <v>27</v>
      </c>
      <c r="I2612" t="s">
        <v>58</v>
      </c>
      <c r="J2612" t="s">
        <v>187</v>
      </c>
      <c r="K2612">
        <v>8.7799999999999994</v>
      </c>
      <c r="L2612">
        <v>19</v>
      </c>
      <c r="M2612">
        <v>16</v>
      </c>
      <c r="N2612">
        <v>3</v>
      </c>
      <c r="O2612">
        <v>19</v>
      </c>
      <c r="P2612">
        <v>84.2</v>
      </c>
      <c r="Q2612">
        <v>84.2</v>
      </c>
      <c r="R2612">
        <v>0.78</v>
      </c>
      <c r="S2612" t="s">
        <v>30</v>
      </c>
      <c r="T2612" t="s">
        <v>31</v>
      </c>
    </row>
    <row r="2613" spans="1:20" x14ac:dyDescent="0.3">
      <c r="A2613" t="s">
        <v>85</v>
      </c>
      <c r="B2613" t="s">
        <v>86</v>
      </c>
      <c r="C2613" t="s">
        <v>87</v>
      </c>
      <c r="D2613" t="s">
        <v>88</v>
      </c>
      <c r="E2613" t="s">
        <v>24</v>
      </c>
      <c r="F2613" t="s">
        <v>89</v>
      </c>
      <c r="G2613" t="s">
        <v>561</v>
      </c>
      <c r="H2613" t="s">
        <v>27</v>
      </c>
      <c r="I2613" t="s">
        <v>79</v>
      </c>
      <c r="J2613" t="s">
        <v>337</v>
      </c>
      <c r="K2613">
        <v>8.44</v>
      </c>
      <c r="L2613">
        <v>10</v>
      </c>
      <c r="M2613">
        <v>9</v>
      </c>
      <c r="N2613">
        <v>1</v>
      </c>
      <c r="O2613">
        <v>10</v>
      </c>
      <c r="P2613">
        <v>90</v>
      </c>
      <c r="Q2613">
        <v>90</v>
      </c>
      <c r="R2613">
        <v>0.44</v>
      </c>
      <c r="S2613" t="s">
        <v>81</v>
      </c>
      <c r="T2613" t="s">
        <v>31</v>
      </c>
    </row>
    <row r="2614" spans="1:20" x14ac:dyDescent="0.3">
      <c r="A2614" t="s">
        <v>92</v>
      </c>
      <c r="B2614" t="s">
        <v>93</v>
      </c>
      <c r="C2614" t="s">
        <v>94</v>
      </c>
      <c r="D2614" t="s">
        <v>95</v>
      </c>
      <c r="E2614" t="s">
        <v>24</v>
      </c>
      <c r="F2614" t="s">
        <v>89</v>
      </c>
      <c r="G2614" t="s">
        <v>561</v>
      </c>
      <c r="H2614" t="s">
        <v>27</v>
      </c>
      <c r="I2614" t="s">
        <v>64</v>
      </c>
      <c r="J2614" t="s">
        <v>280</v>
      </c>
      <c r="K2614">
        <v>9.16</v>
      </c>
      <c r="L2614">
        <v>27</v>
      </c>
      <c r="M2614">
        <v>19</v>
      </c>
      <c r="N2614">
        <v>8</v>
      </c>
      <c r="O2614">
        <v>27</v>
      </c>
      <c r="P2614">
        <v>70.400000000000006</v>
      </c>
      <c r="Q2614">
        <v>70.400000000000006</v>
      </c>
      <c r="R2614">
        <v>1.1599999999999999</v>
      </c>
      <c r="S2614" t="s">
        <v>42</v>
      </c>
      <c r="T2614" t="s">
        <v>122</v>
      </c>
    </row>
    <row r="2615" spans="1:20" x14ac:dyDescent="0.3">
      <c r="A2615" t="s">
        <v>97</v>
      </c>
      <c r="B2615" t="s">
        <v>98</v>
      </c>
      <c r="C2615" t="s">
        <v>94</v>
      </c>
      <c r="D2615" t="s">
        <v>95</v>
      </c>
      <c r="E2615" t="s">
        <v>24</v>
      </c>
      <c r="F2615" t="s">
        <v>89</v>
      </c>
      <c r="G2615" t="s">
        <v>561</v>
      </c>
      <c r="H2615" t="s">
        <v>27</v>
      </c>
      <c r="I2615" t="s">
        <v>149</v>
      </c>
      <c r="J2615" t="s">
        <v>236</v>
      </c>
      <c r="K2615">
        <v>8.86</v>
      </c>
      <c r="L2615">
        <v>23</v>
      </c>
      <c r="M2615">
        <v>17</v>
      </c>
      <c r="N2615">
        <v>6</v>
      </c>
      <c r="O2615">
        <v>23</v>
      </c>
      <c r="P2615">
        <v>73.900000000000006</v>
      </c>
      <c r="Q2615">
        <v>73.900000000000006</v>
      </c>
      <c r="R2615">
        <v>0.86</v>
      </c>
      <c r="S2615" t="s">
        <v>81</v>
      </c>
      <c r="T2615" t="s">
        <v>37</v>
      </c>
    </row>
    <row r="2616" spans="1:20" x14ac:dyDescent="0.3">
      <c r="A2616" t="s">
        <v>100</v>
      </c>
      <c r="B2616" t="s">
        <v>101</v>
      </c>
      <c r="C2616" t="s">
        <v>94</v>
      </c>
      <c r="D2616" t="s">
        <v>45</v>
      </c>
      <c r="E2616" t="s">
        <v>24</v>
      </c>
      <c r="F2616" t="s">
        <v>89</v>
      </c>
      <c r="G2616" t="s">
        <v>561</v>
      </c>
      <c r="H2616" t="s">
        <v>27</v>
      </c>
      <c r="I2616" t="s">
        <v>181</v>
      </c>
      <c r="J2616" t="s">
        <v>242</v>
      </c>
      <c r="K2616">
        <v>7.49</v>
      </c>
      <c r="L2616">
        <v>31</v>
      </c>
      <c r="M2616">
        <v>28</v>
      </c>
      <c r="N2616">
        <v>3</v>
      </c>
      <c r="O2616">
        <v>31</v>
      </c>
      <c r="P2616">
        <v>90.3</v>
      </c>
      <c r="Q2616">
        <v>90.3</v>
      </c>
      <c r="R2616">
        <v>0</v>
      </c>
      <c r="S2616" t="s">
        <v>81</v>
      </c>
      <c r="T2616" t="s">
        <v>31</v>
      </c>
    </row>
    <row r="2617" spans="1:20" x14ac:dyDescent="0.3">
      <c r="A2617" t="s">
        <v>103</v>
      </c>
      <c r="B2617" t="s">
        <v>104</v>
      </c>
      <c r="C2617" t="s">
        <v>22</v>
      </c>
      <c r="D2617" t="s">
        <v>34</v>
      </c>
      <c r="E2617" t="s">
        <v>105</v>
      </c>
      <c r="F2617" t="s">
        <v>25</v>
      </c>
      <c r="G2617" t="s">
        <v>561</v>
      </c>
      <c r="H2617" t="s">
        <v>27</v>
      </c>
      <c r="I2617" t="s">
        <v>223</v>
      </c>
      <c r="J2617" t="s">
        <v>147</v>
      </c>
      <c r="K2617">
        <v>7.89</v>
      </c>
      <c r="L2617">
        <v>27</v>
      </c>
      <c r="M2617">
        <v>24</v>
      </c>
      <c r="N2617">
        <v>3</v>
      </c>
      <c r="O2617">
        <v>27</v>
      </c>
      <c r="P2617">
        <v>88.9</v>
      </c>
      <c r="Q2617">
        <v>88.9</v>
      </c>
      <c r="R2617">
        <v>0</v>
      </c>
      <c r="S2617" t="s">
        <v>81</v>
      </c>
      <c r="T2617" t="s">
        <v>31</v>
      </c>
    </row>
    <row r="2618" spans="1:20" x14ac:dyDescent="0.3">
      <c r="A2618" t="s">
        <v>108</v>
      </c>
      <c r="B2618" t="s">
        <v>109</v>
      </c>
      <c r="C2618" t="s">
        <v>22</v>
      </c>
      <c r="D2618" t="s">
        <v>34</v>
      </c>
      <c r="E2618" t="s">
        <v>105</v>
      </c>
      <c r="F2618" t="s">
        <v>25</v>
      </c>
      <c r="G2618" t="s">
        <v>561</v>
      </c>
      <c r="H2618" t="s">
        <v>27</v>
      </c>
      <c r="I2618" t="s">
        <v>90</v>
      </c>
      <c r="J2618" t="s">
        <v>144</v>
      </c>
      <c r="K2618">
        <v>8.42</v>
      </c>
      <c r="L2618">
        <v>22</v>
      </c>
      <c r="M2618">
        <v>15</v>
      </c>
      <c r="N2618">
        <v>7</v>
      </c>
      <c r="O2618">
        <v>22</v>
      </c>
      <c r="P2618">
        <v>68.2</v>
      </c>
      <c r="Q2618">
        <v>68.2</v>
      </c>
      <c r="R2618">
        <v>0.42</v>
      </c>
      <c r="S2618" t="s">
        <v>30</v>
      </c>
      <c r="T2618" t="s">
        <v>37</v>
      </c>
    </row>
    <row r="2619" spans="1:20" x14ac:dyDescent="0.3">
      <c r="A2619" t="s">
        <v>111</v>
      </c>
      <c r="B2619" t="s">
        <v>112</v>
      </c>
      <c r="C2619" t="s">
        <v>55</v>
      </c>
      <c r="D2619" t="s">
        <v>56</v>
      </c>
      <c r="E2619" t="s">
        <v>105</v>
      </c>
      <c r="F2619" t="s">
        <v>57</v>
      </c>
      <c r="G2619" t="s">
        <v>561</v>
      </c>
      <c r="H2619" t="s">
        <v>27</v>
      </c>
      <c r="I2619" t="s">
        <v>75</v>
      </c>
      <c r="J2619" t="s">
        <v>287</v>
      </c>
      <c r="K2619">
        <v>7.96</v>
      </c>
      <c r="L2619">
        <v>5</v>
      </c>
      <c r="M2619">
        <v>4</v>
      </c>
      <c r="N2619">
        <v>1</v>
      </c>
      <c r="O2619">
        <v>5</v>
      </c>
      <c r="P2619">
        <v>80</v>
      </c>
      <c r="Q2619">
        <v>80</v>
      </c>
      <c r="R2619">
        <v>0</v>
      </c>
      <c r="S2619" t="s">
        <v>30</v>
      </c>
      <c r="T2619" t="s">
        <v>31</v>
      </c>
    </row>
    <row r="2620" spans="1:20" x14ac:dyDescent="0.3">
      <c r="A2620" t="s">
        <v>114</v>
      </c>
      <c r="B2620" t="s">
        <v>115</v>
      </c>
      <c r="C2620" t="s">
        <v>72</v>
      </c>
      <c r="D2620" t="s">
        <v>73</v>
      </c>
      <c r="E2620" t="s">
        <v>105</v>
      </c>
      <c r="F2620" t="s">
        <v>74</v>
      </c>
      <c r="G2620" t="s">
        <v>561</v>
      </c>
      <c r="H2620" t="s">
        <v>27</v>
      </c>
      <c r="I2620" t="s">
        <v>75</v>
      </c>
      <c r="J2620" t="s">
        <v>391</v>
      </c>
      <c r="K2620">
        <v>8.9600000000000009</v>
      </c>
      <c r="L2620">
        <v>27</v>
      </c>
      <c r="M2620">
        <v>27</v>
      </c>
      <c r="N2620">
        <v>0</v>
      </c>
      <c r="O2620">
        <v>27</v>
      </c>
      <c r="P2620">
        <v>100</v>
      </c>
      <c r="Q2620">
        <v>100</v>
      </c>
      <c r="R2620">
        <v>0.96</v>
      </c>
      <c r="S2620" t="s">
        <v>42</v>
      </c>
      <c r="T2620" t="s">
        <v>60</v>
      </c>
    </row>
    <row r="2621" spans="1:20" x14ac:dyDescent="0.3">
      <c r="A2621" t="s">
        <v>117</v>
      </c>
      <c r="B2621" t="s">
        <v>118</v>
      </c>
      <c r="C2621" t="s">
        <v>94</v>
      </c>
      <c r="D2621" t="s">
        <v>95</v>
      </c>
      <c r="E2621" t="s">
        <v>105</v>
      </c>
      <c r="F2621" t="s">
        <v>89</v>
      </c>
      <c r="G2621" t="s">
        <v>561</v>
      </c>
      <c r="H2621" t="s">
        <v>27</v>
      </c>
      <c r="I2621" t="s">
        <v>185</v>
      </c>
      <c r="J2621" t="s">
        <v>243</v>
      </c>
      <c r="K2621">
        <v>7.21</v>
      </c>
      <c r="L2621">
        <v>29</v>
      </c>
      <c r="M2621">
        <v>23</v>
      </c>
      <c r="N2621">
        <v>6</v>
      </c>
      <c r="O2621">
        <v>29</v>
      </c>
      <c r="P2621">
        <v>79.3</v>
      </c>
      <c r="Q2621">
        <v>79.3</v>
      </c>
      <c r="R2621">
        <v>0</v>
      </c>
      <c r="S2621" t="s">
        <v>30</v>
      </c>
      <c r="T2621" t="s">
        <v>37</v>
      </c>
    </row>
    <row r="2622" spans="1:20" x14ac:dyDescent="0.3">
      <c r="A2622" t="s">
        <v>20</v>
      </c>
      <c r="B2622" t="s">
        <v>21</v>
      </c>
      <c r="C2622" t="s">
        <v>22</v>
      </c>
      <c r="D2622" t="s">
        <v>23</v>
      </c>
      <c r="E2622" t="s">
        <v>24</v>
      </c>
      <c r="F2622" t="s">
        <v>25</v>
      </c>
      <c r="G2622" t="s">
        <v>562</v>
      </c>
      <c r="H2622" t="s">
        <v>27</v>
      </c>
      <c r="I2622" t="s">
        <v>84</v>
      </c>
      <c r="J2622" t="s">
        <v>36</v>
      </c>
      <c r="K2622">
        <v>7.25</v>
      </c>
      <c r="L2622">
        <v>20</v>
      </c>
      <c r="M2622">
        <v>19</v>
      </c>
      <c r="N2622">
        <v>1</v>
      </c>
      <c r="O2622">
        <v>20</v>
      </c>
      <c r="P2622">
        <v>95</v>
      </c>
      <c r="Q2622">
        <v>95</v>
      </c>
      <c r="R2622">
        <v>0</v>
      </c>
      <c r="S2622" t="s">
        <v>30</v>
      </c>
      <c r="T2622" t="s">
        <v>31</v>
      </c>
    </row>
    <row r="2623" spans="1:20" x14ac:dyDescent="0.3">
      <c r="A2623" t="s">
        <v>32</v>
      </c>
      <c r="B2623" t="s">
        <v>33</v>
      </c>
      <c r="C2623" t="s">
        <v>22</v>
      </c>
      <c r="D2623" t="s">
        <v>34</v>
      </c>
      <c r="E2623" t="s">
        <v>24</v>
      </c>
      <c r="F2623" t="s">
        <v>25</v>
      </c>
      <c r="G2623" t="s">
        <v>562</v>
      </c>
      <c r="H2623" t="s">
        <v>158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 t="s">
        <v>42</v>
      </c>
      <c r="T2623" t="s">
        <v>60</v>
      </c>
    </row>
    <row r="2624" spans="1:20" x14ac:dyDescent="0.3">
      <c r="A2624" t="s">
        <v>38</v>
      </c>
      <c r="B2624" t="s">
        <v>39</v>
      </c>
      <c r="C2624" t="s">
        <v>22</v>
      </c>
      <c r="D2624" t="s">
        <v>34</v>
      </c>
      <c r="E2624" t="s">
        <v>24</v>
      </c>
      <c r="F2624" t="s">
        <v>25</v>
      </c>
      <c r="G2624" t="s">
        <v>562</v>
      </c>
      <c r="H2624" t="s">
        <v>27</v>
      </c>
      <c r="I2624" t="s">
        <v>68</v>
      </c>
      <c r="J2624" t="s">
        <v>286</v>
      </c>
      <c r="K2624">
        <v>7.42</v>
      </c>
      <c r="L2624">
        <v>31</v>
      </c>
      <c r="M2624">
        <v>31</v>
      </c>
      <c r="N2624">
        <v>0</v>
      </c>
      <c r="O2624">
        <v>31</v>
      </c>
      <c r="P2624">
        <v>100</v>
      </c>
      <c r="Q2624">
        <v>100</v>
      </c>
      <c r="R2624">
        <v>0</v>
      </c>
      <c r="S2624" t="s">
        <v>42</v>
      </c>
      <c r="T2624" t="s">
        <v>60</v>
      </c>
    </row>
    <row r="2625" spans="1:20" x14ac:dyDescent="0.3">
      <c r="A2625" t="s">
        <v>43</v>
      </c>
      <c r="B2625" t="s">
        <v>44</v>
      </c>
      <c r="C2625" t="s">
        <v>22</v>
      </c>
      <c r="D2625" t="s">
        <v>45</v>
      </c>
      <c r="E2625" t="s">
        <v>24</v>
      </c>
      <c r="F2625" t="s">
        <v>25</v>
      </c>
      <c r="G2625" t="s">
        <v>562</v>
      </c>
      <c r="H2625" t="s">
        <v>27</v>
      </c>
      <c r="I2625" t="s">
        <v>149</v>
      </c>
      <c r="J2625" t="s">
        <v>147</v>
      </c>
      <c r="K2625">
        <v>8.89</v>
      </c>
      <c r="L2625">
        <v>24</v>
      </c>
      <c r="M2625">
        <v>24</v>
      </c>
      <c r="N2625">
        <v>0</v>
      </c>
      <c r="O2625">
        <v>24</v>
      </c>
      <c r="P2625">
        <v>100</v>
      </c>
      <c r="Q2625">
        <v>100</v>
      </c>
      <c r="R2625">
        <v>0.89</v>
      </c>
      <c r="S2625" t="s">
        <v>42</v>
      </c>
      <c r="T2625" t="s">
        <v>60</v>
      </c>
    </row>
    <row r="2626" spans="1:20" x14ac:dyDescent="0.3">
      <c r="A2626" t="s">
        <v>48</v>
      </c>
      <c r="B2626" t="s">
        <v>49</v>
      </c>
      <c r="C2626" t="s">
        <v>22</v>
      </c>
      <c r="D2626" t="s">
        <v>34</v>
      </c>
      <c r="E2626" t="s">
        <v>24</v>
      </c>
      <c r="F2626" t="s">
        <v>25</v>
      </c>
      <c r="G2626" t="s">
        <v>562</v>
      </c>
      <c r="H2626" t="s">
        <v>119</v>
      </c>
      <c r="I2626" t="s">
        <v>166</v>
      </c>
      <c r="J2626" t="s">
        <v>419</v>
      </c>
      <c r="K2626">
        <v>9.14</v>
      </c>
      <c r="L2626">
        <v>21</v>
      </c>
      <c r="M2626">
        <v>19</v>
      </c>
      <c r="N2626">
        <v>2</v>
      </c>
      <c r="O2626">
        <v>21</v>
      </c>
      <c r="P2626">
        <v>90.5</v>
      </c>
      <c r="Q2626">
        <v>90.5</v>
      </c>
      <c r="R2626">
        <v>1.1399999999999999</v>
      </c>
      <c r="S2626" t="s">
        <v>81</v>
      </c>
      <c r="T2626" t="s">
        <v>31</v>
      </c>
    </row>
    <row r="2627" spans="1:20" x14ac:dyDescent="0.3">
      <c r="A2627" t="s">
        <v>53</v>
      </c>
      <c r="B2627" t="s">
        <v>54</v>
      </c>
      <c r="C2627" t="s">
        <v>55</v>
      </c>
      <c r="D2627" t="s">
        <v>56</v>
      </c>
      <c r="E2627" t="s">
        <v>24</v>
      </c>
      <c r="F2627" t="s">
        <v>57</v>
      </c>
      <c r="G2627" t="s">
        <v>562</v>
      </c>
      <c r="H2627" t="s">
        <v>27</v>
      </c>
      <c r="I2627" t="s">
        <v>260</v>
      </c>
      <c r="J2627" t="s">
        <v>265</v>
      </c>
      <c r="K2627">
        <v>8.4499999999999993</v>
      </c>
      <c r="L2627">
        <v>15</v>
      </c>
      <c r="M2627">
        <v>10</v>
      </c>
      <c r="N2627">
        <v>5</v>
      </c>
      <c r="O2627">
        <v>15</v>
      </c>
      <c r="P2627">
        <v>66.7</v>
      </c>
      <c r="Q2627">
        <v>66.7</v>
      </c>
      <c r="R2627">
        <v>0.45</v>
      </c>
      <c r="S2627" t="s">
        <v>30</v>
      </c>
      <c r="T2627" t="s">
        <v>37</v>
      </c>
    </row>
    <row r="2628" spans="1:20" x14ac:dyDescent="0.3">
      <c r="A2628" t="s">
        <v>61</v>
      </c>
      <c r="B2628" t="s">
        <v>62</v>
      </c>
      <c r="C2628" t="s">
        <v>55</v>
      </c>
      <c r="D2628" t="s">
        <v>63</v>
      </c>
      <c r="E2628" t="s">
        <v>24</v>
      </c>
      <c r="F2628" t="s">
        <v>57</v>
      </c>
      <c r="G2628" t="s">
        <v>562</v>
      </c>
      <c r="H2628" t="s">
        <v>27</v>
      </c>
      <c r="I2628" t="s">
        <v>189</v>
      </c>
      <c r="J2628" t="s">
        <v>261</v>
      </c>
      <c r="K2628">
        <v>8.52</v>
      </c>
      <c r="L2628">
        <v>15</v>
      </c>
      <c r="M2628">
        <v>13</v>
      </c>
      <c r="N2628">
        <v>2</v>
      </c>
      <c r="O2628">
        <v>15</v>
      </c>
      <c r="P2628">
        <v>86.7</v>
      </c>
      <c r="Q2628">
        <v>86.7</v>
      </c>
      <c r="R2628">
        <v>0.52</v>
      </c>
      <c r="S2628" t="s">
        <v>30</v>
      </c>
      <c r="T2628" t="s">
        <v>31</v>
      </c>
    </row>
    <row r="2629" spans="1:20" x14ac:dyDescent="0.3">
      <c r="A2629" t="s">
        <v>66</v>
      </c>
      <c r="B2629" t="s">
        <v>67</v>
      </c>
      <c r="C2629" t="s">
        <v>55</v>
      </c>
      <c r="D2629" t="s">
        <v>56</v>
      </c>
      <c r="E2629" t="s">
        <v>24</v>
      </c>
      <c r="F2629" t="s">
        <v>57</v>
      </c>
      <c r="G2629" t="s">
        <v>562</v>
      </c>
      <c r="H2629" t="s">
        <v>27</v>
      </c>
      <c r="I2629" t="s">
        <v>138</v>
      </c>
      <c r="J2629" t="s">
        <v>241</v>
      </c>
      <c r="K2629">
        <v>8.66</v>
      </c>
      <c r="L2629">
        <v>18</v>
      </c>
      <c r="M2629">
        <v>17</v>
      </c>
      <c r="N2629">
        <v>1</v>
      </c>
      <c r="O2629">
        <v>18</v>
      </c>
      <c r="P2629">
        <v>94.4</v>
      </c>
      <c r="Q2629">
        <v>94.4</v>
      </c>
      <c r="R2629">
        <v>0.66</v>
      </c>
      <c r="S2629" t="s">
        <v>30</v>
      </c>
      <c r="T2629" t="s">
        <v>31</v>
      </c>
    </row>
    <row r="2630" spans="1:20" x14ac:dyDescent="0.3">
      <c r="A2630" t="s">
        <v>70</v>
      </c>
      <c r="B2630" t="s">
        <v>71</v>
      </c>
      <c r="C2630" t="s">
        <v>72</v>
      </c>
      <c r="D2630" t="s">
        <v>73</v>
      </c>
      <c r="E2630" t="s">
        <v>24</v>
      </c>
      <c r="F2630" t="s">
        <v>74</v>
      </c>
      <c r="G2630" t="s">
        <v>562</v>
      </c>
      <c r="H2630" t="s">
        <v>27</v>
      </c>
      <c r="I2630" t="s">
        <v>194</v>
      </c>
      <c r="J2630" t="s">
        <v>144</v>
      </c>
      <c r="K2630">
        <v>8.4700000000000006</v>
      </c>
      <c r="L2630">
        <v>17</v>
      </c>
      <c r="M2630">
        <v>16</v>
      </c>
      <c r="N2630">
        <v>1</v>
      </c>
      <c r="O2630">
        <v>17</v>
      </c>
      <c r="P2630">
        <v>94.1</v>
      </c>
      <c r="Q2630">
        <v>94.1</v>
      </c>
      <c r="R2630">
        <v>0.47</v>
      </c>
      <c r="S2630" t="s">
        <v>42</v>
      </c>
      <c r="T2630" t="s">
        <v>31</v>
      </c>
    </row>
    <row r="2631" spans="1:20" x14ac:dyDescent="0.3">
      <c r="A2631" t="s">
        <v>77</v>
      </c>
      <c r="B2631" t="s">
        <v>78</v>
      </c>
      <c r="C2631" t="s">
        <v>72</v>
      </c>
      <c r="D2631" t="s">
        <v>73</v>
      </c>
      <c r="E2631" t="s">
        <v>24</v>
      </c>
      <c r="F2631" t="s">
        <v>74</v>
      </c>
      <c r="G2631" t="s">
        <v>562</v>
      </c>
      <c r="H2631" t="s">
        <v>27</v>
      </c>
      <c r="I2631" t="s">
        <v>185</v>
      </c>
      <c r="J2631" t="s">
        <v>139</v>
      </c>
      <c r="K2631">
        <v>8.07</v>
      </c>
      <c r="L2631">
        <v>13</v>
      </c>
      <c r="M2631">
        <v>13</v>
      </c>
      <c r="N2631">
        <v>0</v>
      </c>
      <c r="O2631">
        <v>13</v>
      </c>
      <c r="P2631">
        <v>100</v>
      </c>
      <c r="Q2631">
        <v>100</v>
      </c>
      <c r="R2631">
        <v>7.0000000000000007E-2</v>
      </c>
      <c r="S2631" t="s">
        <v>42</v>
      </c>
      <c r="T2631" t="s">
        <v>60</v>
      </c>
    </row>
    <row r="2632" spans="1:20" x14ac:dyDescent="0.3">
      <c r="A2632" t="s">
        <v>82</v>
      </c>
      <c r="B2632" t="s">
        <v>83</v>
      </c>
      <c r="C2632" t="s">
        <v>72</v>
      </c>
      <c r="D2632" t="s">
        <v>45</v>
      </c>
      <c r="E2632" t="s">
        <v>24</v>
      </c>
      <c r="F2632" t="s">
        <v>74</v>
      </c>
      <c r="G2632" t="s">
        <v>562</v>
      </c>
      <c r="H2632" t="s">
        <v>27</v>
      </c>
      <c r="I2632" t="s">
        <v>166</v>
      </c>
      <c r="J2632" t="s">
        <v>197</v>
      </c>
      <c r="K2632">
        <v>8.86</v>
      </c>
      <c r="L2632">
        <v>20</v>
      </c>
      <c r="M2632">
        <v>14</v>
      </c>
      <c r="N2632">
        <v>6</v>
      </c>
      <c r="O2632">
        <v>20</v>
      </c>
      <c r="P2632">
        <v>70</v>
      </c>
      <c r="Q2632">
        <v>70</v>
      </c>
      <c r="R2632">
        <v>0.86</v>
      </c>
      <c r="S2632" t="s">
        <v>30</v>
      </c>
      <c r="T2632" t="s">
        <v>37</v>
      </c>
    </row>
    <row r="2633" spans="1:20" x14ac:dyDescent="0.3">
      <c r="A2633" t="s">
        <v>85</v>
      </c>
      <c r="B2633" t="s">
        <v>86</v>
      </c>
      <c r="C2633" t="s">
        <v>87</v>
      </c>
      <c r="D2633" t="s">
        <v>88</v>
      </c>
      <c r="E2633" t="s">
        <v>24</v>
      </c>
      <c r="F2633" t="s">
        <v>89</v>
      </c>
      <c r="G2633" t="s">
        <v>562</v>
      </c>
      <c r="H2633" t="s">
        <v>27</v>
      </c>
      <c r="I2633" t="s">
        <v>153</v>
      </c>
      <c r="J2633" t="s">
        <v>265</v>
      </c>
      <c r="K2633">
        <v>9.24</v>
      </c>
      <c r="L2633">
        <v>13</v>
      </c>
      <c r="M2633">
        <v>12</v>
      </c>
      <c r="N2633">
        <v>1</v>
      </c>
      <c r="O2633">
        <v>13</v>
      </c>
      <c r="P2633">
        <v>92.3</v>
      </c>
      <c r="Q2633">
        <v>92.3</v>
      </c>
      <c r="R2633">
        <v>1.24</v>
      </c>
      <c r="S2633" t="s">
        <v>30</v>
      </c>
      <c r="T2633" t="s">
        <v>31</v>
      </c>
    </row>
    <row r="2634" spans="1:20" x14ac:dyDescent="0.3">
      <c r="A2634" t="s">
        <v>92</v>
      </c>
      <c r="B2634" t="s">
        <v>93</v>
      </c>
      <c r="C2634" t="s">
        <v>94</v>
      </c>
      <c r="D2634" t="s">
        <v>95</v>
      </c>
      <c r="E2634" t="s">
        <v>24</v>
      </c>
      <c r="F2634" t="s">
        <v>89</v>
      </c>
      <c r="G2634" t="s">
        <v>562</v>
      </c>
      <c r="H2634" t="s">
        <v>27</v>
      </c>
      <c r="I2634" t="s">
        <v>138</v>
      </c>
      <c r="J2634" t="s">
        <v>218</v>
      </c>
      <c r="K2634">
        <v>7.24</v>
      </c>
      <c r="L2634">
        <v>34</v>
      </c>
      <c r="M2634">
        <v>23</v>
      </c>
      <c r="N2634">
        <v>11</v>
      </c>
      <c r="O2634">
        <v>34</v>
      </c>
      <c r="P2634">
        <v>67.599999999999994</v>
      </c>
      <c r="Q2634">
        <v>67.599999999999994</v>
      </c>
      <c r="R2634">
        <v>0</v>
      </c>
      <c r="S2634" t="s">
        <v>81</v>
      </c>
      <c r="T2634" t="s">
        <v>122</v>
      </c>
    </row>
    <row r="2635" spans="1:20" x14ac:dyDescent="0.3">
      <c r="A2635" t="s">
        <v>97</v>
      </c>
      <c r="B2635" t="s">
        <v>98</v>
      </c>
      <c r="C2635" t="s">
        <v>94</v>
      </c>
      <c r="D2635" t="s">
        <v>95</v>
      </c>
      <c r="E2635" t="s">
        <v>24</v>
      </c>
      <c r="F2635" t="s">
        <v>89</v>
      </c>
      <c r="G2635" t="s">
        <v>562</v>
      </c>
      <c r="H2635" t="s">
        <v>27</v>
      </c>
      <c r="I2635" t="s">
        <v>46</v>
      </c>
      <c r="J2635" t="s">
        <v>266</v>
      </c>
      <c r="K2635">
        <v>9.4600000000000009</v>
      </c>
      <c r="L2635">
        <v>27</v>
      </c>
      <c r="M2635">
        <v>26</v>
      </c>
      <c r="N2635">
        <v>1</v>
      </c>
      <c r="O2635">
        <v>27</v>
      </c>
      <c r="P2635">
        <v>96.3</v>
      </c>
      <c r="Q2635">
        <v>96.3</v>
      </c>
      <c r="R2635">
        <v>1.46</v>
      </c>
      <c r="S2635" t="s">
        <v>30</v>
      </c>
      <c r="T2635" t="s">
        <v>31</v>
      </c>
    </row>
    <row r="2636" spans="1:20" x14ac:dyDescent="0.3">
      <c r="A2636" t="s">
        <v>100</v>
      </c>
      <c r="B2636" t="s">
        <v>101</v>
      </c>
      <c r="C2636" t="s">
        <v>94</v>
      </c>
      <c r="D2636" t="s">
        <v>45</v>
      </c>
      <c r="E2636" t="s">
        <v>24</v>
      </c>
      <c r="F2636" t="s">
        <v>89</v>
      </c>
      <c r="G2636" t="s">
        <v>562</v>
      </c>
      <c r="H2636" t="s">
        <v>27</v>
      </c>
      <c r="I2636" t="s">
        <v>153</v>
      </c>
      <c r="J2636" t="s">
        <v>155</v>
      </c>
      <c r="K2636">
        <v>8.3699999999999992</v>
      </c>
      <c r="L2636">
        <v>27</v>
      </c>
      <c r="M2636">
        <v>26</v>
      </c>
      <c r="N2636">
        <v>1</v>
      </c>
      <c r="O2636">
        <v>27</v>
      </c>
      <c r="P2636">
        <v>96.3</v>
      </c>
      <c r="Q2636">
        <v>96.3</v>
      </c>
      <c r="R2636">
        <v>0.37</v>
      </c>
      <c r="S2636" t="s">
        <v>30</v>
      </c>
      <c r="T2636" t="s">
        <v>31</v>
      </c>
    </row>
    <row r="2637" spans="1:20" x14ac:dyDescent="0.3">
      <c r="A2637" t="s">
        <v>103</v>
      </c>
      <c r="B2637" t="s">
        <v>104</v>
      </c>
      <c r="C2637" t="s">
        <v>22</v>
      </c>
      <c r="D2637" t="s">
        <v>34</v>
      </c>
      <c r="E2637" t="s">
        <v>105</v>
      </c>
      <c r="F2637" t="s">
        <v>25</v>
      </c>
      <c r="G2637" t="s">
        <v>562</v>
      </c>
      <c r="H2637" t="s">
        <v>27</v>
      </c>
      <c r="I2637" t="s">
        <v>149</v>
      </c>
      <c r="J2637" t="s">
        <v>301</v>
      </c>
      <c r="K2637">
        <v>7.43</v>
      </c>
      <c r="L2637">
        <v>26</v>
      </c>
      <c r="M2637">
        <v>24</v>
      </c>
      <c r="N2637">
        <v>2</v>
      </c>
      <c r="O2637">
        <v>26</v>
      </c>
      <c r="P2637">
        <v>92.3</v>
      </c>
      <c r="Q2637">
        <v>92.3</v>
      </c>
      <c r="R2637">
        <v>0</v>
      </c>
      <c r="S2637" t="s">
        <v>81</v>
      </c>
      <c r="T2637" t="s">
        <v>31</v>
      </c>
    </row>
    <row r="2638" spans="1:20" x14ac:dyDescent="0.3">
      <c r="A2638" t="s">
        <v>108</v>
      </c>
      <c r="B2638" t="s">
        <v>109</v>
      </c>
      <c r="C2638" t="s">
        <v>22</v>
      </c>
      <c r="D2638" t="s">
        <v>34</v>
      </c>
      <c r="E2638" t="s">
        <v>105</v>
      </c>
      <c r="F2638" t="s">
        <v>25</v>
      </c>
      <c r="G2638" t="s">
        <v>562</v>
      </c>
      <c r="H2638" t="s">
        <v>27</v>
      </c>
      <c r="I2638" t="s">
        <v>149</v>
      </c>
      <c r="J2638" t="s">
        <v>242</v>
      </c>
      <c r="K2638">
        <v>8.66</v>
      </c>
      <c r="L2638">
        <v>14</v>
      </c>
      <c r="M2638">
        <v>12</v>
      </c>
      <c r="N2638">
        <v>2</v>
      </c>
      <c r="O2638">
        <v>14</v>
      </c>
      <c r="P2638">
        <v>85.7</v>
      </c>
      <c r="Q2638">
        <v>85.7</v>
      </c>
      <c r="R2638">
        <v>0.66</v>
      </c>
      <c r="S2638" t="s">
        <v>42</v>
      </c>
      <c r="T2638" t="s">
        <v>31</v>
      </c>
    </row>
    <row r="2639" spans="1:20" x14ac:dyDescent="0.3">
      <c r="A2639" t="s">
        <v>111</v>
      </c>
      <c r="B2639" t="s">
        <v>112</v>
      </c>
      <c r="C2639" t="s">
        <v>55</v>
      </c>
      <c r="D2639" t="s">
        <v>56</v>
      </c>
      <c r="E2639" t="s">
        <v>105</v>
      </c>
      <c r="F2639" t="s">
        <v>57</v>
      </c>
      <c r="G2639" t="s">
        <v>562</v>
      </c>
      <c r="H2639" t="s">
        <v>27</v>
      </c>
      <c r="I2639" t="s">
        <v>199</v>
      </c>
      <c r="J2639" t="s">
        <v>156</v>
      </c>
      <c r="K2639">
        <v>8.43</v>
      </c>
      <c r="L2639">
        <v>9</v>
      </c>
      <c r="M2639">
        <v>6</v>
      </c>
      <c r="N2639">
        <v>3</v>
      </c>
      <c r="O2639">
        <v>9</v>
      </c>
      <c r="P2639">
        <v>66.7</v>
      </c>
      <c r="Q2639">
        <v>66.7</v>
      </c>
      <c r="R2639">
        <v>0.43</v>
      </c>
      <c r="S2639" t="s">
        <v>42</v>
      </c>
      <c r="T2639" t="s">
        <v>31</v>
      </c>
    </row>
    <row r="2640" spans="1:20" x14ac:dyDescent="0.3">
      <c r="A2640" t="s">
        <v>114</v>
      </c>
      <c r="B2640" t="s">
        <v>115</v>
      </c>
      <c r="C2640" t="s">
        <v>72</v>
      </c>
      <c r="D2640" t="s">
        <v>73</v>
      </c>
      <c r="E2640" t="s">
        <v>105</v>
      </c>
      <c r="F2640" t="s">
        <v>74</v>
      </c>
      <c r="G2640" t="s">
        <v>562</v>
      </c>
      <c r="H2640" t="s">
        <v>27</v>
      </c>
      <c r="I2640" t="s">
        <v>50</v>
      </c>
      <c r="J2640" t="s">
        <v>132</v>
      </c>
      <c r="K2640">
        <v>7.84</v>
      </c>
      <c r="L2640">
        <v>26</v>
      </c>
      <c r="M2640">
        <v>21</v>
      </c>
      <c r="N2640">
        <v>5</v>
      </c>
      <c r="O2640">
        <v>26</v>
      </c>
      <c r="P2640">
        <v>80.8</v>
      </c>
      <c r="Q2640">
        <v>80.8</v>
      </c>
      <c r="R2640">
        <v>0</v>
      </c>
      <c r="S2640" t="s">
        <v>42</v>
      </c>
      <c r="T2640" t="s">
        <v>37</v>
      </c>
    </row>
    <row r="2641" spans="1:20" x14ac:dyDescent="0.3">
      <c r="A2641" t="s">
        <v>117</v>
      </c>
      <c r="B2641" t="s">
        <v>118</v>
      </c>
      <c r="C2641" t="s">
        <v>94</v>
      </c>
      <c r="D2641" t="s">
        <v>95</v>
      </c>
      <c r="E2641" t="s">
        <v>105</v>
      </c>
      <c r="F2641" t="s">
        <v>89</v>
      </c>
      <c r="G2641" t="s">
        <v>562</v>
      </c>
      <c r="H2641" t="s">
        <v>27</v>
      </c>
      <c r="I2641" t="s">
        <v>84</v>
      </c>
      <c r="J2641" t="s">
        <v>252</v>
      </c>
      <c r="K2641">
        <v>8.24</v>
      </c>
      <c r="L2641">
        <v>34</v>
      </c>
      <c r="M2641">
        <v>30</v>
      </c>
      <c r="N2641">
        <v>4</v>
      </c>
      <c r="O2641">
        <v>34</v>
      </c>
      <c r="P2641">
        <v>88.2</v>
      </c>
      <c r="Q2641">
        <v>88.2</v>
      </c>
      <c r="R2641">
        <v>0.24</v>
      </c>
      <c r="S2641" t="s">
        <v>42</v>
      </c>
      <c r="T2641" t="s">
        <v>37</v>
      </c>
    </row>
    <row r="2642" spans="1:20" x14ac:dyDescent="0.3">
      <c r="A2642" t="s">
        <v>20</v>
      </c>
      <c r="B2642" t="s">
        <v>21</v>
      </c>
      <c r="C2642" t="s">
        <v>22</v>
      </c>
      <c r="D2642" t="s">
        <v>23</v>
      </c>
      <c r="E2642" t="s">
        <v>24</v>
      </c>
      <c r="F2642" t="s">
        <v>25</v>
      </c>
      <c r="G2642" t="s">
        <v>563</v>
      </c>
      <c r="H2642" t="s">
        <v>27</v>
      </c>
      <c r="I2642" t="s">
        <v>50</v>
      </c>
      <c r="J2642" t="s">
        <v>231</v>
      </c>
      <c r="K2642">
        <v>8.39</v>
      </c>
      <c r="L2642">
        <v>30</v>
      </c>
      <c r="M2642">
        <v>30</v>
      </c>
      <c r="N2642">
        <v>0</v>
      </c>
      <c r="O2642">
        <v>30</v>
      </c>
      <c r="P2642">
        <v>100</v>
      </c>
      <c r="Q2642">
        <v>100</v>
      </c>
      <c r="R2642">
        <v>0.39</v>
      </c>
      <c r="S2642" t="s">
        <v>42</v>
      </c>
      <c r="T2642" t="s">
        <v>60</v>
      </c>
    </row>
    <row r="2643" spans="1:20" x14ac:dyDescent="0.3">
      <c r="A2643" t="s">
        <v>32</v>
      </c>
      <c r="B2643" t="s">
        <v>33</v>
      </c>
      <c r="C2643" t="s">
        <v>22</v>
      </c>
      <c r="D2643" t="s">
        <v>34</v>
      </c>
      <c r="E2643" t="s">
        <v>24</v>
      </c>
      <c r="F2643" t="s">
        <v>25</v>
      </c>
      <c r="G2643" t="s">
        <v>563</v>
      </c>
      <c r="H2643" t="s">
        <v>27</v>
      </c>
      <c r="I2643" t="s">
        <v>40</v>
      </c>
      <c r="J2643" t="s">
        <v>121</v>
      </c>
      <c r="K2643">
        <v>9.42</v>
      </c>
      <c r="L2643">
        <v>24</v>
      </c>
      <c r="M2643">
        <v>24</v>
      </c>
      <c r="N2643">
        <v>0</v>
      </c>
      <c r="O2643">
        <v>24</v>
      </c>
      <c r="P2643">
        <v>100</v>
      </c>
      <c r="Q2643">
        <v>100</v>
      </c>
      <c r="R2643">
        <v>1.42</v>
      </c>
      <c r="S2643" t="s">
        <v>42</v>
      </c>
      <c r="T2643" t="s">
        <v>60</v>
      </c>
    </row>
    <row r="2644" spans="1:20" x14ac:dyDescent="0.3">
      <c r="A2644" t="s">
        <v>38</v>
      </c>
      <c r="B2644" t="s">
        <v>39</v>
      </c>
      <c r="C2644" t="s">
        <v>22</v>
      </c>
      <c r="D2644" t="s">
        <v>34</v>
      </c>
      <c r="E2644" t="s">
        <v>24</v>
      </c>
      <c r="F2644" t="s">
        <v>25</v>
      </c>
      <c r="G2644" t="s">
        <v>563</v>
      </c>
      <c r="H2644" t="s">
        <v>27</v>
      </c>
      <c r="I2644" t="s">
        <v>153</v>
      </c>
      <c r="J2644" t="s">
        <v>240</v>
      </c>
      <c r="K2644">
        <v>7.61</v>
      </c>
      <c r="L2644">
        <v>25</v>
      </c>
      <c r="M2644">
        <v>25</v>
      </c>
      <c r="N2644">
        <v>0</v>
      </c>
      <c r="O2644">
        <v>25</v>
      </c>
      <c r="P2644">
        <v>100</v>
      </c>
      <c r="Q2644">
        <v>100</v>
      </c>
      <c r="R2644">
        <v>0</v>
      </c>
      <c r="S2644" t="s">
        <v>42</v>
      </c>
      <c r="T2644" t="s">
        <v>60</v>
      </c>
    </row>
    <row r="2645" spans="1:20" x14ac:dyDescent="0.3">
      <c r="A2645" t="s">
        <v>43</v>
      </c>
      <c r="B2645" t="s">
        <v>44</v>
      </c>
      <c r="C2645" t="s">
        <v>22</v>
      </c>
      <c r="D2645" t="s">
        <v>45</v>
      </c>
      <c r="E2645" t="s">
        <v>24</v>
      </c>
      <c r="F2645" t="s">
        <v>25</v>
      </c>
      <c r="G2645" t="s">
        <v>563</v>
      </c>
      <c r="H2645" t="s">
        <v>124</v>
      </c>
      <c r="I2645" t="s">
        <v>185</v>
      </c>
      <c r="J2645" t="s">
        <v>512</v>
      </c>
      <c r="K2645">
        <v>4.88</v>
      </c>
      <c r="L2645">
        <v>17</v>
      </c>
      <c r="M2645">
        <v>12</v>
      </c>
      <c r="N2645">
        <v>5</v>
      </c>
      <c r="O2645">
        <v>17</v>
      </c>
      <c r="P2645">
        <v>70.599999999999994</v>
      </c>
      <c r="Q2645">
        <v>70.599999999999994</v>
      </c>
      <c r="R2645">
        <v>0</v>
      </c>
      <c r="S2645" t="s">
        <v>30</v>
      </c>
      <c r="T2645" t="s">
        <v>37</v>
      </c>
    </row>
    <row r="2646" spans="1:20" x14ac:dyDescent="0.3">
      <c r="A2646" t="s">
        <v>48</v>
      </c>
      <c r="B2646" t="s">
        <v>49</v>
      </c>
      <c r="C2646" t="s">
        <v>22</v>
      </c>
      <c r="D2646" t="s">
        <v>34</v>
      </c>
      <c r="E2646" t="s">
        <v>24</v>
      </c>
      <c r="F2646" t="s">
        <v>25</v>
      </c>
      <c r="G2646" t="s">
        <v>563</v>
      </c>
      <c r="H2646" t="s">
        <v>27</v>
      </c>
      <c r="I2646" t="s">
        <v>64</v>
      </c>
      <c r="J2646" t="s">
        <v>36</v>
      </c>
      <c r="K2646">
        <v>7.41</v>
      </c>
      <c r="L2646">
        <v>20</v>
      </c>
      <c r="M2646">
        <v>17</v>
      </c>
      <c r="N2646">
        <v>3</v>
      </c>
      <c r="O2646">
        <v>20</v>
      </c>
      <c r="P2646">
        <v>85</v>
      </c>
      <c r="Q2646">
        <v>85</v>
      </c>
      <c r="R2646">
        <v>0</v>
      </c>
      <c r="S2646" t="s">
        <v>81</v>
      </c>
      <c r="T2646" t="s">
        <v>31</v>
      </c>
    </row>
    <row r="2647" spans="1:20" x14ac:dyDescent="0.3">
      <c r="A2647" t="s">
        <v>53</v>
      </c>
      <c r="B2647" t="s">
        <v>54</v>
      </c>
      <c r="C2647" t="s">
        <v>55</v>
      </c>
      <c r="D2647" t="s">
        <v>56</v>
      </c>
      <c r="E2647" t="s">
        <v>24</v>
      </c>
      <c r="F2647" t="s">
        <v>57</v>
      </c>
      <c r="G2647" t="s">
        <v>563</v>
      </c>
      <c r="H2647" t="s">
        <v>27</v>
      </c>
      <c r="I2647" t="s">
        <v>79</v>
      </c>
      <c r="J2647" t="s">
        <v>308</v>
      </c>
      <c r="K2647">
        <v>8.85</v>
      </c>
      <c r="L2647">
        <v>15</v>
      </c>
      <c r="M2647">
        <v>11</v>
      </c>
      <c r="N2647">
        <v>4</v>
      </c>
      <c r="O2647">
        <v>15</v>
      </c>
      <c r="P2647">
        <v>73.3</v>
      </c>
      <c r="Q2647">
        <v>73.3</v>
      </c>
      <c r="R2647">
        <v>0.85</v>
      </c>
      <c r="S2647" t="s">
        <v>30</v>
      </c>
      <c r="T2647" t="s">
        <v>37</v>
      </c>
    </row>
    <row r="2648" spans="1:20" x14ac:dyDescent="0.3">
      <c r="A2648" t="s">
        <v>61</v>
      </c>
      <c r="B2648" t="s">
        <v>62</v>
      </c>
      <c r="C2648" t="s">
        <v>55</v>
      </c>
      <c r="D2648" t="s">
        <v>63</v>
      </c>
      <c r="E2648" t="s">
        <v>24</v>
      </c>
      <c r="F2648" t="s">
        <v>57</v>
      </c>
      <c r="G2648" t="s">
        <v>563</v>
      </c>
      <c r="H2648" t="s">
        <v>27</v>
      </c>
      <c r="I2648" t="s">
        <v>35</v>
      </c>
      <c r="J2648" t="s">
        <v>356</v>
      </c>
      <c r="K2648">
        <v>8.36</v>
      </c>
      <c r="L2648">
        <v>12</v>
      </c>
      <c r="M2648">
        <v>8</v>
      </c>
      <c r="N2648">
        <v>4</v>
      </c>
      <c r="O2648">
        <v>12</v>
      </c>
      <c r="P2648">
        <v>66.7</v>
      </c>
      <c r="Q2648">
        <v>66.7</v>
      </c>
      <c r="R2648">
        <v>0.36</v>
      </c>
      <c r="S2648" t="s">
        <v>30</v>
      </c>
      <c r="T2648" t="s">
        <v>37</v>
      </c>
    </row>
    <row r="2649" spans="1:20" x14ac:dyDescent="0.3">
      <c r="A2649" t="s">
        <v>66</v>
      </c>
      <c r="B2649" t="s">
        <v>67</v>
      </c>
      <c r="C2649" t="s">
        <v>55</v>
      </c>
      <c r="D2649" t="s">
        <v>56</v>
      </c>
      <c r="E2649" t="s">
        <v>24</v>
      </c>
      <c r="F2649" t="s">
        <v>57</v>
      </c>
      <c r="G2649" t="s">
        <v>563</v>
      </c>
      <c r="H2649" t="s">
        <v>27</v>
      </c>
      <c r="I2649" t="s">
        <v>149</v>
      </c>
      <c r="J2649" t="s">
        <v>214</v>
      </c>
      <c r="K2649">
        <v>7.48</v>
      </c>
      <c r="L2649">
        <v>15</v>
      </c>
      <c r="M2649">
        <v>11</v>
      </c>
      <c r="N2649">
        <v>4</v>
      </c>
      <c r="O2649">
        <v>15</v>
      </c>
      <c r="P2649">
        <v>73.3</v>
      </c>
      <c r="Q2649">
        <v>73.3</v>
      </c>
      <c r="R2649">
        <v>0</v>
      </c>
      <c r="S2649" t="s">
        <v>30</v>
      </c>
      <c r="T2649" t="s">
        <v>37</v>
      </c>
    </row>
    <row r="2650" spans="1:20" x14ac:dyDescent="0.3">
      <c r="A2650" t="s">
        <v>70</v>
      </c>
      <c r="B2650" t="s">
        <v>71</v>
      </c>
      <c r="C2650" t="s">
        <v>72</v>
      </c>
      <c r="D2650" t="s">
        <v>73</v>
      </c>
      <c r="E2650" t="s">
        <v>24</v>
      </c>
      <c r="F2650" t="s">
        <v>74</v>
      </c>
      <c r="G2650" t="s">
        <v>563</v>
      </c>
      <c r="H2650" t="s">
        <v>27</v>
      </c>
      <c r="I2650" t="s">
        <v>84</v>
      </c>
      <c r="J2650" t="s">
        <v>148</v>
      </c>
      <c r="K2650">
        <v>7.65</v>
      </c>
      <c r="L2650">
        <v>20</v>
      </c>
      <c r="M2650">
        <v>14</v>
      </c>
      <c r="N2650">
        <v>6</v>
      </c>
      <c r="O2650">
        <v>20</v>
      </c>
      <c r="P2650">
        <v>70</v>
      </c>
      <c r="Q2650">
        <v>70</v>
      </c>
      <c r="R2650">
        <v>0</v>
      </c>
      <c r="S2650" t="s">
        <v>81</v>
      </c>
      <c r="T2650" t="s">
        <v>37</v>
      </c>
    </row>
    <row r="2651" spans="1:20" x14ac:dyDescent="0.3">
      <c r="A2651" t="s">
        <v>77</v>
      </c>
      <c r="B2651" t="s">
        <v>78</v>
      </c>
      <c r="C2651" t="s">
        <v>72</v>
      </c>
      <c r="D2651" t="s">
        <v>73</v>
      </c>
      <c r="E2651" t="s">
        <v>24</v>
      </c>
      <c r="F2651" t="s">
        <v>74</v>
      </c>
      <c r="G2651" t="s">
        <v>563</v>
      </c>
      <c r="H2651" t="s">
        <v>27</v>
      </c>
      <c r="I2651" t="s">
        <v>153</v>
      </c>
      <c r="J2651" t="s">
        <v>387</v>
      </c>
      <c r="K2651">
        <v>7.33</v>
      </c>
      <c r="L2651">
        <v>16</v>
      </c>
      <c r="M2651">
        <v>11</v>
      </c>
      <c r="N2651">
        <v>5</v>
      </c>
      <c r="O2651">
        <v>16</v>
      </c>
      <c r="P2651">
        <v>68.8</v>
      </c>
      <c r="Q2651">
        <v>68.8</v>
      </c>
      <c r="R2651">
        <v>0</v>
      </c>
      <c r="S2651" t="s">
        <v>42</v>
      </c>
      <c r="T2651" t="s">
        <v>37</v>
      </c>
    </row>
    <row r="2652" spans="1:20" x14ac:dyDescent="0.3">
      <c r="A2652" t="s">
        <v>82</v>
      </c>
      <c r="B2652" t="s">
        <v>83</v>
      </c>
      <c r="C2652" t="s">
        <v>72</v>
      </c>
      <c r="D2652" t="s">
        <v>45</v>
      </c>
      <c r="E2652" t="s">
        <v>24</v>
      </c>
      <c r="F2652" t="s">
        <v>74</v>
      </c>
      <c r="G2652" t="s">
        <v>563</v>
      </c>
      <c r="H2652" t="s">
        <v>27</v>
      </c>
      <c r="I2652" t="s">
        <v>35</v>
      </c>
      <c r="J2652" t="s">
        <v>564</v>
      </c>
      <c r="K2652">
        <v>7.21</v>
      </c>
      <c r="L2652">
        <v>18</v>
      </c>
      <c r="M2652">
        <v>15</v>
      </c>
      <c r="N2652">
        <v>3</v>
      </c>
      <c r="O2652">
        <v>18</v>
      </c>
      <c r="P2652">
        <v>83.3</v>
      </c>
      <c r="Q2652">
        <v>83.3</v>
      </c>
      <c r="R2652">
        <v>0</v>
      </c>
      <c r="S2652" t="s">
        <v>81</v>
      </c>
      <c r="T2652" t="s">
        <v>31</v>
      </c>
    </row>
    <row r="2653" spans="1:20" x14ac:dyDescent="0.3">
      <c r="A2653" t="s">
        <v>85</v>
      </c>
      <c r="B2653" t="s">
        <v>86</v>
      </c>
      <c r="C2653" t="s">
        <v>87</v>
      </c>
      <c r="D2653" t="s">
        <v>88</v>
      </c>
      <c r="E2653" t="s">
        <v>24</v>
      </c>
      <c r="F2653" t="s">
        <v>89</v>
      </c>
      <c r="G2653" t="s">
        <v>563</v>
      </c>
      <c r="H2653" t="s">
        <v>27</v>
      </c>
      <c r="I2653" t="s">
        <v>113</v>
      </c>
      <c r="J2653" t="s">
        <v>51</v>
      </c>
      <c r="K2653">
        <v>8.58</v>
      </c>
      <c r="L2653">
        <v>8</v>
      </c>
      <c r="M2653">
        <v>7</v>
      </c>
      <c r="N2653">
        <v>1</v>
      </c>
      <c r="O2653">
        <v>8</v>
      </c>
      <c r="P2653">
        <v>87.5</v>
      </c>
      <c r="Q2653">
        <v>87.5</v>
      </c>
      <c r="R2653">
        <v>0.57999999999999996</v>
      </c>
      <c r="S2653" t="s">
        <v>42</v>
      </c>
      <c r="T2653" t="s">
        <v>31</v>
      </c>
    </row>
    <row r="2654" spans="1:20" x14ac:dyDescent="0.3">
      <c r="A2654" t="s">
        <v>92</v>
      </c>
      <c r="B2654" t="s">
        <v>93</v>
      </c>
      <c r="C2654" t="s">
        <v>94</v>
      </c>
      <c r="D2654" t="s">
        <v>95</v>
      </c>
      <c r="E2654" t="s">
        <v>24</v>
      </c>
      <c r="F2654" t="s">
        <v>89</v>
      </c>
      <c r="G2654" t="s">
        <v>563</v>
      </c>
      <c r="H2654" t="s">
        <v>27</v>
      </c>
      <c r="I2654" t="s">
        <v>189</v>
      </c>
      <c r="J2654" t="s">
        <v>304</v>
      </c>
      <c r="K2654">
        <v>8.6199999999999992</v>
      </c>
      <c r="L2654">
        <v>35</v>
      </c>
      <c r="M2654">
        <v>32</v>
      </c>
      <c r="N2654">
        <v>3</v>
      </c>
      <c r="O2654">
        <v>35</v>
      </c>
      <c r="P2654">
        <v>91.4</v>
      </c>
      <c r="Q2654">
        <v>91.4</v>
      </c>
      <c r="R2654">
        <v>0.62</v>
      </c>
      <c r="S2654" t="s">
        <v>81</v>
      </c>
      <c r="T2654" t="s">
        <v>31</v>
      </c>
    </row>
    <row r="2655" spans="1:20" x14ac:dyDescent="0.3">
      <c r="A2655" t="s">
        <v>97</v>
      </c>
      <c r="B2655" t="s">
        <v>98</v>
      </c>
      <c r="C2655" t="s">
        <v>94</v>
      </c>
      <c r="D2655" t="s">
        <v>95</v>
      </c>
      <c r="E2655" t="s">
        <v>24</v>
      </c>
      <c r="F2655" t="s">
        <v>89</v>
      </c>
      <c r="G2655" t="s">
        <v>563</v>
      </c>
      <c r="H2655" t="s">
        <v>27</v>
      </c>
      <c r="I2655" t="s">
        <v>204</v>
      </c>
      <c r="J2655" t="s">
        <v>425</v>
      </c>
      <c r="K2655">
        <v>7.82</v>
      </c>
      <c r="L2655">
        <v>36</v>
      </c>
      <c r="M2655">
        <v>30</v>
      </c>
      <c r="N2655">
        <v>6</v>
      </c>
      <c r="O2655">
        <v>36</v>
      </c>
      <c r="P2655">
        <v>83.3</v>
      </c>
      <c r="Q2655">
        <v>83.3</v>
      </c>
      <c r="R2655">
        <v>0</v>
      </c>
      <c r="S2655" t="s">
        <v>30</v>
      </c>
      <c r="T2655" t="s">
        <v>37</v>
      </c>
    </row>
    <row r="2656" spans="1:20" x14ac:dyDescent="0.3">
      <c r="A2656" t="s">
        <v>100</v>
      </c>
      <c r="B2656" t="s">
        <v>101</v>
      </c>
      <c r="C2656" t="s">
        <v>94</v>
      </c>
      <c r="D2656" t="s">
        <v>45</v>
      </c>
      <c r="E2656" t="s">
        <v>24</v>
      </c>
      <c r="F2656" t="s">
        <v>89</v>
      </c>
      <c r="G2656" t="s">
        <v>563</v>
      </c>
      <c r="H2656" t="s">
        <v>158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 t="s">
        <v>42</v>
      </c>
      <c r="T2656" t="s">
        <v>60</v>
      </c>
    </row>
    <row r="2657" spans="1:20" x14ac:dyDescent="0.3">
      <c r="A2657" t="s">
        <v>103</v>
      </c>
      <c r="B2657" t="s">
        <v>104</v>
      </c>
      <c r="C2657" t="s">
        <v>22</v>
      </c>
      <c r="D2657" t="s">
        <v>34</v>
      </c>
      <c r="E2657" t="s">
        <v>105</v>
      </c>
      <c r="F2657" t="s">
        <v>25</v>
      </c>
      <c r="G2657" t="s">
        <v>563</v>
      </c>
      <c r="H2657" t="s">
        <v>27</v>
      </c>
      <c r="I2657" t="s">
        <v>194</v>
      </c>
      <c r="J2657" t="s">
        <v>367</v>
      </c>
      <c r="K2657">
        <v>7.69</v>
      </c>
      <c r="L2657">
        <v>21</v>
      </c>
      <c r="M2657">
        <v>17</v>
      </c>
      <c r="N2657">
        <v>4</v>
      </c>
      <c r="O2657">
        <v>21</v>
      </c>
      <c r="P2657">
        <v>81</v>
      </c>
      <c r="Q2657">
        <v>81</v>
      </c>
      <c r="R2657">
        <v>0</v>
      </c>
      <c r="S2657" t="s">
        <v>30</v>
      </c>
      <c r="T2657" t="s">
        <v>37</v>
      </c>
    </row>
    <row r="2658" spans="1:20" x14ac:dyDescent="0.3">
      <c r="A2658" t="s">
        <v>108</v>
      </c>
      <c r="B2658" t="s">
        <v>109</v>
      </c>
      <c r="C2658" t="s">
        <v>22</v>
      </c>
      <c r="D2658" t="s">
        <v>34</v>
      </c>
      <c r="E2658" t="s">
        <v>105</v>
      </c>
      <c r="F2658" t="s">
        <v>25</v>
      </c>
      <c r="G2658" t="s">
        <v>563</v>
      </c>
      <c r="H2658" t="s">
        <v>27</v>
      </c>
      <c r="I2658" t="s">
        <v>64</v>
      </c>
      <c r="J2658" t="s">
        <v>240</v>
      </c>
      <c r="K2658">
        <v>7.82</v>
      </c>
      <c r="L2658">
        <v>28</v>
      </c>
      <c r="M2658">
        <v>25</v>
      </c>
      <c r="N2658">
        <v>3</v>
      </c>
      <c r="O2658">
        <v>28</v>
      </c>
      <c r="P2658">
        <v>89.3</v>
      </c>
      <c r="Q2658">
        <v>89.3</v>
      </c>
      <c r="R2658">
        <v>0</v>
      </c>
      <c r="S2658" t="s">
        <v>30</v>
      </c>
      <c r="T2658" t="s">
        <v>31</v>
      </c>
    </row>
    <row r="2659" spans="1:20" x14ac:dyDescent="0.3">
      <c r="A2659" t="s">
        <v>111</v>
      </c>
      <c r="B2659" t="s">
        <v>112</v>
      </c>
      <c r="C2659" t="s">
        <v>55</v>
      </c>
      <c r="D2659" t="s">
        <v>56</v>
      </c>
      <c r="E2659" t="s">
        <v>105</v>
      </c>
      <c r="F2659" t="s">
        <v>57</v>
      </c>
      <c r="G2659" t="s">
        <v>563</v>
      </c>
      <c r="H2659" t="s">
        <v>27</v>
      </c>
      <c r="I2659" t="s">
        <v>149</v>
      </c>
      <c r="J2659" t="s">
        <v>356</v>
      </c>
      <c r="K2659">
        <v>8.32</v>
      </c>
      <c r="L2659">
        <v>17</v>
      </c>
      <c r="M2659">
        <v>13</v>
      </c>
      <c r="N2659">
        <v>4</v>
      </c>
      <c r="O2659">
        <v>17</v>
      </c>
      <c r="P2659">
        <v>76.5</v>
      </c>
      <c r="Q2659">
        <v>76.5</v>
      </c>
      <c r="R2659">
        <v>0.32</v>
      </c>
      <c r="S2659" t="s">
        <v>52</v>
      </c>
      <c r="T2659" t="s">
        <v>37</v>
      </c>
    </row>
    <row r="2660" spans="1:20" x14ac:dyDescent="0.3">
      <c r="A2660" t="s">
        <v>114</v>
      </c>
      <c r="B2660" t="s">
        <v>115</v>
      </c>
      <c r="C2660" t="s">
        <v>72</v>
      </c>
      <c r="D2660" t="s">
        <v>73</v>
      </c>
      <c r="E2660" t="s">
        <v>105</v>
      </c>
      <c r="F2660" t="s">
        <v>74</v>
      </c>
      <c r="G2660" t="s">
        <v>563</v>
      </c>
      <c r="H2660" t="s">
        <v>27</v>
      </c>
      <c r="I2660" t="s">
        <v>153</v>
      </c>
      <c r="J2660" t="s">
        <v>143</v>
      </c>
      <c r="K2660">
        <v>7.81</v>
      </c>
      <c r="L2660">
        <v>20</v>
      </c>
      <c r="M2660">
        <v>16</v>
      </c>
      <c r="N2660">
        <v>4</v>
      </c>
      <c r="O2660">
        <v>20</v>
      </c>
      <c r="P2660">
        <v>80</v>
      </c>
      <c r="Q2660">
        <v>80</v>
      </c>
      <c r="R2660">
        <v>0</v>
      </c>
      <c r="S2660" t="s">
        <v>81</v>
      </c>
      <c r="T2660" t="s">
        <v>37</v>
      </c>
    </row>
    <row r="2661" spans="1:20" x14ac:dyDescent="0.3">
      <c r="A2661" t="s">
        <v>117</v>
      </c>
      <c r="B2661" t="s">
        <v>118</v>
      </c>
      <c r="C2661" t="s">
        <v>94</v>
      </c>
      <c r="D2661" t="s">
        <v>95</v>
      </c>
      <c r="E2661" t="s">
        <v>105</v>
      </c>
      <c r="F2661" t="s">
        <v>89</v>
      </c>
      <c r="G2661" t="s">
        <v>563</v>
      </c>
      <c r="H2661" t="s">
        <v>27</v>
      </c>
      <c r="I2661" t="s">
        <v>138</v>
      </c>
      <c r="J2661" t="s">
        <v>265</v>
      </c>
      <c r="K2661">
        <v>9.27</v>
      </c>
      <c r="L2661">
        <v>18</v>
      </c>
      <c r="M2661">
        <v>18</v>
      </c>
      <c r="N2661">
        <v>0</v>
      </c>
      <c r="O2661">
        <v>18</v>
      </c>
      <c r="P2661">
        <v>100</v>
      </c>
      <c r="Q2661">
        <v>100</v>
      </c>
      <c r="R2661">
        <v>1.27</v>
      </c>
      <c r="S2661" t="s">
        <v>42</v>
      </c>
      <c r="T2661" t="s">
        <v>60</v>
      </c>
    </row>
    <row r="2662" spans="1:20" x14ac:dyDescent="0.3">
      <c r="A2662" t="s">
        <v>20</v>
      </c>
      <c r="B2662" t="s">
        <v>21</v>
      </c>
      <c r="C2662" t="s">
        <v>22</v>
      </c>
      <c r="D2662" t="s">
        <v>23</v>
      </c>
      <c r="E2662" t="s">
        <v>24</v>
      </c>
      <c r="F2662" t="s">
        <v>25</v>
      </c>
      <c r="G2662" t="s">
        <v>565</v>
      </c>
      <c r="H2662" t="s">
        <v>27</v>
      </c>
      <c r="I2662" t="s">
        <v>210</v>
      </c>
      <c r="J2662" t="s">
        <v>76</v>
      </c>
      <c r="K2662">
        <v>7.67</v>
      </c>
      <c r="L2662">
        <v>9</v>
      </c>
      <c r="M2662">
        <v>9</v>
      </c>
      <c r="N2662">
        <v>0</v>
      </c>
      <c r="O2662">
        <v>9</v>
      </c>
      <c r="P2662">
        <v>100</v>
      </c>
      <c r="Q2662">
        <v>100</v>
      </c>
      <c r="R2662">
        <v>0</v>
      </c>
      <c r="S2662" t="s">
        <v>42</v>
      </c>
      <c r="T2662" t="s">
        <v>60</v>
      </c>
    </row>
    <row r="2663" spans="1:20" x14ac:dyDescent="0.3">
      <c r="A2663" t="s">
        <v>32</v>
      </c>
      <c r="B2663" t="s">
        <v>33</v>
      </c>
      <c r="C2663" t="s">
        <v>22</v>
      </c>
      <c r="D2663" t="s">
        <v>34</v>
      </c>
      <c r="E2663" t="s">
        <v>24</v>
      </c>
      <c r="F2663" t="s">
        <v>25</v>
      </c>
      <c r="G2663" t="s">
        <v>565</v>
      </c>
      <c r="H2663" t="s">
        <v>27</v>
      </c>
      <c r="I2663" t="s">
        <v>110</v>
      </c>
      <c r="J2663" t="s">
        <v>175</v>
      </c>
      <c r="K2663">
        <v>7.93</v>
      </c>
      <c r="L2663">
        <v>19</v>
      </c>
      <c r="M2663">
        <v>14</v>
      </c>
      <c r="N2663">
        <v>5</v>
      </c>
      <c r="O2663">
        <v>19</v>
      </c>
      <c r="P2663">
        <v>73.7</v>
      </c>
      <c r="Q2663">
        <v>73.7</v>
      </c>
      <c r="R2663">
        <v>0</v>
      </c>
      <c r="S2663" t="s">
        <v>81</v>
      </c>
      <c r="T2663" t="s">
        <v>37</v>
      </c>
    </row>
    <row r="2664" spans="1:20" x14ac:dyDescent="0.3">
      <c r="A2664" t="s">
        <v>38</v>
      </c>
      <c r="B2664" t="s">
        <v>39</v>
      </c>
      <c r="C2664" t="s">
        <v>22</v>
      </c>
      <c r="D2664" t="s">
        <v>34</v>
      </c>
      <c r="E2664" t="s">
        <v>24</v>
      </c>
      <c r="F2664" t="s">
        <v>25</v>
      </c>
      <c r="G2664" t="s">
        <v>565</v>
      </c>
      <c r="H2664" t="s">
        <v>27</v>
      </c>
      <c r="I2664" t="s">
        <v>138</v>
      </c>
      <c r="J2664" t="s">
        <v>91</v>
      </c>
      <c r="K2664">
        <v>9.4</v>
      </c>
      <c r="L2664">
        <v>19</v>
      </c>
      <c r="M2664">
        <v>13</v>
      </c>
      <c r="N2664">
        <v>6</v>
      </c>
      <c r="O2664">
        <v>19</v>
      </c>
      <c r="P2664">
        <v>68.400000000000006</v>
      </c>
      <c r="Q2664">
        <v>68.400000000000006</v>
      </c>
      <c r="R2664">
        <v>1.4</v>
      </c>
      <c r="S2664" t="s">
        <v>81</v>
      </c>
      <c r="T2664" t="s">
        <v>37</v>
      </c>
    </row>
    <row r="2665" spans="1:20" x14ac:dyDescent="0.3">
      <c r="A2665" t="s">
        <v>43</v>
      </c>
      <c r="B2665" t="s">
        <v>44</v>
      </c>
      <c r="C2665" t="s">
        <v>22</v>
      </c>
      <c r="D2665" t="s">
        <v>45</v>
      </c>
      <c r="E2665" t="s">
        <v>24</v>
      </c>
      <c r="F2665" t="s">
        <v>25</v>
      </c>
      <c r="G2665" t="s">
        <v>565</v>
      </c>
      <c r="H2665" t="s">
        <v>119</v>
      </c>
      <c r="I2665" t="s">
        <v>566</v>
      </c>
      <c r="J2665" t="s">
        <v>430</v>
      </c>
      <c r="K2665">
        <v>8.14</v>
      </c>
      <c r="L2665">
        <v>22</v>
      </c>
      <c r="M2665">
        <v>19</v>
      </c>
      <c r="N2665">
        <v>3</v>
      </c>
      <c r="O2665">
        <v>22</v>
      </c>
      <c r="P2665">
        <v>86.4</v>
      </c>
      <c r="Q2665">
        <v>86.4</v>
      </c>
      <c r="R2665">
        <v>0.14000000000000001</v>
      </c>
      <c r="S2665" t="s">
        <v>42</v>
      </c>
      <c r="T2665" t="s">
        <v>31</v>
      </c>
    </row>
    <row r="2666" spans="1:20" x14ac:dyDescent="0.3">
      <c r="A2666" t="s">
        <v>48</v>
      </c>
      <c r="B2666" t="s">
        <v>49</v>
      </c>
      <c r="C2666" t="s">
        <v>22</v>
      </c>
      <c r="D2666" t="s">
        <v>34</v>
      </c>
      <c r="E2666" t="s">
        <v>24</v>
      </c>
      <c r="F2666" t="s">
        <v>25</v>
      </c>
      <c r="G2666" t="s">
        <v>565</v>
      </c>
      <c r="H2666" t="s">
        <v>27</v>
      </c>
      <c r="I2666" t="s">
        <v>185</v>
      </c>
      <c r="J2666" t="s">
        <v>307</v>
      </c>
      <c r="K2666">
        <v>7.69</v>
      </c>
      <c r="L2666">
        <v>27</v>
      </c>
      <c r="M2666">
        <v>24</v>
      </c>
      <c r="N2666">
        <v>3</v>
      </c>
      <c r="O2666">
        <v>27</v>
      </c>
      <c r="P2666">
        <v>88.9</v>
      </c>
      <c r="Q2666">
        <v>88.9</v>
      </c>
      <c r="R2666">
        <v>0</v>
      </c>
      <c r="S2666" t="s">
        <v>30</v>
      </c>
      <c r="T2666" t="s">
        <v>31</v>
      </c>
    </row>
    <row r="2667" spans="1:20" x14ac:dyDescent="0.3">
      <c r="A2667" t="s">
        <v>53</v>
      </c>
      <c r="B2667" t="s">
        <v>54</v>
      </c>
      <c r="C2667" t="s">
        <v>55</v>
      </c>
      <c r="D2667" t="s">
        <v>56</v>
      </c>
      <c r="E2667" t="s">
        <v>24</v>
      </c>
      <c r="F2667" t="s">
        <v>57</v>
      </c>
      <c r="G2667" t="s">
        <v>565</v>
      </c>
      <c r="H2667" t="s">
        <v>27</v>
      </c>
      <c r="I2667" t="s">
        <v>206</v>
      </c>
      <c r="J2667" t="s">
        <v>353</v>
      </c>
      <c r="K2667">
        <v>7.3</v>
      </c>
      <c r="L2667">
        <v>24</v>
      </c>
      <c r="M2667">
        <v>22</v>
      </c>
      <c r="N2667">
        <v>2</v>
      </c>
      <c r="O2667">
        <v>24</v>
      </c>
      <c r="P2667">
        <v>91.7</v>
      </c>
      <c r="Q2667">
        <v>91.7</v>
      </c>
      <c r="R2667">
        <v>0</v>
      </c>
      <c r="S2667" t="s">
        <v>42</v>
      </c>
      <c r="T2667" t="s">
        <v>31</v>
      </c>
    </row>
    <row r="2668" spans="1:20" x14ac:dyDescent="0.3">
      <c r="A2668" t="s">
        <v>61</v>
      </c>
      <c r="B2668" t="s">
        <v>62</v>
      </c>
      <c r="C2668" t="s">
        <v>55</v>
      </c>
      <c r="D2668" t="s">
        <v>63</v>
      </c>
      <c r="E2668" t="s">
        <v>24</v>
      </c>
      <c r="F2668" t="s">
        <v>57</v>
      </c>
      <c r="G2668" t="s">
        <v>565</v>
      </c>
      <c r="H2668" t="s">
        <v>27</v>
      </c>
      <c r="I2668" t="s">
        <v>125</v>
      </c>
      <c r="J2668" t="s">
        <v>387</v>
      </c>
      <c r="K2668">
        <v>7.44</v>
      </c>
      <c r="L2668">
        <v>17</v>
      </c>
      <c r="M2668">
        <v>16</v>
      </c>
      <c r="N2668">
        <v>1</v>
      </c>
      <c r="O2668">
        <v>17</v>
      </c>
      <c r="P2668">
        <v>94.1</v>
      </c>
      <c r="Q2668">
        <v>94.1</v>
      </c>
      <c r="R2668">
        <v>0</v>
      </c>
      <c r="S2668" t="s">
        <v>81</v>
      </c>
      <c r="T2668" t="s">
        <v>31</v>
      </c>
    </row>
    <row r="2669" spans="1:20" x14ac:dyDescent="0.3">
      <c r="A2669" t="s">
        <v>66</v>
      </c>
      <c r="B2669" t="s">
        <v>67</v>
      </c>
      <c r="C2669" t="s">
        <v>55</v>
      </c>
      <c r="D2669" t="s">
        <v>56</v>
      </c>
      <c r="E2669" t="s">
        <v>24</v>
      </c>
      <c r="F2669" t="s">
        <v>57</v>
      </c>
      <c r="G2669" t="s">
        <v>565</v>
      </c>
      <c r="H2669" t="s">
        <v>27</v>
      </c>
      <c r="I2669" t="s">
        <v>46</v>
      </c>
      <c r="J2669" t="s">
        <v>287</v>
      </c>
      <c r="K2669">
        <v>7.99</v>
      </c>
      <c r="L2669">
        <v>17</v>
      </c>
      <c r="M2669">
        <v>13</v>
      </c>
      <c r="N2669">
        <v>4</v>
      </c>
      <c r="O2669">
        <v>17</v>
      </c>
      <c r="P2669">
        <v>76.5</v>
      </c>
      <c r="Q2669">
        <v>76.5</v>
      </c>
      <c r="R2669">
        <v>0</v>
      </c>
      <c r="S2669" t="s">
        <v>81</v>
      </c>
      <c r="T2669" t="s">
        <v>37</v>
      </c>
    </row>
    <row r="2670" spans="1:20" x14ac:dyDescent="0.3">
      <c r="A2670" t="s">
        <v>70</v>
      </c>
      <c r="B2670" t="s">
        <v>71</v>
      </c>
      <c r="C2670" t="s">
        <v>72</v>
      </c>
      <c r="D2670" t="s">
        <v>73</v>
      </c>
      <c r="E2670" t="s">
        <v>24</v>
      </c>
      <c r="F2670" t="s">
        <v>74</v>
      </c>
      <c r="G2670" t="s">
        <v>565</v>
      </c>
      <c r="H2670" t="s">
        <v>27</v>
      </c>
      <c r="I2670" t="s">
        <v>79</v>
      </c>
      <c r="J2670" t="s">
        <v>225</v>
      </c>
      <c r="K2670">
        <v>7.6</v>
      </c>
      <c r="L2670">
        <v>27</v>
      </c>
      <c r="M2670">
        <v>22</v>
      </c>
      <c r="N2670">
        <v>5</v>
      </c>
      <c r="O2670">
        <v>27</v>
      </c>
      <c r="P2670">
        <v>81.5</v>
      </c>
      <c r="Q2670">
        <v>81.5</v>
      </c>
      <c r="R2670">
        <v>0</v>
      </c>
      <c r="S2670" t="s">
        <v>42</v>
      </c>
      <c r="T2670" t="s">
        <v>37</v>
      </c>
    </row>
    <row r="2671" spans="1:20" x14ac:dyDescent="0.3">
      <c r="A2671" t="s">
        <v>77</v>
      </c>
      <c r="B2671" t="s">
        <v>78</v>
      </c>
      <c r="C2671" t="s">
        <v>72</v>
      </c>
      <c r="D2671" t="s">
        <v>73</v>
      </c>
      <c r="E2671" t="s">
        <v>24</v>
      </c>
      <c r="F2671" t="s">
        <v>74</v>
      </c>
      <c r="G2671" t="s">
        <v>565</v>
      </c>
      <c r="H2671" t="s">
        <v>27</v>
      </c>
      <c r="I2671" t="s">
        <v>149</v>
      </c>
      <c r="J2671" t="s">
        <v>200</v>
      </c>
      <c r="K2671">
        <v>8.84</v>
      </c>
      <c r="L2671">
        <v>21</v>
      </c>
      <c r="M2671">
        <v>21</v>
      </c>
      <c r="N2671">
        <v>0</v>
      </c>
      <c r="O2671">
        <v>21</v>
      </c>
      <c r="P2671">
        <v>100</v>
      </c>
      <c r="Q2671">
        <v>100</v>
      </c>
      <c r="R2671">
        <v>0.84</v>
      </c>
      <c r="S2671" t="s">
        <v>42</v>
      </c>
      <c r="T2671" t="s">
        <v>60</v>
      </c>
    </row>
    <row r="2672" spans="1:20" x14ac:dyDescent="0.3">
      <c r="A2672" t="s">
        <v>82</v>
      </c>
      <c r="B2672" t="s">
        <v>83</v>
      </c>
      <c r="C2672" t="s">
        <v>72</v>
      </c>
      <c r="D2672" t="s">
        <v>45</v>
      </c>
      <c r="E2672" t="s">
        <v>24</v>
      </c>
      <c r="F2672" t="s">
        <v>74</v>
      </c>
      <c r="G2672" t="s">
        <v>565</v>
      </c>
      <c r="H2672" t="s">
        <v>27</v>
      </c>
      <c r="I2672" t="s">
        <v>79</v>
      </c>
      <c r="J2672" t="s">
        <v>335</v>
      </c>
      <c r="K2672">
        <v>8.25</v>
      </c>
      <c r="L2672">
        <v>16</v>
      </c>
      <c r="M2672">
        <v>14</v>
      </c>
      <c r="N2672">
        <v>2</v>
      </c>
      <c r="O2672">
        <v>16</v>
      </c>
      <c r="P2672">
        <v>87.5</v>
      </c>
      <c r="Q2672">
        <v>87.5</v>
      </c>
      <c r="R2672">
        <v>0.25</v>
      </c>
      <c r="S2672" t="s">
        <v>81</v>
      </c>
      <c r="T2672" t="s">
        <v>31</v>
      </c>
    </row>
    <row r="2673" spans="1:20" x14ac:dyDescent="0.3">
      <c r="A2673" t="s">
        <v>85</v>
      </c>
      <c r="B2673" t="s">
        <v>86</v>
      </c>
      <c r="C2673" t="s">
        <v>87</v>
      </c>
      <c r="D2673" t="s">
        <v>88</v>
      </c>
      <c r="E2673" t="s">
        <v>24</v>
      </c>
      <c r="F2673" t="s">
        <v>89</v>
      </c>
      <c r="G2673" t="s">
        <v>565</v>
      </c>
      <c r="H2673" t="s">
        <v>27</v>
      </c>
      <c r="I2673" t="s">
        <v>136</v>
      </c>
      <c r="J2673" t="s">
        <v>327</v>
      </c>
      <c r="K2673">
        <v>9.02</v>
      </c>
      <c r="L2673">
        <v>20</v>
      </c>
      <c r="M2673">
        <v>19</v>
      </c>
      <c r="N2673">
        <v>1</v>
      </c>
      <c r="O2673">
        <v>20</v>
      </c>
      <c r="P2673">
        <v>95</v>
      </c>
      <c r="Q2673">
        <v>95</v>
      </c>
      <c r="R2673">
        <v>1.02</v>
      </c>
      <c r="S2673" t="s">
        <v>42</v>
      </c>
      <c r="T2673" t="s">
        <v>31</v>
      </c>
    </row>
    <row r="2674" spans="1:20" x14ac:dyDescent="0.3">
      <c r="A2674" t="s">
        <v>92</v>
      </c>
      <c r="B2674" t="s">
        <v>93</v>
      </c>
      <c r="C2674" t="s">
        <v>94</v>
      </c>
      <c r="D2674" t="s">
        <v>95</v>
      </c>
      <c r="E2674" t="s">
        <v>24</v>
      </c>
      <c r="F2674" t="s">
        <v>89</v>
      </c>
      <c r="G2674" t="s">
        <v>565</v>
      </c>
      <c r="H2674" t="s">
        <v>27</v>
      </c>
      <c r="I2674" t="s">
        <v>75</v>
      </c>
      <c r="J2674" t="s">
        <v>163</v>
      </c>
      <c r="K2674">
        <v>9.27</v>
      </c>
      <c r="L2674">
        <v>37</v>
      </c>
      <c r="M2674">
        <v>30</v>
      </c>
      <c r="N2674">
        <v>7</v>
      </c>
      <c r="O2674">
        <v>37</v>
      </c>
      <c r="P2674">
        <v>81.099999999999994</v>
      </c>
      <c r="Q2674">
        <v>81.099999999999994</v>
      </c>
      <c r="R2674">
        <v>1.27</v>
      </c>
      <c r="S2674" t="s">
        <v>30</v>
      </c>
      <c r="T2674" t="s">
        <v>37</v>
      </c>
    </row>
    <row r="2675" spans="1:20" x14ac:dyDescent="0.3">
      <c r="A2675" t="s">
        <v>97</v>
      </c>
      <c r="B2675" t="s">
        <v>98</v>
      </c>
      <c r="C2675" t="s">
        <v>94</v>
      </c>
      <c r="D2675" t="s">
        <v>95</v>
      </c>
      <c r="E2675" t="s">
        <v>24</v>
      </c>
      <c r="F2675" t="s">
        <v>89</v>
      </c>
      <c r="G2675" t="s">
        <v>565</v>
      </c>
      <c r="H2675" t="s">
        <v>27</v>
      </c>
      <c r="I2675" t="s">
        <v>153</v>
      </c>
      <c r="J2675" t="s">
        <v>168</v>
      </c>
      <c r="K2675">
        <v>8.7200000000000006</v>
      </c>
      <c r="L2675">
        <v>23</v>
      </c>
      <c r="M2675">
        <v>21</v>
      </c>
      <c r="N2675">
        <v>2</v>
      </c>
      <c r="O2675">
        <v>23</v>
      </c>
      <c r="P2675">
        <v>91.3</v>
      </c>
      <c r="Q2675">
        <v>91.3</v>
      </c>
      <c r="R2675">
        <v>0.72</v>
      </c>
      <c r="S2675" t="s">
        <v>42</v>
      </c>
      <c r="T2675" t="s">
        <v>31</v>
      </c>
    </row>
    <row r="2676" spans="1:20" x14ac:dyDescent="0.3">
      <c r="A2676" t="s">
        <v>100</v>
      </c>
      <c r="B2676" t="s">
        <v>101</v>
      </c>
      <c r="C2676" t="s">
        <v>94</v>
      </c>
      <c r="D2676" t="s">
        <v>45</v>
      </c>
      <c r="E2676" t="s">
        <v>24</v>
      </c>
      <c r="F2676" t="s">
        <v>89</v>
      </c>
      <c r="G2676" t="s">
        <v>565</v>
      </c>
      <c r="H2676" t="s">
        <v>27</v>
      </c>
      <c r="I2676" t="s">
        <v>219</v>
      </c>
      <c r="J2676" t="s">
        <v>282</v>
      </c>
      <c r="K2676">
        <v>9.0399999999999991</v>
      </c>
      <c r="L2676">
        <v>25</v>
      </c>
      <c r="M2676">
        <v>21</v>
      </c>
      <c r="N2676">
        <v>4</v>
      </c>
      <c r="O2676">
        <v>25</v>
      </c>
      <c r="P2676">
        <v>84</v>
      </c>
      <c r="Q2676">
        <v>84</v>
      </c>
      <c r="R2676">
        <v>1.04</v>
      </c>
      <c r="S2676" t="s">
        <v>30</v>
      </c>
      <c r="T2676" t="s">
        <v>37</v>
      </c>
    </row>
    <row r="2677" spans="1:20" x14ac:dyDescent="0.3">
      <c r="A2677" t="s">
        <v>103</v>
      </c>
      <c r="B2677" t="s">
        <v>104</v>
      </c>
      <c r="C2677" t="s">
        <v>22</v>
      </c>
      <c r="D2677" t="s">
        <v>34</v>
      </c>
      <c r="E2677" t="s">
        <v>105</v>
      </c>
      <c r="F2677" t="s">
        <v>25</v>
      </c>
      <c r="G2677" t="s">
        <v>565</v>
      </c>
      <c r="H2677" t="s">
        <v>119</v>
      </c>
      <c r="I2677" t="s">
        <v>524</v>
      </c>
      <c r="J2677" t="s">
        <v>567</v>
      </c>
      <c r="K2677">
        <v>8.6199999999999992</v>
      </c>
      <c r="L2677">
        <v>14</v>
      </c>
      <c r="M2677">
        <v>11</v>
      </c>
      <c r="N2677">
        <v>3</v>
      </c>
      <c r="O2677">
        <v>14</v>
      </c>
      <c r="P2677">
        <v>78.599999999999994</v>
      </c>
      <c r="Q2677">
        <v>78.599999999999994</v>
      </c>
      <c r="R2677">
        <v>0.62</v>
      </c>
      <c r="S2677" t="s">
        <v>42</v>
      </c>
      <c r="T2677" t="s">
        <v>31</v>
      </c>
    </row>
    <row r="2678" spans="1:20" x14ac:dyDescent="0.3">
      <c r="A2678" t="s">
        <v>108</v>
      </c>
      <c r="B2678" t="s">
        <v>109</v>
      </c>
      <c r="C2678" t="s">
        <v>22</v>
      </c>
      <c r="D2678" t="s">
        <v>34</v>
      </c>
      <c r="E2678" t="s">
        <v>105</v>
      </c>
      <c r="F2678" t="s">
        <v>25</v>
      </c>
      <c r="G2678" t="s">
        <v>565</v>
      </c>
      <c r="H2678" t="s">
        <v>27</v>
      </c>
      <c r="I2678" t="s">
        <v>64</v>
      </c>
      <c r="J2678" t="s">
        <v>517</v>
      </c>
      <c r="K2678">
        <v>7.22</v>
      </c>
      <c r="L2678">
        <v>14</v>
      </c>
      <c r="M2678">
        <v>13</v>
      </c>
      <c r="N2678">
        <v>1</v>
      </c>
      <c r="O2678">
        <v>14</v>
      </c>
      <c r="P2678">
        <v>92.9</v>
      </c>
      <c r="Q2678">
        <v>92.9</v>
      </c>
      <c r="R2678">
        <v>0</v>
      </c>
      <c r="S2678" t="s">
        <v>81</v>
      </c>
      <c r="T2678" t="s">
        <v>31</v>
      </c>
    </row>
    <row r="2679" spans="1:20" x14ac:dyDescent="0.3">
      <c r="A2679" t="s">
        <v>111</v>
      </c>
      <c r="B2679" t="s">
        <v>112</v>
      </c>
      <c r="C2679" t="s">
        <v>55</v>
      </c>
      <c r="D2679" t="s">
        <v>56</v>
      </c>
      <c r="E2679" t="s">
        <v>105</v>
      </c>
      <c r="F2679" t="s">
        <v>57</v>
      </c>
      <c r="G2679" t="s">
        <v>565</v>
      </c>
      <c r="H2679" t="s">
        <v>27</v>
      </c>
      <c r="I2679" t="s">
        <v>75</v>
      </c>
      <c r="J2679" t="s">
        <v>168</v>
      </c>
      <c r="K2679">
        <v>8.86</v>
      </c>
      <c r="L2679">
        <v>23</v>
      </c>
      <c r="M2679">
        <v>21</v>
      </c>
      <c r="N2679">
        <v>2</v>
      </c>
      <c r="O2679">
        <v>23</v>
      </c>
      <c r="P2679">
        <v>91.3</v>
      </c>
      <c r="Q2679">
        <v>91.3</v>
      </c>
      <c r="R2679">
        <v>0.86</v>
      </c>
      <c r="S2679" t="s">
        <v>42</v>
      </c>
      <c r="T2679" t="s">
        <v>31</v>
      </c>
    </row>
    <row r="2680" spans="1:20" x14ac:dyDescent="0.3">
      <c r="A2680" t="s">
        <v>114</v>
      </c>
      <c r="B2680" t="s">
        <v>115</v>
      </c>
      <c r="C2680" t="s">
        <v>72</v>
      </c>
      <c r="D2680" t="s">
        <v>73</v>
      </c>
      <c r="E2680" t="s">
        <v>105</v>
      </c>
      <c r="F2680" t="s">
        <v>74</v>
      </c>
      <c r="G2680" t="s">
        <v>565</v>
      </c>
      <c r="H2680" t="s">
        <v>27</v>
      </c>
      <c r="I2680" t="s">
        <v>75</v>
      </c>
      <c r="J2680" t="s">
        <v>361</v>
      </c>
      <c r="K2680">
        <v>8.23</v>
      </c>
      <c r="L2680">
        <v>12</v>
      </c>
      <c r="M2680">
        <v>11</v>
      </c>
      <c r="N2680">
        <v>1</v>
      </c>
      <c r="O2680">
        <v>12</v>
      </c>
      <c r="P2680">
        <v>91.7</v>
      </c>
      <c r="Q2680">
        <v>91.7</v>
      </c>
      <c r="R2680">
        <v>0.23</v>
      </c>
      <c r="S2680" t="s">
        <v>42</v>
      </c>
      <c r="T2680" t="s">
        <v>31</v>
      </c>
    </row>
    <row r="2681" spans="1:20" x14ac:dyDescent="0.3">
      <c r="A2681" t="s">
        <v>117</v>
      </c>
      <c r="B2681" t="s">
        <v>118</v>
      </c>
      <c r="C2681" t="s">
        <v>94</v>
      </c>
      <c r="D2681" t="s">
        <v>95</v>
      </c>
      <c r="E2681" t="s">
        <v>105</v>
      </c>
      <c r="F2681" t="s">
        <v>89</v>
      </c>
      <c r="G2681" t="s">
        <v>565</v>
      </c>
      <c r="H2681" t="s">
        <v>27</v>
      </c>
      <c r="I2681" t="s">
        <v>125</v>
      </c>
      <c r="J2681" t="s">
        <v>255</v>
      </c>
      <c r="K2681">
        <v>9.58</v>
      </c>
      <c r="L2681">
        <v>27</v>
      </c>
      <c r="M2681">
        <v>22</v>
      </c>
      <c r="N2681">
        <v>5</v>
      </c>
      <c r="O2681">
        <v>27</v>
      </c>
      <c r="P2681">
        <v>81.5</v>
      </c>
      <c r="Q2681">
        <v>81.5</v>
      </c>
      <c r="R2681">
        <v>1.58</v>
      </c>
      <c r="S2681" t="s">
        <v>30</v>
      </c>
      <c r="T2681" t="s">
        <v>37</v>
      </c>
    </row>
    <row r="2682" spans="1:20" x14ac:dyDescent="0.3">
      <c r="A2682" t="s">
        <v>20</v>
      </c>
      <c r="B2682" t="s">
        <v>21</v>
      </c>
      <c r="C2682" t="s">
        <v>22</v>
      </c>
      <c r="D2682" t="s">
        <v>23</v>
      </c>
      <c r="E2682" t="s">
        <v>24</v>
      </c>
      <c r="F2682" t="s">
        <v>25</v>
      </c>
      <c r="G2682" t="s">
        <v>568</v>
      </c>
      <c r="H2682" t="s">
        <v>27</v>
      </c>
      <c r="I2682" t="s">
        <v>50</v>
      </c>
      <c r="J2682" t="s">
        <v>190</v>
      </c>
      <c r="K2682">
        <v>9.02</v>
      </c>
      <c r="L2682">
        <v>24</v>
      </c>
      <c r="M2682">
        <v>21</v>
      </c>
      <c r="N2682">
        <v>3</v>
      </c>
      <c r="O2682">
        <v>24</v>
      </c>
      <c r="P2682">
        <v>87.5</v>
      </c>
      <c r="Q2682">
        <v>87.5</v>
      </c>
      <c r="R2682">
        <v>1.02</v>
      </c>
      <c r="S2682" t="s">
        <v>42</v>
      </c>
      <c r="T2682" t="s">
        <v>31</v>
      </c>
    </row>
    <row r="2683" spans="1:20" x14ac:dyDescent="0.3">
      <c r="A2683" t="s">
        <v>32</v>
      </c>
      <c r="B2683" t="s">
        <v>33</v>
      </c>
      <c r="C2683" t="s">
        <v>22</v>
      </c>
      <c r="D2683" t="s">
        <v>34</v>
      </c>
      <c r="E2683" t="s">
        <v>24</v>
      </c>
      <c r="F2683" t="s">
        <v>25</v>
      </c>
      <c r="G2683" t="s">
        <v>568</v>
      </c>
      <c r="H2683" t="s">
        <v>27</v>
      </c>
      <c r="I2683" t="s">
        <v>64</v>
      </c>
      <c r="J2683" t="s">
        <v>353</v>
      </c>
      <c r="K2683">
        <v>7.34</v>
      </c>
      <c r="L2683">
        <v>28</v>
      </c>
      <c r="M2683">
        <v>28</v>
      </c>
      <c r="N2683">
        <v>0</v>
      </c>
      <c r="O2683">
        <v>28</v>
      </c>
      <c r="P2683">
        <v>100</v>
      </c>
      <c r="Q2683">
        <v>100</v>
      </c>
      <c r="R2683">
        <v>0</v>
      </c>
      <c r="S2683" t="s">
        <v>42</v>
      </c>
      <c r="T2683" t="s">
        <v>60</v>
      </c>
    </row>
    <row r="2684" spans="1:20" x14ac:dyDescent="0.3">
      <c r="A2684" t="s">
        <v>38</v>
      </c>
      <c r="B2684" t="s">
        <v>39</v>
      </c>
      <c r="C2684" t="s">
        <v>22</v>
      </c>
      <c r="D2684" t="s">
        <v>34</v>
      </c>
      <c r="E2684" t="s">
        <v>24</v>
      </c>
      <c r="F2684" t="s">
        <v>25</v>
      </c>
      <c r="G2684" t="s">
        <v>568</v>
      </c>
      <c r="H2684" t="s">
        <v>27</v>
      </c>
      <c r="I2684" t="s">
        <v>58</v>
      </c>
      <c r="J2684" t="s">
        <v>263</v>
      </c>
      <c r="K2684">
        <v>7.25</v>
      </c>
      <c r="L2684">
        <v>13</v>
      </c>
      <c r="M2684">
        <v>13</v>
      </c>
      <c r="N2684">
        <v>0</v>
      </c>
      <c r="O2684">
        <v>13</v>
      </c>
      <c r="P2684">
        <v>100</v>
      </c>
      <c r="Q2684">
        <v>100</v>
      </c>
      <c r="R2684">
        <v>0</v>
      </c>
      <c r="S2684" t="s">
        <v>42</v>
      </c>
      <c r="T2684" t="s">
        <v>60</v>
      </c>
    </row>
    <row r="2685" spans="1:20" x14ac:dyDescent="0.3">
      <c r="A2685" t="s">
        <v>43</v>
      </c>
      <c r="B2685" t="s">
        <v>44</v>
      </c>
      <c r="C2685" t="s">
        <v>22</v>
      </c>
      <c r="D2685" t="s">
        <v>45</v>
      </c>
      <c r="E2685" t="s">
        <v>24</v>
      </c>
      <c r="F2685" t="s">
        <v>25</v>
      </c>
      <c r="G2685" t="s">
        <v>568</v>
      </c>
      <c r="H2685" t="s">
        <v>27</v>
      </c>
      <c r="I2685" t="s">
        <v>110</v>
      </c>
      <c r="J2685" t="s">
        <v>252</v>
      </c>
      <c r="K2685">
        <v>8.1300000000000008</v>
      </c>
      <c r="L2685">
        <v>18</v>
      </c>
      <c r="M2685">
        <v>15</v>
      </c>
      <c r="N2685">
        <v>3</v>
      </c>
      <c r="O2685">
        <v>18</v>
      </c>
      <c r="P2685">
        <v>83.3</v>
      </c>
      <c r="Q2685">
        <v>83.3</v>
      </c>
      <c r="R2685">
        <v>0.13</v>
      </c>
      <c r="S2685" t="s">
        <v>42</v>
      </c>
      <c r="T2685" t="s">
        <v>31</v>
      </c>
    </row>
    <row r="2686" spans="1:20" x14ac:dyDescent="0.3">
      <c r="A2686" t="s">
        <v>48</v>
      </c>
      <c r="B2686" t="s">
        <v>49</v>
      </c>
      <c r="C2686" t="s">
        <v>22</v>
      </c>
      <c r="D2686" t="s">
        <v>34</v>
      </c>
      <c r="E2686" t="s">
        <v>24</v>
      </c>
      <c r="F2686" t="s">
        <v>25</v>
      </c>
      <c r="G2686" t="s">
        <v>568</v>
      </c>
      <c r="H2686" t="s">
        <v>27</v>
      </c>
      <c r="I2686" t="s">
        <v>194</v>
      </c>
      <c r="J2686" t="s">
        <v>207</v>
      </c>
      <c r="K2686">
        <v>8.4</v>
      </c>
      <c r="L2686">
        <v>23</v>
      </c>
      <c r="M2686">
        <v>23</v>
      </c>
      <c r="N2686">
        <v>0</v>
      </c>
      <c r="O2686">
        <v>23</v>
      </c>
      <c r="P2686">
        <v>100</v>
      </c>
      <c r="Q2686">
        <v>100</v>
      </c>
      <c r="R2686">
        <v>0.4</v>
      </c>
      <c r="S2686" t="s">
        <v>42</v>
      </c>
      <c r="T2686" t="s">
        <v>60</v>
      </c>
    </row>
    <row r="2687" spans="1:20" x14ac:dyDescent="0.3">
      <c r="A2687" t="s">
        <v>53</v>
      </c>
      <c r="B2687" t="s">
        <v>54</v>
      </c>
      <c r="C2687" t="s">
        <v>55</v>
      </c>
      <c r="D2687" t="s">
        <v>56</v>
      </c>
      <c r="E2687" t="s">
        <v>24</v>
      </c>
      <c r="F2687" t="s">
        <v>57</v>
      </c>
      <c r="G2687" t="s">
        <v>568</v>
      </c>
      <c r="H2687" t="s">
        <v>27</v>
      </c>
      <c r="I2687" t="s">
        <v>90</v>
      </c>
      <c r="J2687" t="s">
        <v>193</v>
      </c>
      <c r="K2687">
        <v>9.24</v>
      </c>
      <c r="L2687">
        <v>13</v>
      </c>
      <c r="M2687">
        <v>10</v>
      </c>
      <c r="N2687">
        <v>3</v>
      </c>
      <c r="O2687">
        <v>13</v>
      </c>
      <c r="P2687">
        <v>76.900000000000006</v>
      </c>
      <c r="Q2687">
        <v>76.900000000000006</v>
      </c>
      <c r="R2687">
        <v>1.24</v>
      </c>
      <c r="S2687" t="s">
        <v>30</v>
      </c>
      <c r="T2687" t="s">
        <v>31</v>
      </c>
    </row>
    <row r="2688" spans="1:20" x14ac:dyDescent="0.3">
      <c r="A2688" t="s">
        <v>61</v>
      </c>
      <c r="B2688" t="s">
        <v>62</v>
      </c>
      <c r="C2688" t="s">
        <v>55</v>
      </c>
      <c r="D2688" t="s">
        <v>63</v>
      </c>
      <c r="E2688" t="s">
        <v>24</v>
      </c>
      <c r="F2688" t="s">
        <v>57</v>
      </c>
      <c r="G2688" t="s">
        <v>568</v>
      </c>
      <c r="H2688" t="s">
        <v>124</v>
      </c>
      <c r="I2688" t="s">
        <v>35</v>
      </c>
      <c r="J2688" t="s">
        <v>569</v>
      </c>
      <c r="K2688">
        <v>3.5</v>
      </c>
      <c r="L2688">
        <v>15</v>
      </c>
      <c r="M2688">
        <v>11</v>
      </c>
      <c r="N2688">
        <v>4</v>
      </c>
      <c r="O2688">
        <v>15</v>
      </c>
      <c r="P2688">
        <v>73.3</v>
      </c>
      <c r="Q2688">
        <v>73.3</v>
      </c>
      <c r="R2688">
        <v>0</v>
      </c>
      <c r="S2688" t="s">
        <v>30</v>
      </c>
      <c r="T2688" t="s">
        <v>37</v>
      </c>
    </row>
    <row r="2689" spans="1:20" x14ac:dyDescent="0.3">
      <c r="A2689" t="s">
        <v>66</v>
      </c>
      <c r="B2689" t="s">
        <v>67</v>
      </c>
      <c r="C2689" t="s">
        <v>55</v>
      </c>
      <c r="D2689" t="s">
        <v>56</v>
      </c>
      <c r="E2689" t="s">
        <v>24</v>
      </c>
      <c r="F2689" t="s">
        <v>57</v>
      </c>
      <c r="G2689" t="s">
        <v>568</v>
      </c>
      <c r="H2689" t="s">
        <v>27</v>
      </c>
      <c r="I2689" t="s">
        <v>84</v>
      </c>
      <c r="J2689" t="s">
        <v>262</v>
      </c>
      <c r="K2689">
        <v>7.22</v>
      </c>
      <c r="L2689">
        <v>18</v>
      </c>
      <c r="M2689">
        <v>12</v>
      </c>
      <c r="N2689">
        <v>6</v>
      </c>
      <c r="O2689">
        <v>18</v>
      </c>
      <c r="P2689">
        <v>66.7</v>
      </c>
      <c r="Q2689">
        <v>66.7</v>
      </c>
      <c r="R2689">
        <v>0</v>
      </c>
      <c r="S2689" t="s">
        <v>30</v>
      </c>
      <c r="T2689" t="s">
        <v>37</v>
      </c>
    </row>
    <row r="2690" spans="1:20" x14ac:dyDescent="0.3">
      <c r="A2690" t="s">
        <v>70</v>
      </c>
      <c r="B2690" t="s">
        <v>71</v>
      </c>
      <c r="C2690" t="s">
        <v>72</v>
      </c>
      <c r="D2690" t="s">
        <v>73</v>
      </c>
      <c r="E2690" t="s">
        <v>24</v>
      </c>
      <c r="F2690" t="s">
        <v>74</v>
      </c>
      <c r="G2690" t="s">
        <v>568</v>
      </c>
      <c r="H2690" t="s">
        <v>124</v>
      </c>
      <c r="I2690" t="s">
        <v>28</v>
      </c>
      <c r="J2690" t="s">
        <v>570</v>
      </c>
      <c r="K2690">
        <v>3.7</v>
      </c>
      <c r="L2690">
        <v>14</v>
      </c>
      <c r="M2690">
        <v>9</v>
      </c>
      <c r="N2690">
        <v>5</v>
      </c>
      <c r="O2690">
        <v>14</v>
      </c>
      <c r="P2690">
        <v>64.3</v>
      </c>
      <c r="Q2690">
        <v>64.3</v>
      </c>
      <c r="R2690">
        <v>0</v>
      </c>
      <c r="S2690" t="s">
        <v>42</v>
      </c>
      <c r="T2690" t="s">
        <v>37</v>
      </c>
    </row>
    <row r="2691" spans="1:20" x14ac:dyDescent="0.3">
      <c r="A2691" t="s">
        <v>77</v>
      </c>
      <c r="B2691" t="s">
        <v>78</v>
      </c>
      <c r="C2691" t="s">
        <v>72</v>
      </c>
      <c r="D2691" t="s">
        <v>73</v>
      </c>
      <c r="E2691" t="s">
        <v>24</v>
      </c>
      <c r="F2691" t="s">
        <v>74</v>
      </c>
      <c r="G2691" t="s">
        <v>568</v>
      </c>
      <c r="H2691" t="s">
        <v>27</v>
      </c>
      <c r="I2691" t="s">
        <v>90</v>
      </c>
      <c r="J2691" t="s">
        <v>146</v>
      </c>
      <c r="K2691">
        <v>7.35</v>
      </c>
      <c r="L2691">
        <v>23</v>
      </c>
      <c r="M2691">
        <v>17</v>
      </c>
      <c r="N2691">
        <v>6</v>
      </c>
      <c r="O2691">
        <v>23</v>
      </c>
      <c r="P2691">
        <v>73.900000000000006</v>
      </c>
      <c r="Q2691">
        <v>73.900000000000006</v>
      </c>
      <c r="R2691">
        <v>0</v>
      </c>
      <c r="S2691" t="s">
        <v>81</v>
      </c>
      <c r="T2691" t="s">
        <v>37</v>
      </c>
    </row>
    <row r="2692" spans="1:20" x14ac:dyDescent="0.3">
      <c r="A2692" t="s">
        <v>82</v>
      </c>
      <c r="B2692" t="s">
        <v>83</v>
      </c>
      <c r="C2692" t="s">
        <v>72</v>
      </c>
      <c r="D2692" t="s">
        <v>45</v>
      </c>
      <c r="E2692" t="s">
        <v>24</v>
      </c>
      <c r="F2692" t="s">
        <v>74</v>
      </c>
      <c r="G2692" t="s">
        <v>568</v>
      </c>
      <c r="H2692" t="s">
        <v>27</v>
      </c>
      <c r="I2692" t="s">
        <v>125</v>
      </c>
      <c r="J2692" t="s">
        <v>190</v>
      </c>
      <c r="K2692">
        <v>9.09</v>
      </c>
      <c r="L2692">
        <v>16</v>
      </c>
      <c r="M2692">
        <v>11</v>
      </c>
      <c r="N2692">
        <v>5</v>
      </c>
      <c r="O2692">
        <v>16</v>
      </c>
      <c r="P2692">
        <v>68.8</v>
      </c>
      <c r="Q2692">
        <v>68.8</v>
      </c>
      <c r="R2692">
        <v>1.0900000000000001</v>
      </c>
      <c r="S2692" t="s">
        <v>30</v>
      </c>
      <c r="T2692" t="s">
        <v>37</v>
      </c>
    </row>
    <row r="2693" spans="1:20" x14ac:dyDescent="0.3">
      <c r="A2693" t="s">
        <v>85</v>
      </c>
      <c r="B2693" t="s">
        <v>86</v>
      </c>
      <c r="C2693" t="s">
        <v>87</v>
      </c>
      <c r="D2693" t="s">
        <v>88</v>
      </c>
      <c r="E2693" t="s">
        <v>24</v>
      </c>
      <c r="F2693" t="s">
        <v>89</v>
      </c>
      <c r="G2693" t="s">
        <v>568</v>
      </c>
      <c r="H2693" t="s">
        <v>27</v>
      </c>
      <c r="I2693" t="s">
        <v>58</v>
      </c>
      <c r="J2693" t="s">
        <v>255</v>
      </c>
      <c r="K2693">
        <v>9.35</v>
      </c>
      <c r="L2693">
        <v>21</v>
      </c>
      <c r="M2693">
        <v>18</v>
      </c>
      <c r="N2693">
        <v>3</v>
      </c>
      <c r="O2693">
        <v>21</v>
      </c>
      <c r="P2693">
        <v>85.7</v>
      </c>
      <c r="Q2693">
        <v>85.7</v>
      </c>
      <c r="R2693">
        <v>1.35</v>
      </c>
      <c r="S2693" t="s">
        <v>30</v>
      </c>
      <c r="T2693" t="s">
        <v>31</v>
      </c>
    </row>
    <row r="2694" spans="1:20" x14ac:dyDescent="0.3">
      <c r="A2694" t="s">
        <v>92</v>
      </c>
      <c r="B2694" t="s">
        <v>93</v>
      </c>
      <c r="C2694" t="s">
        <v>94</v>
      </c>
      <c r="D2694" t="s">
        <v>95</v>
      </c>
      <c r="E2694" t="s">
        <v>24</v>
      </c>
      <c r="F2694" t="s">
        <v>89</v>
      </c>
      <c r="G2694" t="s">
        <v>568</v>
      </c>
      <c r="H2694" t="s">
        <v>27</v>
      </c>
      <c r="I2694" t="s">
        <v>58</v>
      </c>
      <c r="J2694" t="s">
        <v>239</v>
      </c>
      <c r="K2694">
        <v>9.0299999999999994</v>
      </c>
      <c r="L2694">
        <v>17</v>
      </c>
      <c r="M2694">
        <v>15</v>
      </c>
      <c r="N2694">
        <v>2</v>
      </c>
      <c r="O2694">
        <v>17</v>
      </c>
      <c r="P2694">
        <v>88.2</v>
      </c>
      <c r="Q2694">
        <v>88.2</v>
      </c>
      <c r="R2694">
        <v>1.03</v>
      </c>
      <c r="S2694" t="s">
        <v>42</v>
      </c>
      <c r="T2694" t="s">
        <v>31</v>
      </c>
    </row>
    <row r="2695" spans="1:20" x14ac:dyDescent="0.3">
      <c r="A2695" t="s">
        <v>97</v>
      </c>
      <c r="B2695" t="s">
        <v>98</v>
      </c>
      <c r="C2695" t="s">
        <v>94</v>
      </c>
      <c r="D2695" t="s">
        <v>95</v>
      </c>
      <c r="E2695" t="s">
        <v>24</v>
      </c>
      <c r="F2695" t="s">
        <v>89</v>
      </c>
      <c r="G2695" t="s">
        <v>568</v>
      </c>
      <c r="H2695" t="s">
        <v>27</v>
      </c>
      <c r="I2695" t="s">
        <v>149</v>
      </c>
      <c r="J2695" t="s">
        <v>374</v>
      </c>
      <c r="K2695">
        <v>8.1199999999999992</v>
      </c>
      <c r="L2695">
        <v>25</v>
      </c>
      <c r="M2695">
        <v>21</v>
      </c>
      <c r="N2695">
        <v>4</v>
      </c>
      <c r="O2695">
        <v>25</v>
      </c>
      <c r="P2695">
        <v>84</v>
      </c>
      <c r="Q2695">
        <v>84</v>
      </c>
      <c r="R2695">
        <v>0.12</v>
      </c>
      <c r="S2695" t="s">
        <v>30</v>
      </c>
      <c r="T2695" t="s">
        <v>37</v>
      </c>
    </row>
    <row r="2696" spans="1:20" x14ac:dyDescent="0.3">
      <c r="A2696" t="s">
        <v>100</v>
      </c>
      <c r="B2696" t="s">
        <v>101</v>
      </c>
      <c r="C2696" t="s">
        <v>94</v>
      </c>
      <c r="D2696" t="s">
        <v>45</v>
      </c>
      <c r="E2696" t="s">
        <v>24</v>
      </c>
      <c r="F2696" t="s">
        <v>89</v>
      </c>
      <c r="G2696" t="s">
        <v>568</v>
      </c>
      <c r="H2696" t="s">
        <v>27</v>
      </c>
      <c r="I2696" t="s">
        <v>179</v>
      </c>
      <c r="J2696" t="s">
        <v>188</v>
      </c>
      <c r="K2696">
        <v>9.35</v>
      </c>
      <c r="L2696">
        <v>21</v>
      </c>
      <c r="M2696">
        <v>21</v>
      </c>
      <c r="N2696">
        <v>0</v>
      </c>
      <c r="O2696">
        <v>21</v>
      </c>
      <c r="P2696">
        <v>100</v>
      </c>
      <c r="Q2696">
        <v>100</v>
      </c>
      <c r="R2696">
        <v>1.35</v>
      </c>
      <c r="S2696" t="s">
        <v>42</v>
      </c>
      <c r="T2696" t="s">
        <v>60</v>
      </c>
    </row>
    <row r="2697" spans="1:20" x14ac:dyDescent="0.3">
      <c r="A2697" t="s">
        <v>103</v>
      </c>
      <c r="B2697" t="s">
        <v>104</v>
      </c>
      <c r="C2697" t="s">
        <v>22</v>
      </c>
      <c r="D2697" t="s">
        <v>34</v>
      </c>
      <c r="E2697" t="s">
        <v>105</v>
      </c>
      <c r="F2697" t="s">
        <v>25</v>
      </c>
      <c r="G2697" t="s">
        <v>568</v>
      </c>
      <c r="H2697" t="s">
        <v>27</v>
      </c>
      <c r="I2697" t="s">
        <v>199</v>
      </c>
      <c r="J2697" t="s">
        <v>409</v>
      </c>
      <c r="K2697">
        <v>9.26</v>
      </c>
      <c r="L2697">
        <v>35</v>
      </c>
      <c r="M2697">
        <v>35</v>
      </c>
      <c r="N2697">
        <v>0</v>
      </c>
      <c r="O2697">
        <v>35</v>
      </c>
      <c r="P2697">
        <v>100</v>
      </c>
      <c r="Q2697">
        <v>100</v>
      </c>
      <c r="R2697">
        <v>1.26</v>
      </c>
      <c r="S2697" t="s">
        <v>42</v>
      </c>
      <c r="T2697" t="s">
        <v>60</v>
      </c>
    </row>
    <row r="2698" spans="1:20" x14ac:dyDescent="0.3">
      <c r="A2698" t="s">
        <v>108</v>
      </c>
      <c r="B2698" t="s">
        <v>109</v>
      </c>
      <c r="C2698" t="s">
        <v>22</v>
      </c>
      <c r="D2698" t="s">
        <v>34</v>
      </c>
      <c r="E2698" t="s">
        <v>105</v>
      </c>
      <c r="F2698" t="s">
        <v>25</v>
      </c>
      <c r="G2698" t="s">
        <v>568</v>
      </c>
      <c r="H2698" t="s">
        <v>27</v>
      </c>
      <c r="I2698" t="s">
        <v>306</v>
      </c>
      <c r="J2698" t="s">
        <v>157</v>
      </c>
      <c r="K2698">
        <v>7.6</v>
      </c>
      <c r="L2698">
        <v>35</v>
      </c>
      <c r="M2698">
        <v>27</v>
      </c>
      <c r="N2698">
        <v>8</v>
      </c>
      <c r="O2698">
        <v>35</v>
      </c>
      <c r="P2698">
        <v>77.099999999999994</v>
      </c>
      <c r="Q2698">
        <v>77.099999999999994</v>
      </c>
      <c r="R2698">
        <v>0</v>
      </c>
      <c r="S2698" t="s">
        <v>30</v>
      </c>
      <c r="T2698" t="s">
        <v>122</v>
      </c>
    </row>
    <row r="2699" spans="1:20" x14ac:dyDescent="0.3">
      <c r="A2699" t="s">
        <v>111</v>
      </c>
      <c r="B2699" t="s">
        <v>112</v>
      </c>
      <c r="C2699" t="s">
        <v>55</v>
      </c>
      <c r="D2699" t="s">
        <v>56</v>
      </c>
      <c r="E2699" t="s">
        <v>105</v>
      </c>
      <c r="F2699" t="s">
        <v>57</v>
      </c>
      <c r="G2699" t="s">
        <v>568</v>
      </c>
      <c r="H2699" t="s">
        <v>27</v>
      </c>
      <c r="I2699" t="s">
        <v>46</v>
      </c>
      <c r="J2699" t="s">
        <v>386</v>
      </c>
      <c r="K2699">
        <v>8.3000000000000007</v>
      </c>
      <c r="L2699">
        <v>19</v>
      </c>
      <c r="M2699">
        <v>15</v>
      </c>
      <c r="N2699">
        <v>4</v>
      </c>
      <c r="O2699">
        <v>19</v>
      </c>
      <c r="P2699">
        <v>78.900000000000006</v>
      </c>
      <c r="Q2699">
        <v>78.900000000000006</v>
      </c>
      <c r="R2699">
        <v>0.3</v>
      </c>
      <c r="S2699" t="s">
        <v>42</v>
      </c>
      <c r="T2699" t="s">
        <v>37</v>
      </c>
    </row>
    <row r="2700" spans="1:20" x14ac:dyDescent="0.3">
      <c r="A2700" t="s">
        <v>114</v>
      </c>
      <c r="B2700" t="s">
        <v>115</v>
      </c>
      <c r="C2700" t="s">
        <v>72</v>
      </c>
      <c r="D2700" t="s">
        <v>73</v>
      </c>
      <c r="E2700" t="s">
        <v>105</v>
      </c>
      <c r="F2700" t="s">
        <v>74</v>
      </c>
      <c r="G2700" t="s">
        <v>568</v>
      </c>
      <c r="H2700" t="s">
        <v>27</v>
      </c>
      <c r="I2700" t="s">
        <v>166</v>
      </c>
      <c r="J2700" t="s">
        <v>316</v>
      </c>
      <c r="K2700">
        <v>8.8699999999999992</v>
      </c>
      <c r="L2700">
        <v>27</v>
      </c>
      <c r="M2700">
        <v>20</v>
      </c>
      <c r="N2700">
        <v>7</v>
      </c>
      <c r="O2700">
        <v>27</v>
      </c>
      <c r="P2700">
        <v>74.099999999999994</v>
      </c>
      <c r="Q2700">
        <v>74.099999999999994</v>
      </c>
      <c r="R2700">
        <v>0.87</v>
      </c>
      <c r="S2700" t="s">
        <v>81</v>
      </c>
      <c r="T2700" t="s">
        <v>37</v>
      </c>
    </row>
    <row r="2701" spans="1:20" x14ac:dyDescent="0.3">
      <c r="A2701" t="s">
        <v>117</v>
      </c>
      <c r="B2701" t="s">
        <v>118</v>
      </c>
      <c r="C2701" t="s">
        <v>94</v>
      </c>
      <c r="D2701" t="s">
        <v>95</v>
      </c>
      <c r="E2701" t="s">
        <v>105</v>
      </c>
      <c r="F2701" t="s">
        <v>89</v>
      </c>
      <c r="G2701" t="s">
        <v>568</v>
      </c>
      <c r="H2701" t="s">
        <v>27</v>
      </c>
      <c r="I2701" t="s">
        <v>110</v>
      </c>
      <c r="J2701" t="s">
        <v>378</v>
      </c>
      <c r="K2701">
        <v>7.21</v>
      </c>
      <c r="L2701">
        <v>35</v>
      </c>
      <c r="M2701">
        <v>27</v>
      </c>
      <c r="N2701">
        <v>8</v>
      </c>
      <c r="O2701">
        <v>35</v>
      </c>
      <c r="P2701">
        <v>77.099999999999994</v>
      </c>
      <c r="Q2701">
        <v>77.099999999999994</v>
      </c>
      <c r="R2701">
        <v>0</v>
      </c>
      <c r="S2701" t="s">
        <v>30</v>
      </c>
      <c r="T2701" t="s">
        <v>122</v>
      </c>
    </row>
    <row r="2702" spans="1:20" x14ac:dyDescent="0.3">
      <c r="A2702" t="s">
        <v>20</v>
      </c>
      <c r="B2702" t="s">
        <v>21</v>
      </c>
      <c r="C2702" t="s">
        <v>22</v>
      </c>
      <c r="D2702" t="s">
        <v>23</v>
      </c>
      <c r="E2702" t="s">
        <v>24</v>
      </c>
      <c r="F2702" t="s">
        <v>25</v>
      </c>
      <c r="G2702" t="s">
        <v>571</v>
      </c>
      <c r="H2702" t="s">
        <v>27</v>
      </c>
      <c r="I2702" t="s">
        <v>149</v>
      </c>
      <c r="J2702" t="s">
        <v>184</v>
      </c>
      <c r="K2702">
        <v>8.0500000000000007</v>
      </c>
      <c r="L2702">
        <v>31</v>
      </c>
      <c r="M2702">
        <v>27</v>
      </c>
      <c r="N2702">
        <v>4</v>
      </c>
      <c r="O2702">
        <v>31</v>
      </c>
      <c r="P2702">
        <v>87.1</v>
      </c>
      <c r="Q2702">
        <v>87.1</v>
      </c>
      <c r="R2702">
        <v>0.05</v>
      </c>
      <c r="S2702" t="s">
        <v>81</v>
      </c>
      <c r="T2702" t="s">
        <v>37</v>
      </c>
    </row>
    <row r="2703" spans="1:20" x14ac:dyDescent="0.3">
      <c r="A2703" t="s">
        <v>32</v>
      </c>
      <c r="B2703" t="s">
        <v>33</v>
      </c>
      <c r="C2703" t="s">
        <v>22</v>
      </c>
      <c r="D2703" t="s">
        <v>34</v>
      </c>
      <c r="E2703" t="s">
        <v>24</v>
      </c>
      <c r="F2703" t="s">
        <v>25</v>
      </c>
      <c r="G2703" t="s">
        <v>571</v>
      </c>
      <c r="H2703" t="s">
        <v>27</v>
      </c>
      <c r="I2703" t="s">
        <v>90</v>
      </c>
      <c r="J2703" t="s">
        <v>322</v>
      </c>
      <c r="K2703">
        <v>7.43</v>
      </c>
      <c r="L2703">
        <v>19</v>
      </c>
      <c r="M2703">
        <v>14</v>
      </c>
      <c r="N2703">
        <v>5</v>
      </c>
      <c r="O2703">
        <v>19</v>
      </c>
      <c r="P2703">
        <v>73.7</v>
      </c>
      <c r="Q2703">
        <v>73.7</v>
      </c>
      <c r="R2703">
        <v>0</v>
      </c>
      <c r="S2703" t="s">
        <v>42</v>
      </c>
      <c r="T2703" t="s">
        <v>37</v>
      </c>
    </row>
    <row r="2704" spans="1:20" x14ac:dyDescent="0.3">
      <c r="A2704" t="s">
        <v>38</v>
      </c>
      <c r="B2704" t="s">
        <v>39</v>
      </c>
      <c r="C2704" t="s">
        <v>22</v>
      </c>
      <c r="D2704" t="s">
        <v>34</v>
      </c>
      <c r="E2704" t="s">
        <v>24</v>
      </c>
      <c r="F2704" t="s">
        <v>25</v>
      </c>
      <c r="G2704" t="s">
        <v>571</v>
      </c>
      <c r="H2704" t="s">
        <v>27</v>
      </c>
      <c r="I2704" t="s">
        <v>84</v>
      </c>
      <c r="J2704" t="s">
        <v>242</v>
      </c>
      <c r="K2704">
        <v>8.52</v>
      </c>
      <c r="L2704">
        <v>29</v>
      </c>
      <c r="M2704">
        <v>23</v>
      </c>
      <c r="N2704">
        <v>6</v>
      </c>
      <c r="O2704">
        <v>29</v>
      </c>
      <c r="P2704">
        <v>79.3</v>
      </c>
      <c r="Q2704">
        <v>79.3</v>
      </c>
      <c r="R2704">
        <v>0.52</v>
      </c>
      <c r="S2704" t="s">
        <v>30</v>
      </c>
      <c r="T2704" t="s">
        <v>37</v>
      </c>
    </row>
    <row r="2705" spans="1:20" x14ac:dyDescent="0.3">
      <c r="A2705" t="s">
        <v>43</v>
      </c>
      <c r="B2705" t="s">
        <v>44</v>
      </c>
      <c r="C2705" t="s">
        <v>22</v>
      </c>
      <c r="D2705" t="s">
        <v>45</v>
      </c>
      <c r="E2705" t="s">
        <v>24</v>
      </c>
      <c r="F2705" t="s">
        <v>25</v>
      </c>
      <c r="G2705" t="s">
        <v>571</v>
      </c>
      <c r="H2705" t="s">
        <v>27</v>
      </c>
      <c r="I2705" t="s">
        <v>185</v>
      </c>
      <c r="J2705" t="s">
        <v>288</v>
      </c>
      <c r="K2705">
        <v>8.89</v>
      </c>
      <c r="L2705">
        <v>27</v>
      </c>
      <c r="M2705">
        <v>19</v>
      </c>
      <c r="N2705">
        <v>8</v>
      </c>
      <c r="O2705">
        <v>27</v>
      </c>
      <c r="P2705">
        <v>70.400000000000006</v>
      </c>
      <c r="Q2705">
        <v>70.400000000000006</v>
      </c>
      <c r="R2705">
        <v>0.89</v>
      </c>
      <c r="S2705" t="s">
        <v>30</v>
      </c>
      <c r="T2705" t="s">
        <v>122</v>
      </c>
    </row>
    <row r="2706" spans="1:20" x14ac:dyDescent="0.3">
      <c r="A2706" t="s">
        <v>48</v>
      </c>
      <c r="B2706" t="s">
        <v>49</v>
      </c>
      <c r="C2706" t="s">
        <v>22</v>
      </c>
      <c r="D2706" t="s">
        <v>34</v>
      </c>
      <c r="E2706" t="s">
        <v>24</v>
      </c>
      <c r="F2706" t="s">
        <v>25</v>
      </c>
      <c r="G2706" t="s">
        <v>571</v>
      </c>
      <c r="H2706" t="s">
        <v>27</v>
      </c>
      <c r="I2706" t="s">
        <v>84</v>
      </c>
      <c r="J2706" t="s">
        <v>245</v>
      </c>
      <c r="K2706">
        <v>9.4</v>
      </c>
      <c r="L2706">
        <v>15</v>
      </c>
      <c r="M2706">
        <v>14</v>
      </c>
      <c r="N2706">
        <v>1</v>
      </c>
      <c r="O2706">
        <v>15</v>
      </c>
      <c r="P2706">
        <v>93.3</v>
      </c>
      <c r="Q2706">
        <v>93.3</v>
      </c>
      <c r="R2706">
        <v>1.4</v>
      </c>
      <c r="S2706" t="s">
        <v>81</v>
      </c>
      <c r="T2706" t="s">
        <v>31</v>
      </c>
    </row>
    <row r="2707" spans="1:20" x14ac:dyDescent="0.3">
      <c r="A2707" t="s">
        <v>53</v>
      </c>
      <c r="B2707" t="s">
        <v>54</v>
      </c>
      <c r="C2707" t="s">
        <v>55</v>
      </c>
      <c r="D2707" t="s">
        <v>56</v>
      </c>
      <c r="E2707" t="s">
        <v>24</v>
      </c>
      <c r="F2707" t="s">
        <v>57</v>
      </c>
      <c r="G2707" t="s">
        <v>571</v>
      </c>
      <c r="H2707" t="s">
        <v>27</v>
      </c>
      <c r="I2707" t="s">
        <v>164</v>
      </c>
      <c r="J2707" t="s">
        <v>191</v>
      </c>
      <c r="K2707">
        <v>9.4600000000000009</v>
      </c>
      <c r="L2707">
        <v>17</v>
      </c>
      <c r="M2707">
        <v>15</v>
      </c>
      <c r="N2707">
        <v>2</v>
      </c>
      <c r="O2707">
        <v>17</v>
      </c>
      <c r="P2707">
        <v>88.2</v>
      </c>
      <c r="Q2707">
        <v>88.2</v>
      </c>
      <c r="R2707">
        <v>1.46</v>
      </c>
      <c r="S2707" t="s">
        <v>30</v>
      </c>
      <c r="T2707" t="s">
        <v>31</v>
      </c>
    </row>
    <row r="2708" spans="1:20" x14ac:dyDescent="0.3">
      <c r="A2708" t="s">
        <v>61</v>
      </c>
      <c r="B2708" t="s">
        <v>62</v>
      </c>
      <c r="C2708" t="s">
        <v>55</v>
      </c>
      <c r="D2708" t="s">
        <v>63</v>
      </c>
      <c r="E2708" t="s">
        <v>24</v>
      </c>
      <c r="F2708" t="s">
        <v>57</v>
      </c>
      <c r="G2708" t="s">
        <v>571</v>
      </c>
      <c r="H2708" t="s">
        <v>27</v>
      </c>
      <c r="I2708" t="s">
        <v>84</v>
      </c>
      <c r="J2708" t="s">
        <v>331</v>
      </c>
      <c r="K2708">
        <v>9.51</v>
      </c>
      <c r="L2708">
        <v>15</v>
      </c>
      <c r="M2708">
        <v>11</v>
      </c>
      <c r="N2708">
        <v>4</v>
      </c>
      <c r="O2708">
        <v>15</v>
      </c>
      <c r="P2708">
        <v>73.3</v>
      </c>
      <c r="Q2708">
        <v>73.3</v>
      </c>
      <c r="R2708">
        <v>1.51</v>
      </c>
      <c r="S2708" t="s">
        <v>30</v>
      </c>
      <c r="T2708" t="s">
        <v>37</v>
      </c>
    </row>
    <row r="2709" spans="1:20" x14ac:dyDescent="0.3">
      <c r="A2709" t="s">
        <v>66</v>
      </c>
      <c r="B2709" t="s">
        <v>67</v>
      </c>
      <c r="C2709" t="s">
        <v>55</v>
      </c>
      <c r="D2709" t="s">
        <v>56</v>
      </c>
      <c r="E2709" t="s">
        <v>24</v>
      </c>
      <c r="F2709" t="s">
        <v>57</v>
      </c>
      <c r="G2709" t="s">
        <v>571</v>
      </c>
      <c r="H2709" t="s">
        <v>27</v>
      </c>
      <c r="I2709" t="s">
        <v>185</v>
      </c>
      <c r="J2709" t="s">
        <v>243</v>
      </c>
      <c r="K2709">
        <v>7.2</v>
      </c>
      <c r="L2709">
        <v>17</v>
      </c>
      <c r="M2709">
        <v>13</v>
      </c>
      <c r="N2709">
        <v>4</v>
      </c>
      <c r="O2709">
        <v>17</v>
      </c>
      <c r="P2709">
        <v>76.5</v>
      </c>
      <c r="Q2709">
        <v>76.5</v>
      </c>
      <c r="R2709">
        <v>0</v>
      </c>
      <c r="S2709" t="s">
        <v>42</v>
      </c>
      <c r="T2709" t="s">
        <v>37</v>
      </c>
    </row>
    <row r="2710" spans="1:20" x14ac:dyDescent="0.3">
      <c r="A2710" t="s">
        <v>70</v>
      </c>
      <c r="B2710" t="s">
        <v>71</v>
      </c>
      <c r="C2710" t="s">
        <v>72</v>
      </c>
      <c r="D2710" t="s">
        <v>73</v>
      </c>
      <c r="E2710" t="s">
        <v>24</v>
      </c>
      <c r="F2710" t="s">
        <v>74</v>
      </c>
      <c r="G2710" t="s">
        <v>571</v>
      </c>
      <c r="H2710" t="s">
        <v>27</v>
      </c>
      <c r="I2710" t="s">
        <v>58</v>
      </c>
      <c r="J2710" t="s">
        <v>317</v>
      </c>
      <c r="K2710">
        <v>9.42</v>
      </c>
      <c r="L2710">
        <v>22</v>
      </c>
      <c r="M2710">
        <v>22</v>
      </c>
      <c r="N2710">
        <v>0</v>
      </c>
      <c r="O2710">
        <v>22</v>
      </c>
      <c r="P2710">
        <v>100</v>
      </c>
      <c r="Q2710">
        <v>100</v>
      </c>
      <c r="R2710">
        <v>1.42</v>
      </c>
      <c r="S2710" t="s">
        <v>42</v>
      </c>
      <c r="T2710" t="s">
        <v>60</v>
      </c>
    </row>
    <row r="2711" spans="1:20" x14ac:dyDescent="0.3">
      <c r="A2711" t="s">
        <v>77</v>
      </c>
      <c r="B2711" t="s">
        <v>78</v>
      </c>
      <c r="C2711" t="s">
        <v>72</v>
      </c>
      <c r="D2711" t="s">
        <v>73</v>
      </c>
      <c r="E2711" t="s">
        <v>24</v>
      </c>
      <c r="F2711" t="s">
        <v>74</v>
      </c>
      <c r="G2711" t="s">
        <v>571</v>
      </c>
      <c r="H2711" t="s">
        <v>27</v>
      </c>
      <c r="I2711" t="s">
        <v>28</v>
      </c>
      <c r="J2711" t="s">
        <v>355</v>
      </c>
      <c r="K2711">
        <v>7.87</v>
      </c>
      <c r="L2711">
        <v>19</v>
      </c>
      <c r="M2711">
        <v>19</v>
      </c>
      <c r="N2711">
        <v>0</v>
      </c>
      <c r="O2711">
        <v>19</v>
      </c>
      <c r="P2711">
        <v>100</v>
      </c>
      <c r="Q2711">
        <v>100</v>
      </c>
      <c r="R2711">
        <v>0</v>
      </c>
      <c r="S2711" t="s">
        <v>42</v>
      </c>
      <c r="T2711" t="s">
        <v>60</v>
      </c>
    </row>
    <row r="2712" spans="1:20" x14ac:dyDescent="0.3">
      <c r="A2712" t="s">
        <v>82</v>
      </c>
      <c r="B2712" t="s">
        <v>83</v>
      </c>
      <c r="C2712" t="s">
        <v>72</v>
      </c>
      <c r="D2712" t="s">
        <v>45</v>
      </c>
      <c r="E2712" t="s">
        <v>24</v>
      </c>
      <c r="F2712" t="s">
        <v>74</v>
      </c>
      <c r="G2712" t="s">
        <v>571</v>
      </c>
      <c r="H2712" t="s">
        <v>27</v>
      </c>
      <c r="I2712" t="s">
        <v>113</v>
      </c>
      <c r="J2712" t="s">
        <v>169</v>
      </c>
      <c r="K2712">
        <v>8.99</v>
      </c>
      <c r="L2712">
        <v>32</v>
      </c>
      <c r="M2712">
        <v>32</v>
      </c>
      <c r="N2712">
        <v>0</v>
      </c>
      <c r="O2712">
        <v>32</v>
      </c>
      <c r="P2712">
        <v>100</v>
      </c>
      <c r="Q2712">
        <v>100</v>
      </c>
      <c r="R2712">
        <v>0.99</v>
      </c>
      <c r="S2712" t="s">
        <v>42</v>
      </c>
      <c r="T2712" t="s">
        <v>60</v>
      </c>
    </row>
    <row r="2713" spans="1:20" x14ac:dyDescent="0.3">
      <c r="A2713" t="s">
        <v>85</v>
      </c>
      <c r="B2713" t="s">
        <v>86</v>
      </c>
      <c r="C2713" t="s">
        <v>87</v>
      </c>
      <c r="D2713" t="s">
        <v>88</v>
      </c>
      <c r="E2713" t="s">
        <v>24</v>
      </c>
      <c r="F2713" t="s">
        <v>89</v>
      </c>
      <c r="G2713" t="s">
        <v>571</v>
      </c>
      <c r="H2713" t="s">
        <v>27</v>
      </c>
      <c r="I2713" t="s">
        <v>35</v>
      </c>
      <c r="J2713" t="s">
        <v>366</v>
      </c>
      <c r="K2713">
        <v>8.82</v>
      </c>
      <c r="L2713">
        <v>17</v>
      </c>
      <c r="M2713">
        <v>16</v>
      </c>
      <c r="N2713">
        <v>1</v>
      </c>
      <c r="O2713">
        <v>17</v>
      </c>
      <c r="P2713">
        <v>94.1</v>
      </c>
      <c r="Q2713">
        <v>94.1</v>
      </c>
      <c r="R2713">
        <v>0.82</v>
      </c>
      <c r="S2713" t="s">
        <v>30</v>
      </c>
      <c r="T2713" t="s">
        <v>31</v>
      </c>
    </row>
    <row r="2714" spans="1:20" x14ac:dyDescent="0.3">
      <c r="A2714" t="s">
        <v>92</v>
      </c>
      <c r="B2714" t="s">
        <v>93</v>
      </c>
      <c r="C2714" t="s">
        <v>94</v>
      </c>
      <c r="D2714" t="s">
        <v>95</v>
      </c>
      <c r="E2714" t="s">
        <v>24</v>
      </c>
      <c r="F2714" t="s">
        <v>89</v>
      </c>
      <c r="G2714" t="s">
        <v>571</v>
      </c>
      <c r="H2714" t="s">
        <v>27</v>
      </c>
      <c r="I2714" t="s">
        <v>64</v>
      </c>
      <c r="J2714" t="s">
        <v>334</v>
      </c>
      <c r="K2714">
        <v>7.86</v>
      </c>
      <c r="L2714">
        <v>27</v>
      </c>
      <c r="M2714">
        <v>27</v>
      </c>
      <c r="N2714">
        <v>0</v>
      </c>
      <c r="O2714">
        <v>27</v>
      </c>
      <c r="P2714">
        <v>100</v>
      </c>
      <c r="Q2714">
        <v>100</v>
      </c>
      <c r="R2714">
        <v>0</v>
      </c>
      <c r="S2714" t="s">
        <v>42</v>
      </c>
      <c r="T2714" t="s">
        <v>60</v>
      </c>
    </row>
    <row r="2715" spans="1:20" x14ac:dyDescent="0.3">
      <c r="A2715" t="s">
        <v>97</v>
      </c>
      <c r="B2715" t="s">
        <v>98</v>
      </c>
      <c r="C2715" t="s">
        <v>94</v>
      </c>
      <c r="D2715" t="s">
        <v>95</v>
      </c>
      <c r="E2715" t="s">
        <v>24</v>
      </c>
      <c r="F2715" t="s">
        <v>89</v>
      </c>
      <c r="G2715" t="s">
        <v>571</v>
      </c>
      <c r="H2715" t="s">
        <v>27</v>
      </c>
      <c r="I2715" t="s">
        <v>285</v>
      </c>
      <c r="J2715" t="s">
        <v>311</v>
      </c>
      <c r="K2715">
        <v>8.06</v>
      </c>
      <c r="L2715">
        <v>25</v>
      </c>
      <c r="M2715">
        <v>25</v>
      </c>
      <c r="N2715">
        <v>0</v>
      </c>
      <c r="O2715">
        <v>25</v>
      </c>
      <c r="P2715">
        <v>100</v>
      </c>
      <c r="Q2715">
        <v>100</v>
      </c>
      <c r="R2715">
        <v>0.06</v>
      </c>
      <c r="S2715" t="s">
        <v>42</v>
      </c>
      <c r="T2715" t="s">
        <v>60</v>
      </c>
    </row>
    <row r="2716" spans="1:20" x14ac:dyDescent="0.3">
      <c r="A2716" t="s">
        <v>100</v>
      </c>
      <c r="B2716" t="s">
        <v>101</v>
      </c>
      <c r="C2716" t="s">
        <v>94</v>
      </c>
      <c r="D2716" t="s">
        <v>45</v>
      </c>
      <c r="E2716" t="s">
        <v>24</v>
      </c>
      <c r="F2716" t="s">
        <v>89</v>
      </c>
      <c r="G2716" t="s">
        <v>571</v>
      </c>
      <c r="H2716" t="s">
        <v>27</v>
      </c>
      <c r="I2716" t="s">
        <v>125</v>
      </c>
      <c r="J2716" t="s">
        <v>300</v>
      </c>
      <c r="K2716">
        <v>8.1</v>
      </c>
      <c r="L2716">
        <v>31</v>
      </c>
      <c r="M2716">
        <v>30</v>
      </c>
      <c r="N2716">
        <v>1</v>
      </c>
      <c r="O2716">
        <v>31</v>
      </c>
      <c r="P2716">
        <v>96.8</v>
      </c>
      <c r="Q2716">
        <v>96.8</v>
      </c>
      <c r="R2716">
        <v>0.1</v>
      </c>
      <c r="S2716" t="s">
        <v>30</v>
      </c>
      <c r="T2716" t="s">
        <v>31</v>
      </c>
    </row>
    <row r="2717" spans="1:20" x14ac:dyDescent="0.3">
      <c r="A2717" t="s">
        <v>103</v>
      </c>
      <c r="B2717" t="s">
        <v>104</v>
      </c>
      <c r="C2717" t="s">
        <v>22</v>
      </c>
      <c r="D2717" t="s">
        <v>34</v>
      </c>
      <c r="E2717" t="s">
        <v>105</v>
      </c>
      <c r="F2717" t="s">
        <v>25</v>
      </c>
      <c r="G2717" t="s">
        <v>571</v>
      </c>
      <c r="H2717" t="s">
        <v>27</v>
      </c>
      <c r="I2717" t="s">
        <v>136</v>
      </c>
      <c r="J2717" t="s">
        <v>132</v>
      </c>
      <c r="K2717">
        <v>7.81</v>
      </c>
      <c r="L2717">
        <v>34</v>
      </c>
      <c r="M2717">
        <v>26</v>
      </c>
      <c r="N2717">
        <v>8</v>
      </c>
      <c r="O2717">
        <v>34</v>
      </c>
      <c r="P2717">
        <v>76.5</v>
      </c>
      <c r="Q2717">
        <v>76.5</v>
      </c>
      <c r="R2717">
        <v>0</v>
      </c>
      <c r="S2717" t="s">
        <v>30</v>
      </c>
      <c r="T2717" t="s">
        <v>122</v>
      </c>
    </row>
    <row r="2718" spans="1:20" x14ac:dyDescent="0.3">
      <c r="A2718" t="s">
        <v>108</v>
      </c>
      <c r="B2718" t="s">
        <v>109</v>
      </c>
      <c r="C2718" t="s">
        <v>22</v>
      </c>
      <c r="D2718" t="s">
        <v>34</v>
      </c>
      <c r="E2718" t="s">
        <v>105</v>
      </c>
      <c r="F2718" t="s">
        <v>25</v>
      </c>
      <c r="G2718" t="s">
        <v>571</v>
      </c>
      <c r="H2718" t="s">
        <v>27</v>
      </c>
      <c r="I2718" t="s">
        <v>204</v>
      </c>
      <c r="J2718" t="s">
        <v>309</v>
      </c>
      <c r="K2718">
        <v>7.75</v>
      </c>
      <c r="L2718">
        <v>26</v>
      </c>
      <c r="M2718">
        <v>21</v>
      </c>
      <c r="N2718">
        <v>5</v>
      </c>
      <c r="O2718">
        <v>26</v>
      </c>
      <c r="P2718">
        <v>80.8</v>
      </c>
      <c r="Q2718">
        <v>80.8</v>
      </c>
      <c r="R2718">
        <v>0</v>
      </c>
      <c r="S2718" t="s">
        <v>81</v>
      </c>
      <c r="T2718" t="s">
        <v>37</v>
      </c>
    </row>
    <row r="2719" spans="1:20" x14ac:dyDescent="0.3">
      <c r="A2719" t="s">
        <v>111</v>
      </c>
      <c r="B2719" t="s">
        <v>112</v>
      </c>
      <c r="C2719" t="s">
        <v>55</v>
      </c>
      <c r="D2719" t="s">
        <v>56</v>
      </c>
      <c r="E2719" t="s">
        <v>105</v>
      </c>
      <c r="F2719" t="s">
        <v>57</v>
      </c>
      <c r="G2719" t="s">
        <v>571</v>
      </c>
      <c r="H2719" t="s">
        <v>27</v>
      </c>
      <c r="I2719" t="s">
        <v>46</v>
      </c>
      <c r="J2719" t="s">
        <v>187</v>
      </c>
      <c r="K2719">
        <v>9.0399999999999991</v>
      </c>
      <c r="L2719">
        <v>11</v>
      </c>
      <c r="M2719">
        <v>10</v>
      </c>
      <c r="N2719">
        <v>1</v>
      </c>
      <c r="O2719">
        <v>11</v>
      </c>
      <c r="P2719">
        <v>90.9</v>
      </c>
      <c r="Q2719">
        <v>90.9</v>
      </c>
      <c r="R2719">
        <v>1.04</v>
      </c>
      <c r="S2719" t="s">
        <v>30</v>
      </c>
      <c r="T2719" t="s">
        <v>31</v>
      </c>
    </row>
    <row r="2720" spans="1:20" x14ac:dyDescent="0.3">
      <c r="A2720" t="s">
        <v>114</v>
      </c>
      <c r="B2720" t="s">
        <v>115</v>
      </c>
      <c r="C2720" t="s">
        <v>72</v>
      </c>
      <c r="D2720" t="s">
        <v>73</v>
      </c>
      <c r="E2720" t="s">
        <v>105</v>
      </c>
      <c r="F2720" t="s">
        <v>74</v>
      </c>
      <c r="G2720" t="s">
        <v>571</v>
      </c>
      <c r="H2720" t="s">
        <v>124</v>
      </c>
      <c r="I2720" t="s">
        <v>136</v>
      </c>
      <c r="J2720" t="s">
        <v>572</v>
      </c>
      <c r="K2720">
        <v>4.5199999999999996</v>
      </c>
      <c r="L2720">
        <v>18</v>
      </c>
      <c r="M2720">
        <v>16</v>
      </c>
      <c r="N2720">
        <v>2</v>
      </c>
      <c r="O2720">
        <v>18</v>
      </c>
      <c r="P2720">
        <v>88.9</v>
      </c>
      <c r="Q2720">
        <v>88.9</v>
      </c>
      <c r="R2720">
        <v>0</v>
      </c>
      <c r="S2720" t="s">
        <v>42</v>
      </c>
      <c r="T2720" t="s">
        <v>31</v>
      </c>
    </row>
    <row r="2721" spans="1:20" x14ac:dyDescent="0.3">
      <c r="A2721" t="s">
        <v>117</v>
      </c>
      <c r="B2721" t="s">
        <v>118</v>
      </c>
      <c r="C2721" t="s">
        <v>94</v>
      </c>
      <c r="D2721" t="s">
        <v>95</v>
      </c>
      <c r="E2721" t="s">
        <v>105</v>
      </c>
      <c r="F2721" t="s">
        <v>89</v>
      </c>
      <c r="G2721" t="s">
        <v>571</v>
      </c>
      <c r="H2721" t="s">
        <v>27</v>
      </c>
      <c r="I2721" t="s">
        <v>79</v>
      </c>
      <c r="J2721" t="s">
        <v>242</v>
      </c>
      <c r="K2721">
        <v>8.6</v>
      </c>
      <c r="L2721">
        <v>31</v>
      </c>
      <c r="M2721">
        <v>31</v>
      </c>
      <c r="N2721">
        <v>0</v>
      </c>
      <c r="O2721">
        <v>31</v>
      </c>
      <c r="P2721">
        <v>100</v>
      </c>
      <c r="Q2721">
        <v>100</v>
      </c>
      <c r="R2721">
        <v>0.6</v>
      </c>
      <c r="S2721" t="s">
        <v>42</v>
      </c>
      <c r="T2721" t="s">
        <v>60</v>
      </c>
    </row>
    <row r="2722" spans="1:20" x14ac:dyDescent="0.3">
      <c r="A2722" t="s">
        <v>20</v>
      </c>
      <c r="B2722" t="s">
        <v>21</v>
      </c>
      <c r="C2722" t="s">
        <v>22</v>
      </c>
      <c r="D2722" t="s">
        <v>23</v>
      </c>
      <c r="E2722" t="s">
        <v>24</v>
      </c>
      <c r="F2722" t="s">
        <v>25</v>
      </c>
      <c r="G2722" t="s">
        <v>573</v>
      </c>
      <c r="H2722" t="s">
        <v>27</v>
      </c>
      <c r="I2722" t="s">
        <v>110</v>
      </c>
      <c r="J2722" t="s">
        <v>212</v>
      </c>
      <c r="K2722">
        <v>9.17</v>
      </c>
      <c r="L2722">
        <v>23</v>
      </c>
      <c r="M2722">
        <v>16</v>
      </c>
      <c r="N2722">
        <v>7</v>
      </c>
      <c r="O2722">
        <v>23</v>
      </c>
      <c r="P2722">
        <v>69.599999999999994</v>
      </c>
      <c r="Q2722">
        <v>69.599999999999994</v>
      </c>
      <c r="R2722">
        <v>1.17</v>
      </c>
      <c r="S2722" t="s">
        <v>30</v>
      </c>
      <c r="T2722" t="s">
        <v>37</v>
      </c>
    </row>
    <row r="2723" spans="1:20" x14ac:dyDescent="0.3">
      <c r="A2723" t="s">
        <v>32</v>
      </c>
      <c r="B2723" t="s">
        <v>33</v>
      </c>
      <c r="C2723" t="s">
        <v>22</v>
      </c>
      <c r="D2723" t="s">
        <v>34</v>
      </c>
      <c r="E2723" t="s">
        <v>24</v>
      </c>
      <c r="F2723" t="s">
        <v>25</v>
      </c>
      <c r="G2723" t="s">
        <v>573</v>
      </c>
      <c r="H2723" t="s">
        <v>27</v>
      </c>
      <c r="I2723" t="s">
        <v>75</v>
      </c>
      <c r="J2723" t="s">
        <v>342</v>
      </c>
      <c r="K2723">
        <v>9.4499999999999993</v>
      </c>
      <c r="L2723">
        <v>23</v>
      </c>
      <c r="M2723">
        <v>16</v>
      </c>
      <c r="N2723">
        <v>7</v>
      </c>
      <c r="O2723">
        <v>23</v>
      </c>
      <c r="P2723">
        <v>69.599999999999994</v>
      </c>
      <c r="Q2723">
        <v>69.599999999999994</v>
      </c>
      <c r="R2723">
        <v>1.45</v>
      </c>
      <c r="S2723" t="s">
        <v>30</v>
      </c>
      <c r="T2723" t="s">
        <v>37</v>
      </c>
    </row>
    <row r="2724" spans="1:20" x14ac:dyDescent="0.3">
      <c r="A2724" t="s">
        <v>38</v>
      </c>
      <c r="B2724" t="s">
        <v>39</v>
      </c>
      <c r="C2724" t="s">
        <v>22</v>
      </c>
      <c r="D2724" t="s">
        <v>34</v>
      </c>
      <c r="E2724" t="s">
        <v>24</v>
      </c>
      <c r="F2724" t="s">
        <v>25</v>
      </c>
      <c r="G2724" t="s">
        <v>573</v>
      </c>
      <c r="H2724" t="s">
        <v>27</v>
      </c>
      <c r="I2724" t="s">
        <v>181</v>
      </c>
      <c r="J2724" t="s">
        <v>188</v>
      </c>
      <c r="K2724">
        <v>8.31</v>
      </c>
      <c r="L2724">
        <v>24</v>
      </c>
      <c r="M2724">
        <v>23</v>
      </c>
      <c r="N2724">
        <v>1</v>
      </c>
      <c r="O2724">
        <v>24</v>
      </c>
      <c r="P2724">
        <v>95.8</v>
      </c>
      <c r="Q2724">
        <v>95.8</v>
      </c>
      <c r="R2724">
        <v>0.31</v>
      </c>
      <c r="S2724" t="s">
        <v>81</v>
      </c>
      <c r="T2724" t="s">
        <v>31</v>
      </c>
    </row>
    <row r="2725" spans="1:20" x14ac:dyDescent="0.3">
      <c r="A2725" t="s">
        <v>43</v>
      </c>
      <c r="B2725" t="s">
        <v>44</v>
      </c>
      <c r="C2725" t="s">
        <v>22</v>
      </c>
      <c r="D2725" t="s">
        <v>45</v>
      </c>
      <c r="E2725" t="s">
        <v>24</v>
      </c>
      <c r="F2725" t="s">
        <v>25</v>
      </c>
      <c r="G2725" t="s">
        <v>573</v>
      </c>
      <c r="H2725" t="s">
        <v>27</v>
      </c>
      <c r="I2725" t="s">
        <v>96</v>
      </c>
      <c r="J2725" t="s">
        <v>341</v>
      </c>
      <c r="K2725">
        <v>7.4</v>
      </c>
      <c r="L2725">
        <v>19</v>
      </c>
      <c r="M2725">
        <v>15</v>
      </c>
      <c r="N2725">
        <v>4</v>
      </c>
      <c r="O2725">
        <v>19</v>
      </c>
      <c r="P2725">
        <v>78.900000000000006</v>
      </c>
      <c r="Q2725">
        <v>78.900000000000006</v>
      </c>
      <c r="R2725">
        <v>0</v>
      </c>
      <c r="S2725" t="s">
        <v>42</v>
      </c>
      <c r="T2725" t="s">
        <v>37</v>
      </c>
    </row>
    <row r="2726" spans="1:20" x14ac:dyDescent="0.3">
      <c r="A2726" t="s">
        <v>48</v>
      </c>
      <c r="B2726" t="s">
        <v>49</v>
      </c>
      <c r="C2726" t="s">
        <v>22</v>
      </c>
      <c r="D2726" t="s">
        <v>34</v>
      </c>
      <c r="E2726" t="s">
        <v>24</v>
      </c>
      <c r="F2726" t="s">
        <v>25</v>
      </c>
      <c r="G2726" t="s">
        <v>573</v>
      </c>
      <c r="H2726" t="s">
        <v>27</v>
      </c>
      <c r="I2726" t="s">
        <v>179</v>
      </c>
      <c r="J2726" t="s">
        <v>147</v>
      </c>
      <c r="K2726">
        <v>8.77</v>
      </c>
      <c r="L2726">
        <v>23</v>
      </c>
      <c r="M2726">
        <v>19</v>
      </c>
      <c r="N2726">
        <v>4</v>
      </c>
      <c r="O2726">
        <v>23</v>
      </c>
      <c r="P2726">
        <v>82.6</v>
      </c>
      <c r="Q2726">
        <v>82.6</v>
      </c>
      <c r="R2726">
        <v>0.77</v>
      </c>
      <c r="S2726" t="s">
        <v>30</v>
      </c>
      <c r="T2726" t="s">
        <v>37</v>
      </c>
    </row>
    <row r="2727" spans="1:20" x14ac:dyDescent="0.3">
      <c r="A2727" t="s">
        <v>53</v>
      </c>
      <c r="B2727" t="s">
        <v>54</v>
      </c>
      <c r="C2727" t="s">
        <v>55</v>
      </c>
      <c r="D2727" t="s">
        <v>56</v>
      </c>
      <c r="E2727" t="s">
        <v>24</v>
      </c>
      <c r="F2727" t="s">
        <v>57</v>
      </c>
      <c r="G2727" t="s">
        <v>573</v>
      </c>
      <c r="H2727" t="s">
        <v>158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 t="s">
        <v>42</v>
      </c>
      <c r="T2727" t="s">
        <v>60</v>
      </c>
    </row>
    <row r="2728" spans="1:20" x14ac:dyDescent="0.3">
      <c r="A2728" t="s">
        <v>61</v>
      </c>
      <c r="B2728" t="s">
        <v>62</v>
      </c>
      <c r="C2728" t="s">
        <v>55</v>
      </c>
      <c r="D2728" t="s">
        <v>63</v>
      </c>
      <c r="E2728" t="s">
        <v>24</v>
      </c>
      <c r="F2728" t="s">
        <v>57</v>
      </c>
      <c r="G2728" t="s">
        <v>573</v>
      </c>
      <c r="H2728" t="s">
        <v>27</v>
      </c>
      <c r="I2728" t="s">
        <v>125</v>
      </c>
      <c r="J2728" t="s">
        <v>250</v>
      </c>
      <c r="K2728">
        <v>8.56</v>
      </c>
      <c r="L2728">
        <v>13</v>
      </c>
      <c r="M2728">
        <v>12</v>
      </c>
      <c r="N2728">
        <v>1</v>
      </c>
      <c r="O2728">
        <v>13</v>
      </c>
      <c r="P2728">
        <v>92.3</v>
      </c>
      <c r="Q2728">
        <v>92.3</v>
      </c>
      <c r="R2728">
        <v>0.56000000000000005</v>
      </c>
      <c r="S2728" t="s">
        <v>42</v>
      </c>
      <c r="T2728" t="s">
        <v>31</v>
      </c>
    </row>
    <row r="2729" spans="1:20" x14ac:dyDescent="0.3">
      <c r="A2729" t="s">
        <v>66</v>
      </c>
      <c r="B2729" t="s">
        <v>67</v>
      </c>
      <c r="C2729" t="s">
        <v>55</v>
      </c>
      <c r="D2729" t="s">
        <v>56</v>
      </c>
      <c r="E2729" t="s">
        <v>24</v>
      </c>
      <c r="F2729" t="s">
        <v>57</v>
      </c>
      <c r="G2729" t="s">
        <v>573</v>
      </c>
      <c r="H2729" t="s">
        <v>27</v>
      </c>
      <c r="I2729" t="s">
        <v>138</v>
      </c>
      <c r="J2729" t="s">
        <v>322</v>
      </c>
      <c r="K2729">
        <v>7.52</v>
      </c>
      <c r="L2729">
        <v>19</v>
      </c>
      <c r="M2729">
        <v>19</v>
      </c>
      <c r="N2729">
        <v>0</v>
      </c>
      <c r="O2729">
        <v>19</v>
      </c>
      <c r="P2729">
        <v>100</v>
      </c>
      <c r="Q2729">
        <v>100</v>
      </c>
      <c r="R2729">
        <v>0</v>
      </c>
      <c r="S2729" t="s">
        <v>42</v>
      </c>
      <c r="T2729" t="s">
        <v>60</v>
      </c>
    </row>
    <row r="2730" spans="1:20" x14ac:dyDescent="0.3">
      <c r="A2730" t="s">
        <v>70</v>
      </c>
      <c r="B2730" t="s">
        <v>71</v>
      </c>
      <c r="C2730" t="s">
        <v>72</v>
      </c>
      <c r="D2730" t="s">
        <v>73</v>
      </c>
      <c r="E2730" t="s">
        <v>24</v>
      </c>
      <c r="F2730" t="s">
        <v>74</v>
      </c>
      <c r="G2730" t="s">
        <v>573</v>
      </c>
      <c r="H2730" t="s">
        <v>27</v>
      </c>
      <c r="I2730" t="s">
        <v>46</v>
      </c>
      <c r="J2730" t="s">
        <v>334</v>
      </c>
      <c r="K2730">
        <v>7.81</v>
      </c>
      <c r="L2730">
        <v>21</v>
      </c>
      <c r="M2730">
        <v>21</v>
      </c>
      <c r="N2730">
        <v>0</v>
      </c>
      <c r="O2730">
        <v>21</v>
      </c>
      <c r="P2730">
        <v>100</v>
      </c>
      <c r="Q2730">
        <v>100</v>
      </c>
      <c r="R2730">
        <v>0</v>
      </c>
      <c r="S2730" t="s">
        <v>42</v>
      </c>
      <c r="T2730" t="s">
        <v>60</v>
      </c>
    </row>
    <row r="2731" spans="1:20" x14ac:dyDescent="0.3">
      <c r="A2731" t="s">
        <v>77</v>
      </c>
      <c r="B2731" t="s">
        <v>78</v>
      </c>
      <c r="C2731" t="s">
        <v>72</v>
      </c>
      <c r="D2731" t="s">
        <v>73</v>
      </c>
      <c r="E2731" t="s">
        <v>24</v>
      </c>
      <c r="F2731" t="s">
        <v>74</v>
      </c>
      <c r="G2731" t="s">
        <v>573</v>
      </c>
      <c r="H2731" t="s">
        <v>27</v>
      </c>
      <c r="I2731" t="s">
        <v>28</v>
      </c>
      <c r="J2731" t="s">
        <v>168</v>
      </c>
      <c r="K2731">
        <v>8.82</v>
      </c>
      <c r="L2731">
        <v>12</v>
      </c>
      <c r="M2731">
        <v>8</v>
      </c>
      <c r="N2731">
        <v>4</v>
      </c>
      <c r="O2731">
        <v>12</v>
      </c>
      <c r="P2731">
        <v>66.7</v>
      </c>
      <c r="Q2731">
        <v>66.7</v>
      </c>
      <c r="R2731">
        <v>0.82</v>
      </c>
      <c r="S2731" t="s">
        <v>30</v>
      </c>
      <c r="T2731" t="s">
        <v>37</v>
      </c>
    </row>
    <row r="2732" spans="1:20" x14ac:dyDescent="0.3">
      <c r="A2732" t="s">
        <v>82</v>
      </c>
      <c r="B2732" t="s">
        <v>83</v>
      </c>
      <c r="C2732" t="s">
        <v>72</v>
      </c>
      <c r="D2732" t="s">
        <v>45</v>
      </c>
      <c r="E2732" t="s">
        <v>24</v>
      </c>
      <c r="F2732" t="s">
        <v>74</v>
      </c>
      <c r="G2732" t="s">
        <v>573</v>
      </c>
      <c r="H2732" t="s">
        <v>27</v>
      </c>
      <c r="I2732" t="s">
        <v>110</v>
      </c>
      <c r="J2732" t="s">
        <v>327</v>
      </c>
      <c r="K2732">
        <v>8.9600000000000009</v>
      </c>
      <c r="L2732">
        <v>26</v>
      </c>
      <c r="M2732">
        <v>24</v>
      </c>
      <c r="N2732">
        <v>2</v>
      </c>
      <c r="O2732">
        <v>26</v>
      </c>
      <c r="P2732">
        <v>92.3</v>
      </c>
      <c r="Q2732">
        <v>92.3</v>
      </c>
      <c r="R2732">
        <v>0.96</v>
      </c>
      <c r="S2732" t="s">
        <v>42</v>
      </c>
      <c r="T2732" t="s">
        <v>31</v>
      </c>
    </row>
    <row r="2733" spans="1:20" x14ac:dyDescent="0.3">
      <c r="A2733" t="s">
        <v>85</v>
      </c>
      <c r="B2733" t="s">
        <v>86</v>
      </c>
      <c r="C2733" t="s">
        <v>87</v>
      </c>
      <c r="D2733" t="s">
        <v>88</v>
      </c>
      <c r="E2733" t="s">
        <v>24</v>
      </c>
      <c r="F2733" t="s">
        <v>89</v>
      </c>
      <c r="G2733" t="s">
        <v>573</v>
      </c>
      <c r="H2733" t="s">
        <v>27</v>
      </c>
      <c r="I2733" t="s">
        <v>96</v>
      </c>
      <c r="J2733" t="s">
        <v>259</v>
      </c>
      <c r="K2733">
        <v>8.73</v>
      </c>
      <c r="L2733">
        <v>9</v>
      </c>
      <c r="M2733">
        <v>8</v>
      </c>
      <c r="N2733">
        <v>1</v>
      </c>
      <c r="O2733">
        <v>9</v>
      </c>
      <c r="P2733">
        <v>88.9</v>
      </c>
      <c r="Q2733">
        <v>88.9</v>
      </c>
      <c r="R2733">
        <v>0.73</v>
      </c>
      <c r="S2733" t="s">
        <v>81</v>
      </c>
      <c r="T2733" t="s">
        <v>31</v>
      </c>
    </row>
    <row r="2734" spans="1:20" x14ac:dyDescent="0.3">
      <c r="A2734" t="s">
        <v>92</v>
      </c>
      <c r="B2734" t="s">
        <v>93</v>
      </c>
      <c r="C2734" t="s">
        <v>94</v>
      </c>
      <c r="D2734" t="s">
        <v>95</v>
      </c>
      <c r="E2734" t="s">
        <v>24</v>
      </c>
      <c r="F2734" t="s">
        <v>89</v>
      </c>
      <c r="G2734" t="s">
        <v>573</v>
      </c>
      <c r="H2734" t="s">
        <v>27</v>
      </c>
      <c r="I2734" t="s">
        <v>68</v>
      </c>
      <c r="J2734" t="s">
        <v>241</v>
      </c>
      <c r="K2734">
        <v>7.73</v>
      </c>
      <c r="L2734">
        <v>19</v>
      </c>
      <c r="M2734">
        <v>19</v>
      </c>
      <c r="N2734">
        <v>0</v>
      </c>
      <c r="O2734">
        <v>19</v>
      </c>
      <c r="P2734">
        <v>100</v>
      </c>
      <c r="Q2734">
        <v>100</v>
      </c>
      <c r="R2734">
        <v>0</v>
      </c>
      <c r="S2734" t="s">
        <v>42</v>
      </c>
      <c r="T2734" t="s">
        <v>60</v>
      </c>
    </row>
    <row r="2735" spans="1:20" x14ac:dyDescent="0.3">
      <c r="A2735" t="s">
        <v>97</v>
      </c>
      <c r="B2735" t="s">
        <v>98</v>
      </c>
      <c r="C2735" t="s">
        <v>94</v>
      </c>
      <c r="D2735" t="s">
        <v>95</v>
      </c>
      <c r="E2735" t="s">
        <v>24</v>
      </c>
      <c r="F2735" t="s">
        <v>89</v>
      </c>
      <c r="G2735" t="s">
        <v>573</v>
      </c>
      <c r="H2735" t="s">
        <v>27</v>
      </c>
      <c r="I2735" t="s">
        <v>153</v>
      </c>
      <c r="J2735" t="s">
        <v>321</v>
      </c>
      <c r="K2735">
        <v>9.5399999999999991</v>
      </c>
      <c r="L2735">
        <v>24</v>
      </c>
      <c r="M2735">
        <v>18</v>
      </c>
      <c r="N2735">
        <v>6</v>
      </c>
      <c r="O2735">
        <v>24</v>
      </c>
      <c r="P2735">
        <v>75</v>
      </c>
      <c r="Q2735">
        <v>75</v>
      </c>
      <c r="R2735">
        <v>1.54</v>
      </c>
      <c r="S2735" t="s">
        <v>30</v>
      </c>
      <c r="T2735" t="s">
        <v>37</v>
      </c>
    </row>
    <row r="2736" spans="1:20" x14ac:dyDescent="0.3">
      <c r="A2736" t="s">
        <v>100</v>
      </c>
      <c r="B2736" t="s">
        <v>101</v>
      </c>
      <c r="C2736" t="s">
        <v>94</v>
      </c>
      <c r="D2736" t="s">
        <v>45</v>
      </c>
      <c r="E2736" t="s">
        <v>24</v>
      </c>
      <c r="F2736" t="s">
        <v>89</v>
      </c>
      <c r="G2736" t="s">
        <v>573</v>
      </c>
      <c r="H2736" t="s">
        <v>27</v>
      </c>
      <c r="I2736" t="s">
        <v>125</v>
      </c>
      <c r="J2736" t="s">
        <v>364</v>
      </c>
      <c r="K2736">
        <v>7.79</v>
      </c>
      <c r="L2736">
        <v>39</v>
      </c>
      <c r="M2736">
        <v>27</v>
      </c>
      <c r="N2736">
        <v>12</v>
      </c>
      <c r="O2736">
        <v>39</v>
      </c>
      <c r="P2736">
        <v>69.2</v>
      </c>
      <c r="Q2736">
        <v>69.2</v>
      </c>
      <c r="R2736">
        <v>0</v>
      </c>
      <c r="S2736" t="s">
        <v>30</v>
      </c>
      <c r="T2736" t="s">
        <v>122</v>
      </c>
    </row>
    <row r="2737" spans="1:20" x14ac:dyDescent="0.3">
      <c r="A2737" t="s">
        <v>103</v>
      </c>
      <c r="B2737" t="s">
        <v>104</v>
      </c>
      <c r="C2737" t="s">
        <v>22</v>
      </c>
      <c r="D2737" t="s">
        <v>34</v>
      </c>
      <c r="E2737" t="s">
        <v>105</v>
      </c>
      <c r="F2737" t="s">
        <v>25</v>
      </c>
      <c r="G2737" t="s">
        <v>573</v>
      </c>
      <c r="H2737" t="s">
        <v>27</v>
      </c>
      <c r="I2737" t="s">
        <v>113</v>
      </c>
      <c r="J2737" t="s">
        <v>250</v>
      </c>
      <c r="K2737">
        <v>8.4</v>
      </c>
      <c r="L2737">
        <v>20</v>
      </c>
      <c r="M2737">
        <v>14</v>
      </c>
      <c r="N2737">
        <v>6</v>
      </c>
      <c r="O2737">
        <v>20</v>
      </c>
      <c r="P2737">
        <v>70</v>
      </c>
      <c r="Q2737">
        <v>70</v>
      </c>
      <c r="R2737">
        <v>0.4</v>
      </c>
      <c r="S2737" t="s">
        <v>52</v>
      </c>
      <c r="T2737" t="s">
        <v>37</v>
      </c>
    </row>
    <row r="2738" spans="1:20" x14ac:dyDescent="0.3">
      <c r="A2738" t="s">
        <v>108</v>
      </c>
      <c r="B2738" t="s">
        <v>109</v>
      </c>
      <c r="C2738" t="s">
        <v>22</v>
      </c>
      <c r="D2738" t="s">
        <v>34</v>
      </c>
      <c r="E2738" t="s">
        <v>105</v>
      </c>
      <c r="F2738" t="s">
        <v>25</v>
      </c>
      <c r="G2738" t="s">
        <v>573</v>
      </c>
      <c r="H2738" t="s">
        <v>27</v>
      </c>
      <c r="I2738" t="s">
        <v>181</v>
      </c>
      <c r="J2738" t="s">
        <v>221</v>
      </c>
      <c r="K2738">
        <v>9.4</v>
      </c>
      <c r="L2738">
        <v>20</v>
      </c>
      <c r="M2738">
        <v>16</v>
      </c>
      <c r="N2738">
        <v>4</v>
      </c>
      <c r="O2738">
        <v>20</v>
      </c>
      <c r="P2738">
        <v>80</v>
      </c>
      <c r="Q2738">
        <v>80</v>
      </c>
      <c r="R2738">
        <v>1.4</v>
      </c>
      <c r="S2738" t="s">
        <v>30</v>
      </c>
      <c r="T2738" t="s">
        <v>37</v>
      </c>
    </row>
    <row r="2739" spans="1:20" x14ac:dyDescent="0.3">
      <c r="A2739" t="s">
        <v>111</v>
      </c>
      <c r="B2739" t="s">
        <v>112</v>
      </c>
      <c r="C2739" t="s">
        <v>55</v>
      </c>
      <c r="D2739" t="s">
        <v>56</v>
      </c>
      <c r="E2739" t="s">
        <v>105</v>
      </c>
      <c r="F2739" t="s">
        <v>57</v>
      </c>
      <c r="G2739" t="s">
        <v>573</v>
      </c>
      <c r="H2739" t="s">
        <v>27</v>
      </c>
      <c r="I2739" t="s">
        <v>58</v>
      </c>
      <c r="J2739" t="s">
        <v>335</v>
      </c>
      <c r="K2739">
        <v>8.01</v>
      </c>
      <c r="L2739">
        <v>14</v>
      </c>
      <c r="M2739">
        <v>10</v>
      </c>
      <c r="N2739">
        <v>4</v>
      </c>
      <c r="O2739">
        <v>14</v>
      </c>
      <c r="P2739">
        <v>71.400000000000006</v>
      </c>
      <c r="Q2739">
        <v>71.400000000000006</v>
      </c>
      <c r="R2739">
        <v>0.01</v>
      </c>
      <c r="S2739" t="s">
        <v>81</v>
      </c>
      <c r="T2739" t="s">
        <v>37</v>
      </c>
    </row>
    <row r="2740" spans="1:20" x14ac:dyDescent="0.3">
      <c r="A2740" t="s">
        <v>114</v>
      </c>
      <c r="B2740" t="s">
        <v>115</v>
      </c>
      <c r="C2740" t="s">
        <v>72</v>
      </c>
      <c r="D2740" t="s">
        <v>73</v>
      </c>
      <c r="E2740" t="s">
        <v>105</v>
      </c>
      <c r="F2740" t="s">
        <v>74</v>
      </c>
      <c r="G2740" t="s">
        <v>573</v>
      </c>
      <c r="H2740" t="s">
        <v>27</v>
      </c>
      <c r="I2740" t="s">
        <v>68</v>
      </c>
      <c r="J2740" t="s">
        <v>171</v>
      </c>
      <c r="K2740">
        <v>8.14</v>
      </c>
      <c r="L2740">
        <v>26</v>
      </c>
      <c r="M2740">
        <v>23</v>
      </c>
      <c r="N2740">
        <v>3</v>
      </c>
      <c r="O2740">
        <v>26</v>
      </c>
      <c r="P2740">
        <v>88.5</v>
      </c>
      <c r="Q2740">
        <v>88.5</v>
      </c>
      <c r="R2740">
        <v>0.14000000000000001</v>
      </c>
      <c r="S2740" t="s">
        <v>81</v>
      </c>
      <c r="T2740" t="s">
        <v>31</v>
      </c>
    </row>
    <row r="2741" spans="1:20" x14ac:dyDescent="0.3">
      <c r="A2741" t="s">
        <v>117</v>
      </c>
      <c r="B2741" t="s">
        <v>118</v>
      </c>
      <c r="C2741" t="s">
        <v>94</v>
      </c>
      <c r="D2741" t="s">
        <v>95</v>
      </c>
      <c r="E2741" t="s">
        <v>105</v>
      </c>
      <c r="F2741" t="s">
        <v>89</v>
      </c>
      <c r="G2741" t="s">
        <v>573</v>
      </c>
      <c r="H2741" t="s">
        <v>27</v>
      </c>
      <c r="I2741" t="s">
        <v>28</v>
      </c>
      <c r="J2741" t="s">
        <v>202</v>
      </c>
      <c r="K2741">
        <v>7.5</v>
      </c>
      <c r="L2741">
        <v>25</v>
      </c>
      <c r="M2741">
        <v>19</v>
      </c>
      <c r="N2741">
        <v>6</v>
      </c>
      <c r="O2741">
        <v>25</v>
      </c>
      <c r="P2741">
        <v>76</v>
      </c>
      <c r="Q2741">
        <v>76</v>
      </c>
      <c r="R2741">
        <v>0</v>
      </c>
      <c r="S2741" t="s">
        <v>42</v>
      </c>
      <c r="T2741" t="s">
        <v>37</v>
      </c>
    </row>
    <row r="2742" spans="1:20" x14ac:dyDescent="0.3">
      <c r="A2742" t="s">
        <v>20</v>
      </c>
      <c r="B2742" t="s">
        <v>21</v>
      </c>
      <c r="C2742" t="s">
        <v>22</v>
      </c>
      <c r="D2742" t="s">
        <v>23</v>
      </c>
      <c r="E2742" t="s">
        <v>24</v>
      </c>
      <c r="F2742" t="s">
        <v>25</v>
      </c>
      <c r="G2742" t="s">
        <v>574</v>
      </c>
      <c r="H2742" t="s">
        <v>27</v>
      </c>
      <c r="I2742" t="s">
        <v>90</v>
      </c>
      <c r="J2742" t="s">
        <v>177</v>
      </c>
      <c r="K2742">
        <v>8</v>
      </c>
      <c r="L2742">
        <v>27</v>
      </c>
      <c r="M2742">
        <v>27</v>
      </c>
      <c r="N2742">
        <v>0</v>
      </c>
      <c r="O2742">
        <v>27</v>
      </c>
      <c r="P2742">
        <v>100</v>
      </c>
      <c r="Q2742">
        <v>100</v>
      </c>
      <c r="R2742">
        <v>0</v>
      </c>
      <c r="S2742" t="s">
        <v>42</v>
      </c>
      <c r="T2742" t="s">
        <v>60</v>
      </c>
    </row>
    <row r="2743" spans="1:20" x14ac:dyDescent="0.3">
      <c r="A2743" t="s">
        <v>32</v>
      </c>
      <c r="B2743" t="s">
        <v>33</v>
      </c>
      <c r="C2743" t="s">
        <v>22</v>
      </c>
      <c r="D2743" t="s">
        <v>34</v>
      </c>
      <c r="E2743" t="s">
        <v>24</v>
      </c>
      <c r="F2743" t="s">
        <v>25</v>
      </c>
      <c r="G2743" t="s">
        <v>574</v>
      </c>
      <c r="H2743" t="s">
        <v>27</v>
      </c>
      <c r="I2743" t="s">
        <v>79</v>
      </c>
      <c r="J2743" t="s">
        <v>187</v>
      </c>
      <c r="K2743">
        <v>9.0299999999999994</v>
      </c>
      <c r="L2743">
        <v>18</v>
      </c>
      <c r="M2743">
        <v>16</v>
      </c>
      <c r="N2743">
        <v>2</v>
      </c>
      <c r="O2743">
        <v>18</v>
      </c>
      <c r="P2743">
        <v>88.9</v>
      </c>
      <c r="Q2743">
        <v>88.9</v>
      </c>
      <c r="R2743">
        <v>1.03</v>
      </c>
      <c r="S2743" t="s">
        <v>42</v>
      </c>
      <c r="T2743" t="s">
        <v>31</v>
      </c>
    </row>
    <row r="2744" spans="1:20" x14ac:dyDescent="0.3">
      <c r="A2744" t="s">
        <v>38</v>
      </c>
      <c r="B2744" t="s">
        <v>39</v>
      </c>
      <c r="C2744" t="s">
        <v>22</v>
      </c>
      <c r="D2744" t="s">
        <v>34</v>
      </c>
      <c r="E2744" t="s">
        <v>24</v>
      </c>
      <c r="F2744" t="s">
        <v>25</v>
      </c>
      <c r="G2744" t="s">
        <v>574</v>
      </c>
      <c r="H2744" t="s">
        <v>119</v>
      </c>
      <c r="I2744" t="s">
        <v>498</v>
      </c>
      <c r="J2744" t="s">
        <v>370</v>
      </c>
      <c r="K2744">
        <v>8.15</v>
      </c>
      <c r="L2744">
        <v>25</v>
      </c>
      <c r="M2744">
        <v>25</v>
      </c>
      <c r="N2744">
        <v>0</v>
      </c>
      <c r="O2744">
        <v>25</v>
      </c>
      <c r="P2744">
        <v>100</v>
      </c>
      <c r="Q2744">
        <v>100</v>
      </c>
      <c r="R2744">
        <v>0.15</v>
      </c>
      <c r="S2744" t="s">
        <v>42</v>
      </c>
      <c r="T2744" t="s">
        <v>60</v>
      </c>
    </row>
    <row r="2745" spans="1:20" x14ac:dyDescent="0.3">
      <c r="A2745" t="s">
        <v>43</v>
      </c>
      <c r="B2745" t="s">
        <v>44</v>
      </c>
      <c r="C2745" t="s">
        <v>22</v>
      </c>
      <c r="D2745" t="s">
        <v>45</v>
      </c>
      <c r="E2745" t="s">
        <v>24</v>
      </c>
      <c r="F2745" t="s">
        <v>25</v>
      </c>
      <c r="G2745" t="s">
        <v>574</v>
      </c>
      <c r="H2745" t="s">
        <v>27</v>
      </c>
      <c r="I2745" t="s">
        <v>68</v>
      </c>
      <c r="J2745" t="s">
        <v>207</v>
      </c>
      <c r="K2745">
        <v>7.53</v>
      </c>
      <c r="L2745">
        <v>21</v>
      </c>
      <c r="M2745">
        <v>17</v>
      </c>
      <c r="N2745">
        <v>4</v>
      </c>
      <c r="O2745">
        <v>21</v>
      </c>
      <c r="P2745">
        <v>81</v>
      </c>
      <c r="Q2745">
        <v>81</v>
      </c>
      <c r="R2745">
        <v>0</v>
      </c>
      <c r="S2745" t="s">
        <v>30</v>
      </c>
      <c r="T2745" t="s">
        <v>37</v>
      </c>
    </row>
    <row r="2746" spans="1:20" x14ac:dyDescent="0.3">
      <c r="A2746" t="s">
        <v>48</v>
      </c>
      <c r="B2746" t="s">
        <v>49</v>
      </c>
      <c r="C2746" t="s">
        <v>22</v>
      </c>
      <c r="D2746" t="s">
        <v>34</v>
      </c>
      <c r="E2746" t="s">
        <v>24</v>
      </c>
      <c r="F2746" t="s">
        <v>25</v>
      </c>
      <c r="G2746" t="s">
        <v>574</v>
      </c>
      <c r="H2746" t="s">
        <v>124</v>
      </c>
      <c r="I2746" t="s">
        <v>79</v>
      </c>
      <c r="J2746" t="s">
        <v>575</v>
      </c>
      <c r="K2746">
        <v>4.08</v>
      </c>
      <c r="L2746">
        <v>12</v>
      </c>
      <c r="M2746">
        <v>7</v>
      </c>
      <c r="N2746">
        <v>5</v>
      </c>
      <c r="O2746">
        <v>12</v>
      </c>
      <c r="P2746">
        <v>58.3</v>
      </c>
      <c r="Q2746">
        <v>58.3</v>
      </c>
      <c r="R2746">
        <v>0</v>
      </c>
      <c r="S2746" t="s">
        <v>30</v>
      </c>
      <c r="T2746" t="s">
        <v>37</v>
      </c>
    </row>
    <row r="2747" spans="1:20" x14ac:dyDescent="0.3">
      <c r="A2747" t="s">
        <v>53</v>
      </c>
      <c r="B2747" t="s">
        <v>54</v>
      </c>
      <c r="C2747" t="s">
        <v>55</v>
      </c>
      <c r="D2747" t="s">
        <v>56</v>
      </c>
      <c r="E2747" t="s">
        <v>24</v>
      </c>
      <c r="F2747" t="s">
        <v>57</v>
      </c>
      <c r="G2747" t="s">
        <v>574</v>
      </c>
      <c r="H2747" t="s">
        <v>27</v>
      </c>
      <c r="I2747" t="s">
        <v>125</v>
      </c>
      <c r="J2747" t="s">
        <v>279</v>
      </c>
      <c r="K2747">
        <v>9.1</v>
      </c>
      <c r="L2747">
        <v>18</v>
      </c>
      <c r="M2747">
        <v>13</v>
      </c>
      <c r="N2747">
        <v>5</v>
      </c>
      <c r="O2747">
        <v>18</v>
      </c>
      <c r="P2747">
        <v>72.2</v>
      </c>
      <c r="Q2747">
        <v>72.2</v>
      </c>
      <c r="R2747">
        <v>1.1000000000000001</v>
      </c>
      <c r="S2747" t="s">
        <v>30</v>
      </c>
      <c r="T2747" t="s">
        <v>37</v>
      </c>
    </row>
    <row r="2748" spans="1:20" x14ac:dyDescent="0.3">
      <c r="A2748" t="s">
        <v>61</v>
      </c>
      <c r="B2748" t="s">
        <v>62</v>
      </c>
      <c r="C2748" t="s">
        <v>55</v>
      </c>
      <c r="D2748" t="s">
        <v>63</v>
      </c>
      <c r="E2748" t="s">
        <v>24</v>
      </c>
      <c r="F2748" t="s">
        <v>57</v>
      </c>
      <c r="G2748" t="s">
        <v>574</v>
      </c>
      <c r="H2748" t="s">
        <v>27</v>
      </c>
      <c r="I2748" t="s">
        <v>64</v>
      </c>
      <c r="J2748" t="s">
        <v>177</v>
      </c>
      <c r="K2748">
        <v>8.2899999999999991</v>
      </c>
      <c r="L2748">
        <v>20</v>
      </c>
      <c r="M2748">
        <v>17</v>
      </c>
      <c r="N2748">
        <v>3</v>
      </c>
      <c r="O2748">
        <v>20</v>
      </c>
      <c r="P2748">
        <v>85</v>
      </c>
      <c r="Q2748">
        <v>85</v>
      </c>
      <c r="R2748">
        <v>0.28999999999999998</v>
      </c>
      <c r="S2748" t="s">
        <v>30</v>
      </c>
      <c r="T2748" t="s">
        <v>31</v>
      </c>
    </row>
    <row r="2749" spans="1:20" x14ac:dyDescent="0.3">
      <c r="A2749" t="s">
        <v>66</v>
      </c>
      <c r="B2749" t="s">
        <v>67</v>
      </c>
      <c r="C2749" t="s">
        <v>55</v>
      </c>
      <c r="D2749" t="s">
        <v>56</v>
      </c>
      <c r="E2749" t="s">
        <v>24</v>
      </c>
      <c r="F2749" t="s">
        <v>57</v>
      </c>
      <c r="G2749" t="s">
        <v>574</v>
      </c>
      <c r="H2749" t="s">
        <v>27</v>
      </c>
      <c r="I2749" t="s">
        <v>35</v>
      </c>
      <c r="J2749" t="s">
        <v>352</v>
      </c>
      <c r="K2749">
        <v>7.27</v>
      </c>
      <c r="L2749">
        <v>11</v>
      </c>
      <c r="M2749">
        <v>9</v>
      </c>
      <c r="N2749">
        <v>2</v>
      </c>
      <c r="O2749">
        <v>11</v>
      </c>
      <c r="P2749">
        <v>81.8</v>
      </c>
      <c r="Q2749">
        <v>81.8</v>
      </c>
      <c r="R2749">
        <v>0</v>
      </c>
      <c r="S2749" t="s">
        <v>30</v>
      </c>
      <c r="T2749" t="s">
        <v>31</v>
      </c>
    </row>
    <row r="2750" spans="1:20" x14ac:dyDescent="0.3">
      <c r="A2750" t="s">
        <v>70</v>
      </c>
      <c r="B2750" t="s">
        <v>71</v>
      </c>
      <c r="C2750" t="s">
        <v>72</v>
      </c>
      <c r="D2750" t="s">
        <v>73</v>
      </c>
      <c r="E2750" t="s">
        <v>24</v>
      </c>
      <c r="F2750" t="s">
        <v>74</v>
      </c>
      <c r="G2750" t="s">
        <v>574</v>
      </c>
      <c r="H2750" t="s">
        <v>27</v>
      </c>
      <c r="I2750" t="s">
        <v>46</v>
      </c>
      <c r="J2750" t="s">
        <v>188</v>
      </c>
      <c r="K2750">
        <v>9.44</v>
      </c>
      <c r="L2750">
        <v>13</v>
      </c>
      <c r="M2750">
        <v>9</v>
      </c>
      <c r="N2750">
        <v>4</v>
      </c>
      <c r="O2750">
        <v>13</v>
      </c>
      <c r="P2750">
        <v>69.2</v>
      </c>
      <c r="Q2750">
        <v>69.2</v>
      </c>
      <c r="R2750">
        <v>1.44</v>
      </c>
      <c r="S2750" t="s">
        <v>30</v>
      </c>
      <c r="T2750" t="s">
        <v>37</v>
      </c>
    </row>
    <row r="2751" spans="1:20" x14ac:dyDescent="0.3">
      <c r="A2751" t="s">
        <v>77</v>
      </c>
      <c r="B2751" t="s">
        <v>78</v>
      </c>
      <c r="C2751" t="s">
        <v>72</v>
      </c>
      <c r="D2751" t="s">
        <v>73</v>
      </c>
      <c r="E2751" t="s">
        <v>24</v>
      </c>
      <c r="F2751" t="s">
        <v>74</v>
      </c>
      <c r="G2751" t="s">
        <v>574</v>
      </c>
      <c r="H2751" t="s">
        <v>27</v>
      </c>
      <c r="I2751" t="s">
        <v>84</v>
      </c>
      <c r="J2751" t="s">
        <v>299</v>
      </c>
      <c r="K2751">
        <v>7.58</v>
      </c>
      <c r="L2751">
        <v>11</v>
      </c>
      <c r="M2751">
        <v>8</v>
      </c>
      <c r="N2751">
        <v>3</v>
      </c>
      <c r="O2751">
        <v>11</v>
      </c>
      <c r="P2751">
        <v>72.7</v>
      </c>
      <c r="Q2751">
        <v>72.7</v>
      </c>
      <c r="R2751">
        <v>0</v>
      </c>
      <c r="S2751" t="s">
        <v>81</v>
      </c>
      <c r="T2751" t="s">
        <v>31</v>
      </c>
    </row>
    <row r="2752" spans="1:20" x14ac:dyDescent="0.3">
      <c r="A2752" t="s">
        <v>82</v>
      </c>
      <c r="B2752" t="s">
        <v>83</v>
      </c>
      <c r="C2752" t="s">
        <v>72</v>
      </c>
      <c r="D2752" t="s">
        <v>45</v>
      </c>
      <c r="E2752" t="s">
        <v>24</v>
      </c>
      <c r="F2752" t="s">
        <v>74</v>
      </c>
      <c r="G2752" t="s">
        <v>574</v>
      </c>
      <c r="H2752" t="s">
        <v>27</v>
      </c>
      <c r="I2752" t="s">
        <v>68</v>
      </c>
      <c r="J2752" t="s">
        <v>205</v>
      </c>
      <c r="K2752">
        <v>7.84</v>
      </c>
      <c r="L2752">
        <v>30</v>
      </c>
      <c r="M2752">
        <v>28</v>
      </c>
      <c r="N2752">
        <v>2</v>
      </c>
      <c r="O2752">
        <v>30</v>
      </c>
      <c r="P2752">
        <v>93.3</v>
      </c>
      <c r="Q2752">
        <v>93.3</v>
      </c>
      <c r="R2752">
        <v>0</v>
      </c>
      <c r="S2752" t="s">
        <v>81</v>
      </c>
      <c r="T2752" t="s">
        <v>31</v>
      </c>
    </row>
    <row r="2753" spans="1:20" x14ac:dyDescent="0.3">
      <c r="A2753" t="s">
        <v>85</v>
      </c>
      <c r="B2753" t="s">
        <v>86</v>
      </c>
      <c r="C2753" t="s">
        <v>87</v>
      </c>
      <c r="D2753" t="s">
        <v>88</v>
      </c>
      <c r="E2753" t="s">
        <v>24</v>
      </c>
      <c r="F2753" t="s">
        <v>89</v>
      </c>
      <c r="G2753" t="s">
        <v>574</v>
      </c>
      <c r="H2753" t="s">
        <v>27</v>
      </c>
      <c r="I2753" t="s">
        <v>194</v>
      </c>
      <c r="J2753" t="s">
        <v>29</v>
      </c>
      <c r="K2753">
        <v>7.67</v>
      </c>
      <c r="L2753">
        <v>21</v>
      </c>
      <c r="M2753">
        <v>21</v>
      </c>
      <c r="N2753">
        <v>0</v>
      </c>
      <c r="O2753">
        <v>21</v>
      </c>
      <c r="P2753">
        <v>100</v>
      </c>
      <c r="Q2753">
        <v>100</v>
      </c>
      <c r="R2753">
        <v>0</v>
      </c>
      <c r="S2753" t="s">
        <v>42</v>
      </c>
      <c r="T2753" t="s">
        <v>60</v>
      </c>
    </row>
    <row r="2754" spans="1:20" x14ac:dyDescent="0.3">
      <c r="A2754" t="s">
        <v>92</v>
      </c>
      <c r="B2754" t="s">
        <v>93</v>
      </c>
      <c r="C2754" t="s">
        <v>94</v>
      </c>
      <c r="D2754" t="s">
        <v>95</v>
      </c>
      <c r="E2754" t="s">
        <v>24</v>
      </c>
      <c r="F2754" t="s">
        <v>89</v>
      </c>
      <c r="G2754" t="s">
        <v>574</v>
      </c>
      <c r="H2754" t="s">
        <v>27</v>
      </c>
      <c r="I2754" t="s">
        <v>199</v>
      </c>
      <c r="J2754" t="s">
        <v>436</v>
      </c>
      <c r="K2754">
        <v>9.3000000000000007</v>
      </c>
      <c r="L2754">
        <v>25</v>
      </c>
      <c r="M2754">
        <v>25</v>
      </c>
      <c r="N2754">
        <v>0</v>
      </c>
      <c r="O2754">
        <v>25</v>
      </c>
      <c r="P2754">
        <v>100</v>
      </c>
      <c r="Q2754">
        <v>100</v>
      </c>
      <c r="R2754">
        <v>1.3</v>
      </c>
      <c r="S2754" t="s">
        <v>42</v>
      </c>
      <c r="T2754" t="s">
        <v>60</v>
      </c>
    </row>
    <row r="2755" spans="1:20" x14ac:dyDescent="0.3">
      <c r="A2755" t="s">
        <v>97</v>
      </c>
      <c r="B2755" t="s">
        <v>98</v>
      </c>
      <c r="C2755" t="s">
        <v>94</v>
      </c>
      <c r="D2755" t="s">
        <v>95</v>
      </c>
      <c r="E2755" t="s">
        <v>24</v>
      </c>
      <c r="F2755" t="s">
        <v>89</v>
      </c>
      <c r="G2755" t="s">
        <v>574</v>
      </c>
      <c r="H2755" t="s">
        <v>27</v>
      </c>
      <c r="I2755" t="s">
        <v>210</v>
      </c>
      <c r="J2755" t="s">
        <v>266</v>
      </c>
      <c r="K2755">
        <v>8.2899999999999991</v>
      </c>
      <c r="L2755">
        <v>23</v>
      </c>
      <c r="M2755">
        <v>18</v>
      </c>
      <c r="N2755">
        <v>5</v>
      </c>
      <c r="O2755">
        <v>23</v>
      </c>
      <c r="P2755">
        <v>78.3</v>
      </c>
      <c r="Q2755">
        <v>78.3</v>
      </c>
      <c r="R2755">
        <v>0.28999999999999998</v>
      </c>
      <c r="S2755" t="s">
        <v>42</v>
      </c>
      <c r="T2755" t="s">
        <v>37</v>
      </c>
    </row>
    <row r="2756" spans="1:20" x14ac:dyDescent="0.3">
      <c r="A2756" t="s">
        <v>100</v>
      </c>
      <c r="B2756" t="s">
        <v>101</v>
      </c>
      <c r="C2756" t="s">
        <v>94</v>
      </c>
      <c r="D2756" t="s">
        <v>45</v>
      </c>
      <c r="E2756" t="s">
        <v>24</v>
      </c>
      <c r="F2756" t="s">
        <v>89</v>
      </c>
      <c r="G2756" t="s">
        <v>574</v>
      </c>
      <c r="H2756" t="s">
        <v>27</v>
      </c>
      <c r="I2756" t="s">
        <v>28</v>
      </c>
      <c r="J2756" t="s">
        <v>266</v>
      </c>
      <c r="K2756">
        <v>9.39</v>
      </c>
      <c r="L2756">
        <v>25</v>
      </c>
      <c r="M2756">
        <v>23</v>
      </c>
      <c r="N2756">
        <v>2</v>
      </c>
      <c r="O2756">
        <v>25</v>
      </c>
      <c r="P2756">
        <v>92</v>
      </c>
      <c r="Q2756">
        <v>92</v>
      </c>
      <c r="R2756">
        <v>1.39</v>
      </c>
      <c r="S2756" t="s">
        <v>42</v>
      </c>
      <c r="T2756" t="s">
        <v>31</v>
      </c>
    </row>
    <row r="2757" spans="1:20" x14ac:dyDescent="0.3">
      <c r="A2757" t="s">
        <v>103</v>
      </c>
      <c r="B2757" t="s">
        <v>104</v>
      </c>
      <c r="C2757" t="s">
        <v>22</v>
      </c>
      <c r="D2757" t="s">
        <v>34</v>
      </c>
      <c r="E2757" t="s">
        <v>105</v>
      </c>
      <c r="F2757" t="s">
        <v>25</v>
      </c>
      <c r="G2757" t="s">
        <v>574</v>
      </c>
      <c r="H2757" t="s">
        <v>27</v>
      </c>
      <c r="I2757" t="s">
        <v>46</v>
      </c>
      <c r="J2757" t="s">
        <v>279</v>
      </c>
      <c r="K2757">
        <v>9.15</v>
      </c>
      <c r="L2757">
        <v>25</v>
      </c>
      <c r="M2757">
        <v>25</v>
      </c>
      <c r="N2757">
        <v>0</v>
      </c>
      <c r="O2757">
        <v>25</v>
      </c>
      <c r="P2757">
        <v>100</v>
      </c>
      <c r="Q2757">
        <v>100</v>
      </c>
      <c r="R2757">
        <v>1.1499999999999999</v>
      </c>
      <c r="S2757" t="s">
        <v>42</v>
      </c>
      <c r="T2757" t="s">
        <v>60</v>
      </c>
    </row>
    <row r="2758" spans="1:20" x14ac:dyDescent="0.3">
      <c r="A2758" t="s">
        <v>108</v>
      </c>
      <c r="B2758" t="s">
        <v>109</v>
      </c>
      <c r="C2758" t="s">
        <v>22</v>
      </c>
      <c r="D2758" t="s">
        <v>34</v>
      </c>
      <c r="E2758" t="s">
        <v>105</v>
      </c>
      <c r="F2758" t="s">
        <v>25</v>
      </c>
      <c r="G2758" t="s">
        <v>574</v>
      </c>
      <c r="H2758" t="s">
        <v>27</v>
      </c>
      <c r="I2758" t="s">
        <v>64</v>
      </c>
      <c r="J2758" t="s">
        <v>352</v>
      </c>
      <c r="K2758">
        <v>7.26</v>
      </c>
      <c r="L2758">
        <v>23</v>
      </c>
      <c r="M2758">
        <v>17</v>
      </c>
      <c r="N2758">
        <v>6</v>
      </c>
      <c r="O2758">
        <v>23</v>
      </c>
      <c r="P2758">
        <v>73.900000000000006</v>
      </c>
      <c r="Q2758">
        <v>73.900000000000006</v>
      </c>
      <c r="R2758">
        <v>0</v>
      </c>
      <c r="S2758" t="s">
        <v>81</v>
      </c>
      <c r="T2758" t="s">
        <v>37</v>
      </c>
    </row>
    <row r="2759" spans="1:20" x14ac:dyDescent="0.3">
      <c r="A2759" t="s">
        <v>111</v>
      </c>
      <c r="B2759" t="s">
        <v>112</v>
      </c>
      <c r="C2759" t="s">
        <v>55</v>
      </c>
      <c r="D2759" t="s">
        <v>56</v>
      </c>
      <c r="E2759" t="s">
        <v>105</v>
      </c>
      <c r="F2759" t="s">
        <v>57</v>
      </c>
      <c r="G2759" t="s">
        <v>574</v>
      </c>
      <c r="H2759" t="s">
        <v>27</v>
      </c>
      <c r="I2759" t="s">
        <v>149</v>
      </c>
      <c r="J2759" t="s">
        <v>195</v>
      </c>
      <c r="K2759">
        <v>7.94</v>
      </c>
      <c r="L2759">
        <v>12</v>
      </c>
      <c r="M2759">
        <v>12</v>
      </c>
      <c r="N2759">
        <v>0</v>
      </c>
      <c r="O2759">
        <v>12</v>
      </c>
      <c r="P2759">
        <v>100</v>
      </c>
      <c r="Q2759">
        <v>100</v>
      </c>
      <c r="R2759">
        <v>0</v>
      </c>
      <c r="S2759" t="s">
        <v>42</v>
      </c>
      <c r="T2759" t="s">
        <v>60</v>
      </c>
    </row>
    <row r="2760" spans="1:20" x14ac:dyDescent="0.3">
      <c r="A2760" t="s">
        <v>114</v>
      </c>
      <c r="B2760" t="s">
        <v>115</v>
      </c>
      <c r="C2760" t="s">
        <v>72</v>
      </c>
      <c r="D2760" t="s">
        <v>73</v>
      </c>
      <c r="E2760" t="s">
        <v>105</v>
      </c>
      <c r="F2760" t="s">
        <v>74</v>
      </c>
      <c r="G2760" t="s">
        <v>574</v>
      </c>
      <c r="H2760" t="s">
        <v>27</v>
      </c>
      <c r="I2760" t="s">
        <v>204</v>
      </c>
      <c r="J2760" t="s">
        <v>381</v>
      </c>
      <c r="K2760">
        <v>7.92</v>
      </c>
      <c r="L2760">
        <v>26</v>
      </c>
      <c r="M2760">
        <v>26</v>
      </c>
      <c r="N2760">
        <v>0</v>
      </c>
      <c r="O2760">
        <v>26</v>
      </c>
      <c r="P2760">
        <v>100</v>
      </c>
      <c r="Q2760">
        <v>100</v>
      </c>
      <c r="R2760">
        <v>0</v>
      </c>
      <c r="S2760" t="s">
        <v>42</v>
      </c>
      <c r="T2760" t="s">
        <v>60</v>
      </c>
    </row>
    <row r="2761" spans="1:20" x14ac:dyDescent="0.3">
      <c r="A2761" t="s">
        <v>117</v>
      </c>
      <c r="B2761" t="s">
        <v>118</v>
      </c>
      <c r="C2761" t="s">
        <v>94</v>
      </c>
      <c r="D2761" t="s">
        <v>95</v>
      </c>
      <c r="E2761" t="s">
        <v>105</v>
      </c>
      <c r="F2761" t="s">
        <v>89</v>
      </c>
      <c r="G2761" t="s">
        <v>574</v>
      </c>
      <c r="H2761" t="s">
        <v>27</v>
      </c>
      <c r="I2761" t="s">
        <v>75</v>
      </c>
      <c r="J2761" t="s">
        <v>296</v>
      </c>
      <c r="K2761">
        <v>9.0299999999999994</v>
      </c>
      <c r="L2761">
        <v>21</v>
      </c>
      <c r="M2761">
        <v>15</v>
      </c>
      <c r="N2761">
        <v>6</v>
      </c>
      <c r="O2761">
        <v>21</v>
      </c>
      <c r="P2761">
        <v>71.400000000000006</v>
      </c>
      <c r="Q2761">
        <v>71.400000000000006</v>
      </c>
      <c r="R2761">
        <v>1.03</v>
      </c>
      <c r="S2761" t="s">
        <v>52</v>
      </c>
      <c r="T2761" t="s">
        <v>37</v>
      </c>
    </row>
    <row r="2762" spans="1:20" x14ac:dyDescent="0.3">
      <c r="A2762" t="s">
        <v>20</v>
      </c>
      <c r="B2762" t="s">
        <v>21</v>
      </c>
      <c r="C2762" t="s">
        <v>22</v>
      </c>
      <c r="D2762" t="s">
        <v>23</v>
      </c>
      <c r="E2762" t="s">
        <v>24</v>
      </c>
      <c r="F2762" t="s">
        <v>25</v>
      </c>
      <c r="G2762" t="s">
        <v>576</v>
      </c>
      <c r="H2762" t="s">
        <v>27</v>
      </c>
      <c r="I2762" t="s">
        <v>206</v>
      </c>
      <c r="J2762" t="s">
        <v>322</v>
      </c>
      <c r="K2762">
        <v>7.68</v>
      </c>
      <c r="L2762">
        <v>22</v>
      </c>
      <c r="M2762">
        <v>20</v>
      </c>
      <c r="N2762">
        <v>2</v>
      </c>
      <c r="O2762">
        <v>22</v>
      </c>
      <c r="P2762">
        <v>90.9</v>
      </c>
      <c r="Q2762">
        <v>90.9</v>
      </c>
      <c r="R2762">
        <v>0</v>
      </c>
      <c r="S2762" t="s">
        <v>30</v>
      </c>
      <c r="T2762" t="s">
        <v>31</v>
      </c>
    </row>
    <row r="2763" spans="1:20" x14ac:dyDescent="0.3">
      <c r="A2763" t="s">
        <v>32</v>
      </c>
      <c r="B2763" t="s">
        <v>33</v>
      </c>
      <c r="C2763" t="s">
        <v>22</v>
      </c>
      <c r="D2763" t="s">
        <v>34</v>
      </c>
      <c r="E2763" t="s">
        <v>24</v>
      </c>
      <c r="F2763" t="s">
        <v>25</v>
      </c>
      <c r="G2763" t="s">
        <v>576</v>
      </c>
      <c r="H2763" t="s">
        <v>27</v>
      </c>
      <c r="I2763" t="s">
        <v>185</v>
      </c>
      <c r="J2763" t="s">
        <v>323</v>
      </c>
      <c r="K2763">
        <v>9.3800000000000008</v>
      </c>
      <c r="L2763">
        <v>31</v>
      </c>
      <c r="M2763">
        <v>28</v>
      </c>
      <c r="N2763">
        <v>3</v>
      </c>
      <c r="O2763">
        <v>31</v>
      </c>
      <c r="P2763">
        <v>90.3</v>
      </c>
      <c r="Q2763">
        <v>90.3</v>
      </c>
      <c r="R2763">
        <v>1.38</v>
      </c>
      <c r="S2763" t="s">
        <v>30</v>
      </c>
      <c r="T2763" t="s">
        <v>31</v>
      </c>
    </row>
    <row r="2764" spans="1:20" x14ac:dyDescent="0.3">
      <c r="A2764" t="s">
        <v>38</v>
      </c>
      <c r="B2764" t="s">
        <v>39</v>
      </c>
      <c r="C2764" t="s">
        <v>22</v>
      </c>
      <c r="D2764" t="s">
        <v>34</v>
      </c>
      <c r="E2764" t="s">
        <v>24</v>
      </c>
      <c r="F2764" t="s">
        <v>25</v>
      </c>
      <c r="G2764" t="s">
        <v>576</v>
      </c>
      <c r="H2764" t="s">
        <v>27</v>
      </c>
      <c r="I2764" t="s">
        <v>50</v>
      </c>
      <c r="J2764" t="s">
        <v>225</v>
      </c>
      <c r="K2764">
        <v>7.51</v>
      </c>
      <c r="L2764">
        <v>25</v>
      </c>
      <c r="M2764">
        <v>21</v>
      </c>
      <c r="N2764">
        <v>4</v>
      </c>
      <c r="O2764">
        <v>25</v>
      </c>
      <c r="P2764">
        <v>84</v>
      </c>
      <c r="Q2764">
        <v>84</v>
      </c>
      <c r="R2764">
        <v>0</v>
      </c>
      <c r="S2764" t="s">
        <v>30</v>
      </c>
      <c r="T2764" t="s">
        <v>37</v>
      </c>
    </row>
    <row r="2765" spans="1:20" x14ac:dyDescent="0.3">
      <c r="A2765" t="s">
        <v>43</v>
      </c>
      <c r="B2765" t="s">
        <v>44</v>
      </c>
      <c r="C2765" t="s">
        <v>22</v>
      </c>
      <c r="D2765" t="s">
        <v>45</v>
      </c>
      <c r="E2765" t="s">
        <v>24</v>
      </c>
      <c r="F2765" t="s">
        <v>25</v>
      </c>
      <c r="G2765" t="s">
        <v>576</v>
      </c>
      <c r="H2765" t="s">
        <v>27</v>
      </c>
      <c r="I2765" t="s">
        <v>125</v>
      </c>
      <c r="J2765" t="s">
        <v>388</v>
      </c>
      <c r="K2765">
        <v>7.56</v>
      </c>
      <c r="L2765">
        <v>28</v>
      </c>
      <c r="M2765">
        <v>28</v>
      </c>
      <c r="N2765">
        <v>0</v>
      </c>
      <c r="O2765">
        <v>28</v>
      </c>
      <c r="P2765">
        <v>100</v>
      </c>
      <c r="Q2765">
        <v>100</v>
      </c>
      <c r="R2765">
        <v>0</v>
      </c>
      <c r="S2765" t="s">
        <v>42</v>
      </c>
      <c r="T2765" t="s">
        <v>60</v>
      </c>
    </row>
    <row r="2766" spans="1:20" x14ac:dyDescent="0.3">
      <c r="A2766" t="s">
        <v>48</v>
      </c>
      <c r="B2766" t="s">
        <v>49</v>
      </c>
      <c r="C2766" t="s">
        <v>22</v>
      </c>
      <c r="D2766" t="s">
        <v>34</v>
      </c>
      <c r="E2766" t="s">
        <v>24</v>
      </c>
      <c r="F2766" t="s">
        <v>25</v>
      </c>
      <c r="G2766" t="s">
        <v>576</v>
      </c>
      <c r="H2766" t="s">
        <v>27</v>
      </c>
      <c r="I2766" t="s">
        <v>113</v>
      </c>
      <c r="J2766" t="s">
        <v>147</v>
      </c>
      <c r="K2766">
        <v>8.65</v>
      </c>
      <c r="L2766">
        <v>30</v>
      </c>
      <c r="M2766">
        <v>22</v>
      </c>
      <c r="N2766">
        <v>8</v>
      </c>
      <c r="O2766">
        <v>30</v>
      </c>
      <c r="P2766">
        <v>73.3</v>
      </c>
      <c r="Q2766">
        <v>73.3</v>
      </c>
      <c r="R2766">
        <v>0.65</v>
      </c>
      <c r="S2766" t="s">
        <v>42</v>
      </c>
      <c r="T2766" t="s">
        <v>122</v>
      </c>
    </row>
    <row r="2767" spans="1:20" x14ac:dyDescent="0.3">
      <c r="A2767" t="s">
        <v>53</v>
      </c>
      <c r="B2767" t="s">
        <v>54</v>
      </c>
      <c r="C2767" t="s">
        <v>55</v>
      </c>
      <c r="D2767" t="s">
        <v>56</v>
      </c>
      <c r="E2767" t="s">
        <v>24</v>
      </c>
      <c r="F2767" t="s">
        <v>57</v>
      </c>
      <c r="G2767" t="s">
        <v>576</v>
      </c>
      <c r="H2767" t="s">
        <v>27</v>
      </c>
      <c r="I2767" t="s">
        <v>50</v>
      </c>
      <c r="J2767" t="s">
        <v>29</v>
      </c>
      <c r="K2767">
        <v>7.74</v>
      </c>
      <c r="L2767">
        <v>16</v>
      </c>
      <c r="M2767">
        <v>14</v>
      </c>
      <c r="N2767">
        <v>2</v>
      </c>
      <c r="O2767">
        <v>16</v>
      </c>
      <c r="P2767">
        <v>87.5</v>
      </c>
      <c r="Q2767">
        <v>87.5</v>
      </c>
      <c r="R2767">
        <v>0</v>
      </c>
      <c r="S2767" t="s">
        <v>52</v>
      </c>
      <c r="T2767" t="s">
        <v>31</v>
      </c>
    </row>
    <row r="2768" spans="1:20" x14ac:dyDescent="0.3">
      <c r="A2768" t="s">
        <v>61</v>
      </c>
      <c r="B2768" t="s">
        <v>62</v>
      </c>
      <c r="C2768" t="s">
        <v>55</v>
      </c>
      <c r="D2768" t="s">
        <v>63</v>
      </c>
      <c r="E2768" t="s">
        <v>24</v>
      </c>
      <c r="F2768" t="s">
        <v>57</v>
      </c>
      <c r="G2768" t="s">
        <v>576</v>
      </c>
      <c r="H2768" t="s">
        <v>27</v>
      </c>
      <c r="I2768" t="s">
        <v>64</v>
      </c>
      <c r="J2768" t="s">
        <v>312</v>
      </c>
      <c r="K2768">
        <v>8.52</v>
      </c>
      <c r="L2768">
        <v>21</v>
      </c>
      <c r="M2768">
        <v>18</v>
      </c>
      <c r="N2768">
        <v>3</v>
      </c>
      <c r="O2768">
        <v>21</v>
      </c>
      <c r="P2768">
        <v>85.7</v>
      </c>
      <c r="Q2768">
        <v>85.7</v>
      </c>
      <c r="R2768">
        <v>0.52</v>
      </c>
      <c r="S2768" t="s">
        <v>30</v>
      </c>
      <c r="T2768" t="s">
        <v>31</v>
      </c>
    </row>
    <row r="2769" spans="1:20" x14ac:dyDescent="0.3">
      <c r="A2769" t="s">
        <v>66</v>
      </c>
      <c r="B2769" t="s">
        <v>67</v>
      </c>
      <c r="C2769" t="s">
        <v>55</v>
      </c>
      <c r="D2769" t="s">
        <v>56</v>
      </c>
      <c r="E2769" t="s">
        <v>24</v>
      </c>
      <c r="F2769" t="s">
        <v>57</v>
      </c>
      <c r="G2769" t="s">
        <v>576</v>
      </c>
      <c r="H2769" t="s">
        <v>27</v>
      </c>
      <c r="I2769" t="s">
        <v>219</v>
      </c>
      <c r="J2769" t="s">
        <v>360</v>
      </c>
      <c r="K2769">
        <v>9.0299999999999994</v>
      </c>
      <c r="L2769">
        <v>19</v>
      </c>
      <c r="M2769">
        <v>14</v>
      </c>
      <c r="N2769">
        <v>5</v>
      </c>
      <c r="O2769">
        <v>19</v>
      </c>
      <c r="P2769">
        <v>73.7</v>
      </c>
      <c r="Q2769">
        <v>73.7</v>
      </c>
      <c r="R2769">
        <v>1.03</v>
      </c>
      <c r="S2769" t="s">
        <v>42</v>
      </c>
      <c r="T2769" t="s">
        <v>37</v>
      </c>
    </row>
    <row r="2770" spans="1:20" x14ac:dyDescent="0.3">
      <c r="A2770" t="s">
        <v>70</v>
      </c>
      <c r="B2770" t="s">
        <v>71</v>
      </c>
      <c r="C2770" t="s">
        <v>72</v>
      </c>
      <c r="D2770" t="s">
        <v>73</v>
      </c>
      <c r="E2770" t="s">
        <v>24</v>
      </c>
      <c r="F2770" t="s">
        <v>74</v>
      </c>
      <c r="G2770" t="s">
        <v>576</v>
      </c>
      <c r="H2770" t="s">
        <v>27</v>
      </c>
      <c r="I2770" t="s">
        <v>46</v>
      </c>
      <c r="J2770" t="s">
        <v>300</v>
      </c>
      <c r="K2770">
        <v>8.15</v>
      </c>
      <c r="L2770">
        <v>11</v>
      </c>
      <c r="M2770">
        <v>9</v>
      </c>
      <c r="N2770">
        <v>2</v>
      </c>
      <c r="O2770">
        <v>11</v>
      </c>
      <c r="P2770">
        <v>81.8</v>
      </c>
      <c r="Q2770">
        <v>81.8</v>
      </c>
      <c r="R2770">
        <v>0.15</v>
      </c>
      <c r="S2770" t="s">
        <v>81</v>
      </c>
      <c r="T2770" t="s">
        <v>31</v>
      </c>
    </row>
    <row r="2771" spans="1:20" x14ac:dyDescent="0.3">
      <c r="A2771" t="s">
        <v>77</v>
      </c>
      <c r="B2771" t="s">
        <v>78</v>
      </c>
      <c r="C2771" t="s">
        <v>72</v>
      </c>
      <c r="D2771" t="s">
        <v>73</v>
      </c>
      <c r="E2771" t="s">
        <v>24</v>
      </c>
      <c r="F2771" t="s">
        <v>74</v>
      </c>
      <c r="G2771" t="s">
        <v>576</v>
      </c>
      <c r="H2771" t="s">
        <v>27</v>
      </c>
      <c r="I2771" t="s">
        <v>110</v>
      </c>
      <c r="J2771" t="s">
        <v>187</v>
      </c>
      <c r="K2771">
        <v>8.83</v>
      </c>
      <c r="L2771">
        <v>17</v>
      </c>
      <c r="M2771">
        <v>12</v>
      </c>
      <c r="N2771">
        <v>5</v>
      </c>
      <c r="O2771">
        <v>17</v>
      </c>
      <c r="P2771">
        <v>70.599999999999994</v>
      </c>
      <c r="Q2771">
        <v>70.599999999999994</v>
      </c>
      <c r="R2771">
        <v>0.83</v>
      </c>
      <c r="S2771" t="s">
        <v>81</v>
      </c>
      <c r="T2771" t="s">
        <v>37</v>
      </c>
    </row>
    <row r="2772" spans="1:20" x14ac:dyDescent="0.3">
      <c r="A2772" t="s">
        <v>82</v>
      </c>
      <c r="B2772" t="s">
        <v>83</v>
      </c>
      <c r="C2772" t="s">
        <v>72</v>
      </c>
      <c r="D2772" t="s">
        <v>45</v>
      </c>
      <c r="E2772" t="s">
        <v>24</v>
      </c>
      <c r="F2772" t="s">
        <v>74</v>
      </c>
      <c r="G2772" t="s">
        <v>576</v>
      </c>
      <c r="H2772" t="s">
        <v>27</v>
      </c>
      <c r="I2772" t="s">
        <v>68</v>
      </c>
      <c r="J2772" t="s">
        <v>91</v>
      </c>
      <c r="K2772">
        <v>8.48</v>
      </c>
      <c r="L2772">
        <v>17</v>
      </c>
      <c r="M2772">
        <v>13</v>
      </c>
      <c r="N2772">
        <v>4</v>
      </c>
      <c r="O2772">
        <v>17</v>
      </c>
      <c r="P2772">
        <v>76.5</v>
      </c>
      <c r="Q2772">
        <v>76.5</v>
      </c>
      <c r="R2772">
        <v>0.48</v>
      </c>
      <c r="S2772" t="s">
        <v>30</v>
      </c>
      <c r="T2772" t="s">
        <v>37</v>
      </c>
    </row>
    <row r="2773" spans="1:20" x14ac:dyDescent="0.3">
      <c r="A2773" t="s">
        <v>85</v>
      </c>
      <c r="B2773" t="s">
        <v>86</v>
      </c>
      <c r="C2773" t="s">
        <v>87</v>
      </c>
      <c r="D2773" t="s">
        <v>88</v>
      </c>
      <c r="E2773" t="s">
        <v>24</v>
      </c>
      <c r="F2773" t="s">
        <v>89</v>
      </c>
      <c r="G2773" t="s">
        <v>576</v>
      </c>
      <c r="H2773" t="s">
        <v>27</v>
      </c>
      <c r="I2773" t="s">
        <v>68</v>
      </c>
      <c r="J2773" t="s">
        <v>145</v>
      </c>
      <c r="K2773">
        <v>7.51</v>
      </c>
      <c r="L2773">
        <v>15</v>
      </c>
      <c r="M2773">
        <v>11</v>
      </c>
      <c r="N2773">
        <v>4</v>
      </c>
      <c r="O2773">
        <v>15</v>
      </c>
      <c r="P2773">
        <v>73.3</v>
      </c>
      <c r="Q2773">
        <v>73.3</v>
      </c>
      <c r="R2773">
        <v>0</v>
      </c>
      <c r="S2773" t="s">
        <v>30</v>
      </c>
      <c r="T2773" t="s">
        <v>37</v>
      </c>
    </row>
    <row r="2774" spans="1:20" x14ac:dyDescent="0.3">
      <c r="A2774" t="s">
        <v>92</v>
      </c>
      <c r="B2774" t="s">
        <v>93</v>
      </c>
      <c r="C2774" t="s">
        <v>94</v>
      </c>
      <c r="D2774" t="s">
        <v>95</v>
      </c>
      <c r="E2774" t="s">
        <v>24</v>
      </c>
      <c r="F2774" t="s">
        <v>89</v>
      </c>
      <c r="G2774" t="s">
        <v>576</v>
      </c>
      <c r="H2774" t="s">
        <v>27</v>
      </c>
      <c r="I2774" t="s">
        <v>113</v>
      </c>
      <c r="J2774" t="s">
        <v>214</v>
      </c>
      <c r="K2774">
        <v>7.24</v>
      </c>
      <c r="L2774">
        <v>40</v>
      </c>
      <c r="M2774">
        <v>29</v>
      </c>
      <c r="N2774">
        <v>11</v>
      </c>
      <c r="O2774">
        <v>40</v>
      </c>
      <c r="P2774">
        <v>72.5</v>
      </c>
      <c r="Q2774">
        <v>72.5</v>
      </c>
      <c r="R2774">
        <v>0</v>
      </c>
      <c r="S2774" t="s">
        <v>30</v>
      </c>
      <c r="T2774" t="s">
        <v>122</v>
      </c>
    </row>
    <row r="2775" spans="1:20" x14ac:dyDescent="0.3">
      <c r="A2775" t="s">
        <v>97</v>
      </c>
      <c r="B2775" t="s">
        <v>98</v>
      </c>
      <c r="C2775" t="s">
        <v>94</v>
      </c>
      <c r="D2775" t="s">
        <v>95</v>
      </c>
      <c r="E2775" t="s">
        <v>24</v>
      </c>
      <c r="F2775" t="s">
        <v>89</v>
      </c>
      <c r="G2775" t="s">
        <v>576</v>
      </c>
      <c r="H2775" t="s">
        <v>27</v>
      </c>
      <c r="I2775" t="s">
        <v>50</v>
      </c>
      <c r="J2775" t="s">
        <v>144</v>
      </c>
      <c r="K2775">
        <v>8.5399999999999991</v>
      </c>
      <c r="L2775">
        <v>24</v>
      </c>
      <c r="M2775">
        <v>18</v>
      </c>
      <c r="N2775">
        <v>6</v>
      </c>
      <c r="O2775">
        <v>24</v>
      </c>
      <c r="P2775">
        <v>75</v>
      </c>
      <c r="Q2775">
        <v>75</v>
      </c>
      <c r="R2775">
        <v>0.54</v>
      </c>
      <c r="S2775" t="s">
        <v>81</v>
      </c>
      <c r="T2775" t="s">
        <v>37</v>
      </c>
    </row>
    <row r="2776" spans="1:20" x14ac:dyDescent="0.3">
      <c r="A2776" t="s">
        <v>100</v>
      </c>
      <c r="B2776" t="s">
        <v>101</v>
      </c>
      <c r="C2776" t="s">
        <v>94</v>
      </c>
      <c r="D2776" t="s">
        <v>45</v>
      </c>
      <c r="E2776" t="s">
        <v>24</v>
      </c>
      <c r="F2776" t="s">
        <v>89</v>
      </c>
      <c r="G2776" t="s">
        <v>576</v>
      </c>
      <c r="H2776" t="s">
        <v>124</v>
      </c>
      <c r="I2776" t="s">
        <v>185</v>
      </c>
      <c r="J2776" t="s">
        <v>577</v>
      </c>
      <c r="K2776">
        <v>3.77</v>
      </c>
      <c r="L2776">
        <v>13</v>
      </c>
      <c r="M2776">
        <v>10</v>
      </c>
      <c r="N2776">
        <v>3</v>
      </c>
      <c r="O2776">
        <v>13</v>
      </c>
      <c r="P2776">
        <v>76.900000000000006</v>
      </c>
      <c r="Q2776">
        <v>76.900000000000006</v>
      </c>
      <c r="R2776">
        <v>0</v>
      </c>
      <c r="S2776" t="s">
        <v>30</v>
      </c>
      <c r="T2776" t="s">
        <v>31</v>
      </c>
    </row>
    <row r="2777" spans="1:20" x14ac:dyDescent="0.3">
      <c r="A2777" t="s">
        <v>103</v>
      </c>
      <c r="B2777" t="s">
        <v>104</v>
      </c>
      <c r="C2777" t="s">
        <v>22</v>
      </c>
      <c r="D2777" t="s">
        <v>34</v>
      </c>
      <c r="E2777" t="s">
        <v>105</v>
      </c>
      <c r="F2777" t="s">
        <v>25</v>
      </c>
      <c r="G2777" t="s">
        <v>576</v>
      </c>
      <c r="H2777" t="s">
        <v>27</v>
      </c>
      <c r="I2777" t="s">
        <v>75</v>
      </c>
      <c r="J2777" t="s">
        <v>319</v>
      </c>
      <c r="K2777">
        <v>8.09</v>
      </c>
      <c r="L2777">
        <v>16</v>
      </c>
      <c r="M2777">
        <v>11</v>
      </c>
      <c r="N2777">
        <v>5</v>
      </c>
      <c r="O2777">
        <v>16</v>
      </c>
      <c r="P2777">
        <v>68.8</v>
      </c>
      <c r="Q2777">
        <v>68.8</v>
      </c>
      <c r="R2777">
        <v>0.09</v>
      </c>
      <c r="S2777" t="s">
        <v>30</v>
      </c>
      <c r="T2777" t="s">
        <v>37</v>
      </c>
    </row>
    <row r="2778" spans="1:20" x14ac:dyDescent="0.3">
      <c r="A2778" t="s">
        <v>108</v>
      </c>
      <c r="B2778" t="s">
        <v>109</v>
      </c>
      <c r="C2778" t="s">
        <v>22</v>
      </c>
      <c r="D2778" t="s">
        <v>34</v>
      </c>
      <c r="E2778" t="s">
        <v>105</v>
      </c>
      <c r="F2778" t="s">
        <v>25</v>
      </c>
      <c r="G2778" t="s">
        <v>576</v>
      </c>
      <c r="H2778" t="s">
        <v>27</v>
      </c>
      <c r="I2778" t="s">
        <v>40</v>
      </c>
      <c r="J2778" t="s">
        <v>341</v>
      </c>
      <c r="K2778">
        <v>7.36</v>
      </c>
      <c r="L2778">
        <v>20</v>
      </c>
      <c r="M2778">
        <v>16</v>
      </c>
      <c r="N2778">
        <v>4</v>
      </c>
      <c r="O2778">
        <v>20</v>
      </c>
      <c r="P2778">
        <v>80</v>
      </c>
      <c r="Q2778">
        <v>80</v>
      </c>
      <c r="R2778">
        <v>0</v>
      </c>
      <c r="S2778" t="s">
        <v>30</v>
      </c>
      <c r="T2778" t="s">
        <v>37</v>
      </c>
    </row>
    <row r="2779" spans="1:20" x14ac:dyDescent="0.3">
      <c r="A2779" t="s">
        <v>111</v>
      </c>
      <c r="B2779" t="s">
        <v>112</v>
      </c>
      <c r="C2779" t="s">
        <v>55</v>
      </c>
      <c r="D2779" t="s">
        <v>56</v>
      </c>
      <c r="E2779" t="s">
        <v>105</v>
      </c>
      <c r="F2779" t="s">
        <v>57</v>
      </c>
      <c r="G2779" t="s">
        <v>576</v>
      </c>
      <c r="H2779" t="s">
        <v>27</v>
      </c>
      <c r="I2779" t="s">
        <v>125</v>
      </c>
      <c r="J2779" t="s">
        <v>350</v>
      </c>
      <c r="K2779">
        <v>7.22</v>
      </c>
      <c r="L2779">
        <v>11</v>
      </c>
      <c r="M2779">
        <v>10</v>
      </c>
      <c r="N2779">
        <v>1</v>
      </c>
      <c r="O2779">
        <v>11</v>
      </c>
      <c r="P2779">
        <v>90.9</v>
      </c>
      <c r="Q2779">
        <v>90.9</v>
      </c>
      <c r="R2779">
        <v>0</v>
      </c>
      <c r="S2779" t="s">
        <v>42</v>
      </c>
      <c r="T2779" t="s">
        <v>31</v>
      </c>
    </row>
    <row r="2780" spans="1:20" x14ac:dyDescent="0.3">
      <c r="A2780" t="s">
        <v>114</v>
      </c>
      <c r="B2780" t="s">
        <v>115</v>
      </c>
      <c r="C2780" t="s">
        <v>72</v>
      </c>
      <c r="D2780" t="s">
        <v>73</v>
      </c>
      <c r="E2780" t="s">
        <v>105</v>
      </c>
      <c r="F2780" t="s">
        <v>74</v>
      </c>
      <c r="G2780" t="s">
        <v>576</v>
      </c>
      <c r="H2780" t="s">
        <v>27</v>
      </c>
      <c r="I2780" t="s">
        <v>206</v>
      </c>
      <c r="J2780" t="s">
        <v>366</v>
      </c>
      <c r="K2780">
        <v>8.77</v>
      </c>
      <c r="L2780">
        <v>19</v>
      </c>
      <c r="M2780">
        <v>18</v>
      </c>
      <c r="N2780">
        <v>1</v>
      </c>
      <c r="O2780">
        <v>19</v>
      </c>
      <c r="P2780">
        <v>94.7</v>
      </c>
      <c r="Q2780">
        <v>94.7</v>
      </c>
      <c r="R2780">
        <v>0.77</v>
      </c>
      <c r="S2780" t="s">
        <v>42</v>
      </c>
      <c r="T2780" t="s">
        <v>31</v>
      </c>
    </row>
    <row r="2781" spans="1:20" x14ac:dyDescent="0.3">
      <c r="A2781" t="s">
        <v>117</v>
      </c>
      <c r="B2781" t="s">
        <v>118</v>
      </c>
      <c r="C2781" t="s">
        <v>94</v>
      </c>
      <c r="D2781" t="s">
        <v>95</v>
      </c>
      <c r="E2781" t="s">
        <v>105</v>
      </c>
      <c r="F2781" t="s">
        <v>89</v>
      </c>
      <c r="G2781" t="s">
        <v>576</v>
      </c>
      <c r="H2781" t="s">
        <v>27</v>
      </c>
      <c r="I2781" t="s">
        <v>260</v>
      </c>
      <c r="J2781" t="s">
        <v>131</v>
      </c>
      <c r="K2781">
        <v>8.42</v>
      </c>
      <c r="L2781">
        <v>28</v>
      </c>
      <c r="M2781">
        <v>22</v>
      </c>
      <c r="N2781">
        <v>6</v>
      </c>
      <c r="O2781">
        <v>28</v>
      </c>
      <c r="P2781">
        <v>78.599999999999994</v>
      </c>
      <c r="Q2781">
        <v>78.599999999999994</v>
      </c>
      <c r="R2781">
        <v>0.42</v>
      </c>
      <c r="S2781" t="s">
        <v>30</v>
      </c>
      <c r="T2781" t="s">
        <v>37</v>
      </c>
    </row>
    <row r="2782" spans="1:20" x14ac:dyDescent="0.3">
      <c r="A2782" t="s">
        <v>20</v>
      </c>
      <c r="B2782" t="s">
        <v>21</v>
      </c>
      <c r="C2782" t="s">
        <v>22</v>
      </c>
      <c r="D2782" t="s">
        <v>23</v>
      </c>
      <c r="E2782" t="s">
        <v>24</v>
      </c>
      <c r="F2782" t="s">
        <v>25</v>
      </c>
      <c r="G2782" t="s">
        <v>578</v>
      </c>
      <c r="H2782" t="s">
        <v>27</v>
      </c>
      <c r="I2782" t="s">
        <v>99</v>
      </c>
      <c r="J2782" t="s">
        <v>311</v>
      </c>
      <c r="K2782">
        <v>8.1300000000000008</v>
      </c>
      <c r="L2782">
        <v>22</v>
      </c>
      <c r="M2782">
        <v>19</v>
      </c>
      <c r="N2782">
        <v>3</v>
      </c>
      <c r="O2782">
        <v>22</v>
      </c>
      <c r="P2782">
        <v>86.4</v>
      </c>
      <c r="Q2782">
        <v>86.4</v>
      </c>
      <c r="R2782">
        <v>0.13</v>
      </c>
      <c r="S2782" t="s">
        <v>30</v>
      </c>
      <c r="T2782" t="s">
        <v>31</v>
      </c>
    </row>
    <row r="2783" spans="1:20" x14ac:dyDescent="0.3">
      <c r="A2783" t="s">
        <v>32</v>
      </c>
      <c r="B2783" t="s">
        <v>33</v>
      </c>
      <c r="C2783" t="s">
        <v>22</v>
      </c>
      <c r="D2783" t="s">
        <v>34</v>
      </c>
      <c r="E2783" t="s">
        <v>24</v>
      </c>
      <c r="F2783" t="s">
        <v>25</v>
      </c>
      <c r="G2783" t="s">
        <v>578</v>
      </c>
      <c r="H2783" t="s">
        <v>27</v>
      </c>
      <c r="I2783" t="s">
        <v>79</v>
      </c>
      <c r="J2783" t="s">
        <v>193</v>
      </c>
      <c r="K2783">
        <v>9.4499999999999993</v>
      </c>
      <c r="L2783">
        <v>27</v>
      </c>
      <c r="M2783">
        <v>25</v>
      </c>
      <c r="N2783">
        <v>2</v>
      </c>
      <c r="O2783">
        <v>27</v>
      </c>
      <c r="P2783">
        <v>92.6</v>
      </c>
      <c r="Q2783">
        <v>92.6</v>
      </c>
      <c r="R2783">
        <v>1.45</v>
      </c>
      <c r="S2783" t="s">
        <v>30</v>
      </c>
      <c r="T2783" t="s">
        <v>31</v>
      </c>
    </row>
    <row r="2784" spans="1:20" x14ac:dyDescent="0.3">
      <c r="A2784" t="s">
        <v>38</v>
      </c>
      <c r="B2784" t="s">
        <v>39</v>
      </c>
      <c r="C2784" t="s">
        <v>22</v>
      </c>
      <c r="D2784" t="s">
        <v>34</v>
      </c>
      <c r="E2784" t="s">
        <v>24</v>
      </c>
      <c r="F2784" t="s">
        <v>25</v>
      </c>
      <c r="G2784" t="s">
        <v>578</v>
      </c>
      <c r="H2784" t="s">
        <v>27</v>
      </c>
      <c r="I2784" t="s">
        <v>149</v>
      </c>
      <c r="J2784" t="s">
        <v>36</v>
      </c>
      <c r="K2784">
        <v>7.39</v>
      </c>
      <c r="L2784">
        <v>24</v>
      </c>
      <c r="M2784">
        <v>19</v>
      </c>
      <c r="N2784">
        <v>5</v>
      </c>
      <c r="O2784">
        <v>24</v>
      </c>
      <c r="P2784">
        <v>79.2</v>
      </c>
      <c r="Q2784">
        <v>79.2</v>
      </c>
      <c r="R2784">
        <v>0</v>
      </c>
      <c r="S2784" t="s">
        <v>42</v>
      </c>
      <c r="T2784" t="s">
        <v>37</v>
      </c>
    </row>
    <row r="2785" spans="1:20" x14ac:dyDescent="0.3">
      <c r="A2785" t="s">
        <v>43</v>
      </c>
      <c r="B2785" t="s">
        <v>44</v>
      </c>
      <c r="C2785" t="s">
        <v>22</v>
      </c>
      <c r="D2785" t="s">
        <v>45</v>
      </c>
      <c r="E2785" t="s">
        <v>24</v>
      </c>
      <c r="F2785" t="s">
        <v>25</v>
      </c>
      <c r="G2785" t="s">
        <v>578</v>
      </c>
      <c r="H2785" t="s">
        <v>27</v>
      </c>
      <c r="I2785" t="s">
        <v>90</v>
      </c>
      <c r="J2785" t="s">
        <v>279</v>
      </c>
      <c r="K2785">
        <v>8.93</v>
      </c>
      <c r="L2785">
        <v>16</v>
      </c>
      <c r="M2785">
        <v>14</v>
      </c>
      <c r="N2785">
        <v>2</v>
      </c>
      <c r="O2785">
        <v>16</v>
      </c>
      <c r="P2785">
        <v>87.5</v>
      </c>
      <c r="Q2785">
        <v>87.5</v>
      </c>
      <c r="R2785">
        <v>0.93</v>
      </c>
      <c r="S2785" t="s">
        <v>42</v>
      </c>
      <c r="T2785" t="s">
        <v>31</v>
      </c>
    </row>
    <row r="2786" spans="1:20" x14ac:dyDescent="0.3">
      <c r="A2786" t="s">
        <v>48</v>
      </c>
      <c r="B2786" t="s">
        <v>49</v>
      </c>
      <c r="C2786" t="s">
        <v>22</v>
      </c>
      <c r="D2786" t="s">
        <v>34</v>
      </c>
      <c r="E2786" t="s">
        <v>24</v>
      </c>
      <c r="F2786" t="s">
        <v>25</v>
      </c>
      <c r="G2786" t="s">
        <v>578</v>
      </c>
      <c r="H2786" t="s">
        <v>27</v>
      </c>
      <c r="I2786" t="s">
        <v>99</v>
      </c>
      <c r="J2786" t="s">
        <v>476</v>
      </c>
      <c r="K2786">
        <v>9.1300000000000008</v>
      </c>
      <c r="L2786">
        <v>32</v>
      </c>
      <c r="M2786">
        <v>32</v>
      </c>
      <c r="N2786">
        <v>0</v>
      </c>
      <c r="O2786">
        <v>32</v>
      </c>
      <c r="P2786">
        <v>100</v>
      </c>
      <c r="Q2786">
        <v>100</v>
      </c>
      <c r="R2786">
        <v>1.1299999999999999</v>
      </c>
      <c r="S2786" t="s">
        <v>42</v>
      </c>
      <c r="T2786" t="s">
        <v>60</v>
      </c>
    </row>
    <row r="2787" spans="1:20" x14ac:dyDescent="0.3">
      <c r="A2787" t="s">
        <v>53</v>
      </c>
      <c r="B2787" t="s">
        <v>54</v>
      </c>
      <c r="C2787" t="s">
        <v>55</v>
      </c>
      <c r="D2787" t="s">
        <v>56</v>
      </c>
      <c r="E2787" t="s">
        <v>24</v>
      </c>
      <c r="F2787" t="s">
        <v>57</v>
      </c>
      <c r="G2787" t="s">
        <v>578</v>
      </c>
      <c r="H2787" t="s">
        <v>27</v>
      </c>
      <c r="I2787" t="s">
        <v>136</v>
      </c>
      <c r="J2787" t="s">
        <v>317</v>
      </c>
      <c r="K2787">
        <v>9.5399999999999991</v>
      </c>
      <c r="L2787">
        <v>19</v>
      </c>
      <c r="M2787">
        <v>18</v>
      </c>
      <c r="N2787">
        <v>1</v>
      </c>
      <c r="O2787">
        <v>19</v>
      </c>
      <c r="P2787">
        <v>94.7</v>
      </c>
      <c r="Q2787">
        <v>94.7</v>
      </c>
      <c r="R2787">
        <v>1.54</v>
      </c>
      <c r="S2787" t="s">
        <v>42</v>
      </c>
      <c r="T2787" t="s">
        <v>31</v>
      </c>
    </row>
    <row r="2788" spans="1:20" x14ac:dyDescent="0.3">
      <c r="A2788" t="s">
        <v>61</v>
      </c>
      <c r="B2788" t="s">
        <v>62</v>
      </c>
      <c r="C2788" t="s">
        <v>55</v>
      </c>
      <c r="D2788" t="s">
        <v>63</v>
      </c>
      <c r="E2788" t="s">
        <v>24</v>
      </c>
      <c r="F2788" t="s">
        <v>57</v>
      </c>
      <c r="G2788" t="s">
        <v>578</v>
      </c>
      <c r="H2788" t="s">
        <v>27</v>
      </c>
      <c r="I2788" t="s">
        <v>219</v>
      </c>
      <c r="J2788" t="s">
        <v>231</v>
      </c>
      <c r="K2788">
        <v>7.53</v>
      </c>
      <c r="L2788">
        <v>14</v>
      </c>
      <c r="M2788">
        <v>10</v>
      </c>
      <c r="N2788">
        <v>4</v>
      </c>
      <c r="O2788">
        <v>14</v>
      </c>
      <c r="P2788">
        <v>71.400000000000006</v>
      </c>
      <c r="Q2788">
        <v>71.400000000000006</v>
      </c>
      <c r="R2788">
        <v>0</v>
      </c>
      <c r="S2788" t="s">
        <v>42</v>
      </c>
      <c r="T2788" t="s">
        <v>37</v>
      </c>
    </row>
    <row r="2789" spans="1:20" x14ac:dyDescent="0.3">
      <c r="A2789" t="s">
        <v>66</v>
      </c>
      <c r="B2789" t="s">
        <v>67</v>
      </c>
      <c r="C2789" t="s">
        <v>55</v>
      </c>
      <c r="D2789" t="s">
        <v>56</v>
      </c>
      <c r="E2789" t="s">
        <v>24</v>
      </c>
      <c r="F2789" t="s">
        <v>57</v>
      </c>
      <c r="G2789" t="s">
        <v>578</v>
      </c>
      <c r="H2789" t="s">
        <v>27</v>
      </c>
      <c r="I2789" t="s">
        <v>164</v>
      </c>
      <c r="J2789" t="s">
        <v>211</v>
      </c>
      <c r="K2789">
        <v>8.17</v>
      </c>
      <c r="L2789">
        <v>13</v>
      </c>
      <c r="M2789">
        <v>11</v>
      </c>
      <c r="N2789">
        <v>2</v>
      </c>
      <c r="O2789">
        <v>13</v>
      </c>
      <c r="P2789">
        <v>84.6</v>
      </c>
      <c r="Q2789">
        <v>84.6</v>
      </c>
      <c r="R2789">
        <v>0.17</v>
      </c>
      <c r="S2789" t="s">
        <v>30</v>
      </c>
      <c r="T2789" t="s">
        <v>31</v>
      </c>
    </row>
    <row r="2790" spans="1:20" x14ac:dyDescent="0.3">
      <c r="A2790" t="s">
        <v>70</v>
      </c>
      <c r="B2790" t="s">
        <v>71</v>
      </c>
      <c r="C2790" t="s">
        <v>72</v>
      </c>
      <c r="D2790" t="s">
        <v>73</v>
      </c>
      <c r="E2790" t="s">
        <v>24</v>
      </c>
      <c r="F2790" t="s">
        <v>74</v>
      </c>
      <c r="G2790" t="s">
        <v>578</v>
      </c>
      <c r="H2790" t="s">
        <v>27</v>
      </c>
      <c r="I2790" t="s">
        <v>128</v>
      </c>
      <c r="J2790" t="s">
        <v>341</v>
      </c>
      <c r="K2790">
        <v>7.38</v>
      </c>
      <c r="L2790">
        <v>10</v>
      </c>
      <c r="M2790">
        <v>7</v>
      </c>
      <c r="N2790">
        <v>3</v>
      </c>
      <c r="O2790">
        <v>10</v>
      </c>
      <c r="P2790">
        <v>70</v>
      </c>
      <c r="Q2790">
        <v>70</v>
      </c>
      <c r="R2790">
        <v>0</v>
      </c>
      <c r="S2790" t="s">
        <v>30</v>
      </c>
      <c r="T2790" t="s">
        <v>31</v>
      </c>
    </row>
    <row r="2791" spans="1:20" x14ac:dyDescent="0.3">
      <c r="A2791" t="s">
        <v>77</v>
      </c>
      <c r="B2791" t="s">
        <v>78</v>
      </c>
      <c r="C2791" t="s">
        <v>72</v>
      </c>
      <c r="D2791" t="s">
        <v>73</v>
      </c>
      <c r="E2791" t="s">
        <v>24</v>
      </c>
      <c r="F2791" t="s">
        <v>74</v>
      </c>
      <c r="G2791" t="s">
        <v>578</v>
      </c>
      <c r="H2791" t="s">
        <v>124</v>
      </c>
      <c r="I2791" t="s">
        <v>46</v>
      </c>
      <c r="J2791" t="s">
        <v>579</v>
      </c>
      <c r="K2791">
        <v>4.16</v>
      </c>
      <c r="L2791">
        <v>14</v>
      </c>
      <c r="M2791">
        <v>11</v>
      </c>
      <c r="N2791">
        <v>3</v>
      </c>
      <c r="O2791">
        <v>14</v>
      </c>
      <c r="P2791">
        <v>78.599999999999994</v>
      </c>
      <c r="Q2791">
        <v>78.599999999999994</v>
      </c>
      <c r="R2791">
        <v>0</v>
      </c>
      <c r="S2791" t="s">
        <v>42</v>
      </c>
      <c r="T2791" t="s">
        <v>31</v>
      </c>
    </row>
    <row r="2792" spans="1:20" x14ac:dyDescent="0.3">
      <c r="A2792" t="s">
        <v>82</v>
      </c>
      <c r="B2792" t="s">
        <v>83</v>
      </c>
      <c r="C2792" t="s">
        <v>72</v>
      </c>
      <c r="D2792" t="s">
        <v>45</v>
      </c>
      <c r="E2792" t="s">
        <v>24</v>
      </c>
      <c r="F2792" t="s">
        <v>74</v>
      </c>
      <c r="G2792" t="s">
        <v>578</v>
      </c>
      <c r="H2792" t="s">
        <v>158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 t="s">
        <v>42</v>
      </c>
      <c r="T2792" t="s">
        <v>60</v>
      </c>
    </row>
    <row r="2793" spans="1:20" x14ac:dyDescent="0.3">
      <c r="A2793" t="s">
        <v>85</v>
      </c>
      <c r="B2793" t="s">
        <v>86</v>
      </c>
      <c r="C2793" t="s">
        <v>87</v>
      </c>
      <c r="D2793" t="s">
        <v>88</v>
      </c>
      <c r="E2793" t="s">
        <v>24</v>
      </c>
      <c r="F2793" t="s">
        <v>89</v>
      </c>
      <c r="G2793" t="s">
        <v>578</v>
      </c>
      <c r="H2793" t="s">
        <v>27</v>
      </c>
      <c r="I2793" t="s">
        <v>130</v>
      </c>
      <c r="J2793" t="s">
        <v>304</v>
      </c>
      <c r="K2793">
        <v>8.51</v>
      </c>
      <c r="L2793">
        <v>16</v>
      </c>
      <c r="M2793">
        <v>13</v>
      </c>
      <c r="N2793">
        <v>3</v>
      </c>
      <c r="O2793">
        <v>16</v>
      </c>
      <c r="P2793">
        <v>81.2</v>
      </c>
      <c r="Q2793">
        <v>81.2</v>
      </c>
      <c r="R2793">
        <v>0.51</v>
      </c>
      <c r="S2793" t="s">
        <v>81</v>
      </c>
      <c r="T2793" t="s">
        <v>31</v>
      </c>
    </row>
    <row r="2794" spans="1:20" x14ac:dyDescent="0.3">
      <c r="A2794" t="s">
        <v>92</v>
      </c>
      <c r="B2794" t="s">
        <v>93</v>
      </c>
      <c r="C2794" t="s">
        <v>94</v>
      </c>
      <c r="D2794" t="s">
        <v>95</v>
      </c>
      <c r="E2794" t="s">
        <v>24</v>
      </c>
      <c r="F2794" t="s">
        <v>89</v>
      </c>
      <c r="G2794" t="s">
        <v>578</v>
      </c>
      <c r="H2794" t="s">
        <v>119</v>
      </c>
      <c r="I2794" t="s">
        <v>414</v>
      </c>
      <c r="J2794" t="s">
        <v>580</v>
      </c>
      <c r="K2794">
        <v>8.57</v>
      </c>
      <c r="L2794">
        <v>34</v>
      </c>
      <c r="M2794">
        <v>26</v>
      </c>
      <c r="N2794">
        <v>8</v>
      </c>
      <c r="O2794">
        <v>34</v>
      </c>
      <c r="P2794">
        <v>76.5</v>
      </c>
      <c r="Q2794">
        <v>76.5</v>
      </c>
      <c r="R2794">
        <v>0.56999999999999995</v>
      </c>
      <c r="S2794" t="s">
        <v>30</v>
      </c>
      <c r="T2794" t="s">
        <v>122</v>
      </c>
    </row>
    <row r="2795" spans="1:20" x14ac:dyDescent="0.3">
      <c r="A2795" t="s">
        <v>97</v>
      </c>
      <c r="B2795" t="s">
        <v>98</v>
      </c>
      <c r="C2795" t="s">
        <v>94</v>
      </c>
      <c r="D2795" t="s">
        <v>95</v>
      </c>
      <c r="E2795" t="s">
        <v>24</v>
      </c>
      <c r="F2795" t="s">
        <v>89</v>
      </c>
      <c r="G2795" t="s">
        <v>578</v>
      </c>
      <c r="H2795" t="s">
        <v>27</v>
      </c>
      <c r="I2795" t="s">
        <v>199</v>
      </c>
      <c r="J2795" t="s">
        <v>187</v>
      </c>
      <c r="K2795">
        <v>7.94</v>
      </c>
      <c r="L2795">
        <v>24</v>
      </c>
      <c r="M2795">
        <v>17</v>
      </c>
      <c r="N2795">
        <v>7</v>
      </c>
      <c r="O2795">
        <v>24</v>
      </c>
      <c r="P2795">
        <v>70.8</v>
      </c>
      <c r="Q2795">
        <v>70.8</v>
      </c>
      <c r="R2795">
        <v>0</v>
      </c>
      <c r="S2795" t="s">
        <v>30</v>
      </c>
      <c r="T2795" t="s">
        <v>37</v>
      </c>
    </row>
    <row r="2796" spans="1:20" x14ac:dyDescent="0.3">
      <c r="A2796" t="s">
        <v>100</v>
      </c>
      <c r="B2796" t="s">
        <v>101</v>
      </c>
      <c r="C2796" t="s">
        <v>94</v>
      </c>
      <c r="D2796" t="s">
        <v>45</v>
      </c>
      <c r="E2796" t="s">
        <v>24</v>
      </c>
      <c r="F2796" t="s">
        <v>89</v>
      </c>
      <c r="G2796" t="s">
        <v>578</v>
      </c>
      <c r="H2796" t="s">
        <v>27</v>
      </c>
      <c r="I2796" t="s">
        <v>79</v>
      </c>
      <c r="J2796" t="s">
        <v>240</v>
      </c>
      <c r="K2796">
        <v>7.76</v>
      </c>
      <c r="L2796">
        <v>29</v>
      </c>
      <c r="M2796">
        <v>26</v>
      </c>
      <c r="N2796">
        <v>3</v>
      </c>
      <c r="O2796">
        <v>29</v>
      </c>
      <c r="P2796">
        <v>89.7</v>
      </c>
      <c r="Q2796">
        <v>89.7</v>
      </c>
      <c r="R2796">
        <v>0</v>
      </c>
      <c r="S2796" t="s">
        <v>30</v>
      </c>
      <c r="T2796" t="s">
        <v>31</v>
      </c>
    </row>
    <row r="2797" spans="1:20" x14ac:dyDescent="0.3">
      <c r="A2797" t="s">
        <v>103</v>
      </c>
      <c r="B2797" t="s">
        <v>104</v>
      </c>
      <c r="C2797" t="s">
        <v>22</v>
      </c>
      <c r="D2797" t="s">
        <v>34</v>
      </c>
      <c r="E2797" t="s">
        <v>105</v>
      </c>
      <c r="F2797" t="s">
        <v>25</v>
      </c>
      <c r="G2797" t="s">
        <v>578</v>
      </c>
      <c r="H2797" t="s">
        <v>27</v>
      </c>
      <c r="I2797" t="s">
        <v>194</v>
      </c>
      <c r="J2797" t="s">
        <v>41</v>
      </c>
      <c r="K2797">
        <v>9.14</v>
      </c>
      <c r="L2797">
        <v>26</v>
      </c>
      <c r="M2797">
        <v>20</v>
      </c>
      <c r="N2797">
        <v>6</v>
      </c>
      <c r="O2797">
        <v>26</v>
      </c>
      <c r="P2797">
        <v>76.900000000000006</v>
      </c>
      <c r="Q2797">
        <v>76.900000000000006</v>
      </c>
      <c r="R2797">
        <v>1.1399999999999999</v>
      </c>
      <c r="S2797" t="s">
        <v>42</v>
      </c>
      <c r="T2797" t="s">
        <v>37</v>
      </c>
    </row>
    <row r="2798" spans="1:20" x14ac:dyDescent="0.3">
      <c r="A2798" t="s">
        <v>108</v>
      </c>
      <c r="B2798" t="s">
        <v>109</v>
      </c>
      <c r="C2798" t="s">
        <v>22</v>
      </c>
      <c r="D2798" t="s">
        <v>34</v>
      </c>
      <c r="E2798" t="s">
        <v>105</v>
      </c>
      <c r="F2798" t="s">
        <v>25</v>
      </c>
      <c r="G2798" t="s">
        <v>578</v>
      </c>
      <c r="H2798" t="s">
        <v>27</v>
      </c>
      <c r="I2798" t="s">
        <v>194</v>
      </c>
      <c r="J2798" t="s">
        <v>172</v>
      </c>
      <c r="K2798">
        <v>7.22</v>
      </c>
      <c r="L2798">
        <v>26</v>
      </c>
      <c r="M2798">
        <v>26</v>
      </c>
      <c r="N2798">
        <v>0</v>
      </c>
      <c r="O2798">
        <v>26</v>
      </c>
      <c r="P2798">
        <v>100</v>
      </c>
      <c r="Q2798">
        <v>100</v>
      </c>
      <c r="R2798">
        <v>0</v>
      </c>
      <c r="S2798" t="s">
        <v>42</v>
      </c>
      <c r="T2798" t="s">
        <v>60</v>
      </c>
    </row>
    <row r="2799" spans="1:20" x14ac:dyDescent="0.3">
      <c r="A2799" t="s">
        <v>111</v>
      </c>
      <c r="B2799" t="s">
        <v>112</v>
      </c>
      <c r="C2799" t="s">
        <v>55</v>
      </c>
      <c r="D2799" t="s">
        <v>56</v>
      </c>
      <c r="E2799" t="s">
        <v>105</v>
      </c>
      <c r="F2799" t="s">
        <v>57</v>
      </c>
      <c r="G2799" t="s">
        <v>578</v>
      </c>
      <c r="H2799" t="s">
        <v>27</v>
      </c>
      <c r="I2799" t="s">
        <v>179</v>
      </c>
      <c r="J2799" t="s">
        <v>207</v>
      </c>
      <c r="K2799">
        <v>8.51</v>
      </c>
      <c r="L2799">
        <v>16</v>
      </c>
      <c r="M2799">
        <v>15</v>
      </c>
      <c r="N2799">
        <v>1</v>
      </c>
      <c r="O2799">
        <v>16</v>
      </c>
      <c r="P2799">
        <v>93.8</v>
      </c>
      <c r="Q2799">
        <v>93.8</v>
      </c>
      <c r="R2799">
        <v>0.51</v>
      </c>
      <c r="S2799" t="s">
        <v>30</v>
      </c>
      <c r="T2799" t="s">
        <v>31</v>
      </c>
    </row>
    <row r="2800" spans="1:20" x14ac:dyDescent="0.3">
      <c r="A2800" t="s">
        <v>114</v>
      </c>
      <c r="B2800" t="s">
        <v>115</v>
      </c>
      <c r="C2800" t="s">
        <v>72</v>
      </c>
      <c r="D2800" t="s">
        <v>73</v>
      </c>
      <c r="E2800" t="s">
        <v>105</v>
      </c>
      <c r="F2800" t="s">
        <v>74</v>
      </c>
      <c r="G2800" t="s">
        <v>578</v>
      </c>
      <c r="H2800" t="s">
        <v>27</v>
      </c>
      <c r="I2800" t="s">
        <v>173</v>
      </c>
      <c r="J2800" t="s">
        <v>245</v>
      </c>
      <c r="K2800">
        <v>8.2799999999999994</v>
      </c>
      <c r="L2800">
        <v>15</v>
      </c>
      <c r="M2800">
        <v>12</v>
      </c>
      <c r="N2800">
        <v>3</v>
      </c>
      <c r="O2800">
        <v>15</v>
      </c>
      <c r="P2800">
        <v>80</v>
      </c>
      <c r="Q2800">
        <v>80</v>
      </c>
      <c r="R2800">
        <v>0.28000000000000003</v>
      </c>
      <c r="S2800" t="s">
        <v>42</v>
      </c>
      <c r="T2800" t="s">
        <v>31</v>
      </c>
    </row>
    <row r="2801" spans="1:20" x14ac:dyDescent="0.3">
      <c r="A2801" t="s">
        <v>117</v>
      </c>
      <c r="B2801" t="s">
        <v>118</v>
      </c>
      <c r="C2801" t="s">
        <v>94</v>
      </c>
      <c r="D2801" t="s">
        <v>95</v>
      </c>
      <c r="E2801" t="s">
        <v>105</v>
      </c>
      <c r="F2801" t="s">
        <v>89</v>
      </c>
      <c r="G2801" t="s">
        <v>578</v>
      </c>
      <c r="H2801" t="s">
        <v>27</v>
      </c>
      <c r="I2801" t="s">
        <v>260</v>
      </c>
      <c r="J2801" t="s">
        <v>51</v>
      </c>
      <c r="K2801">
        <v>7.82</v>
      </c>
      <c r="L2801">
        <v>39</v>
      </c>
      <c r="M2801">
        <v>32</v>
      </c>
      <c r="N2801">
        <v>7</v>
      </c>
      <c r="O2801">
        <v>39</v>
      </c>
      <c r="P2801">
        <v>82.1</v>
      </c>
      <c r="Q2801">
        <v>82.1</v>
      </c>
      <c r="R2801">
        <v>0</v>
      </c>
      <c r="S2801" t="s">
        <v>42</v>
      </c>
      <c r="T2801" t="s">
        <v>37</v>
      </c>
    </row>
    <row r="2802" spans="1:20" x14ac:dyDescent="0.3">
      <c r="A2802" t="s">
        <v>20</v>
      </c>
      <c r="B2802" t="s">
        <v>21</v>
      </c>
      <c r="C2802" t="s">
        <v>22</v>
      </c>
      <c r="D2802" t="s">
        <v>23</v>
      </c>
      <c r="E2802" t="s">
        <v>24</v>
      </c>
      <c r="F2802" t="s">
        <v>25</v>
      </c>
      <c r="G2802" t="s">
        <v>581</v>
      </c>
      <c r="H2802" t="s">
        <v>27</v>
      </c>
      <c r="I2802" t="s">
        <v>125</v>
      </c>
      <c r="J2802" t="s">
        <v>271</v>
      </c>
      <c r="K2802">
        <v>8.33</v>
      </c>
      <c r="L2802">
        <v>31</v>
      </c>
      <c r="M2802">
        <v>31</v>
      </c>
      <c r="N2802">
        <v>0</v>
      </c>
      <c r="O2802">
        <v>31</v>
      </c>
      <c r="P2802">
        <v>100</v>
      </c>
      <c r="Q2802">
        <v>100</v>
      </c>
      <c r="R2802">
        <v>0.33</v>
      </c>
      <c r="S2802" t="s">
        <v>42</v>
      </c>
      <c r="T2802" t="s">
        <v>60</v>
      </c>
    </row>
    <row r="2803" spans="1:20" x14ac:dyDescent="0.3">
      <c r="A2803" t="s">
        <v>32</v>
      </c>
      <c r="B2803" t="s">
        <v>33</v>
      </c>
      <c r="C2803" t="s">
        <v>22</v>
      </c>
      <c r="D2803" t="s">
        <v>34</v>
      </c>
      <c r="E2803" t="s">
        <v>24</v>
      </c>
      <c r="F2803" t="s">
        <v>25</v>
      </c>
      <c r="G2803" t="s">
        <v>581</v>
      </c>
      <c r="H2803" t="s">
        <v>27</v>
      </c>
      <c r="I2803" t="s">
        <v>153</v>
      </c>
      <c r="J2803" t="s">
        <v>178</v>
      </c>
      <c r="K2803">
        <v>8.26</v>
      </c>
      <c r="L2803">
        <v>25</v>
      </c>
      <c r="M2803">
        <v>18</v>
      </c>
      <c r="N2803">
        <v>7</v>
      </c>
      <c r="O2803">
        <v>25</v>
      </c>
      <c r="P2803">
        <v>72</v>
      </c>
      <c r="Q2803">
        <v>72</v>
      </c>
      <c r="R2803">
        <v>0.26</v>
      </c>
      <c r="S2803" t="s">
        <v>30</v>
      </c>
      <c r="T2803" t="s">
        <v>37</v>
      </c>
    </row>
    <row r="2804" spans="1:20" x14ac:dyDescent="0.3">
      <c r="A2804" t="s">
        <v>38</v>
      </c>
      <c r="B2804" t="s">
        <v>39</v>
      </c>
      <c r="C2804" t="s">
        <v>22</v>
      </c>
      <c r="D2804" t="s">
        <v>34</v>
      </c>
      <c r="E2804" t="s">
        <v>24</v>
      </c>
      <c r="F2804" t="s">
        <v>25</v>
      </c>
      <c r="G2804" t="s">
        <v>581</v>
      </c>
      <c r="H2804" t="s">
        <v>27</v>
      </c>
      <c r="I2804" t="s">
        <v>90</v>
      </c>
      <c r="J2804" t="s">
        <v>280</v>
      </c>
      <c r="K2804">
        <v>8.8699999999999992</v>
      </c>
      <c r="L2804">
        <v>24</v>
      </c>
      <c r="M2804">
        <v>23</v>
      </c>
      <c r="N2804">
        <v>1</v>
      </c>
      <c r="O2804">
        <v>24</v>
      </c>
      <c r="P2804">
        <v>95.8</v>
      </c>
      <c r="Q2804">
        <v>95.8</v>
      </c>
      <c r="R2804">
        <v>0.87</v>
      </c>
      <c r="S2804" t="s">
        <v>30</v>
      </c>
      <c r="T2804" t="s">
        <v>31</v>
      </c>
    </row>
    <row r="2805" spans="1:20" x14ac:dyDescent="0.3">
      <c r="A2805" t="s">
        <v>43</v>
      </c>
      <c r="B2805" t="s">
        <v>44</v>
      </c>
      <c r="C2805" t="s">
        <v>22</v>
      </c>
      <c r="D2805" t="s">
        <v>45</v>
      </c>
      <c r="E2805" t="s">
        <v>24</v>
      </c>
      <c r="F2805" t="s">
        <v>25</v>
      </c>
      <c r="G2805" t="s">
        <v>581</v>
      </c>
      <c r="H2805" t="s">
        <v>27</v>
      </c>
      <c r="I2805" t="s">
        <v>50</v>
      </c>
      <c r="J2805" t="s">
        <v>300</v>
      </c>
      <c r="K2805">
        <v>8.0399999999999991</v>
      </c>
      <c r="L2805">
        <v>27</v>
      </c>
      <c r="M2805">
        <v>20</v>
      </c>
      <c r="N2805">
        <v>7</v>
      </c>
      <c r="O2805">
        <v>27</v>
      </c>
      <c r="P2805">
        <v>74.099999999999994</v>
      </c>
      <c r="Q2805">
        <v>74.099999999999994</v>
      </c>
      <c r="R2805">
        <v>0.04</v>
      </c>
      <c r="S2805" t="s">
        <v>42</v>
      </c>
      <c r="T2805" t="s">
        <v>37</v>
      </c>
    </row>
    <row r="2806" spans="1:20" x14ac:dyDescent="0.3">
      <c r="A2806" t="s">
        <v>48</v>
      </c>
      <c r="B2806" t="s">
        <v>49</v>
      </c>
      <c r="C2806" t="s">
        <v>22</v>
      </c>
      <c r="D2806" t="s">
        <v>34</v>
      </c>
      <c r="E2806" t="s">
        <v>24</v>
      </c>
      <c r="F2806" t="s">
        <v>25</v>
      </c>
      <c r="G2806" t="s">
        <v>581</v>
      </c>
      <c r="H2806" t="s">
        <v>27</v>
      </c>
      <c r="I2806" t="s">
        <v>136</v>
      </c>
      <c r="J2806" t="s">
        <v>425</v>
      </c>
      <c r="K2806">
        <v>7.92</v>
      </c>
      <c r="L2806">
        <v>33</v>
      </c>
      <c r="M2806">
        <v>30</v>
      </c>
      <c r="N2806">
        <v>3</v>
      </c>
      <c r="O2806">
        <v>33</v>
      </c>
      <c r="P2806">
        <v>90.9</v>
      </c>
      <c r="Q2806">
        <v>90.9</v>
      </c>
      <c r="R2806">
        <v>0</v>
      </c>
      <c r="S2806" t="s">
        <v>81</v>
      </c>
      <c r="T2806" t="s">
        <v>31</v>
      </c>
    </row>
    <row r="2807" spans="1:20" x14ac:dyDescent="0.3">
      <c r="A2807" t="s">
        <v>53</v>
      </c>
      <c r="B2807" t="s">
        <v>54</v>
      </c>
      <c r="C2807" t="s">
        <v>55</v>
      </c>
      <c r="D2807" t="s">
        <v>56</v>
      </c>
      <c r="E2807" t="s">
        <v>24</v>
      </c>
      <c r="F2807" t="s">
        <v>57</v>
      </c>
      <c r="G2807" t="s">
        <v>581</v>
      </c>
      <c r="H2807" t="s">
        <v>27</v>
      </c>
      <c r="I2807" t="s">
        <v>204</v>
      </c>
      <c r="J2807" t="s">
        <v>213</v>
      </c>
      <c r="K2807">
        <v>8.14</v>
      </c>
      <c r="L2807">
        <v>15</v>
      </c>
      <c r="M2807">
        <v>15</v>
      </c>
      <c r="N2807">
        <v>0</v>
      </c>
      <c r="O2807">
        <v>15</v>
      </c>
      <c r="P2807">
        <v>100</v>
      </c>
      <c r="Q2807">
        <v>100</v>
      </c>
      <c r="R2807">
        <v>0.14000000000000001</v>
      </c>
      <c r="S2807" t="s">
        <v>42</v>
      </c>
      <c r="T2807" t="s">
        <v>60</v>
      </c>
    </row>
    <row r="2808" spans="1:20" x14ac:dyDescent="0.3">
      <c r="A2808" t="s">
        <v>61</v>
      </c>
      <c r="B2808" t="s">
        <v>62</v>
      </c>
      <c r="C2808" t="s">
        <v>55</v>
      </c>
      <c r="D2808" t="s">
        <v>63</v>
      </c>
      <c r="E2808" t="s">
        <v>24</v>
      </c>
      <c r="F2808" t="s">
        <v>57</v>
      </c>
      <c r="G2808" t="s">
        <v>581</v>
      </c>
      <c r="H2808" t="s">
        <v>27</v>
      </c>
      <c r="I2808" t="s">
        <v>40</v>
      </c>
      <c r="J2808" t="s">
        <v>216</v>
      </c>
      <c r="K2808">
        <v>7.92</v>
      </c>
      <c r="L2808">
        <v>14</v>
      </c>
      <c r="M2808">
        <v>14</v>
      </c>
      <c r="N2808">
        <v>0</v>
      </c>
      <c r="O2808">
        <v>14</v>
      </c>
      <c r="P2808">
        <v>100</v>
      </c>
      <c r="Q2808">
        <v>100</v>
      </c>
      <c r="R2808">
        <v>0</v>
      </c>
      <c r="S2808" t="s">
        <v>42</v>
      </c>
      <c r="T2808" t="s">
        <v>60</v>
      </c>
    </row>
    <row r="2809" spans="1:20" x14ac:dyDescent="0.3">
      <c r="A2809" t="s">
        <v>66</v>
      </c>
      <c r="B2809" t="s">
        <v>67</v>
      </c>
      <c r="C2809" t="s">
        <v>55</v>
      </c>
      <c r="D2809" t="s">
        <v>56</v>
      </c>
      <c r="E2809" t="s">
        <v>24</v>
      </c>
      <c r="F2809" t="s">
        <v>57</v>
      </c>
      <c r="G2809" t="s">
        <v>581</v>
      </c>
      <c r="H2809" t="s">
        <v>119</v>
      </c>
      <c r="I2809" t="s">
        <v>427</v>
      </c>
      <c r="J2809" t="s">
        <v>186</v>
      </c>
      <c r="K2809">
        <v>7.94</v>
      </c>
      <c r="L2809">
        <v>19</v>
      </c>
      <c r="M2809">
        <v>15</v>
      </c>
      <c r="N2809">
        <v>4</v>
      </c>
      <c r="O2809">
        <v>19</v>
      </c>
      <c r="P2809">
        <v>78.900000000000006</v>
      </c>
      <c r="Q2809">
        <v>78.900000000000006</v>
      </c>
      <c r="R2809">
        <v>0</v>
      </c>
      <c r="S2809" t="s">
        <v>42</v>
      </c>
      <c r="T2809" t="s">
        <v>37</v>
      </c>
    </row>
    <row r="2810" spans="1:20" x14ac:dyDescent="0.3">
      <c r="A2810" t="s">
        <v>70</v>
      </c>
      <c r="B2810" t="s">
        <v>71</v>
      </c>
      <c r="C2810" t="s">
        <v>72</v>
      </c>
      <c r="D2810" t="s">
        <v>73</v>
      </c>
      <c r="E2810" t="s">
        <v>24</v>
      </c>
      <c r="F2810" t="s">
        <v>74</v>
      </c>
      <c r="G2810" t="s">
        <v>581</v>
      </c>
      <c r="H2810" t="s">
        <v>27</v>
      </c>
      <c r="I2810" t="s">
        <v>138</v>
      </c>
      <c r="J2810" t="s">
        <v>307</v>
      </c>
      <c r="K2810">
        <v>8.57</v>
      </c>
      <c r="L2810">
        <v>17</v>
      </c>
      <c r="M2810">
        <v>15</v>
      </c>
      <c r="N2810">
        <v>2</v>
      </c>
      <c r="O2810">
        <v>17</v>
      </c>
      <c r="P2810">
        <v>88.2</v>
      </c>
      <c r="Q2810">
        <v>88.2</v>
      </c>
      <c r="R2810">
        <v>0.56999999999999995</v>
      </c>
      <c r="S2810" t="s">
        <v>81</v>
      </c>
      <c r="T2810" t="s">
        <v>31</v>
      </c>
    </row>
    <row r="2811" spans="1:20" x14ac:dyDescent="0.3">
      <c r="A2811" t="s">
        <v>77</v>
      </c>
      <c r="B2811" t="s">
        <v>78</v>
      </c>
      <c r="C2811" t="s">
        <v>72</v>
      </c>
      <c r="D2811" t="s">
        <v>73</v>
      </c>
      <c r="E2811" t="s">
        <v>24</v>
      </c>
      <c r="F2811" t="s">
        <v>74</v>
      </c>
      <c r="G2811" t="s">
        <v>581</v>
      </c>
      <c r="H2811" t="s">
        <v>119</v>
      </c>
      <c r="I2811" t="s">
        <v>68</v>
      </c>
      <c r="J2811" t="s">
        <v>272</v>
      </c>
      <c r="K2811">
        <v>8.59</v>
      </c>
      <c r="L2811">
        <v>17</v>
      </c>
      <c r="M2811">
        <v>13</v>
      </c>
      <c r="N2811">
        <v>4</v>
      </c>
      <c r="O2811">
        <v>17</v>
      </c>
      <c r="P2811">
        <v>76.5</v>
      </c>
      <c r="Q2811">
        <v>76.5</v>
      </c>
      <c r="R2811">
        <v>0.59</v>
      </c>
      <c r="S2811" t="s">
        <v>30</v>
      </c>
      <c r="T2811" t="s">
        <v>37</v>
      </c>
    </row>
    <row r="2812" spans="1:20" x14ac:dyDescent="0.3">
      <c r="A2812" t="s">
        <v>82</v>
      </c>
      <c r="B2812" t="s">
        <v>83</v>
      </c>
      <c r="C2812" t="s">
        <v>72</v>
      </c>
      <c r="D2812" t="s">
        <v>45</v>
      </c>
      <c r="E2812" t="s">
        <v>24</v>
      </c>
      <c r="F2812" t="s">
        <v>74</v>
      </c>
      <c r="G2812" t="s">
        <v>581</v>
      </c>
      <c r="H2812" t="s">
        <v>27</v>
      </c>
      <c r="I2812" t="s">
        <v>68</v>
      </c>
      <c r="J2812" t="s">
        <v>386</v>
      </c>
      <c r="K2812">
        <v>7.24</v>
      </c>
      <c r="L2812">
        <v>20</v>
      </c>
      <c r="M2812">
        <v>19</v>
      </c>
      <c r="N2812">
        <v>1</v>
      </c>
      <c r="O2812">
        <v>20</v>
      </c>
      <c r="P2812">
        <v>95</v>
      </c>
      <c r="Q2812">
        <v>95</v>
      </c>
      <c r="R2812">
        <v>0</v>
      </c>
      <c r="S2812" t="s">
        <v>42</v>
      </c>
      <c r="T2812" t="s">
        <v>31</v>
      </c>
    </row>
    <row r="2813" spans="1:20" x14ac:dyDescent="0.3">
      <c r="A2813" t="s">
        <v>85</v>
      </c>
      <c r="B2813" t="s">
        <v>86</v>
      </c>
      <c r="C2813" t="s">
        <v>87</v>
      </c>
      <c r="D2813" t="s">
        <v>88</v>
      </c>
      <c r="E2813" t="s">
        <v>24</v>
      </c>
      <c r="F2813" t="s">
        <v>89</v>
      </c>
      <c r="G2813" t="s">
        <v>581</v>
      </c>
      <c r="H2813" t="s">
        <v>27</v>
      </c>
      <c r="I2813" t="s">
        <v>113</v>
      </c>
      <c r="J2813" t="s">
        <v>341</v>
      </c>
      <c r="K2813">
        <v>8.2100000000000009</v>
      </c>
      <c r="L2813">
        <v>5</v>
      </c>
      <c r="M2813">
        <v>4</v>
      </c>
      <c r="N2813">
        <v>1</v>
      </c>
      <c r="O2813">
        <v>5</v>
      </c>
      <c r="P2813">
        <v>80</v>
      </c>
      <c r="Q2813">
        <v>80</v>
      </c>
      <c r="R2813">
        <v>0.21</v>
      </c>
      <c r="S2813" t="s">
        <v>30</v>
      </c>
      <c r="T2813" t="s">
        <v>31</v>
      </c>
    </row>
    <row r="2814" spans="1:20" x14ac:dyDescent="0.3">
      <c r="A2814" t="s">
        <v>92</v>
      </c>
      <c r="B2814" t="s">
        <v>93</v>
      </c>
      <c r="C2814" t="s">
        <v>94</v>
      </c>
      <c r="D2814" t="s">
        <v>95</v>
      </c>
      <c r="E2814" t="s">
        <v>24</v>
      </c>
      <c r="F2814" t="s">
        <v>89</v>
      </c>
      <c r="G2814" t="s">
        <v>581</v>
      </c>
      <c r="H2814" t="s">
        <v>119</v>
      </c>
      <c r="I2814" t="s">
        <v>414</v>
      </c>
      <c r="J2814" t="s">
        <v>515</v>
      </c>
      <c r="K2814">
        <v>9.16</v>
      </c>
      <c r="L2814">
        <v>21</v>
      </c>
      <c r="M2814">
        <v>19</v>
      </c>
      <c r="N2814">
        <v>2</v>
      </c>
      <c r="O2814">
        <v>21</v>
      </c>
      <c r="P2814">
        <v>90.5</v>
      </c>
      <c r="Q2814">
        <v>90.5</v>
      </c>
      <c r="R2814">
        <v>1.1599999999999999</v>
      </c>
      <c r="S2814" t="s">
        <v>81</v>
      </c>
      <c r="T2814" t="s">
        <v>31</v>
      </c>
    </row>
    <row r="2815" spans="1:20" x14ac:dyDescent="0.3">
      <c r="A2815" t="s">
        <v>97</v>
      </c>
      <c r="B2815" t="s">
        <v>98</v>
      </c>
      <c r="C2815" t="s">
        <v>94</v>
      </c>
      <c r="D2815" t="s">
        <v>95</v>
      </c>
      <c r="E2815" t="s">
        <v>24</v>
      </c>
      <c r="F2815" t="s">
        <v>89</v>
      </c>
      <c r="G2815" t="s">
        <v>581</v>
      </c>
      <c r="H2815" t="s">
        <v>27</v>
      </c>
      <c r="I2815" t="s">
        <v>206</v>
      </c>
      <c r="J2815" t="s">
        <v>245</v>
      </c>
      <c r="K2815">
        <v>9.52</v>
      </c>
      <c r="L2815">
        <v>19</v>
      </c>
      <c r="M2815">
        <v>19</v>
      </c>
      <c r="N2815">
        <v>0</v>
      </c>
      <c r="O2815">
        <v>19</v>
      </c>
      <c r="P2815">
        <v>100</v>
      </c>
      <c r="Q2815">
        <v>100</v>
      </c>
      <c r="R2815">
        <v>1.52</v>
      </c>
      <c r="S2815" t="s">
        <v>42</v>
      </c>
      <c r="T2815" t="s">
        <v>60</v>
      </c>
    </row>
    <row r="2816" spans="1:20" x14ac:dyDescent="0.3">
      <c r="A2816" t="s">
        <v>100</v>
      </c>
      <c r="B2816" t="s">
        <v>101</v>
      </c>
      <c r="C2816" t="s">
        <v>94</v>
      </c>
      <c r="D2816" t="s">
        <v>45</v>
      </c>
      <c r="E2816" t="s">
        <v>24</v>
      </c>
      <c r="F2816" t="s">
        <v>89</v>
      </c>
      <c r="G2816" t="s">
        <v>581</v>
      </c>
      <c r="H2816" t="s">
        <v>27</v>
      </c>
      <c r="I2816" t="s">
        <v>96</v>
      </c>
      <c r="J2816" t="s">
        <v>174</v>
      </c>
      <c r="K2816">
        <v>7.35</v>
      </c>
      <c r="L2816">
        <v>32</v>
      </c>
      <c r="M2816">
        <v>31</v>
      </c>
      <c r="N2816">
        <v>1</v>
      </c>
      <c r="O2816">
        <v>32</v>
      </c>
      <c r="P2816">
        <v>96.9</v>
      </c>
      <c r="Q2816">
        <v>96.9</v>
      </c>
      <c r="R2816">
        <v>0</v>
      </c>
      <c r="S2816" t="s">
        <v>30</v>
      </c>
      <c r="T2816" t="s">
        <v>31</v>
      </c>
    </row>
    <row r="2817" spans="1:20" x14ac:dyDescent="0.3">
      <c r="A2817" t="s">
        <v>103</v>
      </c>
      <c r="B2817" t="s">
        <v>104</v>
      </c>
      <c r="C2817" t="s">
        <v>22</v>
      </c>
      <c r="D2817" t="s">
        <v>34</v>
      </c>
      <c r="E2817" t="s">
        <v>105</v>
      </c>
      <c r="F2817" t="s">
        <v>25</v>
      </c>
      <c r="G2817" t="s">
        <v>581</v>
      </c>
      <c r="H2817" t="s">
        <v>27</v>
      </c>
      <c r="I2817" t="s">
        <v>75</v>
      </c>
      <c r="J2817" t="s">
        <v>359</v>
      </c>
      <c r="K2817">
        <v>7.89</v>
      </c>
      <c r="L2817">
        <v>32</v>
      </c>
      <c r="M2817">
        <v>31</v>
      </c>
      <c r="N2817">
        <v>1</v>
      </c>
      <c r="O2817">
        <v>32</v>
      </c>
      <c r="P2817">
        <v>96.9</v>
      </c>
      <c r="Q2817">
        <v>96.9</v>
      </c>
      <c r="R2817">
        <v>0</v>
      </c>
      <c r="S2817" t="s">
        <v>30</v>
      </c>
      <c r="T2817" t="s">
        <v>31</v>
      </c>
    </row>
    <row r="2818" spans="1:20" x14ac:dyDescent="0.3">
      <c r="A2818" t="s">
        <v>108</v>
      </c>
      <c r="B2818" t="s">
        <v>109</v>
      </c>
      <c r="C2818" t="s">
        <v>22</v>
      </c>
      <c r="D2818" t="s">
        <v>34</v>
      </c>
      <c r="E2818" t="s">
        <v>105</v>
      </c>
      <c r="F2818" t="s">
        <v>25</v>
      </c>
      <c r="G2818" t="s">
        <v>581</v>
      </c>
      <c r="H2818" t="s">
        <v>27</v>
      </c>
      <c r="I2818" t="s">
        <v>46</v>
      </c>
      <c r="J2818" t="s">
        <v>353</v>
      </c>
      <c r="K2818">
        <v>7.29</v>
      </c>
      <c r="L2818">
        <v>28</v>
      </c>
      <c r="M2818">
        <v>25</v>
      </c>
      <c r="N2818">
        <v>3</v>
      </c>
      <c r="O2818">
        <v>28</v>
      </c>
      <c r="P2818">
        <v>89.3</v>
      </c>
      <c r="Q2818">
        <v>89.3</v>
      </c>
      <c r="R2818">
        <v>0</v>
      </c>
      <c r="S2818" t="s">
        <v>81</v>
      </c>
      <c r="T2818" t="s">
        <v>31</v>
      </c>
    </row>
    <row r="2819" spans="1:20" x14ac:dyDescent="0.3">
      <c r="A2819" t="s">
        <v>111</v>
      </c>
      <c r="B2819" t="s">
        <v>112</v>
      </c>
      <c r="C2819" t="s">
        <v>55</v>
      </c>
      <c r="D2819" t="s">
        <v>56</v>
      </c>
      <c r="E2819" t="s">
        <v>105</v>
      </c>
      <c r="F2819" t="s">
        <v>57</v>
      </c>
      <c r="G2819" t="s">
        <v>581</v>
      </c>
      <c r="H2819" t="s">
        <v>27</v>
      </c>
      <c r="I2819" t="s">
        <v>46</v>
      </c>
      <c r="J2819" t="s">
        <v>59</v>
      </c>
      <c r="K2819">
        <v>8.94</v>
      </c>
      <c r="L2819">
        <v>16</v>
      </c>
      <c r="M2819">
        <v>12</v>
      </c>
      <c r="N2819">
        <v>4</v>
      </c>
      <c r="O2819">
        <v>16</v>
      </c>
      <c r="P2819">
        <v>75</v>
      </c>
      <c r="Q2819">
        <v>75</v>
      </c>
      <c r="R2819">
        <v>0.94</v>
      </c>
      <c r="S2819" t="s">
        <v>42</v>
      </c>
      <c r="T2819" t="s">
        <v>37</v>
      </c>
    </row>
    <row r="2820" spans="1:20" x14ac:dyDescent="0.3">
      <c r="A2820" t="s">
        <v>114</v>
      </c>
      <c r="B2820" t="s">
        <v>115</v>
      </c>
      <c r="C2820" t="s">
        <v>72</v>
      </c>
      <c r="D2820" t="s">
        <v>73</v>
      </c>
      <c r="E2820" t="s">
        <v>105</v>
      </c>
      <c r="F2820" t="s">
        <v>74</v>
      </c>
      <c r="G2820" t="s">
        <v>581</v>
      </c>
      <c r="H2820" t="s">
        <v>27</v>
      </c>
      <c r="I2820" t="s">
        <v>206</v>
      </c>
      <c r="J2820" t="s">
        <v>267</v>
      </c>
      <c r="K2820">
        <v>7.53</v>
      </c>
      <c r="L2820">
        <v>26</v>
      </c>
      <c r="M2820">
        <v>22</v>
      </c>
      <c r="N2820">
        <v>4</v>
      </c>
      <c r="O2820">
        <v>26</v>
      </c>
      <c r="P2820">
        <v>84.6</v>
      </c>
      <c r="Q2820">
        <v>84.6</v>
      </c>
      <c r="R2820">
        <v>0</v>
      </c>
      <c r="S2820" t="s">
        <v>81</v>
      </c>
      <c r="T2820" t="s">
        <v>37</v>
      </c>
    </row>
    <row r="2821" spans="1:20" x14ac:dyDescent="0.3">
      <c r="A2821" t="s">
        <v>117</v>
      </c>
      <c r="B2821" t="s">
        <v>118</v>
      </c>
      <c r="C2821" t="s">
        <v>94</v>
      </c>
      <c r="D2821" t="s">
        <v>95</v>
      </c>
      <c r="E2821" t="s">
        <v>105</v>
      </c>
      <c r="F2821" t="s">
        <v>89</v>
      </c>
      <c r="G2821" t="s">
        <v>581</v>
      </c>
      <c r="H2821" t="s">
        <v>27</v>
      </c>
      <c r="I2821" t="s">
        <v>128</v>
      </c>
      <c r="J2821" t="s">
        <v>274</v>
      </c>
      <c r="K2821">
        <v>7.99</v>
      </c>
      <c r="L2821">
        <v>33</v>
      </c>
      <c r="M2821">
        <v>27</v>
      </c>
      <c r="N2821">
        <v>6</v>
      </c>
      <c r="O2821">
        <v>33</v>
      </c>
      <c r="P2821">
        <v>81.8</v>
      </c>
      <c r="Q2821">
        <v>81.8</v>
      </c>
      <c r="R2821">
        <v>0</v>
      </c>
      <c r="S2821" t="s">
        <v>30</v>
      </c>
      <c r="T2821" t="s">
        <v>37</v>
      </c>
    </row>
    <row r="2822" spans="1:20" x14ac:dyDescent="0.3">
      <c r="A2822" t="s">
        <v>20</v>
      </c>
      <c r="B2822" t="s">
        <v>21</v>
      </c>
      <c r="C2822" t="s">
        <v>22</v>
      </c>
      <c r="D2822" t="s">
        <v>23</v>
      </c>
      <c r="E2822" t="s">
        <v>24</v>
      </c>
      <c r="F2822" t="s">
        <v>25</v>
      </c>
      <c r="G2822" t="s">
        <v>582</v>
      </c>
      <c r="H2822" t="s">
        <v>27</v>
      </c>
      <c r="I2822" t="s">
        <v>110</v>
      </c>
      <c r="J2822" t="s">
        <v>261</v>
      </c>
      <c r="K2822">
        <v>9.4600000000000009</v>
      </c>
      <c r="L2822">
        <v>25</v>
      </c>
      <c r="M2822">
        <v>22</v>
      </c>
      <c r="N2822">
        <v>3</v>
      </c>
      <c r="O2822">
        <v>25</v>
      </c>
      <c r="P2822">
        <v>88</v>
      </c>
      <c r="Q2822">
        <v>88</v>
      </c>
      <c r="R2822">
        <v>1.46</v>
      </c>
      <c r="S2822" t="s">
        <v>42</v>
      </c>
      <c r="T2822" t="s">
        <v>31</v>
      </c>
    </row>
    <row r="2823" spans="1:20" x14ac:dyDescent="0.3">
      <c r="A2823" t="s">
        <v>32</v>
      </c>
      <c r="B2823" t="s">
        <v>33</v>
      </c>
      <c r="C2823" t="s">
        <v>22</v>
      </c>
      <c r="D2823" t="s">
        <v>34</v>
      </c>
      <c r="E2823" t="s">
        <v>24</v>
      </c>
      <c r="F2823" t="s">
        <v>25</v>
      </c>
      <c r="G2823" t="s">
        <v>582</v>
      </c>
      <c r="H2823" t="s">
        <v>27</v>
      </c>
      <c r="I2823" t="s">
        <v>110</v>
      </c>
      <c r="J2823" t="s">
        <v>175</v>
      </c>
      <c r="K2823">
        <v>7.92</v>
      </c>
      <c r="L2823">
        <v>23</v>
      </c>
      <c r="M2823">
        <v>18</v>
      </c>
      <c r="N2823">
        <v>5</v>
      </c>
      <c r="O2823">
        <v>23</v>
      </c>
      <c r="P2823">
        <v>78.3</v>
      </c>
      <c r="Q2823">
        <v>78.3</v>
      </c>
      <c r="R2823">
        <v>0</v>
      </c>
      <c r="S2823" t="s">
        <v>42</v>
      </c>
      <c r="T2823" t="s">
        <v>37</v>
      </c>
    </row>
    <row r="2824" spans="1:20" x14ac:dyDescent="0.3">
      <c r="A2824" t="s">
        <v>38</v>
      </c>
      <c r="B2824" t="s">
        <v>39</v>
      </c>
      <c r="C2824" t="s">
        <v>22</v>
      </c>
      <c r="D2824" t="s">
        <v>34</v>
      </c>
      <c r="E2824" t="s">
        <v>24</v>
      </c>
      <c r="F2824" t="s">
        <v>25</v>
      </c>
      <c r="G2824" t="s">
        <v>582</v>
      </c>
      <c r="H2824" t="s">
        <v>27</v>
      </c>
      <c r="I2824" t="s">
        <v>149</v>
      </c>
      <c r="J2824" t="s">
        <v>248</v>
      </c>
      <c r="K2824">
        <v>7.73</v>
      </c>
      <c r="L2824">
        <v>19</v>
      </c>
      <c r="M2824">
        <v>19</v>
      </c>
      <c r="N2824">
        <v>0</v>
      </c>
      <c r="O2824">
        <v>19</v>
      </c>
      <c r="P2824">
        <v>100</v>
      </c>
      <c r="Q2824">
        <v>100</v>
      </c>
      <c r="R2824">
        <v>0</v>
      </c>
      <c r="S2824" t="s">
        <v>42</v>
      </c>
      <c r="T2824" t="s">
        <v>60</v>
      </c>
    </row>
    <row r="2825" spans="1:20" x14ac:dyDescent="0.3">
      <c r="A2825" t="s">
        <v>43</v>
      </c>
      <c r="B2825" t="s">
        <v>44</v>
      </c>
      <c r="C2825" t="s">
        <v>22</v>
      </c>
      <c r="D2825" t="s">
        <v>45</v>
      </c>
      <c r="E2825" t="s">
        <v>24</v>
      </c>
      <c r="F2825" t="s">
        <v>25</v>
      </c>
      <c r="G2825" t="s">
        <v>582</v>
      </c>
      <c r="H2825" t="s">
        <v>27</v>
      </c>
      <c r="I2825" t="s">
        <v>75</v>
      </c>
      <c r="J2825" t="s">
        <v>102</v>
      </c>
      <c r="K2825">
        <v>9.19</v>
      </c>
      <c r="L2825">
        <v>22</v>
      </c>
      <c r="M2825">
        <v>16</v>
      </c>
      <c r="N2825">
        <v>6</v>
      </c>
      <c r="O2825">
        <v>22</v>
      </c>
      <c r="P2825">
        <v>72.7</v>
      </c>
      <c r="Q2825">
        <v>72.7</v>
      </c>
      <c r="R2825">
        <v>1.19</v>
      </c>
      <c r="S2825" t="s">
        <v>30</v>
      </c>
      <c r="T2825" t="s">
        <v>37</v>
      </c>
    </row>
    <row r="2826" spans="1:20" x14ac:dyDescent="0.3">
      <c r="A2826" t="s">
        <v>48</v>
      </c>
      <c r="B2826" t="s">
        <v>49</v>
      </c>
      <c r="C2826" t="s">
        <v>22</v>
      </c>
      <c r="D2826" t="s">
        <v>34</v>
      </c>
      <c r="E2826" t="s">
        <v>24</v>
      </c>
      <c r="F2826" t="s">
        <v>25</v>
      </c>
      <c r="G2826" t="s">
        <v>582</v>
      </c>
      <c r="H2826" t="s">
        <v>27</v>
      </c>
      <c r="I2826" t="s">
        <v>75</v>
      </c>
      <c r="J2826" t="s">
        <v>143</v>
      </c>
      <c r="K2826">
        <v>7.94</v>
      </c>
      <c r="L2826">
        <v>22</v>
      </c>
      <c r="M2826">
        <v>17</v>
      </c>
      <c r="N2826">
        <v>5</v>
      </c>
      <c r="O2826">
        <v>22</v>
      </c>
      <c r="P2826">
        <v>77.3</v>
      </c>
      <c r="Q2826">
        <v>77.3</v>
      </c>
      <c r="R2826">
        <v>0</v>
      </c>
      <c r="S2826" t="s">
        <v>42</v>
      </c>
      <c r="T2826" t="s">
        <v>37</v>
      </c>
    </row>
    <row r="2827" spans="1:20" x14ac:dyDescent="0.3">
      <c r="A2827" t="s">
        <v>53</v>
      </c>
      <c r="B2827" t="s">
        <v>54</v>
      </c>
      <c r="C2827" t="s">
        <v>55</v>
      </c>
      <c r="D2827" t="s">
        <v>56</v>
      </c>
      <c r="E2827" t="s">
        <v>24</v>
      </c>
      <c r="F2827" t="s">
        <v>57</v>
      </c>
      <c r="G2827" t="s">
        <v>582</v>
      </c>
      <c r="H2827" t="s">
        <v>27</v>
      </c>
      <c r="I2827" t="s">
        <v>173</v>
      </c>
      <c r="J2827" t="s">
        <v>188</v>
      </c>
      <c r="K2827">
        <v>8.1999999999999993</v>
      </c>
      <c r="L2827">
        <v>19</v>
      </c>
      <c r="M2827">
        <v>18</v>
      </c>
      <c r="N2827">
        <v>1</v>
      </c>
      <c r="O2827">
        <v>19</v>
      </c>
      <c r="P2827">
        <v>94.7</v>
      </c>
      <c r="Q2827">
        <v>94.7</v>
      </c>
      <c r="R2827">
        <v>0.2</v>
      </c>
      <c r="S2827" t="s">
        <v>30</v>
      </c>
      <c r="T2827" t="s">
        <v>31</v>
      </c>
    </row>
    <row r="2828" spans="1:20" x14ac:dyDescent="0.3">
      <c r="A2828" t="s">
        <v>61</v>
      </c>
      <c r="B2828" t="s">
        <v>62</v>
      </c>
      <c r="C2828" t="s">
        <v>55</v>
      </c>
      <c r="D2828" t="s">
        <v>63</v>
      </c>
      <c r="E2828" t="s">
        <v>24</v>
      </c>
      <c r="F2828" t="s">
        <v>57</v>
      </c>
      <c r="G2828" t="s">
        <v>582</v>
      </c>
      <c r="H2828" t="s">
        <v>27</v>
      </c>
      <c r="I2828" t="s">
        <v>64</v>
      </c>
      <c r="J2828" t="s">
        <v>312</v>
      </c>
      <c r="K2828">
        <v>8.5299999999999994</v>
      </c>
      <c r="L2828">
        <v>25</v>
      </c>
      <c r="M2828">
        <v>20</v>
      </c>
      <c r="N2828">
        <v>5</v>
      </c>
      <c r="O2828">
        <v>25</v>
      </c>
      <c r="P2828">
        <v>80</v>
      </c>
      <c r="Q2828">
        <v>80</v>
      </c>
      <c r="R2828">
        <v>0.53</v>
      </c>
      <c r="S2828" t="s">
        <v>30</v>
      </c>
      <c r="T2828" t="s">
        <v>37</v>
      </c>
    </row>
    <row r="2829" spans="1:20" x14ac:dyDescent="0.3">
      <c r="A2829" t="s">
        <v>66</v>
      </c>
      <c r="B2829" t="s">
        <v>67</v>
      </c>
      <c r="C2829" t="s">
        <v>55</v>
      </c>
      <c r="D2829" t="s">
        <v>56</v>
      </c>
      <c r="E2829" t="s">
        <v>24</v>
      </c>
      <c r="F2829" t="s">
        <v>57</v>
      </c>
      <c r="G2829" t="s">
        <v>582</v>
      </c>
      <c r="H2829" t="s">
        <v>27</v>
      </c>
      <c r="I2829" t="s">
        <v>138</v>
      </c>
      <c r="J2829" t="s">
        <v>190</v>
      </c>
      <c r="K2829">
        <v>9.01</v>
      </c>
      <c r="L2829">
        <v>8</v>
      </c>
      <c r="M2829">
        <v>8</v>
      </c>
      <c r="N2829">
        <v>0</v>
      </c>
      <c r="O2829">
        <v>8</v>
      </c>
      <c r="P2829">
        <v>100</v>
      </c>
      <c r="Q2829">
        <v>100</v>
      </c>
      <c r="R2829">
        <v>1.01</v>
      </c>
      <c r="S2829" t="s">
        <v>42</v>
      </c>
      <c r="T2829" t="s">
        <v>60</v>
      </c>
    </row>
    <row r="2830" spans="1:20" x14ac:dyDescent="0.3">
      <c r="A2830" t="s">
        <v>70</v>
      </c>
      <c r="B2830" t="s">
        <v>71</v>
      </c>
      <c r="C2830" t="s">
        <v>72</v>
      </c>
      <c r="D2830" t="s">
        <v>73</v>
      </c>
      <c r="E2830" t="s">
        <v>24</v>
      </c>
      <c r="F2830" t="s">
        <v>74</v>
      </c>
      <c r="G2830" t="s">
        <v>582</v>
      </c>
      <c r="H2830" t="s">
        <v>27</v>
      </c>
      <c r="I2830" t="s">
        <v>58</v>
      </c>
      <c r="J2830" t="s">
        <v>296</v>
      </c>
      <c r="K2830">
        <v>8.7899999999999991</v>
      </c>
      <c r="L2830">
        <v>9</v>
      </c>
      <c r="M2830">
        <v>6</v>
      </c>
      <c r="N2830">
        <v>3</v>
      </c>
      <c r="O2830">
        <v>9</v>
      </c>
      <c r="P2830">
        <v>66.7</v>
      </c>
      <c r="Q2830">
        <v>66.7</v>
      </c>
      <c r="R2830">
        <v>0.79</v>
      </c>
      <c r="S2830" t="s">
        <v>42</v>
      </c>
      <c r="T2830" t="s">
        <v>31</v>
      </c>
    </row>
    <row r="2831" spans="1:20" x14ac:dyDescent="0.3">
      <c r="A2831" t="s">
        <v>77</v>
      </c>
      <c r="B2831" t="s">
        <v>78</v>
      </c>
      <c r="C2831" t="s">
        <v>72</v>
      </c>
      <c r="D2831" t="s">
        <v>73</v>
      </c>
      <c r="E2831" t="s">
        <v>24</v>
      </c>
      <c r="F2831" t="s">
        <v>74</v>
      </c>
      <c r="G2831" t="s">
        <v>582</v>
      </c>
      <c r="H2831" t="s">
        <v>124</v>
      </c>
      <c r="I2831" t="s">
        <v>75</v>
      </c>
      <c r="J2831" t="s">
        <v>577</v>
      </c>
      <c r="K2831">
        <v>4.76</v>
      </c>
      <c r="L2831">
        <v>8</v>
      </c>
      <c r="M2831">
        <v>5</v>
      </c>
      <c r="N2831">
        <v>3</v>
      </c>
      <c r="O2831">
        <v>8</v>
      </c>
      <c r="P2831">
        <v>62.5</v>
      </c>
      <c r="Q2831">
        <v>62.5</v>
      </c>
      <c r="R2831">
        <v>0</v>
      </c>
      <c r="S2831" t="s">
        <v>30</v>
      </c>
      <c r="T2831" t="s">
        <v>31</v>
      </c>
    </row>
    <row r="2832" spans="1:20" x14ac:dyDescent="0.3">
      <c r="A2832" t="s">
        <v>82</v>
      </c>
      <c r="B2832" t="s">
        <v>83</v>
      </c>
      <c r="C2832" t="s">
        <v>72</v>
      </c>
      <c r="D2832" t="s">
        <v>45</v>
      </c>
      <c r="E2832" t="s">
        <v>24</v>
      </c>
      <c r="F2832" t="s">
        <v>74</v>
      </c>
      <c r="G2832" t="s">
        <v>582</v>
      </c>
      <c r="H2832" t="s">
        <v>27</v>
      </c>
      <c r="I2832" t="s">
        <v>64</v>
      </c>
      <c r="J2832" t="s">
        <v>290</v>
      </c>
      <c r="K2832">
        <v>7.59</v>
      </c>
      <c r="L2832">
        <v>20</v>
      </c>
      <c r="M2832">
        <v>20</v>
      </c>
      <c r="N2832">
        <v>0</v>
      </c>
      <c r="O2832">
        <v>20</v>
      </c>
      <c r="P2832">
        <v>100</v>
      </c>
      <c r="Q2832">
        <v>100</v>
      </c>
      <c r="R2832">
        <v>0</v>
      </c>
      <c r="S2832" t="s">
        <v>42</v>
      </c>
      <c r="T2832" t="s">
        <v>60</v>
      </c>
    </row>
    <row r="2833" spans="1:20" x14ac:dyDescent="0.3">
      <c r="A2833" t="s">
        <v>85</v>
      </c>
      <c r="B2833" t="s">
        <v>86</v>
      </c>
      <c r="C2833" t="s">
        <v>87</v>
      </c>
      <c r="D2833" t="s">
        <v>88</v>
      </c>
      <c r="E2833" t="s">
        <v>24</v>
      </c>
      <c r="F2833" t="s">
        <v>89</v>
      </c>
      <c r="G2833" t="s">
        <v>582</v>
      </c>
      <c r="H2833" t="s">
        <v>27</v>
      </c>
      <c r="I2833" t="s">
        <v>136</v>
      </c>
      <c r="J2833" t="s">
        <v>356</v>
      </c>
      <c r="K2833">
        <v>8.14</v>
      </c>
      <c r="L2833">
        <v>15</v>
      </c>
      <c r="M2833">
        <v>14</v>
      </c>
      <c r="N2833">
        <v>1</v>
      </c>
      <c r="O2833">
        <v>15</v>
      </c>
      <c r="P2833">
        <v>93.3</v>
      </c>
      <c r="Q2833">
        <v>93.3</v>
      </c>
      <c r="R2833">
        <v>0.14000000000000001</v>
      </c>
      <c r="S2833" t="s">
        <v>30</v>
      </c>
      <c r="T2833" t="s">
        <v>31</v>
      </c>
    </row>
    <row r="2834" spans="1:20" x14ac:dyDescent="0.3">
      <c r="A2834" t="s">
        <v>92</v>
      </c>
      <c r="B2834" t="s">
        <v>93</v>
      </c>
      <c r="C2834" t="s">
        <v>94</v>
      </c>
      <c r="D2834" t="s">
        <v>95</v>
      </c>
      <c r="E2834" t="s">
        <v>24</v>
      </c>
      <c r="F2834" t="s">
        <v>89</v>
      </c>
      <c r="G2834" t="s">
        <v>582</v>
      </c>
      <c r="H2834" t="s">
        <v>27</v>
      </c>
      <c r="I2834" t="s">
        <v>75</v>
      </c>
      <c r="J2834" t="s">
        <v>203</v>
      </c>
      <c r="K2834">
        <v>7.52</v>
      </c>
      <c r="L2834">
        <v>35</v>
      </c>
      <c r="M2834">
        <v>35</v>
      </c>
      <c r="N2834">
        <v>0</v>
      </c>
      <c r="O2834">
        <v>35</v>
      </c>
      <c r="P2834">
        <v>100</v>
      </c>
      <c r="Q2834">
        <v>100</v>
      </c>
      <c r="R2834">
        <v>0</v>
      </c>
      <c r="S2834" t="s">
        <v>42</v>
      </c>
      <c r="T2834" t="s">
        <v>60</v>
      </c>
    </row>
    <row r="2835" spans="1:20" x14ac:dyDescent="0.3">
      <c r="A2835" t="s">
        <v>97</v>
      </c>
      <c r="B2835" t="s">
        <v>98</v>
      </c>
      <c r="C2835" t="s">
        <v>94</v>
      </c>
      <c r="D2835" t="s">
        <v>95</v>
      </c>
      <c r="E2835" t="s">
        <v>24</v>
      </c>
      <c r="F2835" t="s">
        <v>89</v>
      </c>
      <c r="G2835" t="s">
        <v>582</v>
      </c>
      <c r="H2835" t="s">
        <v>27</v>
      </c>
      <c r="I2835" t="s">
        <v>35</v>
      </c>
      <c r="J2835" t="s">
        <v>376</v>
      </c>
      <c r="K2835">
        <v>7.53</v>
      </c>
      <c r="L2835">
        <v>31</v>
      </c>
      <c r="M2835">
        <v>31</v>
      </c>
      <c r="N2835">
        <v>0</v>
      </c>
      <c r="O2835">
        <v>31</v>
      </c>
      <c r="P2835">
        <v>100</v>
      </c>
      <c r="Q2835">
        <v>100</v>
      </c>
      <c r="R2835">
        <v>0</v>
      </c>
      <c r="S2835" t="s">
        <v>42</v>
      </c>
      <c r="T2835" t="s">
        <v>60</v>
      </c>
    </row>
    <row r="2836" spans="1:20" x14ac:dyDescent="0.3">
      <c r="A2836" t="s">
        <v>100</v>
      </c>
      <c r="B2836" t="s">
        <v>101</v>
      </c>
      <c r="C2836" t="s">
        <v>94</v>
      </c>
      <c r="D2836" t="s">
        <v>45</v>
      </c>
      <c r="E2836" t="s">
        <v>24</v>
      </c>
      <c r="F2836" t="s">
        <v>89</v>
      </c>
      <c r="G2836" t="s">
        <v>582</v>
      </c>
      <c r="H2836" t="s">
        <v>27</v>
      </c>
      <c r="I2836" t="s">
        <v>125</v>
      </c>
      <c r="J2836" t="s">
        <v>170</v>
      </c>
      <c r="K2836">
        <v>7.25</v>
      </c>
      <c r="L2836">
        <v>31</v>
      </c>
      <c r="M2836">
        <v>24</v>
      </c>
      <c r="N2836">
        <v>7</v>
      </c>
      <c r="O2836">
        <v>31</v>
      </c>
      <c r="P2836">
        <v>77.400000000000006</v>
      </c>
      <c r="Q2836">
        <v>77.400000000000006</v>
      </c>
      <c r="R2836">
        <v>0</v>
      </c>
      <c r="S2836" t="s">
        <v>30</v>
      </c>
      <c r="T2836" t="s">
        <v>37</v>
      </c>
    </row>
    <row r="2837" spans="1:20" x14ac:dyDescent="0.3">
      <c r="A2837" t="s">
        <v>103</v>
      </c>
      <c r="B2837" t="s">
        <v>104</v>
      </c>
      <c r="C2837" t="s">
        <v>22</v>
      </c>
      <c r="D2837" t="s">
        <v>34</v>
      </c>
      <c r="E2837" t="s">
        <v>105</v>
      </c>
      <c r="F2837" t="s">
        <v>25</v>
      </c>
      <c r="G2837" t="s">
        <v>582</v>
      </c>
      <c r="H2837" t="s">
        <v>27</v>
      </c>
      <c r="I2837" t="s">
        <v>136</v>
      </c>
      <c r="J2837" t="s">
        <v>102</v>
      </c>
      <c r="K2837">
        <v>9.08</v>
      </c>
      <c r="L2837">
        <v>17</v>
      </c>
      <c r="M2837">
        <v>14</v>
      </c>
      <c r="N2837">
        <v>3</v>
      </c>
      <c r="O2837">
        <v>17</v>
      </c>
      <c r="P2837">
        <v>82.4</v>
      </c>
      <c r="Q2837">
        <v>82.4</v>
      </c>
      <c r="R2837">
        <v>1.08</v>
      </c>
      <c r="S2837" t="s">
        <v>30</v>
      </c>
      <c r="T2837" t="s">
        <v>31</v>
      </c>
    </row>
    <row r="2838" spans="1:20" x14ac:dyDescent="0.3">
      <c r="A2838" t="s">
        <v>108</v>
      </c>
      <c r="B2838" t="s">
        <v>109</v>
      </c>
      <c r="C2838" t="s">
        <v>22</v>
      </c>
      <c r="D2838" t="s">
        <v>34</v>
      </c>
      <c r="E2838" t="s">
        <v>105</v>
      </c>
      <c r="F2838" t="s">
        <v>25</v>
      </c>
      <c r="G2838" t="s">
        <v>582</v>
      </c>
      <c r="H2838" t="s">
        <v>27</v>
      </c>
      <c r="I2838" t="s">
        <v>84</v>
      </c>
      <c r="J2838" t="s">
        <v>195</v>
      </c>
      <c r="K2838">
        <v>7.8</v>
      </c>
      <c r="L2838">
        <v>30</v>
      </c>
      <c r="M2838">
        <v>29</v>
      </c>
      <c r="N2838">
        <v>1</v>
      </c>
      <c r="O2838">
        <v>30</v>
      </c>
      <c r="P2838">
        <v>96.7</v>
      </c>
      <c r="Q2838">
        <v>96.7</v>
      </c>
      <c r="R2838">
        <v>0</v>
      </c>
      <c r="S2838" t="s">
        <v>42</v>
      </c>
      <c r="T2838" t="s">
        <v>31</v>
      </c>
    </row>
    <row r="2839" spans="1:20" x14ac:dyDescent="0.3">
      <c r="A2839" t="s">
        <v>111</v>
      </c>
      <c r="B2839" t="s">
        <v>112</v>
      </c>
      <c r="C2839" t="s">
        <v>55</v>
      </c>
      <c r="D2839" t="s">
        <v>56</v>
      </c>
      <c r="E2839" t="s">
        <v>105</v>
      </c>
      <c r="F2839" t="s">
        <v>57</v>
      </c>
      <c r="G2839" t="s">
        <v>582</v>
      </c>
      <c r="H2839" t="s">
        <v>27</v>
      </c>
      <c r="I2839" t="s">
        <v>64</v>
      </c>
      <c r="J2839" t="s">
        <v>382</v>
      </c>
      <c r="K2839">
        <v>7.39</v>
      </c>
      <c r="L2839">
        <v>25</v>
      </c>
      <c r="M2839">
        <v>24</v>
      </c>
      <c r="N2839">
        <v>1</v>
      </c>
      <c r="O2839">
        <v>25</v>
      </c>
      <c r="P2839">
        <v>96</v>
      </c>
      <c r="Q2839">
        <v>96</v>
      </c>
      <c r="R2839">
        <v>0</v>
      </c>
      <c r="S2839" t="s">
        <v>30</v>
      </c>
      <c r="T2839" t="s">
        <v>31</v>
      </c>
    </row>
    <row r="2840" spans="1:20" x14ac:dyDescent="0.3">
      <c r="A2840" t="s">
        <v>114</v>
      </c>
      <c r="B2840" t="s">
        <v>115</v>
      </c>
      <c r="C2840" t="s">
        <v>72</v>
      </c>
      <c r="D2840" t="s">
        <v>73</v>
      </c>
      <c r="E2840" t="s">
        <v>105</v>
      </c>
      <c r="F2840" t="s">
        <v>74</v>
      </c>
      <c r="G2840" t="s">
        <v>582</v>
      </c>
      <c r="H2840" t="s">
        <v>27</v>
      </c>
      <c r="I2840" t="s">
        <v>185</v>
      </c>
      <c r="J2840" t="s">
        <v>51</v>
      </c>
      <c r="K2840">
        <v>7.76</v>
      </c>
      <c r="L2840">
        <v>13</v>
      </c>
      <c r="M2840">
        <v>10</v>
      </c>
      <c r="N2840">
        <v>3</v>
      </c>
      <c r="O2840">
        <v>13</v>
      </c>
      <c r="P2840">
        <v>76.900000000000006</v>
      </c>
      <c r="Q2840">
        <v>76.900000000000006</v>
      </c>
      <c r="R2840">
        <v>0</v>
      </c>
      <c r="S2840" t="s">
        <v>30</v>
      </c>
      <c r="T2840" t="s">
        <v>31</v>
      </c>
    </row>
    <row r="2841" spans="1:20" x14ac:dyDescent="0.3">
      <c r="A2841" t="s">
        <v>117</v>
      </c>
      <c r="B2841" t="s">
        <v>118</v>
      </c>
      <c r="C2841" t="s">
        <v>94</v>
      </c>
      <c r="D2841" t="s">
        <v>95</v>
      </c>
      <c r="E2841" t="s">
        <v>105</v>
      </c>
      <c r="F2841" t="s">
        <v>89</v>
      </c>
      <c r="G2841" t="s">
        <v>582</v>
      </c>
      <c r="H2841" t="s">
        <v>158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 t="s">
        <v>42</v>
      </c>
      <c r="T2841" t="s">
        <v>60</v>
      </c>
    </row>
    <row r="2842" spans="1:20" x14ac:dyDescent="0.3">
      <c r="A2842" t="s">
        <v>20</v>
      </c>
      <c r="B2842" t="s">
        <v>21</v>
      </c>
      <c r="C2842" t="s">
        <v>22</v>
      </c>
      <c r="D2842" t="s">
        <v>23</v>
      </c>
      <c r="E2842" t="s">
        <v>24</v>
      </c>
      <c r="F2842" t="s">
        <v>25</v>
      </c>
      <c r="G2842" t="s">
        <v>583</v>
      </c>
      <c r="H2842" t="s">
        <v>27</v>
      </c>
      <c r="I2842" t="s">
        <v>110</v>
      </c>
      <c r="J2842" t="s">
        <v>319</v>
      </c>
      <c r="K2842">
        <v>7.91</v>
      </c>
      <c r="L2842">
        <v>36</v>
      </c>
      <c r="M2842">
        <v>33</v>
      </c>
      <c r="N2842">
        <v>3</v>
      </c>
      <c r="O2842">
        <v>36</v>
      </c>
      <c r="P2842">
        <v>91.7</v>
      </c>
      <c r="Q2842">
        <v>91.7</v>
      </c>
      <c r="R2842">
        <v>0</v>
      </c>
      <c r="S2842" t="s">
        <v>30</v>
      </c>
      <c r="T2842" t="s">
        <v>31</v>
      </c>
    </row>
    <row r="2843" spans="1:20" x14ac:dyDescent="0.3">
      <c r="A2843" t="s">
        <v>32</v>
      </c>
      <c r="B2843" t="s">
        <v>33</v>
      </c>
      <c r="C2843" t="s">
        <v>22</v>
      </c>
      <c r="D2843" t="s">
        <v>34</v>
      </c>
      <c r="E2843" t="s">
        <v>24</v>
      </c>
      <c r="F2843" t="s">
        <v>25</v>
      </c>
      <c r="G2843" t="s">
        <v>583</v>
      </c>
      <c r="H2843" t="s">
        <v>294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 t="s">
        <v>42</v>
      </c>
      <c r="T2843" t="s">
        <v>60</v>
      </c>
    </row>
    <row r="2844" spans="1:20" x14ac:dyDescent="0.3">
      <c r="A2844" t="s">
        <v>38</v>
      </c>
      <c r="B2844" t="s">
        <v>39</v>
      </c>
      <c r="C2844" t="s">
        <v>22</v>
      </c>
      <c r="D2844" t="s">
        <v>34</v>
      </c>
      <c r="E2844" t="s">
        <v>24</v>
      </c>
      <c r="F2844" t="s">
        <v>25</v>
      </c>
      <c r="G2844" t="s">
        <v>583</v>
      </c>
      <c r="H2844" t="s">
        <v>27</v>
      </c>
      <c r="I2844" t="s">
        <v>153</v>
      </c>
      <c r="J2844" t="s">
        <v>139</v>
      </c>
      <c r="K2844">
        <v>8.92</v>
      </c>
      <c r="L2844">
        <v>29</v>
      </c>
      <c r="M2844">
        <v>29</v>
      </c>
      <c r="N2844">
        <v>0</v>
      </c>
      <c r="O2844">
        <v>29</v>
      </c>
      <c r="P2844">
        <v>100</v>
      </c>
      <c r="Q2844">
        <v>100</v>
      </c>
      <c r="R2844">
        <v>0.92</v>
      </c>
      <c r="S2844" t="s">
        <v>42</v>
      </c>
      <c r="T2844" t="s">
        <v>60</v>
      </c>
    </row>
    <row r="2845" spans="1:20" x14ac:dyDescent="0.3">
      <c r="A2845" t="s">
        <v>43</v>
      </c>
      <c r="B2845" t="s">
        <v>44</v>
      </c>
      <c r="C2845" t="s">
        <v>22</v>
      </c>
      <c r="D2845" t="s">
        <v>45</v>
      </c>
      <c r="E2845" t="s">
        <v>24</v>
      </c>
      <c r="F2845" t="s">
        <v>25</v>
      </c>
      <c r="G2845" t="s">
        <v>583</v>
      </c>
      <c r="H2845" t="s">
        <v>27</v>
      </c>
      <c r="I2845" t="s">
        <v>179</v>
      </c>
      <c r="J2845" t="s">
        <v>172</v>
      </c>
      <c r="K2845">
        <v>7.33</v>
      </c>
      <c r="L2845">
        <v>20</v>
      </c>
      <c r="M2845">
        <v>20</v>
      </c>
      <c r="N2845">
        <v>0</v>
      </c>
      <c r="O2845">
        <v>20</v>
      </c>
      <c r="P2845">
        <v>100</v>
      </c>
      <c r="Q2845">
        <v>100</v>
      </c>
      <c r="R2845">
        <v>0</v>
      </c>
      <c r="S2845" t="s">
        <v>42</v>
      </c>
      <c r="T2845" t="s">
        <v>60</v>
      </c>
    </row>
    <row r="2846" spans="1:20" x14ac:dyDescent="0.3">
      <c r="A2846" t="s">
        <v>48</v>
      </c>
      <c r="B2846" t="s">
        <v>49</v>
      </c>
      <c r="C2846" t="s">
        <v>22</v>
      </c>
      <c r="D2846" t="s">
        <v>34</v>
      </c>
      <c r="E2846" t="s">
        <v>24</v>
      </c>
      <c r="F2846" t="s">
        <v>25</v>
      </c>
      <c r="G2846" t="s">
        <v>583</v>
      </c>
      <c r="H2846" t="s">
        <v>27</v>
      </c>
      <c r="I2846" t="s">
        <v>110</v>
      </c>
      <c r="J2846" t="s">
        <v>140</v>
      </c>
      <c r="K2846">
        <v>8.31</v>
      </c>
      <c r="L2846">
        <v>27</v>
      </c>
      <c r="M2846">
        <v>26</v>
      </c>
      <c r="N2846">
        <v>1</v>
      </c>
      <c r="O2846">
        <v>27</v>
      </c>
      <c r="P2846">
        <v>96.3</v>
      </c>
      <c r="Q2846">
        <v>96.3</v>
      </c>
      <c r="R2846">
        <v>0.31</v>
      </c>
      <c r="S2846" t="s">
        <v>42</v>
      </c>
      <c r="T2846" t="s">
        <v>31</v>
      </c>
    </row>
    <row r="2847" spans="1:20" x14ac:dyDescent="0.3">
      <c r="A2847" t="s">
        <v>53</v>
      </c>
      <c r="B2847" t="s">
        <v>54</v>
      </c>
      <c r="C2847" t="s">
        <v>55</v>
      </c>
      <c r="D2847" t="s">
        <v>56</v>
      </c>
      <c r="E2847" t="s">
        <v>24</v>
      </c>
      <c r="F2847" t="s">
        <v>57</v>
      </c>
      <c r="G2847" t="s">
        <v>583</v>
      </c>
      <c r="H2847" t="s">
        <v>119</v>
      </c>
      <c r="I2847" t="s">
        <v>268</v>
      </c>
      <c r="J2847" t="s">
        <v>584</v>
      </c>
      <c r="K2847">
        <v>8.86</v>
      </c>
      <c r="L2847">
        <v>14</v>
      </c>
      <c r="M2847">
        <v>10</v>
      </c>
      <c r="N2847">
        <v>4</v>
      </c>
      <c r="O2847">
        <v>14</v>
      </c>
      <c r="P2847">
        <v>71.400000000000006</v>
      </c>
      <c r="Q2847">
        <v>71.400000000000006</v>
      </c>
      <c r="R2847">
        <v>0.86</v>
      </c>
      <c r="S2847" t="s">
        <v>30</v>
      </c>
      <c r="T2847" t="s">
        <v>37</v>
      </c>
    </row>
    <row r="2848" spans="1:20" x14ac:dyDescent="0.3">
      <c r="A2848" t="s">
        <v>61</v>
      </c>
      <c r="B2848" t="s">
        <v>62</v>
      </c>
      <c r="C2848" t="s">
        <v>55</v>
      </c>
      <c r="D2848" t="s">
        <v>63</v>
      </c>
      <c r="E2848" t="s">
        <v>24</v>
      </c>
      <c r="F2848" t="s">
        <v>57</v>
      </c>
      <c r="G2848" t="s">
        <v>583</v>
      </c>
      <c r="H2848" t="s">
        <v>27</v>
      </c>
      <c r="I2848" t="s">
        <v>28</v>
      </c>
      <c r="J2848" t="s">
        <v>301</v>
      </c>
      <c r="K2848">
        <v>7.32</v>
      </c>
      <c r="L2848">
        <v>19</v>
      </c>
      <c r="M2848">
        <v>15</v>
      </c>
      <c r="N2848">
        <v>4</v>
      </c>
      <c r="O2848">
        <v>19</v>
      </c>
      <c r="P2848">
        <v>78.900000000000006</v>
      </c>
      <c r="Q2848">
        <v>78.900000000000006</v>
      </c>
      <c r="R2848">
        <v>0</v>
      </c>
      <c r="S2848" t="s">
        <v>30</v>
      </c>
      <c r="T2848" t="s">
        <v>37</v>
      </c>
    </row>
    <row r="2849" spans="1:20" x14ac:dyDescent="0.3">
      <c r="A2849" t="s">
        <v>66</v>
      </c>
      <c r="B2849" t="s">
        <v>67</v>
      </c>
      <c r="C2849" t="s">
        <v>55</v>
      </c>
      <c r="D2849" t="s">
        <v>56</v>
      </c>
      <c r="E2849" t="s">
        <v>24</v>
      </c>
      <c r="F2849" t="s">
        <v>57</v>
      </c>
      <c r="G2849" t="s">
        <v>583</v>
      </c>
      <c r="H2849" t="s">
        <v>27</v>
      </c>
      <c r="I2849" t="s">
        <v>96</v>
      </c>
      <c r="J2849" t="s">
        <v>430</v>
      </c>
      <c r="K2849">
        <v>9.09</v>
      </c>
      <c r="L2849">
        <v>13</v>
      </c>
      <c r="M2849">
        <v>11</v>
      </c>
      <c r="N2849">
        <v>2</v>
      </c>
      <c r="O2849">
        <v>13</v>
      </c>
      <c r="P2849">
        <v>84.6</v>
      </c>
      <c r="Q2849">
        <v>84.6</v>
      </c>
      <c r="R2849">
        <v>1.0900000000000001</v>
      </c>
      <c r="S2849" t="s">
        <v>81</v>
      </c>
      <c r="T2849" t="s">
        <v>31</v>
      </c>
    </row>
    <row r="2850" spans="1:20" x14ac:dyDescent="0.3">
      <c r="A2850" t="s">
        <v>70</v>
      </c>
      <c r="B2850" t="s">
        <v>71</v>
      </c>
      <c r="C2850" t="s">
        <v>72</v>
      </c>
      <c r="D2850" t="s">
        <v>73</v>
      </c>
      <c r="E2850" t="s">
        <v>24</v>
      </c>
      <c r="F2850" t="s">
        <v>74</v>
      </c>
      <c r="G2850" t="s">
        <v>583</v>
      </c>
      <c r="H2850" t="s">
        <v>27</v>
      </c>
      <c r="I2850" t="s">
        <v>204</v>
      </c>
      <c r="J2850" t="s">
        <v>203</v>
      </c>
      <c r="K2850">
        <v>7.3</v>
      </c>
      <c r="L2850">
        <v>20</v>
      </c>
      <c r="M2850">
        <v>20</v>
      </c>
      <c r="N2850">
        <v>0</v>
      </c>
      <c r="O2850">
        <v>20</v>
      </c>
      <c r="P2850">
        <v>100</v>
      </c>
      <c r="Q2850">
        <v>100</v>
      </c>
      <c r="R2850">
        <v>0</v>
      </c>
      <c r="S2850" t="s">
        <v>42</v>
      </c>
      <c r="T2850" t="s">
        <v>60</v>
      </c>
    </row>
    <row r="2851" spans="1:20" x14ac:dyDescent="0.3">
      <c r="A2851" t="s">
        <v>77</v>
      </c>
      <c r="B2851" t="s">
        <v>78</v>
      </c>
      <c r="C2851" t="s">
        <v>72</v>
      </c>
      <c r="D2851" t="s">
        <v>73</v>
      </c>
      <c r="E2851" t="s">
        <v>24</v>
      </c>
      <c r="F2851" t="s">
        <v>74</v>
      </c>
      <c r="G2851" t="s">
        <v>583</v>
      </c>
      <c r="H2851" t="s">
        <v>27</v>
      </c>
      <c r="I2851" t="s">
        <v>138</v>
      </c>
      <c r="J2851" t="s">
        <v>356</v>
      </c>
      <c r="K2851">
        <v>8.15</v>
      </c>
      <c r="L2851">
        <v>12</v>
      </c>
      <c r="M2851">
        <v>12</v>
      </c>
      <c r="N2851">
        <v>0</v>
      </c>
      <c r="O2851">
        <v>12</v>
      </c>
      <c r="P2851">
        <v>100</v>
      </c>
      <c r="Q2851">
        <v>100</v>
      </c>
      <c r="R2851">
        <v>0.15</v>
      </c>
      <c r="S2851" t="s">
        <v>42</v>
      </c>
      <c r="T2851" t="s">
        <v>60</v>
      </c>
    </row>
    <row r="2852" spans="1:20" x14ac:dyDescent="0.3">
      <c r="A2852" t="s">
        <v>82</v>
      </c>
      <c r="B2852" t="s">
        <v>83</v>
      </c>
      <c r="C2852" t="s">
        <v>72</v>
      </c>
      <c r="D2852" t="s">
        <v>45</v>
      </c>
      <c r="E2852" t="s">
        <v>24</v>
      </c>
      <c r="F2852" t="s">
        <v>74</v>
      </c>
      <c r="G2852" t="s">
        <v>583</v>
      </c>
      <c r="H2852" t="s">
        <v>27</v>
      </c>
      <c r="I2852" t="s">
        <v>125</v>
      </c>
      <c r="J2852" t="s">
        <v>178</v>
      </c>
      <c r="K2852">
        <v>8.3699999999999992</v>
      </c>
      <c r="L2852">
        <v>18</v>
      </c>
      <c r="M2852">
        <v>16</v>
      </c>
      <c r="N2852">
        <v>2</v>
      </c>
      <c r="O2852">
        <v>18</v>
      </c>
      <c r="P2852">
        <v>88.9</v>
      </c>
      <c r="Q2852">
        <v>88.9</v>
      </c>
      <c r="R2852">
        <v>0.37</v>
      </c>
      <c r="S2852" t="s">
        <v>30</v>
      </c>
      <c r="T2852" t="s">
        <v>31</v>
      </c>
    </row>
    <row r="2853" spans="1:20" x14ac:dyDescent="0.3">
      <c r="A2853" t="s">
        <v>85</v>
      </c>
      <c r="B2853" t="s">
        <v>86</v>
      </c>
      <c r="C2853" t="s">
        <v>87</v>
      </c>
      <c r="D2853" t="s">
        <v>88</v>
      </c>
      <c r="E2853" t="s">
        <v>24</v>
      </c>
      <c r="F2853" t="s">
        <v>89</v>
      </c>
      <c r="G2853" t="s">
        <v>583</v>
      </c>
      <c r="H2853" t="s">
        <v>27</v>
      </c>
      <c r="I2853" t="s">
        <v>79</v>
      </c>
      <c r="J2853" t="s">
        <v>376</v>
      </c>
      <c r="K2853">
        <v>7.44</v>
      </c>
      <c r="L2853">
        <v>24</v>
      </c>
      <c r="M2853">
        <v>17</v>
      </c>
      <c r="N2853">
        <v>7</v>
      </c>
      <c r="O2853">
        <v>24</v>
      </c>
      <c r="P2853">
        <v>70.8</v>
      </c>
      <c r="Q2853">
        <v>70.8</v>
      </c>
      <c r="R2853">
        <v>0</v>
      </c>
      <c r="S2853" t="s">
        <v>30</v>
      </c>
      <c r="T2853" t="s">
        <v>37</v>
      </c>
    </row>
    <row r="2854" spans="1:20" x14ac:dyDescent="0.3">
      <c r="A2854" t="s">
        <v>92</v>
      </c>
      <c r="B2854" t="s">
        <v>93</v>
      </c>
      <c r="C2854" t="s">
        <v>94</v>
      </c>
      <c r="D2854" t="s">
        <v>95</v>
      </c>
      <c r="E2854" t="s">
        <v>24</v>
      </c>
      <c r="F2854" t="s">
        <v>89</v>
      </c>
      <c r="G2854" t="s">
        <v>583</v>
      </c>
      <c r="H2854" t="s">
        <v>27</v>
      </c>
      <c r="I2854" t="s">
        <v>50</v>
      </c>
      <c r="J2854" t="s">
        <v>261</v>
      </c>
      <c r="K2854">
        <v>9.56</v>
      </c>
      <c r="L2854">
        <v>35</v>
      </c>
      <c r="M2854">
        <v>31</v>
      </c>
      <c r="N2854">
        <v>4</v>
      </c>
      <c r="O2854">
        <v>35</v>
      </c>
      <c r="P2854">
        <v>88.6</v>
      </c>
      <c r="Q2854">
        <v>88.6</v>
      </c>
      <c r="R2854">
        <v>1.56</v>
      </c>
      <c r="S2854" t="s">
        <v>81</v>
      </c>
      <c r="T2854" t="s">
        <v>37</v>
      </c>
    </row>
    <row r="2855" spans="1:20" x14ac:dyDescent="0.3">
      <c r="A2855" t="s">
        <v>97</v>
      </c>
      <c r="B2855" t="s">
        <v>98</v>
      </c>
      <c r="C2855" t="s">
        <v>94</v>
      </c>
      <c r="D2855" t="s">
        <v>95</v>
      </c>
      <c r="E2855" t="s">
        <v>24</v>
      </c>
      <c r="F2855" t="s">
        <v>89</v>
      </c>
      <c r="G2855" t="s">
        <v>583</v>
      </c>
      <c r="H2855" t="s">
        <v>27</v>
      </c>
      <c r="I2855" t="s">
        <v>149</v>
      </c>
      <c r="J2855" t="s">
        <v>361</v>
      </c>
      <c r="K2855">
        <v>8.2899999999999991</v>
      </c>
      <c r="L2855">
        <v>36</v>
      </c>
      <c r="M2855">
        <v>29</v>
      </c>
      <c r="N2855">
        <v>7</v>
      </c>
      <c r="O2855">
        <v>36</v>
      </c>
      <c r="P2855">
        <v>80.599999999999994</v>
      </c>
      <c r="Q2855">
        <v>80.599999999999994</v>
      </c>
      <c r="R2855">
        <v>0.28999999999999998</v>
      </c>
      <c r="S2855" t="s">
        <v>42</v>
      </c>
      <c r="T2855" t="s">
        <v>37</v>
      </c>
    </row>
    <row r="2856" spans="1:20" x14ac:dyDescent="0.3">
      <c r="A2856" t="s">
        <v>100</v>
      </c>
      <c r="B2856" t="s">
        <v>101</v>
      </c>
      <c r="C2856" t="s">
        <v>94</v>
      </c>
      <c r="D2856" t="s">
        <v>45</v>
      </c>
      <c r="E2856" t="s">
        <v>24</v>
      </c>
      <c r="F2856" t="s">
        <v>89</v>
      </c>
      <c r="G2856" t="s">
        <v>583</v>
      </c>
      <c r="H2856" t="s">
        <v>27</v>
      </c>
      <c r="I2856" t="s">
        <v>204</v>
      </c>
      <c r="J2856" t="s">
        <v>334</v>
      </c>
      <c r="K2856">
        <v>7.56</v>
      </c>
      <c r="L2856">
        <v>30</v>
      </c>
      <c r="M2856">
        <v>22</v>
      </c>
      <c r="N2856">
        <v>8</v>
      </c>
      <c r="O2856">
        <v>30</v>
      </c>
      <c r="P2856">
        <v>73.3</v>
      </c>
      <c r="Q2856">
        <v>73.3</v>
      </c>
      <c r="R2856">
        <v>0</v>
      </c>
      <c r="S2856" t="s">
        <v>52</v>
      </c>
      <c r="T2856" t="s">
        <v>122</v>
      </c>
    </row>
    <row r="2857" spans="1:20" x14ac:dyDescent="0.3">
      <c r="A2857" t="s">
        <v>103</v>
      </c>
      <c r="B2857" t="s">
        <v>104</v>
      </c>
      <c r="C2857" t="s">
        <v>22</v>
      </c>
      <c r="D2857" t="s">
        <v>34</v>
      </c>
      <c r="E2857" t="s">
        <v>105</v>
      </c>
      <c r="F2857" t="s">
        <v>25</v>
      </c>
      <c r="G2857" t="s">
        <v>583</v>
      </c>
      <c r="H2857" t="s">
        <v>27</v>
      </c>
      <c r="I2857" t="s">
        <v>79</v>
      </c>
      <c r="J2857" t="s">
        <v>144</v>
      </c>
      <c r="K2857">
        <v>8.64</v>
      </c>
      <c r="L2857">
        <v>23</v>
      </c>
      <c r="M2857">
        <v>17</v>
      </c>
      <c r="N2857">
        <v>6</v>
      </c>
      <c r="O2857">
        <v>23</v>
      </c>
      <c r="P2857">
        <v>73.900000000000006</v>
      </c>
      <c r="Q2857">
        <v>73.900000000000006</v>
      </c>
      <c r="R2857">
        <v>0.64</v>
      </c>
      <c r="S2857" t="s">
        <v>42</v>
      </c>
      <c r="T2857" t="s">
        <v>37</v>
      </c>
    </row>
    <row r="2858" spans="1:20" x14ac:dyDescent="0.3">
      <c r="A2858" t="s">
        <v>108</v>
      </c>
      <c r="B2858" t="s">
        <v>109</v>
      </c>
      <c r="C2858" t="s">
        <v>22</v>
      </c>
      <c r="D2858" t="s">
        <v>34</v>
      </c>
      <c r="E2858" t="s">
        <v>105</v>
      </c>
      <c r="F2858" t="s">
        <v>25</v>
      </c>
      <c r="G2858" t="s">
        <v>583</v>
      </c>
      <c r="H2858" t="s">
        <v>27</v>
      </c>
      <c r="I2858" t="s">
        <v>181</v>
      </c>
      <c r="J2858" t="s">
        <v>349</v>
      </c>
      <c r="K2858">
        <v>9</v>
      </c>
      <c r="L2858">
        <v>13</v>
      </c>
      <c r="M2858">
        <v>10</v>
      </c>
      <c r="N2858">
        <v>3</v>
      </c>
      <c r="O2858">
        <v>13</v>
      </c>
      <c r="P2858">
        <v>76.900000000000006</v>
      </c>
      <c r="Q2858">
        <v>76.900000000000006</v>
      </c>
      <c r="R2858">
        <v>1</v>
      </c>
      <c r="S2858" t="s">
        <v>30</v>
      </c>
      <c r="T2858" t="s">
        <v>31</v>
      </c>
    </row>
    <row r="2859" spans="1:20" x14ac:dyDescent="0.3">
      <c r="A2859" t="s">
        <v>111</v>
      </c>
      <c r="B2859" t="s">
        <v>112</v>
      </c>
      <c r="C2859" t="s">
        <v>55</v>
      </c>
      <c r="D2859" t="s">
        <v>56</v>
      </c>
      <c r="E2859" t="s">
        <v>105</v>
      </c>
      <c r="F2859" t="s">
        <v>57</v>
      </c>
      <c r="G2859" t="s">
        <v>583</v>
      </c>
      <c r="H2859" t="s">
        <v>27</v>
      </c>
      <c r="I2859" t="s">
        <v>50</v>
      </c>
      <c r="J2859" t="s">
        <v>131</v>
      </c>
      <c r="K2859">
        <v>9.26</v>
      </c>
      <c r="L2859">
        <v>17</v>
      </c>
      <c r="M2859">
        <v>13</v>
      </c>
      <c r="N2859">
        <v>4</v>
      </c>
      <c r="O2859">
        <v>17</v>
      </c>
      <c r="P2859">
        <v>76.5</v>
      </c>
      <c r="Q2859">
        <v>76.5</v>
      </c>
      <c r="R2859">
        <v>1.26</v>
      </c>
      <c r="S2859" t="s">
        <v>30</v>
      </c>
      <c r="T2859" t="s">
        <v>37</v>
      </c>
    </row>
    <row r="2860" spans="1:20" x14ac:dyDescent="0.3">
      <c r="A2860" t="s">
        <v>114</v>
      </c>
      <c r="B2860" t="s">
        <v>115</v>
      </c>
      <c r="C2860" t="s">
        <v>72</v>
      </c>
      <c r="D2860" t="s">
        <v>73</v>
      </c>
      <c r="E2860" t="s">
        <v>105</v>
      </c>
      <c r="F2860" t="s">
        <v>74</v>
      </c>
      <c r="G2860" t="s">
        <v>583</v>
      </c>
      <c r="H2860" t="s">
        <v>27</v>
      </c>
      <c r="I2860" t="s">
        <v>90</v>
      </c>
      <c r="J2860" t="s">
        <v>91</v>
      </c>
      <c r="K2860">
        <v>9.31</v>
      </c>
      <c r="L2860">
        <v>21</v>
      </c>
      <c r="M2860">
        <v>17</v>
      </c>
      <c r="N2860">
        <v>4</v>
      </c>
      <c r="O2860">
        <v>21</v>
      </c>
      <c r="P2860">
        <v>81</v>
      </c>
      <c r="Q2860">
        <v>81</v>
      </c>
      <c r="R2860">
        <v>1.31</v>
      </c>
      <c r="S2860" t="s">
        <v>81</v>
      </c>
      <c r="T2860" t="s">
        <v>37</v>
      </c>
    </row>
    <row r="2861" spans="1:20" x14ac:dyDescent="0.3">
      <c r="A2861" t="s">
        <v>117</v>
      </c>
      <c r="B2861" t="s">
        <v>118</v>
      </c>
      <c r="C2861" t="s">
        <v>94</v>
      </c>
      <c r="D2861" t="s">
        <v>95</v>
      </c>
      <c r="E2861" t="s">
        <v>105</v>
      </c>
      <c r="F2861" t="s">
        <v>89</v>
      </c>
      <c r="G2861" t="s">
        <v>583</v>
      </c>
      <c r="H2861" t="s">
        <v>27</v>
      </c>
      <c r="I2861" t="s">
        <v>110</v>
      </c>
      <c r="J2861" t="s">
        <v>131</v>
      </c>
      <c r="K2861">
        <v>9.16</v>
      </c>
      <c r="L2861">
        <v>29</v>
      </c>
      <c r="M2861">
        <v>23</v>
      </c>
      <c r="N2861">
        <v>6</v>
      </c>
      <c r="O2861">
        <v>29</v>
      </c>
      <c r="P2861">
        <v>79.3</v>
      </c>
      <c r="Q2861">
        <v>79.3</v>
      </c>
      <c r="R2861">
        <v>1.1599999999999999</v>
      </c>
      <c r="S2861" t="s">
        <v>81</v>
      </c>
      <c r="T2861" t="s">
        <v>37</v>
      </c>
    </row>
    <row r="2862" spans="1:20" x14ac:dyDescent="0.3">
      <c r="A2862" t="s">
        <v>20</v>
      </c>
      <c r="B2862" t="s">
        <v>21</v>
      </c>
      <c r="C2862" t="s">
        <v>22</v>
      </c>
      <c r="D2862" t="s">
        <v>23</v>
      </c>
      <c r="E2862" t="s">
        <v>24</v>
      </c>
      <c r="F2862" t="s">
        <v>25</v>
      </c>
      <c r="G2862" t="s">
        <v>585</v>
      </c>
      <c r="H2862" t="s">
        <v>27</v>
      </c>
      <c r="I2862" t="s">
        <v>113</v>
      </c>
      <c r="J2862" t="s">
        <v>211</v>
      </c>
      <c r="K2862">
        <v>9.2200000000000006</v>
      </c>
      <c r="L2862">
        <v>27</v>
      </c>
      <c r="M2862">
        <v>24</v>
      </c>
      <c r="N2862">
        <v>3</v>
      </c>
      <c r="O2862">
        <v>27</v>
      </c>
      <c r="P2862">
        <v>88.9</v>
      </c>
      <c r="Q2862">
        <v>88.9</v>
      </c>
      <c r="R2862">
        <v>1.22</v>
      </c>
      <c r="S2862" t="s">
        <v>30</v>
      </c>
      <c r="T2862" t="s">
        <v>31</v>
      </c>
    </row>
    <row r="2863" spans="1:20" x14ac:dyDescent="0.3">
      <c r="A2863" t="s">
        <v>32</v>
      </c>
      <c r="B2863" t="s">
        <v>33</v>
      </c>
      <c r="C2863" t="s">
        <v>22</v>
      </c>
      <c r="D2863" t="s">
        <v>34</v>
      </c>
      <c r="E2863" t="s">
        <v>24</v>
      </c>
      <c r="F2863" t="s">
        <v>25</v>
      </c>
      <c r="G2863" t="s">
        <v>585</v>
      </c>
      <c r="H2863" t="s">
        <v>119</v>
      </c>
      <c r="I2863" t="s">
        <v>68</v>
      </c>
      <c r="J2863" t="s">
        <v>212</v>
      </c>
      <c r="K2863">
        <v>8.32</v>
      </c>
      <c r="L2863">
        <v>24</v>
      </c>
      <c r="M2863">
        <v>20</v>
      </c>
      <c r="N2863">
        <v>4</v>
      </c>
      <c r="O2863">
        <v>24</v>
      </c>
      <c r="P2863">
        <v>83.3</v>
      </c>
      <c r="Q2863">
        <v>83.3</v>
      </c>
      <c r="R2863">
        <v>0.32</v>
      </c>
      <c r="S2863" t="s">
        <v>30</v>
      </c>
      <c r="T2863" t="s">
        <v>37</v>
      </c>
    </row>
    <row r="2864" spans="1:20" x14ac:dyDescent="0.3">
      <c r="A2864" t="s">
        <v>38</v>
      </c>
      <c r="B2864" t="s">
        <v>39</v>
      </c>
      <c r="C2864" t="s">
        <v>22</v>
      </c>
      <c r="D2864" t="s">
        <v>34</v>
      </c>
      <c r="E2864" t="s">
        <v>24</v>
      </c>
      <c r="F2864" t="s">
        <v>25</v>
      </c>
      <c r="G2864" t="s">
        <v>585</v>
      </c>
      <c r="H2864" t="s">
        <v>27</v>
      </c>
      <c r="I2864" t="s">
        <v>149</v>
      </c>
      <c r="J2864" t="s">
        <v>228</v>
      </c>
      <c r="K2864">
        <v>8.67</v>
      </c>
      <c r="L2864">
        <v>23</v>
      </c>
      <c r="M2864">
        <v>23</v>
      </c>
      <c r="N2864">
        <v>0</v>
      </c>
      <c r="O2864">
        <v>23</v>
      </c>
      <c r="P2864">
        <v>100</v>
      </c>
      <c r="Q2864">
        <v>100</v>
      </c>
      <c r="R2864">
        <v>0.67</v>
      </c>
      <c r="S2864" t="s">
        <v>42</v>
      </c>
      <c r="T2864" t="s">
        <v>60</v>
      </c>
    </row>
    <row r="2865" spans="1:20" x14ac:dyDescent="0.3">
      <c r="A2865" t="s">
        <v>43</v>
      </c>
      <c r="B2865" t="s">
        <v>44</v>
      </c>
      <c r="C2865" t="s">
        <v>22</v>
      </c>
      <c r="D2865" t="s">
        <v>45</v>
      </c>
      <c r="E2865" t="s">
        <v>24</v>
      </c>
      <c r="F2865" t="s">
        <v>25</v>
      </c>
      <c r="G2865" t="s">
        <v>585</v>
      </c>
      <c r="H2865" t="s">
        <v>27</v>
      </c>
      <c r="I2865" t="s">
        <v>285</v>
      </c>
      <c r="J2865" t="s">
        <v>107</v>
      </c>
      <c r="K2865">
        <v>7.82</v>
      </c>
      <c r="L2865">
        <v>23</v>
      </c>
      <c r="M2865">
        <v>19</v>
      </c>
      <c r="N2865">
        <v>4</v>
      </c>
      <c r="O2865">
        <v>23</v>
      </c>
      <c r="P2865">
        <v>82.6</v>
      </c>
      <c r="Q2865">
        <v>82.6</v>
      </c>
      <c r="R2865">
        <v>0</v>
      </c>
      <c r="S2865" t="s">
        <v>30</v>
      </c>
      <c r="T2865" t="s">
        <v>37</v>
      </c>
    </row>
    <row r="2866" spans="1:20" x14ac:dyDescent="0.3">
      <c r="A2866" t="s">
        <v>48</v>
      </c>
      <c r="B2866" t="s">
        <v>49</v>
      </c>
      <c r="C2866" t="s">
        <v>22</v>
      </c>
      <c r="D2866" t="s">
        <v>34</v>
      </c>
      <c r="E2866" t="s">
        <v>24</v>
      </c>
      <c r="F2866" t="s">
        <v>25</v>
      </c>
      <c r="G2866" t="s">
        <v>585</v>
      </c>
      <c r="H2866" t="s">
        <v>27</v>
      </c>
      <c r="I2866" t="s">
        <v>136</v>
      </c>
      <c r="J2866" t="s">
        <v>195</v>
      </c>
      <c r="K2866">
        <v>7.76</v>
      </c>
      <c r="L2866">
        <v>20</v>
      </c>
      <c r="M2866">
        <v>15</v>
      </c>
      <c r="N2866">
        <v>5</v>
      </c>
      <c r="O2866">
        <v>20</v>
      </c>
      <c r="P2866">
        <v>75</v>
      </c>
      <c r="Q2866">
        <v>75</v>
      </c>
      <c r="R2866">
        <v>0</v>
      </c>
      <c r="S2866" t="s">
        <v>81</v>
      </c>
      <c r="T2866" t="s">
        <v>37</v>
      </c>
    </row>
    <row r="2867" spans="1:20" x14ac:dyDescent="0.3">
      <c r="A2867" t="s">
        <v>53</v>
      </c>
      <c r="B2867" t="s">
        <v>54</v>
      </c>
      <c r="C2867" t="s">
        <v>55</v>
      </c>
      <c r="D2867" t="s">
        <v>56</v>
      </c>
      <c r="E2867" t="s">
        <v>24</v>
      </c>
      <c r="F2867" t="s">
        <v>57</v>
      </c>
      <c r="G2867" t="s">
        <v>585</v>
      </c>
      <c r="H2867" t="s">
        <v>27</v>
      </c>
      <c r="I2867" t="s">
        <v>79</v>
      </c>
      <c r="J2867" t="s">
        <v>265</v>
      </c>
      <c r="K2867">
        <v>9.39</v>
      </c>
      <c r="L2867">
        <v>15</v>
      </c>
      <c r="M2867">
        <v>10</v>
      </c>
      <c r="N2867">
        <v>5</v>
      </c>
      <c r="O2867">
        <v>15</v>
      </c>
      <c r="P2867">
        <v>66.7</v>
      </c>
      <c r="Q2867">
        <v>66.7</v>
      </c>
      <c r="R2867">
        <v>1.39</v>
      </c>
      <c r="S2867" t="s">
        <v>30</v>
      </c>
      <c r="T2867" t="s">
        <v>37</v>
      </c>
    </row>
    <row r="2868" spans="1:20" x14ac:dyDescent="0.3">
      <c r="A2868" t="s">
        <v>61</v>
      </c>
      <c r="B2868" t="s">
        <v>62</v>
      </c>
      <c r="C2868" t="s">
        <v>55</v>
      </c>
      <c r="D2868" t="s">
        <v>63</v>
      </c>
      <c r="E2868" t="s">
        <v>24</v>
      </c>
      <c r="F2868" t="s">
        <v>57</v>
      </c>
      <c r="G2868" t="s">
        <v>585</v>
      </c>
      <c r="H2868" t="s">
        <v>27</v>
      </c>
      <c r="I2868" t="s">
        <v>204</v>
      </c>
      <c r="J2868" t="s">
        <v>240</v>
      </c>
      <c r="K2868">
        <v>7.52</v>
      </c>
      <c r="L2868">
        <v>15</v>
      </c>
      <c r="M2868">
        <v>14</v>
      </c>
      <c r="N2868">
        <v>1</v>
      </c>
      <c r="O2868">
        <v>15</v>
      </c>
      <c r="P2868">
        <v>93.3</v>
      </c>
      <c r="Q2868">
        <v>93.3</v>
      </c>
      <c r="R2868">
        <v>0</v>
      </c>
      <c r="S2868" t="s">
        <v>30</v>
      </c>
      <c r="T2868" t="s">
        <v>31</v>
      </c>
    </row>
    <row r="2869" spans="1:20" x14ac:dyDescent="0.3">
      <c r="A2869" t="s">
        <v>66</v>
      </c>
      <c r="B2869" t="s">
        <v>67</v>
      </c>
      <c r="C2869" t="s">
        <v>55</v>
      </c>
      <c r="D2869" t="s">
        <v>56</v>
      </c>
      <c r="E2869" t="s">
        <v>24</v>
      </c>
      <c r="F2869" t="s">
        <v>57</v>
      </c>
      <c r="G2869" t="s">
        <v>585</v>
      </c>
      <c r="H2869" t="s">
        <v>119</v>
      </c>
      <c r="I2869" t="s">
        <v>173</v>
      </c>
      <c r="J2869" t="s">
        <v>291</v>
      </c>
      <c r="K2869">
        <v>7.89</v>
      </c>
      <c r="L2869">
        <v>26</v>
      </c>
      <c r="M2869">
        <v>26</v>
      </c>
      <c r="N2869">
        <v>0</v>
      </c>
      <c r="O2869">
        <v>26</v>
      </c>
      <c r="P2869">
        <v>100</v>
      </c>
      <c r="Q2869">
        <v>100</v>
      </c>
      <c r="R2869">
        <v>0</v>
      </c>
      <c r="S2869" t="s">
        <v>42</v>
      </c>
      <c r="T2869" t="s">
        <v>60</v>
      </c>
    </row>
    <row r="2870" spans="1:20" x14ac:dyDescent="0.3">
      <c r="A2870" t="s">
        <v>70</v>
      </c>
      <c r="B2870" t="s">
        <v>71</v>
      </c>
      <c r="C2870" t="s">
        <v>72</v>
      </c>
      <c r="D2870" t="s">
        <v>73</v>
      </c>
      <c r="E2870" t="s">
        <v>24</v>
      </c>
      <c r="F2870" t="s">
        <v>74</v>
      </c>
      <c r="G2870" t="s">
        <v>585</v>
      </c>
      <c r="H2870" t="s">
        <v>27</v>
      </c>
      <c r="I2870" t="s">
        <v>64</v>
      </c>
      <c r="J2870" t="s">
        <v>267</v>
      </c>
      <c r="K2870">
        <v>7.56</v>
      </c>
      <c r="L2870">
        <v>24</v>
      </c>
      <c r="M2870">
        <v>19</v>
      </c>
      <c r="N2870">
        <v>5</v>
      </c>
      <c r="O2870">
        <v>24</v>
      </c>
      <c r="P2870">
        <v>79.2</v>
      </c>
      <c r="Q2870">
        <v>79.2</v>
      </c>
      <c r="R2870">
        <v>0</v>
      </c>
      <c r="S2870" t="s">
        <v>30</v>
      </c>
      <c r="T2870" t="s">
        <v>37</v>
      </c>
    </row>
    <row r="2871" spans="1:20" x14ac:dyDescent="0.3">
      <c r="A2871" t="s">
        <v>77</v>
      </c>
      <c r="B2871" t="s">
        <v>78</v>
      </c>
      <c r="C2871" t="s">
        <v>72</v>
      </c>
      <c r="D2871" t="s">
        <v>73</v>
      </c>
      <c r="E2871" t="s">
        <v>24</v>
      </c>
      <c r="F2871" t="s">
        <v>74</v>
      </c>
      <c r="G2871" t="s">
        <v>585</v>
      </c>
      <c r="H2871" t="s">
        <v>27</v>
      </c>
      <c r="I2871" t="s">
        <v>40</v>
      </c>
      <c r="J2871" t="s">
        <v>163</v>
      </c>
      <c r="K2871">
        <v>8.25</v>
      </c>
      <c r="L2871">
        <v>12</v>
      </c>
      <c r="M2871">
        <v>9</v>
      </c>
      <c r="N2871">
        <v>3</v>
      </c>
      <c r="O2871">
        <v>12</v>
      </c>
      <c r="P2871">
        <v>75</v>
      </c>
      <c r="Q2871">
        <v>75</v>
      </c>
      <c r="R2871">
        <v>0.25</v>
      </c>
      <c r="S2871" t="s">
        <v>30</v>
      </c>
      <c r="T2871" t="s">
        <v>31</v>
      </c>
    </row>
    <row r="2872" spans="1:20" x14ac:dyDescent="0.3">
      <c r="A2872" t="s">
        <v>82</v>
      </c>
      <c r="B2872" t="s">
        <v>83</v>
      </c>
      <c r="C2872" t="s">
        <v>72</v>
      </c>
      <c r="D2872" t="s">
        <v>45</v>
      </c>
      <c r="E2872" t="s">
        <v>24</v>
      </c>
      <c r="F2872" t="s">
        <v>74</v>
      </c>
      <c r="G2872" t="s">
        <v>585</v>
      </c>
      <c r="H2872" t="s">
        <v>27</v>
      </c>
      <c r="I2872" t="s">
        <v>79</v>
      </c>
      <c r="J2872" t="s">
        <v>262</v>
      </c>
      <c r="K2872">
        <v>7.3</v>
      </c>
      <c r="L2872">
        <v>21</v>
      </c>
      <c r="M2872">
        <v>17</v>
      </c>
      <c r="N2872">
        <v>4</v>
      </c>
      <c r="O2872">
        <v>21</v>
      </c>
      <c r="P2872">
        <v>81</v>
      </c>
      <c r="Q2872">
        <v>81</v>
      </c>
      <c r="R2872">
        <v>0</v>
      </c>
      <c r="S2872" t="s">
        <v>42</v>
      </c>
      <c r="T2872" t="s">
        <v>37</v>
      </c>
    </row>
    <row r="2873" spans="1:20" x14ac:dyDescent="0.3">
      <c r="A2873" t="s">
        <v>85</v>
      </c>
      <c r="B2873" t="s">
        <v>86</v>
      </c>
      <c r="C2873" t="s">
        <v>87</v>
      </c>
      <c r="D2873" t="s">
        <v>88</v>
      </c>
      <c r="E2873" t="s">
        <v>24</v>
      </c>
      <c r="F2873" t="s">
        <v>89</v>
      </c>
      <c r="G2873" t="s">
        <v>585</v>
      </c>
      <c r="H2873" t="s">
        <v>27</v>
      </c>
      <c r="I2873" t="s">
        <v>58</v>
      </c>
      <c r="J2873" t="s">
        <v>230</v>
      </c>
      <c r="K2873">
        <v>8.81</v>
      </c>
      <c r="L2873">
        <v>10</v>
      </c>
      <c r="M2873">
        <v>9</v>
      </c>
      <c r="N2873">
        <v>1</v>
      </c>
      <c r="O2873">
        <v>10</v>
      </c>
      <c r="P2873">
        <v>90</v>
      </c>
      <c r="Q2873">
        <v>90</v>
      </c>
      <c r="R2873">
        <v>0.81</v>
      </c>
      <c r="S2873" t="s">
        <v>42</v>
      </c>
      <c r="T2873" t="s">
        <v>31</v>
      </c>
    </row>
    <row r="2874" spans="1:20" x14ac:dyDescent="0.3">
      <c r="A2874" t="s">
        <v>92</v>
      </c>
      <c r="B2874" t="s">
        <v>93</v>
      </c>
      <c r="C2874" t="s">
        <v>94</v>
      </c>
      <c r="D2874" t="s">
        <v>95</v>
      </c>
      <c r="E2874" t="s">
        <v>24</v>
      </c>
      <c r="F2874" t="s">
        <v>89</v>
      </c>
      <c r="G2874" t="s">
        <v>585</v>
      </c>
      <c r="H2874" t="s">
        <v>27</v>
      </c>
      <c r="I2874" t="s">
        <v>64</v>
      </c>
      <c r="J2874" t="s">
        <v>334</v>
      </c>
      <c r="K2874">
        <v>7.85</v>
      </c>
      <c r="L2874">
        <v>30</v>
      </c>
      <c r="M2874">
        <v>27</v>
      </c>
      <c r="N2874">
        <v>3</v>
      </c>
      <c r="O2874">
        <v>30</v>
      </c>
      <c r="P2874">
        <v>90</v>
      </c>
      <c r="Q2874">
        <v>90</v>
      </c>
      <c r="R2874">
        <v>0</v>
      </c>
      <c r="S2874" t="s">
        <v>81</v>
      </c>
      <c r="T2874" t="s">
        <v>31</v>
      </c>
    </row>
    <row r="2875" spans="1:20" x14ac:dyDescent="0.3">
      <c r="A2875" t="s">
        <v>97</v>
      </c>
      <c r="B2875" t="s">
        <v>98</v>
      </c>
      <c r="C2875" t="s">
        <v>94</v>
      </c>
      <c r="D2875" t="s">
        <v>95</v>
      </c>
      <c r="E2875" t="s">
        <v>24</v>
      </c>
      <c r="F2875" t="s">
        <v>89</v>
      </c>
      <c r="G2875" t="s">
        <v>585</v>
      </c>
      <c r="H2875" t="s">
        <v>27</v>
      </c>
      <c r="I2875" t="s">
        <v>149</v>
      </c>
      <c r="J2875" t="s">
        <v>190</v>
      </c>
      <c r="K2875">
        <v>9.17</v>
      </c>
      <c r="L2875">
        <v>36</v>
      </c>
      <c r="M2875">
        <v>26</v>
      </c>
      <c r="N2875">
        <v>10</v>
      </c>
      <c r="O2875">
        <v>36</v>
      </c>
      <c r="P2875">
        <v>72.2</v>
      </c>
      <c r="Q2875">
        <v>72.2</v>
      </c>
      <c r="R2875">
        <v>1.17</v>
      </c>
      <c r="S2875" t="s">
        <v>81</v>
      </c>
      <c r="T2875" t="s">
        <v>122</v>
      </c>
    </row>
    <row r="2876" spans="1:20" x14ac:dyDescent="0.3">
      <c r="A2876" t="s">
        <v>100</v>
      </c>
      <c r="B2876" t="s">
        <v>101</v>
      </c>
      <c r="C2876" t="s">
        <v>94</v>
      </c>
      <c r="D2876" t="s">
        <v>45</v>
      </c>
      <c r="E2876" t="s">
        <v>24</v>
      </c>
      <c r="F2876" t="s">
        <v>89</v>
      </c>
      <c r="G2876" t="s">
        <v>585</v>
      </c>
      <c r="H2876" t="s">
        <v>27</v>
      </c>
      <c r="I2876" t="s">
        <v>179</v>
      </c>
      <c r="J2876" t="s">
        <v>231</v>
      </c>
      <c r="K2876">
        <v>8.43</v>
      </c>
      <c r="L2876">
        <v>32</v>
      </c>
      <c r="M2876">
        <v>32</v>
      </c>
      <c r="N2876">
        <v>0</v>
      </c>
      <c r="O2876">
        <v>32</v>
      </c>
      <c r="P2876">
        <v>100</v>
      </c>
      <c r="Q2876">
        <v>100</v>
      </c>
      <c r="R2876">
        <v>0.43</v>
      </c>
      <c r="S2876" t="s">
        <v>42</v>
      </c>
      <c r="T2876" t="s">
        <v>60</v>
      </c>
    </row>
    <row r="2877" spans="1:20" x14ac:dyDescent="0.3">
      <c r="A2877" t="s">
        <v>103</v>
      </c>
      <c r="B2877" t="s">
        <v>104</v>
      </c>
      <c r="C2877" t="s">
        <v>22</v>
      </c>
      <c r="D2877" t="s">
        <v>34</v>
      </c>
      <c r="E2877" t="s">
        <v>105</v>
      </c>
      <c r="F2877" t="s">
        <v>25</v>
      </c>
      <c r="G2877" t="s">
        <v>585</v>
      </c>
      <c r="H2877" t="s">
        <v>27</v>
      </c>
      <c r="I2877" t="s">
        <v>110</v>
      </c>
      <c r="J2877" t="s">
        <v>235</v>
      </c>
      <c r="K2877">
        <v>7.57</v>
      </c>
      <c r="L2877">
        <v>19</v>
      </c>
      <c r="M2877">
        <v>16</v>
      </c>
      <c r="N2877">
        <v>3</v>
      </c>
      <c r="O2877">
        <v>19</v>
      </c>
      <c r="P2877">
        <v>84.2</v>
      </c>
      <c r="Q2877">
        <v>84.2</v>
      </c>
      <c r="R2877">
        <v>0</v>
      </c>
      <c r="S2877" t="s">
        <v>30</v>
      </c>
      <c r="T2877" t="s">
        <v>31</v>
      </c>
    </row>
    <row r="2878" spans="1:20" x14ac:dyDescent="0.3">
      <c r="A2878" t="s">
        <v>108</v>
      </c>
      <c r="B2878" t="s">
        <v>109</v>
      </c>
      <c r="C2878" t="s">
        <v>22</v>
      </c>
      <c r="D2878" t="s">
        <v>34</v>
      </c>
      <c r="E2878" t="s">
        <v>105</v>
      </c>
      <c r="F2878" t="s">
        <v>25</v>
      </c>
      <c r="G2878" t="s">
        <v>585</v>
      </c>
      <c r="H2878" t="s">
        <v>27</v>
      </c>
      <c r="I2878" t="s">
        <v>90</v>
      </c>
      <c r="J2878" t="s">
        <v>248</v>
      </c>
      <c r="K2878">
        <v>7.46</v>
      </c>
      <c r="L2878">
        <v>26</v>
      </c>
      <c r="M2878">
        <v>21</v>
      </c>
      <c r="N2878">
        <v>5</v>
      </c>
      <c r="O2878">
        <v>26</v>
      </c>
      <c r="P2878">
        <v>80.8</v>
      </c>
      <c r="Q2878">
        <v>80.8</v>
      </c>
      <c r="R2878">
        <v>0</v>
      </c>
      <c r="S2878" t="s">
        <v>30</v>
      </c>
      <c r="T2878" t="s">
        <v>37</v>
      </c>
    </row>
    <row r="2879" spans="1:20" x14ac:dyDescent="0.3">
      <c r="A2879" t="s">
        <v>111</v>
      </c>
      <c r="B2879" t="s">
        <v>112</v>
      </c>
      <c r="C2879" t="s">
        <v>55</v>
      </c>
      <c r="D2879" t="s">
        <v>56</v>
      </c>
      <c r="E2879" t="s">
        <v>105</v>
      </c>
      <c r="F2879" t="s">
        <v>57</v>
      </c>
      <c r="G2879" t="s">
        <v>585</v>
      </c>
      <c r="H2879" t="s">
        <v>27</v>
      </c>
      <c r="I2879" t="s">
        <v>179</v>
      </c>
      <c r="J2879" t="s">
        <v>139</v>
      </c>
      <c r="K2879">
        <v>9</v>
      </c>
      <c r="L2879">
        <v>19</v>
      </c>
      <c r="M2879">
        <v>13</v>
      </c>
      <c r="N2879">
        <v>6</v>
      </c>
      <c r="O2879">
        <v>19</v>
      </c>
      <c r="P2879">
        <v>68.400000000000006</v>
      </c>
      <c r="Q2879">
        <v>68.400000000000006</v>
      </c>
      <c r="R2879">
        <v>1</v>
      </c>
      <c r="S2879" t="s">
        <v>30</v>
      </c>
      <c r="T2879" t="s">
        <v>37</v>
      </c>
    </row>
    <row r="2880" spans="1:20" x14ac:dyDescent="0.3">
      <c r="A2880" t="s">
        <v>114</v>
      </c>
      <c r="B2880" t="s">
        <v>115</v>
      </c>
      <c r="C2880" t="s">
        <v>72</v>
      </c>
      <c r="D2880" t="s">
        <v>73</v>
      </c>
      <c r="E2880" t="s">
        <v>105</v>
      </c>
      <c r="F2880" t="s">
        <v>74</v>
      </c>
      <c r="G2880" t="s">
        <v>585</v>
      </c>
      <c r="H2880" t="s">
        <v>27</v>
      </c>
      <c r="I2880" t="s">
        <v>210</v>
      </c>
      <c r="J2880" t="s">
        <v>442</v>
      </c>
      <c r="K2880">
        <v>8.73</v>
      </c>
      <c r="L2880">
        <v>13</v>
      </c>
      <c r="M2880">
        <v>11</v>
      </c>
      <c r="N2880">
        <v>2</v>
      </c>
      <c r="O2880">
        <v>13</v>
      </c>
      <c r="P2880">
        <v>84.6</v>
      </c>
      <c r="Q2880">
        <v>84.6</v>
      </c>
      <c r="R2880">
        <v>0.73</v>
      </c>
      <c r="S2880" t="s">
        <v>81</v>
      </c>
      <c r="T2880" t="s">
        <v>31</v>
      </c>
    </row>
    <row r="2881" spans="1:20" x14ac:dyDescent="0.3">
      <c r="A2881" t="s">
        <v>117</v>
      </c>
      <c r="B2881" t="s">
        <v>118</v>
      </c>
      <c r="C2881" t="s">
        <v>94</v>
      </c>
      <c r="D2881" t="s">
        <v>95</v>
      </c>
      <c r="E2881" t="s">
        <v>105</v>
      </c>
      <c r="F2881" t="s">
        <v>89</v>
      </c>
      <c r="G2881" t="s">
        <v>585</v>
      </c>
      <c r="H2881" t="s">
        <v>27</v>
      </c>
      <c r="I2881" t="s">
        <v>130</v>
      </c>
      <c r="J2881" t="s">
        <v>211</v>
      </c>
      <c r="K2881">
        <v>8.16</v>
      </c>
      <c r="L2881">
        <v>32</v>
      </c>
      <c r="M2881">
        <v>26</v>
      </c>
      <c r="N2881">
        <v>6</v>
      </c>
      <c r="O2881">
        <v>32</v>
      </c>
      <c r="P2881">
        <v>81.2</v>
      </c>
      <c r="Q2881">
        <v>81.2</v>
      </c>
      <c r="R2881">
        <v>0.16</v>
      </c>
      <c r="S2881" t="s">
        <v>30</v>
      </c>
      <c r="T2881" t="s">
        <v>37</v>
      </c>
    </row>
  </sheetData>
  <autoFilter ref="A1:T2881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/>
  </sheetPr>
  <dimension ref="A1:H37"/>
  <sheetViews>
    <sheetView showGridLines="0" topLeftCell="A13" zoomScaleNormal="100" workbookViewId="0">
      <selection activeCell="J20" sqref="J20"/>
    </sheetView>
  </sheetViews>
  <sheetFormatPr defaultColWidth="8.6640625" defaultRowHeight="14.4" x14ac:dyDescent="0.3"/>
  <cols>
    <col min="1" max="7" width="16" customWidth="1"/>
    <col min="8" max="8" width="33.6640625" bestFit="1" customWidth="1"/>
  </cols>
  <sheetData>
    <row r="1" spans="1:8" ht="27.75" customHeight="1" x14ac:dyDescent="0.3">
      <c r="A1" s="24" t="s">
        <v>586</v>
      </c>
      <c r="B1" s="24"/>
      <c r="C1" s="24"/>
      <c r="D1" s="24"/>
      <c r="E1" s="24"/>
      <c r="F1" s="24"/>
      <c r="G1" s="24"/>
      <c r="H1" s="24"/>
    </row>
    <row r="2" spans="1:8" x14ac:dyDescent="0.3">
      <c r="A2" s="25" t="s">
        <v>587</v>
      </c>
      <c r="B2" s="25"/>
      <c r="C2" s="25"/>
      <c r="D2" s="25"/>
      <c r="E2" s="25"/>
      <c r="F2" s="25"/>
      <c r="G2" s="25"/>
      <c r="H2" s="25"/>
    </row>
    <row r="4" spans="1:8" ht="21.75" customHeight="1" x14ac:dyDescent="0.3">
      <c r="A4" s="19" t="s">
        <v>588</v>
      </c>
      <c r="B4" s="19"/>
      <c r="C4" s="19"/>
      <c r="D4" s="19"/>
      <c r="E4" s="19"/>
      <c r="F4" s="19"/>
      <c r="G4" s="19"/>
      <c r="H4" s="19"/>
    </row>
    <row r="5" spans="1:8" x14ac:dyDescent="0.3">
      <c r="A5" s="4" t="s">
        <v>589</v>
      </c>
      <c r="D5" s="4" t="s">
        <v>590</v>
      </c>
      <c r="G5" s="4" t="s">
        <v>591</v>
      </c>
      <c r="H5" s="4" t="s">
        <v>592</v>
      </c>
    </row>
    <row r="6" spans="1:8" x14ac:dyDescent="0.3">
      <c r="A6" s="22" t="s">
        <v>593</v>
      </c>
      <c r="B6" s="22"/>
      <c r="C6" s="22"/>
      <c r="D6" s="23" t="s">
        <v>594</v>
      </c>
      <c r="E6" s="23"/>
      <c r="F6" s="23"/>
      <c r="G6" s="5">
        <f>COUNTBLANK(Raw_Data!A2:A2881)</f>
        <v>0</v>
      </c>
      <c r="H6" s="6" t="str">
        <f t="shared" ref="H6:H15" si="0">IF(G6=0,"OK","REVIEW")</f>
        <v>OK</v>
      </c>
    </row>
    <row r="7" spans="1:8" x14ac:dyDescent="0.3">
      <c r="A7" s="22" t="s">
        <v>595</v>
      </c>
      <c r="B7" s="22"/>
      <c r="C7" s="22"/>
      <c r="D7" s="23" t="s">
        <v>596</v>
      </c>
      <c r="E7" s="23"/>
      <c r="F7" s="23"/>
      <c r="G7" s="5">
        <f>COUNTBLANK(Raw_Data!B2:B2881)</f>
        <v>0</v>
      </c>
      <c r="H7" s="6" t="str">
        <f t="shared" si="0"/>
        <v>OK</v>
      </c>
    </row>
    <row r="8" spans="1:8" x14ac:dyDescent="0.3">
      <c r="A8" s="22" t="s">
        <v>597</v>
      </c>
      <c r="B8" s="22"/>
      <c r="C8" s="22"/>
      <c r="D8" s="23" t="s">
        <v>598</v>
      </c>
      <c r="E8" s="23"/>
      <c r="F8" s="23"/>
      <c r="G8" s="5">
        <f>COUNTBLANK(Raw_Data!C2:C2881)</f>
        <v>0</v>
      </c>
      <c r="H8" s="6" t="str">
        <f t="shared" si="0"/>
        <v>OK</v>
      </c>
    </row>
    <row r="9" spans="1:8" x14ac:dyDescent="0.3">
      <c r="A9" s="22" t="s">
        <v>599</v>
      </c>
      <c r="B9" s="22"/>
      <c r="C9" s="22"/>
      <c r="D9" s="23" t="s">
        <v>600</v>
      </c>
      <c r="E9" s="23"/>
      <c r="F9" s="23"/>
      <c r="G9" s="5">
        <f>COUNTBLANK(Raw_Data!G2:G2881)</f>
        <v>0</v>
      </c>
      <c r="H9" s="6" t="str">
        <f t="shared" si="0"/>
        <v>OK</v>
      </c>
    </row>
    <row r="10" spans="1:8" x14ac:dyDescent="0.3">
      <c r="A10" s="22" t="s">
        <v>601</v>
      </c>
      <c r="B10" s="22"/>
      <c r="C10" s="22"/>
      <c r="D10" s="23" t="s">
        <v>602</v>
      </c>
      <c r="E10" s="23"/>
      <c r="F10" s="23"/>
      <c r="G10" s="5">
        <f>SUMPRODUCT((COUNTIFS(Raw_Data!A2:A2881,Raw_Data!A2:A2881,Raw_Data!G2:G2881,Raw_Data!G2:G2881)&gt;1)*1)</f>
        <v>0</v>
      </c>
      <c r="H10" s="6" t="str">
        <f t="shared" si="0"/>
        <v>OK</v>
      </c>
    </row>
    <row r="11" spans="1:8" x14ac:dyDescent="0.3">
      <c r="A11" s="22" t="s">
        <v>603</v>
      </c>
      <c r="B11" s="22"/>
      <c r="C11" s="22"/>
      <c r="D11" s="23" t="s">
        <v>604</v>
      </c>
      <c r="E11" s="23"/>
      <c r="F11" s="23"/>
      <c r="G11" s="5">
        <f>COUNTIF(Raw_Data!K2:K2881,"&lt;0")</f>
        <v>0</v>
      </c>
      <c r="H11" s="6" t="str">
        <f t="shared" si="0"/>
        <v>OK</v>
      </c>
    </row>
    <row r="12" spans="1:8" x14ac:dyDescent="0.3">
      <c r="A12" s="22" t="s">
        <v>605</v>
      </c>
      <c r="B12" s="22"/>
      <c r="C12" s="22"/>
      <c r="D12" s="23" t="s">
        <v>606</v>
      </c>
      <c r="E12" s="23"/>
      <c r="F12" s="23"/>
      <c r="G12" s="5">
        <f>COUNTIF(Raw_Data!N2:N2881,"&lt;0")</f>
        <v>0</v>
      </c>
      <c r="H12" s="6" t="str">
        <f t="shared" si="0"/>
        <v>OK</v>
      </c>
    </row>
    <row r="13" spans="1:8" x14ac:dyDescent="0.3">
      <c r="A13" s="22" t="s">
        <v>607</v>
      </c>
      <c r="B13" s="22"/>
      <c r="C13" s="22"/>
      <c r="D13" s="23" t="s">
        <v>608</v>
      </c>
      <c r="E13" s="23"/>
      <c r="F13" s="23"/>
      <c r="G13" s="5">
        <f>SUMPRODUCT((Raw_Data!M2:M2881&gt;Raw_Data!L2:L2881)*1)</f>
        <v>0</v>
      </c>
      <c r="H13" s="6" t="str">
        <f t="shared" si="0"/>
        <v>OK</v>
      </c>
    </row>
    <row r="14" spans="1:8" x14ac:dyDescent="0.3">
      <c r="A14" s="22" t="s">
        <v>609</v>
      </c>
      <c r="B14" s="22"/>
      <c r="C14" s="22"/>
      <c r="D14" s="23" t="s">
        <v>610</v>
      </c>
      <c r="E14" s="23"/>
      <c r="F14" s="23"/>
      <c r="G14" s="5">
        <f>SUMPRODUCT(((Raw_Data!P2:P2881&lt;0)+(Raw_Data!P2:P2881&gt;100))*1)</f>
        <v>0</v>
      </c>
      <c r="H14" s="6" t="str">
        <f t="shared" si="0"/>
        <v>OK</v>
      </c>
    </row>
    <row r="15" spans="1:8" x14ac:dyDescent="0.3">
      <c r="A15" s="22" t="s">
        <v>611</v>
      </c>
      <c r="B15" s="22"/>
      <c r="C15" s="22"/>
      <c r="D15" s="23" t="s">
        <v>612</v>
      </c>
      <c r="E15" s="23"/>
      <c r="F15" s="23"/>
      <c r="G15" s="5">
        <f>SUMPRODUCT(((Raw_Data!K2:K2881&lt;0)+(Raw_Data!K2:K2881&gt;12))*1)</f>
        <v>0</v>
      </c>
      <c r="H15" s="6" t="str">
        <f t="shared" si="0"/>
        <v>OK</v>
      </c>
    </row>
    <row r="16" spans="1:8" x14ac:dyDescent="0.3">
      <c r="A16" s="22" t="s">
        <v>613</v>
      </c>
      <c r="B16" s="22"/>
      <c r="C16" s="22"/>
      <c r="D16" s="23" t="s">
        <v>614</v>
      </c>
      <c r="E16" s="23"/>
      <c r="F16" s="23"/>
      <c r="G16" s="5">
        <f>SUMPRODUCT((ISNUMBER(Raw_Data!G2:G2881))*1)</f>
        <v>0</v>
      </c>
      <c r="H16" s="6" t="str">
        <f>IF(G16=0,"CONFIRMED TEXT - FIX APPLIED","0 rows - already numeric")</f>
        <v>CONFIRMED TEXT - FIX APPLIED</v>
      </c>
    </row>
    <row r="17" spans="1:8" x14ac:dyDescent="0.3">
      <c r="A17" s="22" t="s">
        <v>615</v>
      </c>
      <c r="B17" s="22"/>
      <c r="C17" s="22"/>
      <c r="D17" s="23" t="s">
        <v>616</v>
      </c>
      <c r="E17" s="23"/>
      <c r="F17" s="23"/>
      <c r="G17" s="5">
        <f>COUNTBLANK(Raw_Data!I2:I2881)</f>
        <v>92</v>
      </c>
      <c r="H17" s="6" t="str">
        <f>IF(G17=COUNTIF(Raw_Data!H2:H2881,"Absent")+COUNTIF(Raw_Data!H2:H2881,"Leave"),"EXPECTED (matches Absent+Leave)","REVIEW")</f>
        <v>EXPECTED (matches Absent+Leave)</v>
      </c>
    </row>
    <row r="19" spans="1:8" ht="21.75" customHeight="1" x14ac:dyDescent="0.3">
      <c r="A19" s="19" t="s">
        <v>617</v>
      </c>
      <c r="B19" s="19"/>
      <c r="C19" s="19"/>
      <c r="D19" s="19"/>
      <c r="E19" s="19"/>
      <c r="F19" s="19"/>
      <c r="G19" s="19"/>
      <c r="H19" s="19"/>
    </row>
    <row r="20" spans="1:8" x14ac:dyDescent="0.3">
      <c r="A20" s="7" t="s">
        <v>618</v>
      </c>
      <c r="B20" s="7" t="s">
        <v>619</v>
      </c>
      <c r="C20" s="7" t="s">
        <v>620</v>
      </c>
      <c r="E20" s="7" t="s">
        <v>621</v>
      </c>
      <c r="H20" s="7" t="s">
        <v>622</v>
      </c>
    </row>
    <row r="21" spans="1:8" ht="30" customHeight="1" x14ac:dyDescent="0.3">
      <c r="A21" s="18" t="s">
        <v>623</v>
      </c>
      <c r="B21" s="8" t="s">
        <v>6</v>
      </c>
      <c r="C21" s="20" t="s">
        <v>624</v>
      </c>
      <c r="D21" s="20"/>
      <c r="E21" s="21" t="s">
        <v>625</v>
      </c>
      <c r="F21" s="21"/>
      <c r="G21" s="21"/>
      <c r="H21" s="1" t="s">
        <v>626</v>
      </c>
    </row>
    <row r="22" spans="1:8" ht="30" customHeight="1" x14ac:dyDescent="0.3">
      <c r="A22" s="18" t="s">
        <v>627</v>
      </c>
      <c r="B22" s="8" t="s">
        <v>628</v>
      </c>
      <c r="C22" s="20" t="s">
        <v>629</v>
      </c>
      <c r="D22" s="20"/>
      <c r="E22" s="21" t="s">
        <v>630</v>
      </c>
      <c r="F22" s="21"/>
      <c r="G22" s="21"/>
      <c r="H22" s="1" t="s">
        <v>631</v>
      </c>
    </row>
    <row r="23" spans="1:8" ht="30" customHeight="1" x14ac:dyDescent="0.3">
      <c r="A23" s="18" t="s">
        <v>632</v>
      </c>
      <c r="B23" s="8" t="s">
        <v>13</v>
      </c>
      <c r="C23" s="20" t="s">
        <v>633</v>
      </c>
      <c r="D23" s="20"/>
      <c r="E23" s="21" t="s">
        <v>634</v>
      </c>
      <c r="F23" s="21"/>
      <c r="G23" s="21"/>
      <c r="H23" s="1" t="s">
        <v>635</v>
      </c>
    </row>
    <row r="24" spans="1:8" ht="30" customHeight="1" x14ac:dyDescent="0.3">
      <c r="A24" s="18" t="s">
        <v>636</v>
      </c>
      <c r="B24" s="8" t="s">
        <v>15</v>
      </c>
      <c r="C24" s="20" t="s">
        <v>637</v>
      </c>
      <c r="D24" s="20"/>
      <c r="E24" s="21" t="s">
        <v>638</v>
      </c>
      <c r="F24" s="21"/>
      <c r="G24" s="21"/>
      <c r="H24" s="1" t="s">
        <v>639</v>
      </c>
    </row>
    <row r="25" spans="1:8" ht="30" customHeight="1" x14ac:dyDescent="0.3">
      <c r="A25" s="18" t="s">
        <v>640</v>
      </c>
      <c r="B25" s="8" t="s">
        <v>641</v>
      </c>
      <c r="C25" s="20" t="s">
        <v>642</v>
      </c>
      <c r="D25" s="20"/>
      <c r="E25" s="21" t="s">
        <v>643</v>
      </c>
      <c r="F25" s="21"/>
      <c r="G25" s="21"/>
      <c r="H25" s="1" t="s">
        <v>644</v>
      </c>
    </row>
    <row r="26" spans="1:8" ht="30" customHeight="1" x14ac:dyDescent="0.3">
      <c r="A26" s="18" t="s">
        <v>645</v>
      </c>
      <c r="B26" s="8" t="s">
        <v>646</v>
      </c>
      <c r="C26" s="20" t="s">
        <v>647</v>
      </c>
      <c r="D26" s="20"/>
      <c r="E26" s="21" t="s">
        <v>648</v>
      </c>
      <c r="F26" s="21"/>
      <c r="G26" s="21"/>
      <c r="H26" s="1" t="s">
        <v>649</v>
      </c>
    </row>
    <row r="28" spans="1:8" ht="21.75" customHeight="1" x14ac:dyDescent="0.3">
      <c r="A28" s="19" t="s">
        <v>650</v>
      </c>
      <c r="B28" s="19"/>
      <c r="C28" s="19"/>
      <c r="D28" s="19"/>
      <c r="E28" s="19"/>
      <c r="F28" s="19"/>
      <c r="G28" s="19"/>
      <c r="H28" s="19"/>
    </row>
    <row r="29" spans="1:8" ht="26.4" x14ac:dyDescent="0.3">
      <c r="A29" s="3" t="s">
        <v>0</v>
      </c>
      <c r="B29" s="3" t="s">
        <v>651</v>
      </c>
      <c r="C29" s="3" t="s">
        <v>652</v>
      </c>
      <c r="D29" s="3" t="s">
        <v>653</v>
      </c>
      <c r="E29" s="3" t="s">
        <v>654</v>
      </c>
      <c r="F29" s="3" t="s">
        <v>655</v>
      </c>
      <c r="G29" s="3" t="s">
        <v>656</v>
      </c>
      <c r="H29" s="3" t="s">
        <v>657</v>
      </c>
    </row>
    <row r="30" spans="1:8" x14ac:dyDescent="0.3">
      <c r="A30" s="9" t="str">
        <f>Raw_Data!A2</f>
        <v>EMP001</v>
      </c>
      <c r="B30" s="10" t="str">
        <f>Raw_Data!G2</f>
        <v>01-04-2026</v>
      </c>
      <c r="C30" s="11">
        <f>DATE(VALUE(RIGHT(Raw_Data!G2,4)),VALUE(MID(Raw_Data!G2,4,2)),VALUE(LEFT(Raw_Data!G2,2)))</f>
        <v>46113</v>
      </c>
      <c r="D30" s="10" t="str">
        <f>Raw_Data!I2</f>
        <v>09:08</v>
      </c>
      <c r="E30" s="12">
        <f>IF(Raw_Data!I2="","",TIMEVALUE(Raw_Data!I2))</f>
        <v>0.38055555555555554</v>
      </c>
      <c r="F30" s="10" t="str">
        <f>Raw_Data!J2</f>
        <v>16:55</v>
      </c>
      <c r="G30" s="12">
        <f>IF(Raw_Data!J2="","",TIMEVALUE(Raw_Data!J2))</f>
        <v>0.70486111111111116</v>
      </c>
      <c r="H30" s="9" t="str">
        <f>Raw_Data!H2</f>
        <v>Present</v>
      </c>
    </row>
    <row r="31" spans="1:8" x14ac:dyDescent="0.3">
      <c r="A31" s="9" t="str">
        <f>Raw_Data!A3</f>
        <v>EMP002</v>
      </c>
      <c r="B31" s="10" t="str">
        <f>Raw_Data!G3</f>
        <v>01-04-2026</v>
      </c>
      <c r="C31" s="11">
        <f>DATE(VALUE(RIGHT(Raw_Data!G3,4)),VALUE(MID(Raw_Data!G3,4,2)),VALUE(LEFT(Raw_Data!G3,2)))</f>
        <v>46113</v>
      </c>
      <c r="D31" s="10" t="str">
        <f>Raw_Data!I3</f>
        <v>09:00</v>
      </c>
      <c r="E31" s="12">
        <f>IF(Raw_Data!I3="","",TIMEVALUE(Raw_Data!I3))</f>
        <v>0.375</v>
      </c>
      <c r="F31" s="10" t="str">
        <f>Raw_Data!J3</f>
        <v>16:25</v>
      </c>
      <c r="G31" s="12">
        <f>IF(Raw_Data!J3="","",TIMEVALUE(Raw_Data!J3))</f>
        <v>0.68402777777777779</v>
      </c>
      <c r="H31" s="9" t="str">
        <f>Raw_Data!H3</f>
        <v>Present</v>
      </c>
    </row>
    <row r="32" spans="1:8" x14ac:dyDescent="0.3">
      <c r="A32" s="9" t="str">
        <f>Raw_Data!A4</f>
        <v>EMP003</v>
      </c>
      <c r="B32" s="10" t="str">
        <f>Raw_Data!G4</f>
        <v>01-04-2026</v>
      </c>
      <c r="C32" s="11">
        <f>DATE(VALUE(RIGHT(Raw_Data!G4,4)),VALUE(MID(Raw_Data!G4,4,2)),VALUE(LEFT(Raw_Data!G4,2)))</f>
        <v>46113</v>
      </c>
      <c r="D32" s="10" t="str">
        <f>Raw_Data!I4</f>
        <v>10:07</v>
      </c>
      <c r="E32" s="12">
        <f>IF(Raw_Data!I4="","",TIMEVALUE(Raw_Data!I4))</f>
        <v>0.42152777777777778</v>
      </c>
      <c r="F32" s="10" t="str">
        <f>Raw_Data!J4</f>
        <v>18:23</v>
      </c>
      <c r="G32" s="12">
        <f>IF(Raw_Data!J4="","",TIMEVALUE(Raw_Data!J4))</f>
        <v>0.76597222222222228</v>
      </c>
      <c r="H32" s="9" t="str">
        <f>Raw_Data!H4</f>
        <v>Present</v>
      </c>
    </row>
    <row r="33" spans="1:8" x14ac:dyDescent="0.3">
      <c r="A33" s="9" t="str">
        <f>Raw_Data!A5</f>
        <v>EMP004</v>
      </c>
      <c r="B33" s="10" t="str">
        <f>Raw_Data!G5</f>
        <v>01-04-2026</v>
      </c>
      <c r="C33" s="11">
        <f>DATE(VALUE(RIGHT(Raw_Data!G5,4)),VALUE(MID(Raw_Data!G5,4,2)),VALUE(LEFT(Raw_Data!G5,2)))</f>
        <v>46113</v>
      </c>
      <c r="D33" s="10" t="str">
        <f>Raw_Data!I5</f>
        <v>09:04</v>
      </c>
      <c r="E33" s="12">
        <f>IF(Raw_Data!I5="","",TIMEVALUE(Raw_Data!I5))</f>
        <v>0.37777777777777777</v>
      </c>
      <c r="F33" s="10" t="str">
        <f>Raw_Data!J5</f>
        <v>16:47</v>
      </c>
      <c r="G33" s="12">
        <f>IF(Raw_Data!J5="","",TIMEVALUE(Raw_Data!J5))</f>
        <v>0.69930555555555551</v>
      </c>
      <c r="H33" s="9" t="str">
        <f>Raw_Data!H5</f>
        <v>Present</v>
      </c>
    </row>
    <row r="34" spans="1:8" x14ac:dyDescent="0.3">
      <c r="A34" s="9" t="str">
        <f>Raw_Data!A6</f>
        <v>EMP005</v>
      </c>
      <c r="B34" s="10" t="str">
        <f>Raw_Data!G6</f>
        <v>01-04-2026</v>
      </c>
      <c r="C34" s="11">
        <f>DATE(VALUE(RIGHT(Raw_Data!G6,4)),VALUE(MID(Raw_Data!G6,4,2)),VALUE(LEFT(Raw_Data!G6,2)))</f>
        <v>46113</v>
      </c>
      <c r="D34" s="10" t="str">
        <f>Raw_Data!I6</f>
        <v>09:11</v>
      </c>
      <c r="E34" s="12">
        <f>IF(Raw_Data!I6="","",TIMEVALUE(Raw_Data!I6))</f>
        <v>0.38263888888888886</v>
      </c>
      <c r="F34" s="10" t="str">
        <f>Raw_Data!J6</f>
        <v>17:50</v>
      </c>
      <c r="G34" s="12">
        <f>IF(Raw_Data!J6="","",TIMEVALUE(Raw_Data!J6))</f>
        <v>0.74305555555555558</v>
      </c>
      <c r="H34" s="9" t="str">
        <f>Raw_Data!H6</f>
        <v>Present</v>
      </c>
    </row>
    <row r="35" spans="1:8" x14ac:dyDescent="0.3">
      <c r="A35" s="9" t="str">
        <f>Raw_Data!A7</f>
        <v>EMP006</v>
      </c>
      <c r="B35" s="10" t="str">
        <f>Raw_Data!G7</f>
        <v>01-04-2026</v>
      </c>
      <c r="C35" s="11">
        <f>DATE(VALUE(RIGHT(Raw_Data!G7,4)),VALUE(MID(Raw_Data!G7,4,2)),VALUE(LEFT(Raw_Data!G7,2)))</f>
        <v>46113</v>
      </c>
      <c r="D35" s="10" t="str">
        <f>Raw_Data!I7</f>
        <v>09:20</v>
      </c>
      <c r="E35" s="12">
        <f>IF(Raw_Data!I7="","",TIMEVALUE(Raw_Data!I7))</f>
        <v>0.3888888888888889</v>
      </c>
      <c r="F35" s="10" t="str">
        <f>Raw_Data!J7</f>
        <v>18:00</v>
      </c>
      <c r="G35" s="12">
        <f>IF(Raw_Data!J7="","",TIMEVALUE(Raw_Data!J7))</f>
        <v>0.75</v>
      </c>
      <c r="H35" s="9" t="str">
        <f>Raw_Data!H7</f>
        <v>Present</v>
      </c>
    </row>
    <row r="36" spans="1:8" x14ac:dyDescent="0.3">
      <c r="A36" s="9" t="str">
        <f>Raw_Data!A8</f>
        <v>EMP007</v>
      </c>
      <c r="B36" s="10" t="str">
        <f>Raw_Data!G8</f>
        <v>01-04-2026</v>
      </c>
      <c r="C36" s="11">
        <f>DATE(VALUE(RIGHT(Raw_Data!G8,4)),VALUE(MID(Raw_Data!G8,4,2)),VALUE(LEFT(Raw_Data!G8,2)))</f>
        <v>46113</v>
      </c>
      <c r="D36" s="10" t="str">
        <f>Raw_Data!I8</f>
        <v>09:01</v>
      </c>
      <c r="E36" s="12">
        <f>IF(Raw_Data!I8="","",TIMEVALUE(Raw_Data!I8))</f>
        <v>0.37569444444444444</v>
      </c>
      <c r="F36" s="10" t="str">
        <f>Raw_Data!J8</f>
        <v>17:48</v>
      </c>
      <c r="G36" s="12">
        <f>IF(Raw_Data!J8="","",TIMEVALUE(Raw_Data!J8))</f>
        <v>0.7416666666666667</v>
      </c>
      <c r="H36" s="9" t="str">
        <f>Raw_Data!H8</f>
        <v>Present</v>
      </c>
    </row>
    <row r="37" spans="1:8" x14ac:dyDescent="0.3">
      <c r="A37" s="9" t="str">
        <f>Raw_Data!A9</f>
        <v>EMP008</v>
      </c>
      <c r="B37" s="10" t="str">
        <f>Raw_Data!G9</f>
        <v>01-04-2026</v>
      </c>
      <c r="C37" s="11">
        <f>DATE(VALUE(RIGHT(Raw_Data!G9,4)),VALUE(MID(Raw_Data!G9,4,2)),VALUE(LEFT(Raw_Data!G9,2)))</f>
        <v>46113</v>
      </c>
      <c r="D37" s="10" t="str">
        <f>Raw_Data!I9</f>
        <v>10:08</v>
      </c>
      <c r="E37" s="12">
        <f>IF(Raw_Data!I9="","",TIMEVALUE(Raw_Data!I9))</f>
        <v>0.42222222222222222</v>
      </c>
      <c r="F37" s="10" t="str">
        <f>Raw_Data!J9</f>
        <v>18:25</v>
      </c>
      <c r="G37" s="12">
        <f>IF(Raw_Data!J9="","",TIMEVALUE(Raw_Data!J9))</f>
        <v>0.76736111111111116</v>
      </c>
      <c r="H37" s="9" t="str">
        <f>Raw_Data!H9</f>
        <v>Present</v>
      </c>
    </row>
  </sheetData>
  <mergeCells count="41">
    <mergeCell ref="A1:H1"/>
    <mergeCell ref="A2:H2"/>
    <mergeCell ref="A4:H4"/>
    <mergeCell ref="A6:C6"/>
    <mergeCell ref="D6:F6"/>
    <mergeCell ref="A7:C7"/>
    <mergeCell ref="D7:F7"/>
    <mergeCell ref="A8:C8"/>
    <mergeCell ref="D8:F8"/>
    <mergeCell ref="A9:C9"/>
    <mergeCell ref="D9:F9"/>
    <mergeCell ref="A10:C10"/>
    <mergeCell ref="D10:F10"/>
    <mergeCell ref="A11:C11"/>
    <mergeCell ref="D11:F11"/>
    <mergeCell ref="A12:C12"/>
    <mergeCell ref="D12:F12"/>
    <mergeCell ref="A13:C13"/>
    <mergeCell ref="D13:F13"/>
    <mergeCell ref="A14:C14"/>
    <mergeCell ref="D14:F14"/>
    <mergeCell ref="A15:C15"/>
    <mergeCell ref="D15:F15"/>
    <mergeCell ref="A16:C16"/>
    <mergeCell ref="D16:F16"/>
    <mergeCell ref="A17:C17"/>
    <mergeCell ref="D17:F17"/>
    <mergeCell ref="A19:H19"/>
    <mergeCell ref="C21:D21"/>
    <mergeCell ref="E21:G21"/>
    <mergeCell ref="C22:D22"/>
    <mergeCell ref="E22:G22"/>
    <mergeCell ref="C23:D23"/>
    <mergeCell ref="E23:G23"/>
    <mergeCell ref="A28:H28"/>
    <mergeCell ref="C24:D24"/>
    <mergeCell ref="E24:G24"/>
    <mergeCell ref="C25:D25"/>
    <mergeCell ref="E25:G25"/>
    <mergeCell ref="C26:D26"/>
    <mergeCell ref="E26:G26"/>
  </mergeCells>
  <conditionalFormatting sqref="H6:H17">
    <cfRule type="expression" dxfId="3" priority="2">
      <formula>ISNUMBER(SEARCH("OK",H6))</formula>
    </cfRule>
    <cfRule type="expression" dxfId="2" priority="3">
      <formula>ISNUMBER(SEARCH("REVIEW",H6))</formula>
    </cfRule>
    <cfRule type="expression" dxfId="1" priority="4">
      <formula>ISNUMBER(SEARCH("EXPECTED",H6))</formula>
    </cfRule>
    <cfRule type="expression" dxfId="0" priority="5">
      <formula>ISNUMBER(SEARCH("CONFIRMED",H6))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/>
  </sheetPr>
  <dimension ref="A1:V2881"/>
  <sheetViews>
    <sheetView showGridLines="0" zoomScaleNormal="100" workbookViewId="0">
      <pane ySplit="1" topLeftCell="A2" activePane="bottomLeft" state="frozen"/>
      <selection pane="bottomLeft" activeCell="C1" sqref="C1:C1048576"/>
    </sheetView>
  </sheetViews>
  <sheetFormatPr defaultColWidth="8.6640625" defaultRowHeight="14.4" x14ac:dyDescent="0.3"/>
  <cols>
    <col min="1" max="1" width="11" customWidth="1"/>
    <col min="2" max="2" width="16" customWidth="1"/>
    <col min="3" max="3" width="15.77734375" bestFit="1" customWidth="1"/>
    <col min="4" max="4" width="18" customWidth="1"/>
    <col min="5" max="5" width="10" customWidth="1"/>
    <col min="6" max="6" width="16" customWidth="1"/>
    <col min="7" max="7" width="12" customWidth="1"/>
    <col min="8" max="8" width="10" customWidth="1"/>
    <col min="9" max="9" width="9" customWidth="1"/>
    <col min="10" max="10" width="14" customWidth="1"/>
    <col min="11" max="12" width="10" customWidth="1"/>
    <col min="13" max="13" width="11" customWidth="1"/>
    <col min="14" max="14" width="10" customWidth="1"/>
    <col min="15" max="16" width="11" customWidth="1"/>
    <col min="17" max="17" width="10" customWidth="1"/>
    <col min="18" max="20" width="11" customWidth="1"/>
    <col min="21" max="21" width="9" customWidth="1"/>
    <col min="22" max="22" width="12" customWidth="1"/>
  </cols>
  <sheetData>
    <row r="1" spans="1:22" ht="26.4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658</v>
      </c>
      <c r="I1" s="3" t="s">
        <v>659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</row>
    <row r="2" spans="1:22" x14ac:dyDescent="0.3">
      <c r="A2" s="13" t="str">
        <f>Raw_Data!A2</f>
        <v>EMP001</v>
      </c>
      <c r="B2" s="13" t="str">
        <f>Raw_Data!B2</f>
        <v>Aarav Sharma</v>
      </c>
      <c r="C2" s="13" t="str">
        <f>Raw_Data!C2</f>
        <v>Operations</v>
      </c>
      <c r="D2" s="13" t="str">
        <f>Raw_Data!D2</f>
        <v>MIS Executive</v>
      </c>
      <c r="E2" s="13" t="str">
        <f>Raw_Data!E2</f>
        <v>Kolkata</v>
      </c>
      <c r="F2" s="13" t="str">
        <f>Raw_Data!F2</f>
        <v>Amit Roy</v>
      </c>
      <c r="G2" s="14">
        <f>DATE(VALUE(RIGHT(Raw_Data!G2,4)),VALUE(MID(Raw_Data!G2,4,2)),VALUE(LEFT(Raw_Data!G2,2)))</f>
        <v>46113</v>
      </c>
      <c r="H2" s="13" t="str">
        <f t="shared" ref="H2:H65" si="0">TEXT(G2,"mmm-yyyy")</f>
        <v>Apr-2026</v>
      </c>
      <c r="I2" s="13" t="str">
        <f t="shared" ref="I2:I65" si="1">TEXT(G2,"ddd")</f>
        <v>Wed</v>
      </c>
      <c r="J2" s="13" t="str">
        <f>Raw_Data!H2</f>
        <v>Present</v>
      </c>
      <c r="K2" s="15">
        <f>IF(Raw_Data!I2="","",TIMEVALUE(Raw_Data!I2))</f>
        <v>0.38055555555555554</v>
      </c>
      <c r="L2" s="15">
        <f>IF(Raw_Data!J2="","",TIMEVALUE(Raw_Data!J2))</f>
        <v>0.70486111111111116</v>
      </c>
      <c r="M2" s="13">
        <f>Raw_Data!K2</f>
        <v>7.79</v>
      </c>
      <c r="N2" s="13">
        <f>Raw_Data!L2</f>
        <v>25</v>
      </c>
      <c r="O2" s="13">
        <f>Raw_Data!M2</f>
        <v>24</v>
      </c>
      <c r="P2" s="13">
        <f t="shared" ref="P2:P65" si="2">N2-O2</f>
        <v>1</v>
      </c>
      <c r="Q2" s="13">
        <f>Raw_Data!O2</f>
        <v>25</v>
      </c>
      <c r="R2" s="16">
        <f t="shared" ref="R2:R65" si="3">IFERROR(O2/N2*100,0)</f>
        <v>96</v>
      </c>
      <c r="S2" s="16">
        <f>Raw_Data!Q2</f>
        <v>96</v>
      </c>
      <c r="T2" s="17">
        <f>Raw_Data!R2</f>
        <v>0</v>
      </c>
      <c r="U2" s="13" t="str">
        <f>Raw_Data!S2</f>
        <v>Medium</v>
      </c>
      <c r="V2" s="13" t="str">
        <f>Raw_Data!T2</f>
        <v>In Progress</v>
      </c>
    </row>
    <row r="3" spans="1:22" x14ac:dyDescent="0.3">
      <c r="A3" s="13" t="str">
        <f>Raw_Data!A3</f>
        <v>EMP002</v>
      </c>
      <c r="B3" s="13" t="str">
        <f>Raw_Data!B3</f>
        <v>Priya Singh</v>
      </c>
      <c r="C3" s="13" t="str">
        <f>Raw_Data!C3</f>
        <v>Operations</v>
      </c>
      <c r="D3" s="13" t="str">
        <f>Raw_Data!D3</f>
        <v>Process Executive</v>
      </c>
      <c r="E3" s="13" t="str">
        <f>Raw_Data!E3</f>
        <v>Kolkata</v>
      </c>
      <c r="F3" s="13" t="str">
        <f>Raw_Data!F3</f>
        <v>Amit Roy</v>
      </c>
      <c r="G3" s="14">
        <f>DATE(VALUE(RIGHT(Raw_Data!G3,4)),VALUE(MID(Raw_Data!G3,4,2)),VALUE(LEFT(Raw_Data!G3,2)))</f>
        <v>46113</v>
      </c>
      <c r="H3" s="13" t="str">
        <f t="shared" si="0"/>
        <v>Apr-2026</v>
      </c>
      <c r="I3" s="13" t="str">
        <f t="shared" si="1"/>
        <v>Wed</v>
      </c>
      <c r="J3" s="13" t="str">
        <f>Raw_Data!H3</f>
        <v>Present</v>
      </c>
      <c r="K3" s="15">
        <f>IF(Raw_Data!I3="","",TIMEVALUE(Raw_Data!I3))</f>
        <v>0.375</v>
      </c>
      <c r="L3" s="15">
        <f>IF(Raw_Data!J3="","",TIMEVALUE(Raw_Data!J3))</f>
        <v>0.68402777777777779</v>
      </c>
      <c r="M3" s="13">
        <f>Raw_Data!K3</f>
        <v>7.42</v>
      </c>
      <c r="N3" s="13">
        <f>Raw_Data!L3</f>
        <v>25</v>
      </c>
      <c r="O3" s="13">
        <f>Raw_Data!M3</f>
        <v>19</v>
      </c>
      <c r="P3" s="13">
        <f t="shared" si="2"/>
        <v>6</v>
      </c>
      <c r="Q3" s="13">
        <f>Raw_Data!O3</f>
        <v>25</v>
      </c>
      <c r="R3" s="16">
        <f t="shared" si="3"/>
        <v>76</v>
      </c>
      <c r="S3" s="16">
        <f>Raw_Data!Q3</f>
        <v>76</v>
      </c>
      <c r="T3" s="17">
        <f>Raw_Data!R3</f>
        <v>0</v>
      </c>
      <c r="U3" s="13" t="str">
        <f>Raw_Data!S3</f>
        <v>Medium</v>
      </c>
      <c r="V3" s="13" t="str">
        <f>Raw_Data!T3</f>
        <v>Pending</v>
      </c>
    </row>
    <row r="4" spans="1:22" x14ac:dyDescent="0.3">
      <c r="A4" s="13" t="str">
        <f>Raw_Data!A4</f>
        <v>EMP003</v>
      </c>
      <c r="B4" s="13" t="str">
        <f>Raw_Data!B4</f>
        <v>Rahul Verma</v>
      </c>
      <c r="C4" s="13" t="str">
        <f>Raw_Data!C4</f>
        <v>Operations</v>
      </c>
      <c r="D4" s="13" t="str">
        <f>Raw_Data!D4</f>
        <v>Process Executive</v>
      </c>
      <c r="E4" s="13" t="str">
        <f>Raw_Data!E4</f>
        <v>Kolkata</v>
      </c>
      <c r="F4" s="13" t="str">
        <f>Raw_Data!F4</f>
        <v>Amit Roy</v>
      </c>
      <c r="G4" s="14">
        <f>DATE(VALUE(RIGHT(Raw_Data!G4,4)),VALUE(MID(Raw_Data!G4,4,2)),VALUE(LEFT(Raw_Data!G4,2)))</f>
        <v>46113</v>
      </c>
      <c r="H4" s="13" t="str">
        <f t="shared" si="0"/>
        <v>Apr-2026</v>
      </c>
      <c r="I4" s="13" t="str">
        <f t="shared" si="1"/>
        <v>Wed</v>
      </c>
      <c r="J4" s="13" t="str">
        <f>Raw_Data!H4</f>
        <v>Present</v>
      </c>
      <c r="K4" s="15">
        <f>IF(Raw_Data!I4="","",TIMEVALUE(Raw_Data!I4))</f>
        <v>0.42152777777777778</v>
      </c>
      <c r="L4" s="15">
        <f>IF(Raw_Data!J4="","",TIMEVALUE(Raw_Data!J4))</f>
        <v>0.76597222222222228</v>
      </c>
      <c r="M4" s="13">
        <f>Raw_Data!K4</f>
        <v>8.2799999999999994</v>
      </c>
      <c r="N4" s="13">
        <f>Raw_Data!L4</f>
        <v>22</v>
      </c>
      <c r="O4" s="13">
        <f>Raw_Data!M4</f>
        <v>21</v>
      </c>
      <c r="P4" s="13">
        <f t="shared" si="2"/>
        <v>1</v>
      </c>
      <c r="Q4" s="13">
        <f>Raw_Data!O4</f>
        <v>22</v>
      </c>
      <c r="R4" s="16">
        <f t="shared" si="3"/>
        <v>95.454545454545453</v>
      </c>
      <c r="S4" s="16">
        <f>Raw_Data!Q4</f>
        <v>95.5</v>
      </c>
      <c r="T4" s="17">
        <f>Raw_Data!R4</f>
        <v>0.28000000000000003</v>
      </c>
      <c r="U4" s="13" t="str">
        <f>Raw_Data!S4</f>
        <v>Low</v>
      </c>
      <c r="V4" s="13" t="str">
        <f>Raw_Data!T4</f>
        <v>In Progress</v>
      </c>
    </row>
    <row r="5" spans="1:22" x14ac:dyDescent="0.3">
      <c r="A5" s="13" t="str">
        <f>Raw_Data!A5</f>
        <v>EMP004</v>
      </c>
      <c r="B5" s="13" t="str">
        <f>Raw_Data!B5</f>
        <v>Sneha Das</v>
      </c>
      <c r="C5" s="13" t="str">
        <f>Raw_Data!C5</f>
        <v>Operations</v>
      </c>
      <c r="D5" s="13" t="str">
        <f>Raw_Data!D5</f>
        <v>Senior Executive</v>
      </c>
      <c r="E5" s="13" t="str">
        <f>Raw_Data!E5</f>
        <v>Kolkata</v>
      </c>
      <c r="F5" s="13" t="str">
        <f>Raw_Data!F5</f>
        <v>Amit Roy</v>
      </c>
      <c r="G5" s="14">
        <f>DATE(VALUE(RIGHT(Raw_Data!G5,4)),VALUE(MID(Raw_Data!G5,4,2)),VALUE(LEFT(Raw_Data!G5,2)))</f>
        <v>46113</v>
      </c>
      <c r="H5" s="13" t="str">
        <f t="shared" si="0"/>
        <v>Apr-2026</v>
      </c>
      <c r="I5" s="13" t="str">
        <f t="shared" si="1"/>
        <v>Wed</v>
      </c>
      <c r="J5" s="13" t="str">
        <f>Raw_Data!H5</f>
        <v>Present</v>
      </c>
      <c r="K5" s="15">
        <f>IF(Raw_Data!I5="","",TIMEVALUE(Raw_Data!I5))</f>
        <v>0.37777777777777777</v>
      </c>
      <c r="L5" s="15">
        <f>IF(Raw_Data!J5="","",TIMEVALUE(Raw_Data!J5))</f>
        <v>0.69930555555555551</v>
      </c>
      <c r="M5" s="13">
        <f>Raw_Data!K5</f>
        <v>7.72</v>
      </c>
      <c r="N5" s="13">
        <f>Raw_Data!L5</f>
        <v>33</v>
      </c>
      <c r="O5" s="13">
        <f>Raw_Data!M5</f>
        <v>32</v>
      </c>
      <c r="P5" s="13">
        <f t="shared" si="2"/>
        <v>1</v>
      </c>
      <c r="Q5" s="13">
        <f>Raw_Data!O5</f>
        <v>33</v>
      </c>
      <c r="R5" s="16">
        <f t="shared" si="3"/>
        <v>96.969696969696969</v>
      </c>
      <c r="S5" s="16">
        <f>Raw_Data!Q5</f>
        <v>97</v>
      </c>
      <c r="T5" s="17">
        <f>Raw_Data!R5</f>
        <v>0</v>
      </c>
      <c r="U5" s="13" t="str">
        <f>Raw_Data!S5</f>
        <v>Low</v>
      </c>
      <c r="V5" s="13" t="str">
        <f>Raw_Data!T5</f>
        <v>In Progress</v>
      </c>
    </row>
    <row r="6" spans="1:22" x14ac:dyDescent="0.3">
      <c r="A6" s="13" t="str">
        <f>Raw_Data!A6</f>
        <v>EMP005</v>
      </c>
      <c r="B6" s="13" t="str">
        <f>Raw_Data!B6</f>
        <v>Vikram Patel</v>
      </c>
      <c r="C6" s="13" t="str">
        <f>Raw_Data!C6</f>
        <v>Operations</v>
      </c>
      <c r="D6" s="13" t="str">
        <f>Raw_Data!D6</f>
        <v>Process Executive</v>
      </c>
      <c r="E6" s="13" t="str">
        <f>Raw_Data!E6</f>
        <v>Kolkata</v>
      </c>
      <c r="F6" s="13" t="str">
        <f>Raw_Data!F6</f>
        <v>Amit Roy</v>
      </c>
      <c r="G6" s="14">
        <f>DATE(VALUE(RIGHT(Raw_Data!G6,4)),VALUE(MID(Raw_Data!G6,4,2)),VALUE(LEFT(Raw_Data!G6,2)))</f>
        <v>46113</v>
      </c>
      <c r="H6" s="13" t="str">
        <f t="shared" si="0"/>
        <v>Apr-2026</v>
      </c>
      <c r="I6" s="13" t="str">
        <f t="shared" si="1"/>
        <v>Wed</v>
      </c>
      <c r="J6" s="13" t="str">
        <f>Raw_Data!H6</f>
        <v>Present</v>
      </c>
      <c r="K6" s="15">
        <f>IF(Raw_Data!I6="","",TIMEVALUE(Raw_Data!I6))</f>
        <v>0.38263888888888886</v>
      </c>
      <c r="L6" s="15">
        <f>IF(Raw_Data!J6="","",TIMEVALUE(Raw_Data!J6))</f>
        <v>0.74305555555555558</v>
      </c>
      <c r="M6" s="13">
        <f>Raw_Data!K6</f>
        <v>8.65</v>
      </c>
      <c r="N6" s="13">
        <f>Raw_Data!L6</f>
        <v>26</v>
      </c>
      <c r="O6" s="13">
        <f>Raw_Data!M6</f>
        <v>23</v>
      </c>
      <c r="P6" s="13">
        <f t="shared" si="2"/>
        <v>3</v>
      </c>
      <c r="Q6" s="13">
        <f>Raw_Data!O6</f>
        <v>26</v>
      </c>
      <c r="R6" s="16">
        <f t="shared" si="3"/>
        <v>88.461538461538453</v>
      </c>
      <c r="S6" s="16">
        <f>Raw_Data!Q6</f>
        <v>88.5</v>
      </c>
      <c r="T6" s="17">
        <f>Raw_Data!R6</f>
        <v>0.65</v>
      </c>
      <c r="U6" s="13" t="str">
        <f>Raw_Data!S6</f>
        <v>Critical</v>
      </c>
      <c r="V6" s="13" t="str">
        <f>Raw_Data!T6</f>
        <v>In Progress</v>
      </c>
    </row>
    <row r="7" spans="1:22" x14ac:dyDescent="0.3">
      <c r="A7" s="13" t="str">
        <f>Raw_Data!A7</f>
        <v>EMP006</v>
      </c>
      <c r="B7" s="13" t="str">
        <f>Raw_Data!B7</f>
        <v>Ananya Gupta</v>
      </c>
      <c r="C7" s="13" t="str">
        <f>Raw_Data!C7</f>
        <v>Finance</v>
      </c>
      <c r="D7" s="13" t="str">
        <f>Raw_Data!D7</f>
        <v>Finance Executive</v>
      </c>
      <c r="E7" s="13" t="str">
        <f>Raw_Data!E7</f>
        <v>Kolkata</v>
      </c>
      <c r="F7" s="13" t="str">
        <f>Raw_Data!F7</f>
        <v>Neha Sen</v>
      </c>
      <c r="G7" s="14">
        <f>DATE(VALUE(RIGHT(Raw_Data!G7,4)),VALUE(MID(Raw_Data!G7,4,2)),VALUE(LEFT(Raw_Data!G7,2)))</f>
        <v>46113</v>
      </c>
      <c r="H7" s="13" t="str">
        <f t="shared" si="0"/>
        <v>Apr-2026</v>
      </c>
      <c r="I7" s="13" t="str">
        <f t="shared" si="1"/>
        <v>Wed</v>
      </c>
      <c r="J7" s="13" t="str">
        <f>Raw_Data!H7</f>
        <v>Present</v>
      </c>
      <c r="K7" s="15">
        <f>IF(Raw_Data!I7="","",TIMEVALUE(Raw_Data!I7))</f>
        <v>0.3888888888888889</v>
      </c>
      <c r="L7" s="15">
        <f>IF(Raw_Data!J7="","",TIMEVALUE(Raw_Data!J7))</f>
        <v>0.75</v>
      </c>
      <c r="M7" s="13">
        <f>Raw_Data!K7</f>
        <v>8.68</v>
      </c>
      <c r="N7" s="13">
        <f>Raw_Data!L7</f>
        <v>8</v>
      </c>
      <c r="O7" s="13">
        <f>Raw_Data!M7</f>
        <v>8</v>
      </c>
      <c r="P7" s="13">
        <f t="shared" si="2"/>
        <v>0</v>
      </c>
      <c r="Q7" s="13">
        <f>Raw_Data!O7</f>
        <v>8</v>
      </c>
      <c r="R7" s="16">
        <f t="shared" si="3"/>
        <v>100</v>
      </c>
      <c r="S7" s="16">
        <f>Raw_Data!Q7</f>
        <v>100</v>
      </c>
      <c r="T7" s="17">
        <f>Raw_Data!R7</f>
        <v>0.68</v>
      </c>
      <c r="U7" s="13" t="str">
        <f>Raw_Data!S7</f>
        <v>Low</v>
      </c>
      <c r="V7" s="13" t="str">
        <f>Raw_Data!T7</f>
        <v>Closed</v>
      </c>
    </row>
    <row r="8" spans="1:22" x14ac:dyDescent="0.3">
      <c r="A8" s="13" t="str">
        <f>Raw_Data!A8</f>
        <v>EMP007</v>
      </c>
      <c r="B8" s="13" t="str">
        <f>Raw_Data!B8</f>
        <v>Rohan Mehta</v>
      </c>
      <c r="C8" s="13" t="str">
        <f>Raw_Data!C8</f>
        <v>Finance</v>
      </c>
      <c r="D8" s="13" t="str">
        <f>Raw_Data!D8</f>
        <v>Accounts Executive</v>
      </c>
      <c r="E8" s="13" t="str">
        <f>Raw_Data!E8</f>
        <v>Kolkata</v>
      </c>
      <c r="F8" s="13" t="str">
        <f>Raw_Data!F8</f>
        <v>Neha Sen</v>
      </c>
      <c r="G8" s="14">
        <f>DATE(VALUE(RIGHT(Raw_Data!G8,4)),VALUE(MID(Raw_Data!G8,4,2)),VALUE(LEFT(Raw_Data!G8,2)))</f>
        <v>46113</v>
      </c>
      <c r="H8" s="13" t="str">
        <f t="shared" si="0"/>
        <v>Apr-2026</v>
      </c>
      <c r="I8" s="13" t="str">
        <f t="shared" si="1"/>
        <v>Wed</v>
      </c>
      <c r="J8" s="13" t="str">
        <f>Raw_Data!H8</f>
        <v>Present</v>
      </c>
      <c r="K8" s="15">
        <f>IF(Raw_Data!I8="","",TIMEVALUE(Raw_Data!I8))</f>
        <v>0.37569444444444444</v>
      </c>
      <c r="L8" s="15">
        <f>IF(Raw_Data!J8="","",TIMEVALUE(Raw_Data!J8))</f>
        <v>0.7416666666666667</v>
      </c>
      <c r="M8" s="13">
        <f>Raw_Data!K8</f>
        <v>8.7899999999999991</v>
      </c>
      <c r="N8" s="13">
        <f>Raw_Data!L8</f>
        <v>18</v>
      </c>
      <c r="O8" s="13">
        <f>Raw_Data!M8</f>
        <v>18</v>
      </c>
      <c r="P8" s="13">
        <f t="shared" si="2"/>
        <v>0</v>
      </c>
      <c r="Q8" s="13">
        <f>Raw_Data!O8</f>
        <v>18</v>
      </c>
      <c r="R8" s="16">
        <f t="shared" si="3"/>
        <v>100</v>
      </c>
      <c r="S8" s="16">
        <f>Raw_Data!Q8</f>
        <v>100</v>
      </c>
      <c r="T8" s="17">
        <f>Raw_Data!R8</f>
        <v>0.79</v>
      </c>
      <c r="U8" s="13" t="str">
        <f>Raw_Data!S8</f>
        <v>Low</v>
      </c>
      <c r="V8" s="13" t="str">
        <f>Raw_Data!T8</f>
        <v>Closed</v>
      </c>
    </row>
    <row r="9" spans="1:22" x14ac:dyDescent="0.3">
      <c r="A9" s="13" t="str">
        <f>Raw_Data!A9</f>
        <v>EMP008</v>
      </c>
      <c r="B9" s="13" t="str">
        <f>Raw_Data!B9</f>
        <v>Ishita Roy</v>
      </c>
      <c r="C9" s="13" t="str">
        <f>Raw_Data!C9</f>
        <v>Finance</v>
      </c>
      <c r="D9" s="13" t="str">
        <f>Raw_Data!D9</f>
        <v>Finance Executive</v>
      </c>
      <c r="E9" s="13" t="str">
        <f>Raw_Data!E9</f>
        <v>Kolkata</v>
      </c>
      <c r="F9" s="13" t="str">
        <f>Raw_Data!F9</f>
        <v>Neha Sen</v>
      </c>
      <c r="G9" s="14">
        <f>DATE(VALUE(RIGHT(Raw_Data!G9,4)),VALUE(MID(Raw_Data!G9,4,2)),VALUE(LEFT(Raw_Data!G9,2)))</f>
        <v>46113</v>
      </c>
      <c r="H9" s="13" t="str">
        <f t="shared" si="0"/>
        <v>Apr-2026</v>
      </c>
      <c r="I9" s="13" t="str">
        <f t="shared" si="1"/>
        <v>Wed</v>
      </c>
      <c r="J9" s="13" t="str">
        <f>Raw_Data!H9</f>
        <v>Present</v>
      </c>
      <c r="K9" s="15">
        <f>IF(Raw_Data!I9="","",TIMEVALUE(Raw_Data!I9))</f>
        <v>0.42222222222222222</v>
      </c>
      <c r="L9" s="15">
        <f>IF(Raw_Data!J9="","",TIMEVALUE(Raw_Data!J9))</f>
        <v>0.76736111111111116</v>
      </c>
      <c r="M9" s="13">
        <f>Raw_Data!K9</f>
        <v>8.2899999999999991</v>
      </c>
      <c r="N9" s="13">
        <f>Raw_Data!L9</f>
        <v>5</v>
      </c>
      <c r="O9" s="13">
        <f>Raw_Data!M9</f>
        <v>5</v>
      </c>
      <c r="P9" s="13">
        <f t="shared" si="2"/>
        <v>0</v>
      </c>
      <c r="Q9" s="13">
        <f>Raw_Data!O9</f>
        <v>5</v>
      </c>
      <c r="R9" s="16">
        <f t="shared" si="3"/>
        <v>100</v>
      </c>
      <c r="S9" s="16">
        <f>Raw_Data!Q9</f>
        <v>100</v>
      </c>
      <c r="T9" s="17">
        <f>Raw_Data!R9</f>
        <v>0.28999999999999998</v>
      </c>
      <c r="U9" s="13" t="str">
        <f>Raw_Data!S9</f>
        <v>Low</v>
      </c>
      <c r="V9" s="13" t="str">
        <f>Raw_Data!T9</f>
        <v>Closed</v>
      </c>
    </row>
    <row r="10" spans="1:22" x14ac:dyDescent="0.3">
      <c r="A10" s="13" t="str">
        <f>Raw_Data!A10</f>
        <v>EMP009</v>
      </c>
      <c r="B10" s="13" t="str">
        <f>Raw_Data!B10</f>
        <v>Arjun Nair</v>
      </c>
      <c r="C10" s="13" t="str">
        <f>Raw_Data!C10</f>
        <v>Sales</v>
      </c>
      <c r="D10" s="13" t="str">
        <f>Raw_Data!D10</f>
        <v>Sales Executive</v>
      </c>
      <c r="E10" s="13" t="str">
        <f>Raw_Data!E10</f>
        <v>Kolkata</v>
      </c>
      <c r="F10" s="13" t="str">
        <f>Raw_Data!F10</f>
        <v>Sourav Das</v>
      </c>
      <c r="G10" s="14">
        <f>DATE(VALUE(RIGHT(Raw_Data!G10,4)),VALUE(MID(Raw_Data!G10,4,2)),VALUE(LEFT(Raw_Data!G10,2)))</f>
        <v>46113</v>
      </c>
      <c r="H10" s="13" t="str">
        <f t="shared" si="0"/>
        <v>Apr-2026</v>
      </c>
      <c r="I10" s="13" t="str">
        <f t="shared" si="1"/>
        <v>Wed</v>
      </c>
      <c r="J10" s="13" t="str">
        <f>Raw_Data!H10</f>
        <v>Present</v>
      </c>
      <c r="K10" s="15">
        <f>IF(Raw_Data!I10="","",TIMEVALUE(Raw_Data!I10))</f>
        <v>0.37916666666666665</v>
      </c>
      <c r="L10" s="15">
        <f>IF(Raw_Data!J10="","",TIMEVALUE(Raw_Data!J10))</f>
        <v>0.74583333333333335</v>
      </c>
      <c r="M10" s="13">
        <f>Raw_Data!K10</f>
        <v>8.81</v>
      </c>
      <c r="N10" s="13">
        <f>Raw_Data!L10</f>
        <v>17</v>
      </c>
      <c r="O10" s="13">
        <f>Raw_Data!M10</f>
        <v>12</v>
      </c>
      <c r="P10" s="13">
        <f t="shared" si="2"/>
        <v>5</v>
      </c>
      <c r="Q10" s="13">
        <f>Raw_Data!O10</f>
        <v>17</v>
      </c>
      <c r="R10" s="16">
        <f t="shared" si="3"/>
        <v>70.588235294117652</v>
      </c>
      <c r="S10" s="16">
        <f>Raw_Data!Q10</f>
        <v>70.599999999999994</v>
      </c>
      <c r="T10" s="17">
        <f>Raw_Data!R10</f>
        <v>0.81</v>
      </c>
      <c r="U10" s="13" t="str">
        <f>Raw_Data!S10</f>
        <v>Medium</v>
      </c>
      <c r="V10" s="13" t="str">
        <f>Raw_Data!T10</f>
        <v>Pending</v>
      </c>
    </row>
    <row r="11" spans="1:22" x14ac:dyDescent="0.3">
      <c r="A11" s="13" t="str">
        <f>Raw_Data!A11</f>
        <v>EMP010</v>
      </c>
      <c r="B11" s="13" t="str">
        <f>Raw_Data!B11</f>
        <v>Meera Kapoor</v>
      </c>
      <c r="C11" s="13" t="str">
        <f>Raw_Data!C11</f>
        <v>Sales</v>
      </c>
      <c r="D11" s="13" t="str">
        <f>Raw_Data!D11</f>
        <v>Sales Executive</v>
      </c>
      <c r="E11" s="13" t="str">
        <f>Raw_Data!E11</f>
        <v>Kolkata</v>
      </c>
      <c r="F11" s="13" t="str">
        <f>Raw_Data!F11</f>
        <v>Sourav Das</v>
      </c>
      <c r="G11" s="14">
        <f>DATE(VALUE(RIGHT(Raw_Data!G11,4)),VALUE(MID(Raw_Data!G11,4,2)),VALUE(LEFT(Raw_Data!G11,2)))</f>
        <v>46113</v>
      </c>
      <c r="H11" s="13" t="str">
        <f t="shared" si="0"/>
        <v>Apr-2026</v>
      </c>
      <c r="I11" s="13" t="str">
        <f t="shared" si="1"/>
        <v>Wed</v>
      </c>
      <c r="J11" s="13" t="str">
        <f>Raw_Data!H11</f>
        <v>Present</v>
      </c>
      <c r="K11" s="15">
        <f>IF(Raw_Data!I11="","",TIMEVALUE(Raw_Data!I11))</f>
        <v>0.37847222222222221</v>
      </c>
      <c r="L11" s="15">
        <f>IF(Raw_Data!J11="","",TIMEVALUE(Raw_Data!J11))</f>
        <v>0.72430555555555554</v>
      </c>
      <c r="M11" s="13">
        <f>Raw_Data!K11</f>
        <v>8.31</v>
      </c>
      <c r="N11" s="13">
        <f>Raw_Data!L11</f>
        <v>12</v>
      </c>
      <c r="O11" s="13">
        <f>Raw_Data!M11</f>
        <v>9</v>
      </c>
      <c r="P11" s="13">
        <f t="shared" si="2"/>
        <v>3</v>
      </c>
      <c r="Q11" s="13">
        <f>Raw_Data!O11</f>
        <v>12</v>
      </c>
      <c r="R11" s="16">
        <f t="shared" si="3"/>
        <v>75</v>
      </c>
      <c r="S11" s="16">
        <f>Raw_Data!Q11</f>
        <v>75</v>
      </c>
      <c r="T11" s="17">
        <f>Raw_Data!R11</f>
        <v>0.31</v>
      </c>
      <c r="U11" s="13" t="str">
        <f>Raw_Data!S11</f>
        <v>High</v>
      </c>
      <c r="V11" s="13" t="str">
        <f>Raw_Data!T11</f>
        <v>In Progress</v>
      </c>
    </row>
    <row r="12" spans="1:22" x14ac:dyDescent="0.3">
      <c r="A12" s="13" t="str">
        <f>Raw_Data!A12</f>
        <v>EMP011</v>
      </c>
      <c r="B12" s="13" t="str">
        <f>Raw_Data!B12</f>
        <v>Karan Malhotra</v>
      </c>
      <c r="C12" s="13" t="str">
        <f>Raw_Data!C12</f>
        <v>Sales</v>
      </c>
      <c r="D12" s="13" t="str">
        <f>Raw_Data!D12</f>
        <v>Senior Executive</v>
      </c>
      <c r="E12" s="13" t="str">
        <f>Raw_Data!E12</f>
        <v>Kolkata</v>
      </c>
      <c r="F12" s="13" t="str">
        <f>Raw_Data!F12</f>
        <v>Sourav Das</v>
      </c>
      <c r="G12" s="14">
        <f>DATE(VALUE(RIGHT(Raw_Data!G12,4)),VALUE(MID(Raw_Data!G12,4,2)),VALUE(LEFT(Raw_Data!G12,2)))</f>
        <v>46113</v>
      </c>
      <c r="H12" s="13" t="str">
        <f t="shared" si="0"/>
        <v>Apr-2026</v>
      </c>
      <c r="I12" s="13" t="str">
        <f t="shared" si="1"/>
        <v>Wed</v>
      </c>
      <c r="J12" s="13" t="str">
        <f>Raw_Data!H12</f>
        <v>Present</v>
      </c>
      <c r="K12" s="15">
        <f>IF(Raw_Data!I12="","",TIMEVALUE(Raw_Data!I12))</f>
        <v>0.38194444444444442</v>
      </c>
      <c r="L12" s="15">
        <f>IF(Raw_Data!J12="","",TIMEVALUE(Raw_Data!J12))</f>
        <v>0.76597222222222228</v>
      </c>
      <c r="M12" s="13">
        <f>Raw_Data!K12</f>
        <v>9.2200000000000006</v>
      </c>
      <c r="N12" s="13">
        <f>Raw_Data!L12</f>
        <v>20</v>
      </c>
      <c r="O12" s="13">
        <f>Raw_Data!M12</f>
        <v>14</v>
      </c>
      <c r="P12" s="13">
        <f t="shared" si="2"/>
        <v>6</v>
      </c>
      <c r="Q12" s="13">
        <f>Raw_Data!O12</f>
        <v>20</v>
      </c>
      <c r="R12" s="16">
        <f t="shared" si="3"/>
        <v>70</v>
      </c>
      <c r="S12" s="16">
        <f>Raw_Data!Q12</f>
        <v>70</v>
      </c>
      <c r="T12" s="17">
        <f>Raw_Data!R12</f>
        <v>1.22</v>
      </c>
      <c r="U12" s="13" t="str">
        <f>Raw_Data!S12</f>
        <v>Low</v>
      </c>
      <c r="V12" s="13" t="str">
        <f>Raw_Data!T12</f>
        <v>Pending</v>
      </c>
    </row>
    <row r="13" spans="1:22" x14ac:dyDescent="0.3">
      <c r="A13" s="13" t="str">
        <f>Raw_Data!A13</f>
        <v>EMP012</v>
      </c>
      <c r="B13" s="13" t="str">
        <f>Raw_Data!B13</f>
        <v>Tanya Bose</v>
      </c>
      <c r="C13" s="13" t="str">
        <f>Raw_Data!C13</f>
        <v>HR</v>
      </c>
      <c r="D13" s="13" t="str">
        <f>Raw_Data!D13</f>
        <v>HR Executive</v>
      </c>
      <c r="E13" s="13" t="str">
        <f>Raw_Data!E13</f>
        <v>Kolkata</v>
      </c>
      <c r="F13" s="13" t="str">
        <f>Raw_Data!F13</f>
        <v>Ritu Ghosh</v>
      </c>
      <c r="G13" s="14">
        <f>DATE(VALUE(RIGHT(Raw_Data!G13,4)),VALUE(MID(Raw_Data!G13,4,2)),VALUE(LEFT(Raw_Data!G13,2)))</f>
        <v>46113</v>
      </c>
      <c r="H13" s="13" t="str">
        <f t="shared" si="0"/>
        <v>Apr-2026</v>
      </c>
      <c r="I13" s="13" t="str">
        <f t="shared" si="1"/>
        <v>Wed</v>
      </c>
      <c r="J13" s="13" t="str">
        <f>Raw_Data!H13</f>
        <v>Present</v>
      </c>
      <c r="K13" s="15">
        <f>IF(Raw_Data!I13="","",TIMEVALUE(Raw_Data!I13))</f>
        <v>0.38750000000000001</v>
      </c>
      <c r="L13" s="15">
        <f>IF(Raw_Data!J13="","",TIMEVALUE(Raw_Data!J13))</f>
        <v>0.77500000000000002</v>
      </c>
      <c r="M13" s="13">
        <f>Raw_Data!K13</f>
        <v>9.3000000000000007</v>
      </c>
      <c r="N13" s="13">
        <f>Raw_Data!L13</f>
        <v>8</v>
      </c>
      <c r="O13" s="13">
        <f>Raw_Data!M13</f>
        <v>6</v>
      </c>
      <c r="P13" s="13">
        <f t="shared" si="2"/>
        <v>2</v>
      </c>
      <c r="Q13" s="13">
        <f>Raw_Data!O13</f>
        <v>8</v>
      </c>
      <c r="R13" s="16">
        <f t="shared" si="3"/>
        <v>75</v>
      </c>
      <c r="S13" s="16">
        <f>Raw_Data!Q13</f>
        <v>75</v>
      </c>
      <c r="T13" s="17">
        <f>Raw_Data!R13</f>
        <v>1.3</v>
      </c>
      <c r="U13" s="13" t="str">
        <f>Raw_Data!S13</f>
        <v>Medium</v>
      </c>
      <c r="V13" s="13" t="str">
        <f>Raw_Data!T13</f>
        <v>In Progress</v>
      </c>
    </row>
    <row r="14" spans="1:22" x14ac:dyDescent="0.3">
      <c r="A14" s="13" t="str">
        <f>Raw_Data!A14</f>
        <v>EMP013</v>
      </c>
      <c r="B14" s="13" t="str">
        <f>Raw_Data!B14</f>
        <v>Aditya Jain</v>
      </c>
      <c r="C14" s="13" t="str">
        <f>Raw_Data!C14</f>
        <v>Customer Support</v>
      </c>
      <c r="D14" s="13" t="str">
        <f>Raw_Data!D14</f>
        <v>Support Executive</v>
      </c>
      <c r="E14" s="13" t="str">
        <f>Raw_Data!E14</f>
        <v>Kolkata</v>
      </c>
      <c r="F14" s="13" t="str">
        <f>Raw_Data!F14</f>
        <v>Ritu Ghosh</v>
      </c>
      <c r="G14" s="14">
        <f>DATE(VALUE(RIGHT(Raw_Data!G14,4)),VALUE(MID(Raw_Data!G14,4,2)),VALUE(LEFT(Raw_Data!G14,2)))</f>
        <v>46113</v>
      </c>
      <c r="H14" s="13" t="str">
        <f t="shared" si="0"/>
        <v>Apr-2026</v>
      </c>
      <c r="I14" s="13" t="str">
        <f t="shared" si="1"/>
        <v>Wed</v>
      </c>
      <c r="J14" s="13" t="str">
        <f>Raw_Data!H14</f>
        <v>Present</v>
      </c>
      <c r="K14" s="15">
        <f>IF(Raw_Data!I14="","",TIMEVALUE(Raw_Data!I14))</f>
        <v>0.41944444444444445</v>
      </c>
      <c r="L14" s="15">
        <f>IF(Raw_Data!J14="","",TIMEVALUE(Raw_Data!J14))</f>
        <v>0.74583333333333335</v>
      </c>
      <c r="M14" s="13">
        <f>Raw_Data!K14</f>
        <v>7.84</v>
      </c>
      <c r="N14" s="13">
        <f>Raw_Data!L14</f>
        <v>28</v>
      </c>
      <c r="O14" s="13">
        <f>Raw_Data!M14</f>
        <v>22</v>
      </c>
      <c r="P14" s="13">
        <f t="shared" si="2"/>
        <v>6</v>
      </c>
      <c r="Q14" s="13">
        <f>Raw_Data!O14</f>
        <v>28</v>
      </c>
      <c r="R14" s="16">
        <f t="shared" si="3"/>
        <v>78.571428571428569</v>
      </c>
      <c r="S14" s="16">
        <f>Raw_Data!Q14</f>
        <v>78.599999999999994</v>
      </c>
      <c r="T14" s="17">
        <f>Raw_Data!R14</f>
        <v>0</v>
      </c>
      <c r="U14" s="13" t="str">
        <f>Raw_Data!S14</f>
        <v>Medium</v>
      </c>
      <c r="V14" s="13" t="str">
        <f>Raw_Data!T14</f>
        <v>Pending</v>
      </c>
    </row>
    <row r="15" spans="1:22" x14ac:dyDescent="0.3">
      <c r="A15" s="13" t="str">
        <f>Raw_Data!A15</f>
        <v>EMP014</v>
      </c>
      <c r="B15" s="13" t="str">
        <f>Raw_Data!B15</f>
        <v>Neha Agarwal</v>
      </c>
      <c r="C15" s="13" t="str">
        <f>Raw_Data!C15</f>
        <v>Customer Support</v>
      </c>
      <c r="D15" s="13" t="str">
        <f>Raw_Data!D15</f>
        <v>Support Executive</v>
      </c>
      <c r="E15" s="13" t="str">
        <f>Raw_Data!E15</f>
        <v>Kolkata</v>
      </c>
      <c r="F15" s="13" t="str">
        <f>Raw_Data!F15</f>
        <v>Ritu Ghosh</v>
      </c>
      <c r="G15" s="14">
        <f>DATE(VALUE(RIGHT(Raw_Data!G15,4)),VALUE(MID(Raw_Data!G15,4,2)),VALUE(LEFT(Raw_Data!G15,2)))</f>
        <v>46113</v>
      </c>
      <c r="H15" s="13" t="str">
        <f t="shared" si="0"/>
        <v>Apr-2026</v>
      </c>
      <c r="I15" s="13" t="str">
        <f t="shared" si="1"/>
        <v>Wed</v>
      </c>
      <c r="J15" s="13" t="str">
        <f>Raw_Data!H15</f>
        <v>Present</v>
      </c>
      <c r="K15" s="15">
        <f>IF(Raw_Data!I15="","",TIMEVALUE(Raw_Data!I15))</f>
        <v>0.42430555555555555</v>
      </c>
      <c r="L15" s="15">
        <f>IF(Raw_Data!J15="","",TIMEVALUE(Raw_Data!J15))</f>
        <v>0.74583333333333335</v>
      </c>
      <c r="M15" s="13">
        <f>Raw_Data!K15</f>
        <v>7.73</v>
      </c>
      <c r="N15" s="13">
        <f>Raw_Data!L15</f>
        <v>34</v>
      </c>
      <c r="O15" s="13">
        <f>Raw_Data!M15</f>
        <v>34</v>
      </c>
      <c r="P15" s="13">
        <f t="shared" si="2"/>
        <v>0</v>
      </c>
      <c r="Q15" s="13">
        <f>Raw_Data!O15</f>
        <v>34</v>
      </c>
      <c r="R15" s="16">
        <f t="shared" si="3"/>
        <v>100</v>
      </c>
      <c r="S15" s="16">
        <f>Raw_Data!Q15</f>
        <v>100</v>
      </c>
      <c r="T15" s="17">
        <f>Raw_Data!R15</f>
        <v>0</v>
      </c>
      <c r="U15" s="13" t="str">
        <f>Raw_Data!S15</f>
        <v>Low</v>
      </c>
      <c r="V15" s="13" t="str">
        <f>Raw_Data!T15</f>
        <v>Closed</v>
      </c>
    </row>
    <row r="16" spans="1:22" x14ac:dyDescent="0.3">
      <c r="A16" s="13" t="str">
        <f>Raw_Data!A16</f>
        <v>EMP015</v>
      </c>
      <c r="B16" s="13" t="str">
        <f>Raw_Data!B16</f>
        <v>Siddharth Roy</v>
      </c>
      <c r="C16" s="13" t="str">
        <f>Raw_Data!C16</f>
        <v>Customer Support</v>
      </c>
      <c r="D16" s="13" t="str">
        <f>Raw_Data!D16</f>
        <v>Senior Executive</v>
      </c>
      <c r="E16" s="13" t="str">
        <f>Raw_Data!E16</f>
        <v>Kolkata</v>
      </c>
      <c r="F16" s="13" t="str">
        <f>Raw_Data!F16</f>
        <v>Ritu Ghosh</v>
      </c>
      <c r="G16" s="14">
        <f>DATE(VALUE(RIGHT(Raw_Data!G16,4)),VALUE(MID(Raw_Data!G16,4,2)),VALUE(LEFT(Raw_Data!G16,2)))</f>
        <v>46113</v>
      </c>
      <c r="H16" s="13" t="str">
        <f t="shared" si="0"/>
        <v>Apr-2026</v>
      </c>
      <c r="I16" s="13" t="str">
        <f t="shared" si="1"/>
        <v>Wed</v>
      </c>
      <c r="J16" s="13" t="str">
        <f>Raw_Data!H16</f>
        <v>Present</v>
      </c>
      <c r="K16" s="15">
        <f>IF(Raw_Data!I16="","",TIMEVALUE(Raw_Data!I16))</f>
        <v>0.37569444444444444</v>
      </c>
      <c r="L16" s="15">
        <f>IF(Raw_Data!J16="","",TIMEVALUE(Raw_Data!J16))</f>
        <v>0.76180555555555551</v>
      </c>
      <c r="M16" s="13">
        <f>Raw_Data!K16</f>
        <v>9.27</v>
      </c>
      <c r="N16" s="13">
        <f>Raw_Data!L16</f>
        <v>29</v>
      </c>
      <c r="O16" s="13">
        <f>Raw_Data!M16</f>
        <v>27</v>
      </c>
      <c r="P16" s="13">
        <f t="shared" si="2"/>
        <v>2</v>
      </c>
      <c r="Q16" s="13">
        <f>Raw_Data!O16</f>
        <v>29</v>
      </c>
      <c r="R16" s="16">
        <f t="shared" si="3"/>
        <v>93.103448275862064</v>
      </c>
      <c r="S16" s="16">
        <f>Raw_Data!Q16</f>
        <v>93.1</v>
      </c>
      <c r="T16" s="17">
        <f>Raw_Data!R16</f>
        <v>1.27</v>
      </c>
      <c r="U16" s="13" t="str">
        <f>Raw_Data!S16</f>
        <v>Medium</v>
      </c>
      <c r="V16" s="13" t="str">
        <f>Raw_Data!T16</f>
        <v>In Progress</v>
      </c>
    </row>
    <row r="17" spans="1:22" x14ac:dyDescent="0.3">
      <c r="A17" s="13" t="str">
        <f>Raw_Data!A17</f>
        <v>EMP016</v>
      </c>
      <c r="B17" s="13" t="str">
        <f>Raw_Data!B17</f>
        <v>Pooja Saha</v>
      </c>
      <c r="C17" s="13" t="str">
        <f>Raw_Data!C17</f>
        <v>Operations</v>
      </c>
      <c r="D17" s="13" t="str">
        <f>Raw_Data!D17</f>
        <v>Process Executive</v>
      </c>
      <c r="E17" s="13" t="str">
        <f>Raw_Data!E17</f>
        <v>Durgapur</v>
      </c>
      <c r="F17" s="13" t="str">
        <f>Raw_Data!F17</f>
        <v>Amit Roy</v>
      </c>
      <c r="G17" s="14">
        <f>DATE(VALUE(RIGHT(Raw_Data!G17,4)),VALUE(MID(Raw_Data!G17,4,2)),VALUE(LEFT(Raw_Data!G17,2)))</f>
        <v>46113</v>
      </c>
      <c r="H17" s="13" t="str">
        <f t="shared" si="0"/>
        <v>Apr-2026</v>
      </c>
      <c r="I17" s="13" t="str">
        <f t="shared" si="1"/>
        <v>Wed</v>
      </c>
      <c r="J17" s="13" t="str">
        <f>Raw_Data!H17</f>
        <v>Present</v>
      </c>
      <c r="K17" s="15">
        <f>IF(Raw_Data!I17="","",TIMEVALUE(Raw_Data!I17))</f>
        <v>0.42777777777777776</v>
      </c>
      <c r="L17" s="15">
        <f>IF(Raw_Data!J17="","",TIMEVALUE(Raw_Data!J17))</f>
        <v>0.75277777777777777</v>
      </c>
      <c r="M17" s="13">
        <f>Raw_Data!K17</f>
        <v>7.8</v>
      </c>
      <c r="N17" s="13">
        <f>Raw_Data!L17</f>
        <v>26</v>
      </c>
      <c r="O17" s="13">
        <f>Raw_Data!M17</f>
        <v>23</v>
      </c>
      <c r="P17" s="13">
        <f t="shared" si="2"/>
        <v>3</v>
      </c>
      <c r="Q17" s="13">
        <f>Raw_Data!O17</f>
        <v>26</v>
      </c>
      <c r="R17" s="16">
        <f t="shared" si="3"/>
        <v>88.461538461538453</v>
      </c>
      <c r="S17" s="16">
        <f>Raw_Data!Q17</f>
        <v>88.5</v>
      </c>
      <c r="T17" s="17">
        <f>Raw_Data!R17</f>
        <v>0</v>
      </c>
      <c r="U17" s="13" t="str">
        <f>Raw_Data!S17</f>
        <v>High</v>
      </c>
      <c r="V17" s="13" t="str">
        <f>Raw_Data!T17</f>
        <v>In Progress</v>
      </c>
    </row>
    <row r="18" spans="1:22" x14ac:dyDescent="0.3">
      <c r="A18" s="13" t="str">
        <f>Raw_Data!A18</f>
        <v>EMP017</v>
      </c>
      <c r="B18" s="13" t="str">
        <f>Raw_Data!B18</f>
        <v>Abhishek Paul</v>
      </c>
      <c r="C18" s="13" t="str">
        <f>Raw_Data!C18</f>
        <v>Operations</v>
      </c>
      <c r="D18" s="13" t="str">
        <f>Raw_Data!D18</f>
        <v>Process Executive</v>
      </c>
      <c r="E18" s="13" t="str">
        <f>Raw_Data!E18</f>
        <v>Durgapur</v>
      </c>
      <c r="F18" s="13" t="str">
        <f>Raw_Data!F18</f>
        <v>Amit Roy</v>
      </c>
      <c r="G18" s="14">
        <f>DATE(VALUE(RIGHT(Raw_Data!G18,4)),VALUE(MID(Raw_Data!G18,4,2)),VALUE(LEFT(Raw_Data!G18,2)))</f>
        <v>46113</v>
      </c>
      <c r="H18" s="13" t="str">
        <f t="shared" si="0"/>
        <v>Apr-2026</v>
      </c>
      <c r="I18" s="13" t="str">
        <f t="shared" si="1"/>
        <v>Wed</v>
      </c>
      <c r="J18" s="13" t="str">
        <f>Raw_Data!H18</f>
        <v>Present</v>
      </c>
      <c r="K18" s="15">
        <f>IF(Raw_Data!I18="","",TIMEVALUE(Raw_Data!I18))</f>
        <v>0.38680555555555557</v>
      </c>
      <c r="L18" s="15">
        <f>IF(Raw_Data!J18="","",TIMEVALUE(Raw_Data!J18))</f>
        <v>0.76180555555555551</v>
      </c>
      <c r="M18" s="13">
        <f>Raw_Data!K18</f>
        <v>9</v>
      </c>
      <c r="N18" s="13">
        <f>Raw_Data!L18</f>
        <v>24</v>
      </c>
      <c r="O18" s="13">
        <f>Raw_Data!M18</f>
        <v>19</v>
      </c>
      <c r="P18" s="13">
        <f t="shared" si="2"/>
        <v>5</v>
      </c>
      <c r="Q18" s="13">
        <f>Raw_Data!O18</f>
        <v>24</v>
      </c>
      <c r="R18" s="16">
        <f t="shared" si="3"/>
        <v>79.166666666666657</v>
      </c>
      <c r="S18" s="16">
        <f>Raw_Data!Q18</f>
        <v>79.2</v>
      </c>
      <c r="T18" s="17">
        <f>Raw_Data!R18</f>
        <v>1</v>
      </c>
      <c r="U18" s="13" t="str">
        <f>Raw_Data!S18</f>
        <v>Low</v>
      </c>
      <c r="V18" s="13" t="str">
        <f>Raw_Data!T18</f>
        <v>Pending</v>
      </c>
    </row>
    <row r="19" spans="1:22" x14ac:dyDescent="0.3">
      <c r="A19" s="13" t="str">
        <f>Raw_Data!A19</f>
        <v>EMP018</v>
      </c>
      <c r="B19" s="13" t="str">
        <f>Raw_Data!B19</f>
        <v>Nandini Ghosh</v>
      </c>
      <c r="C19" s="13" t="str">
        <f>Raw_Data!C19</f>
        <v>Finance</v>
      </c>
      <c r="D19" s="13" t="str">
        <f>Raw_Data!D19</f>
        <v>Finance Executive</v>
      </c>
      <c r="E19" s="13" t="str">
        <f>Raw_Data!E19</f>
        <v>Durgapur</v>
      </c>
      <c r="F19" s="13" t="str">
        <f>Raw_Data!F19</f>
        <v>Neha Sen</v>
      </c>
      <c r="G19" s="14">
        <f>DATE(VALUE(RIGHT(Raw_Data!G19,4)),VALUE(MID(Raw_Data!G19,4,2)),VALUE(LEFT(Raw_Data!G19,2)))</f>
        <v>46113</v>
      </c>
      <c r="H19" s="13" t="str">
        <f t="shared" si="0"/>
        <v>Apr-2026</v>
      </c>
      <c r="I19" s="13" t="str">
        <f t="shared" si="1"/>
        <v>Wed</v>
      </c>
      <c r="J19" s="13" t="str">
        <f>Raw_Data!H19</f>
        <v>Present</v>
      </c>
      <c r="K19" s="15">
        <f>IF(Raw_Data!I19="","",TIMEVALUE(Raw_Data!I19))</f>
        <v>0.38611111111111113</v>
      </c>
      <c r="L19" s="15">
        <f>IF(Raw_Data!J19="","",TIMEVALUE(Raw_Data!J19))</f>
        <v>0.76180555555555551</v>
      </c>
      <c r="M19" s="13">
        <f>Raw_Data!K19</f>
        <v>9.0299999999999994</v>
      </c>
      <c r="N19" s="13">
        <f>Raw_Data!L19</f>
        <v>11</v>
      </c>
      <c r="O19" s="13">
        <f>Raw_Data!M19</f>
        <v>9</v>
      </c>
      <c r="P19" s="13">
        <f t="shared" si="2"/>
        <v>2</v>
      </c>
      <c r="Q19" s="13">
        <f>Raw_Data!O19</f>
        <v>11</v>
      </c>
      <c r="R19" s="16">
        <f t="shared" si="3"/>
        <v>81.818181818181827</v>
      </c>
      <c r="S19" s="16">
        <f>Raw_Data!Q19</f>
        <v>81.8</v>
      </c>
      <c r="T19" s="17">
        <f>Raw_Data!R19</f>
        <v>1.03</v>
      </c>
      <c r="U19" s="13" t="str">
        <f>Raw_Data!S19</f>
        <v>Low</v>
      </c>
      <c r="V19" s="13" t="str">
        <f>Raw_Data!T19</f>
        <v>In Progress</v>
      </c>
    </row>
    <row r="20" spans="1:22" x14ac:dyDescent="0.3">
      <c r="A20" s="13" t="str">
        <f>Raw_Data!A20</f>
        <v>EMP019</v>
      </c>
      <c r="B20" s="13" t="str">
        <f>Raw_Data!B20</f>
        <v>Manish Kumar</v>
      </c>
      <c r="C20" s="13" t="str">
        <f>Raw_Data!C20</f>
        <v>Sales</v>
      </c>
      <c r="D20" s="13" t="str">
        <f>Raw_Data!D20</f>
        <v>Sales Executive</v>
      </c>
      <c r="E20" s="13" t="str">
        <f>Raw_Data!E20</f>
        <v>Durgapur</v>
      </c>
      <c r="F20" s="13" t="str">
        <f>Raw_Data!F20</f>
        <v>Sourav Das</v>
      </c>
      <c r="G20" s="14">
        <f>DATE(VALUE(RIGHT(Raw_Data!G20,4)),VALUE(MID(Raw_Data!G20,4,2)),VALUE(LEFT(Raw_Data!G20,2)))</f>
        <v>46113</v>
      </c>
      <c r="H20" s="13" t="str">
        <f t="shared" si="0"/>
        <v>Apr-2026</v>
      </c>
      <c r="I20" s="13" t="str">
        <f t="shared" si="1"/>
        <v>Wed</v>
      </c>
      <c r="J20" s="13" t="str">
        <f>Raw_Data!H20</f>
        <v>Present</v>
      </c>
      <c r="K20" s="15">
        <f>IF(Raw_Data!I20="","",TIMEVALUE(Raw_Data!I20))</f>
        <v>0.37777777777777777</v>
      </c>
      <c r="L20" s="15">
        <f>IF(Raw_Data!J20="","",TIMEVALUE(Raw_Data!J20))</f>
        <v>0.71527777777777779</v>
      </c>
      <c r="M20" s="13">
        <f>Raw_Data!K20</f>
        <v>8.1</v>
      </c>
      <c r="N20" s="13">
        <f>Raw_Data!L20</f>
        <v>26</v>
      </c>
      <c r="O20" s="13">
        <f>Raw_Data!M20</f>
        <v>26</v>
      </c>
      <c r="P20" s="13">
        <f t="shared" si="2"/>
        <v>0</v>
      </c>
      <c r="Q20" s="13">
        <f>Raw_Data!O20</f>
        <v>26</v>
      </c>
      <c r="R20" s="16">
        <f t="shared" si="3"/>
        <v>100</v>
      </c>
      <c r="S20" s="16">
        <f>Raw_Data!Q20</f>
        <v>100</v>
      </c>
      <c r="T20" s="17">
        <f>Raw_Data!R20</f>
        <v>0.1</v>
      </c>
      <c r="U20" s="13" t="str">
        <f>Raw_Data!S20</f>
        <v>Low</v>
      </c>
      <c r="V20" s="13" t="str">
        <f>Raw_Data!T20</f>
        <v>Closed</v>
      </c>
    </row>
    <row r="21" spans="1:22" x14ac:dyDescent="0.3">
      <c r="A21" s="13" t="str">
        <f>Raw_Data!A21</f>
        <v>EMP020</v>
      </c>
      <c r="B21" s="13" t="str">
        <f>Raw_Data!B21</f>
        <v>Riya Chatterjee</v>
      </c>
      <c r="C21" s="13" t="str">
        <f>Raw_Data!C21</f>
        <v>Customer Support</v>
      </c>
      <c r="D21" s="13" t="str">
        <f>Raw_Data!D21</f>
        <v>Support Executive</v>
      </c>
      <c r="E21" s="13" t="str">
        <f>Raw_Data!E21</f>
        <v>Durgapur</v>
      </c>
      <c r="F21" s="13" t="str">
        <f>Raw_Data!F21</f>
        <v>Ritu Ghosh</v>
      </c>
      <c r="G21" s="14">
        <f>DATE(VALUE(RIGHT(Raw_Data!G21,4)),VALUE(MID(Raw_Data!G21,4,2)),VALUE(LEFT(Raw_Data!G21,2)))</f>
        <v>46113</v>
      </c>
      <c r="H21" s="13" t="str">
        <f t="shared" si="0"/>
        <v>Apr-2026</v>
      </c>
      <c r="I21" s="13" t="str">
        <f t="shared" si="1"/>
        <v>Wed</v>
      </c>
      <c r="J21" s="13" t="str">
        <f>Raw_Data!H21</f>
        <v>Late</v>
      </c>
      <c r="K21" s="15">
        <f>IF(Raw_Data!I21="","",TIMEVALUE(Raw_Data!I21))</f>
        <v>0.46527777777777779</v>
      </c>
      <c r="L21" s="15">
        <f>IF(Raw_Data!J21="","",TIMEVALUE(Raw_Data!J21))</f>
        <v>0.81388888888888888</v>
      </c>
      <c r="M21" s="13">
        <f>Raw_Data!K21</f>
        <v>8.3699999999999992</v>
      </c>
      <c r="N21" s="13">
        <f>Raw_Data!L21</f>
        <v>38</v>
      </c>
      <c r="O21" s="13">
        <f>Raw_Data!M21</f>
        <v>28</v>
      </c>
      <c r="P21" s="13">
        <f t="shared" si="2"/>
        <v>10</v>
      </c>
      <c r="Q21" s="13">
        <f>Raw_Data!O21</f>
        <v>38</v>
      </c>
      <c r="R21" s="16">
        <f t="shared" si="3"/>
        <v>73.68421052631578</v>
      </c>
      <c r="S21" s="16">
        <f>Raw_Data!Q21</f>
        <v>73.7</v>
      </c>
      <c r="T21" s="17">
        <f>Raw_Data!R21</f>
        <v>0.37</v>
      </c>
      <c r="U21" s="13" t="str">
        <f>Raw_Data!S21</f>
        <v>Medium</v>
      </c>
      <c r="V21" s="13" t="str">
        <f>Raw_Data!T21</f>
        <v>Backlog</v>
      </c>
    </row>
    <row r="22" spans="1:22" x14ac:dyDescent="0.3">
      <c r="A22" s="13" t="str">
        <f>Raw_Data!A22</f>
        <v>EMP001</v>
      </c>
      <c r="B22" s="13" t="str">
        <f>Raw_Data!B22</f>
        <v>Aarav Sharma</v>
      </c>
      <c r="C22" s="13" t="str">
        <f>Raw_Data!C22</f>
        <v>Operations</v>
      </c>
      <c r="D22" s="13" t="str">
        <f>Raw_Data!D22</f>
        <v>MIS Executive</v>
      </c>
      <c r="E22" s="13" t="str">
        <f>Raw_Data!E22</f>
        <v>Kolkata</v>
      </c>
      <c r="F22" s="13" t="str">
        <f>Raw_Data!F22</f>
        <v>Amit Roy</v>
      </c>
      <c r="G22" s="14">
        <f>DATE(VALUE(RIGHT(Raw_Data!G22,4)),VALUE(MID(Raw_Data!G22,4,2)),VALUE(LEFT(Raw_Data!G22,2)))</f>
        <v>46114</v>
      </c>
      <c r="H22" s="13" t="str">
        <f t="shared" si="0"/>
        <v>Apr-2026</v>
      </c>
      <c r="I22" s="13" t="str">
        <f t="shared" si="1"/>
        <v>Thu</v>
      </c>
      <c r="J22" s="13" t="str">
        <f>Raw_Data!H22</f>
        <v>Half Day</v>
      </c>
      <c r="K22" s="15">
        <f>IF(Raw_Data!I22="","",TIMEVALUE(Raw_Data!I22))</f>
        <v>0.37986111111111109</v>
      </c>
      <c r="L22" s="15">
        <f>IF(Raw_Data!J22="","",TIMEVALUE(Raw_Data!J22))</f>
        <v>0.52916666666666667</v>
      </c>
      <c r="M22" s="13">
        <f>Raw_Data!K22</f>
        <v>3.59</v>
      </c>
      <c r="N22" s="13">
        <f>Raw_Data!L22</f>
        <v>17</v>
      </c>
      <c r="O22" s="13">
        <f>Raw_Data!M22</f>
        <v>15</v>
      </c>
      <c r="P22" s="13">
        <f t="shared" si="2"/>
        <v>2</v>
      </c>
      <c r="Q22" s="13">
        <f>Raw_Data!O22</f>
        <v>17</v>
      </c>
      <c r="R22" s="16">
        <f t="shared" si="3"/>
        <v>88.235294117647058</v>
      </c>
      <c r="S22" s="16">
        <f>Raw_Data!Q22</f>
        <v>88.2</v>
      </c>
      <c r="T22" s="17">
        <f>Raw_Data!R22</f>
        <v>0</v>
      </c>
      <c r="U22" s="13" t="str">
        <f>Raw_Data!S22</f>
        <v>Low</v>
      </c>
      <c r="V22" s="13" t="str">
        <f>Raw_Data!T22</f>
        <v>In Progress</v>
      </c>
    </row>
    <row r="23" spans="1:22" x14ac:dyDescent="0.3">
      <c r="A23" s="13" t="str">
        <f>Raw_Data!A23</f>
        <v>EMP002</v>
      </c>
      <c r="B23" s="13" t="str">
        <f>Raw_Data!B23</f>
        <v>Priya Singh</v>
      </c>
      <c r="C23" s="13" t="str">
        <f>Raw_Data!C23</f>
        <v>Operations</v>
      </c>
      <c r="D23" s="13" t="str">
        <f>Raw_Data!D23</f>
        <v>Process Executive</v>
      </c>
      <c r="E23" s="13" t="str">
        <f>Raw_Data!E23</f>
        <v>Kolkata</v>
      </c>
      <c r="F23" s="13" t="str">
        <f>Raw_Data!F23</f>
        <v>Amit Roy</v>
      </c>
      <c r="G23" s="14">
        <f>DATE(VALUE(RIGHT(Raw_Data!G23,4)),VALUE(MID(Raw_Data!G23,4,2)),VALUE(LEFT(Raw_Data!G23,2)))</f>
        <v>46114</v>
      </c>
      <c r="H23" s="13" t="str">
        <f t="shared" si="0"/>
        <v>Apr-2026</v>
      </c>
      <c r="I23" s="13" t="str">
        <f t="shared" si="1"/>
        <v>Thu</v>
      </c>
      <c r="J23" s="13" t="str">
        <f>Raw_Data!H23</f>
        <v>Present</v>
      </c>
      <c r="K23" s="15">
        <f>IF(Raw_Data!I23="","",TIMEVALUE(Raw_Data!I23))</f>
        <v>0.38680555555555557</v>
      </c>
      <c r="L23" s="15">
        <f>IF(Raw_Data!J23="","",TIMEVALUE(Raw_Data!J23))</f>
        <v>0.7631944444444444</v>
      </c>
      <c r="M23" s="13">
        <f>Raw_Data!K23</f>
        <v>9.0399999999999991</v>
      </c>
      <c r="N23" s="13">
        <f>Raw_Data!L23</f>
        <v>27</v>
      </c>
      <c r="O23" s="13">
        <f>Raw_Data!M23</f>
        <v>24</v>
      </c>
      <c r="P23" s="13">
        <f t="shared" si="2"/>
        <v>3</v>
      </c>
      <c r="Q23" s="13">
        <f>Raw_Data!O23</f>
        <v>27</v>
      </c>
      <c r="R23" s="16">
        <f t="shared" si="3"/>
        <v>88.888888888888886</v>
      </c>
      <c r="S23" s="16">
        <f>Raw_Data!Q23</f>
        <v>88.9</v>
      </c>
      <c r="T23" s="17">
        <f>Raw_Data!R23</f>
        <v>1.04</v>
      </c>
      <c r="U23" s="13" t="str">
        <f>Raw_Data!S23</f>
        <v>Low</v>
      </c>
      <c r="V23" s="13" t="str">
        <f>Raw_Data!T23</f>
        <v>In Progress</v>
      </c>
    </row>
    <row r="24" spans="1:22" x14ac:dyDescent="0.3">
      <c r="A24" s="13" t="str">
        <f>Raw_Data!A24</f>
        <v>EMP003</v>
      </c>
      <c r="B24" s="13" t="str">
        <f>Raw_Data!B24</f>
        <v>Rahul Verma</v>
      </c>
      <c r="C24" s="13" t="str">
        <f>Raw_Data!C24</f>
        <v>Operations</v>
      </c>
      <c r="D24" s="13" t="str">
        <f>Raw_Data!D24</f>
        <v>Process Executive</v>
      </c>
      <c r="E24" s="13" t="str">
        <f>Raw_Data!E24</f>
        <v>Kolkata</v>
      </c>
      <c r="F24" s="13" t="str">
        <f>Raw_Data!F24</f>
        <v>Amit Roy</v>
      </c>
      <c r="G24" s="14">
        <f>DATE(VALUE(RIGHT(Raw_Data!G24,4)),VALUE(MID(Raw_Data!G24,4,2)),VALUE(LEFT(Raw_Data!G24,2)))</f>
        <v>46114</v>
      </c>
      <c r="H24" s="13" t="str">
        <f t="shared" si="0"/>
        <v>Apr-2026</v>
      </c>
      <c r="I24" s="13" t="str">
        <f t="shared" si="1"/>
        <v>Thu</v>
      </c>
      <c r="J24" s="13" t="str">
        <f>Raw_Data!H24</f>
        <v>Present</v>
      </c>
      <c r="K24" s="15">
        <f>IF(Raw_Data!I24="","",TIMEVALUE(Raw_Data!I24))</f>
        <v>0.42083333333333334</v>
      </c>
      <c r="L24" s="15">
        <f>IF(Raw_Data!J24="","",TIMEVALUE(Raw_Data!J24))</f>
        <v>0.81319444444444444</v>
      </c>
      <c r="M24" s="13">
        <f>Raw_Data!K24</f>
        <v>9.43</v>
      </c>
      <c r="N24" s="13">
        <f>Raw_Data!L24</f>
        <v>28</v>
      </c>
      <c r="O24" s="13">
        <f>Raw_Data!M24</f>
        <v>27</v>
      </c>
      <c r="P24" s="13">
        <f t="shared" si="2"/>
        <v>1</v>
      </c>
      <c r="Q24" s="13">
        <f>Raw_Data!O24</f>
        <v>28</v>
      </c>
      <c r="R24" s="16">
        <f t="shared" si="3"/>
        <v>96.428571428571431</v>
      </c>
      <c r="S24" s="16">
        <f>Raw_Data!Q24</f>
        <v>96.4</v>
      </c>
      <c r="T24" s="17">
        <f>Raw_Data!R24</f>
        <v>1.43</v>
      </c>
      <c r="U24" s="13" t="str">
        <f>Raw_Data!S24</f>
        <v>Medium</v>
      </c>
      <c r="V24" s="13" t="str">
        <f>Raw_Data!T24</f>
        <v>In Progress</v>
      </c>
    </row>
    <row r="25" spans="1:22" x14ac:dyDescent="0.3">
      <c r="A25" s="13" t="str">
        <f>Raw_Data!A25</f>
        <v>EMP004</v>
      </c>
      <c r="B25" s="13" t="str">
        <f>Raw_Data!B25</f>
        <v>Sneha Das</v>
      </c>
      <c r="C25" s="13" t="str">
        <f>Raw_Data!C25</f>
        <v>Operations</v>
      </c>
      <c r="D25" s="13" t="str">
        <f>Raw_Data!D25</f>
        <v>Senior Executive</v>
      </c>
      <c r="E25" s="13" t="str">
        <f>Raw_Data!E25</f>
        <v>Kolkata</v>
      </c>
      <c r="F25" s="13" t="str">
        <f>Raw_Data!F25</f>
        <v>Amit Roy</v>
      </c>
      <c r="G25" s="14">
        <f>DATE(VALUE(RIGHT(Raw_Data!G25,4)),VALUE(MID(Raw_Data!G25,4,2)),VALUE(LEFT(Raw_Data!G25,2)))</f>
        <v>46114</v>
      </c>
      <c r="H25" s="13" t="str">
        <f t="shared" si="0"/>
        <v>Apr-2026</v>
      </c>
      <c r="I25" s="13" t="str">
        <f t="shared" si="1"/>
        <v>Thu</v>
      </c>
      <c r="J25" s="13" t="str">
        <f>Raw_Data!H25</f>
        <v>Present</v>
      </c>
      <c r="K25" s="15">
        <f>IF(Raw_Data!I25="","",TIMEVALUE(Raw_Data!I25))</f>
        <v>0.43055555555555558</v>
      </c>
      <c r="L25" s="15">
        <f>IF(Raw_Data!J25="","",TIMEVALUE(Raw_Data!J25))</f>
        <v>0.7680555555555556</v>
      </c>
      <c r="M25" s="13">
        <f>Raw_Data!K25</f>
        <v>8.1</v>
      </c>
      <c r="N25" s="13">
        <f>Raw_Data!L25</f>
        <v>28</v>
      </c>
      <c r="O25" s="13">
        <f>Raw_Data!M25</f>
        <v>22</v>
      </c>
      <c r="P25" s="13">
        <f t="shared" si="2"/>
        <v>6</v>
      </c>
      <c r="Q25" s="13">
        <f>Raw_Data!O25</f>
        <v>28</v>
      </c>
      <c r="R25" s="16">
        <f t="shared" si="3"/>
        <v>78.571428571428569</v>
      </c>
      <c r="S25" s="16">
        <f>Raw_Data!Q25</f>
        <v>78.599999999999994</v>
      </c>
      <c r="T25" s="17">
        <f>Raw_Data!R25</f>
        <v>0.1</v>
      </c>
      <c r="U25" s="13" t="str">
        <f>Raw_Data!S25</f>
        <v>Low</v>
      </c>
      <c r="V25" s="13" t="str">
        <f>Raw_Data!T25</f>
        <v>Pending</v>
      </c>
    </row>
    <row r="26" spans="1:22" x14ac:dyDescent="0.3">
      <c r="A26" s="13" t="str">
        <f>Raw_Data!A26</f>
        <v>EMP005</v>
      </c>
      <c r="B26" s="13" t="str">
        <f>Raw_Data!B26</f>
        <v>Vikram Patel</v>
      </c>
      <c r="C26" s="13" t="str">
        <f>Raw_Data!C26</f>
        <v>Operations</v>
      </c>
      <c r="D26" s="13" t="str">
        <f>Raw_Data!D26</f>
        <v>Process Executive</v>
      </c>
      <c r="E26" s="13" t="str">
        <f>Raw_Data!E26</f>
        <v>Kolkata</v>
      </c>
      <c r="F26" s="13" t="str">
        <f>Raw_Data!F26</f>
        <v>Amit Roy</v>
      </c>
      <c r="G26" s="14">
        <f>DATE(VALUE(RIGHT(Raw_Data!G26,4)),VALUE(MID(Raw_Data!G26,4,2)),VALUE(LEFT(Raw_Data!G26,2)))</f>
        <v>46114</v>
      </c>
      <c r="H26" s="13" t="str">
        <f t="shared" si="0"/>
        <v>Apr-2026</v>
      </c>
      <c r="I26" s="13" t="str">
        <f t="shared" si="1"/>
        <v>Thu</v>
      </c>
      <c r="J26" s="13" t="str">
        <f>Raw_Data!H26</f>
        <v>Present</v>
      </c>
      <c r="K26" s="15">
        <f>IF(Raw_Data!I26="","",TIMEVALUE(Raw_Data!I26))</f>
        <v>0.38750000000000001</v>
      </c>
      <c r="L26" s="15">
        <f>IF(Raw_Data!J26="","",TIMEVALUE(Raw_Data!J26))</f>
        <v>0.70902777777777781</v>
      </c>
      <c r="M26" s="13">
        <f>Raw_Data!K26</f>
        <v>7.73</v>
      </c>
      <c r="N26" s="13">
        <f>Raw_Data!L26</f>
        <v>20</v>
      </c>
      <c r="O26" s="13">
        <f>Raw_Data!M26</f>
        <v>14</v>
      </c>
      <c r="P26" s="13">
        <f t="shared" si="2"/>
        <v>6</v>
      </c>
      <c r="Q26" s="13">
        <f>Raw_Data!O26</f>
        <v>20</v>
      </c>
      <c r="R26" s="16">
        <f t="shared" si="3"/>
        <v>70</v>
      </c>
      <c r="S26" s="16">
        <f>Raw_Data!Q26</f>
        <v>70</v>
      </c>
      <c r="T26" s="17">
        <f>Raw_Data!R26</f>
        <v>0</v>
      </c>
      <c r="U26" s="13" t="str">
        <f>Raw_Data!S26</f>
        <v>Medium</v>
      </c>
      <c r="V26" s="13" t="str">
        <f>Raw_Data!T26</f>
        <v>Pending</v>
      </c>
    </row>
    <row r="27" spans="1:22" x14ac:dyDescent="0.3">
      <c r="A27" s="13" t="str">
        <f>Raw_Data!A27</f>
        <v>EMP006</v>
      </c>
      <c r="B27" s="13" t="str">
        <f>Raw_Data!B27</f>
        <v>Ananya Gupta</v>
      </c>
      <c r="C27" s="13" t="str">
        <f>Raw_Data!C27</f>
        <v>Finance</v>
      </c>
      <c r="D27" s="13" t="str">
        <f>Raw_Data!D27</f>
        <v>Finance Executive</v>
      </c>
      <c r="E27" s="13" t="str">
        <f>Raw_Data!E27</f>
        <v>Kolkata</v>
      </c>
      <c r="F27" s="13" t="str">
        <f>Raw_Data!F27</f>
        <v>Neha Sen</v>
      </c>
      <c r="G27" s="14">
        <f>DATE(VALUE(RIGHT(Raw_Data!G27,4)),VALUE(MID(Raw_Data!G27,4,2)),VALUE(LEFT(Raw_Data!G27,2)))</f>
        <v>46114</v>
      </c>
      <c r="H27" s="13" t="str">
        <f t="shared" si="0"/>
        <v>Apr-2026</v>
      </c>
      <c r="I27" s="13" t="str">
        <f t="shared" si="1"/>
        <v>Thu</v>
      </c>
      <c r="J27" s="13" t="str">
        <f>Raw_Data!H27</f>
        <v>Present</v>
      </c>
      <c r="K27" s="15">
        <f>IF(Raw_Data!I27="","",TIMEVALUE(Raw_Data!I27))</f>
        <v>0.38194444444444442</v>
      </c>
      <c r="L27" s="15">
        <f>IF(Raw_Data!J27="","",TIMEVALUE(Raw_Data!J27))</f>
        <v>0.68888888888888888</v>
      </c>
      <c r="M27" s="13">
        <f>Raw_Data!K27</f>
        <v>7.37</v>
      </c>
      <c r="N27" s="13">
        <f>Raw_Data!L27</f>
        <v>16</v>
      </c>
      <c r="O27" s="13">
        <f>Raw_Data!M27</f>
        <v>12</v>
      </c>
      <c r="P27" s="13">
        <f t="shared" si="2"/>
        <v>4</v>
      </c>
      <c r="Q27" s="13">
        <f>Raw_Data!O27</f>
        <v>16</v>
      </c>
      <c r="R27" s="16">
        <f t="shared" si="3"/>
        <v>75</v>
      </c>
      <c r="S27" s="16">
        <f>Raw_Data!Q27</f>
        <v>75</v>
      </c>
      <c r="T27" s="17">
        <f>Raw_Data!R27</f>
        <v>0</v>
      </c>
      <c r="U27" s="13" t="str">
        <f>Raw_Data!S27</f>
        <v>Low</v>
      </c>
      <c r="V27" s="13" t="str">
        <f>Raw_Data!T27</f>
        <v>Pending</v>
      </c>
    </row>
    <row r="28" spans="1:22" x14ac:dyDescent="0.3">
      <c r="A28" s="13" t="str">
        <f>Raw_Data!A28</f>
        <v>EMP007</v>
      </c>
      <c r="B28" s="13" t="str">
        <f>Raw_Data!B28</f>
        <v>Rohan Mehta</v>
      </c>
      <c r="C28" s="13" t="str">
        <f>Raw_Data!C28</f>
        <v>Finance</v>
      </c>
      <c r="D28" s="13" t="str">
        <f>Raw_Data!D28</f>
        <v>Accounts Executive</v>
      </c>
      <c r="E28" s="13" t="str">
        <f>Raw_Data!E28</f>
        <v>Kolkata</v>
      </c>
      <c r="F28" s="13" t="str">
        <f>Raw_Data!F28</f>
        <v>Neha Sen</v>
      </c>
      <c r="G28" s="14">
        <f>DATE(VALUE(RIGHT(Raw_Data!G28,4)),VALUE(MID(Raw_Data!G28,4,2)),VALUE(LEFT(Raw_Data!G28,2)))</f>
        <v>46114</v>
      </c>
      <c r="H28" s="13" t="str">
        <f t="shared" si="0"/>
        <v>Apr-2026</v>
      </c>
      <c r="I28" s="13" t="str">
        <f t="shared" si="1"/>
        <v>Thu</v>
      </c>
      <c r="J28" s="13" t="str">
        <f>Raw_Data!H28</f>
        <v>Late</v>
      </c>
      <c r="K28" s="15">
        <f>IF(Raw_Data!I28="","",TIMEVALUE(Raw_Data!I28))</f>
        <v>0.47083333333333333</v>
      </c>
      <c r="L28" s="15">
        <f>IF(Raw_Data!J28="","",TIMEVALUE(Raw_Data!J28))</f>
        <v>0.81736111111111109</v>
      </c>
      <c r="M28" s="13">
        <f>Raw_Data!K28</f>
        <v>8.33</v>
      </c>
      <c r="N28" s="13">
        <f>Raw_Data!L28</f>
        <v>23</v>
      </c>
      <c r="O28" s="13">
        <f>Raw_Data!M28</f>
        <v>22</v>
      </c>
      <c r="P28" s="13">
        <f t="shared" si="2"/>
        <v>1</v>
      </c>
      <c r="Q28" s="13">
        <f>Raw_Data!O28</f>
        <v>23</v>
      </c>
      <c r="R28" s="16">
        <f t="shared" si="3"/>
        <v>95.652173913043484</v>
      </c>
      <c r="S28" s="16">
        <f>Raw_Data!Q28</f>
        <v>95.7</v>
      </c>
      <c r="T28" s="17">
        <f>Raw_Data!R28</f>
        <v>0.33</v>
      </c>
      <c r="U28" s="13" t="str">
        <f>Raw_Data!S28</f>
        <v>High</v>
      </c>
      <c r="V28" s="13" t="str">
        <f>Raw_Data!T28</f>
        <v>In Progress</v>
      </c>
    </row>
    <row r="29" spans="1:22" x14ac:dyDescent="0.3">
      <c r="A29" s="13" t="str">
        <f>Raw_Data!A29</f>
        <v>EMP008</v>
      </c>
      <c r="B29" s="13" t="str">
        <f>Raw_Data!B29</f>
        <v>Ishita Roy</v>
      </c>
      <c r="C29" s="13" t="str">
        <f>Raw_Data!C29</f>
        <v>Finance</v>
      </c>
      <c r="D29" s="13" t="str">
        <f>Raw_Data!D29</f>
        <v>Finance Executive</v>
      </c>
      <c r="E29" s="13" t="str">
        <f>Raw_Data!E29</f>
        <v>Kolkata</v>
      </c>
      <c r="F29" s="13" t="str">
        <f>Raw_Data!F29</f>
        <v>Neha Sen</v>
      </c>
      <c r="G29" s="14">
        <f>DATE(VALUE(RIGHT(Raw_Data!G29,4)),VALUE(MID(Raw_Data!G29,4,2)),VALUE(LEFT(Raw_Data!G29,2)))</f>
        <v>46114</v>
      </c>
      <c r="H29" s="13" t="str">
        <f t="shared" si="0"/>
        <v>Apr-2026</v>
      </c>
      <c r="I29" s="13" t="str">
        <f t="shared" si="1"/>
        <v>Thu</v>
      </c>
      <c r="J29" s="13" t="str">
        <f>Raw_Data!H29</f>
        <v>Present</v>
      </c>
      <c r="K29" s="15">
        <f>IF(Raw_Data!I29="","",TIMEVALUE(Raw_Data!I29))</f>
        <v>0.3840277777777778</v>
      </c>
      <c r="L29" s="15">
        <f>IF(Raw_Data!J29="","",TIMEVALUE(Raw_Data!J29))</f>
        <v>0.71944444444444444</v>
      </c>
      <c r="M29" s="13">
        <f>Raw_Data!K29</f>
        <v>8.0500000000000007</v>
      </c>
      <c r="N29" s="13">
        <f>Raw_Data!L29</f>
        <v>7</v>
      </c>
      <c r="O29" s="13">
        <f>Raw_Data!M29</f>
        <v>5</v>
      </c>
      <c r="P29" s="13">
        <f t="shared" si="2"/>
        <v>2</v>
      </c>
      <c r="Q29" s="13">
        <f>Raw_Data!O29</f>
        <v>7</v>
      </c>
      <c r="R29" s="16">
        <f t="shared" si="3"/>
        <v>71.428571428571431</v>
      </c>
      <c r="S29" s="16">
        <f>Raw_Data!Q29</f>
        <v>71.400000000000006</v>
      </c>
      <c r="T29" s="17">
        <f>Raw_Data!R29</f>
        <v>0.05</v>
      </c>
      <c r="U29" s="13" t="str">
        <f>Raw_Data!S29</f>
        <v>Medium</v>
      </c>
      <c r="V29" s="13" t="str">
        <f>Raw_Data!T29</f>
        <v>In Progress</v>
      </c>
    </row>
    <row r="30" spans="1:22" x14ac:dyDescent="0.3">
      <c r="A30" s="13" t="str">
        <f>Raw_Data!A30</f>
        <v>EMP009</v>
      </c>
      <c r="B30" s="13" t="str">
        <f>Raw_Data!B30</f>
        <v>Arjun Nair</v>
      </c>
      <c r="C30" s="13" t="str">
        <f>Raw_Data!C30</f>
        <v>Sales</v>
      </c>
      <c r="D30" s="13" t="str">
        <f>Raw_Data!D30</f>
        <v>Sales Executive</v>
      </c>
      <c r="E30" s="13" t="str">
        <f>Raw_Data!E30</f>
        <v>Kolkata</v>
      </c>
      <c r="F30" s="13" t="str">
        <f>Raw_Data!F30</f>
        <v>Sourav Das</v>
      </c>
      <c r="G30" s="14">
        <f>DATE(VALUE(RIGHT(Raw_Data!G30,4)),VALUE(MID(Raw_Data!G30,4,2)),VALUE(LEFT(Raw_Data!G30,2)))</f>
        <v>46114</v>
      </c>
      <c r="H30" s="13" t="str">
        <f t="shared" si="0"/>
        <v>Apr-2026</v>
      </c>
      <c r="I30" s="13" t="str">
        <f t="shared" si="1"/>
        <v>Thu</v>
      </c>
      <c r="J30" s="13" t="str">
        <f>Raw_Data!H30</f>
        <v>Present</v>
      </c>
      <c r="K30" s="15">
        <f>IF(Raw_Data!I30="","",TIMEVALUE(Raw_Data!I30))</f>
        <v>0.38333333333333336</v>
      </c>
      <c r="L30" s="15">
        <f>IF(Raw_Data!J30="","",TIMEVALUE(Raw_Data!J30))</f>
        <v>0.75624999999999998</v>
      </c>
      <c r="M30" s="13">
        <f>Raw_Data!K30</f>
        <v>8.9499999999999993</v>
      </c>
      <c r="N30" s="13">
        <f>Raw_Data!L30</f>
        <v>25</v>
      </c>
      <c r="O30" s="13">
        <f>Raw_Data!M30</f>
        <v>25</v>
      </c>
      <c r="P30" s="13">
        <f t="shared" si="2"/>
        <v>0</v>
      </c>
      <c r="Q30" s="13">
        <f>Raw_Data!O30</f>
        <v>25</v>
      </c>
      <c r="R30" s="16">
        <f t="shared" si="3"/>
        <v>100</v>
      </c>
      <c r="S30" s="16">
        <f>Raw_Data!Q30</f>
        <v>100</v>
      </c>
      <c r="T30" s="17">
        <f>Raw_Data!R30</f>
        <v>0.95</v>
      </c>
      <c r="U30" s="13" t="str">
        <f>Raw_Data!S30</f>
        <v>Low</v>
      </c>
      <c r="V30" s="13" t="str">
        <f>Raw_Data!T30</f>
        <v>Closed</v>
      </c>
    </row>
    <row r="31" spans="1:22" x14ac:dyDescent="0.3">
      <c r="A31" s="13" t="str">
        <f>Raw_Data!A31</f>
        <v>EMP010</v>
      </c>
      <c r="B31" s="13" t="str">
        <f>Raw_Data!B31</f>
        <v>Meera Kapoor</v>
      </c>
      <c r="C31" s="13" t="str">
        <f>Raw_Data!C31</f>
        <v>Sales</v>
      </c>
      <c r="D31" s="13" t="str">
        <f>Raw_Data!D31</f>
        <v>Sales Executive</v>
      </c>
      <c r="E31" s="13" t="str">
        <f>Raw_Data!E31</f>
        <v>Kolkata</v>
      </c>
      <c r="F31" s="13" t="str">
        <f>Raw_Data!F31</f>
        <v>Sourav Das</v>
      </c>
      <c r="G31" s="14">
        <f>DATE(VALUE(RIGHT(Raw_Data!G31,4)),VALUE(MID(Raw_Data!G31,4,2)),VALUE(LEFT(Raw_Data!G31,2)))</f>
        <v>46114</v>
      </c>
      <c r="H31" s="13" t="str">
        <f t="shared" si="0"/>
        <v>Apr-2026</v>
      </c>
      <c r="I31" s="13" t="str">
        <f t="shared" si="1"/>
        <v>Thu</v>
      </c>
      <c r="J31" s="13" t="str">
        <f>Raw_Data!H31</f>
        <v>Present</v>
      </c>
      <c r="K31" s="15">
        <f>IF(Raw_Data!I31="","",TIMEVALUE(Raw_Data!I31))</f>
        <v>0.37916666666666665</v>
      </c>
      <c r="L31" s="15">
        <f>IF(Raw_Data!J31="","",TIMEVALUE(Raw_Data!J31))</f>
        <v>0.73263888888888884</v>
      </c>
      <c r="M31" s="13">
        <f>Raw_Data!K31</f>
        <v>8.49</v>
      </c>
      <c r="N31" s="13">
        <f>Raw_Data!L31</f>
        <v>22</v>
      </c>
      <c r="O31" s="13">
        <f>Raw_Data!M31</f>
        <v>19</v>
      </c>
      <c r="P31" s="13">
        <f t="shared" si="2"/>
        <v>3</v>
      </c>
      <c r="Q31" s="13">
        <f>Raw_Data!O31</f>
        <v>22</v>
      </c>
      <c r="R31" s="16">
        <f t="shared" si="3"/>
        <v>86.36363636363636</v>
      </c>
      <c r="S31" s="16">
        <f>Raw_Data!Q31</f>
        <v>86.4</v>
      </c>
      <c r="T31" s="17">
        <f>Raw_Data!R31</f>
        <v>0.49</v>
      </c>
      <c r="U31" s="13" t="str">
        <f>Raw_Data!S31</f>
        <v>High</v>
      </c>
      <c r="V31" s="13" t="str">
        <f>Raw_Data!T31</f>
        <v>In Progress</v>
      </c>
    </row>
    <row r="32" spans="1:22" x14ac:dyDescent="0.3">
      <c r="A32" s="13" t="str">
        <f>Raw_Data!A32</f>
        <v>EMP011</v>
      </c>
      <c r="B32" s="13" t="str">
        <f>Raw_Data!B32</f>
        <v>Karan Malhotra</v>
      </c>
      <c r="C32" s="13" t="str">
        <f>Raw_Data!C32</f>
        <v>Sales</v>
      </c>
      <c r="D32" s="13" t="str">
        <f>Raw_Data!D32</f>
        <v>Senior Executive</v>
      </c>
      <c r="E32" s="13" t="str">
        <f>Raw_Data!E32</f>
        <v>Kolkata</v>
      </c>
      <c r="F32" s="13" t="str">
        <f>Raw_Data!F32</f>
        <v>Sourav Das</v>
      </c>
      <c r="G32" s="14">
        <f>DATE(VALUE(RIGHT(Raw_Data!G32,4)),VALUE(MID(Raw_Data!G32,4,2)),VALUE(LEFT(Raw_Data!G32,2)))</f>
        <v>46114</v>
      </c>
      <c r="H32" s="13" t="str">
        <f t="shared" si="0"/>
        <v>Apr-2026</v>
      </c>
      <c r="I32" s="13" t="str">
        <f t="shared" si="1"/>
        <v>Thu</v>
      </c>
      <c r="J32" s="13" t="str">
        <f>Raw_Data!H32</f>
        <v>Present</v>
      </c>
      <c r="K32" s="15">
        <f>IF(Raw_Data!I32="","",TIMEVALUE(Raw_Data!I32))</f>
        <v>0.37569444444444444</v>
      </c>
      <c r="L32" s="15">
        <f>IF(Raw_Data!J32="","",TIMEVALUE(Raw_Data!J32))</f>
        <v>0.74097222222222225</v>
      </c>
      <c r="M32" s="13">
        <f>Raw_Data!K32</f>
        <v>8.77</v>
      </c>
      <c r="N32" s="13">
        <f>Raw_Data!L32</f>
        <v>22</v>
      </c>
      <c r="O32" s="13">
        <f>Raw_Data!M32</f>
        <v>19</v>
      </c>
      <c r="P32" s="13">
        <f t="shared" si="2"/>
        <v>3</v>
      </c>
      <c r="Q32" s="13">
        <f>Raw_Data!O32</f>
        <v>22</v>
      </c>
      <c r="R32" s="16">
        <f t="shared" si="3"/>
        <v>86.36363636363636</v>
      </c>
      <c r="S32" s="16">
        <f>Raw_Data!Q32</f>
        <v>86.4</v>
      </c>
      <c r="T32" s="17">
        <f>Raw_Data!R32</f>
        <v>0.77</v>
      </c>
      <c r="U32" s="13" t="str">
        <f>Raw_Data!S32</f>
        <v>Low</v>
      </c>
      <c r="V32" s="13" t="str">
        <f>Raw_Data!T32</f>
        <v>In Progress</v>
      </c>
    </row>
    <row r="33" spans="1:22" x14ac:dyDescent="0.3">
      <c r="A33" s="13" t="str">
        <f>Raw_Data!A33</f>
        <v>EMP012</v>
      </c>
      <c r="B33" s="13" t="str">
        <f>Raw_Data!B33</f>
        <v>Tanya Bose</v>
      </c>
      <c r="C33" s="13" t="str">
        <f>Raw_Data!C33</f>
        <v>HR</v>
      </c>
      <c r="D33" s="13" t="str">
        <f>Raw_Data!D33</f>
        <v>HR Executive</v>
      </c>
      <c r="E33" s="13" t="str">
        <f>Raw_Data!E33</f>
        <v>Kolkata</v>
      </c>
      <c r="F33" s="13" t="str">
        <f>Raw_Data!F33</f>
        <v>Ritu Ghosh</v>
      </c>
      <c r="G33" s="14">
        <f>DATE(VALUE(RIGHT(Raw_Data!G33,4)),VALUE(MID(Raw_Data!G33,4,2)),VALUE(LEFT(Raw_Data!G33,2)))</f>
        <v>46114</v>
      </c>
      <c r="H33" s="13" t="str">
        <f t="shared" si="0"/>
        <v>Apr-2026</v>
      </c>
      <c r="I33" s="13" t="str">
        <f t="shared" si="1"/>
        <v>Thu</v>
      </c>
      <c r="J33" s="13" t="str">
        <f>Raw_Data!H33</f>
        <v>Present</v>
      </c>
      <c r="K33" s="15">
        <f>IF(Raw_Data!I33="","",TIMEVALUE(Raw_Data!I33))</f>
        <v>0.37847222222222221</v>
      </c>
      <c r="L33" s="15">
        <f>IF(Raw_Data!J33="","",TIMEVALUE(Raw_Data!J33))</f>
        <v>0.71875</v>
      </c>
      <c r="M33" s="13">
        <f>Raw_Data!K33</f>
        <v>8.18</v>
      </c>
      <c r="N33" s="13">
        <f>Raw_Data!L33</f>
        <v>5</v>
      </c>
      <c r="O33" s="13">
        <f>Raw_Data!M33</f>
        <v>5</v>
      </c>
      <c r="P33" s="13">
        <f t="shared" si="2"/>
        <v>0</v>
      </c>
      <c r="Q33" s="13">
        <f>Raw_Data!O33</f>
        <v>5</v>
      </c>
      <c r="R33" s="16">
        <f t="shared" si="3"/>
        <v>100</v>
      </c>
      <c r="S33" s="16">
        <f>Raw_Data!Q33</f>
        <v>100</v>
      </c>
      <c r="T33" s="17">
        <f>Raw_Data!R33</f>
        <v>0.18</v>
      </c>
      <c r="U33" s="13" t="str">
        <f>Raw_Data!S33</f>
        <v>Low</v>
      </c>
      <c r="V33" s="13" t="str">
        <f>Raw_Data!T33</f>
        <v>Closed</v>
      </c>
    </row>
    <row r="34" spans="1:22" x14ac:dyDescent="0.3">
      <c r="A34" s="13" t="str">
        <f>Raw_Data!A34</f>
        <v>EMP013</v>
      </c>
      <c r="B34" s="13" t="str">
        <f>Raw_Data!B34</f>
        <v>Aditya Jain</v>
      </c>
      <c r="C34" s="13" t="str">
        <f>Raw_Data!C34</f>
        <v>Customer Support</v>
      </c>
      <c r="D34" s="13" t="str">
        <f>Raw_Data!D34</f>
        <v>Support Executive</v>
      </c>
      <c r="E34" s="13" t="str">
        <f>Raw_Data!E34</f>
        <v>Kolkata</v>
      </c>
      <c r="F34" s="13" t="str">
        <f>Raw_Data!F34</f>
        <v>Ritu Ghosh</v>
      </c>
      <c r="G34" s="14">
        <f>DATE(VALUE(RIGHT(Raw_Data!G34,4)),VALUE(MID(Raw_Data!G34,4,2)),VALUE(LEFT(Raw_Data!G34,2)))</f>
        <v>46114</v>
      </c>
      <c r="H34" s="13" t="str">
        <f t="shared" si="0"/>
        <v>Apr-2026</v>
      </c>
      <c r="I34" s="13" t="str">
        <f t="shared" si="1"/>
        <v>Thu</v>
      </c>
      <c r="J34" s="13" t="str">
        <f>Raw_Data!H34</f>
        <v>Present</v>
      </c>
      <c r="K34" s="15">
        <f>IF(Raw_Data!I34="","",TIMEVALUE(Raw_Data!I34))</f>
        <v>0.38333333333333336</v>
      </c>
      <c r="L34" s="15">
        <f>IF(Raw_Data!J34="","",TIMEVALUE(Raw_Data!J34))</f>
        <v>0.70972222222222225</v>
      </c>
      <c r="M34" s="13">
        <f>Raw_Data!K34</f>
        <v>7.84</v>
      </c>
      <c r="N34" s="13">
        <f>Raw_Data!L34</f>
        <v>29</v>
      </c>
      <c r="O34" s="13">
        <f>Raw_Data!M34</f>
        <v>28</v>
      </c>
      <c r="P34" s="13">
        <f t="shared" si="2"/>
        <v>1</v>
      </c>
      <c r="Q34" s="13">
        <f>Raw_Data!O34</f>
        <v>29</v>
      </c>
      <c r="R34" s="16">
        <f t="shared" si="3"/>
        <v>96.551724137931032</v>
      </c>
      <c r="S34" s="16">
        <f>Raw_Data!Q34</f>
        <v>96.6</v>
      </c>
      <c r="T34" s="17">
        <f>Raw_Data!R34</f>
        <v>0</v>
      </c>
      <c r="U34" s="13" t="str">
        <f>Raw_Data!S34</f>
        <v>Medium</v>
      </c>
      <c r="V34" s="13" t="str">
        <f>Raw_Data!T34</f>
        <v>In Progress</v>
      </c>
    </row>
    <row r="35" spans="1:22" x14ac:dyDescent="0.3">
      <c r="A35" s="13" t="str">
        <f>Raw_Data!A35</f>
        <v>EMP014</v>
      </c>
      <c r="B35" s="13" t="str">
        <f>Raw_Data!B35</f>
        <v>Neha Agarwal</v>
      </c>
      <c r="C35" s="13" t="str">
        <f>Raw_Data!C35</f>
        <v>Customer Support</v>
      </c>
      <c r="D35" s="13" t="str">
        <f>Raw_Data!D35</f>
        <v>Support Executive</v>
      </c>
      <c r="E35" s="13" t="str">
        <f>Raw_Data!E35</f>
        <v>Kolkata</v>
      </c>
      <c r="F35" s="13" t="str">
        <f>Raw_Data!F35</f>
        <v>Ritu Ghosh</v>
      </c>
      <c r="G35" s="14">
        <f>DATE(VALUE(RIGHT(Raw_Data!G35,4)),VALUE(MID(Raw_Data!G35,4,2)),VALUE(LEFT(Raw_Data!G35,2)))</f>
        <v>46114</v>
      </c>
      <c r="H35" s="13" t="str">
        <f t="shared" si="0"/>
        <v>Apr-2026</v>
      </c>
      <c r="I35" s="13" t="str">
        <f t="shared" si="1"/>
        <v>Thu</v>
      </c>
      <c r="J35" s="13" t="str">
        <f>Raw_Data!H35</f>
        <v>Present</v>
      </c>
      <c r="K35" s="15">
        <f>IF(Raw_Data!I35="","",TIMEVALUE(Raw_Data!I35))</f>
        <v>0.41944444444444445</v>
      </c>
      <c r="L35" s="15">
        <f>IF(Raw_Data!J35="","",TIMEVALUE(Raw_Data!J35))</f>
        <v>0.73819444444444449</v>
      </c>
      <c r="M35" s="13">
        <f>Raw_Data!K35</f>
        <v>7.66</v>
      </c>
      <c r="N35" s="13">
        <f>Raw_Data!L35</f>
        <v>28</v>
      </c>
      <c r="O35" s="13">
        <f>Raw_Data!M35</f>
        <v>27</v>
      </c>
      <c r="P35" s="13">
        <f t="shared" si="2"/>
        <v>1</v>
      </c>
      <c r="Q35" s="13">
        <f>Raw_Data!O35</f>
        <v>28</v>
      </c>
      <c r="R35" s="16">
        <f t="shared" si="3"/>
        <v>96.428571428571431</v>
      </c>
      <c r="S35" s="16">
        <f>Raw_Data!Q35</f>
        <v>96.4</v>
      </c>
      <c r="T35" s="17">
        <f>Raw_Data!R35</f>
        <v>0</v>
      </c>
      <c r="U35" s="13" t="str">
        <f>Raw_Data!S35</f>
        <v>Low</v>
      </c>
      <c r="V35" s="13" t="str">
        <f>Raw_Data!T35</f>
        <v>In Progress</v>
      </c>
    </row>
    <row r="36" spans="1:22" x14ac:dyDescent="0.3">
      <c r="A36" s="13" t="str">
        <f>Raw_Data!A36</f>
        <v>EMP015</v>
      </c>
      <c r="B36" s="13" t="str">
        <f>Raw_Data!B36</f>
        <v>Siddharth Roy</v>
      </c>
      <c r="C36" s="13" t="str">
        <f>Raw_Data!C36</f>
        <v>Customer Support</v>
      </c>
      <c r="D36" s="13" t="str">
        <f>Raw_Data!D36</f>
        <v>Senior Executive</v>
      </c>
      <c r="E36" s="13" t="str">
        <f>Raw_Data!E36</f>
        <v>Kolkata</v>
      </c>
      <c r="F36" s="13" t="str">
        <f>Raw_Data!F36</f>
        <v>Ritu Ghosh</v>
      </c>
      <c r="G36" s="14">
        <f>DATE(VALUE(RIGHT(Raw_Data!G36,4)),VALUE(MID(Raw_Data!G36,4,2)),VALUE(LEFT(Raw_Data!G36,2)))</f>
        <v>46114</v>
      </c>
      <c r="H36" s="13" t="str">
        <f t="shared" si="0"/>
        <v>Apr-2026</v>
      </c>
      <c r="I36" s="13" t="str">
        <f t="shared" si="1"/>
        <v>Thu</v>
      </c>
      <c r="J36" s="13" t="str">
        <f>Raw_Data!H36</f>
        <v>Present</v>
      </c>
      <c r="K36" s="15">
        <f>IF(Raw_Data!I36="","",TIMEVALUE(Raw_Data!I36))</f>
        <v>0.38750000000000001</v>
      </c>
      <c r="L36" s="15">
        <f>IF(Raw_Data!J36="","",TIMEVALUE(Raw_Data!J36))</f>
        <v>0.73472222222222228</v>
      </c>
      <c r="M36" s="13">
        <f>Raw_Data!K36</f>
        <v>8.34</v>
      </c>
      <c r="N36" s="13">
        <f>Raw_Data!L36</f>
        <v>29</v>
      </c>
      <c r="O36" s="13">
        <f>Raw_Data!M36</f>
        <v>29</v>
      </c>
      <c r="P36" s="13">
        <f t="shared" si="2"/>
        <v>0</v>
      </c>
      <c r="Q36" s="13">
        <f>Raw_Data!O36</f>
        <v>29</v>
      </c>
      <c r="R36" s="16">
        <f t="shared" si="3"/>
        <v>100</v>
      </c>
      <c r="S36" s="16">
        <f>Raw_Data!Q36</f>
        <v>100</v>
      </c>
      <c r="T36" s="17">
        <f>Raw_Data!R36</f>
        <v>0.34</v>
      </c>
      <c r="U36" s="13" t="str">
        <f>Raw_Data!S36</f>
        <v>Low</v>
      </c>
      <c r="V36" s="13" t="str">
        <f>Raw_Data!T36</f>
        <v>Closed</v>
      </c>
    </row>
    <row r="37" spans="1:22" x14ac:dyDescent="0.3">
      <c r="A37" s="13" t="str">
        <f>Raw_Data!A37</f>
        <v>EMP016</v>
      </c>
      <c r="B37" s="13" t="str">
        <f>Raw_Data!B37</f>
        <v>Pooja Saha</v>
      </c>
      <c r="C37" s="13" t="str">
        <f>Raw_Data!C37</f>
        <v>Operations</v>
      </c>
      <c r="D37" s="13" t="str">
        <f>Raw_Data!D37</f>
        <v>Process Executive</v>
      </c>
      <c r="E37" s="13" t="str">
        <f>Raw_Data!E37</f>
        <v>Durgapur</v>
      </c>
      <c r="F37" s="13" t="str">
        <f>Raw_Data!F37</f>
        <v>Amit Roy</v>
      </c>
      <c r="G37" s="14">
        <f>DATE(VALUE(RIGHT(Raw_Data!G37,4)),VALUE(MID(Raw_Data!G37,4,2)),VALUE(LEFT(Raw_Data!G37,2)))</f>
        <v>46114</v>
      </c>
      <c r="H37" s="13" t="str">
        <f t="shared" si="0"/>
        <v>Apr-2026</v>
      </c>
      <c r="I37" s="13" t="str">
        <f t="shared" si="1"/>
        <v>Thu</v>
      </c>
      <c r="J37" s="13" t="str">
        <f>Raw_Data!H37</f>
        <v>Present</v>
      </c>
      <c r="K37" s="15">
        <f>IF(Raw_Data!I37="","",TIMEVALUE(Raw_Data!I37))</f>
        <v>0.38611111111111113</v>
      </c>
      <c r="L37" s="15">
        <f>IF(Raw_Data!J37="","",TIMEVALUE(Raw_Data!J37))</f>
        <v>0.69374999999999998</v>
      </c>
      <c r="M37" s="13">
        <f>Raw_Data!K37</f>
        <v>7.39</v>
      </c>
      <c r="N37" s="13">
        <f>Raw_Data!L37</f>
        <v>26</v>
      </c>
      <c r="O37" s="13">
        <f>Raw_Data!M37</f>
        <v>24</v>
      </c>
      <c r="P37" s="13">
        <f t="shared" si="2"/>
        <v>2</v>
      </c>
      <c r="Q37" s="13">
        <f>Raw_Data!O37</f>
        <v>26</v>
      </c>
      <c r="R37" s="16">
        <f t="shared" si="3"/>
        <v>92.307692307692307</v>
      </c>
      <c r="S37" s="16">
        <f>Raw_Data!Q37</f>
        <v>92.3</v>
      </c>
      <c r="T37" s="17">
        <f>Raw_Data!R37</f>
        <v>0</v>
      </c>
      <c r="U37" s="13" t="str">
        <f>Raw_Data!S37</f>
        <v>Low</v>
      </c>
      <c r="V37" s="13" t="str">
        <f>Raw_Data!T37</f>
        <v>In Progress</v>
      </c>
    </row>
    <row r="38" spans="1:22" x14ac:dyDescent="0.3">
      <c r="A38" s="13" t="str">
        <f>Raw_Data!A38</f>
        <v>EMP017</v>
      </c>
      <c r="B38" s="13" t="str">
        <f>Raw_Data!B38</f>
        <v>Abhishek Paul</v>
      </c>
      <c r="C38" s="13" t="str">
        <f>Raw_Data!C38</f>
        <v>Operations</v>
      </c>
      <c r="D38" s="13" t="str">
        <f>Raw_Data!D38</f>
        <v>Process Executive</v>
      </c>
      <c r="E38" s="13" t="str">
        <f>Raw_Data!E38</f>
        <v>Durgapur</v>
      </c>
      <c r="F38" s="13" t="str">
        <f>Raw_Data!F38</f>
        <v>Amit Roy</v>
      </c>
      <c r="G38" s="14">
        <f>DATE(VALUE(RIGHT(Raw_Data!G38,4)),VALUE(MID(Raw_Data!G38,4,2)),VALUE(LEFT(Raw_Data!G38,2)))</f>
        <v>46114</v>
      </c>
      <c r="H38" s="13" t="str">
        <f t="shared" si="0"/>
        <v>Apr-2026</v>
      </c>
      <c r="I38" s="13" t="str">
        <f t="shared" si="1"/>
        <v>Thu</v>
      </c>
      <c r="J38" s="13" t="str">
        <f>Raw_Data!H38</f>
        <v>Present</v>
      </c>
      <c r="K38" s="15">
        <f>IF(Raw_Data!I38="","",TIMEVALUE(Raw_Data!I38))</f>
        <v>0.38750000000000001</v>
      </c>
      <c r="L38" s="15">
        <f>IF(Raw_Data!J38="","",TIMEVALUE(Raw_Data!J38))</f>
        <v>0.74652777777777779</v>
      </c>
      <c r="M38" s="13">
        <f>Raw_Data!K38</f>
        <v>8.6300000000000008</v>
      </c>
      <c r="N38" s="13">
        <f>Raw_Data!L38</f>
        <v>30</v>
      </c>
      <c r="O38" s="13">
        <f>Raw_Data!M38</f>
        <v>28</v>
      </c>
      <c r="P38" s="13">
        <f t="shared" si="2"/>
        <v>2</v>
      </c>
      <c r="Q38" s="13">
        <f>Raw_Data!O38</f>
        <v>30</v>
      </c>
      <c r="R38" s="16">
        <f t="shared" si="3"/>
        <v>93.333333333333329</v>
      </c>
      <c r="S38" s="16">
        <f>Raw_Data!Q38</f>
        <v>93.3</v>
      </c>
      <c r="T38" s="17">
        <f>Raw_Data!R38</f>
        <v>0.63</v>
      </c>
      <c r="U38" s="13" t="str">
        <f>Raw_Data!S38</f>
        <v>Medium</v>
      </c>
      <c r="V38" s="13" t="str">
        <f>Raw_Data!T38</f>
        <v>In Progress</v>
      </c>
    </row>
    <row r="39" spans="1:22" x14ac:dyDescent="0.3">
      <c r="A39" s="13" t="str">
        <f>Raw_Data!A39</f>
        <v>EMP018</v>
      </c>
      <c r="B39" s="13" t="str">
        <f>Raw_Data!B39</f>
        <v>Nandini Ghosh</v>
      </c>
      <c r="C39" s="13" t="str">
        <f>Raw_Data!C39</f>
        <v>Finance</v>
      </c>
      <c r="D39" s="13" t="str">
        <f>Raw_Data!D39</f>
        <v>Finance Executive</v>
      </c>
      <c r="E39" s="13" t="str">
        <f>Raw_Data!E39</f>
        <v>Durgapur</v>
      </c>
      <c r="F39" s="13" t="str">
        <f>Raw_Data!F39</f>
        <v>Neha Sen</v>
      </c>
      <c r="G39" s="14">
        <f>DATE(VALUE(RIGHT(Raw_Data!G39,4)),VALUE(MID(Raw_Data!G39,4,2)),VALUE(LEFT(Raw_Data!G39,2)))</f>
        <v>46114</v>
      </c>
      <c r="H39" s="13" t="str">
        <f t="shared" si="0"/>
        <v>Apr-2026</v>
      </c>
      <c r="I39" s="13" t="str">
        <f t="shared" si="1"/>
        <v>Thu</v>
      </c>
      <c r="J39" s="13" t="str">
        <f>Raw_Data!H39</f>
        <v>Present</v>
      </c>
      <c r="K39" s="15">
        <f>IF(Raw_Data!I39="","",TIMEVALUE(Raw_Data!I39))</f>
        <v>0.38055555555555554</v>
      </c>
      <c r="L39" s="15">
        <f>IF(Raw_Data!J39="","",TIMEVALUE(Raw_Data!J39))</f>
        <v>0.7006944444444444</v>
      </c>
      <c r="M39" s="13">
        <f>Raw_Data!K39</f>
        <v>7.69</v>
      </c>
      <c r="N39" s="13">
        <f>Raw_Data!L39</f>
        <v>15</v>
      </c>
      <c r="O39" s="13">
        <f>Raw_Data!M39</f>
        <v>12</v>
      </c>
      <c r="P39" s="13">
        <f t="shared" si="2"/>
        <v>3</v>
      </c>
      <c r="Q39" s="13">
        <f>Raw_Data!O39</f>
        <v>15</v>
      </c>
      <c r="R39" s="16">
        <f t="shared" si="3"/>
        <v>80</v>
      </c>
      <c r="S39" s="16">
        <f>Raw_Data!Q39</f>
        <v>80</v>
      </c>
      <c r="T39" s="17">
        <f>Raw_Data!R39</f>
        <v>0</v>
      </c>
      <c r="U39" s="13" t="str">
        <f>Raw_Data!S39</f>
        <v>Medium</v>
      </c>
      <c r="V39" s="13" t="str">
        <f>Raw_Data!T39</f>
        <v>In Progress</v>
      </c>
    </row>
    <row r="40" spans="1:22" x14ac:dyDescent="0.3">
      <c r="A40" s="13" t="str">
        <f>Raw_Data!A40</f>
        <v>EMP019</v>
      </c>
      <c r="B40" s="13" t="str">
        <f>Raw_Data!B40</f>
        <v>Manish Kumar</v>
      </c>
      <c r="C40" s="13" t="str">
        <f>Raw_Data!C40</f>
        <v>Sales</v>
      </c>
      <c r="D40" s="13" t="str">
        <f>Raw_Data!D40</f>
        <v>Sales Executive</v>
      </c>
      <c r="E40" s="13" t="str">
        <f>Raw_Data!E40</f>
        <v>Durgapur</v>
      </c>
      <c r="F40" s="13" t="str">
        <f>Raw_Data!F40</f>
        <v>Sourav Das</v>
      </c>
      <c r="G40" s="14">
        <f>DATE(VALUE(RIGHT(Raw_Data!G40,4)),VALUE(MID(Raw_Data!G40,4,2)),VALUE(LEFT(Raw_Data!G40,2)))</f>
        <v>46114</v>
      </c>
      <c r="H40" s="13" t="str">
        <f t="shared" si="0"/>
        <v>Apr-2026</v>
      </c>
      <c r="I40" s="13" t="str">
        <f t="shared" si="1"/>
        <v>Thu</v>
      </c>
      <c r="J40" s="13" t="str">
        <f>Raw_Data!H40</f>
        <v>Present</v>
      </c>
      <c r="K40" s="15">
        <f>IF(Raw_Data!I40="","",TIMEVALUE(Raw_Data!I40))</f>
        <v>0.37638888888888888</v>
      </c>
      <c r="L40" s="15">
        <f>IF(Raw_Data!J40="","",TIMEVALUE(Raw_Data!J40))</f>
        <v>0.67708333333333337</v>
      </c>
      <c r="M40" s="13">
        <f>Raw_Data!K40</f>
        <v>7.22</v>
      </c>
      <c r="N40" s="13">
        <f>Raw_Data!L40</f>
        <v>16</v>
      </c>
      <c r="O40" s="13">
        <f>Raw_Data!M40</f>
        <v>14</v>
      </c>
      <c r="P40" s="13">
        <f t="shared" si="2"/>
        <v>2</v>
      </c>
      <c r="Q40" s="13">
        <f>Raw_Data!O40</f>
        <v>16</v>
      </c>
      <c r="R40" s="16">
        <f t="shared" si="3"/>
        <v>87.5</v>
      </c>
      <c r="S40" s="16">
        <f>Raw_Data!Q40</f>
        <v>87.5</v>
      </c>
      <c r="T40" s="17">
        <f>Raw_Data!R40</f>
        <v>0</v>
      </c>
      <c r="U40" s="13" t="str">
        <f>Raw_Data!S40</f>
        <v>Medium</v>
      </c>
      <c r="V40" s="13" t="str">
        <f>Raw_Data!T40</f>
        <v>In Progress</v>
      </c>
    </row>
    <row r="41" spans="1:22" x14ac:dyDescent="0.3">
      <c r="A41" s="13" t="str">
        <f>Raw_Data!A41</f>
        <v>EMP020</v>
      </c>
      <c r="B41" s="13" t="str">
        <f>Raw_Data!B41</f>
        <v>Riya Chatterjee</v>
      </c>
      <c r="C41" s="13" t="str">
        <f>Raw_Data!C41</f>
        <v>Customer Support</v>
      </c>
      <c r="D41" s="13" t="str">
        <f>Raw_Data!D41</f>
        <v>Support Executive</v>
      </c>
      <c r="E41" s="13" t="str">
        <f>Raw_Data!E41</f>
        <v>Durgapur</v>
      </c>
      <c r="F41" s="13" t="str">
        <f>Raw_Data!F41</f>
        <v>Ritu Ghosh</v>
      </c>
      <c r="G41" s="14">
        <f>DATE(VALUE(RIGHT(Raw_Data!G41,4)),VALUE(MID(Raw_Data!G41,4,2)),VALUE(LEFT(Raw_Data!G41,2)))</f>
        <v>46114</v>
      </c>
      <c r="H41" s="13" t="str">
        <f t="shared" si="0"/>
        <v>Apr-2026</v>
      </c>
      <c r="I41" s="13" t="str">
        <f t="shared" si="1"/>
        <v>Thu</v>
      </c>
      <c r="J41" s="13" t="str">
        <f>Raw_Data!H41</f>
        <v>Present</v>
      </c>
      <c r="K41" s="15">
        <f>IF(Raw_Data!I41="","",TIMEVALUE(Raw_Data!I41))</f>
        <v>0.38611111111111113</v>
      </c>
      <c r="L41" s="15">
        <f>IF(Raw_Data!J41="","",TIMEVALUE(Raw_Data!J41))</f>
        <v>0.71250000000000002</v>
      </c>
      <c r="M41" s="13">
        <f>Raw_Data!K41</f>
        <v>7.84</v>
      </c>
      <c r="N41" s="13">
        <f>Raw_Data!L41</f>
        <v>37</v>
      </c>
      <c r="O41" s="13">
        <f>Raw_Data!M41</f>
        <v>37</v>
      </c>
      <c r="P41" s="13">
        <f t="shared" si="2"/>
        <v>0</v>
      </c>
      <c r="Q41" s="13">
        <f>Raw_Data!O41</f>
        <v>37</v>
      </c>
      <c r="R41" s="16">
        <f t="shared" si="3"/>
        <v>100</v>
      </c>
      <c r="S41" s="16">
        <f>Raw_Data!Q41</f>
        <v>100</v>
      </c>
      <c r="T41" s="17">
        <f>Raw_Data!R41</f>
        <v>0</v>
      </c>
      <c r="U41" s="13" t="str">
        <f>Raw_Data!S41</f>
        <v>Low</v>
      </c>
      <c r="V41" s="13" t="str">
        <f>Raw_Data!T41</f>
        <v>Closed</v>
      </c>
    </row>
    <row r="42" spans="1:22" x14ac:dyDescent="0.3">
      <c r="A42" s="13" t="str">
        <f>Raw_Data!A42</f>
        <v>EMP001</v>
      </c>
      <c r="B42" s="13" t="str">
        <f>Raw_Data!B42</f>
        <v>Aarav Sharma</v>
      </c>
      <c r="C42" s="13" t="str">
        <f>Raw_Data!C42</f>
        <v>Operations</v>
      </c>
      <c r="D42" s="13" t="str">
        <f>Raw_Data!D42</f>
        <v>MIS Executive</v>
      </c>
      <c r="E42" s="13" t="str">
        <f>Raw_Data!E42</f>
        <v>Kolkata</v>
      </c>
      <c r="F42" s="13" t="str">
        <f>Raw_Data!F42</f>
        <v>Amit Roy</v>
      </c>
      <c r="G42" s="14">
        <f>DATE(VALUE(RIGHT(Raw_Data!G42,4)),VALUE(MID(Raw_Data!G42,4,2)),VALUE(LEFT(Raw_Data!G42,2)))</f>
        <v>46115</v>
      </c>
      <c r="H42" s="13" t="str">
        <f t="shared" si="0"/>
        <v>Apr-2026</v>
      </c>
      <c r="I42" s="13" t="str">
        <f t="shared" si="1"/>
        <v>Fri</v>
      </c>
      <c r="J42" s="13" t="str">
        <f>Raw_Data!H42</f>
        <v>Present</v>
      </c>
      <c r="K42" s="15">
        <f>IF(Raw_Data!I42="","",TIMEVALUE(Raw_Data!I42))</f>
        <v>0.38472222222222224</v>
      </c>
      <c r="L42" s="15">
        <f>IF(Raw_Data!J42="","",TIMEVALUE(Raw_Data!J42))</f>
        <v>0.7680555555555556</v>
      </c>
      <c r="M42" s="13">
        <f>Raw_Data!K42</f>
        <v>9.1999999999999993</v>
      </c>
      <c r="N42" s="13">
        <f>Raw_Data!L42</f>
        <v>19</v>
      </c>
      <c r="O42" s="13">
        <f>Raw_Data!M42</f>
        <v>18</v>
      </c>
      <c r="P42" s="13">
        <f t="shared" si="2"/>
        <v>1</v>
      </c>
      <c r="Q42" s="13">
        <f>Raw_Data!O42</f>
        <v>19</v>
      </c>
      <c r="R42" s="16">
        <f t="shared" si="3"/>
        <v>94.73684210526315</v>
      </c>
      <c r="S42" s="16">
        <f>Raw_Data!Q42</f>
        <v>94.7</v>
      </c>
      <c r="T42" s="17">
        <f>Raw_Data!R42</f>
        <v>1.2</v>
      </c>
      <c r="U42" s="13" t="str">
        <f>Raw_Data!S42</f>
        <v>Medium</v>
      </c>
      <c r="V42" s="13" t="str">
        <f>Raw_Data!T42</f>
        <v>In Progress</v>
      </c>
    </row>
    <row r="43" spans="1:22" x14ac:dyDescent="0.3">
      <c r="A43" s="13" t="str">
        <f>Raw_Data!A43</f>
        <v>EMP002</v>
      </c>
      <c r="B43" s="13" t="str">
        <f>Raw_Data!B43</f>
        <v>Priya Singh</v>
      </c>
      <c r="C43" s="13" t="str">
        <f>Raw_Data!C43</f>
        <v>Operations</v>
      </c>
      <c r="D43" s="13" t="str">
        <f>Raw_Data!D43</f>
        <v>Process Executive</v>
      </c>
      <c r="E43" s="13" t="str">
        <f>Raw_Data!E43</f>
        <v>Kolkata</v>
      </c>
      <c r="F43" s="13" t="str">
        <f>Raw_Data!F43</f>
        <v>Amit Roy</v>
      </c>
      <c r="G43" s="14">
        <f>DATE(VALUE(RIGHT(Raw_Data!G43,4)),VALUE(MID(Raw_Data!G43,4,2)),VALUE(LEFT(Raw_Data!G43,2)))</f>
        <v>46115</v>
      </c>
      <c r="H43" s="13" t="str">
        <f t="shared" si="0"/>
        <v>Apr-2026</v>
      </c>
      <c r="I43" s="13" t="str">
        <f t="shared" si="1"/>
        <v>Fri</v>
      </c>
      <c r="J43" s="13" t="str">
        <f>Raw_Data!H43</f>
        <v>Half Day</v>
      </c>
      <c r="K43" s="15">
        <f>IF(Raw_Data!I43="","",TIMEVALUE(Raw_Data!I43))</f>
        <v>0.42777777777777776</v>
      </c>
      <c r="L43" s="15">
        <f>IF(Raw_Data!J43="","",TIMEVALUE(Raw_Data!J43))</f>
        <v>0.57361111111111107</v>
      </c>
      <c r="M43" s="13">
        <f>Raw_Data!K43</f>
        <v>3.51</v>
      </c>
      <c r="N43" s="13">
        <f>Raw_Data!L43</f>
        <v>16</v>
      </c>
      <c r="O43" s="13">
        <f>Raw_Data!M43</f>
        <v>11</v>
      </c>
      <c r="P43" s="13">
        <f t="shared" si="2"/>
        <v>5</v>
      </c>
      <c r="Q43" s="13">
        <f>Raw_Data!O43</f>
        <v>16</v>
      </c>
      <c r="R43" s="16">
        <f t="shared" si="3"/>
        <v>68.75</v>
      </c>
      <c r="S43" s="16">
        <f>Raw_Data!Q43</f>
        <v>68.8</v>
      </c>
      <c r="T43" s="17">
        <f>Raw_Data!R43</f>
        <v>0</v>
      </c>
      <c r="U43" s="13" t="str">
        <f>Raw_Data!S43</f>
        <v>Medium</v>
      </c>
      <c r="V43" s="13" t="str">
        <f>Raw_Data!T43</f>
        <v>Pending</v>
      </c>
    </row>
    <row r="44" spans="1:22" x14ac:dyDescent="0.3">
      <c r="A44" s="13" t="str">
        <f>Raw_Data!A44</f>
        <v>EMP003</v>
      </c>
      <c r="B44" s="13" t="str">
        <f>Raw_Data!B44</f>
        <v>Rahul Verma</v>
      </c>
      <c r="C44" s="13" t="str">
        <f>Raw_Data!C44</f>
        <v>Operations</v>
      </c>
      <c r="D44" s="13" t="str">
        <f>Raw_Data!D44</f>
        <v>Process Executive</v>
      </c>
      <c r="E44" s="13" t="str">
        <f>Raw_Data!E44</f>
        <v>Kolkata</v>
      </c>
      <c r="F44" s="13" t="str">
        <f>Raw_Data!F44</f>
        <v>Amit Roy</v>
      </c>
      <c r="G44" s="14">
        <f>DATE(VALUE(RIGHT(Raw_Data!G44,4)),VALUE(MID(Raw_Data!G44,4,2)),VALUE(LEFT(Raw_Data!G44,2)))</f>
        <v>46115</v>
      </c>
      <c r="H44" s="13" t="str">
        <f t="shared" si="0"/>
        <v>Apr-2026</v>
      </c>
      <c r="I44" s="13" t="str">
        <f t="shared" si="1"/>
        <v>Fri</v>
      </c>
      <c r="J44" s="13" t="str">
        <f>Raw_Data!H44</f>
        <v>Late</v>
      </c>
      <c r="K44" s="15">
        <f>IF(Raw_Data!I44="","",TIMEVALUE(Raw_Data!I44))</f>
        <v>0.42222222222222222</v>
      </c>
      <c r="L44" s="15">
        <f>IF(Raw_Data!J44="","",TIMEVALUE(Raw_Data!J44))</f>
        <v>0.73333333333333328</v>
      </c>
      <c r="M44" s="13">
        <f>Raw_Data!K44</f>
        <v>7.48</v>
      </c>
      <c r="N44" s="13">
        <f>Raw_Data!L44</f>
        <v>28</v>
      </c>
      <c r="O44" s="13">
        <f>Raw_Data!M44</f>
        <v>22</v>
      </c>
      <c r="P44" s="13">
        <f t="shared" si="2"/>
        <v>6</v>
      </c>
      <c r="Q44" s="13">
        <f>Raw_Data!O44</f>
        <v>28</v>
      </c>
      <c r="R44" s="16">
        <f t="shared" si="3"/>
        <v>78.571428571428569</v>
      </c>
      <c r="S44" s="16">
        <f>Raw_Data!Q44</f>
        <v>78.599999999999994</v>
      </c>
      <c r="T44" s="17">
        <f>Raw_Data!R44</f>
        <v>0</v>
      </c>
      <c r="U44" s="13" t="str">
        <f>Raw_Data!S44</f>
        <v>Medium</v>
      </c>
      <c r="V44" s="13" t="str">
        <f>Raw_Data!T44</f>
        <v>Pending</v>
      </c>
    </row>
    <row r="45" spans="1:22" x14ac:dyDescent="0.3">
      <c r="A45" s="13" t="str">
        <f>Raw_Data!A45</f>
        <v>EMP004</v>
      </c>
      <c r="B45" s="13" t="str">
        <f>Raw_Data!B45</f>
        <v>Sneha Das</v>
      </c>
      <c r="C45" s="13" t="str">
        <f>Raw_Data!C45</f>
        <v>Operations</v>
      </c>
      <c r="D45" s="13" t="str">
        <f>Raw_Data!D45</f>
        <v>Senior Executive</v>
      </c>
      <c r="E45" s="13" t="str">
        <f>Raw_Data!E45</f>
        <v>Kolkata</v>
      </c>
      <c r="F45" s="13" t="str">
        <f>Raw_Data!F45</f>
        <v>Amit Roy</v>
      </c>
      <c r="G45" s="14">
        <f>DATE(VALUE(RIGHT(Raw_Data!G45,4)),VALUE(MID(Raw_Data!G45,4,2)),VALUE(LEFT(Raw_Data!G45,2)))</f>
        <v>46115</v>
      </c>
      <c r="H45" s="13" t="str">
        <f t="shared" si="0"/>
        <v>Apr-2026</v>
      </c>
      <c r="I45" s="13" t="str">
        <f t="shared" si="1"/>
        <v>Fri</v>
      </c>
      <c r="J45" s="13" t="str">
        <f>Raw_Data!H45</f>
        <v>Present</v>
      </c>
      <c r="K45" s="15">
        <f>IF(Raw_Data!I45="","",TIMEVALUE(Raw_Data!I45))</f>
        <v>0.3888888888888889</v>
      </c>
      <c r="L45" s="15">
        <f>IF(Raw_Data!J45="","",TIMEVALUE(Raw_Data!J45))</f>
        <v>0.77430555555555558</v>
      </c>
      <c r="M45" s="13">
        <f>Raw_Data!K45</f>
        <v>9.25</v>
      </c>
      <c r="N45" s="13">
        <f>Raw_Data!L45</f>
        <v>27</v>
      </c>
      <c r="O45" s="13">
        <f>Raw_Data!M45</f>
        <v>24</v>
      </c>
      <c r="P45" s="13">
        <f t="shared" si="2"/>
        <v>3</v>
      </c>
      <c r="Q45" s="13">
        <f>Raw_Data!O45</f>
        <v>27</v>
      </c>
      <c r="R45" s="16">
        <f t="shared" si="3"/>
        <v>88.888888888888886</v>
      </c>
      <c r="S45" s="16">
        <f>Raw_Data!Q45</f>
        <v>88.9</v>
      </c>
      <c r="T45" s="17">
        <f>Raw_Data!R45</f>
        <v>1.25</v>
      </c>
      <c r="U45" s="13" t="str">
        <f>Raw_Data!S45</f>
        <v>Low</v>
      </c>
      <c r="V45" s="13" t="str">
        <f>Raw_Data!T45</f>
        <v>In Progress</v>
      </c>
    </row>
    <row r="46" spans="1:22" x14ac:dyDescent="0.3">
      <c r="A46" s="13" t="str">
        <f>Raw_Data!A46</f>
        <v>EMP005</v>
      </c>
      <c r="B46" s="13" t="str">
        <f>Raw_Data!B46</f>
        <v>Vikram Patel</v>
      </c>
      <c r="C46" s="13" t="str">
        <f>Raw_Data!C46</f>
        <v>Operations</v>
      </c>
      <c r="D46" s="13" t="str">
        <f>Raw_Data!D46</f>
        <v>Process Executive</v>
      </c>
      <c r="E46" s="13" t="str">
        <f>Raw_Data!E46</f>
        <v>Kolkata</v>
      </c>
      <c r="F46" s="13" t="str">
        <f>Raw_Data!F46</f>
        <v>Amit Roy</v>
      </c>
      <c r="G46" s="14">
        <f>DATE(VALUE(RIGHT(Raw_Data!G46,4)),VALUE(MID(Raw_Data!G46,4,2)),VALUE(LEFT(Raw_Data!G46,2)))</f>
        <v>46115</v>
      </c>
      <c r="H46" s="13" t="str">
        <f t="shared" si="0"/>
        <v>Apr-2026</v>
      </c>
      <c r="I46" s="13" t="str">
        <f t="shared" si="1"/>
        <v>Fri</v>
      </c>
      <c r="J46" s="13" t="str">
        <f>Raw_Data!H46</f>
        <v>Present</v>
      </c>
      <c r="K46" s="15">
        <f>IF(Raw_Data!I46="","",TIMEVALUE(Raw_Data!I46))</f>
        <v>0.37638888888888888</v>
      </c>
      <c r="L46" s="15">
        <f>IF(Raw_Data!J46="","",TIMEVALUE(Raw_Data!J46))</f>
        <v>0.73958333333333337</v>
      </c>
      <c r="M46" s="13">
        <f>Raw_Data!K46</f>
        <v>8.7200000000000006</v>
      </c>
      <c r="N46" s="13">
        <f>Raw_Data!L46</f>
        <v>24</v>
      </c>
      <c r="O46" s="13">
        <f>Raw_Data!M46</f>
        <v>19</v>
      </c>
      <c r="P46" s="13">
        <f t="shared" si="2"/>
        <v>5</v>
      </c>
      <c r="Q46" s="13">
        <f>Raw_Data!O46</f>
        <v>24</v>
      </c>
      <c r="R46" s="16">
        <f t="shared" si="3"/>
        <v>79.166666666666657</v>
      </c>
      <c r="S46" s="16">
        <f>Raw_Data!Q46</f>
        <v>79.2</v>
      </c>
      <c r="T46" s="17">
        <f>Raw_Data!R46</f>
        <v>0.72</v>
      </c>
      <c r="U46" s="13" t="str">
        <f>Raw_Data!S46</f>
        <v>Low</v>
      </c>
      <c r="V46" s="13" t="str">
        <f>Raw_Data!T46</f>
        <v>Pending</v>
      </c>
    </row>
    <row r="47" spans="1:22" x14ac:dyDescent="0.3">
      <c r="A47" s="13" t="str">
        <f>Raw_Data!A47</f>
        <v>EMP006</v>
      </c>
      <c r="B47" s="13" t="str">
        <f>Raw_Data!B47</f>
        <v>Ananya Gupta</v>
      </c>
      <c r="C47" s="13" t="str">
        <f>Raw_Data!C47</f>
        <v>Finance</v>
      </c>
      <c r="D47" s="13" t="str">
        <f>Raw_Data!D47</f>
        <v>Finance Executive</v>
      </c>
      <c r="E47" s="13" t="str">
        <f>Raw_Data!E47</f>
        <v>Kolkata</v>
      </c>
      <c r="F47" s="13" t="str">
        <f>Raw_Data!F47</f>
        <v>Neha Sen</v>
      </c>
      <c r="G47" s="14">
        <f>DATE(VALUE(RIGHT(Raw_Data!G47,4)),VALUE(MID(Raw_Data!G47,4,2)),VALUE(LEFT(Raw_Data!G47,2)))</f>
        <v>46115</v>
      </c>
      <c r="H47" s="13" t="str">
        <f t="shared" si="0"/>
        <v>Apr-2026</v>
      </c>
      <c r="I47" s="13" t="str">
        <f t="shared" si="1"/>
        <v>Fri</v>
      </c>
      <c r="J47" s="13" t="str">
        <f>Raw_Data!H47</f>
        <v>Leave</v>
      </c>
      <c r="K47" s="15" t="str">
        <f>IF(Raw_Data!I47="","",TIMEVALUE(Raw_Data!I47))</f>
        <v/>
      </c>
      <c r="L47" s="15" t="str">
        <f>IF(Raw_Data!J47="","",TIMEVALUE(Raw_Data!J47))</f>
        <v/>
      </c>
      <c r="M47" s="13">
        <f>Raw_Data!K47</f>
        <v>0</v>
      </c>
      <c r="N47" s="13">
        <f>Raw_Data!L47</f>
        <v>0</v>
      </c>
      <c r="O47" s="13">
        <f>Raw_Data!M47</f>
        <v>0</v>
      </c>
      <c r="P47" s="13">
        <f t="shared" si="2"/>
        <v>0</v>
      </c>
      <c r="Q47" s="13">
        <f>Raw_Data!O47</f>
        <v>0</v>
      </c>
      <c r="R47" s="16">
        <f t="shared" si="3"/>
        <v>0</v>
      </c>
      <c r="S47" s="16">
        <f>Raw_Data!Q47</f>
        <v>0</v>
      </c>
      <c r="T47" s="17">
        <f>Raw_Data!R47</f>
        <v>0</v>
      </c>
      <c r="U47" s="13" t="str">
        <f>Raw_Data!S47</f>
        <v>Low</v>
      </c>
      <c r="V47" s="13" t="str">
        <f>Raw_Data!T47</f>
        <v>Closed</v>
      </c>
    </row>
    <row r="48" spans="1:22" x14ac:dyDescent="0.3">
      <c r="A48" s="13" t="str">
        <f>Raw_Data!A48</f>
        <v>EMP007</v>
      </c>
      <c r="B48" s="13" t="str">
        <f>Raw_Data!B48</f>
        <v>Rohan Mehta</v>
      </c>
      <c r="C48" s="13" t="str">
        <f>Raw_Data!C48</f>
        <v>Finance</v>
      </c>
      <c r="D48" s="13" t="str">
        <f>Raw_Data!D48</f>
        <v>Accounts Executive</v>
      </c>
      <c r="E48" s="13" t="str">
        <f>Raw_Data!E48</f>
        <v>Kolkata</v>
      </c>
      <c r="F48" s="13" t="str">
        <f>Raw_Data!F48</f>
        <v>Neha Sen</v>
      </c>
      <c r="G48" s="14">
        <f>DATE(VALUE(RIGHT(Raw_Data!G48,4)),VALUE(MID(Raw_Data!G48,4,2)),VALUE(LEFT(Raw_Data!G48,2)))</f>
        <v>46115</v>
      </c>
      <c r="H48" s="13" t="str">
        <f t="shared" si="0"/>
        <v>Apr-2026</v>
      </c>
      <c r="I48" s="13" t="str">
        <f t="shared" si="1"/>
        <v>Fri</v>
      </c>
      <c r="J48" s="13" t="str">
        <f>Raw_Data!H48</f>
        <v>Present</v>
      </c>
      <c r="K48" s="15">
        <f>IF(Raw_Data!I48="","",TIMEVALUE(Raw_Data!I48))</f>
        <v>0.4284722222222222</v>
      </c>
      <c r="L48" s="15">
        <f>IF(Raw_Data!J48="","",TIMEVALUE(Raw_Data!J48))</f>
        <v>0.79861111111111116</v>
      </c>
      <c r="M48" s="13">
        <f>Raw_Data!K48</f>
        <v>8.89</v>
      </c>
      <c r="N48" s="13">
        <f>Raw_Data!L48</f>
        <v>14</v>
      </c>
      <c r="O48" s="13">
        <f>Raw_Data!M48</f>
        <v>12</v>
      </c>
      <c r="P48" s="13">
        <f t="shared" si="2"/>
        <v>2</v>
      </c>
      <c r="Q48" s="13">
        <f>Raw_Data!O48</f>
        <v>14</v>
      </c>
      <c r="R48" s="16">
        <f t="shared" si="3"/>
        <v>85.714285714285708</v>
      </c>
      <c r="S48" s="16">
        <f>Raw_Data!Q48</f>
        <v>85.7</v>
      </c>
      <c r="T48" s="17">
        <f>Raw_Data!R48</f>
        <v>0.89</v>
      </c>
      <c r="U48" s="13" t="str">
        <f>Raw_Data!S48</f>
        <v>Low</v>
      </c>
      <c r="V48" s="13" t="str">
        <f>Raw_Data!T48</f>
        <v>In Progress</v>
      </c>
    </row>
    <row r="49" spans="1:22" x14ac:dyDescent="0.3">
      <c r="A49" s="13" t="str">
        <f>Raw_Data!A49</f>
        <v>EMP008</v>
      </c>
      <c r="B49" s="13" t="str">
        <f>Raw_Data!B49</f>
        <v>Ishita Roy</v>
      </c>
      <c r="C49" s="13" t="str">
        <f>Raw_Data!C49</f>
        <v>Finance</v>
      </c>
      <c r="D49" s="13" t="str">
        <f>Raw_Data!D49</f>
        <v>Finance Executive</v>
      </c>
      <c r="E49" s="13" t="str">
        <f>Raw_Data!E49</f>
        <v>Kolkata</v>
      </c>
      <c r="F49" s="13" t="str">
        <f>Raw_Data!F49</f>
        <v>Neha Sen</v>
      </c>
      <c r="G49" s="14">
        <f>DATE(VALUE(RIGHT(Raw_Data!G49,4)),VALUE(MID(Raw_Data!G49,4,2)),VALUE(LEFT(Raw_Data!G49,2)))</f>
        <v>46115</v>
      </c>
      <c r="H49" s="13" t="str">
        <f t="shared" si="0"/>
        <v>Apr-2026</v>
      </c>
      <c r="I49" s="13" t="str">
        <f t="shared" si="1"/>
        <v>Fri</v>
      </c>
      <c r="J49" s="13" t="str">
        <f>Raw_Data!H49</f>
        <v>Late</v>
      </c>
      <c r="K49" s="15">
        <f>IF(Raw_Data!I49="","",TIMEVALUE(Raw_Data!I49))</f>
        <v>0.4777777777777778</v>
      </c>
      <c r="L49" s="15">
        <f>IF(Raw_Data!J49="","",TIMEVALUE(Raw_Data!J49))</f>
        <v>0.79236111111111107</v>
      </c>
      <c r="M49" s="13">
        <f>Raw_Data!K49</f>
        <v>7.56</v>
      </c>
      <c r="N49" s="13">
        <f>Raw_Data!L49</f>
        <v>20</v>
      </c>
      <c r="O49" s="13">
        <f>Raw_Data!M49</f>
        <v>18</v>
      </c>
      <c r="P49" s="13">
        <f t="shared" si="2"/>
        <v>2</v>
      </c>
      <c r="Q49" s="13">
        <f>Raw_Data!O49</f>
        <v>20</v>
      </c>
      <c r="R49" s="16">
        <f t="shared" si="3"/>
        <v>90</v>
      </c>
      <c r="S49" s="16">
        <f>Raw_Data!Q49</f>
        <v>90</v>
      </c>
      <c r="T49" s="17">
        <f>Raw_Data!R49</f>
        <v>0</v>
      </c>
      <c r="U49" s="13" t="str">
        <f>Raw_Data!S49</f>
        <v>Medium</v>
      </c>
      <c r="V49" s="13" t="str">
        <f>Raw_Data!T49</f>
        <v>In Progress</v>
      </c>
    </row>
    <row r="50" spans="1:22" x14ac:dyDescent="0.3">
      <c r="A50" s="13" t="str">
        <f>Raw_Data!A50</f>
        <v>EMP009</v>
      </c>
      <c r="B50" s="13" t="str">
        <f>Raw_Data!B50</f>
        <v>Arjun Nair</v>
      </c>
      <c r="C50" s="13" t="str">
        <f>Raw_Data!C50</f>
        <v>Sales</v>
      </c>
      <c r="D50" s="13" t="str">
        <f>Raw_Data!D50</f>
        <v>Sales Executive</v>
      </c>
      <c r="E50" s="13" t="str">
        <f>Raw_Data!E50</f>
        <v>Kolkata</v>
      </c>
      <c r="F50" s="13" t="str">
        <f>Raw_Data!F50</f>
        <v>Sourav Das</v>
      </c>
      <c r="G50" s="14">
        <f>DATE(VALUE(RIGHT(Raw_Data!G50,4)),VALUE(MID(Raw_Data!G50,4,2)),VALUE(LEFT(Raw_Data!G50,2)))</f>
        <v>46115</v>
      </c>
      <c r="H50" s="13" t="str">
        <f t="shared" si="0"/>
        <v>Apr-2026</v>
      </c>
      <c r="I50" s="13" t="str">
        <f t="shared" si="1"/>
        <v>Fri</v>
      </c>
      <c r="J50" s="13" t="str">
        <f>Raw_Data!H50</f>
        <v>Present</v>
      </c>
      <c r="K50" s="15">
        <f>IF(Raw_Data!I50="","",TIMEVALUE(Raw_Data!I50))</f>
        <v>0.37569444444444444</v>
      </c>
      <c r="L50" s="15">
        <f>IF(Raw_Data!J50="","",TIMEVALUE(Raw_Data!J50))</f>
        <v>0.76527777777777772</v>
      </c>
      <c r="M50" s="13">
        <f>Raw_Data!K50</f>
        <v>9.36</v>
      </c>
      <c r="N50" s="13">
        <f>Raw_Data!L50</f>
        <v>21</v>
      </c>
      <c r="O50" s="13">
        <f>Raw_Data!M50</f>
        <v>16</v>
      </c>
      <c r="P50" s="13">
        <f t="shared" si="2"/>
        <v>5</v>
      </c>
      <c r="Q50" s="13">
        <f>Raw_Data!O50</f>
        <v>21</v>
      </c>
      <c r="R50" s="16">
        <f t="shared" si="3"/>
        <v>76.19047619047619</v>
      </c>
      <c r="S50" s="16">
        <f>Raw_Data!Q50</f>
        <v>76.2</v>
      </c>
      <c r="T50" s="17">
        <f>Raw_Data!R50</f>
        <v>1.36</v>
      </c>
      <c r="U50" s="13" t="str">
        <f>Raw_Data!S50</f>
        <v>Low</v>
      </c>
      <c r="V50" s="13" t="str">
        <f>Raw_Data!T50</f>
        <v>Pending</v>
      </c>
    </row>
    <row r="51" spans="1:22" x14ac:dyDescent="0.3">
      <c r="A51" s="13" t="str">
        <f>Raw_Data!A51</f>
        <v>EMP010</v>
      </c>
      <c r="B51" s="13" t="str">
        <f>Raw_Data!B51</f>
        <v>Meera Kapoor</v>
      </c>
      <c r="C51" s="13" t="str">
        <f>Raw_Data!C51</f>
        <v>Sales</v>
      </c>
      <c r="D51" s="13" t="str">
        <f>Raw_Data!D51</f>
        <v>Sales Executive</v>
      </c>
      <c r="E51" s="13" t="str">
        <f>Raw_Data!E51</f>
        <v>Kolkata</v>
      </c>
      <c r="F51" s="13" t="str">
        <f>Raw_Data!F51</f>
        <v>Sourav Das</v>
      </c>
      <c r="G51" s="14">
        <f>DATE(VALUE(RIGHT(Raw_Data!G51,4)),VALUE(MID(Raw_Data!G51,4,2)),VALUE(LEFT(Raw_Data!G51,2)))</f>
        <v>46115</v>
      </c>
      <c r="H51" s="13" t="str">
        <f t="shared" si="0"/>
        <v>Apr-2026</v>
      </c>
      <c r="I51" s="13" t="str">
        <f t="shared" si="1"/>
        <v>Fri</v>
      </c>
      <c r="J51" s="13" t="str">
        <f>Raw_Data!H51</f>
        <v>Present</v>
      </c>
      <c r="K51" s="15">
        <f>IF(Raw_Data!I51="","",TIMEVALUE(Raw_Data!I51))</f>
        <v>0.42986111111111114</v>
      </c>
      <c r="L51" s="15">
        <f>IF(Raw_Data!J51="","",TIMEVALUE(Raw_Data!J51))</f>
        <v>0.80486111111111114</v>
      </c>
      <c r="M51" s="13">
        <f>Raw_Data!K51</f>
        <v>9</v>
      </c>
      <c r="N51" s="13">
        <f>Raw_Data!L51</f>
        <v>23</v>
      </c>
      <c r="O51" s="13">
        <f>Raw_Data!M51</f>
        <v>17</v>
      </c>
      <c r="P51" s="13">
        <f t="shared" si="2"/>
        <v>6</v>
      </c>
      <c r="Q51" s="13">
        <f>Raw_Data!O51</f>
        <v>23</v>
      </c>
      <c r="R51" s="16">
        <f t="shared" si="3"/>
        <v>73.91304347826086</v>
      </c>
      <c r="S51" s="16">
        <f>Raw_Data!Q51</f>
        <v>73.900000000000006</v>
      </c>
      <c r="T51" s="17">
        <f>Raw_Data!R51</f>
        <v>1</v>
      </c>
      <c r="U51" s="13" t="str">
        <f>Raw_Data!S51</f>
        <v>Medium</v>
      </c>
      <c r="V51" s="13" t="str">
        <f>Raw_Data!T51</f>
        <v>Pending</v>
      </c>
    </row>
    <row r="52" spans="1:22" x14ac:dyDescent="0.3">
      <c r="A52" s="13" t="str">
        <f>Raw_Data!A52</f>
        <v>EMP011</v>
      </c>
      <c r="B52" s="13" t="str">
        <f>Raw_Data!B52</f>
        <v>Karan Malhotra</v>
      </c>
      <c r="C52" s="13" t="str">
        <f>Raw_Data!C52</f>
        <v>Sales</v>
      </c>
      <c r="D52" s="13" t="str">
        <f>Raw_Data!D52</f>
        <v>Senior Executive</v>
      </c>
      <c r="E52" s="13" t="str">
        <f>Raw_Data!E52</f>
        <v>Kolkata</v>
      </c>
      <c r="F52" s="13" t="str">
        <f>Raw_Data!F52</f>
        <v>Sourav Das</v>
      </c>
      <c r="G52" s="14">
        <f>DATE(VALUE(RIGHT(Raw_Data!G52,4)),VALUE(MID(Raw_Data!G52,4,2)),VALUE(LEFT(Raw_Data!G52,2)))</f>
        <v>46115</v>
      </c>
      <c r="H52" s="13" t="str">
        <f t="shared" si="0"/>
        <v>Apr-2026</v>
      </c>
      <c r="I52" s="13" t="str">
        <f t="shared" si="1"/>
        <v>Fri</v>
      </c>
      <c r="J52" s="13" t="str">
        <f>Raw_Data!H52</f>
        <v>Present</v>
      </c>
      <c r="K52" s="15">
        <f>IF(Raw_Data!I52="","",TIMEVALUE(Raw_Data!I52))</f>
        <v>0.41666666666666669</v>
      </c>
      <c r="L52" s="15">
        <f>IF(Raw_Data!J52="","",TIMEVALUE(Raw_Data!J52))</f>
        <v>0.73402777777777772</v>
      </c>
      <c r="M52" s="13">
        <f>Raw_Data!K52</f>
        <v>7.63</v>
      </c>
      <c r="N52" s="13">
        <f>Raw_Data!L52</f>
        <v>18</v>
      </c>
      <c r="O52" s="13">
        <f>Raw_Data!M52</f>
        <v>18</v>
      </c>
      <c r="P52" s="13">
        <f t="shared" si="2"/>
        <v>0</v>
      </c>
      <c r="Q52" s="13">
        <f>Raw_Data!O52</f>
        <v>18</v>
      </c>
      <c r="R52" s="16">
        <f t="shared" si="3"/>
        <v>100</v>
      </c>
      <c r="S52" s="16">
        <f>Raw_Data!Q52</f>
        <v>100</v>
      </c>
      <c r="T52" s="17">
        <f>Raw_Data!R52</f>
        <v>0</v>
      </c>
      <c r="U52" s="13" t="str">
        <f>Raw_Data!S52</f>
        <v>Low</v>
      </c>
      <c r="V52" s="13" t="str">
        <f>Raw_Data!T52</f>
        <v>Closed</v>
      </c>
    </row>
    <row r="53" spans="1:22" x14ac:dyDescent="0.3">
      <c r="A53" s="13" t="str">
        <f>Raw_Data!A53</f>
        <v>EMP012</v>
      </c>
      <c r="B53" s="13" t="str">
        <f>Raw_Data!B53</f>
        <v>Tanya Bose</v>
      </c>
      <c r="C53" s="13" t="str">
        <f>Raw_Data!C53</f>
        <v>HR</v>
      </c>
      <c r="D53" s="13" t="str">
        <f>Raw_Data!D53</f>
        <v>HR Executive</v>
      </c>
      <c r="E53" s="13" t="str">
        <f>Raw_Data!E53</f>
        <v>Kolkata</v>
      </c>
      <c r="F53" s="13" t="str">
        <f>Raw_Data!F53</f>
        <v>Ritu Ghosh</v>
      </c>
      <c r="G53" s="14">
        <f>DATE(VALUE(RIGHT(Raw_Data!G53,4)),VALUE(MID(Raw_Data!G53,4,2)),VALUE(LEFT(Raw_Data!G53,2)))</f>
        <v>46115</v>
      </c>
      <c r="H53" s="13" t="str">
        <f t="shared" si="0"/>
        <v>Apr-2026</v>
      </c>
      <c r="I53" s="13" t="str">
        <f t="shared" si="1"/>
        <v>Fri</v>
      </c>
      <c r="J53" s="13" t="str">
        <f>Raw_Data!H53</f>
        <v>Present</v>
      </c>
      <c r="K53" s="15">
        <f>IF(Raw_Data!I53="","",TIMEVALUE(Raw_Data!I53))</f>
        <v>0.42152777777777778</v>
      </c>
      <c r="L53" s="15">
        <f>IF(Raw_Data!J53="","",TIMEVALUE(Raw_Data!J53))</f>
        <v>0.74791666666666667</v>
      </c>
      <c r="M53" s="13">
        <f>Raw_Data!K53</f>
        <v>7.84</v>
      </c>
      <c r="N53" s="13">
        <f>Raw_Data!L53</f>
        <v>12</v>
      </c>
      <c r="O53" s="13">
        <f>Raw_Data!M53</f>
        <v>12</v>
      </c>
      <c r="P53" s="13">
        <f t="shared" si="2"/>
        <v>0</v>
      </c>
      <c r="Q53" s="13">
        <f>Raw_Data!O53</f>
        <v>12</v>
      </c>
      <c r="R53" s="16">
        <f t="shared" si="3"/>
        <v>100</v>
      </c>
      <c r="S53" s="16">
        <f>Raw_Data!Q53</f>
        <v>100</v>
      </c>
      <c r="T53" s="17">
        <f>Raw_Data!R53</f>
        <v>0</v>
      </c>
      <c r="U53" s="13" t="str">
        <f>Raw_Data!S53</f>
        <v>Low</v>
      </c>
      <c r="V53" s="13" t="str">
        <f>Raw_Data!T53</f>
        <v>Closed</v>
      </c>
    </row>
    <row r="54" spans="1:22" x14ac:dyDescent="0.3">
      <c r="A54" s="13" t="str">
        <f>Raw_Data!A54</f>
        <v>EMP013</v>
      </c>
      <c r="B54" s="13" t="str">
        <f>Raw_Data!B54</f>
        <v>Aditya Jain</v>
      </c>
      <c r="C54" s="13" t="str">
        <f>Raw_Data!C54</f>
        <v>Customer Support</v>
      </c>
      <c r="D54" s="13" t="str">
        <f>Raw_Data!D54</f>
        <v>Support Executive</v>
      </c>
      <c r="E54" s="13" t="str">
        <f>Raw_Data!E54</f>
        <v>Kolkata</v>
      </c>
      <c r="F54" s="13" t="str">
        <f>Raw_Data!F54</f>
        <v>Ritu Ghosh</v>
      </c>
      <c r="G54" s="14">
        <f>DATE(VALUE(RIGHT(Raw_Data!G54,4)),VALUE(MID(Raw_Data!G54,4,2)),VALUE(LEFT(Raw_Data!G54,2)))</f>
        <v>46115</v>
      </c>
      <c r="H54" s="13" t="str">
        <f t="shared" si="0"/>
        <v>Apr-2026</v>
      </c>
      <c r="I54" s="13" t="str">
        <f t="shared" si="1"/>
        <v>Fri</v>
      </c>
      <c r="J54" s="13" t="str">
        <f>Raw_Data!H54</f>
        <v>Present</v>
      </c>
      <c r="K54" s="15">
        <f>IF(Raw_Data!I54="","",TIMEVALUE(Raw_Data!I54))</f>
        <v>0.37916666666666665</v>
      </c>
      <c r="L54" s="15">
        <f>IF(Raw_Data!J54="","",TIMEVALUE(Raw_Data!J54))</f>
        <v>0.76041666666666663</v>
      </c>
      <c r="M54" s="13">
        <f>Raw_Data!K54</f>
        <v>9.16</v>
      </c>
      <c r="N54" s="13">
        <f>Raw_Data!L54</f>
        <v>25</v>
      </c>
      <c r="O54" s="13">
        <f>Raw_Data!M54</f>
        <v>21</v>
      </c>
      <c r="P54" s="13">
        <f t="shared" si="2"/>
        <v>4</v>
      </c>
      <c r="Q54" s="13">
        <f>Raw_Data!O54</f>
        <v>25</v>
      </c>
      <c r="R54" s="16">
        <f t="shared" si="3"/>
        <v>84</v>
      </c>
      <c r="S54" s="16">
        <f>Raw_Data!Q54</f>
        <v>84</v>
      </c>
      <c r="T54" s="17">
        <f>Raw_Data!R54</f>
        <v>1.1599999999999999</v>
      </c>
      <c r="U54" s="13" t="str">
        <f>Raw_Data!S54</f>
        <v>Low</v>
      </c>
      <c r="V54" s="13" t="str">
        <f>Raw_Data!T54</f>
        <v>Pending</v>
      </c>
    </row>
    <row r="55" spans="1:22" x14ac:dyDescent="0.3">
      <c r="A55" s="13" t="str">
        <f>Raw_Data!A55</f>
        <v>EMP014</v>
      </c>
      <c r="B55" s="13" t="str">
        <f>Raw_Data!B55</f>
        <v>Neha Agarwal</v>
      </c>
      <c r="C55" s="13" t="str">
        <f>Raw_Data!C55</f>
        <v>Customer Support</v>
      </c>
      <c r="D55" s="13" t="str">
        <f>Raw_Data!D55</f>
        <v>Support Executive</v>
      </c>
      <c r="E55" s="13" t="str">
        <f>Raw_Data!E55</f>
        <v>Kolkata</v>
      </c>
      <c r="F55" s="13" t="str">
        <f>Raw_Data!F55</f>
        <v>Ritu Ghosh</v>
      </c>
      <c r="G55" s="14">
        <f>DATE(VALUE(RIGHT(Raw_Data!G55,4)),VALUE(MID(Raw_Data!G55,4,2)),VALUE(LEFT(Raw_Data!G55,2)))</f>
        <v>46115</v>
      </c>
      <c r="H55" s="13" t="str">
        <f t="shared" si="0"/>
        <v>Apr-2026</v>
      </c>
      <c r="I55" s="13" t="str">
        <f t="shared" si="1"/>
        <v>Fri</v>
      </c>
      <c r="J55" s="13" t="str">
        <f>Raw_Data!H55</f>
        <v>Present</v>
      </c>
      <c r="K55" s="15">
        <f>IF(Raw_Data!I55="","",TIMEVALUE(Raw_Data!I55))</f>
        <v>0.37986111111111109</v>
      </c>
      <c r="L55" s="15">
        <f>IF(Raw_Data!J55="","",TIMEVALUE(Raw_Data!J55))</f>
        <v>0.68194444444444446</v>
      </c>
      <c r="M55" s="13">
        <f>Raw_Data!K55</f>
        <v>7.26</v>
      </c>
      <c r="N55" s="13">
        <f>Raw_Data!L55</f>
        <v>29</v>
      </c>
      <c r="O55" s="13">
        <f>Raw_Data!M55</f>
        <v>29</v>
      </c>
      <c r="P55" s="13">
        <f t="shared" si="2"/>
        <v>0</v>
      </c>
      <c r="Q55" s="13">
        <f>Raw_Data!O55</f>
        <v>29</v>
      </c>
      <c r="R55" s="16">
        <f t="shared" si="3"/>
        <v>100</v>
      </c>
      <c r="S55" s="16">
        <f>Raw_Data!Q55</f>
        <v>100</v>
      </c>
      <c r="T55" s="17">
        <f>Raw_Data!R55</f>
        <v>0</v>
      </c>
      <c r="U55" s="13" t="str">
        <f>Raw_Data!S55</f>
        <v>Low</v>
      </c>
      <c r="V55" s="13" t="str">
        <f>Raw_Data!T55</f>
        <v>Closed</v>
      </c>
    </row>
    <row r="56" spans="1:22" x14ac:dyDescent="0.3">
      <c r="A56" s="13" t="str">
        <f>Raw_Data!A56</f>
        <v>EMP015</v>
      </c>
      <c r="B56" s="13" t="str">
        <f>Raw_Data!B56</f>
        <v>Siddharth Roy</v>
      </c>
      <c r="C56" s="13" t="str">
        <f>Raw_Data!C56</f>
        <v>Customer Support</v>
      </c>
      <c r="D56" s="13" t="str">
        <f>Raw_Data!D56</f>
        <v>Senior Executive</v>
      </c>
      <c r="E56" s="13" t="str">
        <f>Raw_Data!E56</f>
        <v>Kolkata</v>
      </c>
      <c r="F56" s="13" t="str">
        <f>Raw_Data!F56</f>
        <v>Ritu Ghosh</v>
      </c>
      <c r="G56" s="14">
        <f>DATE(VALUE(RIGHT(Raw_Data!G56,4)),VALUE(MID(Raw_Data!G56,4,2)),VALUE(LEFT(Raw_Data!G56,2)))</f>
        <v>46115</v>
      </c>
      <c r="H56" s="13" t="str">
        <f t="shared" si="0"/>
        <v>Apr-2026</v>
      </c>
      <c r="I56" s="13" t="str">
        <f t="shared" si="1"/>
        <v>Fri</v>
      </c>
      <c r="J56" s="13" t="str">
        <f>Raw_Data!H56</f>
        <v>Leave</v>
      </c>
      <c r="K56" s="15" t="str">
        <f>IF(Raw_Data!I56="","",TIMEVALUE(Raw_Data!I56))</f>
        <v/>
      </c>
      <c r="L56" s="15" t="str">
        <f>IF(Raw_Data!J56="","",TIMEVALUE(Raw_Data!J56))</f>
        <v/>
      </c>
      <c r="M56" s="13">
        <f>Raw_Data!K56</f>
        <v>0</v>
      </c>
      <c r="N56" s="13">
        <f>Raw_Data!L56</f>
        <v>0</v>
      </c>
      <c r="O56" s="13">
        <f>Raw_Data!M56</f>
        <v>0</v>
      </c>
      <c r="P56" s="13">
        <f t="shared" si="2"/>
        <v>0</v>
      </c>
      <c r="Q56" s="13">
        <f>Raw_Data!O56</f>
        <v>0</v>
      </c>
      <c r="R56" s="16">
        <f t="shared" si="3"/>
        <v>0</v>
      </c>
      <c r="S56" s="16">
        <f>Raw_Data!Q56</f>
        <v>0</v>
      </c>
      <c r="T56" s="17">
        <f>Raw_Data!R56</f>
        <v>0</v>
      </c>
      <c r="U56" s="13" t="str">
        <f>Raw_Data!S56</f>
        <v>Low</v>
      </c>
      <c r="V56" s="13" t="str">
        <f>Raw_Data!T56</f>
        <v>Closed</v>
      </c>
    </row>
    <row r="57" spans="1:22" x14ac:dyDescent="0.3">
      <c r="A57" s="13" t="str">
        <f>Raw_Data!A57</f>
        <v>EMP016</v>
      </c>
      <c r="B57" s="13" t="str">
        <f>Raw_Data!B57</f>
        <v>Pooja Saha</v>
      </c>
      <c r="C57" s="13" t="str">
        <f>Raw_Data!C57</f>
        <v>Operations</v>
      </c>
      <c r="D57" s="13" t="str">
        <f>Raw_Data!D57</f>
        <v>Process Executive</v>
      </c>
      <c r="E57" s="13" t="str">
        <f>Raw_Data!E57</f>
        <v>Durgapur</v>
      </c>
      <c r="F57" s="13" t="str">
        <f>Raw_Data!F57</f>
        <v>Amit Roy</v>
      </c>
      <c r="G57" s="14">
        <f>DATE(VALUE(RIGHT(Raw_Data!G57,4)),VALUE(MID(Raw_Data!G57,4,2)),VALUE(LEFT(Raw_Data!G57,2)))</f>
        <v>46115</v>
      </c>
      <c r="H57" s="13" t="str">
        <f t="shared" si="0"/>
        <v>Apr-2026</v>
      </c>
      <c r="I57" s="13" t="str">
        <f t="shared" si="1"/>
        <v>Fri</v>
      </c>
      <c r="J57" s="13" t="str">
        <f>Raw_Data!H57</f>
        <v>Present</v>
      </c>
      <c r="K57" s="15">
        <f>IF(Raw_Data!I57="","",TIMEVALUE(Raw_Data!I57))</f>
        <v>0.4284722222222222</v>
      </c>
      <c r="L57" s="15">
        <f>IF(Raw_Data!J57="","",TIMEVALUE(Raw_Data!J57))</f>
        <v>0.76111111111111107</v>
      </c>
      <c r="M57" s="13">
        <f>Raw_Data!K57</f>
        <v>7.99</v>
      </c>
      <c r="N57" s="13">
        <f>Raw_Data!L57</f>
        <v>28</v>
      </c>
      <c r="O57" s="13">
        <f>Raw_Data!M57</f>
        <v>19</v>
      </c>
      <c r="P57" s="13">
        <f t="shared" si="2"/>
        <v>9</v>
      </c>
      <c r="Q57" s="13">
        <f>Raw_Data!O57</f>
        <v>28</v>
      </c>
      <c r="R57" s="16">
        <f t="shared" si="3"/>
        <v>67.857142857142861</v>
      </c>
      <c r="S57" s="16">
        <f>Raw_Data!Q57</f>
        <v>67.900000000000006</v>
      </c>
      <c r="T57" s="17">
        <f>Raw_Data!R57</f>
        <v>0</v>
      </c>
      <c r="U57" s="13" t="str">
        <f>Raw_Data!S57</f>
        <v>High</v>
      </c>
      <c r="V57" s="13" t="str">
        <f>Raw_Data!T57</f>
        <v>Backlog</v>
      </c>
    </row>
    <row r="58" spans="1:22" x14ac:dyDescent="0.3">
      <c r="A58" s="13" t="str">
        <f>Raw_Data!A58</f>
        <v>EMP017</v>
      </c>
      <c r="B58" s="13" t="str">
        <f>Raw_Data!B58</f>
        <v>Abhishek Paul</v>
      </c>
      <c r="C58" s="13" t="str">
        <f>Raw_Data!C58</f>
        <v>Operations</v>
      </c>
      <c r="D58" s="13" t="str">
        <f>Raw_Data!D58</f>
        <v>Process Executive</v>
      </c>
      <c r="E58" s="13" t="str">
        <f>Raw_Data!E58</f>
        <v>Durgapur</v>
      </c>
      <c r="F58" s="13" t="str">
        <f>Raw_Data!F58</f>
        <v>Amit Roy</v>
      </c>
      <c r="G58" s="14">
        <f>DATE(VALUE(RIGHT(Raw_Data!G58,4)),VALUE(MID(Raw_Data!G58,4,2)),VALUE(LEFT(Raw_Data!G58,2)))</f>
        <v>46115</v>
      </c>
      <c r="H58" s="13" t="str">
        <f t="shared" si="0"/>
        <v>Apr-2026</v>
      </c>
      <c r="I58" s="13" t="str">
        <f t="shared" si="1"/>
        <v>Fri</v>
      </c>
      <c r="J58" s="13" t="str">
        <f>Raw_Data!H58</f>
        <v>Present</v>
      </c>
      <c r="K58" s="15">
        <f>IF(Raw_Data!I58="","",TIMEVALUE(Raw_Data!I58))</f>
        <v>0.37569444444444444</v>
      </c>
      <c r="L58" s="15">
        <f>IF(Raw_Data!J58="","",TIMEVALUE(Raw_Data!J58))</f>
        <v>0.68611111111111112</v>
      </c>
      <c r="M58" s="13">
        <f>Raw_Data!K58</f>
        <v>7.46</v>
      </c>
      <c r="N58" s="13">
        <f>Raw_Data!L58</f>
        <v>16</v>
      </c>
      <c r="O58" s="13">
        <f>Raw_Data!M58</f>
        <v>13</v>
      </c>
      <c r="P58" s="13">
        <f t="shared" si="2"/>
        <v>3</v>
      </c>
      <c r="Q58" s="13">
        <f>Raw_Data!O58</f>
        <v>16</v>
      </c>
      <c r="R58" s="16">
        <f t="shared" si="3"/>
        <v>81.25</v>
      </c>
      <c r="S58" s="16">
        <f>Raw_Data!Q58</f>
        <v>81.2</v>
      </c>
      <c r="T58" s="17">
        <f>Raw_Data!R58</f>
        <v>0</v>
      </c>
      <c r="U58" s="13" t="str">
        <f>Raw_Data!S58</f>
        <v>Medium</v>
      </c>
      <c r="V58" s="13" t="str">
        <f>Raw_Data!T58</f>
        <v>In Progress</v>
      </c>
    </row>
    <row r="59" spans="1:22" x14ac:dyDescent="0.3">
      <c r="A59" s="13" t="str">
        <f>Raw_Data!A59</f>
        <v>EMP018</v>
      </c>
      <c r="B59" s="13" t="str">
        <f>Raw_Data!B59</f>
        <v>Nandini Ghosh</v>
      </c>
      <c r="C59" s="13" t="str">
        <f>Raw_Data!C59</f>
        <v>Finance</v>
      </c>
      <c r="D59" s="13" t="str">
        <f>Raw_Data!D59</f>
        <v>Finance Executive</v>
      </c>
      <c r="E59" s="13" t="str">
        <f>Raw_Data!E59</f>
        <v>Durgapur</v>
      </c>
      <c r="F59" s="13" t="str">
        <f>Raw_Data!F59</f>
        <v>Neha Sen</v>
      </c>
      <c r="G59" s="14">
        <f>DATE(VALUE(RIGHT(Raw_Data!G59,4)),VALUE(MID(Raw_Data!G59,4,2)),VALUE(LEFT(Raw_Data!G59,2)))</f>
        <v>46115</v>
      </c>
      <c r="H59" s="13" t="str">
        <f t="shared" si="0"/>
        <v>Apr-2026</v>
      </c>
      <c r="I59" s="13" t="str">
        <f t="shared" si="1"/>
        <v>Fri</v>
      </c>
      <c r="J59" s="13" t="str">
        <f>Raw_Data!H59</f>
        <v>Present</v>
      </c>
      <c r="K59" s="15">
        <f>IF(Raw_Data!I59="","",TIMEVALUE(Raw_Data!I59))</f>
        <v>0.42916666666666664</v>
      </c>
      <c r="L59" s="15">
        <f>IF(Raw_Data!J59="","",TIMEVALUE(Raw_Data!J59))</f>
        <v>0.74791666666666667</v>
      </c>
      <c r="M59" s="13">
        <f>Raw_Data!K59</f>
        <v>7.66</v>
      </c>
      <c r="N59" s="13">
        <f>Raw_Data!L59</f>
        <v>19</v>
      </c>
      <c r="O59" s="13">
        <f>Raw_Data!M59</f>
        <v>13</v>
      </c>
      <c r="P59" s="13">
        <f t="shared" si="2"/>
        <v>6</v>
      </c>
      <c r="Q59" s="13">
        <f>Raw_Data!O59</f>
        <v>19</v>
      </c>
      <c r="R59" s="16">
        <f t="shared" si="3"/>
        <v>68.421052631578945</v>
      </c>
      <c r="S59" s="16">
        <f>Raw_Data!Q59</f>
        <v>68.400000000000006</v>
      </c>
      <c r="T59" s="17">
        <f>Raw_Data!R59</f>
        <v>0</v>
      </c>
      <c r="U59" s="13" t="str">
        <f>Raw_Data!S59</f>
        <v>Medium</v>
      </c>
      <c r="V59" s="13" t="str">
        <f>Raw_Data!T59</f>
        <v>Pending</v>
      </c>
    </row>
    <row r="60" spans="1:22" x14ac:dyDescent="0.3">
      <c r="A60" s="13" t="str">
        <f>Raw_Data!A60</f>
        <v>EMP019</v>
      </c>
      <c r="B60" s="13" t="str">
        <f>Raw_Data!B60</f>
        <v>Manish Kumar</v>
      </c>
      <c r="C60" s="13" t="str">
        <f>Raw_Data!C60</f>
        <v>Sales</v>
      </c>
      <c r="D60" s="13" t="str">
        <f>Raw_Data!D60</f>
        <v>Sales Executive</v>
      </c>
      <c r="E60" s="13" t="str">
        <f>Raw_Data!E60</f>
        <v>Durgapur</v>
      </c>
      <c r="F60" s="13" t="str">
        <f>Raw_Data!F60</f>
        <v>Sourav Das</v>
      </c>
      <c r="G60" s="14">
        <f>DATE(VALUE(RIGHT(Raw_Data!G60,4)),VALUE(MID(Raw_Data!G60,4,2)),VALUE(LEFT(Raw_Data!G60,2)))</f>
        <v>46115</v>
      </c>
      <c r="H60" s="13" t="str">
        <f t="shared" si="0"/>
        <v>Apr-2026</v>
      </c>
      <c r="I60" s="13" t="str">
        <f t="shared" si="1"/>
        <v>Fri</v>
      </c>
      <c r="J60" s="13" t="str">
        <f>Raw_Data!H60</f>
        <v>Present</v>
      </c>
      <c r="K60" s="15">
        <f>IF(Raw_Data!I60="","",TIMEVALUE(Raw_Data!I60))</f>
        <v>0.38263888888888886</v>
      </c>
      <c r="L60" s="15">
        <f>IF(Raw_Data!J60="","",TIMEVALUE(Raw_Data!J60))</f>
        <v>0.72569444444444442</v>
      </c>
      <c r="M60" s="13">
        <f>Raw_Data!K60</f>
        <v>8.24</v>
      </c>
      <c r="N60" s="13">
        <f>Raw_Data!L60</f>
        <v>30</v>
      </c>
      <c r="O60" s="13">
        <f>Raw_Data!M60</f>
        <v>28</v>
      </c>
      <c r="P60" s="13">
        <f t="shared" si="2"/>
        <v>2</v>
      </c>
      <c r="Q60" s="13">
        <f>Raw_Data!O60</f>
        <v>30</v>
      </c>
      <c r="R60" s="16">
        <f t="shared" si="3"/>
        <v>93.333333333333329</v>
      </c>
      <c r="S60" s="16">
        <f>Raw_Data!Q60</f>
        <v>93.3</v>
      </c>
      <c r="T60" s="17">
        <f>Raw_Data!R60</f>
        <v>0.24</v>
      </c>
      <c r="U60" s="13" t="str">
        <f>Raw_Data!S60</f>
        <v>Medium</v>
      </c>
      <c r="V60" s="13" t="str">
        <f>Raw_Data!T60</f>
        <v>In Progress</v>
      </c>
    </row>
    <row r="61" spans="1:22" x14ac:dyDescent="0.3">
      <c r="A61" s="13" t="str">
        <f>Raw_Data!A61</f>
        <v>EMP020</v>
      </c>
      <c r="B61" s="13" t="str">
        <f>Raw_Data!B61</f>
        <v>Riya Chatterjee</v>
      </c>
      <c r="C61" s="13" t="str">
        <f>Raw_Data!C61</f>
        <v>Customer Support</v>
      </c>
      <c r="D61" s="13" t="str">
        <f>Raw_Data!D61</f>
        <v>Support Executive</v>
      </c>
      <c r="E61" s="13" t="str">
        <f>Raw_Data!E61</f>
        <v>Durgapur</v>
      </c>
      <c r="F61" s="13" t="str">
        <f>Raw_Data!F61</f>
        <v>Ritu Ghosh</v>
      </c>
      <c r="G61" s="14">
        <f>DATE(VALUE(RIGHT(Raw_Data!G61,4)),VALUE(MID(Raw_Data!G61,4,2)),VALUE(LEFT(Raw_Data!G61,2)))</f>
        <v>46115</v>
      </c>
      <c r="H61" s="13" t="str">
        <f t="shared" si="0"/>
        <v>Apr-2026</v>
      </c>
      <c r="I61" s="13" t="str">
        <f t="shared" si="1"/>
        <v>Fri</v>
      </c>
      <c r="J61" s="13" t="str">
        <f>Raw_Data!H61</f>
        <v>Present</v>
      </c>
      <c r="K61" s="15">
        <f>IF(Raw_Data!I61="","",TIMEVALUE(Raw_Data!I61))</f>
        <v>0.38611111111111113</v>
      </c>
      <c r="L61" s="15">
        <f>IF(Raw_Data!J61="","",TIMEVALUE(Raw_Data!J61))</f>
        <v>0.71666666666666667</v>
      </c>
      <c r="M61" s="13">
        <f>Raw_Data!K61</f>
        <v>7.94</v>
      </c>
      <c r="N61" s="13">
        <f>Raw_Data!L61</f>
        <v>24</v>
      </c>
      <c r="O61" s="13">
        <f>Raw_Data!M61</f>
        <v>20</v>
      </c>
      <c r="P61" s="13">
        <f t="shared" si="2"/>
        <v>4</v>
      </c>
      <c r="Q61" s="13">
        <f>Raw_Data!O61</f>
        <v>24</v>
      </c>
      <c r="R61" s="16">
        <f t="shared" si="3"/>
        <v>83.333333333333343</v>
      </c>
      <c r="S61" s="16">
        <f>Raw_Data!Q61</f>
        <v>83.3</v>
      </c>
      <c r="T61" s="17">
        <f>Raw_Data!R61</f>
        <v>0</v>
      </c>
      <c r="U61" s="13" t="str">
        <f>Raw_Data!S61</f>
        <v>Medium</v>
      </c>
      <c r="V61" s="13" t="str">
        <f>Raw_Data!T61</f>
        <v>Pending</v>
      </c>
    </row>
    <row r="62" spans="1:22" x14ac:dyDescent="0.3">
      <c r="A62" s="13" t="str">
        <f>Raw_Data!A62</f>
        <v>EMP001</v>
      </c>
      <c r="B62" s="13" t="str">
        <f>Raw_Data!B62</f>
        <v>Aarav Sharma</v>
      </c>
      <c r="C62" s="13" t="str">
        <f>Raw_Data!C62</f>
        <v>Operations</v>
      </c>
      <c r="D62" s="13" t="str">
        <f>Raw_Data!D62</f>
        <v>MIS Executive</v>
      </c>
      <c r="E62" s="13" t="str">
        <f>Raw_Data!E62</f>
        <v>Kolkata</v>
      </c>
      <c r="F62" s="13" t="str">
        <f>Raw_Data!F62</f>
        <v>Amit Roy</v>
      </c>
      <c r="G62" s="14">
        <f>DATE(VALUE(RIGHT(Raw_Data!G62,4)),VALUE(MID(Raw_Data!G62,4,2)),VALUE(LEFT(Raw_Data!G62,2)))</f>
        <v>46116</v>
      </c>
      <c r="H62" s="13" t="str">
        <f t="shared" si="0"/>
        <v>Apr-2026</v>
      </c>
      <c r="I62" s="13" t="str">
        <f t="shared" si="1"/>
        <v>Sat</v>
      </c>
      <c r="J62" s="13" t="str">
        <f>Raw_Data!H62</f>
        <v>Present</v>
      </c>
      <c r="K62" s="15">
        <f>IF(Raw_Data!I62="","",TIMEVALUE(Raw_Data!I62))</f>
        <v>0.37916666666666665</v>
      </c>
      <c r="L62" s="15">
        <f>IF(Raw_Data!J62="","",TIMEVALUE(Raw_Data!J62))</f>
        <v>0.72083333333333333</v>
      </c>
      <c r="M62" s="13">
        <f>Raw_Data!K62</f>
        <v>8.2100000000000009</v>
      </c>
      <c r="N62" s="13">
        <f>Raw_Data!L62</f>
        <v>30</v>
      </c>
      <c r="O62" s="13">
        <f>Raw_Data!M62</f>
        <v>30</v>
      </c>
      <c r="P62" s="13">
        <f t="shared" si="2"/>
        <v>0</v>
      </c>
      <c r="Q62" s="13">
        <f>Raw_Data!O62</f>
        <v>30</v>
      </c>
      <c r="R62" s="16">
        <f t="shared" si="3"/>
        <v>100</v>
      </c>
      <c r="S62" s="16">
        <f>Raw_Data!Q62</f>
        <v>100</v>
      </c>
      <c r="T62" s="17">
        <f>Raw_Data!R62</f>
        <v>0.21</v>
      </c>
      <c r="U62" s="13" t="str">
        <f>Raw_Data!S62</f>
        <v>Low</v>
      </c>
      <c r="V62" s="13" t="str">
        <f>Raw_Data!T62</f>
        <v>Closed</v>
      </c>
    </row>
    <row r="63" spans="1:22" x14ac:dyDescent="0.3">
      <c r="A63" s="13" t="str">
        <f>Raw_Data!A63</f>
        <v>EMP002</v>
      </c>
      <c r="B63" s="13" t="str">
        <f>Raw_Data!B63</f>
        <v>Priya Singh</v>
      </c>
      <c r="C63" s="13" t="str">
        <f>Raw_Data!C63</f>
        <v>Operations</v>
      </c>
      <c r="D63" s="13" t="str">
        <f>Raw_Data!D63</f>
        <v>Process Executive</v>
      </c>
      <c r="E63" s="13" t="str">
        <f>Raw_Data!E63</f>
        <v>Kolkata</v>
      </c>
      <c r="F63" s="13" t="str">
        <f>Raw_Data!F63</f>
        <v>Amit Roy</v>
      </c>
      <c r="G63" s="14">
        <f>DATE(VALUE(RIGHT(Raw_Data!G63,4)),VALUE(MID(Raw_Data!G63,4,2)),VALUE(LEFT(Raw_Data!G63,2)))</f>
        <v>46116</v>
      </c>
      <c r="H63" s="13" t="str">
        <f t="shared" si="0"/>
        <v>Apr-2026</v>
      </c>
      <c r="I63" s="13" t="str">
        <f t="shared" si="1"/>
        <v>Sat</v>
      </c>
      <c r="J63" s="13" t="str">
        <f>Raw_Data!H63</f>
        <v>Present</v>
      </c>
      <c r="K63" s="15">
        <f>IF(Raw_Data!I63="","",TIMEVALUE(Raw_Data!I63))</f>
        <v>0.38333333333333336</v>
      </c>
      <c r="L63" s="15">
        <f>IF(Raw_Data!J63="","",TIMEVALUE(Raw_Data!J63))</f>
        <v>0.73819444444444449</v>
      </c>
      <c r="M63" s="13">
        <f>Raw_Data!K63</f>
        <v>8.52</v>
      </c>
      <c r="N63" s="13">
        <f>Raw_Data!L63</f>
        <v>21</v>
      </c>
      <c r="O63" s="13">
        <f>Raw_Data!M63</f>
        <v>14</v>
      </c>
      <c r="P63" s="13">
        <f t="shared" si="2"/>
        <v>7</v>
      </c>
      <c r="Q63" s="13">
        <f>Raw_Data!O63</f>
        <v>21</v>
      </c>
      <c r="R63" s="16">
        <f t="shared" si="3"/>
        <v>66.666666666666657</v>
      </c>
      <c r="S63" s="16">
        <f>Raw_Data!Q63</f>
        <v>66.7</v>
      </c>
      <c r="T63" s="17">
        <f>Raw_Data!R63</f>
        <v>0.52</v>
      </c>
      <c r="U63" s="13" t="str">
        <f>Raw_Data!S63</f>
        <v>Low</v>
      </c>
      <c r="V63" s="13" t="str">
        <f>Raw_Data!T63</f>
        <v>Pending</v>
      </c>
    </row>
    <row r="64" spans="1:22" x14ac:dyDescent="0.3">
      <c r="A64" s="13" t="str">
        <f>Raw_Data!A64</f>
        <v>EMP003</v>
      </c>
      <c r="B64" s="13" t="str">
        <f>Raw_Data!B64</f>
        <v>Rahul Verma</v>
      </c>
      <c r="C64" s="13" t="str">
        <f>Raw_Data!C64</f>
        <v>Operations</v>
      </c>
      <c r="D64" s="13" t="str">
        <f>Raw_Data!D64</f>
        <v>Process Executive</v>
      </c>
      <c r="E64" s="13" t="str">
        <f>Raw_Data!E64</f>
        <v>Kolkata</v>
      </c>
      <c r="F64" s="13" t="str">
        <f>Raw_Data!F64</f>
        <v>Amit Roy</v>
      </c>
      <c r="G64" s="14">
        <f>DATE(VALUE(RIGHT(Raw_Data!G64,4)),VALUE(MID(Raw_Data!G64,4,2)),VALUE(LEFT(Raw_Data!G64,2)))</f>
        <v>46116</v>
      </c>
      <c r="H64" s="13" t="str">
        <f t="shared" si="0"/>
        <v>Apr-2026</v>
      </c>
      <c r="I64" s="13" t="str">
        <f t="shared" si="1"/>
        <v>Sat</v>
      </c>
      <c r="J64" s="13" t="str">
        <f>Raw_Data!H64</f>
        <v>Present</v>
      </c>
      <c r="K64" s="15">
        <f>IF(Raw_Data!I64="","",TIMEVALUE(Raw_Data!I64))</f>
        <v>0.38472222222222224</v>
      </c>
      <c r="L64" s="15">
        <f>IF(Raw_Data!J64="","",TIMEVALUE(Raw_Data!J64))</f>
        <v>0.72847222222222219</v>
      </c>
      <c r="M64" s="13">
        <f>Raw_Data!K64</f>
        <v>8.26</v>
      </c>
      <c r="N64" s="13">
        <f>Raw_Data!L64</f>
        <v>21</v>
      </c>
      <c r="O64" s="13">
        <f>Raw_Data!M64</f>
        <v>21</v>
      </c>
      <c r="P64" s="13">
        <f t="shared" si="2"/>
        <v>0</v>
      </c>
      <c r="Q64" s="13">
        <f>Raw_Data!O64</f>
        <v>21</v>
      </c>
      <c r="R64" s="16">
        <f t="shared" si="3"/>
        <v>100</v>
      </c>
      <c r="S64" s="16">
        <f>Raw_Data!Q64</f>
        <v>100</v>
      </c>
      <c r="T64" s="17">
        <f>Raw_Data!R64</f>
        <v>0.26</v>
      </c>
      <c r="U64" s="13" t="str">
        <f>Raw_Data!S64</f>
        <v>Low</v>
      </c>
      <c r="V64" s="13" t="str">
        <f>Raw_Data!T64</f>
        <v>Closed</v>
      </c>
    </row>
    <row r="65" spans="1:22" x14ac:dyDescent="0.3">
      <c r="A65" s="13" t="str">
        <f>Raw_Data!A65</f>
        <v>EMP004</v>
      </c>
      <c r="B65" s="13" t="str">
        <f>Raw_Data!B65</f>
        <v>Sneha Das</v>
      </c>
      <c r="C65" s="13" t="str">
        <f>Raw_Data!C65</f>
        <v>Operations</v>
      </c>
      <c r="D65" s="13" t="str">
        <f>Raw_Data!D65</f>
        <v>Senior Executive</v>
      </c>
      <c r="E65" s="13" t="str">
        <f>Raw_Data!E65</f>
        <v>Kolkata</v>
      </c>
      <c r="F65" s="13" t="str">
        <f>Raw_Data!F65</f>
        <v>Amit Roy</v>
      </c>
      <c r="G65" s="14">
        <f>DATE(VALUE(RIGHT(Raw_Data!G65,4)),VALUE(MID(Raw_Data!G65,4,2)),VALUE(LEFT(Raw_Data!G65,2)))</f>
        <v>46116</v>
      </c>
      <c r="H65" s="13" t="str">
        <f t="shared" si="0"/>
        <v>Apr-2026</v>
      </c>
      <c r="I65" s="13" t="str">
        <f t="shared" si="1"/>
        <v>Sat</v>
      </c>
      <c r="J65" s="13" t="str">
        <f>Raw_Data!H65</f>
        <v>Leave</v>
      </c>
      <c r="K65" s="15" t="str">
        <f>IF(Raw_Data!I65="","",TIMEVALUE(Raw_Data!I65))</f>
        <v/>
      </c>
      <c r="L65" s="15" t="str">
        <f>IF(Raw_Data!J65="","",TIMEVALUE(Raw_Data!J65))</f>
        <v/>
      </c>
      <c r="M65" s="13">
        <f>Raw_Data!K65</f>
        <v>0</v>
      </c>
      <c r="N65" s="13">
        <f>Raw_Data!L65</f>
        <v>0</v>
      </c>
      <c r="O65" s="13">
        <f>Raw_Data!M65</f>
        <v>0</v>
      </c>
      <c r="P65" s="13">
        <f t="shared" si="2"/>
        <v>0</v>
      </c>
      <c r="Q65" s="13">
        <f>Raw_Data!O65</f>
        <v>0</v>
      </c>
      <c r="R65" s="16">
        <f t="shared" si="3"/>
        <v>0</v>
      </c>
      <c r="S65" s="16">
        <f>Raw_Data!Q65</f>
        <v>0</v>
      </c>
      <c r="T65" s="17">
        <f>Raw_Data!R65</f>
        <v>0</v>
      </c>
      <c r="U65" s="13" t="str">
        <f>Raw_Data!S65</f>
        <v>Low</v>
      </c>
      <c r="V65" s="13" t="str">
        <f>Raw_Data!T65</f>
        <v>Closed</v>
      </c>
    </row>
    <row r="66" spans="1:22" x14ac:dyDescent="0.3">
      <c r="A66" s="13" t="str">
        <f>Raw_Data!A66</f>
        <v>EMP005</v>
      </c>
      <c r="B66" s="13" t="str">
        <f>Raw_Data!B66</f>
        <v>Vikram Patel</v>
      </c>
      <c r="C66" s="13" t="str">
        <f>Raw_Data!C66</f>
        <v>Operations</v>
      </c>
      <c r="D66" s="13" t="str">
        <f>Raw_Data!D66</f>
        <v>Process Executive</v>
      </c>
      <c r="E66" s="13" t="str">
        <f>Raw_Data!E66</f>
        <v>Kolkata</v>
      </c>
      <c r="F66" s="13" t="str">
        <f>Raw_Data!F66</f>
        <v>Amit Roy</v>
      </c>
      <c r="G66" s="14">
        <f>DATE(VALUE(RIGHT(Raw_Data!G66,4)),VALUE(MID(Raw_Data!G66,4,2)),VALUE(LEFT(Raw_Data!G66,2)))</f>
        <v>46116</v>
      </c>
      <c r="H66" s="13" t="str">
        <f t="shared" ref="H66:H129" si="4">TEXT(G66,"mmm-yyyy")</f>
        <v>Apr-2026</v>
      </c>
      <c r="I66" s="13" t="str">
        <f t="shared" ref="I66:I129" si="5">TEXT(G66,"ddd")</f>
        <v>Sat</v>
      </c>
      <c r="J66" s="13" t="str">
        <f>Raw_Data!H66</f>
        <v>Present</v>
      </c>
      <c r="K66" s="15">
        <f>IF(Raw_Data!I66="","",TIMEVALUE(Raw_Data!I66))</f>
        <v>0.38124999999999998</v>
      </c>
      <c r="L66" s="15">
        <f>IF(Raw_Data!J66="","",TIMEVALUE(Raw_Data!J66))</f>
        <v>0.73263888888888884</v>
      </c>
      <c r="M66" s="13">
        <f>Raw_Data!K66</f>
        <v>8.44</v>
      </c>
      <c r="N66" s="13">
        <f>Raw_Data!L66</f>
        <v>18</v>
      </c>
      <c r="O66" s="13">
        <f>Raw_Data!M66</f>
        <v>16</v>
      </c>
      <c r="P66" s="13">
        <f t="shared" ref="P66:P129" si="6">N66-O66</f>
        <v>2</v>
      </c>
      <c r="Q66" s="13">
        <f>Raw_Data!O66</f>
        <v>18</v>
      </c>
      <c r="R66" s="16">
        <f t="shared" ref="R66:R129" si="7">IFERROR(O66/N66*100,0)</f>
        <v>88.888888888888886</v>
      </c>
      <c r="S66" s="16">
        <f>Raw_Data!Q66</f>
        <v>88.9</v>
      </c>
      <c r="T66" s="17">
        <f>Raw_Data!R66</f>
        <v>0.44</v>
      </c>
      <c r="U66" s="13" t="str">
        <f>Raw_Data!S66</f>
        <v>Low</v>
      </c>
      <c r="V66" s="13" t="str">
        <f>Raw_Data!T66</f>
        <v>In Progress</v>
      </c>
    </row>
    <row r="67" spans="1:22" x14ac:dyDescent="0.3">
      <c r="A67" s="13" t="str">
        <f>Raw_Data!A67</f>
        <v>EMP006</v>
      </c>
      <c r="B67" s="13" t="str">
        <f>Raw_Data!B67</f>
        <v>Ananya Gupta</v>
      </c>
      <c r="C67" s="13" t="str">
        <f>Raw_Data!C67</f>
        <v>Finance</v>
      </c>
      <c r="D67" s="13" t="str">
        <f>Raw_Data!D67</f>
        <v>Finance Executive</v>
      </c>
      <c r="E67" s="13" t="str">
        <f>Raw_Data!E67</f>
        <v>Kolkata</v>
      </c>
      <c r="F67" s="13" t="str">
        <f>Raw_Data!F67</f>
        <v>Neha Sen</v>
      </c>
      <c r="G67" s="14">
        <f>DATE(VALUE(RIGHT(Raw_Data!G67,4)),VALUE(MID(Raw_Data!G67,4,2)),VALUE(LEFT(Raw_Data!G67,2)))</f>
        <v>46116</v>
      </c>
      <c r="H67" s="13" t="str">
        <f t="shared" si="4"/>
        <v>Apr-2026</v>
      </c>
      <c r="I67" s="13" t="str">
        <f t="shared" si="5"/>
        <v>Sat</v>
      </c>
      <c r="J67" s="13" t="str">
        <f>Raw_Data!H67</f>
        <v>Present</v>
      </c>
      <c r="K67" s="15">
        <f>IF(Raw_Data!I67="","",TIMEVALUE(Raw_Data!I67))</f>
        <v>0.38124999999999998</v>
      </c>
      <c r="L67" s="15">
        <f>IF(Raw_Data!J67="","",TIMEVALUE(Raw_Data!J67))</f>
        <v>0.70347222222222228</v>
      </c>
      <c r="M67" s="13">
        <f>Raw_Data!K67</f>
        <v>7.74</v>
      </c>
      <c r="N67" s="13">
        <f>Raw_Data!L67</f>
        <v>16</v>
      </c>
      <c r="O67" s="13">
        <f>Raw_Data!M67</f>
        <v>12</v>
      </c>
      <c r="P67" s="13">
        <f t="shared" si="6"/>
        <v>4</v>
      </c>
      <c r="Q67" s="13">
        <f>Raw_Data!O67</f>
        <v>16</v>
      </c>
      <c r="R67" s="16">
        <f t="shared" si="7"/>
        <v>75</v>
      </c>
      <c r="S67" s="16">
        <f>Raw_Data!Q67</f>
        <v>75</v>
      </c>
      <c r="T67" s="17">
        <f>Raw_Data!R67</f>
        <v>0</v>
      </c>
      <c r="U67" s="13" t="str">
        <f>Raw_Data!S67</f>
        <v>Medium</v>
      </c>
      <c r="V67" s="13" t="str">
        <f>Raw_Data!T67</f>
        <v>Pending</v>
      </c>
    </row>
    <row r="68" spans="1:22" x14ac:dyDescent="0.3">
      <c r="A68" s="13" t="str">
        <f>Raw_Data!A68</f>
        <v>EMP007</v>
      </c>
      <c r="B68" s="13" t="str">
        <f>Raw_Data!B68</f>
        <v>Rohan Mehta</v>
      </c>
      <c r="C68" s="13" t="str">
        <f>Raw_Data!C68</f>
        <v>Finance</v>
      </c>
      <c r="D68" s="13" t="str">
        <f>Raw_Data!D68</f>
        <v>Accounts Executive</v>
      </c>
      <c r="E68" s="13" t="str">
        <f>Raw_Data!E68</f>
        <v>Kolkata</v>
      </c>
      <c r="F68" s="13" t="str">
        <f>Raw_Data!F68</f>
        <v>Neha Sen</v>
      </c>
      <c r="G68" s="14">
        <f>DATE(VALUE(RIGHT(Raw_Data!G68,4)),VALUE(MID(Raw_Data!G68,4,2)),VALUE(LEFT(Raw_Data!G68,2)))</f>
        <v>46116</v>
      </c>
      <c r="H68" s="13" t="str">
        <f t="shared" si="4"/>
        <v>Apr-2026</v>
      </c>
      <c r="I68" s="13" t="str">
        <f t="shared" si="5"/>
        <v>Sat</v>
      </c>
      <c r="J68" s="13" t="str">
        <f>Raw_Data!H68</f>
        <v>Present</v>
      </c>
      <c r="K68" s="15">
        <f>IF(Raw_Data!I68="","",TIMEVALUE(Raw_Data!I68))</f>
        <v>0.38472222222222224</v>
      </c>
      <c r="L68" s="15">
        <f>IF(Raw_Data!J68="","",TIMEVALUE(Raw_Data!J68))</f>
        <v>0.72569444444444442</v>
      </c>
      <c r="M68" s="13">
        <f>Raw_Data!K68</f>
        <v>8.19</v>
      </c>
      <c r="N68" s="13">
        <f>Raw_Data!L68</f>
        <v>17</v>
      </c>
      <c r="O68" s="13">
        <f>Raw_Data!M68</f>
        <v>15</v>
      </c>
      <c r="P68" s="13">
        <f t="shared" si="6"/>
        <v>2</v>
      </c>
      <c r="Q68" s="13">
        <f>Raw_Data!O68</f>
        <v>17</v>
      </c>
      <c r="R68" s="16">
        <f t="shared" si="7"/>
        <v>88.235294117647058</v>
      </c>
      <c r="S68" s="16">
        <f>Raw_Data!Q68</f>
        <v>88.2</v>
      </c>
      <c r="T68" s="17">
        <f>Raw_Data!R68</f>
        <v>0.19</v>
      </c>
      <c r="U68" s="13" t="str">
        <f>Raw_Data!S68</f>
        <v>Low</v>
      </c>
      <c r="V68" s="13" t="str">
        <f>Raw_Data!T68</f>
        <v>In Progress</v>
      </c>
    </row>
    <row r="69" spans="1:22" x14ac:dyDescent="0.3">
      <c r="A69" s="13" t="str">
        <f>Raw_Data!A69</f>
        <v>EMP008</v>
      </c>
      <c r="B69" s="13" t="str">
        <f>Raw_Data!B69</f>
        <v>Ishita Roy</v>
      </c>
      <c r="C69" s="13" t="str">
        <f>Raw_Data!C69</f>
        <v>Finance</v>
      </c>
      <c r="D69" s="13" t="str">
        <f>Raw_Data!D69</f>
        <v>Finance Executive</v>
      </c>
      <c r="E69" s="13" t="str">
        <f>Raw_Data!E69</f>
        <v>Kolkata</v>
      </c>
      <c r="F69" s="13" t="str">
        <f>Raw_Data!F69</f>
        <v>Neha Sen</v>
      </c>
      <c r="G69" s="14">
        <f>DATE(VALUE(RIGHT(Raw_Data!G69,4)),VALUE(MID(Raw_Data!G69,4,2)),VALUE(LEFT(Raw_Data!G69,2)))</f>
        <v>46116</v>
      </c>
      <c r="H69" s="13" t="str">
        <f t="shared" si="4"/>
        <v>Apr-2026</v>
      </c>
      <c r="I69" s="13" t="str">
        <f t="shared" si="5"/>
        <v>Sat</v>
      </c>
      <c r="J69" s="13" t="str">
        <f>Raw_Data!H69</f>
        <v>Present</v>
      </c>
      <c r="K69" s="15">
        <f>IF(Raw_Data!I69="","",TIMEVALUE(Raw_Data!I69))</f>
        <v>0.42499999999999999</v>
      </c>
      <c r="L69" s="15">
        <f>IF(Raw_Data!J69="","",TIMEVALUE(Raw_Data!J69))</f>
        <v>0.74930555555555556</v>
      </c>
      <c r="M69" s="13">
        <f>Raw_Data!K69</f>
        <v>7.79</v>
      </c>
      <c r="N69" s="13">
        <f>Raw_Data!L69</f>
        <v>15</v>
      </c>
      <c r="O69" s="13">
        <f>Raw_Data!M69</f>
        <v>14</v>
      </c>
      <c r="P69" s="13">
        <f t="shared" si="6"/>
        <v>1</v>
      </c>
      <c r="Q69" s="13">
        <f>Raw_Data!O69</f>
        <v>15</v>
      </c>
      <c r="R69" s="16">
        <f t="shared" si="7"/>
        <v>93.333333333333329</v>
      </c>
      <c r="S69" s="16">
        <f>Raw_Data!Q69</f>
        <v>93.3</v>
      </c>
      <c r="T69" s="17">
        <f>Raw_Data!R69</f>
        <v>0</v>
      </c>
      <c r="U69" s="13" t="str">
        <f>Raw_Data!S69</f>
        <v>Medium</v>
      </c>
      <c r="V69" s="13" t="str">
        <f>Raw_Data!T69</f>
        <v>In Progress</v>
      </c>
    </row>
    <row r="70" spans="1:22" x14ac:dyDescent="0.3">
      <c r="A70" s="13" t="str">
        <f>Raw_Data!A70</f>
        <v>EMP009</v>
      </c>
      <c r="B70" s="13" t="str">
        <f>Raw_Data!B70</f>
        <v>Arjun Nair</v>
      </c>
      <c r="C70" s="13" t="str">
        <f>Raw_Data!C70</f>
        <v>Sales</v>
      </c>
      <c r="D70" s="13" t="str">
        <f>Raw_Data!D70</f>
        <v>Sales Executive</v>
      </c>
      <c r="E70" s="13" t="str">
        <f>Raw_Data!E70</f>
        <v>Kolkata</v>
      </c>
      <c r="F70" s="13" t="str">
        <f>Raw_Data!F70</f>
        <v>Sourav Das</v>
      </c>
      <c r="G70" s="14">
        <f>DATE(VALUE(RIGHT(Raw_Data!G70,4)),VALUE(MID(Raw_Data!G70,4,2)),VALUE(LEFT(Raw_Data!G70,2)))</f>
        <v>46116</v>
      </c>
      <c r="H70" s="13" t="str">
        <f t="shared" si="4"/>
        <v>Apr-2026</v>
      </c>
      <c r="I70" s="13" t="str">
        <f t="shared" si="5"/>
        <v>Sat</v>
      </c>
      <c r="J70" s="13" t="str">
        <f>Raw_Data!H70</f>
        <v>Present</v>
      </c>
      <c r="K70" s="15">
        <f>IF(Raw_Data!I70="","",TIMEVALUE(Raw_Data!I70))</f>
        <v>0.42152777777777778</v>
      </c>
      <c r="L70" s="15">
        <f>IF(Raw_Data!J70="","",TIMEVALUE(Raw_Data!J70))</f>
        <v>0.73888888888888893</v>
      </c>
      <c r="M70" s="13">
        <f>Raw_Data!K70</f>
        <v>7.62</v>
      </c>
      <c r="N70" s="13">
        <f>Raw_Data!L70</f>
        <v>19</v>
      </c>
      <c r="O70" s="13">
        <f>Raw_Data!M70</f>
        <v>19</v>
      </c>
      <c r="P70" s="13">
        <f t="shared" si="6"/>
        <v>0</v>
      </c>
      <c r="Q70" s="13">
        <f>Raw_Data!O70</f>
        <v>19</v>
      </c>
      <c r="R70" s="16">
        <f t="shared" si="7"/>
        <v>100</v>
      </c>
      <c r="S70" s="16">
        <f>Raw_Data!Q70</f>
        <v>100</v>
      </c>
      <c r="T70" s="17">
        <f>Raw_Data!R70</f>
        <v>0</v>
      </c>
      <c r="U70" s="13" t="str">
        <f>Raw_Data!S70</f>
        <v>Low</v>
      </c>
      <c r="V70" s="13" t="str">
        <f>Raw_Data!T70</f>
        <v>Closed</v>
      </c>
    </row>
    <row r="71" spans="1:22" x14ac:dyDescent="0.3">
      <c r="A71" s="13" t="str">
        <f>Raw_Data!A71</f>
        <v>EMP010</v>
      </c>
      <c r="B71" s="13" t="str">
        <f>Raw_Data!B71</f>
        <v>Meera Kapoor</v>
      </c>
      <c r="C71" s="13" t="str">
        <f>Raw_Data!C71</f>
        <v>Sales</v>
      </c>
      <c r="D71" s="13" t="str">
        <f>Raw_Data!D71</f>
        <v>Sales Executive</v>
      </c>
      <c r="E71" s="13" t="str">
        <f>Raw_Data!E71</f>
        <v>Kolkata</v>
      </c>
      <c r="F71" s="13" t="str">
        <f>Raw_Data!F71</f>
        <v>Sourav Das</v>
      </c>
      <c r="G71" s="14">
        <f>DATE(VALUE(RIGHT(Raw_Data!G71,4)),VALUE(MID(Raw_Data!G71,4,2)),VALUE(LEFT(Raw_Data!G71,2)))</f>
        <v>46116</v>
      </c>
      <c r="H71" s="13" t="str">
        <f t="shared" si="4"/>
        <v>Apr-2026</v>
      </c>
      <c r="I71" s="13" t="str">
        <f t="shared" si="5"/>
        <v>Sat</v>
      </c>
      <c r="J71" s="13" t="str">
        <f>Raw_Data!H71</f>
        <v>Present</v>
      </c>
      <c r="K71" s="15">
        <f>IF(Raw_Data!I71="","",TIMEVALUE(Raw_Data!I71))</f>
        <v>0.38680555555555557</v>
      </c>
      <c r="L71" s="15">
        <f>IF(Raw_Data!J71="","",TIMEVALUE(Raw_Data!J71))</f>
        <v>0.71180555555555558</v>
      </c>
      <c r="M71" s="13">
        <f>Raw_Data!K71</f>
        <v>7.8</v>
      </c>
      <c r="N71" s="13">
        <f>Raw_Data!L71</f>
        <v>23</v>
      </c>
      <c r="O71" s="13">
        <f>Raw_Data!M71</f>
        <v>23</v>
      </c>
      <c r="P71" s="13">
        <f t="shared" si="6"/>
        <v>0</v>
      </c>
      <c r="Q71" s="13">
        <f>Raw_Data!O71</f>
        <v>23</v>
      </c>
      <c r="R71" s="16">
        <f t="shared" si="7"/>
        <v>100</v>
      </c>
      <c r="S71" s="16">
        <f>Raw_Data!Q71</f>
        <v>100</v>
      </c>
      <c r="T71" s="17">
        <f>Raw_Data!R71</f>
        <v>0</v>
      </c>
      <c r="U71" s="13" t="str">
        <f>Raw_Data!S71</f>
        <v>Low</v>
      </c>
      <c r="V71" s="13" t="str">
        <f>Raw_Data!T71</f>
        <v>Closed</v>
      </c>
    </row>
    <row r="72" spans="1:22" x14ac:dyDescent="0.3">
      <c r="A72" s="13" t="str">
        <f>Raw_Data!A72</f>
        <v>EMP011</v>
      </c>
      <c r="B72" s="13" t="str">
        <f>Raw_Data!B72</f>
        <v>Karan Malhotra</v>
      </c>
      <c r="C72" s="13" t="str">
        <f>Raw_Data!C72</f>
        <v>Sales</v>
      </c>
      <c r="D72" s="13" t="str">
        <f>Raw_Data!D72</f>
        <v>Senior Executive</v>
      </c>
      <c r="E72" s="13" t="str">
        <f>Raw_Data!E72</f>
        <v>Kolkata</v>
      </c>
      <c r="F72" s="13" t="str">
        <f>Raw_Data!F72</f>
        <v>Sourav Das</v>
      </c>
      <c r="G72" s="14">
        <f>DATE(VALUE(RIGHT(Raw_Data!G72,4)),VALUE(MID(Raw_Data!G72,4,2)),VALUE(LEFT(Raw_Data!G72,2)))</f>
        <v>46116</v>
      </c>
      <c r="H72" s="13" t="str">
        <f t="shared" si="4"/>
        <v>Apr-2026</v>
      </c>
      <c r="I72" s="13" t="str">
        <f t="shared" si="5"/>
        <v>Sat</v>
      </c>
      <c r="J72" s="13" t="str">
        <f>Raw_Data!H72</f>
        <v>Present</v>
      </c>
      <c r="K72" s="15">
        <f>IF(Raw_Data!I72="","",TIMEVALUE(Raw_Data!I72))</f>
        <v>0.38472222222222224</v>
      </c>
      <c r="L72" s="15">
        <f>IF(Raw_Data!J72="","",TIMEVALUE(Raw_Data!J72))</f>
        <v>0.74583333333333335</v>
      </c>
      <c r="M72" s="13">
        <f>Raw_Data!K72</f>
        <v>8.67</v>
      </c>
      <c r="N72" s="13">
        <f>Raw_Data!L72</f>
        <v>15</v>
      </c>
      <c r="O72" s="13">
        <f>Raw_Data!M72</f>
        <v>14</v>
      </c>
      <c r="P72" s="13">
        <f t="shared" si="6"/>
        <v>1</v>
      </c>
      <c r="Q72" s="13">
        <f>Raw_Data!O72</f>
        <v>15</v>
      </c>
      <c r="R72" s="16">
        <f t="shared" si="7"/>
        <v>93.333333333333329</v>
      </c>
      <c r="S72" s="16">
        <f>Raw_Data!Q72</f>
        <v>93.3</v>
      </c>
      <c r="T72" s="17">
        <f>Raw_Data!R72</f>
        <v>0.67</v>
      </c>
      <c r="U72" s="13" t="str">
        <f>Raw_Data!S72</f>
        <v>Medium</v>
      </c>
      <c r="V72" s="13" t="str">
        <f>Raw_Data!T72</f>
        <v>In Progress</v>
      </c>
    </row>
    <row r="73" spans="1:22" x14ac:dyDescent="0.3">
      <c r="A73" s="13" t="str">
        <f>Raw_Data!A73</f>
        <v>EMP012</v>
      </c>
      <c r="B73" s="13" t="str">
        <f>Raw_Data!B73</f>
        <v>Tanya Bose</v>
      </c>
      <c r="C73" s="13" t="str">
        <f>Raw_Data!C73</f>
        <v>HR</v>
      </c>
      <c r="D73" s="13" t="str">
        <f>Raw_Data!D73</f>
        <v>HR Executive</v>
      </c>
      <c r="E73" s="13" t="str">
        <f>Raw_Data!E73</f>
        <v>Kolkata</v>
      </c>
      <c r="F73" s="13" t="str">
        <f>Raw_Data!F73</f>
        <v>Ritu Ghosh</v>
      </c>
      <c r="G73" s="14">
        <f>DATE(VALUE(RIGHT(Raw_Data!G73,4)),VALUE(MID(Raw_Data!G73,4,2)),VALUE(LEFT(Raw_Data!G73,2)))</f>
        <v>46116</v>
      </c>
      <c r="H73" s="13" t="str">
        <f t="shared" si="4"/>
        <v>Apr-2026</v>
      </c>
      <c r="I73" s="13" t="str">
        <f t="shared" si="5"/>
        <v>Sat</v>
      </c>
      <c r="J73" s="13" t="str">
        <f>Raw_Data!H73</f>
        <v>Present</v>
      </c>
      <c r="K73" s="15">
        <f>IF(Raw_Data!I73="","",TIMEVALUE(Raw_Data!I73))</f>
        <v>0.4201388888888889</v>
      </c>
      <c r="L73" s="15">
        <f>IF(Raw_Data!J73="","",TIMEVALUE(Raw_Data!J73))</f>
        <v>0.79374999999999996</v>
      </c>
      <c r="M73" s="13">
        <f>Raw_Data!K73</f>
        <v>8.98</v>
      </c>
      <c r="N73" s="13">
        <f>Raw_Data!L73</f>
        <v>8</v>
      </c>
      <c r="O73" s="13">
        <f>Raw_Data!M73</f>
        <v>6</v>
      </c>
      <c r="P73" s="13">
        <f t="shared" si="6"/>
        <v>2</v>
      </c>
      <c r="Q73" s="13">
        <f>Raw_Data!O73</f>
        <v>8</v>
      </c>
      <c r="R73" s="16">
        <f t="shared" si="7"/>
        <v>75</v>
      </c>
      <c r="S73" s="16">
        <f>Raw_Data!Q73</f>
        <v>75</v>
      </c>
      <c r="T73" s="17">
        <f>Raw_Data!R73</f>
        <v>0.98</v>
      </c>
      <c r="U73" s="13" t="str">
        <f>Raw_Data!S73</f>
        <v>Medium</v>
      </c>
      <c r="V73" s="13" t="str">
        <f>Raw_Data!T73</f>
        <v>In Progress</v>
      </c>
    </row>
    <row r="74" spans="1:22" x14ac:dyDescent="0.3">
      <c r="A74" s="13" t="str">
        <f>Raw_Data!A74</f>
        <v>EMP013</v>
      </c>
      <c r="B74" s="13" t="str">
        <f>Raw_Data!B74</f>
        <v>Aditya Jain</v>
      </c>
      <c r="C74" s="13" t="str">
        <f>Raw_Data!C74</f>
        <v>Customer Support</v>
      </c>
      <c r="D74" s="13" t="str">
        <f>Raw_Data!D74</f>
        <v>Support Executive</v>
      </c>
      <c r="E74" s="13" t="str">
        <f>Raw_Data!E74</f>
        <v>Kolkata</v>
      </c>
      <c r="F74" s="13" t="str">
        <f>Raw_Data!F74</f>
        <v>Ritu Ghosh</v>
      </c>
      <c r="G74" s="14">
        <f>DATE(VALUE(RIGHT(Raw_Data!G74,4)),VALUE(MID(Raw_Data!G74,4,2)),VALUE(LEFT(Raw_Data!G74,2)))</f>
        <v>46116</v>
      </c>
      <c r="H74" s="13" t="str">
        <f t="shared" si="4"/>
        <v>Apr-2026</v>
      </c>
      <c r="I74" s="13" t="str">
        <f t="shared" si="5"/>
        <v>Sat</v>
      </c>
      <c r="J74" s="13" t="str">
        <f>Raw_Data!H74</f>
        <v>Present</v>
      </c>
      <c r="K74" s="15">
        <f>IF(Raw_Data!I74="","",TIMEVALUE(Raw_Data!I74))</f>
        <v>0.43055555555555558</v>
      </c>
      <c r="L74" s="15">
        <f>IF(Raw_Data!J74="","",TIMEVALUE(Raw_Data!J74))</f>
        <v>0.75416666666666665</v>
      </c>
      <c r="M74" s="13">
        <f>Raw_Data!K74</f>
        <v>7.77</v>
      </c>
      <c r="N74" s="13">
        <f>Raw_Data!L74</f>
        <v>28</v>
      </c>
      <c r="O74" s="13">
        <f>Raw_Data!M74</f>
        <v>24</v>
      </c>
      <c r="P74" s="13">
        <f t="shared" si="6"/>
        <v>4</v>
      </c>
      <c r="Q74" s="13">
        <f>Raw_Data!O74</f>
        <v>28</v>
      </c>
      <c r="R74" s="16">
        <f t="shared" si="7"/>
        <v>85.714285714285708</v>
      </c>
      <c r="S74" s="16">
        <f>Raw_Data!Q74</f>
        <v>85.7</v>
      </c>
      <c r="T74" s="17">
        <f>Raw_Data!R74</f>
        <v>0</v>
      </c>
      <c r="U74" s="13" t="str">
        <f>Raw_Data!S74</f>
        <v>Medium</v>
      </c>
      <c r="V74" s="13" t="str">
        <f>Raw_Data!T74</f>
        <v>Pending</v>
      </c>
    </row>
    <row r="75" spans="1:22" x14ac:dyDescent="0.3">
      <c r="A75" s="13" t="str">
        <f>Raw_Data!A75</f>
        <v>EMP014</v>
      </c>
      <c r="B75" s="13" t="str">
        <f>Raw_Data!B75</f>
        <v>Neha Agarwal</v>
      </c>
      <c r="C75" s="13" t="str">
        <f>Raw_Data!C75</f>
        <v>Customer Support</v>
      </c>
      <c r="D75" s="13" t="str">
        <f>Raw_Data!D75</f>
        <v>Support Executive</v>
      </c>
      <c r="E75" s="13" t="str">
        <f>Raw_Data!E75</f>
        <v>Kolkata</v>
      </c>
      <c r="F75" s="13" t="str">
        <f>Raw_Data!F75</f>
        <v>Ritu Ghosh</v>
      </c>
      <c r="G75" s="14">
        <f>DATE(VALUE(RIGHT(Raw_Data!G75,4)),VALUE(MID(Raw_Data!G75,4,2)),VALUE(LEFT(Raw_Data!G75,2)))</f>
        <v>46116</v>
      </c>
      <c r="H75" s="13" t="str">
        <f t="shared" si="4"/>
        <v>Apr-2026</v>
      </c>
      <c r="I75" s="13" t="str">
        <f t="shared" si="5"/>
        <v>Sat</v>
      </c>
      <c r="J75" s="13" t="str">
        <f>Raw_Data!H75</f>
        <v>Present</v>
      </c>
      <c r="K75" s="15">
        <f>IF(Raw_Data!I75="","",TIMEVALUE(Raw_Data!I75))</f>
        <v>0.38194444444444442</v>
      </c>
      <c r="L75" s="15">
        <f>IF(Raw_Data!J75="","",TIMEVALUE(Raw_Data!J75))</f>
        <v>0.77083333333333337</v>
      </c>
      <c r="M75" s="13">
        <f>Raw_Data!K75</f>
        <v>9.34</v>
      </c>
      <c r="N75" s="13">
        <f>Raw_Data!L75</f>
        <v>30</v>
      </c>
      <c r="O75" s="13">
        <f>Raw_Data!M75</f>
        <v>25</v>
      </c>
      <c r="P75" s="13">
        <f t="shared" si="6"/>
        <v>5</v>
      </c>
      <c r="Q75" s="13">
        <f>Raw_Data!O75</f>
        <v>30</v>
      </c>
      <c r="R75" s="16">
        <f t="shared" si="7"/>
        <v>83.333333333333343</v>
      </c>
      <c r="S75" s="16">
        <f>Raw_Data!Q75</f>
        <v>83.3</v>
      </c>
      <c r="T75" s="17">
        <f>Raw_Data!R75</f>
        <v>1.34</v>
      </c>
      <c r="U75" s="13" t="str">
        <f>Raw_Data!S75</f>
        <v>Low</v>
      </c>
      <c r="V75" s="13" t="str">
        <f>Raw_Data!T75</f>
        <v>Pending</v>
      </c>
    </row>
    <row r="76" spans="1:22" x14ac:dyDescent="0.3">
      <c r="A76" s="13" t="str">
        <f>Raw_Data!A76</f>
        <v>EMP015</v>
      </c>
      <c r="B76" s="13" t="str">
        <f>Raw_Data!B76</f>
        <v>Siddharth Roy</v>
      </c>
      <c r="C76" s="13" t="str">
        <f>Raw_Data!C76</f>
        <v>Customer Support</v>
      </c>
      <c r="D76" s="13" t="str">
        <f>Raw_Data!D76</f>
        <v>Senior Executive</v>
      </c>
      <c r="E76" s="13" t="str">
        <f>Raw_Data!E76</f>
        <v>Kolkata</v>
      </c>
      <c r="F76" s="13" t="str">
        <f>Raw_Data!F76</f>
        <v>Ritu Ghosh</v>
      </c>
      <c r="G76" s="14">
        <f>DATE(VALUE(RIGHT(Raw_Data!G76,4)),VALUE(MID(Raw_Data!G76,4,2)),VALUE(LEFT(Raw_Data!G76,2)))</f>
        <v>46116</v>
      </c>
      <c r="H76" s="13" t="str">
        <f t="shared" si="4"/>
        <v>Apr-2026</v>
      </c>
      <c r="I76" s="13" t="str">
        <f t="shared" si="5"/>
        <v>Sat</v>
      </c>
      <c r="J76" s="13" t="str">
        <f>Raw_Data!H76</f>
        <v>Present</v>
      </c>
      <c r="K76" s="15">
        <f>IF(Raw_Data!I76="","",TIMEVALUE(Raw_Data!I76))</f>
        <v>0.42569444444444443</v>
      </c>
      <c r="L76" s="15">
        <f>IF(Raw_Data!J76="","",TIMEVALUE(Raw_Data!J76))</f>
        <v>0.7583333333333333</v>
      </c>
      <c r="M76" s="13">
        <f>Raw_Data!K76</f>
        <v>7.99</v>
      </c>
      <c r="N76" s="13">
        <f>Raw_Data!L76</f>
        <v>29</v>
      </c>
      <c r="O76" s="13">
        <f>Raw_Data!M76</f>
        <v>25</v>
      </c>
      <c r="P76" s="13">
        <f t="shared" si="6"/>
        <v>4</v>
      </c>
      <c r="Q76" s="13">
        <f>Raw_Data!O76</f>
        <v>29</v>
      </c>
      <c r="R76" s="16">
        <f t="shared" si="7"/>
        <v>86.206896551724128</v>
      </c>
      <c r="S76" s="16">
        <f>Raw_Data!Q76</f>
        <v>86.2</v>
      </c>
      <c r="T76" s="17">
        <f>Raw_Data!R76</f>
        <v>0</v>
      </c>
      <c r="U76" s="13" t="str">
        <f>Raw_Data!S76</f>
        <v>Low</v>
      </c>
      <c r="V76" s="13" t="str">
        <f>Raw_Data!T76</f>
        <v>Pending</v>
      </c>
    </row>
    <row r="77" spans="1:22" x14ac:dyDescent="0.3">
      <c r="A77" s="13" t="str">
        <f>Raw_Data!A77</f>
        <v>EMP016</v>
      </c>
      <c r="B77" s="13" t="str">
        <f>Raw_Data!B77</f>
        <v>Pooja Saha</v>
      </c>
      <c r="C77" s="13" t="str">
        <f>Raw_Data!C77</f>
        <v>Operations</v>
      </c>
      <c r="D77" s="13" t="str">
        <f>Raw_Data!D77</f>
        <v>Process Executive</v>
      </c>
      <c r="E77" s="13" t="str">
        <f>Raw_Data!E77</f>
        <v>Durgapur</v>
      </c>
      <c r="F77" s="13" t="str">
        <f>Raw_Data!F77</f>
        <v>Amit Roy</v>
      </c>
      <c r="G77" s="14">
        <f>DATE(VALUE(RIGHT(Raw_Data!G77,4)),VALUE(MID(Raw_Data!G77,4,2)),VALUE(LEFT(Raw_Data!G77,2)))</f>
        <v>46116</v>
      </c>
      <c r="H77" s="13" t="str">
        <f t="shared" si="4"/>
        <v>Apr-2026</v>
      </c>
      <c r="I77" s="13" t="str">
        <f t="shared" si="5"/>
        <v>Sat</v>
      </c>
      <c r="J77" s="13" t="str">
        <f>Raw_Data!H77</f>
        <v>Present</v>
      </c>
      <c r="K77" s="15">
        <f>IF(Raw_Data!I77="","",TIMEVALUE(Raw_Data!I77))</f>
        <v>0.42916666666666664</v>
      </c>
      <c r="L77" s="15">
        <f>IF(Raw_Data!J77="","",TIMEVALUE(Raw_Data!J77))</f>
        <v>0.82361111111111107</v>
      </c>
      <c r="M77" s="13">
        <f>Raw_Data!K77</f>
        <v>9.4700000000000006</v>
      </c>
      <c r="N77" s="13">
        <f>Raw_Data!L77</f>
        <v>34</v>
      </c>
      <c r="O77" s="13">
        <f>Raw_Data!M77</f>
        <v>31</v>
      </c>
      <c r="P77" s="13">
        <f t="shared" si="6"/>
        <v>3</v>
      </c>
      <c r="Q77" s="13">
        <f>Raw_Data!O77</f>
        <v>34</v>
      </c>
      <c r="R77" s="16">
        <f t="shared" si="7"/>
        <v>91.17647058823529</v>
      </c>
      <c r="S77" s="16">
        <f>Raw_Data!Q77</f>
        <v>91.2</v>
      </c>
      <c r="T77" s="17">
        <f>Raw_Data!R77</f>
        <v>1.47</v>
      </c>
      <c r="U77" s="13" t="str">
        <f>Raw_Data!S77</f>
        <v>Medium</v>
      </c>
      <c r="V77" s="13" t="str">
        <f>Raw_Data!T77</f>
        <v>In Progress</v>
      </c>
    </row>
    <row r="78" spans="1:22" x14ac:dyDescent="0.3">
      <c r="A78" s="13" t="str">
        <f>Raw_Data!A78</f>
        <v>EMP017</v>
      </c>
      <c r="B78" s="13" t="str">
        <f>Raw_Data!B78</f>
        <v>Abhishek Paul</v>
      </c>
      <c r="C78" s="13" t="str">
        <f>Raw_Data!C78</f>
        <v>Operations</v>
      </c>
      <c r="D78" s="13" t="str">
        <f>Raw_Data!D78</f>
        <v>Process Executive</v>
      </c>
      <c r="E78" s="13" t="str">
        <f>Raw_Data!E78</f>
        <v>Durgapur</v>
      </c>
      <c r="F78" s="13" t="str">
        <f>Raw_Data!F78</f>
        <v>Amit Roy</v>
      </c>
      <c r="G78" s="14">
        <f>DATE(VALUE(RIGHT(Raw_Data!G78,4)),VALUE(MID(Raw_Data!G78,4,2)),VALUE(LEFT(Raw_Data!G78,2)))</f>
        <v>46116</v>
      </c>
      <c r="H78" s="13" t="str">
        <f t="shared" si="4"/>
        <v>Apr-2026</v>
      </c>
      <c r="I78" s="13" t="str">
        <f t="shared" si="5"/>
        <v>Sat</v>
      </c>
      <c r="J78" s="13" t="str">
        <f>Raw_Data!H78</f>
        <v>Late</v>
      </c>
      <c r="K78" s="15">
        <f>IF(Raw_Data!I78="","",TIMEVALUE(Raw_Data!I78))</f>
        <v>0.43333333333333335</v>
      </c>
      <c r="L78" s="15">
        <f>IF(Raw_Data!J78="","",TIMEVALUE(Raw_Data!J78))</f>
        <v>0.77222222222222225</v>
      </c>
      <c r="M78" s="13">
        <f>Raw_Data!K78</f>
        <v>8.14</v>
      </c>
      <c r="N78" s="13">
        <f>Raw_Data!L78</f>
        <v>25</v>
      </c>
      <c r="O78" s="13">
        <f>Raw_Data!M78</f>
        <v>25</v>
      </c>
      <c r="P78" s="13">
        <f t="shared" si="6"/>
        <v>0</v>
      </c>
      <c r="Q78" s="13">
        <f>Raw_Data!O78</f>
        <v>25</v>
      </c>
      <c r="R78" s="16">
        <f t="shared" si="7"/>
        <v>100</v>
      </c>
      <c r="S78" s="16">
        <f>Raw_Data!Q78</f>
        <v>100</v>
      </c>
      <c r="T78" s="17">
        <f>Raw_Data!R78</f>
        <v>0.14000000000000001</v>
      </c>
      <c r="U78" s="13" t="str">
        <f>Raw_Data!S78</f>
        <v>Low</v>
      </c>
      <c r="V78" s="13" t="str">
        <f>Raw_Data!T78</f>
        <v>Closed</v>
      </c>
    </row>
    <row r="79" spans="1:22" x14ac:dyDescent="0.3">
      <c r="A79" s="13" t="str">
        <f>Raw_Data!A79</f>
        <v>EMP018</v>
      </c>
      <c r="B79" s="13" t="str">
        <f>Raw_Data!B79</f>
        <v>Nandini Ghosh</v>
      </c>
      <c r="C79" s="13" t="str">
        <f>Raw_Data!C79</f>
        <v>Finance</v>
      </c>
      <c r="D79" s="13" t="str">
        <f>Raw_Data!D79</f>
        <v>Finance Executive</v>
      </c>
      <c r="E79" s="13" t="str">
        <f>Raw_Data!E79</f>
        <v>Durgapur</v>
      </c>
      <c r="F79" s="13" t="str">
        <f>Raw_Data!F79</f>
        <v>Neha Sen</v>
      </c>
      <c r="G79" s="14">
        <f>DATE(VALUE(RIGHT(Raw_Data!G79,4)),VALUE(MID(Raw_Data!G79,4,2)),VALUE(LEFT(Raw_Data!G79,2)))</f>
        <v>46116</v>
      </c>
      <c r="H79" s="13" t="str">
        <f t="shared" si="4"/>
        <v>Apr-2026</v>
      </c>
      <c r="I79" s="13" t="str">
        <f t="shared" si="5"/>
        <v>Sat</v>
      </c>
      <c r="J79" s="13" t="str">
        <f>Raw_Data!H79</f>
        <v>Present</v>
      </c>
      <c r="K79" s="15">
        <f>IF(Raw_Data!I79="","",TIMEVALUE(Raw_Data!I79))</f>
        <v>0.38541666666666669</v>
      </c>
      <c r="L79" s="15">
        <f>IF(Raw_Data!J79="","",TIMEVALUE(Raw_Data!J79))</f>
        <v>0.70694444444444449</v>
      </c>
      <c r="M79" s="13">
        <f>Raw_Data!K79</f>
        <v>7.73</v>
      </c>
      <c r="N79" s="13">
        <f>Raw_Data!L79</f>
        <v>14</v>
      </c>
      <c r="O79" s="13">
        <f>Raw_Data!M79</f>
        <v>11</v>
      </c>
      <c r="P79" s="13">
        <f t="shared" si="6"/>
        <v>3</v>
      </c>
      <c r="Q79" s="13">
        <f>Raw_Data!O79</f>
        <v>14</v>
      </c>
      <c r="R79" s="16">
        <f t="shared" si="7"/>
        <v>78.571428571428569</v>
      </c>
      <c r="S79" s="16">
        <f>Raw_Data!Q79</f>
        <v>78.599999999999994</v>
      </c>
      <c r="T79" s="17">
        <f>Raw_Data!R79</f>
        <v>0</v>
      </c>
      <c r="U79" s="13" t="str">
        <f>Raw_Data!S79</f>
        <v>Medium</v>
      </c>
      <c r="V79" s="13" t="str">
        <f>Raw_Data!T79</f>
        <v>In Progress</v>
      </c>
    </row>
    <row r="80" spans="1:22" x14ac:dyDescent="0.3">
      <c r="A80" s="13" t="str">
        <f>Raw_Data!A80</f>
        <v>EMP019</v>
      </c>
      <c r="B80" s="13" t="str">
        <f>Raw_Data!B80</f>
        <v>Manish Kumar</v>
      </c>
      <c r="C80" s="13" t="str">
        <f>Raw_Data!C80</f>
        <v>Sales</v>
      </c>
      <c r="D80" s="13" t="str">
        <f>Raw_Data!D80</f>
        <v>Sales Executive</v>
      </c>
      <c r="E80" s="13" t="str">
        <f>Raw_Data!E80</f>
        <v>Durgapur</v>
      </c>
      <c r="F80" s="13" t="str">
        <f>Raw_Data!F80</f>
        <v>Sourav Das</v>
      </c>
      <c r="G80" s="14">
        <f>DATE(VALUE(RIGHT(Raw_Data!G80,4)),VALUE(MID(Raw_Data!G80,4,2)),VALUE(LEFT(Raw_Data!G80,2)))</f>
        <v>46116</v>
      </c>
      <c r="H80" s="13" t="str">
        <f t="shared" si="4"/>
        <v>Apr-2026</v>
      </c>
      <c r="I80" s="13" t="str">
        <f t="shared" si="5"/>
        <v>Sat</v>
      </c>
      <c r="J80" s="13" t="str">
        <f>Raw_Data!H80</f>
        <v>Present</v>
      </c>
      <c r="K80" s="15">
        <f>IF(Raw_Data!I80="","",TIMEVALUE(Raw_Data!I80))</f>
        <v>0.38472222222222224</v>
      </c>
      <c r="L80" s="15">
        <f>IF(Raw_Data!J80="","",TIMEVALUE(Raw_Data!J80))</f>
        <v>0.77638888888888891</v>
      </c>
      <c r="M80" s="13">
        <f>Raw_Data!K80</f>
        <v>9.41</v>
      </c>
      <c r="N80" s="13">
        <f>Raw_Data!L80</f>
        <v>20</v>
      </c>
      <c r="O80" s="13">
        <f>Raw_Data!M80</f>
        <v>20</v>
      </c>
      <c r="P80" s="13">
        <f t="shared" si="6"/>
        <v>0</v>
      </c>
      <c r="Q80" s="13">
        <f>Raw_Data!O80</f>
        <v>20</v>
      </c>
      <c r="R80" s="16">
        <f t="shared" si="7"/>
        <v>100</v>
      </c>
      <c r="S80" s="16">
        <f>Raw_Data!Q80</f>
        <v>100</v>
      </c>
      <c r="T80" s="17">
        <f>Raw_Data!R80</f>
        <v>1.41</v>
      </c>
      <c r="U80" s="13" t="str">
        <f>Raw_Data!S80</f>
        <v>Low</v>
      </c>
      <c r="V80" s="13" t="str">
        <f>Raw_Data!T80</f>
        <v>Closed</v>
      </c>
    </row>
    <row r="81" spans="1:22" x14ac:dyDescent="0.3">
      <c r="A81" s="13" t="str">
        <f>Raw_Data!A81</f>
        <v>EMP020</v>
      </c>
      <c r="B81" s="13" t="str">
        <f>Raw_Data!B81</f>
        <v>Riya Chatterjee</v>
      </c>
      <c r="C81" s="13" t="str">
        <f>Raw_Data!C81</f>
        <v>Customer Support</v>
      </c>
      <c r="D81" s="13" t="str">
        <f>Raw_Data!D81</f>
        <v>Support Executive</v>
      </c>
      <c r="E81" s="13" t="str">
        <f>Raw_Data!E81</f>
        <v>Durgapur</v>
      </c>
      <c r="F81" s="13" t="str">
        <f>Raw_Data!F81</f>
        <v>Ritu Ghosh</v>
      </c>
      <c r="G81" s="14">
        <f>DATE(VALUE(RIGHT(Raw_Data!G81,4)),VALUE(MID(Raw_Data!G81,4,2)),VALUE(LEFT(Raw_Data!G81,2)))</f>
        <v>46116</v>
      </c>
      <c r="H81" s="13" t="str">
        <f t="shared" si="4"/>
        <v>Apr-2026</v>
      </c>
      <c r="I81" s="13" t="str">
        <f t="shared" si="5"/>
        <v>Sat</v>
      </c>
      <c r="J81" s="13" t="str">
        <f>Raw_Data!H81</f>
        <v>Present</v>
      </c>
      <c r="K81" s="15">
        <f>IF(Raw_Data!I81="","",TIMEVALUE(Raw_Data!I81))</f>
        <v>0.42916666666666664</v>
      </c>
      <c r="L81" s="15">
        <f>IF(Raw_Data!J81="","",TIMEVALUE(Raw_Data!J81))</f>
        <v>0.78541666666666665</v>
      </c>
      <c r="M81" s="13">
        <f>Raw_Data!K81</f>
        <v>8.5500000000000007</v>
      </c>
      <c r="N81" s="13">
        <f>Raw_Data!L81</f>
        <v>35</v>
      </c>
      <c r="O81" s="13">
        <f>Raw_Data!M81</f>
        <v>26</v>
      </c>
      <c r="P81" s="13">
        <f t="shared" si="6"/>
        <v>9</v>
      </c>
      <c r="Q81" s="13">
        <f>Raw_Data!O81</f>
        <v>35</v>
      </c>
      <c r="R81" s="16">
        <f t="shared" si="7"/>
        <v>74.285714285714292</v>
      </c>
      <c r="S81" s="16">
        <f>Raw_Data!Q81</f>
        <v>74.3</v>
      </c>
      <c r="T81" s="17">
        <f>Raw_Data!R81</f>
        <v>0.55000000000000004</v>
      </c>
      <c r="U81" s="13" t="str">
        <f>Raw_Data!S81</f>
        <v>Medium</v>
      </c>
      <c r="V81" s="13" t="str">
        <f>Raw_Data!T81</f>
        <v>Backlog</v>
      </c>
    </row>
    <row r="82" spans="1:22" x14ac:dyDescent="0.3">
      <c r="A82" s="13" t="str">
        <f>Raw_Data!A82</f>
        <v>EMP001</v>
      </c>
      <c r="B82" s="13" t="str">
        <f>Raw_Data!B82</f>
        <v>Aarav Sharma</v>
      </c>
      <c r="C82" s="13" t="str">
        <f>Raw_Data!C82</f>
        <v>Operations</v>
      </c>
      <c r="D82" s="13" t="str">
        <f>Raw_Data!D82</f>
        <v>MIS Executive</v>
      </c>
      <c r="E82" s="13" t="str">
        <f>Raw_Data!E82</f>
        <v>Kolkata</v>
      </c>
      <c r="F82" s="13" t="str">
        <f>Raw_Data!F82</f>
        <v>Amit Roy</v>
      </c>
      <c r="G82" s="14">
        <f>DATE(VALUE(RIGHT(Raw_Data!G82,4)),VALUE(MID(Raw_Data!G82,4,2)),VALUE(LEFT(Raw_Data!G82,2)))</f>
        <v>46118</v>
      </c>
      <c r="H82" s="13" t="str">
        <f t="shared" si="4"/>
        <v>Apr-2026</v>
      </c>
      <c r="I82" s="13" t="str">
        <f t="shared" si="5"/>
        <v>Mon</v>
      </c>
      <c r="J82" s="13" t="str">
        <f>Raw_Data!H82</f>
        <v>Present</v>
      </c>
      <c r="K82" s="15">
        <f>IF(Raw_Data!I82="","",TIMEVALUE(Raw_Data!I82))</f>
        <v>0.4236111111111111</v>
      </c>
      <c r="L82" s="15">
        <f>IF(Raw_Data!J82="","",TIMEVALUE(Raw_Data!J82))</f>
        <v>0.74444444444444446</v>
      </c>
      <c r="M82" s="13">
        <f>Raw_Data!K82</f>
        <v>7.71</v>
      </c>
      <c r="N82" s="13">
        <f>Raw_Data!L82</f>
        <v>25</v>
      </c>
      <c r="O82" s="13">
        <f>Raw_Data!M82</f>
        <v>20</v>
      </c>
      <c r="P82" s="13">
        <f t="shared" si="6"/>
        <v>5</v>
      </c>
      <c r="Q82" s="13">
        <f>Raw_Data!O82</f>
        <v>25</v>
      </c>
      <c r="R82" s="16">
        <f t="shared" si="7"/>
        <v>80</v>
      </c>
      <c r="S82" s="16">
        <f>Raw_Data!Q82</f>
        <v>80</v>
      </c>
      <c r="T82" s="17">
        <f>Raw_Data!R82</f>
        <v>0</v>
      </c>
      <c r="U82" s="13" t="str">
        <f>Raw_Data!S82</f>
        <v>Medium</v>
      </c>
      <c r="V82" s="13" t="str">
        <f>Raw_Data!T82</f>
        <v>Pending</v>
      </c>
    </row>
    <row r="83" spans="1:22" x14ac:dyDescent="0.3">
      <c r="A83" s="13" t="str">
        <f>Raw_Data!A83</f>
        <v>EMP002</v>
      </c>
      <c r="B83" s="13" t="str">
        <f>Raw_Data!B83</f>
        <v>Priya Singh</v>
      </c>
      <c r="C83" s="13" t="str">
        <f>Raw_Data!C83</f>
        <v>Operations</v>
      </c>
      <c r="D83" s="13" t="str">
        <f>Raw_Data!D83</f>
        <v>Process Executive</v>
      </c>
      <c r="E83" s="13" t="str">
        <f>Raw_Data!E83</f>
        <v>Kolkata</v>
      </c>
      <c r="F83" s="13" t="str">
        <f>Raw_Data!F83</f>
        <v>Amit Roy</v>
      </c>
      <c r="G83" s="14">
        <f>DATE(VALUE(RIGHT(Raw_Data!G83,4)),VALUE(MID(Raw_Data!G83,4,2)),VALUE(LEFT(Raw_Data!G83,2)))</f>
        <v>46118</v>
      </c>
      <c r="H83" s="13" t="str">
        <f t="shared" si="4"/>
        <v>Apr-2026</v>
      </c>
      <c r="I83" s="13" t="str">
        <f t="shared" si="5"/>
        <v>Mon</v>
      </c>
      <c r="J83" s="13" t="str">
        <f>Raw_Data!H83</f>
        <v>Present</v>
      </c>
      <c r="K83" s="15">
        <f>IF(Raw_Data!I83="","",TIMEVALUE(Raw_Data!I83))</f>
        <v>0.42222222222222222</v>
      </c>
      <c r="L83" s="15">
        <f>IF(Raw_Data!J83="","",TIMEVALUE(Raw_Data!J83))</f>
        <v>0.80555555555555558</v>
      </c>
      <c r="M83" s="13">
        <f>Raw_Data!K83</f>
        <v>9.1999999999999993</v>
      </c>
      <c r="N83" s="13">
        <f>Raw_Data!L83</f>
        <v>15</v>
      </c>
      <c r="O83" s="13">
        <f>Raw_Data!M83</f>
        <v>10</v>
      </c>
      <c r="P83" s="13">
        <f t="shared" si="6"/>
        <v>5</v>
      </c>
      <c r="Q83" s="13">
        <f>Raw_Data!O83</f>
        <v>15</v>
      </c>
      <c r="R83" s="16">
        <f t="shared" si="7"/>
        <v>66.666666666666657</v>
      </c>
      <c r="S83" s="16">
        <f>Raw_Data!Q83</f>
        <v>66.7</v>
      </c>
      <c r="T83" s="17">
        <f>Raw_Data!R83</f>
        <v>1.2</v>
      </c>
      <c r="U83" s="13" t="str">
        <f>Raw_Data!S83</f>
        <v>High</v>
      </c>
      <c r="V83" s="13" t="str">
        <f>Raw_Data!T83</f>
        <v>Pending</v>
      </c>
    </row>
    <row r="84" spans="1:22" x14ac:dyDescent="0.3">
      <c r="A84" s="13" t="str">
        <f>Raw_Data!A84</f>
        <v>EMP003</v>
      </c>
      <c r="B84" s="13" t="str">
        <f>Raw_Data!B84</f>
        <v>Rahul Verma</v>
      </c>
      <c r="C84" s="13" t="str">
        <f>Raw_Data!C84</f>
        <v>Operations</v>
      </c>
      <c r="D84" s="13" t="str">
        <f>Raw_Data!D84</f>
        <v>Process Executive</v>
      </c>
      <c r="E84" s="13" t="str">
        <f>Raw_Data!E84</f>
        <v>Kolkata</v>
      </c>
      <c r="F84" s="13" t="str">
        <f>Raw_Data!F84</f>
        <v>Amit Roy</v>
      </c>
      <c r="G84" s="14">
        <f>DATE(VALUE(RIGHT(Raw_Data!G84,4)),VALUE(MID(Raw_Data!G84,4,2)),VALUE(LEFT(Raw_Data!G84,2)))</f>
        <v>46118</v>
      </c>
      <c r="H84" s="13" t="str">
        <f t="shared" si="4"/>
        <v>Apr-2026</v>
      </c>
      <c r="I84" s="13" t="str">
        <f t="shared" si="5"/>
        <v>Mon</v>
      </c>
      <c r="J84" s="13" t="str">
        <f>Raw_Data!H84</f>
        <v>Present</v>
      </c>
      <c r="K84" s="15">
        <f>IF(Raw_Data!I84="","",TIMEVALUE(Raw_Data!I84))</f>
        <v>0.3888888888888889</v>
      </c>
      <c r="L84" s="15">
        <f>IF(Raw_Data!J84="","",TIMEVALUE(Raw_Data!J84))</f>
        <v>0.69305555555555554</v>
      </c>
      <c r="M84" s="13">
        <f>Raw_Data!K84</f>
        <v>7.3</v>
      </c>
      <c r="N84" s="13">
        <f>Raw_Data!L84</f>
        <v>25</v>
      </c>
      <c r="O84" s="13">
        <f>Raw_Data!M84</f>
        <v>17</v>
      </c>
      <c r="P84" s="13">
        <f t="shared" si="6"/>
        <v>8</v>
      </c>
      <c r="Q84" s="13">
        <f>Raw_Data!O84</f>
        <v>25</v>
      </c>
      <c r="R84" s="16">
        <f t="shared" si="7"/>
        <v>68</v>
      </c>
      <c r="S84" s="16">
        <f>Raw_Data!Q84</f>
        <v>68</v>
      </c>
      <c r="T84" s="17">
        <f>Raw_Data!R84</f>
        <v>0</v>
      </c>
      <c r="U84" s="13" t="str">
        <f>Raw_Data!S84</f>
        <v>Low</v>
      </c>
      <c r="V84" s="13" t="str">
        <f>Raw_Data!T84</f>
        <v>Backlog</v>
      </c>
    </row>
    <row r="85" spans="1:22" x14ac:dyDescent="0.3">
      <c r="A85" s="13" t="str">
        <f>Raw_Data!A85</f>
        <v>EMP004</v>
      </c>
      <c r="B85" s="13" t="str">
        <f>Raw_Data!B85</f>
        <v>Sneha Das</v>
      </c>
      <c r="C85" s="13" t="str">
        <f>Raw_Data!C85</f>
        <v>Operations</v>
      </c>
      <c r="D85" s="13" t="str">
        <f>Raw_Data!D85</f>
        <v>Senior Executive</v>
      </c>
      <c r="E85" s="13" t="str">
        <f>Raw_Data!E85</f>
        <v>Kolkata</v>
      </c>
      <c r="F85" s="13" t="str">
        <f>Raw_Data!F85</f>
        <v>Amit Roy</v>
      </c>
      <c r="G85" s="14">
        <f>DATE(VALUE(RIGHT(Raw_Data!G85,4)),VALUE(MID(Raw_Data!G85,4,2)),VALUE(LEFT(Raw_Data!G85,2)))</f>
        <v>46118</v>
      </c>
      <c r="H85" s="13" t="str">
        <f t="shared" si="4"/>
        <v>Apr-2026</v>
      </c>
      <c r="I85" s="13" t="str">
        <f t="shared" si="5"/>
        <v>Mon</v>
      </c>
      <c r="J85" s="13" t="str">
        <f>Raw_Data!H85</f>
        <v>Present</v>
      </c>
      <c r="K85" s="15">
        <f>IF(Raw_Data!I85="","",TIMEVALUE(Raw_Data!I85))</f>
        <v>0.37986111111111109</v>
      </c>
      <c r="L85" s="15">
        <f>IF(Raw_Data!J85="","",TIMEVALUE(Raw_Data!J85))</f>
        <v>0.69236111111111109</v>
      </c>
      <c r="M85" s="13">
        <f>Raw_Data!K85</f>
        <v>7.5</v>
      </c>
      <c r="N85" s="13">
        <f>Raw_Data!L85</f>
        <v>20</v>
      </c>
      <c r="O85" s="13">
        <f>Raw_Data!M85</f>
        <v>15</v>
      </c>
      <c r="P85" s="13">
        <f t="shared" si="6"/>
        <v>5</v>
      </c>
      <c r="Q85" s="13">
        <f>Raw_Data!O85</f>
        <v>20</v>
      </c>
      <c r="R85" s="16">
        <f t="shared" si="7"/>
        <v>75</v>
      </c>
      <c r="S85" s="16">
        <f>Raw_Data!Q85</f>
        <v>75</v>
      </c>
      <c r="T85" s="17">
        <f>Raw_Data!R85</f>
        <v>0</v>
      </c>
      <c r="U85" s="13" t="str">
        <f>Raw_Data!S85</f>
        <v>Medium</v>
      </c>
      <c r="V85" s="13" t="str">
        <f>Raw_Data!T85</f>
        <v>Pending</v>
      </c>
    </row>
    <row r="86" spans="1:22" x14ac:dyDescent="0.3">
      <c r="A86" s="13" t="str">
        <f>Raw_Data!A86</f>
        <v>EMP005</v>
      </c>
      <c r="B86" s="13" t="str">
        <f>Raw_Data!B86</f>
        <v>Vikram Patel</v>
      </c>
      <c r="C86" s="13" t="str">
        <f>Raw_Data!C86</f>
        <v>Operations</v>
      </c>
      <c r="D86" s="13" t="str">
        <f>Raw_Data!D86</f>
        <v>Process Executive</v>
      </c>
      <c r="E86" s="13" t="str">
        <f>Raw_Data!E86</f>
        <v>Kolkata</v>
      </c>
      <c r="F86" s="13" t="str">
        <f>Raw_Data!F86</f>
        <v>Amit Roy</v>
      </c>
      <c r="G86" s="14">
        <f>DATE(VALUE(RIGHT(Raw_Data!G86,4)),VALUE(MID(Raw_Data!G86,4,2)),VALUE(LEFT(Raw_Data!G86,2)))</f>
        <v>46118</v>
      </c>
      <c r="H86" s="13" t="str">
        <f t="shared" si="4"/>
        <v>Apr-2026</v>
      </c>
      <c r="I86" s="13" t="str">
        <f t="shared" si="5"/>
        <v>Mon</v>
      </c>
      <c r="J86" s="13" t="str">
        <f>Raw_Data!H86</f>
        <v>Present</v>
      </c>
      <c r="K86" s="15">
        <f>IF(Raw_Data!I86="","",TIMEVALUE(Raw_Data!I86))</f>
        <v>0.38819444444444445</v>
      </c>
      <c r="L86" s="15">
        <f>IF(Raw_Data!J86="","",TIMEVALUE(Raw_Data!J86))</f>
        <v>0.74861111111111112</v>
      </c>
      <c r="M86" s="13">
        <f>Raw_Data!K86</f>
        <v>8.66</v>
      </c>
      <c r="N86" s="13">
        <f>Raw_Data!L86</f>
        <v>18</v>
      </c>
      <c r="O86" s="13">
        <f>Raw_Data!M86</f>
        <v>17</v>
      </c>
      <c r="P86" s="13">
        <f t="shared" si="6"/>
        <v>1</v>
      </c>
      <c r="Q86" s="13">
        <f>Raw_Data!O86</f>
        <v>18</v>
      </c>
      <c r="R86" s="16">
        <f t="shared" si="7"/>
        <v>94.444444444444443</v>
      </c>
      <c r="S86" s="16">
        <f>Raw_Data!Q86</f>
        <v>94.4</v>
      </c>
      <c r="T86" s="17">
        <f>Raw_Data!R86</f>
        <v>0.66</v>
      </c>
      <c r="U86" s="13" t="str">
        <f>Raw_Data!S86</f>
        <v>Low</v>
      </c>
      <c r="V86" s="13" t="str">
        <f>Raw_Data!T86</f>
        <v>In Progress</v>
      </c>
    </row>
    <row r="87" spans="1:22" x14ac:dyDescent="0.3">
      <c r="A87" s="13" t="str">
        <f>Raw_Data!A87</f>
        <v>EMP006</v>
      </c>
      <c r="B87" s="13" t="str">
        <f>Raw_Data!B87</f>
        <v>Ananya Gupta</v>
      </c>
      <c r="C87" s="13" t="str">
        <f>Raw_Data!C87</f>
        <v>Finance</v>
      </c>
      <c r="D87" s="13" t="str">
        <f>Raw_Data!D87</f>
        <v>Finance Executive</v>
      </c>
      <c r="E87" s="13" t="str">
        <f>Raw_Data!E87</f>
        <v>Kolkata</v>
      </c>
      <c r="F87" s="13" t="str">
        <f>Raw_Data!F87</f>
        <v>Neha Sen</v>
      </c>
      <c r="G87" s="14">
        <f>DATE(VALUE(RIGHT(Raw_Data!G87,4)),VALUE(MID(Raw_Data!G87,4,2)),VALUE(LEFT(Raw_Data!G87,2)))</f>
        <v>46118</v>
      </c>
      <c r="H87" s="13" t="str">
        <f t="shared" si="4"/>
        <v>Apr-2026</v>
      </c>
      <c r="I87" s="13" t="str">
        <f t="shared" si="5"/>
        <v>Mon</v>
      </c>
      <c r="J87" s="13" t="str">
        <f>Raw_Data!H87</f>
        <v>Present</v>
      </c>
      <c r="K87" s="15">
        <f>IF(Raw_Data!I87="","",TIMEVALUE(Raw_Data!I87))</f>
        <v>0.37708333333333333</v>
      </c>
      <c r="L87" s="15">
        <f>IF(Raw_Data!J87="","",TIMEVALUE(Raw_Data!J87))</f>
        <v>0.73472222222222228</v>
      </c>
      <c r="M87" s="13">
        <f>Raw_Data!K87</f>
        <v>8.59</v>
      </c>
      <c r="N87" s="13">
        <f>Raw_Data!L87</f>
        <v>21</v>
      </c>
      <c r="O87" s="13">
        <f>Raw_Data!M87</f>
        <v>21</v>
      </c>
      <c r="P87" s="13">
        <f t="shared" si="6"/>
        <v>0</v>
      </c>
      <c r="Q87" s="13">
        <f>Raw_Data!O87</f>
        <v>21</v>
      </c>
      <c r="R87" s="16">
        <f t="shared" si="7"/>
        <v>100</v>
      </c>
      <c r="S87" s="16">
        <f>Raw_Data!Q87</f>
        <v>100</v>
      </c>
      <c r="T87" s="17">
        <f>Raw_Data!R87</f>
        <v>0.59</v>
      </c>
      <c r="U87" s="13" t="str">
        <f>Raw_Data!S87</f>
        <v>Low</v>
      </c>
      <c r="V87" s="13" t="str">
        <f>Raw_Data!T87</f>
        <v>Closed</v>
      </c>
    </row>
    <row r="88" spans="1:22" x14ac:dyDescent="0.3">
      <c r="A88" s="13" t="str">
        <f>Raw_Data!A88</f>
        <v>EMP007</v>
      </c>
      <c r="B88" s="13" t="str">
        <f>Raw_Data!B88</f>
        <v>Rohan Mehta</v>
      </c>
      <c r="C88" s="13" t="str">
        <f>Raw_Data!C88</f>
        <v>Finance</v>
      </c>
      <c r="D88" s="13" t="str">
        <f>Raw_Data!D88</f>
        <v>Accounts Executive</v>
      </c>
      <c r="E88" s="13" t="str">
        <f>Raw_Data!E88</f>
        <v>Kolkata</v>
      </c>
      <c r="F88" s="13" t="str">
        <f>Raw_Data!F88</f>
        <v>Neha Sen</v>
      </c>
      <c r="G88" s="14">
        <f>DATE(VALUE(RIGHT(Raw_Data!G88,4)),VALUE(MID(Raw_Data!G88,4,2)),VALUE(LEFT(Raw_Data!G88,2)))</f>
        <v>46118</v>
      </c>
      <c r="H88" s="13" t="str">
        <f t="shared" si="4"/>
        <v>Apr-2026</v>
      </c>
      <c r="I88" s="13" t="str">
        <f t="shared" si="5"/>
        <v>Mon</v>
      </c>
      <c r="J88" s="13" t="str">
        <f>Raw_Data!H88</f>
        <v>Present</v>
      </c>
      <c r="K88" s="15">
        <f>IF(Raw_Data!I88="","",TIMEVALUE(Raw_Data!I88))</f>
        <v>0.37638888888888888</v>
      </c>
      <c r="L88" s="15">
        <f>IF(Raw_Data!J88="","",TIMEVALUE(Raw_Data!J88))</f>
        <v>0.73541666666666672</v>
      </c>
      <c r="M88" s="13">
        <f>Raw_Data!K88</f>
        <v>8.6199999999999992</v>
      </c>
      <c r="N88" s="13">
        <f>Raw_Data!L88</f>
        <v>13</v>
      </c>
      <c r="O88" s="13">
        <f>Raw_Data!M88</f>
        <v>13</v>
      </c>
      <c r="P88" s="13">
        <f t="shared" si="6"/>
        <v>0</v>
      </c>
      <c r="Q88" s="13">
        <f>Raw_Data!O88</f>
        <v>13</v>
      </c>
      <c r="R88" s="16">
        <f t="shared" si="7"/>
        <v>100</v>
      </c>
      <c r="S88" s="16">
        <f>Raw_Data!Q88</f>
        <v>100</v>
      </c>
      <c r="T88" s="17">
        <f>Raw_Data!R88</f>
        <v>0.62</v>
      </c>
      <c r="U88" s="13" t="str">
        <f>Raw_Data!S88</f>
        <v>Low</v>
      </c>
      <c r="V88" s="13" t="str">
        <f>Raw_Data!T88</f>
        <v>Closed</v>
      </c>
    </row>
    <row r="89" spans="1:22" x14ac:dyDescent="0.3">
      <c r="A89" s="13" t="str">
        <f>Raw_Data!A89</f>
        <v>EMP008</v>
      </c>
      <c r="B89" s="13" t="str">
        <f>Raw_Data!B89</f>
        <v>Ishita Roy</v>
      </c>
      <c r="C89" s="13" t="str">
        <f>Raw_Data!C89</f>
        <v>Finance</v>
      </c>
      <c r="D89" s="13" t="str">
        <f>Raw_Data!D89</f>
        <v>Finance Executive</v>
      </c>
      <c r="E89" s="13" t="str">
        <f>Raw_Data!E89</f>
        <v>Kolkata</v>
      </c>
      <c r="F89" s="13" t="str">
        <f>Raw_Data!F89</f>
        <v>Neha Sen</v>
      </c>
      <c r="G89" s="14">
        <f>DATE(VALUE(RIGHT(Raw_Data!G89,4)),VALUE(MID(Raw_Data!G89,4,2)),VALUE(LEFT(Raw_Data!G89,2)))</f>
        <v>46118</v>
      </c>
      <c r="H89" s="13" t="str">
        <f t="shared" si="4"/>
        <v>Apr-2026</v>
      </c>
      <c r="I89" s="13" t="str">
        <f t="shared" si="5"/>
        <v>Mon</v>
      </c>
      <c r="J89" s="13" t="str">
        <f>Raw_Data!H89</f>
        <v>Present</v>
      </c>
      <c r="K89" s="15">
        <f>IF(Raw_Data!I89="","",TIMEVALUE(Raw_Data!I89))</f>
        <v>0.38819444444444445</v>
      </c>
      <c r="L89" s="15">
        <f>IF(Raw_Data!J89="","",TIMEVALUE(Raw_Data!J89))</f>
        <v>0.7680555555555556</v>
      </c>
      <c r="M89" s="13">
        <f>Raw_Data!K89</f>
        <v>9.1300000000000008</v>
      </c>
      <c r="N89" s="13">
        <f>Raw_Data!L89</f>
        <v>17</v>
      </c>
      <c r="O89" s="13">
        <f>Raw_Data!M89</f>
        <v>12</v>
      </c>
      <c r="P89" s="13">
        <f t="shared" si="6"/>
        <v>5</v>
      </c>
      <c r="Q89" s="13">
        <f>Raw_Data!O89</f>
        <v>17</v>
      </c>
      <c r="R89" s="16">
        <f t="shared" si="7"/>
        <v>70.588235294117652</v>
      </c>
      <c r="S89" s="16">
        <f>Raw_Data!Q89</f>
        <v>70.599999999999994</v>
      </c>
      <c r="T89" s="17">
        <f>Raw_Data!R89</f>
        <v>1.1299999999999999</v>
      </c>
      <c r="U89" s="13" t="str">
        <f>Raw_Data!S89</f>
        <v>Medium</v>
      </c>
      <c r="V89" s="13" t="str">
        <f>Raw_Data!T89</f>
        <v>Pending</v>
      </c>
    </row>
    <row r="90" spans="1:22" x14ac:dyDescent="0.3">
      <c r="A90" s="13" t="str">
        <f>Raw_Data!A90</f>
        <v>EMP009</v>
      </c>
      <c r="B90" s="13" t="str">
        <f>Raw_Data!B90</f>
        <v>Arjun Nair</v>
      </c>
      <c r="C90" s="13" t="str">
        <f>Raw_Data!C90</f>
        <v>Sales</v>
      </c>
      <c r="D90" s="13" t="str">
        <f>Raw_Data!D90</f>
        <v>Sales Executive</v>
      </c>
      <c r="E90" s="13" t="str">
        <f>Raw_Data!E90</f>
        <v>Kolkata</v>
      </c>
      <c r="F90" s="13" t="str">
        <f>Raw_Data!F90</f>
        <v>Sourav Das</v>
      </c>
      <c r="G90" s="14">
        <f>DATE(VALUE(RIGHT(Raw_Data!G90,4)),VALUE(MID(Raw_Data!G90,4,2)),VALUE(LEFT(Raw_Data!G90,2)))</f>
        <v>46118</v>
      </c>
      <c r="H90" s="13" t="str">
        <f t="shared" si="4"/>
        <v>Apr-2026</v>
      </c>
      <c r="I90" s="13" t="str">
        <f t="shared" si="5"/>
        <v>Mon</v>
      </c>
      <c r="J90" s="13" t="str">
        <f>Raw_Data!H90</f>
        <v>Present</v>
      </c>
      <c r="K90" s="15">
        <f>IF(Raw_Data!I90="","",TIMEVALUE(Raw_Data!I90))</f>
        <v>0.38611111111111113</v>
      </c>
      <c r="L90" s="15">
        <f>IF(Raw_Data!J90="","",TIMEVALUE(Raw_Data!J90))</f>
        <v>0.75069444444444444</v>
      </c>
      <c r="M90" s="13">
        <f>Raw_Data!K90</f>
        <v>8.75</v>
      </c>
      <c r="N90" s="13">
        <f>Raw_Data!L90</f>
        <v>13</v>
      </c>
      <c r="O90" s="13">
        <f>Raw_Data!M90</f>
        <v>9</v>
      </c>
      <c r="P90" s="13">
        <f t="shared" si="6"/>
        <v>4</v>
      </c>
      <c r="Q90" s="13">
        <f>Raw_Data!O90</f>
        <v>13</v>
      </c>
      <c r="R90" s="16">
        <f t="shared" si="7"/>
        <v>69.230769230769226</v>
      </c>
      <c r="S90" s="16">
        <f>Raw_Data!Q90</f>
        <v>69.2</v>
      </c>
      <c r="T90" s="17">
        <f>Raw_Data!R90</f>
        <v>0.75</v>
      </c>
      <c r="U90" s="13" t="str">
        <f>Raw_Data!S90</f>
        <v>Medium</v>
      </c>
      <c r="V90" s="13" t="str">
        <f>Raw_Data!T90</f>
        <v>Pending</v>
      </c>
    </row>
    <row r="91" spans="1:22" x14ac:dyDescent="0.3">
      <c r="A91" s="13" t="str">
        <f>Raw_Data!A91</f>
        <v>EMP010</v>
      </c>
      <c r="B91" s="13" t="str">
        <f>Raw_Data!B91</f>
        <v>Meera Kapoor</v>
      </c>
      <c r="C91" s="13" t="str">
        <f>Raw_Data!C91</f>
        <v>Sales</v>
      </c>
      <c r="D91" s="13" t="str">
        <f>Raw_Data!D91</f>
        <v>Sales Executive</v>
      </c>
      <c r="E91" s="13" t="str">
        <f>Raw_Data!E91</f>
        <v>Kolkata</v>
      </c>
      <c r="F91" s="13" t="str">
        <f>Raw_Data!F91</f>
        <v>Sourav Das</v>
      </c>
      <c r="G91" s="14">
        <f>DATE(VALUE(RIGHT(Raw_Data!G91,4)),VALUE(MID(Raw_Data!G91,4,2)),VALUE(LEFT(Raw_Data!G91,2)))</f>
        <v>46118</v>
      </c>
      <c r="H91" s="13" t="str">
        <f t="shared" si="4"/>
        <v>Apr-2026</v>
      </c>
      <c r="I91" s="13" t="str">
        <f t="shared" si="5"/>
        <v>Mon</v>
      </c>
      <c r="J91" s="13" t="str">
        <f>Raw_Data!H91</f>
        <v>Present</v>
      </c>
      <c r="K91" s="15">
        <f>IF(Raw_Data!I91="","",TIMEVALUE(Raw_Data!I91))</f>
        <v>0.42430555555555555</v>
      </c>
      <c r="L91" s="15">
        <f>IF(Raw_Data!J91="","",TIMEVALUE(Raw_Data!J91))</f>
        <v>0.78749999999999998</v>
      </c>
      <c r="M91" s="13">
        <f>Raw_Data!K91</f>
        <v>8.73</v>
      </c>
      <c r="N91" s="13">
        <f>Raw_Data!L91</f>
        <v>23</v>
      </c>
      <c r="O91" s="13">
        <f>Raw_Data!M91</f>
        <v>19</v>
      </c>
      <c r="P91" s="13">
        <f t="shared" si="6"/>
        <v>4</v>
      </c>
      <c r="Q91" s="13">
        <f>Raw_Data!O91</f>
        <v>23</v>
      </c>
      <c r="R91" s="16">
        <f t="shared" si="7"/>
        <v>82.608695652173907</v>
      </c>
      <c r="S91" s="16">
        <f>Raw_Data!Q91</f>
        <v>82.6</v>
      </c>
      <c r="T91" s="17">
        <f>Raw_Data!R91</f>
        <v>0.73</v>
      </c>
      <c r="U91" s="13" t="str">
        <f>Raw_Data!S91</f>
        <v>Medium</v>
      </c>
      <c r="V91" s="13" t="str">
        <f>Raw_Data!T91</f>
        <v>Pending</v>
      </c>
    </row>
    <row r="92" spans="1:22" x14ac:dyDescent="0.3">
      <c r="A92" s="13" t="str">
        <f>Raw_Data!A92</f>
        <v>EMP011</v>
      </c>
      <c r="B92" s="13" t="str">
        <f>Raw_Data!B92</f>
        <v>Karan Malhotra</v>
      </c>
      <c r="C92" s="13" t="str">
        <f>Raw_Data!C92</f>
        <v>Sales</v>
      </c>
      <c r="D92" s="13" t="str">
        <f>Raw_Data!D92</f>
        <v>Senior Executive</v>
      </c>
      <c r="E92" s="13" t="str">
        <f>Raw_Data!E92</f>
        <v>Kolkata</v>
      </c>
      <c r="F92" s="13" t="str">
        <f>Raw_Data!F92</f>
        <v>Sourav Das</v>
      </c>
      <c r="G92" s="14">
        <f>DATE(VALUE(RIGHT(Raw_Data!G92,4)),VALUE(MID(Raw_Data!G92,4,2)),VALUE(LEFT(Raw_Data!G92,2)))</f>
        <v>46118</v>
      </c>
      <c r="H92" s="13" t="str">
        <f t="shared" si="4"/>
        <v>Apr-2026</v>
      </c>
      <c r="I92" s="13" t="str">
        <f t="shared" si="5"/>
        <v>Mon</v>
      </c>
      <c r="J92" s="13" t="str">
        <f>Raw_Data!H92</f>
        <v>Leave</v>
      </c>
      <c r="K92" s="15" t="str">
        <f>IF(Raw_Data!I92="","",TIMEVALUE(Raw_Data!I92))</f>
        <v/>
      </c>
      <c r="L92" s="15" t="str">
        <f>IF(Raw_Data!J92="","",TIMEVALUE(Raw_Data!J92))</f>
        <v/>
      </c>
      <c r="M92" s="13">
        <f>Raw_Data!K92</f>
        <v>0</v>
      </c>
      <c r="N92" s="13">
        <f>Raw_Data!L92</f>
        <v>0</v>
      </c>
      <c r="O92" s="13">
        <f>Raw_Data!M92</f>
        <v>0</v>
      </c>
      <c r="P92" s="13">
        <f t="shared" si="6"/>
        <v>0</v>
      </c>
      <c r="Q92" s="13">
        <f>Raw_Data!O92</f>
        <v>0</v>
      </c>
      <c r="R92" s="16">
        <f t="shared" si="7"/>
        <v>0</v>
      </c>
      <c r="S92" s="16">
        <f>Raw_Data!Q92</f>
        <v>0</v>
      </c>
      <c r="T92" s="17">
        <f>Raw_Data!R92</f>
        <v>0</v>
      </c>
      <c r="U92" s="13" t="str">
        <f>Raw_Data!S92</f>
        <v>Low</v>
      </c>
      <c r="V92" s="13" t="str">
        <f>Raw_Data!T92</f>
        <v>Closed</v>
      </c>
    </row>
    <row r="93" spans="1:22" x14ac:dyDescent="0.3">
      <c r="A93" s="13" t="str">
        <f>Raw_Data!A93</f>
        <v>EMP012</v>
      </c>
      <c r="B93" s="13" t="str">
        <f>Raw_Data!B93</f>
        <v>Tanya Bose</v>
      </c>
      <c r="C93" s="13" t="str">
        <f>Raw_Data!C93</f>
        <v>HR</v>
      </c>
      <c r="D93" s="13" t="str">
        <f>Raw_Data!D93</f>
        <v>HR Executive</v>
      </c>
      <c r="E93" s="13" t="str">
        <f>Raw_Data!E93</f>
        <v>Kolkata</v>
      </c>
      <c r="F93" s="13" t="str">
        <f>Raw_Data!F93</f>
        <v>Ritu Ghosh</v>
      </c>
      <c r="G93" s="14">
        <f>DATE(VALUE(RIGHT(Raw_Data!G93,4)),VALUE(MID(Raw_Data!G93,4,2)),VALUE(LEFT(Raw_Data!G93,2)))</f>
        <v>46118</v>
      </c>
      <c r="H93" s="13" t="str">
        <f t="shared" si="4"/>
        <v>Apr-2026</v>
      </c>
      <c r="I93" s="13" t="str">
        <f t="shared" si="5"/>
        <v>Mon</v>
      </c>
      <c r="J93" s="13" t="str">
        <f>Raw_Data!H93</f>
        <v>Present</v>
      </c>
      <c r="K93" s="15">
        <f>IF(Raw_Data!I93="","",TIMEVALUE(Raw_Data!I93))</f>
        <v>0.42638888888888887</v>
      </c>
      <c r="L93" s="15">
        <f>IF(Raw_Data!J93="","",TIMEVALUE(Raw_Data!J93))</f>
        <v>0.77013888888888893</v>
      </c>
      <c r="M93" s="13">
        <f>Raw_Data!K93</f>
        <v>8.25</v>
      </c>
      <c r="N93" s="13">
        <f>Raw_Data!L93</f>
        <v>5</v>
      </c>
      <c r="O93" s="13">
        <f>Raw_Data!M93</f>
        <v>4</v>
      </c>
      <c r="P93" s="13">
        <f t="shared" si="6"/>
        <v>1</v>
      </c>
      <c r="Q93" s="13">
        <f>Raw_Data!O93</f>
        <v>5</v>
      </c>
      <c r="R93" s="16">
        <f t="shared" si="7"/>
        <v>80</v>
      </c>
      <c r="S93" s="16">
        <f>Raw_Data!Q93</f>
        <v>80</v>
      </c>
      <c r="T93" s="17">
        <f>Raw_Data!R93</f>
        <v>0.25</v>
      </c>
      <c r="U93" s="13" t="str">
        <f>Raw_Data!S93</f>
        <v>Low</v>
      </c>
      <c r="V93" s="13" t="str">
        <f>Raw_Data!T93</f>
        <v>In Progress</v>
      </c>
    </row>
    <row r="94" spans="1:22" x14ac:dyDescent="0.3">
      <c r="A94" s="13" t="str">
        <f>Raw_Data!A94</f>
        <v>EMP013</v>
      </c>
      <c r="B94" s="13" t="str">
        <f>Raw_Data!B94</f>
        <v>Aditya Jain</v>
      </c>
      <c r="C94" s="13" t="str">
        <f>Raw_Data!C94</f>
        <v>Customer Support</v>
      </c>
      <c r="D94" s="13" t="str">
        <f>Raw_Data!D94</f>
        <v>Support Executive</v>
      </c>
      <c r="E94" s="13" t="str">
        <f>Raw_Data!E94</f>
        <v>Kolkata</v>
      </c>
      <c r="F94" s="13" t="str">
        <f>Raw_Data!F94</f>
        <v>Ritu Ghosh</v>
      </c>
      <c r="G94" s="14">
        <f>DATE(VALUE(RIGHT(Raw_Data!G94,4)),VALUE(MID(Raw_Data!G94,4,2)),VALUE(LEFT(Raw_Data!G94,2)))</f>
        <v>46118</v>
      </c>
      <c r="H94" s="13" t="str">
        <f t="shared" si="4"/>
        <v>Apr-2026</v>
      </c>
      <c r="I94" s="13" t="str">
        <f t="shared" si="5"/>
        <v>Mon</v>
      </c>
      <c r="J94" s="13" t="str">
        <f>Raw_Data!H94</f>
        <v>Present</v>
      </c>
      <c r="K94" s="15">
        <f>IF(Raw_Data!I94="","",TIMEVALUE(Raw_Data!I94))</f>
        <v>0.38055555555555554</v>
      </c>
      <c r="L94" s="15">
        <f>IF(Raw_Data!J94="","",TIMEVALUE(Raw_Data!J94))</f>
        <v>0.76875000000000004</v>
      </c>
      <c r="M94" s="13">
        <f>Raw_Data!K94</f>
        <v>9.32</v>
      </c>
      <c r="N94" s="13">
        <f>Raw_Data!L94</f>
        <v>28</v>
      </c>
      <c r="O94" s="13">
        <f>Raw_Data!M94</f>
        <v>26</v>
      </c>
      <c r="P94" s="13">
        <f t="shared" si="6"/>
        <v>2</v>
      </c>
      <c r="Q94" s="13">
        <f>Raw_Data!O94</f>
        <v>28</v>
      </c>
      <c r="R94" s="16">
        <f t="shared" si="7"/>
        <v>92.857142857142861</v>
      </c>
      <c r="S94" s="16">
        <f>Raw_Data!Q94</f>
        <v>92.9</v>
      </c>
      <c r="T94" s="17">
        <f>Raw_Data!R94</f>
        <v>1.32</v>
      </c>
      <c r="U94" s="13" t="str">
        <f>Raw_Data!S94</f>
        <v>Medium</v>
      </c>
      <c r="V94" s="13" t="str">
        <f>Raw_Data!T94</f>
        <v>In Progress</v>
      </c>
    </row>
    <row r="95" spans="1:22" x14ac:dyDescent="0.3">
      <c r="A95" s="13" t="str">
        <f>Raw_Data!A95</f>
        <v>EMP014</v>
      </c>
      <c r="B95" s="13" t="str">
        <f>Raw_Data!B95</f>
        <v>Neha Agarwal</v>
      </c>
      <c r="C95" s="13" t="str">
        <f>Raw_Data!C95</f>
        <v>Customer Support</v>
      </c>
      <c r="D95" s="13" t="str">
        <f>Raw_Data!D95</f>
        <v>Support Executive</v>
      </c>
      <c r="E95" s="13" t="str">
        <f>Raw_Data!E95</f>
        <v>Kolkata</v>
      </c>
      <c r="F95" s="13" t="str">
        <f>Raw_Data!F95</f>
        <v>Ritu Ghosh</v>
      </c>
      <c r="G95" s="14">
        <f>DATE(VALUE(RIGHT(Raw_Data!G95,4)),VALUE(MID(Raw_Data!G95,4,2)),VALUE(LEFT(Raw_Data!G95,2)))</f>
        <v>46118</v>
      </c>
      <c r="H95" s="13" t="str">
        <f t="shared" si="4"/>
        <v>Apr-2026</v>
      </c>
      <c r="I95" s="13" t="str">
        <f t="shared" si="5"/>
        <v>Mon</v>
      </c>
      <c r="J95" s="13" t="str">
        <f>Raw_Data!H95</f>
        <v>Present</v>
      </c>
      <c r="K95" s="15">
        <f>IF(Raw_Data!I95="","",TIMEVALUE(Raw_Data!I95))</f>
        <v>0.37847222222222221</v>
      </c>
      <c r="L95" s="15">
        <f>IF(Raw_Data!J95="","",TIMEVALUE(Raw_Data!J95))</f>
        <v>0.7270833333333333</v>
      </c>
      <c r="M95" s="13">
        <f>Raw_Data!K95</f>
        <v>8.3699999999999992</v>
      </c>
      <c r="N95" s="13">
        <f>Raw_Data!L95</f>
        <v>33</v>
      </c>
      <c r="O95" s="13">
        <f>Raw_Data!M95</f>
        <v>27</v>
      </c>
      <c r="P95" s="13">
        <f t="shared" si="6"/>
        <v>6</v>
      </c>
      <c r="Q95" s="13">
        <f>Raw_Data!O95</f>
        <v>33</v>
      </c>
      <c r="R95" s="16">
        <f t="shared" si="7"/>
        <v>81.818181818181827</v>
      </c>
      <c r="S95" s="16">
        <f>Raw_Data!Q95</f>
        <v>81.8</v>
      </c>
      <c r="T95" s="17">
        <f>Raw_Data!R95</f>
        <v>0.37</v>
      </c>
      <c r="U95" s="13" t="str">
        <f>Raw_Data!S95</f>
        <v>Low</v>
      </c>
      <c r="V95" s="13" t="str">
        <f>Raw_Data!T95</f>
        <v>Pending</v>
      </c>
    </row>
    <row r="96" spans="1:22" x14ac:dyDescent="0.3">
      <c r="A96" s="13" t="str">
        <f>Raw_Data!A96</f>
        <v>EMP015</v>
      </c>
      <c r="B96" s="13" t="str">
        <f>Raw_Data!B96</f>
        <v>Siddharth Roy</v>
      </c>
      <c r="C96" s="13" t="str">
        <f>Raw_Data!C96</f>
        <v>Customer Support</v>
      </c>
      <c r="D96" s="13" t="str">
        <f>Raw_Data!D96</f>
        <v>Senior Executive</v>
      </c>
      <c r="E96" s="13" t="str">
        <f>Raw_Data!E96</f>
        <v>Kolkata</v>
      </c>
      <c r="F96" s="13" t="str">
        <f>Raw_Data!F96</f>
        <v>Ritu Ghosh</v>
      </c>
      <c r="G96" s="14">
        <f>DATE(VALUE(RIGHT(Raw_Data!G96,4)),VALUE(MID(Raw_Data!G96,4,2)),VALUE(LEFT(Raw_Data!G96,2)))</f>
        <v>46118</v>
      </c>
      <c r="H96" s="13" t="str">
        <f t="shared" si="4"/>
        <v>Apr-2026</v>
      </c>
      <c r="I96" s="13" t="str">
        <f t="shared" si="5"/>
        <v>Mon</v>
      </c>
      <c r="J96" s="13" t="str">
        <f>Raw_Data!H96</f>
        <v>Present</v>
      </c>
      <c r="K96" s="15">
        <f>IF(Raw_Data!I96="","",TIMEVALUE(Raw_Data!I96))</f>
        <v>0.38680555555555557</v>
      </c>
      <c r="L96" s="15">
        <f>IF(Raw_Data!J96="","",TIMEVALUE(Raw_Data!J96))</f>
        <v>0.6875</v>
      </c>
      <c r="M96" s="13">
        <f>Raw_Data!K96</f>
        <v>7.22</v>
      </c>
      <c r="N96" s="13">
        <f>Raw_Data!L96</f>
        <v>30</v>
      </c>
      <c r="O96" s="13">
        <f>Raw_Data!M96</f>
        <v>29</v>
      </c>
      <c r="P96" s="13">
        <f t="shared" si="6"/>
        <v>1</v>
      </c>
      <c r="Q96" s="13">
        <f>Raw_Data!O96</f>
        <v>30</v>
      </c>
      <c r="R96" s="16">
        <f t="shared" si="7"/>
        <v>96.666666666666671</v>
      </c>
      <c r="S96" s="16">
        <f>Raw_Data!Q96</f>
        <v>96.7</v>
      </c>
      <c r="T96" s="17">
        <f>Raw_Data!R96</f>
        <v>0</v>
      </c>
      <c r="U96" s="13" t="str">
        <f>Raw_Data!S96</f>
        <v>Medium</v>
      </c>
      <c r="V96" s="13" t="str">
        <f>Raw_Data!T96</f>
        <v>In Progress</v>
      </c>
    </row>
    <row r="97" spans="1:22" x14ac:dyDescent="0.3">
      <c r="A97" s="13" t="str">
        <f>Raw_Data!A97</f>
        <v>EMP016</v>
      </c>
      <c r="B97" s="13" t="str">
        <f>Raw_Data!B97</f>
        <v>Pooja Saha</v>
      </c>
      <c r="C97" s="13" t="str">
        <f>Raw_Data!C97</f>
        <v>Operations</v>
      </c>
      <c r="D97" s="13" t="str">
        <f>Raw_Data!D97</f>
        <v>Process Executive</v>
      </c>
      <c r="E97" s="13" t="str">
        <f>Raw_Data!E97</f>
        <v>Durgapur</v>
      </c>
      <c r="F97" s="13" t="str">
        <f>Raw_Data!F97</f>
        <v>Amit Roy</v>
      </c>
      <c r="G97" s="14">
        <f>DATE(VALUE(RIGHT(Raw_Data!G97,4)),VALUE(MID(Raw_Data!G97,4,2)),VALUE(LEFT(Raw_Data!G97,2)))</f>
        <v>46118</v>
      </c>
      <c r="H97" s="13" t="str">
        <f t="shared" si="4"/>
        <v>Apr-2026</v>
      </c>
      <c r="I97" s="13" t="str">
        <f t="shared" si="5"/>
        <v>Mon</v>
      </c>
      <c r="J97" s="13" t="str">
        <f>Raw_Data!H97</f>
        <v>Present</v>
      </c>
      <c r="K97" s="15">
        <f>IF(Raw_Data!I97="","",TIMEVALUE(Raw_Data!I97))</f>
        <v>0.43055555555555558</v>
      </c>
      <c r="L97" s="15">
        <f>IF(Raw_Data!J97="","",TIMEVALUE(Raw_Data!J97))</f>
        <v>0.80138888888888893</v>
      </c>
      <c r="M97" s="13">
        <f>Raw_Data!K97</f>
        <v>8.91</v>
      </c>
      <c r="N97" s="13">
        <f>Raw_Data!L97</f>
        <v>23</v>
      </c>
      <c r="O97" s="13">
        <f>Raw_Data!M97</f>
        <v>20</v>
      </c>
      <c r="P97" s="13">
        <f t="shared" si="6"/>
        <v>3</v>
      </c>
      <c r="Q97" s="13">
        <f>Raw_Data!O97</f>
        <v>23</v>
      </c>
      <c r="R97" s="16">
        <f t="shared" si="7"/>
        <v>86.956521739130437</v>
      </c>
      <c r="S97" s="16">
        <f>Raw_Data!Q97</f>
        <v>87</v>
      </c>
      <c r="T97" s="17">
        <f>Raw_Data!R97</f>
        <v>0.91</v>
      </c>
      <c r="U97" s="13" t="str">
        <f>Raw_Data!S97</f>
        <v>Low</v>
      </c>
      <c r="V97" s="13" t="str">
        <f>Raw_Data!T97</f>
        <v>In Progress</v>
      </c>
    </row>
    <row r="98" spans="1:22" x14ac:dyDescent="0.3">
      <c r="A98" s="13" t="str">
        <f>Raw_Data!A98</f>
        <v>EMP017</v>
      </c>
      <c r="B98" s="13" t="str">
        <f>Raw_Data!B98</f>
        <v>Abhishek Paul</v>
      </c>
      <c r="C98" s="13" t="str">
        <f>Raw_Data!C98</f>
        <v>Operations</v>
      </c>
      <c r="D98" s="13" t="str">
        <f>Raw_Data!D98</f>
        <v>Process Executive</v>
      </c>
      <c r="E98" s="13" t="str">
        <f>Raw_Data!E98</f>
        <v>Durgapur</v>
      </c>
      <c r="F98" s="13" t="str">
        <f>Raw_Data!F98</f>
        <v>Amit Roy</v>
      </c>
      <c r="G98" s="14">
        <f>DATE(VALUE(RIGHT(Raw_Data!G98,4)),VALUE(MID(Raw_Data!G98,4,2)),VALUE(LEFT(Raw_Data!G98,2)))</f>
        <v>46118</v>
      </c>
      <c r="H98" s="13" t="str">
        <f t="shared" si="4"/>
        <v>Apr-2026</v>
      </c>
      <c r="I98" s="13" t="str">
        <f t="shared" si="5"/>
        <v>Mon</v>
      </c>
      <c r="J98" s="13" t="str">
        <f>Raw_Data!H98</f>
        <v>Present</v>
      </c>
      <c r="K98" s="15">
        <f>IF(Raw_Data!I98="","",TIMEVALUE(Raw_Data!I98))</f>
        <v>0.42152777777777778</v>
      </c>
      <c r="L98" s="15">
        <f>IF(Raw_Data!J98="","",TIMEVALUE(Raw_Data!J98))</f>
        <v>0.75138888888888888</v>
      </c>
      <c r="M98" s="13">
        <f>Raw_Data!K98</f>
        <v>7.93</v>
      </c>
      <c r="N98" s="13">
        <f>Raw_Data!L98</f>
        <v>19</v>
      </c>
      <c r="O98" s="13">
        <f>Raw_Data!M98</f>
        <v>17</v>
      </c>
      <c r="P98" s="13">
        <f t="shared" si="6"/>
        <v>2</v>
      </c>
      <c r="Q98" s="13">
        <f>Raw_Data!O98</f>
        <v>19</v>
      </c>
      <c r="R98" s="16">
        <f t="shared" si="7"/>
        <v>89.473684210526315</v>
      </c>
      <c r="S98" s="16">
        <f>Raw_Data!Q98</f>
        <v>89.5</v>
      </c>
      <c r="T98" s="17">
        <f>Raw_Data!R98</f>
        <v>0</v>
      </c>
      <c r="U98" s="13" t="str">
        <f>Raw_Data!S98</f>
        <v>Medium</v>
      </c>
      <c r="V98" s="13" t="str">
        <f>Raw_Data!T98</f>
        <v>In Progress</v>
      </c>
    </row>
    <row r="99" spans="1:22" x14ac:dyDescent="0.3">
      <c r="A99" s="13" t="str">
        <f>Raw_Data!A99</f>
        <v>EMP018</v>
      </c>
      <c r="B99" s="13" t="str">
        <f>Raw_Data!B99</f>
        <v>Nandini Ghosh</v>
      </c>
      <c r="C99" s="13" t="str">
        <f>Raw_Data!C99</f>
        <v>Finance</v>
      </c>
      <c r="D99" s="13" t="str">
        <f>Raw_Data!D99</f>
        <v>Finance Executive</v>
      </c>
      <c r="E99" s="13" t="str">
        <f>Raw_Data!E99</f>
        <v>Durgapur</v>
      </c>
      <c r="F99" s="13" t="str">
        <f>Raw_Data!F99</f>
        <v>Neha Sen</v>
      </c>
      <c r="G99" s="14">
        <f>DATE(VALUE(RIGHT(Raw_Data!G99,4)),VALUE(MID(Raw_Data!G99,4,2)),VALUE(LEFT(Raw_Data!G99,2)))</f>
        <v>46118</v>
      </c>
      <c r="H99" s="13" t="str">
        <f t="shared" si="4"/>
        <v>Apr-2026</v>
      </c>
      <c r="I99" s="13" t="str">
        <f t="shared" si="5"/>
        <v>Mon</v>
      </c>
      <c r="J99" s="13" t="str">
        <f>Raw_Data!H99</f>
        <v>Present</v>
      </c>
      <c r="K99" s="15">
        <f>IF(Raw_Data!I99="","",TIMEVALUE(Raw_Data!I99))</f>
        <v>0.38263888888888886</v>
      </c>
      <c r="L99" s="15">
        <f>IF(Raw_Data!J99="","",TIMEVALUE(Raw_Data!J99))</f>
        <v>0.75277777777777777</v>
      </c>
      <c r="M99" s="13">
        <f>Raw_Data!K99</f>
        <v>8.89</v>
      </c>
      <c r="N99" s="13">
        <f>Raw_Data!L99</f>
        <v>13</v>
      </c>
      <c r="O99" s="13">
        <f>Raw_Data!M99</f>
        <v>10</v>
      </c>
      <c r="P99" s="13">
        <f t="shared" si="6"/>
        <v>3</v>
      </c>
      <c r="Q99" s="13">
        <f>Raw_Data!O99</f>
        <v>13</v>
      </c>
      <c r="R99" s="16">
        <f t="shared" si="7"/>
        <v>76.923076923076934</v>
      </c>
      <c r="S99" s="16">
        <f>Raw_Data!Q99</f>
        <v>76.900000000000006</v>
      </c>
      <c r="T99" s="17">
        <f>Raw_Data!R99</f>
        <v>0.89</v>
      </c>
      <c r="U99" s="13" t="str">
        <f>Raw_Data!S99</f>
        <v>Low</v>
      </c>
      <c r="V99" s="13" t="str">
        <f>Raw_Data!T99</f>
        <v>In Progress</v>
      </c>
    </row>
    <row r="100" spans="1:22" x14ac:dyDescent="0.3">
      <c r="A100" s="13" t="str">
        <f>Raw_Data!A100</f>
        <v>EMP019</v>
      </c>
      <c r="B100" s="13" t="str">
        <f>Raw_Data!B100</f>
        <v>Manish Kumar</v>
      </c>
      <c r="C100" s="13" t="str">
        <f>Raw_Data!C100</f>
        <v>Sales</v>
      </c>
      <c r="D100" s="13" t="str">
        <f>Raw_Data!D100</f>
        <v>Sales Executive</v>
      </c>
      <c r="E100" s="13" t="str">
        <f>Raw_Data!E100</f>
        <v>Durgapur</v>
      </c>
      <c r="F100" s="13" t="str">
        <f>Raw_Data!F100</f>
        <v>Sourav Das</v>
      </c>
      <c r="G100" s="14">
        <f>DATE(VALUE(RIGHT(Raw_Data!G100,4)),VALUE(MID(Raw_Data!G100,4,2)),VALUE(LEFT(Raw_Data!G100,2)))</f>
        <v>46118</v>
      </c>
      <c r="H100" s="13" t="str">
        <f t="shared" si="4"/>
        <v>Apr-2026</v>
      </c>
      <c r="I100" s="13" t="str">
        <f t="shared" si="5"/>
        <v>Mon</v>
      </c>
      <c r="J100" s="13" t="str">
        <f>Raw_Data!H100</f>
        <v>Present</v>
      </c>
      <c r="K100" s="15">
        <f>IF(Raw_Data!I100="","",TIMEVALUE(Raw_Data!I100))</f>
        <v>0.38194444444444442</v>
      </c>
      <c r="L100" s="15">
        <f>IF(Raw_Data!J100="","",TIMEVALUE(Raw_Data!J100))</f>
        <v>0.69374999999999998</v>
      </c>
      <c r="M100" s="13">
        <f>Raw_Data!K100</f>
        <v>7.49</v>
      </c>
      <c r="N100" s="13">
        <f>Raw_Data!L100</f>
        <v>11</v>
      </c>
      <c r="O100" s="13">
        <f>Raw_Data!M100</f>
        <v>8</v>
      </c>
      <c r="P100" s="13">
        <f t="shared" si="6"/>
        <v>3</v>
      </c>
      <c r="Q100" s="13">
        <f>Raw_Data!O100</f>
        <v>11</v>
      </c>
      <c r="R100" s="16">
        <f t="shared" si="7"/>
        <v>72.727272727272734</v>
      </c>
      <c r="S100" s="16">
        <f>Raw_Data!Q100</f>
        <v>72.7</v>
      </c>
      <c r="T100" s="17">
        <f>Raw_Data!R100</f>
        <v>0</v>
      </c>
      <c r="U100" s="13" t="str">
        <f>Raw_Data!S100</f>
        <v>Low</v>
      </c>
      <c r="V100" s="13" t="str">
        <f>Raw_Data!T100</f>
        <v>In Progress</v>
      </c>
    </row>
    <row r="101" spans="1:22" x14ac:dyDescent="0.3">
      <c r="A101" s="13" t="str">
        <f>Raw_Data!A101</f>
        <v>EMP020</v>
      </c>
      <c r="B101" s="13" t="str">
        <f>Raw_Data!B101</f>
        <v>Riya Chatterjee</v>
      </c>
      <c r="C101" s="13" t="str">
        <f>Raw_Data!C101</f>
        <v>Customer Support</v>
      </c>
      <c r="D101" s="13" t="str">
        <f>Raw_Data!D101</f>
        <v>Support Executive</v>
      </c>
      <c r="E101" s="13" t="str">
        <f>Raw_Data!E101</f>
        <v>Durgapur</v>
      </c>
      <c r="F101" s="13" t="str">
        <f>Raw_Data!F101</f>
        <v>Ritu Ghosh</v>
      </c>
      <c r="G101" s="14">
        <f>DATE(VALUE(RIGHT(Raw_Data!G101,4)),VALUE(MID(Raw_Data!G101,4,2)),VALUE(LEFT(Raw_Data!G101,2)))</f>
        <v>46118</v>
      </c>
      <c r="H101" s="13" t="str">
        <f t="shared" si="4"/>
        <v>Apr-2026</v>
      </c>
      <c r="I101" s="13" t="str">
        <f t="shared" si="5"/>
        <v>Mon</v>
      </c>
      <c r="J101" s="13" t="str">
        <f>Raw_Data!H101</f>
        <v>Present</v>
      </c>
      <c r="K101" s="15">
        <f>IF(Raw_Data!I101="","",TIMEVALUE(Raw_Data!I101))</f>
        <v>0.37708333333333333</v>
      </c>
      <c r="L101" s="15">
        <f>IF(Raw_Data!J101="","",TIMEVALUE(Raw_Data!J101))</f>
        <v>0.76041666666666663</v>
      </c>
      <c r="M101" s="13">
        <f>Raw_Data!K101</f>
        <v>9.1999999999999993</v>
      </c>
      <c r="N101" s="13">
        <f>Raw_Data!L101</f>
        <v>26</v>
      </c>
      <c r="O101" s="13">
        <f>Raw_Data!M101</f>
        <v>21</v>
      </c>
      <c r="P101" s="13">
        <f t="shared" si="6"/>
        <v>5</v>
      </c>
      <c r="Q101" s="13">
        <f>Raw_Data!O101</f>
        <v>26</v>
      </c>
      <c r="R101" s="16">
        <f t="shared" si="7"/>
        <v>80.769230769230774</v>
      </c>
      <c r="S101" s="16">
        <f>Raw_Data!Q101</f>
        <v>80.8</v>
      </c>
      <c r="T101" s="17">
        <f>Raw_Data!R101</f>
        <v>1.2</v>
      </c>
      <c r="U101" s="13" t="str">
        <f>Raw_Data!S101</f>
        <v>Medium</v>
      </c>
      <c r="V101" s="13" t="str">
        <f>Raw_Data!T101</f>
        <v>Pending</v>
      </c>
    </row>
    <row r="102" spans="1:22" x14ac:dyDescent="0.3">
      <c r="A102" s="13" t="str">
        <f>Raw_Data!A102</f>
        <v>EMP001</v>
      </c>
      <c r="B102" s="13" t="str">
        <f>Raw_Data!B102</f>
        <v>Aarav Sharma</v>
      </c>
      <c r="C102" s="13" t="str">
        <f>Raw_Data!C102</f>
        <v>Operations</v>
      </c>
      <c r="D102" s="13" t="str">
        <f>Raw_Data!D102</f>
        <v>MIS Executive</v>
      </c>
      <c r="E102" s="13" t="str">
        <f>Raw_Data!E102</f>
        <v>Kolkata</v>
      </c>
      <c r="F102" s="13" t="str">
        <f>Raw_Data!F102</f>
        <v>Amit Roy</v>
      </c>
      <c r="G102" s="14">
        <f>DATE(VALUE(RIGHT(Raw_Data!G102,4)),VALUE(MID(Raw_Data!G102,4,2)),VALUE(LEFT(Raw_Data!G102,2)))</f>
        <v>46119</v>
      </c>
      <c r="H102" s="13" t="str">
        <f t="shared" si="4"/>
        <v>Apr-2026</v>
      </c>
      <c r="I102" s="13" t="str">
        <f t="shared" si="5"/>
        <v>Tue</v>
      </c>
      <c r="J102" s="13" t="str">
        <f>Raw_Data!H102</f>
        <v>Present</v>
      </c>
      <c r="K102" s="15">
        <f>IF(Raw_Data!I102="","",TIMEVALUE(Raw_Data!I102))</f>
        <v>0.38055555555555554</v>
      </c>
      <c r="L102" s="15">
        <f>IF(Raw_Data!J102="","",TIMEVALUE(Raw_Data!J102))</f>
        <v>0.68472222222222223</v>
      </c>
      <c r="M102" s="13">
        <f>Raw_Data!K102</f>
        <v>7.31</v>
      </c>
      <c r="N102" s="13">
        <f>Raw_Data!L102</f>
        <v>27</v>
      </c>
      <c r="O102" s="13">
        <f>Raw_Data!M102</f>
        <v>27</v>
      </c>
      <c r="P102" s="13">
        <f t="shared" si="6"/>
        <v>0</v>
      </c>
      <c r="Q102" s="13">
        <f>Raw_Data!O102</f>
        <v>27</v>
      </c>
      <c r="R102" s="16">
        <f t="shared" si="7"/>
        <v>100</v>
      </c>
      <c r="S102" s="16">
        <f>Raw_Data!Q102</f>
        <v>100</v>
      </c>
      <c r="T102" s="17">
        <f>Raw_Data!R102</f>
        <v>0</v>
      </c>
      <c r="U102" s="13" t="str">
        <f>Raw_Data!S102</f>
        <v>Low</v>
      </c>
      <c r="V102" s="13" t="str">
        <f>Raw_Data!T102</f>
        <v>Closed</v>
      </c>
    </row>
    <row r="103" spans="1:22" x14ac:dyDescent="0.3">
      <c r="A103" s="13" t="str">
        <f>Raw_Data!A103</f>
        <v>EMP002</v>
      </c>
      <c r="B103" s="13" t="str">
        <f>Raw_Data!B103</f>
        <v>Priya Singh</v>
      </c>
      <c r="C103" s="13" t="str">
        <f>Raw_Data!C103</f>
        <v>Operations</v>
      </c>
      <c r="D103" s="13" t="str">
        <f>Raw_Data!D103</f>
        <v>Process Executive</v>
      </c>
      <c r="E103" s="13" t="str">
        <f>Raw_Data!E103</f>
        <v>Kolkata</v>
      </c>
      <c r="F103" s="13" t="str">
        <f>Raw_Data!F103</f>
        <v>Amit Roy</v>
      </c>
      <c r="G103" s="14">
        <f>DATE(VALUE(RIGHT(Raw_Data!G103,4)),VALUE(MID(Raw_Data!G103,4,2)),VALUE(LEFT(Raw_Data!G103,2)))</f>
        <v>46119</v>
      </c>
      <c r="H103" s="13" t="str">
        <f t="shared" si="4"/>
        <v>Apr-2026</v>
      </c>
      <c r="I103" s="13" t="str">
        <f t="shared" si="5"/>
        <v>Tue</v>
      </c>
      <c r="J103" s="13" t="str">
        <f>Raw_Data!H103</f>
        <v>Present</v>
      </c>
      <c r="K103" s="15">
        <f>IF(Raw_Data!I103="","",TIMEVALUE(Raw_Data!I103))</f>
        <v>0.41875000000000001</v>
      </c>
      <c r="L103" s="15">
        <f>IF(Raw_Data!J103="","",TIMEVALUE(Raw_Data!J103))</f>
        <v>0.80555555555555558</v>
      </c>
      <c r="M103" s="13">
        <f>Raw_Data!K103</f>
        <v>9.2899999999999991</v>
      </c>
      <c r="N103" s="13">
        <f>Raw_Data!L103</f>
        <v>25</v>
      </c>
      <c r="O103" s="13">
        <f>Raw_Data!M103</f>
        <v>22</v>
      </c>
      <c r="P103" s="13">
        <f t="shared" si="6"/>
        <v>3</v>
      </c>
      <c r="Q103" s="13">
        <f>Raw_Data!O103</f>
        <v>25</v>
      </c>
      <c r="R103" s="16">
        <f t="shared" si="7"/>
        <v>88</v>
      </c>
      <c r="S103" s="16">
        <f>Raw_Data!Q103</f>
        <v>88</v>
      </c>
      <c r="T103" s="17">
        <f>Raw_Data!R103</f>
        <v>1.29</v>
      </c>
      <c r="U103" s="13" t="str">
        <f>Raw_Data!S103</f>
        <v>Medium</v>
      </c>
      <c r="V103" s="13" t="str">
        <f>Raw_Data!T103</f>
        <v>In Progress</v>
      </c>
    </row>
    <row r="104" spans="1:22" x14ac:dyDescent="0.3">
      <c r="A104" s="13" t="str">
        <f>Raw_Data!A104</f>
        <v>EMP003</v>
      </c>
      <c r="B104" s="13" t="str">
        <f>Raw_Data!B104</f>
        <v>Rahul Verma</v>
      </c>
      <c r="C104" s="13" t="str">
        <f>Raw_Data!C104</f>
        <v>Operations</v>
      </c>
      <c r="D104" s="13" t="str">
        <f>Raw_Data!D104</f>
        <v>Process Executive</v>
      </c>
      <c r="E104" s="13" t="str">
        <f>Raw_Data!E104</f>
        <v>Kolkata</v>
      </c>
      <c r="F104" s="13" t="str">
        <f>Raw_Data!F104</f>
        <v>Amit Roy</v>
      </c>
      <c r="G104" s="14">
        <f>DATE(VALUE(RIGHT(Raw_Data!G104,4)),VALUE(MID(Raw_Data!G104,4,2)),VALUE(LEFT(Raw_Data!G104,2)))</f>
        <v>46119</v>
      </c>
      <c r="H104" s="13" t="str">
        <f t="shared" si="4"/>
        <v>Apr-2026</v>
      </c>
      <c r="I104" s="13" t="str">
        <f t="shared" si="5"/>
        <v>Tue</v>
      </c>
      <c r="J104" s="13" t="str">
        <f>Raw_Data!H104</f>
        <v>Present</v>
      </c>
      <c r="K104" s="15">
        <f>IF(Raw_Data!I104="","",TIMEVALUE(Raw_Data!I104))</f>
        <v>0.37569444444444444</v>
      </c>
      <c r="L104" s="15">
        <f>IF(Raw_Data!J104="","",TIMEVALUE(Raw_Data!J104))</f>
        <v>0.7006944444444444</v>
      </c>
      <c r="M104" s="13">
        <f>Raw_Data!K104</f>
        <v>7.81</v>
      </c>
      <c r="N104" s="13">
        <f>Raw_Data!L104</f>
        <v>25</v>
      </c>
      <c r="O104" s="13">
        <f>Raw_Data!M104</f>
        <v>18</v>
      </c>
      <c r="P104" s="13">
        <f t="shared" si="6"/>
        <v>7</v>
      </c>
      <c r="Q104" s="13">
        <f>Raw_Data!O104</f>
        <v>25</v>
      </c>
      <c r="R104" s="16">
        <f t="shared" si="7"/>
        <v>72</v>
      </c>
      <c r="S104" s="16">
        <f>Raw_Data!Q104</f>
        <v>72</v>
      </c>
      <c r="T104" s="17">
        <f>Raw_Data!R104</f>
        <v>0</v>
      </c>
      <c r="U104" s="13" t="str">
        <f>Raw_Data!S104</f>
        <v>Medium</v>
      </c>
      <c r="V104" s="13" t="str">
        <f>Raw_Data!T104</f>
        <v>Pending</v>
      </c>
    </row>
    <row r="105" spans="1:22" x14ac:dyDescent="0.3">
      <c r="A105" s="13" t="str">
        <f>Raw_Data!A105</f>
        <v>EMP004</v>
      </c>
      <c r="B105" s="13" t="str">
        <f>Raw_Data!B105</f>
        <v>Sneha Das</v>
      </c>
      <c r="C105" s="13" t="str">
        <f>Raw_Data!C105</f>
        <v>Operations</v>
      </c>
      <c r="D105" s="13" t="str">
        <f>Raw_Data!D105</f>
        <v>Senior Executive</v>
      </c>
      <c r="E105" s="13" t="str">
        <f>Raw_Data!E105</f>
        <v>Kolkata</v>
      </c>
      <c r="F105" s="13" t="str">
        <f>Raw_Data!F105</f>
        <v>Amit Roy</v>
      </c>
      <c r="G105" s="14">
        <f>DATE(VALUE(RIGHT(Raw_Data!G105,4)),VALUE(MID(Raw_Data!G105,4,2)),VALUE(LEFT(Raw_Data!G105,2)))</f>
        <v>46119</v>
      </c>
      <c r="H105" s="13" t="str">
        <f t="shared" si="4"/>
        <v>Apr-2026</v>
      </c>
      <c r="I105" s="13" t="str">
        <f t="shared" si="5"/>
        <v>Tue</v>
      </c>
      <c r="J105" s="13" t="str">
        <f>Raw_Data!H105</f>
        <v>Present</v>
      </c>
      <c r="K105" s="15">
        <f>IF(Raw_Data!I105="","",TIMEVALUE(Raw_Data!I105))</f>
        <v>0.37777777777777777</v>
      </c>
      <c r="L105" s="15">
        <f>IF(Raw_Data!J105="","",TIMEVALUE(Raw_Data!J105))</f>
        <v>0.69236111111111109</v>
      </c>
      <c r="M105" s="13">
        <f>Raw_Data!K105</f>
        <v>7.56</v>
      </c>
      <c r="N105" s="13">
        <f>Raw_Data!L105</f>
        <v>22</v>
      </c>
      <c r="O105" s="13">
        <f>Raw_Data!M105</f>
        <v>20</v>
      </c>
      <c r="P105" s="13">
        <f t="shared" si="6"/>
        <v>2</v>
      </c>
      <c r="Q105" s="13">
        <f>Raw_Data!O105</f>
        <v>22</v>
      </c>
      <c r="R105" s="16">
        <f t="shared" si="7"/>
        <v>90.909090909090907</v>
      </c>
      <c r="S105" s="16">
        <f>Raw_Data!Q105</f>
        <v>90.9</v>
      </c>
      <c r="T105" s="17">
        <f>Raw_Data!R105</f>
        <v>0</v>
      </c>
      <c r="U105" s="13" t="str">
        <f>Raw_Data!S105</f>
        <v>Low</v>
      </c>
      <c r="V105" s="13" t="str">
        <f>Raw_Data!T105</f>
        <v>In Progress</v>
      </c>
    </row>
    <row r="106" spans="1:22" x14ac:dyDescent="0.3">
      <c r="A106" s="13" t="str">
        <f>Raw_Data!A106</f>
        <v>EMP005</v>
      </c>
      <c r="B106" s="13" t="str">
        <f>Raw_Data!B106</f>
        <v>Vikram Patel</v>
      </c>
      <c r="C106" s="13" t="str">
        <f>Raw_Data!C106</f>
        <v>Operations</v>
      </c>
      <c r="D106" s="13" t="str">
        <f>Raw_Data!D106</f>
        <v>Process Executive</v>
      </c>
      <c r="E106" s="13" t="str">
        <f>Raw_Data!E106</f>
        <v>Kolkata</v>
      </c>
      <c r="F106" s="13" t="str">
        <f>Raw_Data!F106</f>
        <v>Amit Roy</v>
      </c>
      <c r="G106" s="14">
        <f>DATE(VALUE(RIGHT(Raw_Data!G106,4)),VALUE(MID(Raw_Data!G106,4,2)),VALUE(LEFT(Raw_Data!G106,2)))</f>
        <v>46119</v>
      </c>
      <c r="H106" s="13" t="str">
        <f t="shared" si="4"/>
        <v>Apr-2026</v>
      </c>
      <c r="I106" s="13" t="str">
        <f t="shared" si="5"/>
        <v>Tue</v>
      </c>
      <c r="J106" s="13" t="str">
        <f>Raw_Data!H106</f>
        <v>Half Day</v>
      </c>
      <c r="K106" s="15">
        <f>IF(Raw_Data!I106="","",TIMEVALUE(Raw_Data!I106))</f>
        <v>0.38680555555555557</v>
      </c>
      <c r="L106" s="15">
        <f>IF(Raw_Data!J106="","",TIMEVALUE(Raw_Data!J106))</f>
        <v>0.5805555555555556</v>
      </c>
      <c r="M106" s="13">
        <f>Raw_Data!K106</f>
        <v>4.6500000000000004</v>
      </c>
      <c r="N106" s="13">
        <f>Raw_Data!L106</f>
        <v>17</v>
      </c>
      <c r="O106" s="13">
        <f>Raw_Data!M106</f>
        <v>14</v>
      </c>
      <c r="P106" s="13">
        <f t="shared" si="6"/>
        <v>3</v>
      </c>
      <c r="Q106" s="13">
        <f>Raw_Data!O106</f>
        <v>17</v>
      </c>
      <c r="R106" s="16">
        <f t="shared" si="7"/>
        <v>82.35294117647058</v>
      </c>
      <c r="S106" s="16">
        <f>Raw_Data!Q106</f>
        <v>82.4</v>
      </c>
      <c r="T106" s="17">
        <f>Raw_Data!R106</f>
        <v>0</v>
      </c>
      <c r="U106" s="13" t="str">
        <f>Raw_Data!S106</f>
        <v>Medium</v>
      </c>
      <c r="V106" s="13" t="str">
        <f>Raw_Data!T106</f>
        <v>In Progress</v>
      </c>
    </row>
    <row r="107" spans="1:22" x14ac:dyDescent="0.3">
      <c r="A107" s="13" t="str">
        <f>Raw_Data!A107</f>
        <v>EMP006</v>
      </c>
      <c r="B107" s="13" t="str">
        <f>Raw_Data!B107</f>
        <v>Ananya Gupta</v>
      </c>
      <c r="C107" s="13" t="str">
        <f>Raw_Data!C107</f>
        <v>Finance</v>
      </c>
      <c r="D107" s="13" t="str">
        <f>Raw_Data!D107</f>
        <v>Finance Executive</v>
      </c>
      <c r="E107" s="13" t="str">
        <f>Raw_Data!E107</f>
        <v>Kolkata</v>
      </c>
      <c r="F107" s="13" t="str">
        <f>Raw_Data!F107</f>
        <v>Neha Sen</v>
      </c>
      <c r="G107" s="14">
        <f>DATE(VALUE(RIGHT(Raw_Data!G107,4)),VALUE(MID(Raw_Data!G107,4,2)),VALUE(LEFT(Raw_Data!G107,2)))</f>
        <v>46119</v>
      </c>
      <c r="H107" s="13" t="str">
        <f t="shared" si="4"/>
        <v>Apr-2026</v>
      </c>
      <c r="I107" s="13" t="str">
        <f t="shared" si="5"/>
        <v>Tue</v>
      </c>
      <c r="J107" s="13" t="str">
        <f>Raw_Data!H107</f>
        <v>Present</v>
      </c>
      <c r="K107" s="15">
        <f>IF(Raw_Data!I107="","",TIMEVALUE(Raw_Data!I107))</f>
        <v>0.42638888888888887</v>
      </c>
      <c r="L107" s="15">
        <f>IF(Raw_Data!J107="","",TIMEVALUE(Raw_Data!J107))</f>
        <v>0.81666666666666665</v>
      </c>
      <c r="M107" s="13">
        <f>Raw_Data!K107</f>
        <v>9.3800000000000008</v>
      </c>
      <c r="N107" s="13">
        <f>Raw_Data!L107</f>
        <v>14</v>
      </c>
      <c r="O107" s="13">
        <f>Raw_Data!M107</f>
        <v>12</v>
      </c>
      <c r="P107" s="13">
        <f t="shared" si="6"/>
        <v>2</v>
      </c>
      <c r="Q107" s="13">
        <f>Raw_Data!O107</f>
        <v>14</v>
      </c>
      <c r="R107" s="16">
        <f t="shared" si="7"/>
        <v>85.714285714285708</v>
      </c>
      <c r="S107" s="16">
        <f>Raw_Data!Q107</f>
        <v>85.7</v>
      </c>
      <c r="T107" s="17">
        <f>Raw_Data!R107</f>
        <v>1.38</v>
      </c>
      <c r="U107" s="13" t="str">
        <f>Raw_Data!S107</f>
        <v>Medium</v>
      </c>
      <c r="V107" s="13" t="str">
        <f>Raw_Data!T107</f>
        <v>In Progress</v>
      </c>
    </row>
    <row r="108" spans="1:22" x14ac:dyDescent="0.3">
      <c r="A108" s="13" t="str">
        <f>Raw_Data!A108</f>
        <v>EMP007</v>
      </c>
      <c r="B108" s="13" t="str">
        <f>Raw_Data!B108</f>
        <v>Rohan Mehta</v>
      </c>
      <c r="C108" s="13" t="str">
        <f>Raw_Data!C108</f>
        <v>Finance</v>
      </c>
      <c r="D108" s="13" t="str">
        <f>Raw_Data!D108</f>
        <v>Accounts Executive</v>
      </c>
      <c r="E108" s="13" t="str">
        <f>Raw_Data!E108</f>
        <v>Kolkata</v>
      </c>
      <c r="F108" s="13" t="str">
        <f>Raw_Data!F108</f>
        <v>Neha Sen</v>
      </c>
      <c r="G108" s="14">
        <f>DATE(VALUE(RIGHT(Raw_Data!G108,4)),VALUE(MID(Raw_Data!G108,4,2)),VALUE(LEFT(Raw_Data!G108,2)))</f>
        <v>46119</v>
      </c>
      <c r="H108" s="13" t="str">
        <f t="shared" si="4"/>
        <v>Apr-2026</v>
      </c>
      <c r="I108" s="13" t="str">
        <f t="shared" si="5"/>
        <v>Tue</v>
      </c>
      <c r="J108" s="13" t="str">
        <f>Raw_Data!H108</f>
        <v>Present</v>
      </c>
      <c r="K108" s="15">
        <f>IF(Raw_Data!I108="","",TIMEVALUE(Raw_Data!I108))</f>
        <v>0.37916666666666665</v>
      </c>
      <c r="L108" s="15">
        <f>IF(Raw_Data!J108="","",TIMEVALUE(Raw_Data!J108))</f>
        <v>0.7416666666666667</v>
      </c>
      <c r="M108" s="13">
        <f>Raw_Data!K108</f>
        <v>8.6999999999999993</v>
      </c>
      <c r="N108" s="13">
        <f>Raw_Data!L108</f>
        <v>22</v>
      </c>
      <c r="O108" s="13">
        <f>Raw_Data!M108</f>
        <v>17</v>
      </c>
      <c r="P108" s="13">
        <f t="shared" si="6"/>
        <v>5</v>
      </c>
      <c r="Q108" s="13">
        <f>Raw_Data!O108</f>
        <v>22</v>
      </c>
      <c r="R108" s="16">
        <f t="shared" si="7"/>
        <v>77.272727272727266</v>
      </c>
      <c r="S108" s="16">
        <f>Raw_Data!Q108</f>
        <v>77.3</v>
      </c>
      <c r="T108" s="17">
        <f>Raw_Data!R108</f>
        <v>0.7</v>
      </c>
      <c r="U108" s="13" t="str">
        <f>Raw_Data!S108</f>
        <v>Low</v>
      </c>
      <c r="V108" s="13" t="str">
        <f>Raw_Data!T108</f>
        <v>Pending</v>
      </c>
    </row>
    <row r="109" spans="1:22" x14ac:dyDescent="0.3">
      <c r="A109" s="13" t="str">
        <f>Raw_Data!A109</f>
        <v>EMP008</v>
      </c>
      <c r="B109" s="13" t="str">
        <f>Raw_Data!B109</f>
        <v>Ishita Roy</v>
      </c>
      <c r="C109" s="13" t="str">
        <f>Raw_Data!C109</f>
        <v>Finance</v>
      </c>
      <c r="D109" s="13" t="str">
        <f>Raw_Data!D109</f>
        <v>Finance Executive</v>
      </c>
      <c r="E109" s="13" t="str">
        <f>Raw_Data!E109</f>
        <v>Kolkata</v>
      </c>
      <c r="F109" s="13" t="str">
        <f>Raw_Data!F109</f>
        <v>Neha Sen</v>
      </c>
      <c r="G109" s="14">
        <f>DATE(VALUE(RIGHT(Raw_Data!G109,4)),VALUE(MID(Raw_Data!G109,4,2)),VALUE(LEFT(Raw_Data!G109,2)))</f>
        <v>46119</v>
      </c>
      <c r="H109" s="13" t="str">
        <f t="shared" si="4"/>
        <v>Apr-2026</v>
      </c>
      <c r="I109" s="13" t="str">
        <f t="shared" si="5"/>
        <v>Tue</v>
      </c>
      <c r="J109" s="13" t="str">
        <f>Raw_Data!H109</f>
        <v>Present</v>
      </c>
      <c r="K109" s="15">
        <f>IF(Raw_Data!I109="","",TIMEVALUE(Raw_Data!I109))</f>
        <v>0.37847222222222221</v>
      </c>
      <c r="L109" s="15">
        <f>IF(Raw_Data!J109="","",TIMEVALUE(Raw_Data!J109))</f>
        <v>0.67847222222222225</v>
      </c>
      <c r="M109" s="13">
        <f>Raw_Data!K109</f>
        <v>7.21</v>
      </c>
      <c r="N109" s="13">
        <f>Raw_Data!L109</f>
        <v>9</v>
      </c>
      <c r="O109" s="13">
        <f>Raw_Data!M109</f>
        <v>7</v>
      </c>
      <c r="P109" s="13">
        <f t="shared" si="6"/>
        <v>2</v>
      </c>
      <c r="Q109" s="13">
        <f>Raw_Data!O109</f>
        <v>9</v>
      </c>
      <c r="R109" s="16">
        <f t="shared" si="7"/>
        <v>77.777777777777786</v>
      </c>
      <c r="S109" s="16">
        <f>Raw_Data!Q109</f>
        <v>77.8</v>
      </c>
      <c r="T109" s="17">
        <f>Raw_Data!R109</f>
        <v>0</v>
      </c>
      <c r="U109" s="13" t="str">
        <f>Raw_Data!S109</f>
        <v>Low</v>
      </c>
      <c r="V109" s="13" t="str">
        <f>Raw_Data!T109</f>
        <v>In Progress</v>
      </c>
    </row>
    <row r="110" spans="1:22" x14ac:dyDescent="0.3">
      <c r="A110" s="13" t="str">
        <f>Raw_Data!A110</f>
        <v>EMP009</v>
      </c>
      <c r="B110" s="13" t="str">
        <f>Raw_Data!B110</f>
        <v>Arjun Nair</v>
      </c>
      <c r="C110" s="13" t="str">
        <f>Raw_Data!C110</f>
        <v>Sales</v>
      </c>
      <c r="D110" s="13" t="str">
        <f>Raw_Data!D110</f>
        <v>Sales Executive</v>
      </c>
      <c r="E110" s="13" t="str">
        <f>Raw_Data!E110</f>
        <v>Kolkata</v>
      </c>
      <c r="F110" s="13" t="str">
        <f>Raw_Data!F110</f>
        <v>Sourav Das</v>
      </c>
      <c r="G110" s="14">
        <f>DATE(VALUE(RIGHT(Raw_Data!G110,4)),VALUE(MID(Raw_Data!G110,4,2)),VALUE(LEFT(Raw_Data!G110,2)))</f>
        <v>46119</v>
      </c>
      <c r="H110" s="13" t="str">
        <f t="shared" si="4"/>
        <v>Apr-2026</v>
      </c>
      <c r="I110" s="13" t="str">
        <f t="shared" si="5"/>
        <v>Tue</v>
      </c>
      <c r="J110" s="13" t="str">
        <f>Raw_Data!H110</f>
        <v>Present</v>
      </c>
      <c r="K110" s="15">
        <f>IF(Raw_Data!I110="","",TIMEVALUE(Raw_Data!I110))</f>
        <v>0.41805555555555557</v>
      </c>
      <c r="L110" s="15">
        <f>IF(Raw_Data!J110="","",TIMEVALUE(Raw_Data!J110))</f>
        <v>0.78680555555555554</v>
      </c>
      <c r="M110" s="13">
        <f>Raw_Data!K110</f>
        <v>8.85</v>
      </c>
      <c r="N110" s="13">
        <f>Raw_Data!L110</f>
        <v>22</v>
      </c>
      <c r="O110" s="13">
        <f>Raw_Data!M110</f>
        <v>22</v>
      </c>
      <c r="P110" s="13">
        <f t="shared" si="6"/>
        <v>0</v>
      </c>
      <c r="Q110" s="13">
        <f>Raw_Data!O110</f>
        <v>22</v>
      </c>
      <c r="R110" s="16">
        <f t="shared" si="7"/>
        <v>100</v>
      </c>
      <c r="S110" s="16">
        <f>Raw_Data!Q110</f>
        <v>100</v>
      </c>
      <c r="T110" s="17">
        <f>Raw_Data!R110</f>
        <v>0.85</v>
      </c>
      <c r="U110" s="13" t="str">
        <f>Raw_Data!S110</f>
        <v>Low</v>
      </c>
      <c r="V110" s="13" t="str">
        <f>Raw_Data!T110</f>
        <v>Closed</v>
      </c>
    </row>
    <row r="111" spans="1:22" x14ac:dyDescent="0.3">
      <c r="A111" s="13" t="str">
        <f>Raw_Data!A111</f>
        <v>EMP010</v>
      </c>
      <c r="B111" s="13" t="str">
        <f>Raw_Data!B111</f>
        <v>Meera Kapoor</v>
      </c>
      <c r="C111" s="13" t="str">
        <f>Raw_Data!C111</f>
        <v>Sales</v>
      </c>
      <c r="D111" s="13" t="str">
        <f>Raw_Data!D111</f>
        <v>Sales Executive</v>
      </c>
      <c r="E111" s="13" t="str">
        <f>Raw_Data!E111</f>
        <v>Kolkata</v>
      </c>
      <c r="F111" s="13" t="str">
        <f>Raw_Data!F111</f>
        <v>Sourav Das</v>
      </c>
      <c r="G111" s="14">
        <f>DATE(VALUE(RIGHT(Raw_Data!G111,4)),VALUE(MID(Raw_Data!G111,4,2)),VALUE(LEFT(Raw_Data!G111,2)))</f>
        <v>46119</v>
      </c>
      <c r="H111" s="13" t="str">
        <f t="shared" si="4"/>
        <v>Apr-2026</v>
      </c>
      <c r="I111" s="13" t="str">
        <f t="shared" si="5"/>
        <v>Tue</v>
      </c>
      <c r="J111" s="13" t="str">
        <f>Raw_Data!H111</f>
        <v>Present</v>
      </c>
      <c r="K111" s="15">
        <f>IF(Raw_Data!I111="","",TIMEVALUE(Raw_Data!I111))</f>
        <v>0.3840277777777778</v>
      </c>
      <c r="L111" s="15">
        <f>IF(Raw_Data!J111="","",TIMEVALUE(Raw_Data!J111))</f>
        <v>0.69513888888888886</v>
      </c>
      <c r="M111" s="13">
        <f>Raw_Data!K111</f>
        <v>7.48</v>
      </c>
      <c r="N111" s="13">
        <f>Raw_Data!L111</f>
        <v>20</v>
      </c>
      <c r="O111" s="13">
        <f>Raw_Data!M111</f>
        <v>16</v>
      </c>
      <c r="P111" s="13">
        <f t="shared" si="6"/>
        <v>4</v>
      </c>
      <c r="Q111" s="13">
        <f>Raw_Data!O111</f>
        <v>20</v>
      </c>
      <c r="R111" s="16">
        <f t="shared" si="7"/>
        <v>80</v>
      </c>
      <c r="S111" s="16">
        <f>Raw_Data!Q111</f>
        <v>80</v>
      </c>
      <c r="T111" s="17">
        <f>Raw_Data!R111</f>
        <v>0</v>
      </c>
      <c r="U111" s="13" t="str">
        <f>Raw_Data!S111</f>
        <v>Low</v>
      </c>
      <c r="V111" s="13" t="str">
        <f>Raw_Data!T111</f>
        <v>Pending</v>
      </c>
    </row>
    <row r="112" spans="1:22" x14ac:dyDescent="0.3">
      <c r="A112" s="13" t="str">
        <f>Raw_Data!A112</f>
        <v>EMP011</v>
      </c>
      <c r="B112" s="13" t="str">
        <f>Raw_Data!B112</f>
        <v>Karan Malhotra</v>
      </c>
      <c r="C112" s="13" t="str">
        <f>Raw_Data!C112</f>
        <v>Sales</v>
      </c>
      <c r="D112" s="13" t="str">
        <f>Raw_Data!D112</f>
        <v>Senior Executive</v>
      </c>
      <c r="E112" s="13" t="str">
        <f>Raw_Data!E112</f>
        <v>Kolkata</v>
      </c>
      <c r="F112" s="13" t="str">
        <f>Raw_Data!F112</f>
        <v>Sourav Das</v>
      </c>
      <c r="G112" s="14">
        <f>DATE(VALUE(RIGHT(Raw_Data!G112,4)),VALUE(MID(Raw_Data!G112,4,2)),VALUE(LEFT(Raw_Data!G112,2)))</f>
        <v>46119</v>
      </c>
      <c r="H112" s="13" t="str">
        <f t="shared" si="4"/>
        <v>Apr-2026</v>
      </c>
      <c r="I112" s="13" t="str">
        <f t="shared" si="5"/>
        <v>Tue</v>
      </c>
      <c r="J112" s="13" t="str">
        <f>Raw_Data!H112</f>
        <v>Present</v>
      </c>
      <c r="K112" s="15">
        <f>IF(Raw_Data!I112="","",TIMEVALUE(Raw_Data!I112))</f>
        <v>0.38819444444444445</v>
      </c>
      <c r="L112" s="15">
        <f>IF(Raw_Data!J112="","",TIMEVALUE(Raw_Data!J112))</f>
        <v>0.7631944444444444</v>
      </c>
      <c r="M112" s="13">
        <f>Raw_Data!K112</f>
        <v>9</v>
      </c>
      <c r="N112" s="13">
        <f>Raw_Data!L112</f>
        <v>22</v>
      </c>
      <c r="O112" s="13">
        <f>Raw_Data!M112</f>
        <v>20</v>
      </c>
      <c r="P112" s="13">
        <f t="shared" si="6"/>
        <v>2</v>
      </c>
      <c r="Q112" s="13">
        <f>Raw_Data!O112</f>
        <v>22</v>
      </c>
      <c r="R112" s="16">
        <f t="shared" si="7"/>
        <v>90.909090909090907</v>
      </c>
      <c r="S112" s="16">
        <f>Raw_Data!Q112</f>
        <v>90.9</v>
      </c>
      <c r="T112" s="17">
        <f>Raw_Data!R112</f>
        <v>1</v>
      </c>
      <c r="U112" s="13" t="str">
        <f>Raw_Data!S112</f>
        <v>Low</v>
      </c>
      <c r="V112" s="13" t="str">
        <f>Raw_Data!T112</f>
        <v>In Progress</v>
      </c>
    </row>
    <row r="113" spans="1:22" x14ac:dyDescent="0.3">
      <c r="A113" s="13" t="str">
        <f>Raw_Data!A113</f>
        <v>EMP012</v>
      </c>
      <c r="B113" s="13" t="str">
        <f>Raw_Data!B113</f>
        <v>Tanya Bose</v>
      </c>
      <c r="C113" s="13" t="str">
        <f>Raw_Data!C113</f>
        <v>HR</v>
      </c>
      <c r="D113" s="13" t="str">
        <f>Raw_Data!D113</f>
        <v>HR Executive</v>
      </c>
      <c r="E113" s="13" t="str">
        <f>Raw_Data!E113</f>
        <v>Kolkata</v>
      </c>
      <c r="F113" s="13" t="str">
        <f>Raw_Data!F113</f>
        <v>Ritu Ghosh</v>
      </c>
      <c r="G113" s="14">
        <f>DATE(VALUE(RIGHT(Raw_Data!G113,4)),VALUE(MID(Raw_Data!G113,4,2)),VALUE(LEFT(Raw_Data!G113,2)))</f>
        <v>46119</v>
      </c>
      <c r="H113" s="13" t="str">
        <f t="shared" si="4"/>
        <v>Apr-2026</v>
      </c>
      <c r="I113" s="13" t="str">
        <f t="shared" si="5"/>
        <v>Tue</v>
      </c>
      <c r="J113" s="13" t="str">
        <f>Raw_Data!H113</f>
        <v>Present</v>
      </c>
      <c r="K113" s="15">
        <f>IF(Raw_Data!I113="","",TIMEVALUE(Raw_Data!I113))</f>
        <v>0.38333333333333336</v>
      </c>
      <c r="L113" s="15">
        <f>IF(Raw_Data!J113="","",TIMEVALUE(Raw_Data!J113))</f>
        <v>0.77708333333333335</v>
      </c>
      <c r="M113" s="13">
        <f>Raw_Data!K113</f>
        <v>9.4600000000000009</v>
      </c>
      <c r="N113" s="13">
        <f>Raw_Data!L113</f>
        <v>6</v>
      </c>
      <c r="O113" s="13">
        <f>Raw_Data!M113</f>
        <v>4</v>
      </c>
      <c r="P113" s="13">
        <f t="shared" si="6"/>
        <v>2</v>
      </c>
      <c r="Q113" s="13">
        <f>Raw_Data!O113</f>
        <v>6</v>
      </c>
      <c r="R113" s="16">
        <f t="shared" si="7"/>
        <v>66.666666666666657</v>
      </c>
      <c r="S113" s="16">
        <f>Raw_Data!Q113</f>
        <v>66.7</v>
      </c>
      <c r="T113" s="17">
        <f>Raw_Data!R113</f>
        <v>1.46</v>
      </c>
      <c r="U113" s="13" t="str">
        <f>Raw_Data!S113</f>
        <v>Low</v>
      </c>
      <c r="V113" s="13" t="str">
        <f>Raw_Data!T113</f>
        <v>In Progress</v>
      </c>
    </row>
    <row r="114" spans="1:22" x14ac:dyDescent="0.3">
      <c r="A114" s="13" t="str">
        <f>Raw_Data!A114</f>
        <v>EMP013</v>
      </c>
      <c r="B114" s="13" t="str">
        <f>Raw_Data!B114</f>
        <v>Aditya Jain</v>
      </c>
      <c r="C114" s="13" t="str">
        <f>Raw_Data!C114</f>
        <v>Customer Support</v>
      </c>
      <c r="D114" s="13" t="str">
        <f>Raw_Data!D114</f>
        <v>Support Executive</v>
      </c>
      <c r="E114" s="13" t="str">
        <f>Raw_Data!E114</f>
        <v>Kolkata</v>
      </c>
      <c r="F114" s="13" t="str">
        <f>Raw_Data!F114</f>
        <v>Ritu Ghosh</v>
      </c>
      <c r="G114" s="14">
        <f>DATE(VALUE(RIGHT(Raw_Data!G114,4)),VALUE(MID(Raw_Data!G114,4,2)),VALUE(LEFT(Raw_Data!G114,2)))</f>
        <v>46119</v>
      </c>
      <c r="H114" s="13" t="str">
        <f t="shared" si="4"/>
        <v>Apr-2026</v>
      </c>
      <c r="I114" s="13" t="str">
        <f t="shared" si="5"/>
        <v>Tue</v>
      </c>
      <c r="J114" s="13" t="str">
        <f>Raw_Data!H114</f>
        <v>Present</v>
      </c>
      <c r="K114" s="15">
        <f>IF(Raw_Data!I114="","",TIMEVALUE(Raw_Data!I114))</f>
        <v>0.38819444444444445</v>
      </c>
      <c r="L114" s="15">
        <f>IF(Raw_Data!J114="","",TIMEVALUE(Raw_Data!J114))</f>
        <v>0.71319444444444446</v>
      </c>
      <c r="M114" s="13">
        <f>Raw_Data!K114</f>
        <v>7.8</v>
      </c>
      <c r="N114" s="13">
        <f>Raw_Data!L114</f>
        <v>27</v>
      </c>
      <c r="O114" s="13">
        <f>Raw_Data!M114</f>
        <v>19</v>
      </c>
      <c r="P114" s="13">
        <f t="shared" si="6"/>
        <v>8</v>
      </c>
      <c r="Q114" s="13">
        <f>Raw_Data!O114</f>
        <v>27</v>
      </c>
      <c r="R114" s="16">
        <f t="shared" si="7"/>
        <v>70.370370370370367</v>
      </c>
      <c r="S114" s="16">
        <f>Raw_Data!Q114</f>
        <v>70.400000000000006</v>
      </c>
      <c r="T114" s="17">
        <f>Raw_Data!R114</f>
        <v>0</v>
      </c>
      <c r="U114" s="13" t="str">
        <f>Raw_Data!S114</f>
        <v>High</v>
      </c>
      <c r="V114" s="13" t="str">
        <f>Raw_Data!T114</f>
        <v>Backlog</v>
      </c>
    </row>
    <row r="115" spans="1:22" x14ac:dyDescent="0.3">
      <c r="A115" s="13" t="str">
        <f>Raw_Data!A115</f>
        <v>EMP014</v>
      </c>
      <c r="B115" s="13" t="str">
        <f>Raw_Data!B115</f>
        <v>Neha Agarwal</v>
      </c>
      <c r="C115" s="13" t="str">
        <f>Raw_Data!C115</f>
        <v>Customer Support</v>
      </c>
      <c r="D115" s="13" t="str">
        <f>Raw_Data!D115</f>
        <v>Support Executive</v>
      </c>
      <c r="E115" s="13" t="str">
        <f>Raw_Data!E115</f>
        <v>Kolkata</v>
      </c>
      <c r="F115" s="13" t="str">
        <f>Raw_Data!F115</f>
        <v>Ritu Ghosh</v>
      </c>
      <c r="G115" s="14">
        <f>DATE(VALUE(RIGHT(Raw_Data!G115,4)),VALUE(MID(Raw_Data!G115,4,2)),VALUE(LEFT(Raw_Data!G115,2)))</f>
        <v>46119</v>
      </c>
      <c r="H115" s="13" t="str">
        <f t="shared" si="4"/>
        <v>Apr-2026</v>
      </c>
      <c r="I115" s="13" t="str">
        <f t="shared" si="5"/>
        <v>Tue</v>
      </c>
      <c r="J115" s="13" t="str">
        <f>Raw_Data!H115</f>
        <v>Present</v>
      </c>
      <c r="K115" s="15">
        <f>IF(Raw_Data!I115="","",TIMEVALUE(Raw_Data!I115))</f>
        <v>0.38055555555555554</v>
      </c>
      <c r="L115" s="15">
        <f>IF(Raw_Data!J115="","",TIMEVALUE(Raw_Data!J115))</f>
        <v>0.73750000000000004</v>
      </c>
      <c r="M115" s="13">
        <f>Raw_Data!K115</f>
        <v>8.58</v>
      </c>
      <c r="N115" s="13">
        <f>Raw_Data!L115</f>
        <v>28</v>
      </c>
      <c r="O115" s="13">
        <f>Raw_Data!M115</f>
        <v>25</v>
      </c>
      <c r="P115" s="13">
        <f t="shared" si="6"/>
        <v>3</v>
      </c>
      <c r="Q115" s="13">
        <f>Raw_Data!O115</f>
        <v>28</v>
      </c>
      <c r="R115" s="16">
        <f t="shared" si="7"/>
        <v>89.285714285714292</v>
      </c>
      <c r="S115" s="16">
        <f>Raw_Data!Q115</f>
        <v>89.3</v>
      </c>
      <c r="T115" s="17">
        <f>Raw_Data!R115</f>
        <v>0.57999999999999996</v>
      </c>
      <c r="U115" s="13" t="str">
        <f>Raw_Data!S115</f>
        <v>Medium</v>
      </c>
      <c r="V115" s="13" t="str">
        <f>Raw_Data!T115</f>
        <v>In Progress</v>
      </c>
    </row>
    <row r="116" spans="1:22" x14ac:dyDescent="0.3">
      <c r="A116" s="13" t="str">
        <f>Raw_Data!A116</f>
        <v>EMP015</v>
      </c>
      <c r="B116" s="13" t="str">
        <f>Raw_Data!B116</f>
        <v>Siddharth Roy</v>
      </c>
      <c r="C116" s="13" t="str">
        <f>Raw_Data!C116</f>
        <v>Customer Support</v>
      </c>
      <c r="D116" s="13" t="str">
        <f>Raw_Data!D116</f>
        <v>Senior Executive</v>
      </c>
      <c r="E116" s="13" t="str">
        <f>Raw_Data!E116</f>
        <v>Kolkata</v>
      </c>
      <c r="F116" s="13" t="str">
        <f>Raw_Data!F116</f>
        <v>Ritu Ghosh</v>
      </c>
      <c r="G116" s="14">
        <f>DATE(VALUE(RIGHT(Raw_Data!G116,4)),VALUE(MID(Raw_Data!G116,4,2)),VALUE(LEFT(Raw_Data!G116,2)))</f>
        <v>46119</v>
      </c>
      <c r="H116" s="13" t="str">
        <f t="shared" si="4"/>
        <v>Apr-2026</v>
      </c>
      <c r="I116" s="13" t="str">
        <f t="shared" si="5"/>
        <v>Tue</v>
      </c>
      <c r="J116" s="13" t="str">
        <f>Raw_Data!H116</f>
        <v>Present</v>
      </c>
      <c r="K116" s="15">
        <f>IF(Raw_Data!I116="","",TIMEVALUE(Raw_Data!I116))</f>
        <v>0.43055555555555558</v>
      </c>
      <c r="L116" s="15">
        <f>IF(Raw_Data!J116="","",TIMEVALUE(Raw_Data!J116))</f>
        <v>0.81180555555555556</v>
      </c>
      <c r="M116" s="13">
        <f>Raw_Data!K116</f>
        <v>9.15</v>
      </c>
      <c r="N116" s="13">
        <f>Raw_Data!L116</f>
        <v>24</v>
      </c>
      <c r="O116" s="13">
        <f>Raw_Data!M116</f>
        <v>24</v>
      </c>
      <c r="P116" s="13">
        <f t="shared" si="6"/>
        <v>0</v>
      </c>
      <c r="Q116" s="13">
        <f>Raw_Data!O116</f>
        <v>24</v>
      </c>
      <c r="R116" s="16">
        <f t="shared" si="7"/>
        <v>100</v>
      </c>
      <c r="S116" s="16">
        <f>Raw_Data!Q116</f>
        <v>100</v>
      </c>
      <c r="T116" s="17">
        <f>Raw_Data!R116</f>
        <v>1.1499999999999999</v>
      </c>
      <c r="U116" s="13" t="str">
        <f>Raw_Data!S116</f>
        <v>Low</v>
      </c>
      <c r="V116" s="13" t="str">
        <f>Raw_Data!T116</f>
        <v>Closed</v>
      </c>
    </row>
    <row r="117" spans="1:22" x14ac:dyDescent="0.3">
      <c r="A117" s="13" t="str">
        <f>Raw_Data!A117</f>
        <v>EMP016</v>
      </c>
      <c r="B117" s="13" t="str">
        <f>Raw_Data!B117</f>
        <v>Pooja Saha</v>
      </c>
      <c r="C117" s="13" t="str">
        <f>Raw_Data!C117</f>
        <v>Operations</v>
      </c>
      <c r="D117" s="13" t="str">
        <f>Raw_Data!D117</f>
        <v>Process Executive</v>
      </c>
      <c r="E117" s="13" t="str">
        <f>Raw_Data!E117</f>
        <v>Durgapur</v>
      </c>
      <c r="F117" s="13" t="str">
        <f>Raw_Data!F117</f>
        <v>Amit Roy</v>
      </c>
      <c r="G117" s="14">
        <f>DATE(VALUE(RIGHT(Raw_Data!G117,4)),VALUE(MID(Raw_Data!G117,4,2)),VALUE(LEFT(Raw_Data!G117,2)))</f>
        <v>46119</v>
      </c>
      <c r="H117" s="13" t="str">
        <f t="shared" si="4"/>
        <v>Apr-2026</v>
      </c>
      <c r="I117" s="13" t="str">
        <f t="shared" si="5"/>
        <v>Tue</v>
      </c>
      <c r="J117" s="13" t="str">
        <f>Raw_Data!H117</f>
        <v>Present</v>
      </c>
      <c r="K117" s="15">
        <f>IF(Raw_Data!I117="","",TIMEVALUE(Raw_Data!I117))</f>
        <v>0.4236111111111111</v>
      </c>
      <c r="L117" s="15">
        <f>IF(Raw_Data!J117="","",TIMEVALUE(Raw_Data!J117))</f>
        <v>0.75555555555555554</v>
      </c>
      <c r="M117" s="13">
        <f>Raw_Data!K117</f>
        <v>7.97</v>
      </c>
      <c r="N117" s="13">
        <f>Raw_Data!L117</f>
        <v>26</v>
      </c>
      <c r="O117" s="13">
        <f>Raw_Data!M117</f>
        <v>22</v>
      </c>
      <c r="P117" s="13">
        <f t="shared" si="6"/>
        <v>4</v>
      </c>
      <c r="Q117" s="13">
        <f>Raw_Data!O117</f>
        <v>26</v>
      </c>
      <c r="R117" s="16">
        <f t="shared" si="7"/>
        <v>84.615384615384613</v>
      </c>
      <c r="S117" s="16">
        <f>Raw_Data!Q117</f>
        <v>84.6</v>
      </c>
      <c r="T117" s="17">
        <f>Raw_Data!R117</f>
        <v>0</v>
      </c>
      <c r="U117" s="13" t="str">
        <f>Raw_Data!S117</f>
        <v>Medium</v>
      </c>
      <c r="V117" s="13" t="str">
        <f>Raw_Data!T117</f>
        <v>Pending</v>
      </c>
    </row>
    <row r="118" spans="1:22" x14ac:dyDescent="0.3">
      <c r="A118" s="13" t="str">
        <f>Raw_Data!A118</f>
        <v>EMP017</v>
      </c>
      <c r="B118" s="13" t="str">
        <f>Raw_Data!B118</f>
        <v>Abhishek Paul</v>
      </c>
      <c r="C118" s="13" t="str">
        <f>Raw_Data!C118</f>
        <v>Operations</v>
      </c>
      <c r="D118" s="13" t="str">
        <f>Raw_Data!D118</f>
        <v>Process Executive</v>
      </c>
      <c r="E118" s="13" t="str">
        <f>Raw_Data!E118</f>
        <v>Durgapur</v>
      </c>
      <c r="F118" s="13" t="str">
        <f>Raw_Data!F118</f>
        <v>Amit Roy</v>
      </c>
      <c r="G118" s="14">
        <f>DATE(VALUE(RIGHT(Raw_Data!G118,4)),VALUE(MID(Raw_Data!G118,4,2)),VALUE(LEFT(Raw_Data!G118,2)))</f>
        <v>46119</v>
      </c>
      <c r="H118" s="13" t="str">
        <f t="shared" si="4"/>
        <v>Apr-2026</v>
      </c>
      <c r="I118" s="13" t="str">
        <f t="shared" si="5"/>
        <v>Tue</v>
      </c>
      <c r="J118" s="13" t="str">
        <f>Raw_Data!H118</f>
        <v>Present</v>
      </c>
      <c r="K118" s="15">
        <f>IF(Raw_Data!I118="","",TIMEVALUE(Raw_Data!I118))</f>
        <v>0.4284722222222222</v>
      </c>
      <c r="L118" s="15">
        <f>IF(Raw_Data!J118="","",TIMEVALUE(Raw_Data!J118))</f>
        <v>0.7319444444444444</v>
      </c>
      <c r="M118" s="13">
        <f>Raw_Data!K118</f>
        <v>7.29</v>
      </c>
      <c r="N118" s="13">
        <f>Raw_Data!L118</f>
        <v>25</v>
      </c>
      <c r="O118" s="13">
        <f>Raw_Data!M118</f>
        <v>18</v>
      </c>
      <c r="P118" s="13">
        <f t="shared" si="6"/>
        <v>7</v>
      </c>
      <c r="Q118" s="13">
        <f>Raw_Data!O118</f>
        <v>25</v>
      </c>
      <c r="R118" s="16">
        <f t="shared" si="7"/>
        <v>72</v>
      </c>
      <c r="S118" s="16">
        <f>Raw_Data!Q118</f>
        <v>72</v>
      </c>
      <c r="T118" s="17">
        <f>Raw_Data!R118</f>
        <v>0</v>
      </c>
      <c r="U118" s="13" t="str">
        <f>Raw_Data!S118</f>
        <v>Low</v>
      </c>
      <c r="V118" s="13" t="str">
        <f>Raw_Data!T118</f>
        <v>Pending</v>
      </c>
    </row>
    <row r="119" spans="1:22" x14ac:dyDescent="0.3">
      <c r="A119" s="13" t="str">
        <f>Raw_Data!A119</f>
        <v>EMP018</v>
      </c>
      <c r="B119" s="13" t="str">
        <f>Raw_Data!B119</f>
        <v>Nandini Ghosh</v>
      </c>
      <c r="C119" s="13" t="str">
        <f>Raw_Data!C119</f>
        <v>Finance</v>
      </c>
      <c r="D119" s="13" t="str">
        <f>Raw_Data!D119</f>
        <v>Finance Executive</v>
      </c>
      <c r="E119" s="13" t="str">
        <f>Raw_Data!E119</f>
        <v>Durgapur</v>
      </c>
      <c r="F119" s="13" t="str">
        <f>Raw_Data!F119</f>
        <v>Neha Sen</v>
      </c>
      <c r="G119" s="14">
        <f>DATE(VALUE(RIGHT(Raw_Data!G119,4)),VALUE(MID(Raw_Data!G119,4,2)),VALUE(LEFT(Raw_Data!G119,2)))</f>
        <v>46119</v>
      </c>
      <c r="H119" s="13" t="str">
        <f t="shared" si="4"/>
        <v>Apr-2026</v>
      </c>
      <c r="I119" s="13" t="str">
        <f t="shared" si="5"/>
        <v>Tue</v>
      </c>
      <c r="J119" s="13" t="str">
        <f>Raw_Data!H119</f>
        <v>Present</v>
      </c>
      <c r="K119" s="15">
        <f>IF(Raw_Data!I119="","",TIMEVALUE(Raw_Data!I119))</f>
        <v>0.42777777777777776</v>
      </c>
      <c r="L119" s="15">
        <f>IF(Raw_Data!J119="","",TIMEVALUE(Raw_Data!J119))</f>
        <v>0.80972222222222223</v>
      </c>
      <c r="M119" s="13">
        <f>Raw_Data!K119</f>
        <v>9.18</v>
      </c>
      <c r="N119" s="13">
        <f>Raw_Data!L119</f>
        <v>26</v>
      </c>
      <c r="O119" s="13">
        <f>Raw_Data!M119</f>
        <v>22</v>
      </c>
      <c r="P119" s="13">
        <f t="shared" si="6"/>
        <v>4</v>
      </c>
      <c r="Q119" s="13">
        <f>Raw_Data!O119</f>
        <v>26</v>
      </c>
      <c r="R119" s="16">
        <f t="shared" si="7"/>
        <v>84.615384615384613</v>
      </c>
      <c r="S119" s="16">
        <f>Raw_Data!Q119</f>
        <v>84.6</v>
      </c>
      <c r="T119" s="17">
        <f>Raw_Data!R119</f>
        <v>1.18</v>
      </c>
      <c r="U119" s="13" t="str">
        <f>Raw_Data!S119</f>
        <v>Low</v>
      </c>
      <c r="V119" s="13" t="str">
        <f>Raw_Data!T119</f>
        <v>Pending</v>
      </c>
    </row>
    <row r="120" spans="1:22" x14ac:dyDescent="0.3">
      <c r="A120" s="13" t="str">
        <f>Raw_Data!A120</f>
        <v>EMP019</v>
      </c>
      <c r="B120" s="13" t="str">
        <f>Raw_Data!B120</f>
        <v>Manish Kumar</v>
      </c>
      <c r="C120" s="13" t="str">
        <f>Raw_Data!C120</f>
        <v>Sales</v>
      </c>
      <c r="D120" s="13" t="str">
        <f>Raw_Data!D120</f>
        <v>Sales Executive</v>
      </c>
      <c r="E120" s="13" t="str">
        <f>Raw_Data!E120</f>
        <v>Durgapur</v>
      </c>
      <c r="F120" s="13" t="str">
        <f>Raw_Data!F120</f>
        <v>Sourav Das</v>
      </c>
      <c r="G120" s="14">
        <f>DATE(VALUE(RIGHT(Raw_Data!G120,4)),VALUE(MID(Raw_Data!G120,4,2)),VALUE(LEFT(Raw_Data!G120,2)))</f>
        <v>46119</v>
      </c>
      <c r="H120" s="13" t="str">
        <f t="shared" si="4"/>
        <v>Apr-2026</v>
      </c>
      <c r="I120" s="13" t="str">
        <f t="shared" si="5"/>
        <v>Tue</v>
      </c>
      <c r="J120" s="13" t="str">
        <f>Raw_Data!H120</f>
        <v>Present</v>
      </c>
      <c r="K120" s="15">
        <f>IF(Raw_Data!I120="","",TIMEVALUE(Raw_Data!I120))</f>
        <v>0.43055555555555558</v>
      </c>
      <c r="L120" s="15">
        <f>IF(Raw_Data!J120="","",TIMEVALUE(Raw_Data!J120))</f>
        <v>0.77430555555555558</v>
      </c>
      <c r="M120" s="13">
        <f>Raw_Data!K120</f>
        <v>8.26</v>
      </c>
      <c r="N120" s="13">
        <f>Raw_Data!L120</f>
        <v>20</v>
      </c>
      <c r="O120" s="13">
        <f>Raw_Data!M120</f>
        <v>14</v>
      </c>
      <c r="P120" s="13">
        <f t="shared" si="6"/>
        <v>6</v>
      </c>
      <c r="Q120" s="13">
        <f>Raw_Data!O120</f>
        <v>20</v>
      </c>
      <c r="R120" s="16">
        <f t="shared" si="7"/>
        <v>70</v>
      </c>
      <c r="S120" s="16">
        <f>Raw_Data!Q120</f>
        <v>70</v>
      </c>
      <c r="T120" s="17">
        <f>Raw_Data!R120</f>
        <v>0.26</v>
      </c>
      <c r="U120" s="13" t="str">
        <f>Raw_Data!S120</f>
        <v>Low</v>
      </c>
      <c r="V120" s="13" t="str">
        <f>Raw_Data!T120</f>
        <v>Pending</v>
      </c>
    </row>
    <row r="121" spans="1:22" x14ac:dyDescent="0.3">
      <c r="A121" s="13" t="str">
        <f>Raw_Data!A121</f>
        <v>EMP020</v>
      </c>
      <c r="B121" s="13" t="str">
        <f>Raw_Data!B121</f>
        <v>Riya Chatterjee</v>
      </c>
      <c r="C121" s="13" t="str">
        <f>Raw_Data!C121</f>
        <v>Customer Support</v>
      </c>
      <c r="D121" s="13" t="str">
        <f>Raw_Data!D121</f>
        <v>Support Executive</v>
      </c>
      <c r="E121" s="13" t="str">
        <f>Raw_Data!E121</f>
        <v>Durgapur</v>
      </c>
      <c r="F121" s="13" t="str">
        <f>Raw_Data!F121</f>
        <v>Ritu Ghosh</v>
      </c>
      <c r="G121" s="14">
        <f>DATE(VALUE(RIGHT(Raw_Data!G121,4)),VALUE(MID(Raw_Data!G121,4,2)),VALUE(LEFT(Raw_Data!G121,2)))</f>
        <v>46119</v>
      </c>
      <c r="H121" s="13" t="str">
        <f t="shared" si="4"/>
        <v>Apr-2026</v>
      </c>
      <c r="I121" s="13" t="str">
        <f t="shared" si="5"/>
        <v>Tue</v>
      </c>
      <c r="J121" s="13" t="str">
        <f>Raw_Data!H121</f>
        <v>Present</v>
      </c>
      <c r="K121" s="15">
        <f>IF(Raw_Data!I121="","",TIMEVALUE(Raw_Data!I121))</f>
        <v>0.38472222222222224</v>
      </c>
      <c r="L121" s="15">
        <f>IF(Raw_Data!J121="","",TIMEVALUE(Raw_Data!J121))</f>
        <v>0.77222222222222225</v>
      </c>
      <c r="M121" s="13">
        <f>Raw_Data!K121</f>
        <v>9.31</v>
      </c>
      <c r="N121" s="13">
        <f>Raw_Data!L121</f>
        <v>26</v>
      </c>
      <c r="O121" s="13">
        <f>Raw_Data!M121</f>
        <v>24</v>
      </c>
      <c r="P121" s="13">
        <f t="shared" si="6"/>
        <v>2</v>
      </c>
      <c r="Q121" s="13">
        <f>Raw_Data!O121</f>
        <v>26</v>
      </c>
      <c r="R121" s="16">
        <f t="shared" si="7"/>
        <v>92.307692307692307</v>
      </c>
      <c r="S121" s="16">
        <f>Raw_Data!Q121</f>
        <v>92.3</v>
      </c>
      <c r="T121" s="17">
        <f>Raw_Data!R121</f>
        <v>1.31</v>
      </c>
      <c r="U121" s="13" t="str">
        <f>Raw_Data!S121</f>
        <v>Medium</v>
      </c>
      <c r="V121" s="13" t="str">
        <f>Raw_Data!T121</f>
        <v>In Progress</v>
      </c>
    </row>
    <row r="122" spans="1:22" x14ac:dyDescent="0.3">
      <c r="A122" s="13" t="str">
        <f>Raw_Data!A122</f>
        <v>EMP001</v>
      </c>
      <c r="B122" s="13" t="str">
        <f>Raw_Data!B122</f>
        <v>Aarav Sharma</v>
      </c>
      <c r="C122" s="13" t="str">
        <f>Raw_Data!C122</f>
        <v>Operations</v>
      </c>
      <c r="D122" s="13" t="str">
        <f>Raw_Data!D122</f>
        <v>MIS Executive</v>
      </c>
      <c r="E122" s="13" t="str">
        <f>Raw_Data!E122</f>
        <v>Kolkata</v>
      </c>
      <c r="F122" s="13" t="str">
        <f>Raw_Data!F122</f>
        <v>Amit Roy</v>
      </c>
      <c r="G122" s="14">
        <f>DATE(VALUE(RIGHT(Raw_Data!G122,4)),VALUE(MID(Raw_Data!G122,4,2)),VALUE(LEFT(Raw_Data!G122,2)))</f>
        <v>46120</v>
      </c>
      <c r="H122" s="13" t="str">
        <f t="shared" si="4"/>
        <v>Apr-2026</v>
      </c>
      <c r="I122" s="13" t="str">
        <f t="shared" si="5"/>
        <v>Wed</v>
      </c>
      <c r="J122" s="13" t="str">
        <f>Raw_Data!H122</f>
        <v>Present</v>
      </c>
      <c r="K122" s="15">
        <f>IF(Raw_Data!I122="","",TIMEVALUE(Raw_Data!I122))</f>
        <v>0.38680555555555557</v>
      </c>
      <c r="L122" s="15">
        <f>IF(Raw_Data!J122="","",TIMEVALUE(Raw_Data!J122))</f>
        <v>0.6875</v>
      </c>
      <c r="M122" s="13">
        <f>Raw_Data!K122</f>
        <v>7.23</v>
      </c>
      <c r="N122" s="13">
        <f>Raw_Data!L122</f>
        <v>24</v>
      </c>
      <c r="O122" s="13">
        <f>Raw_Data!M122</f>
        <v>20</v>
      </c>
      <c r="P122" s="13">
        <f t="shared" si="6"/>
        <v>4</v>
      </c>
      <c r="Q122" s="13">
        <f>Raw_Data!O122</f>
        <v>24</v>
      </c>
      <c r="R122" s="16">
        <f t="shared" si="7"/>
        <v>83.333333333333343</v>
      </c>
      <c r="S122" s="16">
        <f>Raw_Data!Q122</f>
        <v>83.3</v>
      </c>
      <c r="T122" s="17">
        <f>Raw_Data!R122</f>
        <v>0</v>
      </c>
      <c r="U122" s="13" t="str">
        <f>Raw_Data!S122</f>
        <v>Low</v>
      </c>
      <c r="V122" s="13" t="str">
        <f>Raw_Data!T122</f>
        <v>Pending</v>
      </c>
    </row>
    <row r="123" spans="1:22" x14ac:dyDescent="0.3">
      <c r="A123" s="13" t="str">
        <f>Raw_Data!A123</f>
        <v>EMP002</v>
      </c>
      <c r="B123" s="13" t="str">
        <f>Raw_Data!B123</f>
        <v>Priya Singh</v>
      </c>
      <c r="C123" s="13" t="str">
        <f>Raw_Data!C123</f>
        <v>Operations</v>
      </c>
      <c r="D123" s="13" t="str">
        <f>Raw_Data!D123</f>
        <v>Process Executive</v>
      </c>
      <c r="E123" s="13" t="str">
        <f>Raw_Data!E123</f>
        <v>Kolkata</v>
      </c>
      <c r="F123" s="13" t="str">
        <f>Raw_Data!F123</f>
        <v>Amit Roy</v>
      </c>
      <c r="G123" s="14">
        <f>DATE(VALUE(RIGHT(Raw_Data!G123,4)),VALUE(MID(Raw_Data!G123,4,2)),VALUE(LEFT(Raw_Data!G123,2)))</f>
        <v>46120</v>
      </c>
      <c r="H123" s="13" t="str">
        <f t="shared" si="4"/>
        <v>Apr-2026</v>
      </c>
      <c r="I123" s="13" t="str">
        <f t="shared" si="5"/>
        <v>Wed</v>
      </c>
      <c r="J123" s="13" t="str">
        <f>Raw_Data!H123</f>
        <v>Present</v>
      </c>
      <c r="K123" s="15">
        <f>IF(Raw_Data!I123="","",TIMEVALUE(Raw_Data!I123))</f>
        <v>0.38472222222222224</v>
      </c>
      <c r="L123" s="15">
        <f>IF(Raw_Data!J123="","",TIMEVALUE(Raw_Data!J123))</f>
        <v>0.77916666666666667</v>
      </c>
      <c r="M123" s="13">
        <f>Raw_Data!K123</f>
        <v>9.4700000000000006</v>
      </c>
      <c r="N123" s="13">
        <f>Raw_Data!L123</f>
        <v>22</v>
      </c>
      <c r="O123" s="13">
        <f>Raw_Data!M123</f>
        <v>22</v>
      </c>
      <c r="P123" s="13">
        <f t="shared" si="6"/>
        <v>0</v>
      </c>
      <c r="Q123" s="13">
        <f>Raw_Data!O123</f>
        <v>22</v>
      </c>
      <c r="R123" s="16">
        <f t="shared" si="7"/>
        <v>100</v>
      </c>
      <c r="S123" s="16">
        <f>Raw_Data!Q123</f>
        <v>100</v>
      </c>
      <c r="T123" s="17">
        <f>Raw_Data!R123</f>
        <v>1.47</v>
      </c>
      <c r="U123" s="13" t="str">
        <f>Raw_Data!S123</f>
        <v>Low</v>
      </c>
      <c r="V123" s="13" t="str">
        <f>Raw_Data!T123</f>
        <v>Closed</v>
      </c>
    </row>
    <row r="124" spans="1:22" x14ac:dyDescent="0.3">
      <c r="A124" s="13" t="str">
        <f>Raw_Data!A124</f>
        <v>EMP003</v>
      </c>
      <c r="B124" s="13" t="str">
        <f>Raw_Data!B124</f>
        <v>Rahul Verma</v>
      </c>
      <c r="C124" s="13" t="str">
        <f>Raw_Data!C124</f>
        <v>Operations</v>
      </c>
      <c r="D124" s="13" t="str">
        <f>Raw_Data!D124</f>
        <v>Process Executive</v>
      </c>
      <c r="E124" s="13" t="str">
        <f>Raw_Data!E124</f>
        <v>Kolkata</v>
      </c>
      <c r="F124" s="13" t="str">
        <f>Raw_Data!F124</f>
        <v>Amit Roy</v>
      </c>
      <c r="G124" s="14">
        <f>DATE(VALUE(RIGHT(Raw_Data!G124,4)),VALUE(MID(Raw_Data!G124,4,2)),VALUE(LEFT(Raw_Data!G124,2)))</f>
        <v>46120</v>
      </c>
      <c r="H124" s="13" t="str">
        <f t="shared" si="4"/>
        <v>Apr-2026</v>
      </c>
      <c r="I124" s="13" t="str">
        <f t="shared" si="5"/>
        <v>Wed</v>
      </c>
      <c r="J124" s="13" t="str">
        <f>Raw_Data!H124</f>
        <v>Present</v>
      </c>
      <c r="K124" s="15">
        <f>IF(Raw_Data!I124="","",TIMEVALUE(Raw_Data!I124))</f>
        <v>0.3840277777777778</v>
      </c>
      <c r="L124" s="15">
        <f>IF(Raw_Data!J124="","",TIMEVALUE(Raw_Data!J124))</f>
        <v>0.76736111111111116</v>
      </c>
      <c r="M124" s="13">
        <f>Raw_Data!K124</f>
        <v>9.1999999999999993</v>
      </c>
      <c r="N124" s="13">
        <f>Raw_Data!L124</f>
        <v>21</v>
      </c>
      <c r="O124" s="13">
        <f>Raw_Data!M124</f>
        <v>21</v>
      </c>
      <c r="P124" s="13">
        <f t="shared" si="6"/>
        <v>0</v>
      </c>
      <c r="Q124" s="13">
        <f>Raw_Data!O124</f>
        <v>21</v>
      </c>
      <c r="R124" s="16">
        <f t="shared" si="7"/>
        <v>100</v>
      </c>
      <c r="S124" s="16">
        <f>Raw_Data!Q124</f>
        <v>100</v>
      </c>
      <c r="T124" s="17">
        <f>Raw_Data!R124</f>
        <v>1.2</v>
      </c>
      <c r="U124" s="13" t="str">
        <f>Raw_Data!S124</f>
        <v>Low</v>
      </c>
      <c r="V124" s="13" t="str">
        <f>Raw_Data!T124</f>
        <v>Closed</v>
      </c>
    </row>
    <row r="125" spans="1:22" x14ac:dyDescent="0.3">
      <c r="A125" s="13" t="str">
        <f>Raw_Data!A125</f>
        <v>EMP004</v>
      </c>
      <c r="B125" s="13" t="str">
        <f>Raw_Data!B125</f>
        <v>Sneha Das</v>
      </c>
      <c r="C125" s="13" t="str">
        <f>Raw_Data!C125</f>
        <v>Operations</v>
      </c>
      <c r="D125" s="13" t="str">
        <f>Raw_Data!D125</f>
        <v>Senior Executive</v>
      </c>
      <c r="E125" s="13" t="str">
        <f>Raw_Data!E125</f>
        <v>Kolkata</v>
      </c>
      <c r="F125" s="13" t="str">
        <f>Raw_Data!F125</f>
        <v>Amit Roy</v>
      </c>
      <c r="G125" s="14">
        <f>DATE(VALUE(RIGHT(Raw_Data!G125,4)),VALUE(MID(Raw_Data!G125,4,2)),VALUE(LEFT(Raw_Data!G125,2)))</f>
        <v>46120</v>
      </c>
      <c r="H125" s="13" t="str">
        <f t="shared" si="4"/>
        <v>Apr-2026</v>
      </c>
      <c r="I125" s="13" t="str">
        <f t="shared" si="5"/>
        <v>Wed</v>
      </c>
      <c r="J125" s="13" t="str">
        <f>Raw_Data!H125</f>
        <v>Present</v>
      </c>
      <c r="K125" s="15">
        <f>IF(Raw_Data!I125="","",TIMEVALUE(Raw_Data!I125))</f>
        <v>0.38333333333333336</v>
      </c>
      <c r="L125" s="15">
        <f>IF(Raw_Data!J125="","",TIMEVALUE(Raw_Data!J125))</f>
        <v>0.70208333333333328</v>
      </c>
      <c r="M125" s="13">
        <f>Raw_Data!K125</f>
        <v>7.66</v>
      </c>
      <c r="N125" s="13">
        <f>Raw_Data!L125</f>
        <v>17</v>
      </c>
      <c r="O125" s="13">
        <f>Raw_Data!M125</f>
        <v>12</v>
      </c>
      <c r="P125" s="13">
        <f t="shared" si="6"/>
        <v>5</v>
      </c>
      <c r="Q125" s="13">
        <f>Raw_Data!O125</f>
        <v>17</v>
      </c>
      <c r="R125" s="16">
        <f t="shared" si="7"/>
        <v>70.588235294117652</v>
      </c>
      <c r="S125" s="16">
        <f>Raw_Data!Q125</f>
        <v>70.599999999999994</v>
      </c>
      <c r="T125" s="17">
        <f>Raw_Data!R125</f>
        <v>0</v>
      </c>
      <c r="U125" s="13" t="str">
        <f>Raw_Data!S125</f>
        <v>Low</v>
      </c>
      <c r="V125" s="13" t="str">
        <f>Raw_Data!T125</f>
        <v>Pending</v>
      </c>
    </row>
    <row r="126" spans="1:22" x14ac:dyDescent="0.3">
      <c r="A126" s="13" t="str">
        <f>Raw_Data!A126</f>
        <v>EMP005</v>
      </c>
      <c r="B126" s="13" t="str">
        <f>Raw_Data!B126</f>
        <v>Vikram Patel</v>
      </c>
      <c r="C126" s="13" t="str">
        <f>Raw_Data!C126</f>
        <v>Operations</v>
      </c>
      <c r="D126" s="13" t="str">
        <f>Raw_Data!D126</f>
        <v>Process Executive</v>
      </c>
      <c r="E126" s="13" t="str">
        <f>Raw_Data!E126</f>
        <v>Kolkata</v>
      </c>
      <c r="F126" s="13" t="str">
        <f>Raw_Data!F126</f>
        <v>Amit Roy</v>
      </c>
      <c r="G126" s="14">
        <f>DATE(VALUE(RIGHT(Raw_Data!G126,4)),VALUE(MID(Raw_Data!G126,4,2)),VALUE(LEFT(Raw_Data!G126,2)))</f>
        <v>46120</v>
      </c>
      <c r="H126" s="13" t="str">
        <f t="shared" si="4"/>
        <v>Apr-2026</v>
      </c>
      <c r="I126" s="13" t="str">
        <f t="shared" si="5"/>
        <v>Wed</v>
      </c>
      <c r="J126" s="13" t="str">
        <f>Raw_Data!H126</f>
        <v>Present</v>
      </c>
      <c r="K126" s="15">
        <f>IF(Raw_Data!I126="","",TIMEVALUE(Raw_Data!I126))</f>
        <v>0.4236111111111111</v>
      </c>
      <c r="L126" s="15">
        <f>IF(Raw_Data!J126="","",TIMEVALUE(Raw_Data!J126))</f>
        <v>0.81666666666666665</v>
      </c>
      <c r="M126" s="13">
        <f>Raw_Data!K126</f>
        <v>9.44</v>
      </c>
      <c r="N126" s="13">
        <f>Raw_Data!L126</f>
        <v>19</v>
      </c>
      <c r="O126" s="13">
        <f>Raw_Data!M126</f>
        <v>16</v>
      </c>
      <c r="P126" s="13">
        <f t="shared" si="6"/>
        <v>3</v>
      </c>
      <c r="Q126" s="13">
        <f>Raw_Data!O126</f>
        <v>19</v>
      </c>
      <c r="R126" s="16">
        <f t="shared" si="7"/>
        <v>84.210526315789465</v>
      </c>
      <c r="S126" s="16">
        <f>Raw_Data!Q126</f>
        <v>84.2</v>
      </c>
      <c r="T126" s="17">
        <f>Raw_Data!R126</f>
        <v>1.44</v>
      </c>
      <c r="U126" s="13" t="str">
        <f>Raw_Data!S126</f>
        <v>High</v>
      </c>
      <c r="V126" s="13" t="str">
        <f>Raw_Data!T126</f>
        <v>In Progress</v>
      </c>
    </row>
    <row r="127" spans="1:22" x14ac:dyDescent="0.3">
      <c r="A127" s="13" t="str">
        <f>Raw_Data!A127</f>
        <v>EMP006</v>
      </c>
      <c r="B127" s="13" t="str">
        <f>Raw_Data!B127</f>
        <v>Ananya Gupta</v>
      </c>
      <c r="C127" s="13" t="str">
        <f>Raw_Data!C127</f>
        <v>Finance</v>
      </c>
      <c r="D127" s="13" t="str">
        <f>Raw_Data!D127</f>
        <v>Finance Executive</v>
      </c>
      <c r="E127" s="13" t="str">
        <f>Raw_Data!E127</f>
        <v>Kolkata</v>
      </c>
      <c r="F127" s="13" t="str">
        <f>Raw_Data!F127</f>
        <v>Neha Sen</v>
      </c>
      <c r="G127" s="14">
        <f>DATE(VALUE(RIGHT(Raw_Data!G127,4)),VALUE(MID(Raw_Data!G127,4,2)),VALUE(LEFT(Raw_Data!G127,2)))</f>
        <v>46120</v>
      </c>
      <c r="H127" s="13" t="str">
        <f t="shared" si="4"/>
        <v>Apr-2026</v>
      </c>
      <c r="I127" s="13" t="str">
        <f t="shared" si="5"/>
        <v>Wed</v>
      </c>
      <c r="J127" s="13" t="str">
        <f>Raw_Data!H127</f>
        <v>Present</v>
      </c>
      <c r="K127" s="15">
        <f>IF(Raw_Data!I127="","",TIMEVALUE(Raw_Data!I127))</f>
        <v>0.38750000000000001</v>
      </c>
      <c r="L127" s="15">
        <f>IF(Raw_Data!J127="","",TIMEVALUE(Raw_Data!J127))</f>
        <v>0.74513888888888891</v>
      </c>
      <c r="M127" s="13">
        <f>Raw_Data!K127</f>
        <v>8.59</v>
      </c>
      <c r="N127" s="13">
        <f>Raw_Data!L127</f>
        <v>10</v>
      </c>
      <c r="O127" s="13">
        <f>Raw_Data!M127</f>
        <v>8</v>
      </c>
      <c r="P127" s="13">
        <f t="shared" si="6"/>
        <v>2</v>
      </c>
      <c r="Q127" s="13">
        <f>Raw_Data!O127</f>
        <v>10</v>
      </c>
      <c r="R127" s="16">
        <f t="shared" si="7"/>
        <v>80</v>
      </c>
      <c r="S127" s="16">
        <f>Raw_Data!Q127</f>
        <v>80</v>
      </c>
      <c r="T127" s="17">
        <f>Raw_Data!R127</f>
        <v>0.59</v>
      </c>
      <c r="U127" s="13" t="str">
        <f>Raw_Data!S127</f>
        <v>Medium</v>
      </c>
      <c r="V127" s="13" t="str">
        <f>Raw_Data!T127</f>
        <v>In Progress</v>
      </c>
    </row>
    <row r="128" spans="1:22" x14ac:dyDescent="0.3">
      <c r="A128" s="13" t="str">
        <f>Raw_Data!A128</f>
        <v>EMP007</v>
      </c>
      <c r="B128" s="13" t="str">
        <f>Raw_Data!B128</f>
        <v>Rohan Mehta</v>
      </c>
      <c r="C128" s="13" t="str">
        <f>Raw_Data!C128</f>
        <v>Finance</v>
      </c>
      <c r="D128" s="13" t="str">
        <f>Raw_Data!D128</f>
        <v>Accounts Executive</v>
      </c>
      <c r="E128" s="13" t="str">
        <f>Raw_Data!E128</f>
        <v>Kolkata</v>
      </c>
      <c r="F128" s="13" t="str">
        <f>Raw_Data!F128</f>
        <v>Neha Sen</v>
      </c>
      <c r="G128" s="14">
        <f>DATE(VALUE(RIGHT(Raw_Data!G128,4)),VALUE(MID(Raw_Data!G128,4,2)),VALUE(LEFT(Raw_Data!G128,2)))</f>
        <v>46120</v>
      </c>
      <c r="H128" s="13" t="str">
        <f t="shared" si="4"/>
        <v>Apr-2026</v>
      </c>
      <c r="I128" s="13" t="str">
        <f t="shared" si="5"/>
        <v>Wed</v>
      </c>
      <c r="J128" s="13" t="str">
        <f>Raw_Data!H128</f>
        <v>Present</v>
      </c>
      <c r="K128" s="15">
        <f>IF(Raw_Data!I128="","",TIMEVALUE(Raw_Data!I128))</f>
        <v>0.42638888888888887</v>
      </c>
      <c r="L128" s="15">
        <f>IF(Raw_Data!J128="","",TIMEVALUE(Raw_Data!J128))</f>
        <v>0.81944444444444442</v>
      </c>
      <c r="M128" s="13">
        <f>Raw_Data!K128</f>
        <v>9.44</v>
      </c>
      <c r="N128" s="13">
        <f>Raw_Data!L128</f>
        <v>7</v>
      </c>
      <c r="O128" s="13">
        <f>Raw_Data!M128</f>
        <v>7</v>
      </c>
      <c r="P128" s="13">
        <f t="shared" si="6"/>
        <v>0</v>
      </c>
      <c r="Q128" s="13">
        <f>Raw_Data!O128</f>
        <v>7</v>
      </c>
      <c r="R128" s="16">
        <f t="shared" si="7"/>
        <v>100</v>
      </c>
      <c r="S128" s="16">
        <f>Raw_Data!Q128</f>
        <v>100</v>
      </c>
      <c r="T128" s="17">
        <f>Raw_Data!R128</f>
        <v>1.44</v>
      </c>
      <c r="U128" s="13" t="str">
        <f>Raw_Data!S128</f>
        <v>Low</v>
      </c>
      <c r="V128" s="13" t="str">
        <f>Raw_Data!T128</f>
        <v>Closed</v>
      </c>
    </row>
    <row r="129" spans="1:22" x14ac:dyDescent="0.3">
      <c r="A129" s="13" t="str">
        <f>Raw_Data!A129</f>
        <v>EMP008</v>
      </c>
      <c r="B129" s="13" t="str">
        <f>Raw_Data!B129</f>
        <v>Ishita Roy</v>
      </c>
      <c r="C129" s="13" t="str">
        <f>Raw_Data!C129</f>
        <v>Finance</v>
      </c>
      <c r="D129" s="13" t="str">
        <f>Raw_Data!D129</f>
        <v>Finance Executive</v>
      </c>
      <c r="E129" s="13" t="str">
        <f>Raw_Data!E129</f>
        <v>Kolkata</v>
      </c>
      <c r="F129" s="13" t="str">
        <f>Raw_Data!F129</f>
        <v>Neha Sen</v>
      </c>
      <c r="G129" s="14">
        <f>DATE(VALUE(RIGHT(Raw_Data!G129,4)),VALUE(MID(Raw_Data!G129,4,2)),VALUE(LEFT(Raw_Data!G129,2)))</f>
        <v>46120</v>
      </c>
      <c r="H129" s="13" t="str">
        <f t="shared" si="4"/>
        <v>Apr-2026</v>
      </c>
      <c r="I129" s="13" t="str">
        <f t="shared" si="5"/>
        <v>Wed</v>
      </c>
      <c r="J129" s="13" t="str">
        <f>Raw_Data!H129</f>
        <v>Half Day</v>
      </c>
      <c r="K129" s="15">
        <f>IF(Raw_Data!I129="","",TIMEVALUE(Raw_Data!I129))</f>
        <v>0.38750000000000001</v>
      </c>
      <c r="L129" s="15">
        <f>IF(Raw_Data!J129="","",TIMEVALUE(Raw_Data!J129))</f>
        <v>0.55694444444444446</v>
      </c>
      <c r="M129" s="13">
        <f>Raw_Data!K129</f>
        <v>4.07</v>
      </c>
      <c r="N129" s="13">
        <f>Raw_Data!L129</f>
        <v>14</v>
      </c>
      <c r="O129" s="13">
        <f>Raw_Data!M129</f>
        <v>9</v>
      </c>
      <c r="P129" s="13">
        <f t="shared" si="6"/>
        <v>5</v>
      </c>
      <c r="Q129" s="13">
        <f>Raw_Data!O129</f>
        <v>14</v>
      </c>
      <c r="R129" s="16">
        <f t="shared" si="7"/>
        <v>64.285714285714292</v>
      </c>
      <c r="S129" s="16">
        <f>Raw_Data!Q129</f>
        <v>64.3</v>
      </c>
      <c r="T129" s="17">
        <f>Raw_Data!R129</f>
        <v>0</v>
      </c>
      <c r="U129" s="13" t="str">
        <f>Raw_Data!S129</f>
        <v>Medium</v>
      </c>
      <c r="V129" s="13" t="str">
        <f>Raw_Data!T129</f>
        <v>Pending</v>
      </c>
    </row>
    <row r="130" spans="1:22" x14ac:dyDescent="0.3">
      <c r="A130" s="13" t="str">
        <f>Raw_Data!A130</f>
        <v>EMP009</v>
      </c>
      <c r="B130" s="13" t="str">
        <f>Raw_Data!B130</f>
        <v>Arjun Nair</v>
      </c>
      <c r="C130" s="13" t="str">
        <f>Raw_Data!C130</f>
        <v>Sales</v>
      </c>
      <c r="D130" s="13" t="str">
        <f>Raw_Data!D130</f>
        <v>Sales Executive</v>
      </c>
      <c r="E130" s="13" t="str">
        <f>Raw_Data!E130</f>
        <v>Kolkata</v>
      </c>
      <c r="F130" s="13" t="str">
        <f>Raw_Data!F130</f>
        <v>Sourav Das</v>
      </c>
      <c r="G130" s="14">
        <f>DATE(VALUE(RIGHT(Raw_Data!G130,4)),VALUE(MID(Raw_Data!G130,4,2)),VALUE(LEFT(Raw_Data!G130,2)))</f>
        <v>46120</v>
      </c>
      <c r="H130" s="13" t="str">
        <f t="shared" ref="H130:H193" si="8">TEXT(G130,"mmm-yyyy")</f>
        <v>Apr-2026</v>
      </c>
      <c r="I130" s="13" t="str">
        <f t="shared" ref="I130:I193" si="9">TEXT(G130,"ddd")</f>
        <v>Wed</v>
      </c>
      <c r="J130" s="13" t="str">
        <f>Raw_Data!H130</f>
        <v>Present</v>
      </c>
      <c r="K130" s="15">
        <f>IF(Raw_Data!I130="","",TIMEVALUE(Raw_Data!I130))</f>
        <v>0.42499999999999999</v>
      </c>
      <c r="L130" s="15">
        <f>IF(Raw_Data!J130="","",TIMEVALUE(Raw_Data!J130))</f>
        <v>0.82361111111111107</v>
      </c>
      <c r="M130" s="13">
        <f>Raw_Data!K130</f>
        <v>9.57</v>
      </c>
      <c r="N130" s="13">
        <f>Raw_Data!L130</f>
        <v>21</v>
      </c>
      <c r="O130" s="13">
        <f>Raw_Data!M130</f>
        <v>15</v>
      </c>
      <c r="P130" s="13">
        <f t="shared" ref="P130:P193" si="10">N130-O130</f>
        <v>6</v>
      </c>
      <c r="Q130" s="13">
        <f>Raw_Data!O130</f>
        <v>21</v>
      </c>
      <c r="R130" s="16">
        <f t="shared" ref="R130:R193" si="11">IFERROR(O130/N130*100,0)</f>
        <v>71.428571428571431</v>
      </c>
      <c r="S130" s="16">
        <f>Raw_Data!Q130</f>
        <v>71.400000000000006</v>
      </c>
      <c r="T130" s="17">
        <f>Raw_Data!R130</f>
        <v>1.57</v>
      </c>
      <c r="U130" s="13" t="str">
        <f>Raw_Data!S130</f>
        <v>High</v>
      </c>
      <c r="V130" s="13" t="str">
        <f>Raw_Data!T130</f>
        <v>Pending</v>
      </c>
    </row>
    <row r="131" spans="1:22" x14ac:dyDescent="0.3">
      <c r="A131" s="13" t="str">
        <f>Raw_Data!A131</f>
        <v>EMP010</v>
      </c>
      <c r="B131" s="13" t="str">
        <f>Raw_Data!B131</f>
        <v>Meera Kapoor</v>
      </c>
      <c r="C131" s="13" t="str">
        <f>Raw_Data!C131</f>
        <v>Sales</v>
      </c>
      <c r="D131" s="13" t="str">
        <f>Raw_Data!D131</f>
        <v>Sales Executive</v>
      </c>
      <c r="E131" s="13" t="str">
        <f>Raw_Data!E131</f>
        <v>Kolkata</v>
      </c>
      <c r="F131" s="13" t="str">
        <f>Raw_Data!F131</f>
        <v>Sourav Das</v>
      </c>
      <c r="G131" s="14">
        <f>DATE(VALUE(RIGHT(Raw_Data!G131,4)),VALUE(MID(Raw_Data!G131,4,2)),VALUE(LEFT(Raw_Data!G131,2)))</f>
        <v>46120</v>
      </c>
      <c r="H131" s="13" t="str">
        <f t="shared" si="8"/>
        <v>Apr-2026</v>
      </c>
      <c r="I131" s="13" t="str">
        <f t="shared" si="9"/>
        <v>Wed</v>
      </c>
      <c r="J131" s="13" t="str">
        <f>Raw_Data!H131</f>
        <v>Present</v>
      </c>
      <c r="K131" s="15">
        <f>IF(Raw_Data!I131="","",TIMEVALUE(Raw_Data!I131))</f>
        <v>0.37708333333333333</v>
      </c>
      <c r="L131" s="15">
        <f>IF(Raw_Data!J131="","",TIMEVALUE(Raw_Data!J131))</f>
        <v>0.76458333333333328</v>
      </c>
      <c r="M131" s="13">
        <f>Raw_Data!K131</f>
        <v>9.3000000000000007</v>
      </c>
      <c r="N131" s="13">
        <f>Raw_Data!L131</f>
        <v>12</v>
      </c>
      <c r="O131" s="13">
        <f>Raw_Data!M131</f>
        <v>10</v>
      </c>
      <c r="P131" s="13">
        <f t="shared" si="10"/>
        <v>2</v>
      </c>
      <c r="Q131" s="13">
        <f>Raw_Data!O131</f>
        <v>12</v>
      </c>
      <c r="R131" s="16">
        <f t="shared" si="11"/>
        <v>83.333333333333343</v>
      </c>
      <c r="S131" s="16">
        <f>Raw_Data!Q131</f>
        <v>83.3</v>
      </c>
      <c r="T131" s="17">
        <f>Raw_Data!R131</f>
        <v>1.3</v>
      </c>
      <c r="U131" s="13" t="str">
        <f>Raw_Data!S131</f>
        <v>Medium</v>
      </c>
      <c r="V131" s="13" t="str">
        <f>Raw_Data!T131</f>
        <v>In Progress</v>
      </c>
    </row>
    <row r="132" spans="1:22" x14ac:dyDescent="0.3">
      <c r="A132" s="13" t="str">
        <f>Raw_Data!A132</f>
        <v>EMP011</v>
      </c>
      <c r="B132" s="13" t="str">
        <f>Raw_Data!B132</f>
        <v>Karan Malhotra</v>
      </c>
      <c r="C132" s="13" t="str">
        <f>Raw_Data!C132</f>
        <v>Sales</v>
      </c>
      <c r="D132" s="13" t="str">
        <f>Raw_Data!D132</f>
        <v>Senior Executive</v>
      </c>
      <c r="E132" s="13" t="str">
        <f>Raw_Data!E132</f>
        <v>Kolkata</v>
      </c>
      <c r="F132" s="13" t="str">
        <f>Raw_Data!F132</f>
        <v>Sourav Das</v>
      </c>
      <c r="G132" s="14">
        <f>DATE(VALUE(RIGHT(Raw_Data!G132,4)),VALUE(MID(Raw_Data!G132,4,2)),VALUE(LEFT(Raw_Data!G132,2)))</f>
        <v>46120</v>
      </c>
      <c r="H132" s="13" t="str">
        <f t="shared" si="8"/>
        <v>Apr-2026</v>
      </c>
      <c r="I132" s="13" t="str">
        <f t="shared" si="9"/>
        <v>Wed</v>
      </c>
      <c r="J132" s="13" t="str">
        <f>Raw_Data!H132</f>
        <v>Present</v>
      </c>
      <c r="K132" s="15">
        <f>IF(Raw_Data!I132="","",TIMEVALUE(Raw_Data!I132))</f>
        <v>0.3840277777777778</v>
      </c>
      <c r="L132" s="15">
        <f>IF(Raw_Data!J132="","",TIMEVALUE(Raw_Data!J132))</f>
        <v>0.77083333333333337</v>
      </c>
      <c r="M132" s="13">
        <f>Raw_Data!K132</f>
        <v>9.2899999999999991</v>
      </c>
      <c r="N132" s="13">
        <f>Raw_Data!L132</f>
        <v>21</v>
      </c>
      <c r="O132" s="13">
        <f>Raw_Data!M132</f>
        <v>20</v>
      </c>
      <c r="P132" s="13">
        <f t="shared" si="10"/>
        <v>1</v>
      </c>
      <c r="Q132" s="13">
        <f>Raw_Data!O132</f>
        <v>21</v>
      </c>
      <c r="R132" s="16">
        <f t="shared" si="11"/>
        <v>95.238095238095227</v>
      </c>
      <c r="S132" s="16">
        <f>Raw_Data!Q132</f>
        <v>95.2</v>
      </c>
      <c r="T132" s="17">
        <f>Raw_Data!R132</f>
        <v>1.29</v>
      </c>
      <c r="U132" s="13" t="str">
        <f>Raw_Data!S132</f>
        <v>Low</v>
      </c>
      <c r="V132" s="13" t="str">
        <f>Raw_Data!T132</f>
        <v>In Progress</v>
      </c>
    </row>
    <row r="133" spans="1:22" x14ac:dyDescent="0.3">
      <c r="A133" s="13" t="str">
        <f>Raw_Data!A133</f>
        <v>EMP012</v>
      </c>
      <c r="B133" s="13" t="str">
        <f>Raw_Data!B133</f>
        <v>Tanya Bose</v>
      </c>
      <c r="C133" s="13" t="str">
        <f>Raw_Data!C133</f>
        <v>HR</v>
      </c>
      <c r="D133" s="13" t="str">
        <f>Raw_Data!D133</f>
        <v>HR Executive</v>
      </c>
      <c r="E133" s="13" t="str">
        <f>Raw_Data!E133</f>
        <v>Kolkata</v>
      </c>
      <c r="F133" s="13" t="str">
        <f>Raw_Data!F133</f>
        <v>Ritu Ghosh</v>
      </c>
      <c r="G133" s="14">
        <f>DATE(VALUE(RIGHT(Raw_Data!G133,4)),VALUE(MID(Raw_Data!G133,4,2)),VALUE(LEFT(Raw_Data!G133,2)))</f>
        <v>46120</v>
      </c>
      <c r="H133" s="13" t="str">
        <f t="shared" si="8"/>
        <v>Apr-2026</v>
      </c>
      <c r="I133" s="13" t="str">
        <f t="shared" si="9"/>
        <v>Wed</v>
      </c>
      <c r="J133" s="13" t="str">
        <f>Raw_Data!H133</f>
        <v>Present</v>
      </c>
      <c r="K133" s="15">
        <f>IF(Raw_Data!I133="","",TIMEVALUE(Raw_Data!I133))</f>
        <v>0.43055555555555558</v>
      </c>
      <c r="L133" s="15">
        <f>IF(Raw_Data!J133="","",TIMEVALUE(Raw_Data!J133))</f>
        <v>0.73819444444444449</v>
      </c>
      <c r="M133" s="13">
        <f>Raw_Data!K133</f>
        <v>7.39</v>
      </c>
      <c r="N133" s="13">
        <f>Raw_Data!L133</f>
        <v>11</v>
      </c>
      <c r="O133" s="13">
        <f>Raw_Data!M133</f>
        <v>9</v>
      </c>
      <c r="P133" s="13">
        <f t="shared" si="10"/>
        <v>2</v>
      </c>
      <c r="Q133" s="13">
        <f>Raw_Data!O133</f>
        <v>11</v>
      </c>
      <c r="R133" s="16">
        <f t="shared" si="11"/>
        <v>81.818181818181827</v>
      </c>
      <c r="S133" s="16">
        <f>Raw_Data!Q133</f>
        <v>81.8</v>
      </c>
      <c r="T133" s="17">
        <f>Raw_Data!R133</f>
        <v>0</v>
      </c>
      <c r="U133" s="13" t="str">
        <f>Raw_Data!S133</f>
        <v>Medium</v>
      </c>
      <c r="V133" s="13" t="str">
        <f>Raw_Data!T133</f>
        <v>In Progress</v>
      </c>
    </row>
    <row r="134" spans="1:22" x14ac:dyDescent="0.3">
      <c r="A134" s="13" t="str">
        <f>Raw_Data!A134</f>
        <v>EMP013</v>
      </c>
      <c r="B134" s="13" t="str">
        <f>Raw_Data!B134</f>
        <v>Aditya Jain</v>
      </c>
      <c r="C134" s="13" t="str">
        <f>Raw_Data!C134</f>
        <v>Customer Support</v>
      </c>
      <c r="D134" s="13" t="str">
        <f>Raw_Data!D134</f>
        <v>Support Executive</v>
      </c>
      <c r="E134" s="13" t="str">
        <f>Raw_Data!E134</f>
        <v>Kolkata</v>
      </c>
      <c r="F134" s="13" t="str">
        <f>Raw_Data!F134</f>
        <v>Ritu Ghosh</v>
      </c>
      <c r="G134" s="14">
        <f>DATE(VALUE(RIGHT(Raw_Data!G134,4)),VALUE(MID(Raw_Data!G134,4,2)),VALUE(LEFT(Raw_Data!G134,2)))</f>
        <v>46120</v>
      </c>
      <c r="H134" s="13" t="str">
        <f t="shared" si="8"/>
        <v>Apr-2026</v>
      </c>
      <c r="I134" s="13" t="str">
        <f t="shared" si="9"/>
        <v>Wed</v>
      </c>
      <c r="J134" s="13" t="str">
        <f>Raw_Data!H134</f>
        <v>Present</v>
      </c>
      <c r="K134" s="15">
        <f>IF(Raw_Data!I134="","",TIMEVALUE(Raw_Data!I134))</f>
        <v>0.3888888888888889</v>
      </c>
      <c r="L134" s="15">
        <f>IF(Raw_Data!J134="","",TIMEVALUE(Raw_Data!J134))</f>
        <v>0.76041666666666663</v>
      </c>
      <c r="M134" s="13">
        <f>Raw_Data!K134</f>
        <v>8.92</v>
      </c>
      <c r="N134" s="13">
        <f>Raw_Data!L134</f>
        <v>28</v>
      </c>
      <c r="O134" s="13">
        <f>Raw_Data!M134</f>
        <v>19</v>
      </c>
      <c r="P134" s="13">
        <f t="shared" si="10"/>
        <v>9</v>
      </c>
      <c r="Q134" s="13">
        <f>Raw_Data!O134</f>
        <v>28</v>
      </c>
      <c r="R134" s="16">
        <f t="shared" si="11"/>
        <v>67.857142857142861</v>
      </c>
      <c r="S134" s="16">
        <f>Raw_Data!Q134</f>
        <v>67.900000000000006</v>
      </c>
      <c r="T134" s="17">
        <f>Raw_Data!R134</f>
        <v>0.92</v>
      </c>
      <c r="U134" s="13" t="str">
        <f>Raw_Data!S134</f>
        <v>Low</v>
      </c>
      <c r="V134" s="13" t="str">
        <f>Raw_Data!T134</f>
        <v>Backlog</v>
      </c>
    </row>
    <row r="135" spans="1:22" x14ac:dyDescent="0.3">
      <c r="A135" s="13" t="str">
        <f>Raw_Data!A135</f>
        <v>EMP014</v>
      </c>
      <c r="B135" s="13" t="str">
        <f>Raw_Data!B135</f>
        <v>Neha Agarwal</v>
      </c>
      <c r="C135" s="13" t="str">
        <f>Raw_Data!C135</f>
        <v>Customer Support</v>
      </c>
      <c r="D135" s="13" t="str">
        <f>Raw_Data!D135</f>
        <v>Support Executive</v>
      </c>
      <c r="E135" s="13" t="str">
        <f>Raw_Data!E135</f>
        <v>Kolkata</v>
      </c>
      <c r="F135" s="13" t="str">
        <f>Raw_Data!F135</f>
        <v>Ritu Ghosh</v>
      </c>
      <c r="G135" s="14">
        <f>DATE(VALUE(RIGHT(Raw_Data!G135,4)),VALUE(MID(Raw_Data!G135,4,2)),VALUE(LEFT(Raw_Data!G135,2)))</f>
        <v>46120</v>
      </c>
      <c r="H135" s="13" t="str">
        <f t="shared" si="8"/>
        <v>Apr-2026</v>
      </c>
      <c r="I135" s="13" t="str">
        <f t="shared" si="9"/>
        <v>Wed</v>
      </c>
      <c r="J135" s="13" t="str">
        <f>Raw_Data!H135</f>
        <v>Present</v>
      </c>
      <c r="K135" s="15">
        <f>IF(Raw_Data!I135="","",TIMEVALUE(Raw_Data!I135))</f>
        <v>0.37986111111111109</v>
      </c>
      <c r="L135" s="15">
        <f>IF(Raw_Data!J135="","",TIMEVALUE(Raw_Data!J135))</f>
        <v>0.75416666666666665</v>
      </c>
      <c r="M135" s="13">
        <f>Raw_Data!K135</f>
        <v>8.99</v>
      </c>
      <c r="N135" s="13">
        <f>Raw_Data!L135</f>
        <v>17</v>
      </c>
      <c r="O135" s="13">
        <f>Raw_Data!M135</f>
        <v>14</v>
      </c>
      <c r="P135" s="13">
        <f t="shared" si="10"/>
        <v>3</v>
      </c>
      <c r="Q135" s="13">
        <f>Raw_Data!O135</f>
        <v>17</v>
      </c>
      <c r="R135" s="16">
        <f t="shared" si="11"/>
        <v>82.35294117647058</v>
      </c>
      <c r="S135" s="16">
        <f>Raw_Data!Q135</f>
        <v>82.4</v>
      </c>
      <c r="T135" s="17">
        <f>Raw_Data!R135</f>
        <v>0.99</v>
      </c>
      <c r="U135" s="13" t="str">
        <f>Raw_Data!S135</f>
        <v>Low</v>
      </c>
      <c r="V135" s="13" t="str">
        <f>Raw_Data!T135</f>
        <v>In Progress</v>
      </c>
    </row>
    <row r="136" spans="1:22" x14ac:dyDescent="0.3">
      <c r="A136" s="13" t="str">
        <f>Raw_Data!A136</f>
        <v>EMP015</v>
      </c>
      <c r="B136" s="13" t="str">
        <f>Raw_Data!B136</f>
        <v>Siddharth Roy</v>
      </c>
      <c r="C136" s="13" t="str">
        <f>Raw_Data!C136</f>
        <v>Customer Support</v>
      </c>
      <c r="D136" s="13" t="str">
        <f>Raw_Data!D136</f>
        <v>Senior Executive</v>
      </c>
      <c r="E136" s="13" t="str">
        <f>Raw_Data!E136</f>
        <v>Kolkata</v>
      </c>
      <c r="F136" s="13" t="str">
        <f>Raw_Data!F136</f>
        <v>Ritu Ghosh</v>
      </c>
      <c r="G136" s="14">
        <f>DATE(VALUE(RIGHT(Raw_Data!G136,4)),VALUE(MID(Raw_Data!G136,4,2)),VALUE(LEFT(Raw_Data!G136,2)))</f>
        <v>46120</v>
      </c>
      <c r="H136" s="13" t="str">
        <f t="shared" si="8"/>
        <v>Apr-2026</v>
      </c>
      <c r="I136" s="13" t="str">
        <f t="shared" si="9"/>
        <v>Wed</v>
      </c>
      <c r="J136" s="13" t="str">
        <f>Raw_Data!H136</f>
        <v>Present</v>
      </c>
      <c r="K136" s="15">
        <f>IF(Raw_Data!I136="","",TIMEVALUE(Raw_Data!I136))</f>
        <v>0.38472222222222224</v>
      </c>
      <c r="L136" s="15">
        <f>IF(Raw_Data!J136="","",TIMEVALUE(Raw_Data!J136))</f>
        <v>0.70138888888888884</v>
      </c>
      <c r="M136" s="13">
        <f>Raw_Data!K136</f>
        <v>7.6</v>
      </c>
      <c r="N136" s="13">
        <f>Raw_Data!L136</f>
        <v>27</v>
      </c>
      <c r="O136" s="13">
        <f>Raw_Data!M136</f>
        <v>22</v>
      </c>
      <c r="P136" s="13">
        <f t="shared" si="10"/>
        <v>5</v>
      </c>
      <c r="Q136" s="13">
        <f>Raw_Data!O136</f>
        <v>27</v>
      </c>
      <c r="R136" s="16">
        <f t="shared" si="11"/>
        <v>81.481481481481481</v>
      </c>
      <c r="S136" s="16">
        <f>Raw_Data!Q136</f>
        <v>81.5</v>
      </c>
      <c r="T136" s="17">
        <f>Raw_Data!R136</f>
        <v>0</v>
      </c>
      <c r="U136" s="13" t="str">
        <f>Raw_Data!S136</f>
        <v>Low</v>
      </c>
      <c r="V136" s="13" t="str">
        <f>Raw_Data!T136</f>
        <v>Pending</v>
      </c>
    </row>
    <row r="137" spans="1:22" x14ac:dyDescent="0.3">
      <c r="A137" s="13" t="str">
        <f>Raw_Data!A137</f>
        <v>EMP016</v>
      </c>
      <c r="B137" s="13" t="str">
        <f>Raw_Data!B137</f>
        <v>Pooja Saha</v>
      </c>
      <c r="C137" s="13" t="str">
        <f>Raw_Data!C137</f>
        <v>Operations</v>
      </c>
      <c r="D137" s="13" t="str">
        <f>Raw_Data!D137</f>
        <v>Process Executive</v>
      </c>
      <c r="E137" s="13" t="str">
        <f>Raw_Data!E137</f>
        <v>Durgapur</v>
      </c>
      <c r="F137" s="13" t="str">
        <f>Raw_Data!F137</f>
        <v>Amit Roy</v>
      </c>
      <c r="G137" s="14">
        <f>DATE(VALUE(RIGHT(Raw_Data!G137,4)),VALUE(MID(Raw_Data!G137,4,2)),VALUE(LEFT(Raw_Data!G137,2)))</f>
        <v>46120</v>
      </c>
      <c r="H137" s="13" t="str">
        <f t="shared" si="8"/>
        <v>Apr-2026</v>
      </c>
      <c r="I137" s="13" t="str">
        <f t="shared" si="9"/>
        <v>Wed</v>
      </c>
      <c r="J137" s="13" t="str">
        <f>Raw_Data!H137</f>
        <v>Present</v>
      </c>
      <c r="K137" s="15">
        <f>IF(Raw_Data!I137="","",TIMEVALUE(Raw_Data!I137))</f>
        <v>0.41944444444444445</v>
      </c>
      <c r="L137" s="15">
        <f>IF(Raw_Data!J137="","",TIMEVALUE(Raw_Data!J137))</f>
        <v>0.74375000000000002</v>
      </c>
      <c r="M137" s="13">
        <f>Raw_Data!K137</f>
        <v>7.79</v>
      </c>
      <c r="N137" s="13">
        <f>Raw_Data!L137</f>
        <v>25</v>
      </c>
      <c r="O137" s="13">
        <f>Raw_Data!M137</f>
        <v>21</v>
      </c>
      <c r="P137" s="13">
        <f t="shared" si="10"/>
        <v>4</v>
      </c>
      <c r="Q137" s="13">
        <f>Raw_Data!O137</f>
        <v>25</v>
      </c>
      <c r="R137" s="16">
        <f t="shared" si="11"/>
        <v>84</v>
      </c>
      <c r="S137" s="16">
        <f>Raw_Data!Q137</f>
        <v>84</v>
      </c>
      <c r="T137" s="17">
        <f>Raw_Data!R137</f>
        <v>0</v>
      </c>
      <c r="U137" s="13" t="str">
        <f>Raw_Data!S137</f>
        <v>Medium</v>
      </c>
      <c r="V137" s="13" t="str">
        <f>Raw_Data!T137</f>
        <v>Pending</v>
      </c>
    </row>
    <row r="138" spans="1:22" x14ac:dyDescent="0.3">
      <c r="A138" s="13" t="str">
        <f>Raw_Data!A138</f>
        <v>EMP017</v>
      </c>
      <c r="B138" s="13" t="str">
        <f>Raw_Data!B138</f>
        <v>Abhishek Paul</v>
      </c>
      <c r="C138" s="13" t="str">
        <f>Raw_Data!C138</f>
        <v>Operations</v>
      </c>
      <c r="D138" s="13" t="str">
        <f>Raw_Data!D138</f>
        <v>Process Executive</v>
      </c>
      <c r="E138" s="13" t="str">
        <f>Raw_Data!E138</f>
        <v>Durgapur</v>
      </c>
      <c r="F138" s="13" t="str">
        <f>Raw_Data!F138</f>
        <v>Amit Roy</v>
      </c>
      <c r="G138" s="14">
        <f>DATE(VALUE(RIGHT(Raw_Data!G138,4)),VALUE(MID(Raw_Data!G138,4,2)),VALUE(LEFT(Raw_Data!G138,2)))</f>
        <v>46120</v>
      </c>
      <c r="H138" s="13" t="str">
        <f t="shared" si="8"/>
        <v>Apr-2026</v>
      </c>
      <c r="I138" s="13" t="str">
        <f t="shared" si="9"/>
        <v>Wed</v>
      </c>
      <c r="J138" s="13" t="str">
        <f>Raw_Data!H138</f>
        <v>Present</v>
      </c>
      <c r="K138" s="15">
        <f>IF(Raw_Data!I138="","",TIMEVALUE(Raw_Data!I138))</f>
        <v>0.37638888888888888</v>
      </c>
      <c r="L138" s="15">
        <f>IF(Raw_Data!J138="","",TIMEVALUE(Raw_Data!J138))</f>
        <v>0.7368055555555556</v>
      </c>
      <c r="M138" s="13">
        <f>Raw_Data!K138</f>
        <v>8.66</v>
      </c>
      <c r="N138" s="13">
        <f>Raw_Data!L138</f>
        <v>18</v>
      </c>
      <c r="O138" s="13">
        <f>Raw_Data!M138</f>
        <v>16</v>
      </c>
      <c r="P138" s="13">
        <f t="shared" si="10"/>
        <v>2</v>
      </c>
      <c r="Q138" s="13">
        <f>Raw_Data!O138</f>
        <v>18</v>
      </c>
      <c r="R138" s="16">
        <f t="shared" si="11"/>
        <v>88.888888888888886</v>
      </c>
      <c r="S138" s="16">
        <f>Raw_Data!Q138</f>
        <v>88.9</v>
      </c>
      <c r="T138" s="17">
        <f>Raw_Data!R138</f>
        <v>0.66</v>
      </c>
      <c r="U138" s="13" t="str">
        <f>Raw_Data!S138</f>
        <v>Medium</v>
      </c>
      <c r="V138" s="13" t="str">
        <f>Raw_Data!T138</f>
        <v>In Progress</v>
      </c>
    </row>
    <row r="139" spans="1:22" x14ac:dyDescent="0.3">
      <c r="A139" s="13" t="str">
        <f>Raw_Data!A139</f>
        <v>EMP018</v>
      </c>
      <c r="B139" s="13" t="str">
        <f>Raw_Data!B139</f>
        <v>Nandini Ghosh</v>
      </c>
      <c r="C139" s="13" t="str">
        <f>Raw_Data!C139</f>
        <v>Finance</v>
      </c>
      <c r="D139" s="13" t="str">
        <f>Raw_Data!D139</f>
        <v>Finance Executive</v>
      </c>
      <c r="E139" s="13" t="str">
        <f>Raw_Data!E139</f>
        <v>Durgapur</v>
      </c>
      <c r="F139" s="13" t="str">
        <f>Raw_Data!F139</f>
        <v>Neha Sen</v>
      </c>
      <c r="G139" s="14">
        <f>DATE(VALUE(RIGHT(Raw_Data!G139,4)),VALUE(MID(Raw_Data!G139,4,2)),VALUE(LEFT(Raw_Data!G139,2)))</f>
        <v>46120</v>
      </c>
      <c r="H139" s="13" t="str">
        <f t="shared" si="8"/>
        <v>Apr-2026</v>
      </c>
      <c r="I139" s="13" t="str">
        <f t="shared" si="9"/>
        <v>Wed</v>
      </c>
      <c r="J139" s="13" t="str">
        <f>Raw_Data!H139</f>
        <v>Present</v>
      </c>
      <c r="K139" s="15">
        <f>IF(Raw_Data!I139="","",TIMEVALUE(Raw_Data!I139))</f>
        <v>0.38472222222222224</v>
      </c>
      <c r="L139" s="15">
        <f>IF(Raw_Data!J139="","",TIMEVALUE(Raw_Data!J139))</f>
        <v>0.70972222222222225</v>
      </c>
      <c r="M139" s="13">
        <f>Raw_Data!K139</f>
        <v>7.81</v>
      </c>
      <c r="N139" s="13">
        <f>Raw_Data!L139</f>
        <v>21</v>
      </c>
      <c r="O139" s="13">
        <f>Raw_Data!M139</f>
        <v>14</v>
      </c>
      <c r="P139" s="13">
        <f t="shared" si="10"/>
        <v>7</v>
      </c>
      <c r="Q139" s="13">
        <f>Raw_Data!O139</f>
        <v>21</v>
      </c>
      <c r="R139" s="16">
        <f t="shared" si="11"/>
        <v>66.666666666666657</v>
      </c>
      <c r="S139" s="16">
        <f>Raw_Data!Q139</f>
        <v>66.7</v>
      </c>
      <c r="T139" s="17">
        <f>Raw_Data!R139</f>
        <v>0</v>
      </c>
      <c r="U139" s="13" t="str">
        <f>Raw_Data!S139</f>
        <v>High</v>
      </c>
      <c r="V139" s="13" t="str">
        <f>Raw_Data!T139</f>
        <v>Pending</v>
      </c>
    </row>
    <row r="140" spans="1:22" x14ac:dyDescent="0.3">
      <c r="A140" s="13" t="str">
        <f>Raw_Data!A140</f>
        <v>EMP019</v>
      </c>
      <c r="B140" s="13" t="str">
        <f>Raw_Data!B140</f>
        <v>Manish Kumar</v>
      </c>
      <c r="C140" s="13" t="str">
        <f>Raw_Data!C140</f>
        <v>Sales</v>
      </c>
      <c r="D140" s="13" t="str">
        <f>Raw_Data!D140</f>
        <v>Sales Executive</v>
      </c>
      <c r="E140" s="13" t="str">
        <f>Raw_Data!E140</f>
        <v>Durgapur</v>
      </c>
      <c r="F140" s="13" t="str">
        <f>Raw_Data!F140</f>
        <v>Sourav Das</v>
      </c>
      <c r="G140" s="14">
        <f>DATE(VALUE(RIGHT(Raw_Data!G140,4)),VALUE(MID(Raw_Data!G140,4,2)),VALUE(LEFT(Raw_Data!G140,2)))</f>
        <v>46120</v>
      </c>
      <c r="H140" s="13" t="str">
        <f t="shared" si="8"/>
        <v>Apr-2026</v>
      </c>
      <c r="I140" s="13" t="str">
        <f t="shared" si="9"/>
        <v>Wed</v>
      </c>
      <c r="J140" s="13" t="str">
        <f>Raw_Data!H140</f>
        <v>Present</v>
      </c>
      <c r="K140" s="15">
        <f>IF(Raw_Data!I140="","",TIMEVALUE(Raw_Data!I140))</f>
        <v>0.37638888888888888</v>
      </c>
      <c r="L140" s="15">
        <f>IF(Raw_Data!J140="","",TIMEVALUE(Raw_Data!J140))</f>
        <v>0.72013888888888888</v>
      </c>
      <c r="M140" s="13">
        <f>Raw_Data!K140</f>
        <v>8.26</v>
      </c>
      <c r="N140" s="13">
        <f>Raw_Data!L140</f>
        <v>16</v>
      </c>
      <c r="O140" s="13">
        <f>Raw_Data!M140</f>
        <v>15</v>
      </c>
      <c r="P140" s="13">
        <f t="shared" si="10"/>
        <v>1</v>
      </c>
      <c r="Q140" s="13">
        <f>Raw_Data!O140</f>
        <v>16</v>
      </c>
      <c r="R140" s="16">
        <f t="shared" si="11"/>
        <v>93.75</v>
      </c>
      <c r="S140" s="16">
        <f>Raw_Data!Q140</f>
        <v>93.8</v>
      </c>
      <c r="T140" s="17">
        <f>Raw_Data!R140</f>
        <v>0.26</v>
      </c>
      <c r="U140" s="13" t="str">
        <f>Raw_Data!S140</f>
        <v>Medium</v>
      </c>
      <c r="V140" s="13" t="str">
        <f>Raw_Data!T140</f>
        <v>In Progress</v>
      </c>
    </row>
    <row r="141" spans="1:22" x14ac:dyDescent="0.3">
      <c r="A141" s="13" t="str">
        <f>Raw_Data!A141</f>
        <v>EMP020</v>
      </c>
      <c r="B141" s="13" t="str">
        <f>Raw_Data!B141</f>
        <v>Riya Chatterjee</v>
      </c>
      <c r="C141" s="13" t="str">
        <f>Raw_Data!C141</f>
        <v>Customer Support</v>
      </c>
      <c r="D141" s="13" t="str">
        <f>Raw_Data!D141</f>
        <v>Support Executive</v>
      </c>
      <c r="E141" s="13" t="str">
        <f>Raw_Data!E141</f>
        <v>Durgapur</v>
      </c>
      <c r="F141" s="13" t="str">
        <f>Raw_Data!F141</f>
        <v>Ritu Ghosh</v>
      </c>
      <c r="G141" s="14">
        <f>DATE(VALUE(RIGHT(Raw_Data!G141,4)),VALUE(MID(Raw_Data!G141,4,2)),VALUE(LEFT(Raw_Data!G141,2)))</f>
        <v>46120</v>
      </c>
      <c r="H141" s="13" t="str">
        <f t="shared" si="8"/>
        <v>Apr-2026</v>
      </c>
      <c r="I141" s="13" t="str">
        <f t="shared" si="9"/>
        <v>Wed</v>
      </c>
      <c r="J141" s="13" t="str">
        <f>Raw_Data!H141</f>
        <v>Present</v>
      </c>
      <c r="K141" s="15">
        <f>IF(Raw_Data!I141="","",TIMEVALUE(Raw_Data!I141))</f>
        <v>0.37916666666666665</v>
      </c>
      <c r="L141" s="15">
        <f>IF(Raw_Data!J141="","",TIMEVALUE(Raw_Data!J141))</f>
        <v>0.77916666666666667</v>
      </c>
      <c r="M141" s="13">
        <f>Raw_Data!K141</f>
        <v>9.6</v>
      </c>
      <c r="N141" s="13">
        <f>Raw_Data!L141</f>
        <v>33</v>
      </c>
      <c r="O141" s="13">
        <f>Raw_Data!M141</f>
        <v>33</v>
      </c>
      <c r="P141" s="13">
        <f t="shared" si="10"/>
        <v>0</v>
      </c>
      <c r="Q141" s="13">
        <f>Raw_Data!O141</f>
        <v>33</v>
      </c>
      <c r="R141" s="16">
        <f t="shared" si="11"/>
        <v>100</v>
      </c>
      <c r="S141" s="16">
        <f>Raw_Data!Q141</f>
        <v>100</v>
      </c>
      <c r="T141" s="17">
        <f>Raw_Data!R141</f>
        <v>1.6</v>
      </c>
      <c r="U141" s="13" t="str">
        <f>Raw_Data!S141</f>
        <v>Low</v>
      </c>
      <c r="V141" s="13" t="str">
        <f>Raw_Data!T141</f>
        <v>Closed</v>
      </c>
    </row>
    <row r="142" spans="1:22" x14ac:dyDescent="0.3">
      <c r="A142" s="13" t="str">
        <f>Raw_Data!A142</f>
        <v>EMP001</v>
      </c>
      <c r="B142" s="13" t="str">
        <f>Raw_Data!B142</f>
        <v>Aarav Sharma</v>
      </c>
      <c r="C142" s="13" t="str">
        <f>Raw_Data!C142</f>
        <v>Operations</v>
      </c>
      <c r="D142" s="13" t="str">
        <f>Raw_Data!D142</f>
        <v>MIS Executive</v>
      </c>
      <c r="E142" s="13" t="str">
        <f>Raw_Data!E142</f>
        <v>Kolkata</v>
      </c>
      <c r="F142" s="13" t="str">
        <f>Raw_Data!F142</f>
        <v>Amit Roy</v>
      </c>
      <c r="G142" s="14">
        <f>DATE(VALUE(RIGHT(Raw_Data!G142,4)),VALUE(MID(Raw_Data!G142,4,2)),VALUE(LEFT(Raw_Data!G142,2)))</f>
        <v>46121</v>
      </c>
      <c r="H142" s="13" t="str">
        <f t="shared" si="8"/>
        <v>Apr-2026</v>
      </c>
      <c r="I142" s="13" t="str">
        <f t="shared" si="9"/>
        <v>Thu</v>
      </c>
      <c r="J142" s="13" t="str">
        <f>Raw_Data!H142</f>
        <v>Present</v>
      </c>
      <c r="K142" s="15">
        <f>IF(Raw_Data!I142="","",TIMEVALUE(Raw_Data!I142))</f>
        <v>0.42916666666666664</v>
      </c>
      <c r="L142" s="15">
        <f>IF(Raw_Data!J142="","",TIMEVALUE(Raw_Data!J142))</f>
        <v>0.76458333333333328</v>
      </c>
      <c r="M142" s="13">
        <f>Raw_Data!K142</f>
        <v>8.06</v>
      </c>
      <c r="N142" s="13">
        <f>Raw_Data!L142</f>
        <v>21</v>
      </c>
      <c r="O142" s="13">
        <f>Raw_Data!M142</f>
        <v>14</v>
      </c>
      <c r="P142" s="13">
        <f t="shared" si="10"/>
        <v>7</v>
      </c>
      <c r="Q142" s="13">
        <f>Raw_Data!O142</f>
        <v>21</v>
      </c>
      <c r="R142" s="16">
        <f t="shared" si="11"/>
        <v>66.666666666666657</v>
      </c>
      <c r="S142" s="16">
        <f>Raw_Data!Q142</f>
        <v>66.7</v>
      </c>
      <c r="T142" s="17">
        <f>Raw_Data!R142</f>
        <v>0.06</v>
      </c>
      <c r="U142" s="13" t="str">
        <f>Raw_Data!S142</f>
        <v>High</v>
      </c>
      <c r="V142" s="13" t="str">
        <f>Raw_Data!T142</f>
        <v>Pending</v>
      </c>
    </row>
    <row r="143" spans="1:22" x14ac:dyDescent="0.3">
      <c r="A143" s="13" t="str">
        <f>Raw_Data!A143</f>
        <v>EMP002</v>
      </c>
      <c r="B143" s="13" t="str">
        <f>Raw_Data!B143</f>
        <v>Priya Singh</v>
      </c>
      <c r="C143" s="13" t="str">
        <f>Raw_Data!C143</f>
        <v>Operations</v>
      </c>
      <c r="D143" s="13" t="str">
        <f>Raw_Data!D143</f>
        <v>Process Executive</v>
      </c>
      <c r="E143" s="13" t="str">
        <f>Raw_Data!E143</f>
        <v>Kolkata</v>
      </c>
      <c r="F143" s="13" t="str">
        <f>Raw_Data!F143</f>
        <v>Amit Roy</v>
      </c>
      <c r="G143" s="14">
        <f>DATE(VALUE(RIGHT(Raw_Data!G143,4)),VALUE(MID(Raw_Data!G143,4,2)),VALUE(LEFT(Raw_Data!G143,2)))</f>
        <v>46121</v>
      </c>
      <c r="H143" s="13" t="str">
        <f t="shared" si="8"/>
        <v>Apr-2026</v>
      </c>
      <c r="I143" s="13" t="str">
        <f t="shared" si="9"/>
        <v>Thu</v>
      </c>
      <c r="J143" s="13" t="str">
        <f>Raw_Data!H143</f>
        <v>Present</v>
      </c>
      <c r="K143" s="15">
        <f>IF(Raw_Data!I143="","",TIMEVALUE(Raw_Data!I143))</f>
        <v>0.38750000000000001</v>
      </c>
      <c r="L143" s="15">
        <f>IF(Raw_Data!J143="","",TIMEVALUE(Raw_Data!J143))</f>
        <v>0.77361111111111114</v>
      </c>
      <c r="M143" s="13">
        <f>Raw_Data!K143</f>
        <v>9.2799999999999994</v>
      </c>
      <c r="N143" s="13">
        <f>Raw_Data!L143</f>
        <v>31</v>
      </c>
      <c r="O143" s="13">
        <f>Raw_Data!M143</f>
        <v>30</v>
      </c>
      <c r="P143" s="13">
        <f t="shared" si="10"/>
        <v>1</v>
      </c>
      <c r="Q143" s="13">
        <f>Raw_Data!O143</f>
        <v>31</v>
      </c>
      <c r="R143" s="16">
        <f t="shared" si="11"/>
        <v>96.774193548387103</v>
      </c>
      <c r="S143" s="16">
        <f>Raw_Data!Q143</f>
        <v>96.8</v>
      </c>
      <c r="T143" s="17">
        <f>Raw_Data!R143</f>
        <v>1.28</v>
      </c>
      <c r="U143" s="13" t="str">
        <f>Raw_Data!S143</f>
        <v>Critical</v>
      </c>
      <c r="V143" s="13" t="str">
        <f>Raw_Data!T143</f>
        <v>In Progress</v>
      </c>
    </row>
    <row r="144" spans="1:22" x14ac:dyDescent="0.3">
      <c r="A144" s="13" t="str">
        <f>Raw_Data!A144</f>
        <v>EMP003</v>
      </c>
      <c r="B144" s="13" t="str">
        <f>Raw_Data!B144</f>
        <v>Rahul Verma</v>
      </c>
      <c r="C144" s="13" t="str">
        <f>Raw_Data!C144</f>
        <v>Operations</v>
      </c>
      <c r="D144" s="13" t="str">
        <f>Raw_Data!D144</f>
        <v>Process Executive</v>
      </c>
      <c r="E144" s="13" t="str">
        <f>Raw_Data!E144</f>
        <v>Kolkata</v>
      </c>
      <c r="F144" s="13" t="str">
        <f>Raw_Data!F144</f>
        <v>Amit Roy</v>
      </c>
      <c r="G144" s="14">
        <f>DATE(VALUE(RIGHT(Raw_Data!G144,4)),VALUE(MID(Raw_Data!G144,4,2)),VALUE(LEFT(Raw_Data!G144,2)))</f>
        <v>46121</v>
      </c>
      <c r="H144" s="13" t="str">
        <f t="shared" si="8"/>
        <v>Apr-2026</v>
      </c>
      <c r="I144" s="13" t="str">
        <f t="shared" si="9"/>
        <v>Thu</v>
      </c>
      <c r="J144" s="13" t="str">
        <f>Raw_Data!H144</f>
        <v>Late</v>
      </c>
      <c r="K144" s="15">
        <f>IF(Raw_Data!I144="","",TIMEVALUE(Raw_Data!I144))</f>
        <v>0.46875</v>
      </c>
      <c r="L144" s="15">
        <f>IF(Raw_Data!J144="","",TIMEVALUE(Raw_Data!J144))</f>
        <v>0.8520833333333333</v>
      </c>
      <c r="M144" s="13">
        <f>Raw_Data!K144</f>
        <v>9.1999999999999993</v>
      </c>
      <c r="N144" s="13">
        <f>Raw_Data!L144</f>
        <v>31</v>
      </c>
      <c r="O144" s="13">
        <f>Raw_Data!M144</f>
        <v>24</v>
      </c>
      <c r="P144" s="13">
        <f t="shared" si="10"/>
        <v>7</v>
      </c>
      <c r="Q144" s="13">
        <f>Raw_Data!O144</f>
        <v>31</v>
      </c>
      <c r="R144" s="16">
        <f t="shared" si="11"/>
        <v>77.41935483870968</v>
      </c>
      <c r="S144" s="16">
        <f>Raw_Data!Q144</f>
        <v>77.400000000000006</v>
      </c>
      <c r="T144" s="17">
        <f>Raw_Data!R144</f>
        <v>1.2</v>
      </c>
      <c r="U144" s="13" t="str">
        <f>Raw_Data!S144</f>
        <v>High</v>
      </c>
      <c r="V144" s="13" t="str">
        <f>Raw_Data!T144</f>
        <v>Pending</v>
      </c>
    </row>
    <row r="145" spans="1:22" x14ac:dyDescent="0.3">
      <c r="A145" s="13" t="str">
        <f>Raw_Data!A145</f>
        <v>EMP004</v>
      </c>
      <c r="B145" s="13" t="str">
        <f>Raw_Data!B145</f>
        <v>Sneha Das</v>
      </c>
      <c r="C145" s="13" t="str">
        <f>Raw_Data!C145</f>
        <v>Operations</v>
      </c>
      <c r="D145" s="13" t="str">
        <f>Raw_Data!D145</f>
        <v>Senior Executive</v>
      </c>
      <c r="E145" s="13" t="str">
        <f>Raw_Data!E145</f>
        <v>Kolkata</v>
      </c>
      <c r="F145" s="13" t="str">
        <f>Raw_Data!F145</f>
        <v>Amit Roy</v>
      </c>
      <c r="G145" s="14">
        <f>DATE(VALUE(RIGHT(Raw_Data!G145,4)),VALUE(MID(Raw_Data!G145,4,2)),VALUE(LEFT(Raw_Data!G145,2)))</f>
        <v>46121</v>
      </c>
      <c r="H145" s="13" t="str">
        <f t="shared" si="8"/>
        <v>Apr-2026</v>
      </c>
      <c r="I145" s="13" t="str">
        <f t="shared" si="9"/>
        <v>Thu</v>
      </c>
      <c r="J145" s="13" t="str">
        <f>Raw_Data!H145</f>
        <v>Present</v>
      </c>
      <c r="K145" s="15">
        <f>IF(Raw_Data!I145="","",TIMEVALUE(Raw_Data!I145))</f>
        <v>0.38819444444444445</v>
      </c>
      <c r="L145" s="15">
        <f>IF(Raw_Data!J145="","",TIMEVALUE(Raw_Data!J145))</f>
        <v>0.71319444444444446</v>
      </c>
      <c r="M145" s="13">
        <f>Raw_Data!K145</f>
        <v>7.8</v>
      </c>
      <c r="N145" s="13">
        <f>Raw_Data!L145</f>
        <v>19</v>
      </c>
      <c r="O145" s="13">
        <f>Raw_Data!M145</f>
        <v>18</v>
      </c>
      <c r="P145" s="13">
        <f t="shared" si="10"/>
        <v>1</v>
      </c>
      <c r="Q145" s="13">
        <f>Raw_Data!O145</f>
        <v>19</v>
      </c>
      <c r="R145" s="16">
        <f t="shared" si="11"/>
        <v>94.73684210526315</v>
      </c>
      <c r="S145" s="16">
        <f>Raw_Data!Q145</f>
        <v>94.7</v>
      </c>
      <c r="T145" s="17">
        <f>Raw_Data!R145</f>
        <v>0</v>
      </c>
      <c r="U145" s="13" t="str">
        <f>Raw_Data!S145</f>
        <v>Medium</v>
      </c>
      <c r="V145" s="13" t="str">
        <f>Raw_Data!T145</f>
        <v>In Progress</v>
      </c>
    </row>
    <row r="146" spans="1:22" x14ac:dyDescent="0.3">
      <c r="A146" s="13" t="str">
        <f>Raw_Data!A146</f>
        <v>EMP005</v>
      </c>
      <c r="B146" s="13" t="str">
        <f>Raw_Data!B146</f>
        <v>Vikram Patel</v>
      </c>
      <c r="C146" s="13" t="str">
        <f>Raw_Data!C146</f>
        <v>Operations</v>
      </c>
      <c r="D146" s="13" t="str">
        <f>Raw_Data!D146</f>
        <v>Process Executive</v>
      </c>
      <c r="E146" s="13" t="str">
        <f>Raw_Data!E146</f>
        <v>Kolkata</v>
      </c>
      <c r="F146" s="13" t="str">
        <f>Raw_Data!F146</f>
        <v>Amit Roy</v>
      </c>
      <c r="G146" s="14">
        <f>DATE(VALUE(RIGHT(Raw_Data!G146,4)),VALUE(MID(Raw_Data!G146,4,2)),VALUE(LEFT(Raw_Data!G146,2)))</f>
        <v>46121</v>
      </c>
      <c r="H146" s="13" t="str">
        <f t="shared" si="8"/>
        <v>Apr-2026</v>
      </c>
      <c r="I146" s="13" t="str">
        <f t="shared" si="9"/>
        <v>Thu</v>
      </c>
      <c r="J146" s="13" t="str">
        <f>Raw_Data!H146</f>
        <v>Present</v>
      </c>
      <c r="K146" s="15">
        <f>IF(Raw_Data!I146="","",TIMEVALUE(Raw_Data!I146))</f>
        <v>0.3888888888888889</v>
      </c>
      <c r="L146" s="15">
        <f>IF(Raw_Data!J146="","",TIMEVALUE(Raw_Data!J146))</f>
        <v>0.69791666666666663</v>
      </c>
      <c r="M146" s="13">
        <f>Raw_Data!K146</f>
        <v>7.43</v>
      </c>
      <c r="N146" s="13">
        <f>Raw_Data!L146</f>
        <v>23</v>
      </c>
      <c r="O146" s="13">
        <f>Raw_Data!M146</f>
        <v>22</v>
      </c>
      <c r="P146" s="13">
        <f t="shared" si="10"/>
        <v>1</v>
      </c>
      <c r="Q146" s="13">
        <f>Raw_Data!O146</f>
        <v>23</v>
      </c>
      <c r="R146" s="16">
        <f t="shared" si="11"/>
        <v>95.652173913043484</v>
      </c>
      <c r="S146" s="16">
        <f>Raw_Data!Q146</f>
        <v>95.7</v>
      </c>
      <c r="T146" s="17">
        <f>Raw_Data!R146</f>
        <v>0</v>
      </c>
      <c r="U146" s="13" t="str">
        <f>Raw_Data!S146</f>
        <v>Low</v>
      </c>
      <c r="V146" s="13" t="str">
        <f>Raw_Data!T146</f>
        <v>In Progress</v>
      </c>
    </row>
    <row r="147" spans="1:22" x14ac:dyDescent="0.3">
      <c r="A147" s="13" t="str">
        <f>Raw_Data!A147</f>
        <v>EMP006</v>
      </c>
      <c r="B147" s="13" t="str">
        <f>Raw_Data!B147</f>
        <v>Ananya Gupta</v>
      </c>
      <c r="C147" s="13" t="str">
        <f>Raw_Data!C147</f>
        <v>Finance</v>
      </c>
      <c r="D147" s="13" t="str">
        <f>Raw_Data!D147</f>
        <v>Finance Executive</v>
      </c>
      <c r="E147" s="13" t="str">
        <f>Raw_Data!E147</f>
        <v>Kolkata</v>
      </c>
      <c r="F147" s="13" t="str">
        <f>Raw_Data!F147</f>
        <v>Neha Sen</v>
      </c>
      <c r="G147" s="14">
        <f>DATE(VALUE(RIGHT(Raw_Data!G147,4)),VALUE(MID(Raw_Data!G147,4,2)),VALUE(LEFT(Raw_Data!G147,2)))</f>
        <v>46121</v>
      </c>
      <c r="H147" s="13" t="str">
        <f t="shared" si="8"/>
        <v>Apr-2026</v>
      </c>
      <c r="I147" s="13" t="str">
        <f t="shared" si="9"/>
        <v>Thu</v>
      </c>
      <c r="J147" s="13" t="str">
        <f>Raw_Data!H147</f>
        <v>Present</v>
      </c>
      <c r="K147" s="15">
        <f>IF(Raw_Data!I147="","",TIMEVALUE(Raw_Data!I147))</f>
        <v>0.37638888888888888</v>
      </c>
      <c r="L147" s="15">
        <f>IF(Raw_Data!J147="","",TIMEVALUE(Raw_Data!J147))</f>
        <v>0.76666666666666672</v>
      </c>
      <c r="M147" s="13">
        <f>Raw_Data!K147</f>
        <v>9.3800000000000008</v>
      </c>
      <c r="N147" s="13">
        <f>Raw_Data!L147</f>
        <v>14</v>
      </c>
      <c r="O147" s="13">
        <f>Raw_Data!M147</f>
        <v>11</v>
      </c>
      <c r="P147" s="13">
        <f t="shared" si="10"/>
        <v>3</v>
      </c>
      <c r="Q147" s="13">
        <f>Raw_Data!O147</f>
        <v>14</v>
      </c>
      <c r="R147" s="16">
        <f t="shared" si="11"/>
        <v>78.571428571428569</v>
      </c>
      <c r="S147" s="16">
        <f>Raw_Data!Q147</f>
        <v>78.599999999999994</v>
      </c>
      <c r="T147" s="17">
        <f>Raw_Data!R147</f>
        <v>1.38</v>
      </c>
      <c r="U147" s="13" t="str">
        <f>Raw_Data!S147</f>
        <v>Medium</v>
      </c>
      <c r="V147" s="13" t="str">
        <f>Raw_Data!T147</f>
        <v>In Progress</v>
      </c>
    </row>
    <row r="148" spans="1:22" x14ac:dyDescent="0.3">
      <c r="A148" s="13" t="str">
        <f>Raw_Data!A148</f>
        <v>EMP007</v>
      </c>
      <c r="B148" s="13" t="str">
        <f>Raw_Data!B148</f>
        <v>Rohan Mehta</v>
      </c>
      <c r="C148" s="13" t="str">
        <f>Raw_Data!C148</f>
        <v>Finance</v>
      </c>
      <c r="D148" s="13" t="str">
        <f>Raw_Data!D148</f>
        <v>Accounts Executive</v>
      </c>
      <c r="E148" s="13" t="str">
        <f>Raw_Data!E148</f>
        <v>Kolkata</v>
      </c>
      <c r="F148" s="13" t="str">
        <f>Raw_Data!F148</f>
        <v>Neha Sen</v>
      </c>
      <c r="G148" s="14">
        <f>DATE(VALUE(RIGHT(Raw_Data!G148,4)),VALUE(MID(Raw_Data!G148,4,2)),VALUE(LEFT(Raw_Data!G148,2)))</f>
        <v>46121</v>
      </c>
      <c r="H148" s="13" t="str">
        <f t="shared" si="8"/>
        <v>Apr-2026</v>
      </c>
      <c r="I148" s="13" t="str">
        <f t="shared" si="9"/>
        <v>Thu</v>
      </c>
      <c r="J148" s="13" t="str">
        <f>Raw_Data!H148</f>
        <v>Present</v>
      </c>
      <c r="K148" s="15">
        <f>IF(Raw_Data!I148="","",TIMEVALUE(Raw_Data!I148))</f>
        <v>0.38611111111111113</v>
      </c>
      <c r="L148" s="15">
        <f>IF(Raw_Data!J148="","",TIMEVALUE(Raw_Data!J148))</f>
        <v>0.73611111111111116</v>
      </c>
      <c r="M148" s="13">
        <f>Raw_Data!K148</f>
        <v>8.4</v>
      </c>
      <c r="N148" s="13">
        <f>Raw_Data!L148</f>
        <v>15</v>
      </c>
      <c r="O148" s="13">
        <f>Raw_Data!M148</f>
        <v>15</v>
      </c>
      <c r="P148" s="13">
        <f t="shared" si="10"/>
        <v>0</v>
      </c>
      <c r="Q148" s="13">
        <f>Raw_Data!O148</f>
        <v>15</v>
      </c>
      <c r="R148" s="16">
        <f t="shared" si="11"/>
        <v>100</v>
      </c>
      <c r="S148" s="16">
        <f>Raw_Data!Q148</f>
        <v>100</v>
      </c>
      <c r="T148" s="17">
        <f>Raw_Data!R148</f>
        <v>0.4</v>
      </c>
      <c r="U148" s="13" t="str">
        <f>Raw_Data!S148</f>
        <v>Low</v>
      </c>
      <c r="V148" s="13" t="str">
        <f>Raw_Data!T148</f>
        <v>Closed</v>
      </c>
    </row>
    <row r="149" spans="1:22" x14ac:dyDescent="0.3">
      <c r="A149" s="13" t="str">
        <f>Raw_Data!A149</f>
        <v>EMP008</v>
      </c>
      <c r="B149" s="13" t="str">
        <f>Raw_Data!B149</f>
        <v>Ishita Roy</v>
      </c>
      <c r="C149" s="13" t="str">
        <f>Raw_Data!C149</f>
        <v>Finance</v>
      </c>
      <c r="D149" s="13" t="str">
        <f>Raw_Data!D149</f>
        <v>Finance Executive</v>
      </c>
      <c r="E149" s="13" t="str">
        <f>Raw_Data!E149</f>
        <v>Kolkata</v>
      </c>
      <c r="F149" s="13" t="str">
        <f>Raw_Data!F149</f>
        <v>Neha Sen</v>
      </c>
      <c r="G149" s="14">
        <f>DATE(VALUE(RIGHT(Raw_Data!G149,4)),VALUE(MID(Raw_Data!G149,4,2)),VALUE(LEFT(Raw_Data!G149,2)))</f>
        <v>46121</v>
      </c>
      <c r="H149" s="13" t="str">
        <f t="shared" si="8"/>
        <v>Apr-2026</v>
      </c>
      <c r="I149" s="13" t="str">
        <f t="shared" si="9"/>
        <v>Thu</v>
      </c>
      <c r="J149" s="13" t="str">
        <f>Raw_Data!H149</f>
        <v>Late</v>
      </c>
      <c r="K149" s="15">
        <f>IF(Raw_Data!I149="","",TIMEVALUE(Raw_Data!I149))</f>
        <v>0.43263888888888891</v>
      </c>
      <c r="L149" s="15">
        <f>IF(Raw_Data!J149="","",TIMEVALUE(Raw_Data!J149))</f>
        <v>0.81944444444444442</v>
      </c>
      <c r="M149" s="13">
        <f>Raw_Data!K149</f>
        <v>9.2899999999999991</v>
      </c>
      <c r="N149" s="13">
        <f>Raw_Data!L149</f>
        <v>18</v>
      </c>
      <c r="O149" s="13">
        <f>Raw_Data!M149</f>
        <v>18</v>
      </c>
      <c r="P149" s="13">
        <f t="shared" si="10"/>
        <v>0</v>
      </c>
      <c r="Q149" s="13">
        <f>Raw_Data!O149</f>
        <v>18</v>
      </c>
      <c r="R149" s="16">
        <f t="shared" si="11"/>
        <v>100</v>
      </c>
      <c r="S149" s="16">
        <f>Raw_Data!Q149</f>
        <v>100</v>
      </c>
      <c r="T149" s="17">
        <f>Raw_Data!R149</f>
        <v>1.29</v>
      </c>
      <c r="U149" s="13" t="str">
        <f>Raw_Data!S149</f>
        <v>Low</v>
      </c>
      <c r="V149" s="13" t="str">
        <f>Raw_Data!T149</f>
        <v>Closed</v>
      </c>
    </row>
    <row r="150" spans="1:22" x14ac:dyDescent="0.3">
      <c r="A150" s="13" t="str">
        <f>Raw_Data!A150</f>
        <v>EMP009</v>
      </c>
      <c r="B150" s="13" t="str">
        <f>Raw_Data!B150</f>
        <v>Arjun Nair</v>
      </c>
      <c r="C150" s="13" t="str">
        <f>Raw_Data!C150</f>
        <v>Sales</v>
      </c>
      <c r="D150" s="13" t="str">
        <f>Raw_Data!D150</f>
        <v>Sales Executive</v>
      </c>
      <c r="E150" s="13" t="str">
        <f>Raw_Data!E150</f>
        <v>Kolkata</v>
      </c>
      <c r="F150" s="13" t="str">
        <f>Raw_Data!F150</f>
        <v>Sourav Das</v>
      </c>
      <c r="G150" s="14">
        <f>DATE(VALUE(RIGHT(Raw_Data!G150,4)),VALUE(MID(Raw_Data!G150,4,2)),VALUE(LEFT(Raw_Data!G150,2)))</f>
        <v>46121</v>
      </c>
      <c r="H150" s="13" t="str">
        <f t="shared" si="8"/>
        <v>Apr-2026</v>
      </c>
      <c r="I150" s="13" t="str">
        <f t="shared" si="9"/>
        <v>Thu</v>
      </c>
      <c r="J150" s="13" t="str">
        <f>Raw_Data!H150</f>
        <v>Present</v>
      </c>
      <c r="K150" s="15">
        <f>IF(Raw_Data!I150="","",TIMEVALUE(Raw_Data!I150))</f>
        <v>0.37777777777777777</v>
      </c>
      <c r="L150" s="15">
        <f>IF(Raw_Data!J150="","",TIMEVALUE(Raw_Data!J150))</f>
        <v>0.75277777777777777</v>
      </c>
      <c r="M150" s="13">
        <f>Raw_Data!K150</f>
        <v>9.01</v>
      </c>
      <c r="N150" s="13">
        <f>Raw_Data!L150</f>
        <v>21</v>
      </c>
      <c r="O150" s="13">
        <f>Raw_Data!M150</f>
        <v>20</v>
      </c>
      <c r="P150" s="13">
        <f t="shared" si="10"/>
        <v>1</v>
      </c>
      <c r="Q150" s="13">
        <f>Raw_Data!O150</f>
        <v>21</v>
      </c>
      <c r="R150" s="16">
        <f t="shared" si="11"/>
        <v>95.238095238095227</v>
      </c>
      <c r="S150" s="16">
        <f>Raw_Data!Q150</f>
        <v>95.2</v>
      </c>
      <c r="T150" s="17">
        <f>Raw_Data!R150</f>
        <v>1.01</v>
      </c>
      <c r="U150" s="13" t="str">
        <f>Raw_Data!S150</f>
        <v>Medium</v>
      </c>
      <c r="V150" s="13" t="str">
        <f>Raw_Data!T150</f>
        <v>In Progress</v>
      </c>
    </row>
    <row r="151" spans="1:22" x14ac:dyDescent="0.3">
      <c r="A151" s="13" t="str">
        <f>Raw_Data!A151</f>
        <v>EMP010</v>
      </c>
      <c r="B151" s="13" t="str">
        <f>Raw_Data!B151</f>
        <v>Meera Kapoor</v>
      </c>
      <c r="C151" s="13" t="str">
        <f>Raw_Data!C151</f>
        <v>Sales</v>
      </c>
      <c r="D151" s="13" t="str">
        <f>Raw_Data!D151</f>
        <v>Sales Executive</v>
      </c>
      <c r="E151" s="13" t="str">
        <f>Raw_Data!E151</f>
        <v>Kolkata</v>
      </c>
      <c r="F151" s="13" t="str">
        <f>Raw_Data!F151</f>
        <v>Sourav Das</v>
      </c>
      <c r="G151" s="14">
        <f>DATE(VALUE(RIGHT(Raw_Data!G151,4)),VALUE(MID(Raw_Data!G151,4,2)),VALUE(LEFT(Raw_Data!G151,2)))</f>
        <v>46121</v>
      </c>
      <c r="H151" s="13" t="str">
        <f t="shared" si="8"/>
        <v>Apr-2026</v>
      </c>
      <c r="I151" s="13" t="str">
        <f t="shared" si="9"/>
        <v>Thu</v>
      </c>
      <c r="J151" s="13" t="str">
        <f>Raw_Data!H151</f>
        <v>Present</v>
      </c>
      <c r="K151" s="15">
        <f>IF(Raw_Data!I151="","",TIMEVALUE(Raw_Data!I151))</f>
        <v>0.37638888888888888</v>
      </c>
      <c r="L151" s="15">
        <f>IF(Raw_Data!J151="","",TIMEVALUE(Raw_Data!J151))</f>
        <v>0.75555555555555554</v>
      </c>
      <c r="M151" s="13">
        <f>Raw_Data!K151</f>
        <v>9.1</v>
      </c>
      <c r="N151" s="13">
        <f>Raw_Data!L151</f>
        <v>27</v>
      </c>
      <c r="O151" s="13">
        <f>Raw_Data!M151</f>
        <v>19</v>
      </c>
      <c r="P151" s="13">
        <f t="shared" si="10"/>
        <v>8</v>
      </c>
      <c r="Q151" s="13">
        <f>Raw_Data!O151</f>
        <v>27</v>
      </c>
      <c r="R151" s="16">
        <f t="shared" si="11"/>
        <v>70.370370370370367</v>
      </c>
      <c r="S151" s="16">
        <f>Raw_Data!Q151</f>
        <v>70.400000000000006</v>
      </c>
      <c r="T151" s="17">
        <f>Raw_Data!R151</f>
        <v>1.1000000000000001</v>
      </c>
      <c r="U151" s="13" t="str">
        <f>Raw_Data!S151</f>
        <v>Medium</v>
      </c>
      <c r="V151" s="13" t="str">
        <f>Raw_Data!T151</f>
        <v>Backlog</v>
      </c>
    </row>
    <row r="152" spans="1:22" x14ac:dyDescent="0.3">
      <c r="A152" s="13" t="str">
        <f>Raw_Data!A152</f>
        <v>EMP011</v>
      </c>
      <c r="B152" s="13" t="str">
        <f>Raw_Data!B152</f>
        <v>Karan Malhotra</v>
      </c>
      <c r="C152" s="13" t="str">
        <f>Raw_Data!C152</f>
        <v>Sales</v>
      </c>
      <c r="D152" s="13" t="str">
        <f>Raw_Data!D152</f>
        <v>Senior Executive</v>
      </c>
      <c r="E152" s="13" t="str">
        <f>Raw_Data!E152</f>
        <v>Kolkata</v>
      </c>
      <c r="F152" s="13" t="str">
        <f>Raw_Data!F152</f>
        <v>Sourav Das</v>
      </c>
      <c r="G152" s="14">
        <f>DATE(VALUE(RIGHT(Raw_Data!G152,4)),VALUE(MID(Raw_Data!G152,4,2)),VALUE(LEFT(Raw_Data!G152,2)))</f>
        <v>46121</v>
      </c>
      <c r="H152" s="13" t="str">
        <f t="shared" si="8"/>
        <v>Apr-2026</v>
      </c>
      <c r="I152" s="13" t="str">
        <f t="shared" si="9"/>
        <v>Thu</v>
      </c>
      <c r="J152" s="13" t="str">
        <f>Raw_Data!H152</f>
        <v>Present</v>
      </c>
      <c r="K152" s="15">
        <f>IF(Raw_Data!I152="","",TIMEVALUE(Raw_Data!I152))</f>
        <v>0.38750000000000001</v>
      </c>
      <c r="L152" s="15">
        <f>IF(Raw_Data!J152="","",TIMEVALUE(Raw_Data!J152))</f>
        <v>0.72499999999999998</v>
      </c>
      <c r="M152" s="13">
        <f>Raw_Data!K152</f>
        <v>8.11</v>
      </c>
      <c r="N152" s="13">
        <f>Raw_Data!L152</f>
        <v>16</v>
      </c>
      <c r="O152" s="13">
        <f>Raw_Data!M152</f>
        <v>15</v>
      </c>
      <c r="P152" s="13">
        <f t="shared" si="10"/>
        <v>1</v>
      </c>
      <c r="Q152" s="13">
        <f>Raw_Data!O152</f>
        <v>16</v>
      </c>
      <c r="R152" s="16">
        <f t="shared" si="11"/>
        <v>93.75</v>
      </c>
      <c r="S152" s="16">
        <f>Raw_Data!Q152</f>
        <v>93.8</v>
      </c>
      <c r="T152" s="17">
        <f>Raw_Data!R152</f>
        <v>0.11</v>
      </c>
      <c r="U152" s="13" t="str">
        <f>Raw_Data!S152</f>
        <v>Medium</v>
      </c>
      <c r="V152" s="13" t="str">
        <f>Raw_Data!T152</f>
        <v>In Progress</v>
      </c>
    </row>
    <row r="153" spans="1:22" x14ac:dyDescent="0.3">
      <c r="A153" s="13" t="str">
        <f>Raw_Data!A153</f>
        <v>EMP012</v>
      </c>
      <c r="B153" s="13" t="str">
        <f>Raw_Data!B153</f>
        <v>Tanya Bose</v>
      </c>
      <c r="C153" s="13" t="str">
        <f>Raw_Data!C153</f>
        <v>HR</v>
      </c>
      <c r="D153" s="13" t="str">
        <f>Raw_Data!D153</f>
        <v>HR Executive</v>
      </c>
      <c r="E153" s="13" t="str">
        <f>Raw_Data!E153</f>
        <v>Kolkata</v>
      </c>
      <c r="F153" s="13" t="str">
        <f>Raw_Data!F153</f>
        <v>Ritu Ghosh</v>
      </c>
      <c r="G153" s="14">
        <f>DATE(VALUE(RIGHT(Raw_Data!G153,4)),VALUE(MID(Raw_Data!G153,4,2)),VALUE(LEFT(Raw_Data!G153,2)))</f>
        <v>46121</v>
      </c>
      <c r="H153" s="13" t="str">
        <f t="shared" si="8"/>
        <v>Apr-2026</v>
      </c>
      <c r="I153" s="13" t="str">
        <f t="shared" si="9"/>
        <v>Thu</v>
      </c>
      <c r="J153" s="13" t="str">
        <f>Raw_Data!H153</f>
        <v>Present</v>
      </c>
      <c r="K153" s="15">
        <f>IF(Raw_Data!I153="","",TIMEVALUE(Raw_Data!I153))</f>
        <v>0.38819444444444445</v>
      </c>
      <c r="L153" s="15">
        <f>IF(Raw_Data!J153="","",TIMEVALUE(Raw_Data!J153))</f>
        <v>0.70972222222222225</v>
      </c>
      <c r="M153" s="13">
        <f>Raw_Data!K153</f>
        <v>7.73</v>
      </c>
      <c r="N153" s="13">
        <f>Raw_Data!L153</f>
        <v>8</v>
      </c>
      <c r="O153" s="13">
        <f>Raw_Data!M153</f>
        <v>5</v>
      </c>
      <c r="P153" s="13">
        <f t="shared" si="10"/>
        <v>3</v>
      </c>
      <c r="Q153" s="13">
        <f>Raw_Data!O153</f>
        <v>8</v>
      </c>
      <c r="R153" s="16">
        <f t="shared" si="11"/>
        <v>62.5</v>
      </c>
      <c r="S153" s="16">
        <f>Raw_Data!Q153</f>
        <v>62.5</v>
      </c>
      <c r="T153" s="17">
        <f>Raw_Data!R153</f>
        <v>0</v>
      </c>
      <c r="U153" s="13" t="str">
        <f>Raw_Data!S153</f>
        <v>High</v>
      </c>
      <c r="V153" s="13" t="str">
        <f>Raw_Data!T153</f>
        <v>In Progress</v>
      </c>
    </row>
    <row r="154" spans="1:22" x14ac:dyDescent="0.3">
      <c r="A154" s="13" t="str">
        <f>Raw_Data!A154</f>
        <v>EMP013</v>
      </c>
      <c r="B154" s="13" t="str">
        <f>Raw_Data!B154</f>
        <v>Aditya Jain</v>
      </c>
      <c r="C154" s="13" t="str">
        <f>Raw_Data!C154</f>
        <v>Customer Support</v>
      </c>
      <c r="D154" s="13" t="str">
        <f>Raw_Data!D154</f>
        <v>Support Executive</v>
      </c>
      <c r="E154" s="13" t="str">
        <f>Raw_Data!E154</f>
        <v>Kolkata</v>
      </c>
      <c r="F154" s="13" t="str">
        <f>Raw_Data!F154</f>
        <v>Ritu Ghosh</v>
      </c>
      <c r="G154" s="14">
        <f>DATE(VALUE(RIGHT(Raw_Data!G154,4)),VALUE(MID(Raw_Data!G154,4,2)),VALUE(LEFT(Raw_Data!G154,2)))</f>
        <v>46121</v>
      </c>
      <c r="H154" s="13" t="str">
        <f t="shared" si="8"/>
        <v>Apr-2026</v>
      </c>
      <c r="I154" s="13" t="str">
        <f t="shared" si="9"/>
        <v>Thu</v>
      </c>
      <c r="J154" s="13" t="str">
        <f>Raw_Data!H154</f>
        <v>Present</v>
      </c>
      <c r="K154" s="15">
        <f>IF(Raw_Data!I154="","",TIMEVALUE(Raw_Data!I154))</f>
        <v>0.3888888888888889</v>
      </c>
      <c r="L154" s="15">
        <f>IF(Raw_Data!J154="","",TIMEVALUE(Raw_Data!J154))</f>
        <v>0.72916666666666663</v>
      </c>
      <c r="M154" s="13">
        <f>Raw_Data!K154</f>
        <v>8.18</v>
      </c>
      <c r="N154" s="13">
        <f>Raw_Data!L154</f>
        <v>35</v>
      </c>
      <c r="O154" s="13">
        <f>Raw_Data!M154</f>
        <v>28</v>
      </c>
      <c r="P154" s="13">
        <f t="shared" si="10"/>
        <v>7</v>
      </c>
      <c r="Q154" s="13">
        <f>Raw_Data!O154</f>
        <v>35</v>
      </c>
      <c r="R154" s="16">
        <f t="shared" si="11"/>
        <v>80</v>
      </c>
      <c r="S154" s="16">
        <f>Raw_Data!Q154</f>
        <v>80</v>
      </c>
      <c r="T154" s="17">
        <f>Raw_Data!R154</f>
        <v>0.18</v>
      </c>
      <c r="U154" s="13" t="str">
        <f>Raw_Data!S154</f>
        <v>Medium</v>
      </c>
      <c r="V154" s="13" t="str">
        <f>Raw_Data!T154</f>
        <v>Pending</v>
      </c>
    </row>
    <row r="155" spans="1:22" x14ac:dyDescent="0.3">
      <c r="A155" s="13" t="str">
        <f>Raw_Data!A155</f>
        <v>EMP014</v>
      </c>
      <c r="B155" s="13" t="str">
        <f>Raw_Data!B155</f>
        <v>Neha Agarwal</v>
      </c>
      <c r="C155" s="13" t="str">
        <f>Raw_Data!C155</f>
        <v>Customer Support</v>
      </c>
      <c r="D155" s="13" t="str">
        <f>Raw_Data!D155</f>
        <v>Support Executive</v>
      </c>
      <c r="E155" s="13" t="str">
        <f>Raw_Data!E155</f>
        <v>Kolkata</v>
      </c>
      <c r="F155" s="13" t="str">
        <f>Raw_Data!F155</f>
        <v>Ritu Ghosh</v>
      </c>
      <c r="G155" s="14">
        <f>DATE(VALUE(RIGHT(Raw_Data!G155,4)),VALUE(MID(Raw_Data!G155,4,2)),VALUE(LEFT(Raw_Data!G155,2)))</f>
        <v>46121</v>
      </c>
      <c r="H155" s="13" t="str">
        <f t="shared" si="8"/>
        <v>Apr-2026</v>
      </c>
      <c r="I155" s="13" t="str">
        <f t="shared" si="9"/>
        <v>Thu</v>
      </c>
      <c r="J155" s="13" t="str">
        <f>Raw_Data!H155</f>
        <v>Present</v>
      </c>
      <c r="K155" s="15">
        <f>IF(Raw_Data!I155="","",TIMEVALUE(Raw_Data!I155))</f>
        <v>0.38333333333333336</v>
      </c>
      <c r="L155" s="15">
        <f>IF(Raw_Data!J155="","",TIMEVALUE(Raw_Data!J155))</f>
        <v>0.72847222222222219</v>
      </c>
      <c r="M155" s="13">
        <f>Raw_Data!K155</f>
        <v>8.2899999999999991</v>
      </c>
      <c r="N155" s="13">
        <f>Raw_Data!L155</f>
        <v>37</v>
      </c>
      <c r="O155" s="13">
        <f>Raw_Data!M155</f>
        <v>35</v>
      </c>
      <c r="P155" s="13">
        <f t="shared" si="10"/>
        <v>2</v>
      </c>
      <c r="Q155" s="13">
        <f>Raw_Data!O155</f>
        <v>37</v>
      </c>
      <c r="R155" s="16">
        <f t="shared" si="11"/>
        <v>94.594594594594597</v>
      </c>
      <c r="S155" s="16">
        <f>Raw_Data!Q155</f>
        <v>94.6</v>
      </c>
      <c r="T155" s="17">
        <f>Raw_Data!R155</f>
        <v>0.28999999999999998</v>
      </c>
      <c r="U155" s="13" t="str">
        <f>Raw_Data!S155</f>
        <v>Medium</v>
      </c>
      <c r="V155" s="13" t="str">
        <f>Raw_Data!T155</f>
        <v>In Progress</v>
      </c>
    </row>
    <row r="156" spans="1:22" x14ac:dyDescent="0.3">
      <c r="A156" s="13" t="str">
        <f>Raw_Data!A156</f>
        <v>EMP015</v>
      </c>
      <c r="B156" s="13" t="str">
        <f>Raw_Data!B156</f>
        <v>Siddharth Roy</v>
      </c>
      <c r="C156" s="13" t="str">
        <f>Raw_Data!C156</f>
        <v>Customer Support</v>
      </c>
      <c r="D156" s="13" t="str">
        <f>Raw_Data!D156</f>
        <v>Senior Executive</v>
      </c>
      <c r="E156" s="13" t="str">
        <f>Raw_Data!E156</f>
        <v>Kolkata</v>
      </c>
      <c r="F156" s="13" t="str">
        <f>Raw_Data!F156</f>
        <v>Ritu Ghosh</v>
      </c>
      <c r="G156" s="14">
        <f>DATE(VALUE(RIGHT(Raw_Data!G156,4)),VALUE(MID(Raw_Data!G156,4,2)),VALUE(LEFT(Raw_Data!G156,2)))</f>
        <v>46121</v>
      </c>
      <c r="H156" s="13" t="str">
        <f t="shared" si="8"/>
        <v>Apr-2026</v>
      </c>
      <c r="I156" s="13" t="str">
        <f t="shared" si="9"/>
        <v>Thu</v>
      </c>
      <c r="J156" s="13" t="str">
        <f>Raw_Data!H156</f>
        <v>Late</v>
      </c>
      <c r="K156" s="15">
        <f>IF(Raw_Data!I156="","",TIMEVALUE(Raw_Data!I156))</f>
        <v>0.42916666666666664</v>
      </c>
      <c r="L156" s="15">
        <f>IF(Raw_Data!J156="","",TIMEVALUE(Raw_Data!J156))</f>
        <v>0.80277777777777781</v>
      </c>
      <c r="M156" s="13">
        <f>Raw_Data!K156</f>
        <v>8.98</v>
      </c>
      <c r="N156" s="13">
        <f>Raw_Data!L156</f>
        <v>30</v>
      </c>
      <c r="O156" s="13">
        <f>Raw_Data!M156</f>
        <v>22</v>
      </c>
      <c r="P156" s="13">
        <f t="shared" si="10"/>
        <v>8</v>
      </c>
      <c r="Q156" s="13">
        <f>Raw_Data!O156</f>
        <v>30</v>
      </c>
      <c r="R156" s="16">
        <f t="shared" si="11"/>
        <v>73.333333333333329</v>
      </c>
      <c r="S156" s="16">
        <f>Raw_Data!Q156</f>
        <v>73.3</v>
      </c>
      <c r="T156" s="17">
        <f>Raw_Data!R156</f>
        <v>0.98</v>
      </c>
      <c r="U156" s="13" t="str">
        <f>Raw_Data!S156</f>
        <v>Medium</v>
      </c>
      <c r="V156" s="13" t="str">
        <f>Raw_Data!T156</f>
        <v>Backlog</v>
      </c>
    </row>
    <row r="157" spans="1:22" x14ac:dyDescent="0.3">
      <c r="A157" s="13" t="str">
        <f>Raw_Data!A157</f>
        <v>EMP016</v>
      </c>
      <c r="B157" s="13" t="str">
        <f>Raw_Data!B157</f>
        <v>Pooja Saha</v>
      </c>
      <c r="C157" s="13" t="str">
        <f>Raw_Data!C157</f>
        <v>Operations</v>
      </c>
      <c r="D157" s="13" t="str">
        <f>Raw_Data!D157</f>
        <v>Process Executive</v>
      </c>
      <c r="E157" s="13" t="str">
        <f>Raw_Data!E157</f>
        <v>Durgapur</v>
      </c>
      <c r="F157" s="13" t="str">
        <f>Raw_Data!F157</f>
        <v>Amit Roy</v>
      </c>
      <c r="G157" s="14">
        <f>DATE(VALUE(RIGHT(Raw_Data!G157,4)),VALUE(MID(Raw_Data!G157,4,2)),VALUE(LEFT(Raw_Data!G157,2)))</f>
        <v>46121</v>
      </c>
      <c r="H157" s="13" t="str">
        <f t="shared" si="8"/>
        <v>Apr-2026</v>
      </c>
      <c r="I157" s="13" t="str">
        <f t="shared" si="9"/>
        <v>Thu</v>
      </c>
      <c r="J157" s="13" t="str">
        <f>Raw_Data!H157</f>
        <v>Present</v>
      </c>
      <c r="K157" s="15">
        <f>IF(Raw_Data!I157="","",TIMEVALUE(Raw_Data!I157))</f>
        <v>0.37569444444444444</v>
      </c>
      <c r="L157" s="15">
        <f>IF(Raw_Data!J157="","",TIMEVALUE(Raw_Data!J157))</f>
        <v>0.74444444444444446</v>
      </c>
      <c r="M157" s="13">
        <f>Raw_Data!K157</f>
        <v>8.86</v>
      </c>
      <c r="N157" s="13">
        <f>Raw_Data!L157</f>
        <v>28</v>
      </c>
      <c r="O157" s="13">
        <f>Raw_Data!M157</f>
        <v>21</v>
      </c>
      <c r="P157" s="13">
        <f t="shared" si="10"/>
        <v>7</v>
      </c>
      <c r="Q157" s="13">
        <f>Raw_Data!O157</f>
        <v>28</v>
      </c>
      <c r="R157" s="16">
        <f t="shared" si="11"/>
        <v>75</v>
      </c>
      <c r="S157" s="16">
        <f>Raw_Data!Q157</f>
        <v>75</v>
      </c>
      <c r="T157" s="17">
        <f>Raw_Data!R157</f>
        <v>0.86</v>
      </c>
      <c r="U157" s="13" t="str">
        <f>Raw_Data!S157</f>
        <v>Medium</v>
      </c>
      <c r="V157" s="13" t="str">
        <f>Raw_Data!T157</f>
        <v>Pending</v>
      </c>
    </row>
    <row r="158" spans="1:22" x14ac:dyDescent="0.3">
      <c r="A158" s="13" t="str">
        <f>Raw_Data!A158</f>
        <v>EMP017</v>
      </c>
      <c r="B158" s="13" t="str">
        <f>Raw_Data!B158</f>
        <v>Abhishek Paul</v>
      </c>
      <c r="C158" s="13" t="str">
        <f>Raw_Data!C158</f>
        <v>Operations</v>
      </c>
      <c r="D158" s="13" t="str">
        <f>Raw_Data!D158</f>
        <v>Process Executive</v>
      </c>
      <c r="E158" s="13" t="str">
        <f>Raw_Data!E158</f>
        <v>Durgapur</v>
      </c>
      <c r="F158" s="13" t="str">
        <f>Raw_Data!F158</f>
        <v>Amit Roy</v>
      </c>
      <c r="G158" s="14">
        <f>DATE(VALUE(RIGHT(Raw_Data!G158,4)),VALUE(MID(Raw_Data!G158,4,2)),VALUE(LEFT(Raw_Data!G158,2)))</f>
        <v>46121</v>
      </c>
      <c r="H158" s="13" t="str">
        <f t="shared" si="8"/>
        <v>Apr-2026</v>
      </c>
      <c r="I158" s="13" t="str">
        <f t="shared" si="9"/>
        <v>Thu</v>
      </c>
      <c r="J158" s="13" t="str">
        <f>Raw_Data!H158</f>
        <v>Present</v>
      </c>
      <c r="K158" s="15">
        <f>IF(Raw_Data!I158="","",TIMEVALUE(Raw_Data!I158))</f>
        <v>0.37708333333333333</v>
      </c>
      <c r="L158" s="15">
        <f>IF(Raw_Data!J158="","",TIMEVALUE(Raw_Data!J158))</f>
        <v>0.77500000000000002</v>
      </c>
      <c r="M158" s="13">
        <f>Raw_Data!K158</f>
        <v>9.5500000000000007</v>
      </c>
      <c r="N158" s="13">
        <f>Raw_Data!L158</f>
        <v>16</v>
      </c>
      <c r="O158" s="13">
        <f>Raw_Data!M158</f>
        <v>15</v>
      </c>
      <c r="P158" s="13">
        <f t="shared" si="10"/>
        <v>1</v>
      </c>
      <c r="Q158" s="13">
        <f>Raw_Data!O158</f>
        <v>16</v>
      </c>
      <c r="R158" s="16">
        <f t="shared" si="11"/>
        <v>93.75</v>
      </c>
      <c r="S158" s="16">
        <f>Raw_Data!Q158</f>
        <v>93.8</v>
      </c>
      <c r="T158" s="17">
        <f>Raw_Data!R158</f>
        <v>1.55</v>
      </c>
      <c r="U158" s="13" t="str">
        <f>Raw_Data!S158</f>
        <v>Low</v>
      </c>
      <c r="V158" s="13" t="str">
        <f>Raw_Data!T158</f>
        <v>In Progress</v>
      </c>
    </row>
    <row r="159" spans="1:22" x14ac:dyDescent="0.3">
      <c r="A159" s="13" t="str">
        <f>Raw_Data!A159</f>
        <v>EMP018</v>
      </c>
      <c r="B159" s="13" t="str">
        <f>Raw_Data!B159</f>
        <v>Nandini Ghosh</v>
      </c>
      <c r="C159" s="13" t="str">
        <f>Raw_Data!C159</f>
        <v>Finance</v>
      </c>
      <c r="D159" s="13" t="str">
        <f>Raw_Data!D159</f>
        <v>Finance Executive</v>
      </c>
      <c r="E159" s="13" t="str">
        <f>Raw_Data!E159</f>
        <v>Durgapur</v>
      </c>
      <c r="F159" s="13" t="str">
        <f>Raw_Data!F159</f>
        <v>Neha Sen</v>
      </c>
      <c r="G159" s="14">
        <f>DATE(VALUE(RIGHT(Raw_Data!G159,4)),VALUE(MID(Raw_Data!G159,4,2)),VALUE(LEFT(Raw_Data!G159,2)))</f>
        <v>46121</v>
      </c>
      <c r="H159" s="13" t="str">
        <f t="shared" si="8"/>
        <v>Apr-2026</v>
      </c>
      <c r="I159" s="13" t="str">
        <f t="shared" si="9"/>
        <v>Thu</v>
      </c>
      <c r="J159" s="13" t="str">
        <f>Raw_Data!H159</f>
        <v>Present</v>
      </c>
      <c r="K159" s="15">
        <f>IF(Raw_Data!I159="","",TIMEVALUE(Raw_Data!I159))</f>
        <v>0.38472222222222224</v>
      </c>
      <c r="L159" s="15">
        <f>IF(Raw_Data!J159="","",TIMEVALUE(Raw_Data!J159))</f>
        <v>0.69374999999999998</v>
      </c>
      <c r="M159" s="13">
        <f>Raw_Data!K159</f>
        <v>7.42</v>
      </c>
      <c r="N159" s="13">
        <f>Raw_Data!L159</f>
        <v>23</v>
      </c>
      <c r="O159" s="13">
        <f>Raw_Data!M159</f>
        <v>17</v>
      </c>
      <c r="P159" s="13">
        <f t="shared" si="10"/>
        <v>6</v>
      </c>
      <c r="Q159" s="13">
        <f>Raw_Data!O159</f>
        <v>23</v>
      </c>
      <c r="R159" s="16">
        <f t="shared" si="11"/>
        <v>73.91304347826086</v>
      </c>
      <c r="S159" s="16">
        <f>Raw_Data!Q159</f>
        <v>73.900000000000006</v>
      </c>
      <c r="T159" s="17">
        <f>Raw_Data!R159</f>
        <v>0</v>
      </c>
      <c r="U159" s="13" t="str">
        <f>Raw_Data!S159</f>
        <v>Medium</v>
      </c>
      <c r="V159" s="13" t="str">
        <f>Raw_Data!T159</f>
        <v>Pending</v>
      </c>
    </row>
    <row r="160" spans="1:22" x14ac:dyDescent="0.3">
      <c r="A160" s="13" t="str">
        <f>Raw_Data!A160</f>
        <v>EMP019</v>
      </c>
      <c r="B160" s="13" t="str">
        <f>Raw_Data!B160</f>
        <v>Manish Kumar</v>
      </c>
      <c r="C160" s="13" t="str">
        <f>Raw_Data!C160</f>
        <v>Sales</v>
      </c>
      <c r="D160" s="13" t="str">
        <f>Raw_Data!D160</f>
        <v>Sales Executive</v>
      </c>
      <c r="E160" s="13" t="str">
        <f>Raw_Data!E160</f>
        <v>Durgapur</v>
      </c>
      <c r="F160" s="13" t="str">
        <f>Raw_Data!F160</f>
        <v>Sourav Das</v>
      </c>
      <c r="G160" s="14">
        <f>DATE(VALUE(RIGHT(Raw_Data!G160,4)),VALUE(MID(Raw_Data!G160,4,2)),VALUE(LEFT(Raw_Data!G160,2)))</f>
        <v>46121</v>
      </c>
      <c r="H160" s="13" t="str">
        <f t="shared" si="8"/>
        <v>Apr-2026</v>
      </c>
      <c r="I160" s="13" t="str">
        <f t="shared" si="9"/>
        <v>Thu</v>
      </c>
      <c r="J160" s="13" t="str">
        <f>Raw_Data!H160</f>
        <v>Leave</v>
      </c>
      <c r="K160" s="15" t="str">
        <f>IF(Raw_Data!I160="","",TIMEVALUE(Raw_Data!I160))</f>
        <v/>
      </c>
      <c r="L160" s="15" t="str">
        <f>IF(Raw_Data!J160="","",TIMEVALUE(Raw_Data!J160))</f>
        <v/>
      </c>
      <c r="M160" s="13">
        <f>Raw_Data!K160</f>
        <v>0</v>
      </c>
      <c r="N160" s="13">
        <f>Raw_Data!L160</f>
        <v>0</v>
      </c>
      <c r="O160" s="13">
        <f>Raw_Data!M160</f>
        <v>0</v>
      </c>
      <c r="P160" s="13">
        <f t="shared" si="10"/>
        <v>0</v>
      </c>
      <c r="Q160" s="13">
        <f>Raw_Data!O160</f>
        <v>0</v>
      </c>
      <c r="R160" s="16">
        <f t="shared" si="11"/>
        <v>0</v>
      </c>
      <c r="S160" s="16">
        <f>Raw_Data!Q160</f>
        <v>0</v>
      </c>
      <c r="T160" s="17">
        <f>Raw_Data!R160</f>
        <v>0</v>
      </c>
      <c r="U160" s="13" t="str">
        <f>Raw_Data!S160</f>
        <v>Low</v>
      </c>
      <c r="V160" s="13" t="str">
        <f>Raw_Data!T160</f>
        <v>Closed</v>
      </c>
    </row>
    <row r="161" spans="1:22" x14ac:dyDescent="0.3">
      <c r="A161" s="13" t="str">
        <f>Raw_Data!A161</f>
        <v>EMP020</v>
      </c>
      <c r="B161" s="13" t="str">
        <f>Raw_Data!B161</f>
        <v>Riya Chatterjee</v>
      </c>
      <c r="C161" s="13" t="str">
        <f>Raw_Data!C161</f>
        <v>Customer Support</v>
      </c>
      <c r="D161" s="13" t="str">
        <f>Raw_Data!D161</f>
        <v>Support Executive</v>
      </c>
      <c r="E161" s="13" t="str">
        <f>Raw_Data!E161</f>
        <v>Durgapur</v>
      </c>
      <c r="F161" s="13" t="str">
        <f>Raw_Data!F161</f>
        <v>Ritu Ghosh</v>
      </c>
      <c r="G161" s="14">
        <f>DATE(VALUE(RIGHT(Raw_Data!G161,4)),VALUE(MID(Raw_Data!G161,4,2)),VALUE(LEFT(Raw_Data!G161,2)))</f>
        <v>46121</v>
      </c>
      <c r="H161" s="13" t="str">
        <f t="shared" si="8"/>
        <v>Apr-2026</v>
      </c>
      <c r="I161" s="13" t="str">
        <f t="shared" si="9"/>
        <v>Thu</v>
      </c>
      <c r="J161" s="13" t="str">
        <f>Raw_Data!H161</f>
        <v>Present</v>
      </c>
      <c r="K161" s="15">
        <f>IF(Raw_Data!I161="","",TIMEVALUE(Raw_Data!I161))</f>
        <v>0.37986111111111109</v>
      </c>
      <c r="L161" s="15">
        <f>IF(Raw_Data!J161="","",TIMEVALUE(Raw_Data!J161))</f>
        <v>0.77847222222222223</v>
      </c>
      <c r="M161" s="13">
        <f>Raw_Data!K161</f>
        <v>9.57</v>
      </c>
      <c r="N161" s="13">
        <f>Raw_Data!L161</f>
        <v>28</v>
      </c>
      <c r="O161" s="13">
        <f>Raw_Data!M161</f>
        <v>28</v>
      </c>
      <c r="P161" s="13">
        <f t="shared" si="10"/>
        <v>0</v>
      </c>
      <c r="Q161" s="13">
        <f>Raw_Data!O161</f>
        <v>28</v>
      </c>
      <c r="R161" s="16">
        <f t="shared" si="11"/>
        <v>100</v>
      </c>
      <c r="S161" s="16">
        <f>Raw_Data!Q161</f>
        <v>100</v>
      </c>
      <c r="T161" s="17">
        <f>Raw_Data!R161</f>
        <v>1.57</v>
      </c>
      <c r="U161" s="13" t="str">
        <f>Raw_Data!S161</f>
        <v>Low</v>
      </c>
      <c r="V161" s="13" t="str">
        <f>Raw_Data!T161</f>
        <v>Closed</v>
      </c>
    </row>
    <row r="162" spans="1:22" x14ac:dyDescent="0.3">
      <c r="A162" s="13" t="str">
        <f>Raw_Data!A162</f>
        <v>EMP001</v>
      </c>
      <c r="B162" s="13" t="str">
        <f>Raw_Data!B162</f>
        <v>Aarav Sharma</v>
      </c>
      <c r="C162" s="13" t="str">
        <f>Raw_Data!C162</f>
        <v>Operations</v>
      </c>
      <c r="D162" s="13" t="str">
        <f>Raw_Data!D162</f>
        <v>MIS Executive</v>
      </c>
      <c r="E162" s="13" t="str">
        <f>Raw_Data!E162</f>
        <v>Kolkata</v>
      </c>
      <c r="F162" s="13" t="str">
        <f>Raw_Data!F162</f>
        <v>Amit Roy</v>
      </c>
      <c r="G162" s="14">
        <f>DATE(VALUE(RIGHT(Raw_Data!G162,4)),VALUE(MID(Raw_Data!G162,4,2)),VALUE(LEFT(Raw_Data!G162,2)))</f>
        <v>46122</v>
      </c>
      <c r="H162" s="13" t="str">
        <f t="shared" si="8"/>
        <v>Apr-2026</v>
      </c>
      <c r="I162" s="13" t="str">
        <f t="shared" si="9"/>
        <v>Fri</v>
      </c>
      <c r="J162" s="13" t="str">
        <f>Raw_Data!H162</f>
        <v>Present</v>
      </c>
      <c r="K162" s="15">
        <f>IF(Raw_Data!I162="","",TIMEVALUE(Raw_Data!I162))</f>
        <v>0.37986111111111109</v>
      </c>
      <c r="L162" s="15">
        <f>IF(Raw_Data!J162="","",TIMEVALUE(Raw_Data!J162))</f>
        <v>0.71250000000000002</v>
      </c>
      <c r="M162" s="13">
        <f>Raw_Data!K162</f>
        <v>7.99</v>
      </c>
      <c r="N162" s="13">
        <f>Raw_Data!L162</f>
        <v>20</v>
      </c>
      <c r="O162" s="13">
        <f>Raw_Data!M162</f>
        <v>15</v>
      </c>
      <c r="P162" s="13">
        <f t="shared" si="10"/>
        <v>5</v>
      </c>
      <c r="Q162" s="13">
        <f>Raw_Data!O162</f>
        <v>20</v>
      </c>
      <c r="R162" s="16">
        <f t="shared" si="11"/>
        <v>75</v>
      </c>
      <c r="S162" s="16">
        <f>Raw_Data!Q162</f>
        <v>75</v>
      </c>
      <c r="T162" s="17">
        <f>Raw_Data!R162</f>
        <v>0</v>
      </c>
      <c r="U162" s="13" t="str">
        <f>Raw_Data!S162</f>
        <v>High</v>
      </c>
      <c r="V162" s="13" t="str">
        <f>Raw_Data!T162</f>
        <v>Pending</v>
      </c>
    </row>
    <row r="163" spans="1:22" x14ac:dyDescent="0.3">
      <c r="A163" s="13" t="str">
        <f>Raw_Data!A163</f>
        <v>EMP002</v>
      </c>
      <c r="B163" s="13" t="str">
        <f>Raw_Data!B163</f>
        <v>Priya Singh</v>
      </c>
      <c r="C163" s="13" t="str">
        <f>Raw_Data!C163</f>
        <v>Operations</v>
      </c>
      <c r="D163" s="13" t="str">
        <f>Raw_Data!D163</f>
        <v>Process Executive</v>
      </c>
      <c r="E163" s="13" t="str">
        <f>Raw_Data!E163</f>
        <v>Kolkata</v>
      </c>
      <c r="F163" s="13" t="str">
        <f>Raw_Data!F163</f>
        <v>Amit Roy</v>
      </c>
      <c r="G163" s="14">
        <f>DATE(VALUE(RIGHT(Raw_Data!G163,4)),VALUE(MID(Raw_Data!G163,4,2)),VALUE(LEFT(Raw_Data!G163,2)))</f>
        <v>46122</v>
      </c>
      <c r="H163" s="13" t="str">
        <f t="shared" si="8"/>
        <v>Apr-2026</v>
      </c>
      <c r="I163" s="13" t="str">
        <f t="shared" si="9"/>
        <v>Fri</v>
      </c>
      <c r="J163" s="13" t="str">
        <f>Raw_Data!H163</f>
        <v>Present</v>
      </c>
      <c r="K163" s="15">
        <f>IF(Raw_Data!I163="","",TIMEVALUE(Raw_Data!I163))</f>
        <v>0.37777777777777777</v>
      </c>
      <c r="L163" s="15">
        <f>IF(Raw_Data!J163="","",TIMEVALUE(Raw_Data!J163))</f>
        <v>0.7319444444444444</v>
      </c>
      <c r="M163" s="13">
        <f>Raw_Data!K163</f>
        <v>8.5</v>
      </c>
      <c r="N163" s="13">
        <f>Raw_Data!L163</f>
        <v>24</v>
      </c>
      <c r="O163" s="13">
        <f>Raw_Data!M163</f>
        <v>24</v>
      </c>
      <c r="P163" s="13">
        <f t="shared" si="10"/>
        <v>0</v>
      </c>
      <c r="Q163" s="13">
        <f>Raw_Data!O163</f>
        <v>24</v>
      </c>
      <c r="R163" s="16">
        <f t="shared" si="11"/>
        <v>100</v>
      </c>
      <c r="S163" s="16">
        <f>Raw_Data!Q163</f>
        <v>100</v>
      </c>
      <c r="T163" s="17">
        <f>Raw_Data!R163</f>
        <v>0.5</v>
      </c>
      <c r="U163" s="13" t="str">
        <f>Raw_Data!S163</f>
        <v>Low</v>
      </c>
      <c r="V163" s="13" t="str">
        <f>Raw_Data!T163</f>
        <v>Closed</v>
      </c>
    </row>
    <row r="164" spans="1:22" x14ac:dyDescent="0.3">
      <c r="A164" s="13" t="str">
        <f>Raw_Data!A164</f>
        <v>EMP003</v>
      </c>
      <c r="B164" s="13" t="str">
        <f>Raw_Data!B164</f>
        <v>Rahul Verma</v>
      </c>
      <c r="C164" s="13" t="str">
        <f>Raw_Data!C164</f>
        <v>Operations</v>
      </c>
      <c r="D164" s="13" t="str">
        <f>Raw_Data!D164</f>
        <v>Process Executive</v>
      </c>
      <c r="E164" s="13" t="str">
        <f>Raw_Data!E164</f>
        <v>Kolkata</v>
      </c>
      <c r="F164" s="13" t="str">
        <f>Raw_Data!F164</f>
        <v>Amit Roy</v>
      </c>
      <c r="G164" s="14">
        <f>DATE(VALUE(RIGHT(Raw_Data!G164,4)),VALUE(MID(Raw_Data!G164,4,2)),VALUE(LEFT(Raw_Data!G164,2)))</f>
        <v>46122</v>
      </c>
      <c r="H164" s="13" t="str">
        <f t="shared" si="8"/>
        <v>Apr-2026</v>
      </c>
      <c r="I164" s="13" t="str">
        <f t="shared" si="9"/>
        <v>Fri</v>
      </c>
      <c r="J164" s="13" t="str">
        <f>Raw_Data!H164</f>
        <v>Present</v>
      </c>
      <c r="K164" s="15">
        <f>IF(Raw_Data!I164="","",TIMEVALUE(Raw_Data!I164))</f>
        <v>0.37986111111111109</v>
      </c>
      <c r="L164" s="15">
        <f>IF(Raw_Data!J164="","",TIMEVALUE(Raw_Data!J164))</f>
        <v>0.73819444444444449</v>
      </c>
      <c r="M164" s="13">
        <f>Raw_Data!K164</f>
        <v>8.61</v>
      </c>
      <c r="N164" s="13">
        <f>Raw_Data!L164</f>
        <v>21</v>
      </c>
      <c r="O164" s="13">
        <f>Raw_Data!M164</f>
        <v>14</v>
      </c>
      <c r="P164" s="13">
        <f t="shared" si="10"/>
        <v>7</v>
      </c>
      <c r="Q164" s="13">
        <f>Raw_Data!O164</f>
        <v>21</v>
      </c>
      <c r="R164" s="16">
        <f t="shared" si="11"/>
        <v>66.666666666666657</v>
      </c>
      <c r="S164" s="16">
        <f>Raw_Data!Q164</f>
        <v>66.7</v>
      </c>
      <c r="T164" s="17">
        <f>Raw_Data!R164</f>
        <v>0.61</v>
      </c>
      <c r="U164" s="13" t="str">
        <f>Raw_Data!S164</f>
        <v>Low</v>
      </c>
      <c r="V164" s="13" t="str">
        <f>Raw_Data!T164</f>
        <v>Pending</v>
      </c>
    </row>
    <row r="165" spans="1:22" x14ac:dyDescent="0.3">
      <c r="A165" s="13" t="str">
        <f>Raw_Data!A165</f>
        <v>EMP004</v>
      </c>
      <c r="B165" s="13" t="str">
        <f>Raw_Data!B165</f>
        <v>Sneha Das</v>
      </c>
      <c r="C165" s="13" t="str">
        <f>Raw_Data!C165</f>
        <v>Operations</v>
      </c>
      <c r="D165" s="13" t="str">
        <f>Raw_Data!D165</f>
        <v>Senior Executive</v>
      </c>
      <c r="E165" s="13" t="str">
        <f>Raw_Data!E165</f>
        <v>Kolkata</v>
      </c>
      <c r="F165" s="13" t="str">
        <f>Raw_Data!F165</f>
        <v>Amit Roy</v>
      </c>
      <c r="G165" s="14">
        <f>DATE(VALUE(RIGHT(Raw_Data!G165,4)),VALUE(MID(Raw_Data!G165,4,2)),VALUE(LEFT(Raw_Data!G165,2)))</f>
        <v>46122</v>
      </c>
      <c r="H165" s="13" t="str">
        <f t="shared" si="8"/>
        <v>Apr-2026</v>
      </c>
      <c r="I165" s="13" t="str">
        <f t="shared" si="9"/>
        <v>Fri</v>
      </c>
      <c r="J165" s="13" t="str">
        <f>Raw_Data!H165</f>
        <v>Present</v>
      </c>
      <c r="K165" s="15">
        <f>IF(Raw_Data!I165="","",TIMEVALUE(Raw_Data!I165))</f>
        <v>0.42777777777777776</v>
      </c>
      <c r="L165" s="15">
        <f>IF(Raw_Data!J165="","",TIMEVALUE(Raw_Data!J165))</f>
        <v>0.73888888888888893</v>
      </c>
      <c r="M165" s="13">
        <f>Raw_Data!K165</f>
        <v>7.47</v>
      </c>
      <c r="N165" s="13">
        <f>Raw_Data!L165</f>
        <v>29</v>
      </c>
      <c r="O165" s="13">
        <f>Raw_Data!M165</f>
        <v>24</v>
      </c>
      <c r="P165" s="13">
        <f t="shared" si="10"/>
        <v>5</v>
      </c>
      <c r="Q165" s="13">
        <f>Raw_Data!O165</f>
        <v>29</v>
      </c>
      <c r="R165" s="16">
        <f t="shared" si="11"/>
        <v>82.758620689655174</v>
      </c>
      <c r="S165" s="16">
        <f>Raw_Data!Q165</f>
        <v>82.8</v>
      </c>
      <c r="T165" s="17">
        <f>Raw_Data!R165</f>
        <v>0</v>
      </c>
      <c r="U165" s="13" t="str">
        <f>Raw_Data!S165</f>
        <v>Medium</v>
      </c>
      <c r="V165" s="13" t="str">
        <f>Raw_Data!T165</f>
        <v>Pending</v>
      </c>
    </row>
    <row r="166" spans="1:22" x14ac:dyDescent="0.3">
      <c r="A166" s="13" t="str">
        <f>Raw_Data!A166</f>
        <v>EMP005</v>
      </c>
      <c r="B166" s="13" t="str">
        <f>Raw_Data!B166</f>
        <v>Vikram Patel</v>
      </c>
      <c r="C166" s="13" t="str">
        <f>Raw_Data!C166</f>
        <v>Operations</v>
      </c>
      <c r="D166" s="13" t="str">
        <f>Raw_Data!D166</f>
        <v>Process Executive</v>
      </c>
      <c r="E166" s="13" t="str">
        <f>Raw_Data!E166</f>
        <v>Kolkata</v>
      </c>
      <c r="F166" s="13" t="str">
        <f>Raw_Data!F166</f>
        <v>Amit Roy</v>
      </c>
      <c r="G166" s="14">
        <f>DATE(VALUE(RIGHT(Raw_Data!G166,4)),VALUE(MID(Raw_Data!G166,4,2)),VALUE(LEFT(Raw_Data!G166,2)))</f>
        <v>46122</v>
      </c>
      <c r="H166" s="13" t="str">
        <f t="shared" si="8"/>
        <v>Apr-2026</v>
      </c>
      <c r="I166" s="13" t="str">
        <f t="shared" si="9"/>
        <v>Fri</v>
      </c>
      <c r="J166" s="13" t="str">
        <f>Raw_Data!H166</f>
        <v>Present</v>
      </c>
      <c r="K166" s="15">
        <f>IF(Raw_Data!I166="","",TIMEVALUE(Raw_Data!I166))</f>
        <v>0.38819444444444445</v>
      </c>
      <c r="L166" s="15">
        <f>IF(Raw_Data!J166="","",TIMEVALUE(Raw_Data!J166))</f>
        <v>0.69236111111111109</v>
      </c>
      <c r="M166" s="13">
        <f>Raw_Data!K166</f>
        <v>7.3</v>
      </c>
      <c r="N166" s="13">
        <f>Raw_Data!L166</f>
        <v>26</v>
      </c>
      <c r="O166" s="13">
        <f>Raw_Data!M166</f>
        <v>25</v>
      </c>
      <c r="P166" s="13">
        <f t="shared" si="10"/>
        <v>1</v>
      </c>
      <c r="Q166" s="13">
        <f>Raw_Data!O166</f>
        <v>26</v>
      </c>
      <c r="R166" s="16">
        <f t="shared" si="11"/>
        <v>96.15384615384616</v>
      </c>
      <c r="S166" s="16">
        <f>Raw_Data!Q166</f>
        <v>96.2</v>
      </c>
      <c r="T166" s="17">
        <f>Raw_Data!R166</f>
        <v>0</v>
      </c>
      <c r="U166" s="13" t="str">
        <f>Raw_Data!S166</f>
        <v>High</v>
      </c>
      <c r="V166" s="13" t="str">
        <f>Raw_Data!T166</f>
        <v>In Progress</v>
      </c>
    </row>
    <row r="167" spans="1:22" x14ac:dyDescent="0.3">
      <c r="A167" s="13" t="str">
        <f>Raw_Data!A167</f>
        <v>EMP006</v>
      </c>
      <c r="B167" s="13" t="str">
        <f>Raw_Data!B167</f>
        <v>Ananya Gupta</v>
      </c>
      <c r="C167" s="13" t="str">
        <f>Raw_Data!C167</f>
        <v>Finance</v>
      </c>
      <c r="D167" s="13" t="str">
        <f>Raw_Data!D167</f>
        <v>Finance Executive</v>
      </c>
      <c r="E167" s="13" t="str">
        <f>Raw_Data!E167</f>
        <v>Kolkata</v>
      </c>
      <c r="F167" s="13" t="str">
        <f>Raw_Data!F167</f>
        <v>Neha Sen</v>
      </c>
      <c r="G167" s="14">
        <f>DATE(VALUE(RIGHT(Raw_Data!G167,4)),VALUE(MID(Raw_Data!G167,4,2)),VALUE(LEFT(Raw_Data!G167,2)))</f>
        <v>46122</v>
      </c>
      <c r="H167" s="13" t="str">
        <f t="shared" si="8"/>
        <v>Apr-2026</v>
      </c>
      <c r="I167" s="13" t="str">
        <f t="shared" si="9"/>
        <v>Fri</v>
      </c>
      <c r="J167" s="13" t="str">
        <f>Raw_Data!H167</f>
        <v>Present</v>
      </c>
      <c r="K167" s="15">
        <f>IF(Raw_Data!I167="","",TIMEVALUE(Raw_Data!I167))</f>
        <v>0.43055555555555558</v>
      </c>
      <c r="L167" s="15">
        <f>IF(Raw_Data!J167="","",TIMEVALUE(Raw_Data!J167))</f>
        <v>0.82638888888888884</v>
      </c>
      <c r="M167" s="13">
        <f>Raw_Data!K167</f>
        <v>9.51</v>
      </c>
      <c r="N167" s="13">
        <f>Raw_Data!L167</f>
        <v>21</v>
      </c>
      <c r="O167" s="13">
        <f>Raw_Data!M167</f>
        <v>17</v>
      </c>
      <c r="P167" s="13">
        <f t="shared" si="10"/>
        <v>4</v>
      </c>
      <c r="Q167" s="13">
        <f>Raw_Data!O167</f>
        <v>21</v>
      </c>
      <c r="R167" s="16">
        <f t="shared" si="11"/>
        <v>80.952380952380949</v>
      </c>
      <c r="S167" s="16">
        <f>Raw_Data!Q167</f>
        <v>81</v>
      </c>
      <c r="T167" s="17">
        <f>Raw_Data!R167</f>
        <v>1.51</v>
      </c>
      <c r="U167" s="13" t="str">
        <f>Raw_Data!S167</f>
        <v>Medium</v>
      </c>
      <c r="V167" s="13" t="str">
        <f>Raw_Data!T167</f>
        <v>Pending</v>
      </c>
    </row>
    <row r="168" spans="1:22" x14ac:dyDescent="0.3">
      <c r="A168" s="13" t="str">
        <f>Raw_Data!A168</f>
        <v>EMP007</v>
      </c>
      <c r="B168" s="13" t="str">
        <f>Raw_Data!B168</f>
        <v>Rohan Mehta</v>
      </c>
      <c r="C168" s="13" t="str">
        <f>Raw_Data!C168</f>
        <v>Finance</v>
      </c>
      <c r="D168" s="13" t="str">
        <f>Raw_Data!D168</f>
        <v>Accounts Executive</v>
      </c>
      <c r="E168" s="13" t="str">
        <f>Raw_Data!E168</f>
        <v>Kolkata</v>
      </c>
      <c r="F168" s="13" t="str">
        <f>Raw_Data!F168</f>
        <v>Neha Sen</v>
      </c>
      <c r="G168" s="14">
        <f>DATE(VALUE(RIGHT(Raw_Data!G168,4)),VALUE(MID(Raw_Data!G168,4,2)),VALUE(LEFT(Raw_Data!G168,2)))</f>
        <v>46122</v>
      </c>
      <c r="H168" s="13" t="str">
        <f t="shared" si="8"/>
        <v>Apr-2026</v>
      </c>
      <c r="I168" s="13" t="str">
        <f t="shared" si="9"/>
        <v>Fri</v>
      </c>
      <c r="J168" s="13" t="str">
        <f>Raw_Data!H168</f>
        <v>Present</v>
      </c>
      <c r="K168" s="15">
        <f>IF(Raw_Data!I168="","",TIMEVALUE(Raw_Data!I168))</f>
        <v>0.41805555555555557</v>
      </c>
      <c r="L168" s="15">
        <f>IF(Raw_Data!J168="","",TIMEVALUE(Raw_Data!J168))</f>
        <v>0.80763888888888891</v>
      </c>
      <c r="M168" s="13">
        <f>Raw_Data!K168</f>
        <v>9.36</v>
      </c>
      <c r="N168" s="13">
        <f>Raw_Data!L168</f>
        <v>18</v>
      </c>
      <c r="O168" s="13">
        <f>Raw_Data!M168</f>
        <v>14</v>
      </c>
      <c r="P168" s="13">
        <f t="shared" si="10"/>
        <v>4</v>
      </c>
      <c r="Q168" s="13">
        <f>Raw_Data!O168</f>
        <v>18</v>
      </c>
      <c r="R168" s="16">
        <f t="shared" si="11"/>
        <v>77.777777777777786</v>
      </c>
      <c r="S168" s="16">
        <f>Raw_Data!Q168</f>
        <v>77.8</v>
      </c>
      <c r="T168" s="17">
        <f>Raw_Data!R168</f>
        <v>1.36</v>
      </c>
      <c r="U168" s="13" t="str">
        <f>Raw_Data!S168</f>
        <v>Low</v>
      </c>
      <c r="V168" s="13" t="str">
        <f>Raw_Data!T168</f>
        <v>Pending</v>
      </c>
    </row>
    <row r="169" spans="1:22" x14ac:dyDescent="0.3">
      <c r="A169" s="13" t="str">
        <f>Raw_Data!A169</f>
        <v>EMP008</v>
      </c>
      <c r="B169" s="13" t="str">
        <f>Raw_Data!B169</f>
        <v>Ishita Roy</v>
      </c>
      <c r="C169" s="13" t="str">
        <f>Raw_Data!C169</f>
        <v>Finance</v>
      </c>
      <c r="D169" s="13" t="str">
        <f>Raw_Data!D169</f>
        <v>Finance Executive</v>
      </c>
      <c r="E169" s="13" t="str">
        <f>Raw_Data!E169</f>
        <v>Kolkata</v>
      </c>
      <c r="F169" s="13" t="str">
        <f>Raw_Data!F169</f>
        <v>Neha Sen</v>
      </c>
      <c r="G169" s="14">
        <f>DATE(VALUE(RIGHT(Raw_Data!G169,4)),VALUE(MID(Raw_Data!G169,4,2)),VALUE(LEFT(Raw_Data!G169,2)))</f>
        <v>46122</v>
      </c>
      <c r="H169" s="13" t="str">
        <f t="shared" si="8"/>
        <v>Apr-2026</v>
      </c>
      <c r="I169" s="13" t="str">
        <f t="shared" si="9"/>
        <v>Fri</v>
      </c>
      <c r="J169" s="13" t="str">
        <f>Raw_Data!H169</f>
        <v>Present</v>
      </c>
      <c r="K169" s="15">
        <f>IF(Raw_Data!I169="","",TIMEVALUE(Raw_Data!I169))</f>
        <v>0.38333333333333336</v>
      </c>
      <c r="L169" s="15">
        <f>IF(Raw_Data!J169="","",TIMEVALUE(Raw_Data!J169))</f>
        <v>0.78263888888888888</v>
      </c>
      <c r="M169" s="13">
        <f>Raw_Data!K169</f>
        <v>9.59</v>
      </c>
      <c r="N169" s="13">
        <f>Raw_Data!L169</f>
        <v>10</v>
      </c>
      <c r="O169" s="13">
        <f>Raw_Data!M169</f>
        <v>9</v>
      </c>
      <c r="P169" s="13">
        <f t="shared" si="10"/>
        <v>1</v>
      </c>
      <c r="Q169" s="13">
        <f>Raw_Data!O169</f>
        <v>10</v>
      </c>
      <c r="R169" s="16">
        <f t="shared" si="11"/>
        <v>90</v>
      </c>
      <c r="S169" s="16">
        <f>Raw_Data!Q169</f>
        <v>90</v>
      </c>
      <c r="T169" s="17">
        <f>Raw_Data!R169</f>
        <v>1.59</v>
      </c>
      <c r="U169" s="13" t="str">
        <f>Raw_Data!S169</f>
        <v>Low</v>
      </c>
      <c r="V169" s="13" t="str">
        <f>Raw_Data!T169</f>
        <v>In Progress</v>
      </c>
    </row>
    <row r="170" spans="1:22" x14ac:dyDescent="0.3">
      <c r="A170" s="13" t="str">
        <f>Raw_Data!A170</f>
        <v>EMP009</v>
      </c>
      <c r="B170" s="13" t="str">
        <f>Raw_Data!B170</f>
        <v>Arjun Nair</v>
      </c>
      <c r="C170" s="13" t="str">
        <f>Raw_Data!C170</f>
        <v>Sales</v>
      </c>
      <c r="D170" s="13" t="str">
        <f>Raw_Data!D170</f>
        <v>Sales Executive</v>
      </c>
      <c r="E170" s="13" t="str">
        <f>Raw_Data!E170</f>
        <v>Kolkata</v>
      </c>
      <c r="F170" s="13" t="str">
        <f>Raw_Data!F170</f>
        <v>Sourav Das</v>
      </c>
      <c r="G170" s="14">
        <f>DATE(VALUE(RIGHT(Raw_Data!G170,4)),VALUE(MID(Raw_Data!G170,4,2)),VALUE(LEFT(Raw_Data!G170,2)))</f>
        <v>46122</v>
      </c>
      <c r="H170" s="13" t="str">
        <f t="shared" si="8"/>
        <v>Apr-2026</v>
      </c>
      <c r="I170" s="13" t="str">
        <f t="shared" si="9"/>
        <v>Fri</v>
      </c>
      <c r="J170" s="13" t="str">
        <f>Raw_Data!H170</f>
        <v>Present</v>
      </c>
      <c r="K170" s="15">
        <f>IF(Raw_Data!I170="","",TIMEVALUE(Raw_Data!I170))</f>
        <v>0.3840277777777778</v>
      </c>
      <c r="L170" s="15">
        <f>IF(Raw_Data!J170="","",TIMEVALUE(Raw_Data!J170))</f>
        <v>0.72847222222222219</v>
      </c>
      <c r="M170" s="13">
        <f>Raw_Data!K170</f>
        <v>8.2799999999999994</v>
      </c>
      <c r="N170" s="13">
        <f>Raw_Data!L170</f>
        <v>18</v>
      </c>
      <c r="O170" s="13">
        <f>Raw_Data!M170</f>
        <v>14</v>
      </c>
      <c r="P170" s="13">
        <f t="shared" si="10"/>
        <v>4</v>
      </c>
      <c r="Q170" s="13">
        <f>Raw_Data!O170</f>
        <v>18</v>
      </c>
      <c r="R170" s="16">
        <f t="shared" si="11"/>
        <v>77.777777777777786</v>
      </c>
      <c r="S170" s="16">
        <f>Raw_Data!Q170</f>
        <v>77.8</v>
      </c>
      <c r="T170" s="17">
        <f>Raw_Data!R170</f>
        <v>0.28000000000000003</v>
      </c>
      <c r="U170" s="13" t="str">
        <f>Raw_Data!S170</f>
        <v>Low</v>
      </c>
      <c r="V170" s="13" t="str">
        <f>Raw_Data!T170</f>
        <v>Pending</v>
      </c>
    </row>
    <row r="171" spans="1:22" x14ac:dyDescent="0.3">
      <c r="A171" s="13" t="str">
        <f>Raw_Data!A171</f>
        <v>EMP010</v>
      </c>
      <c r="B171" s="13" t="str">
        <f>Raw_Data!B171</f>
        <v>Meera Kapoor</v>
      </c>
      <c r="C171" s="13" t="str">
        <f>Raw_Data!C171</f>
        <v>Sales</v>
      </c>
      <c r="D171" s="13" t="str">
        <f>Raw_Data!D171</f>
        <v>Sales Executive</v>
      </c>
      <c r="E171" s="13" t="str">
        <f>Raw_Data!E171</f>
        <v>Kolkata</v>
      </c>
      <c r="F171" s="13" t="str">
        <f>Raw_Data!F171</f>
        <v>Sourav Das</v>
      </c>
      <c r="G171" s="14">
        <f>DATE(VALUE(RIGHT(Raw_Data!G171,4)),VALUE(MID(Raw_Data!G171,4,2)),VALUE(LEFT(Raw_Data!G171,2)))</f>
        <v>46122</v>
      </c>
      <c r="H171" s="13" t="str">
        <f t="shared" si="8"/>
        <v>Apr-2026</v>
      </c>
      <c r="I171" s="13" t="str">
        <f t="shared" si="9"/>
        <v>Fri</v>
      </c>
      <c r="J171" s="13" t="str">
        <f>Raw_Data!H171</f>
        <v>Present</v>
      </c>
      <c r="K171" s="15">
        <f>IF(Raw_Data!I171="","",TIMEVALUE(Raw_Data!I171))</f>
        <v>0.41875000000000001</v>
      </c>
      <c r="L171" s="15">
        <f>IF(Raw_Data!J171="","",TIMEVALUE(Raw_Data!J171))</f>
        <v>0.75</v>
      </c>
      <c r="M171" s="13">
        <f>Raw_Data!K171</f>
        <v>7.95</v>
      </c>
      <c r="N171" s="13">
        <f>Raw_Data!L171</f>
        <v>18</v>
      </c>
      <c r="O171" s="13">
        <f>Raw_Data!M171</f>
        <v>18</v>
      </c>
      <c r="P171" s="13">
        <f t="shared" si="10"/>
        <v>0</v>
      </c>
      <c r="Q171" s="13">
        <f>Raw_Data!O171</f>
        <v>18</v>
      </c>
      <c r="R171" s="16">
        <f t="shared" si="11"/>
        <v>100</v>
      </c>
      <c r="S171" s="16">
        <f>Raw_Data!Q171</f>
        <v>100</v>
      </c>
      <c r="T171" s="17">
        <f>Raw_Data!R171</f>
        <v>0</v>
      </c>
      <c r="U171" s="13" t="str">
        <f>Raw_Data!S171</f>
        <v>Low</v>
      </c>
      <c r="V171" s="13" t="str">
        <f>Raw_Data!T171</f>
        <v>Closed</v>
      </c>
    </row>
    <row r="172" spans="1:22" x14ac:dyDescent="0.3">
      <c r="A172" s="13" t="str">
        <f>Raw_Data!A172</f>
        <v>EMP011</v>
      </c>
      <c r="B172" s="13" t="str">
        <f>Raw_Data!B172</f>
        <v>Karan Malhotra</v>
      </c>
      <c r="C172" s="13" t="str">
        <f>Raw_Data!C172</f>
        <v>Sales</v>
      </c>
      <c r="D172" s="13" t="str">
        <f>Raw_Data!D172</f>
        <v>Senior Executive</v>
      </c>
      <c r="E172" s="13" t="str">
        <f>Raw_Data!E172</f>
        <v>Kolkata</v>
      </c>
      <c r="F172" s="13" t="str">
        <f>Raw_Data!F172</f>
        <v>Sourav Das</v>
      </c>
      <c r="G172" s="14">
        <f>DATE(VALUE(RIGHT(Raw_Data!G172,4)),VALUE(MID(Raw_Data!G172,4,2)),VALUE(LEFT(Raw_Data!G172,2)))</f>
        <v>46122</v>
      </c>
      <c r="H172" s="13" t="str">
        <f t="shared" si="8"/>
        <v>Apr-2026</v>
      </c>
      <c r="I172" s="13" t="str">
        <f t="shared" si="9"/>
        <v>Fri</v>
      </c>
      <c r="J172" s="13" t="str">
        <f>Raw_Data!H172</f>
        <v>Present</v>
      </c>
      <c r="K172" s="15">
        <f>IF(Raw_Data!I172="","",TIMEVALUE(Raw_Data!I172))</f>
        <v>0.41805555555555557</v>
      </c>
      <c r="L172" s="15">
        <f>IF(Raw_Data!J172="","",TIMEVALUE(Raw_Data!J172))</f>
        <v>0.7270833333333333</v>
      </c>
      <c r="M172" s="13">
        <f>Raw_Data!K172</f>
        <v>7.42</v>
      </c>
      <c r="N172" s="13">
        <f>Raw_Data!L172</f>
        <v>23</v>
      </c>
      <c r="O172" s="13">
        <f>Raw_Data!M172</f>
        <v>16</v>
      </c>
      <c r="P172" s="13">
        <f t="shared" si="10"/>
        <v>7</v>
      </c>
      <c r="Q172" s="13">
        <f>Raw_Data!O172</f>
        <v>23</v>
      </c>
      <c r="R172" s="16">
        <f t="shared" si="11"/>
        <v>69.565217391304344</v>
      </c>
      <c r="S172" s="16">
        <f>Raw_Data!Q172</f>
        <v>69.599999999999994</v>
      </c>
      <c r="T172" s="17">
        <f>Raw_Data!R172</f>
        <v>0</v>
      </c>
      <c r="U172" s="13" t="str">
        <f>Raw_Data!S172</f>
        <v>Medium</v>
      </c>
      <c r="V172" s="13" t="str">
        <f>Raw_Data!T172</f>
        <v>Pending</v>
      </c>
    </row>
    <row r="173" spans="1:22" x14ac:dyDescent="0.3">
      <c r="A173" s="13" t="str">
        <f>Raw_Data!A173</f>
        <v>EMP012</v>
      </c>
      <c r="B173" s="13" t="str">
        <f>Raw_Data!B173</f>
        <v>Tanya Bose</v>
      </c>
      <c r="C173" s="13" t="str">
        <f>Raw_Data!C173</f>
        <v>HR</v>
      </c>
      <c r="D173" s="13" t="str">
        <f>Raw_Data!D173</f>
        <v>HR Executive</v>
      </c>
      <c r="E173" s="13" t="str">
        <f>Raw_Data!E173</f>
        <v>Kolkata</v>
      </c>
      <c r="F173" s="13" t="str">
        <f>Raw_Data!F173</f>
        <v>Ritu Ghosh</v>
      </c>
      <c r="G173" s="14">
        <f>DATE(VALUE(RIGHT(Raw_Data!G173,4)),VALUE(MID(Raw_Data!G173,4,2)),VALUE(LEFT(Raw_Data!G173,2)))</f>
        <v>46122</v>
      </c>
      <c r="H173" s="13" t="str">
        <f t="shared" si="8"/>
        <v>Apr-2026</v>
      </c>
      <c r="I173" s="13" t="str">
        <f t="shared" si="9"/>
        <v>Fri</v>
      </c>
      <c r="J173" s="13" t="str">
        <f>Raw_Data!H173</f>
        <v>Present</v>
      </c>
      <c r="K173" s="15">
        <f>IF(Raw_Data!I173="","",TIMEVALUE(Raw_Data!I173))</f>
        <v>0.37777777777777777</v>
      </c>
      <c r="L173" s="15">
        <f>IF(Raw_Data!J173="","",TIMEVALUE(Raw_Data!J173))</f>
        <v>0.73333333333333328</v>
      </c>
      <c r="M173" s="13">
        <f>Raw_Data!K173</f>
        <v>8.5399999999999991</v>
      </c>
      <c r="N173" s="13">
        <f>Raw_Data!L173</f>
        <v>6</v>
      </c>
      <c r="O173" s="13">
        <f>Raw_Data!M173</f>
        <v>4</v>
      </c>
      <c r="P173" s="13">
        <f t="shared" si="10"/>
        <v>2</v>
      </c>
      <c r="Q173" s="13">
        <f>Raw_Data!O173</f>
        <v>6</v>
      </c>
      <c r="R173" s="16">
        <f t="shared" si="11"/>
        <v>66.666666666666657</v>
      </c>
      <c r="S173" s="16">
        <f>Raw_Data!Q173</f>
        <v>66.7</v>
      </c>
      <c r="T173" s="17">
        <f>Raw_Data!R173</f>
        <v>0.54</v>
      </c>
      <c r="U173" s="13" t="str">
        <f>Raw_Data!S173</f>
        <v>Low</v>
      </c>
      <c r="V173" s="13" t="str">
        <f>Raw_Data!T173</f>
        <v>In Progress</v>
      </c>
    </row>
    <row r="174" spans="1:22" x14ac:dyDescent="0.3">
      <c r="A174" s="13" t="str">
        <f>Raw_Data!A174</f>
        <v>EMP013</v>
      </c>
      <c r="B174" s="13" t="str">
        <f>Raw_Data!B174</f>
        <v>Aditya Jain</v>
      </c>
      <c r="C174" s="13" t="str">
        <f>Raw_Data!C174</f>
        <v>Customer Support</v>
      </c>
      <c r="D174" s="13" t="str">
        <f>Raw_Data!D174</f>
        <v>Support Executive</v>
      </c>
      <c r="E174" s="13" t="str">
        <f>Raw_Data!E174</f>
        <v>Kolkata</v>
      </c>
      <c r="F174" s="13" t="str">
        <f>Raw_Data!F174</f>
        <v>Ritu Ghosh</v>
      </c>
      <c r="G174" s="14">
        <f>DATE(VALUE(RIGHT(Raw_Data!G174,4)),VALUE(MID(Raw_Data!G174,4,2)),VALUE(LEFT(Raw_Data!G174,2)))</f>
        <v>46122</v>
      </c>
      <c r="H174" s="13" t="str">
        <f t="shared" si="8"/>
        <v>Apr-2026</v>
      </c>
      <c r="I174" s="13" t="str">
        <f t="shared" si="9"/>
        <v>Fri</v>
      </c>
      <c r="J174" s="13" t="str">
        <f>Raw_Data!H174</f>
        <v>Present</v>
      </c>
      <c r="K174" s="15">
        <f>IF(Raw_Data!I174="","",TIMEVALUE(Raw_Data!I174))</f>
        <v>0.41736111111111113</v>
      </c>
      <c r="L174" s="15">
        <f>IF(Raw_Data!J174="","",TIMEVALUE(Raw_Data!J174))</f>
        <v>0.81388888888888888</v>
      </c>
      <c r="M174" s="13">
        <f>Raw_Data!K174</f>
        <v>9.52</v>
      </c>
      <c r="N174" s="13">
        <f>Raw_Data!L174</f>
        <v>24</v>
      </c>
      <c r="O174" s="13">
        <f>Raw_Data!M174</f>
        <v>22</v>
      </c>
      <c r="P174" s="13">
        <f t="shared" si="10"/>
        <v>2</v>
      </c>
      <c r="Q174" s="13">
        <f>Raw_Data!O174</f>
        <v>24</v>
      </c>
      <c r="R174" s="16">
        <f t="shared" si="11"/>
        <v>91.666666666666657</v>
      </c>
      <c r="S174" s="16">
        <f>Raw_Data!Q174</f>
        <v>91.7</v>
      </c>
      <c r="T174" s="17">
        <f>Raw_Data!R174</f>
        <v>1.52</v>
      </c>
      <c r="U174" s="13" t="str">
        <f>Raw_Data!S174</f>
        <v>Medium</v>
      </c>
      <c r="V174" s="13" t="str">
        <f>Raw_Data!T174</f>
        <v>In Progress</v>
      </c>
    </row>
    <row r="175" spans="1:22" x14ac:dyDescent="0.3">
      <c r="A175" s="13" t="str">
        <f>Raw_Data!A175</f>
        <v>EMP014</v>
      </c>
      <c r="B175" s="13" t="str">
        <f>Raw_Data!B175</f>
        <v>Neha Agarwal</v>
      </c>
      <c r="C175" s="13" t="str">
        <f>Raw_Data!C175</f>
        <v>Customer Support</v>
      </c>
      <c r="D175" s="13" t="str">
        <f>Raw_Data!D175</f>
        <v>Support Executive</v>
      </c>
      <c r="E175" s="13" t="str">
        <f>Raw_Data!E175</f>
        <v>Kolkata</v>
      </c>
      <c r="F175" s="13" t="str">
        <f>Raw_Data!F175</f>
        <v>Ritu Ghosh</v>
      </c>
      <c r="G175" s="14">
        <f>DATE(VALUE(RIGHT(Raw_Data!G175,4)),VALUE(MID(Raw_Data!G175,4,2)),VALUE(LEFT(Raw_Data!G175,2)))</f>
        <v>46122</v>
      </c>
      <c r="H175" s="13" t="str">
        <f t="shared" si="8"/>
        <v>Apr-2026</v>
      </c>
      <c r="I175" s="13" t="str">
        <f t="shared" si="9"/>
        <v>Fri</v>
      </c>
      <c r="J175" s="13" t="str">
        <f>Raw_Data!H175</f>
        <v>Present</v>
      </c>
      <c r="K175" s="15">
        <f>IF(Raw_Data!I175="","",TIMEVALUE(Raw_Data!I175))</f>
        <v>0.37777777777777777</v>
      </c>
      <c r="L175" s="15">
        <f>IF(Raw_Data!J175="","",TIMEVALUE(Raw_Data!J175))</f>
        <v>0.74305555555555558</v>
      </c>
      <c r="M175" s="13">
        <f>Raw_Data!K175</f>
        <v>8.7799999999999994</v>
      </c>
      <c r="N175" s="13">
        <f>Raw_Data!L175</f>
        <v>28</v>
      </c>
      <c r="O175" s="13">
        <f>Raw_Data!M175</f>
        <v>28</v>
      </c>
      <c r="P175" s="13">
        <f t="shared" si="10"/>
        <v>0</v>
      </c>
      <c r="Q175" s="13">
        <f>Raw_Data!O175</f>
        <v>28</v>
      </c>
      <c r="R175" s="16">
        <f t="shared" si="11"/>
        <v>100</v>
      </c>
      <c r="S175" s="16">
        <f>Raw_Data!Q175</f>
        <v>100</v>
      </c>
      <c r="T175" s="17">
        <f>Raw_Data!R175</f>
        <v>0.78</v>
      </c>
      <c r="U175" s="13" t="str">
        <f>Raw_Data!S175</f>
        <v>Low</v>
      </c>
      <c r="V175" s="13" t="str">
        <f>Raw_Data!T175</f>
        <v>Closed</v>
      </c>
    </row>
    <row r="176" spans="1:22" x14ac:dyDescent="0.3">
      <c r="A176" s="13" t="str">
        <f>Raw_Data!A176</f>
        <v>EMP015</v>
      </c>
      <c r="B176" s="13" t="str">
        <f>Raw_Data!B176</f>
        <v>Siddharth Roy</v>
      </c>
      <c r="C176" s="13" t="str">
        <f>Raw_Data!C176</f>
        <v>Customer Support</v>
      </c>
      <c r="D176" s="13" t="str">
        <f>Raw_Data!D176</f>
        <v>Senior Executive</v>
      </c>
      <c r="E176" s="13" t="str">
        <f>Raw_Data!E176</f>
        <v>Kolkata</v>
      </c>
      <c r="F176" s="13" t="str">
        <f>Raw_Data!F176</f>
        <v>Ritu Ghosh</v>
      </c>
      <c r="G176" s="14">
        <f>DATE(VALUE(RIGHT(Raw_Data!G176,4)),VALUE(MID(Raw_Data!G176,4,2)),VALUE(LEFT(Raw_Data!G176,2)))</f>
        <v>46122</v>
      </c>
      <c r="H176" s="13" t="str">
        <f t="shared" si="8"/>
        <v>Apr-2026</v>
      </c>
      <c r="I176" s="13" t="str">
        <f t="shared" si="9"/>
        <v>Fri</v>
      </c>
      <c r="J176" s="13" t="str">
        <f>Raw_Data!H176</f>
        <v>Present</v>
      </c>
      <c r="K176" s="15">
        <f>IF(Raw_Data!I176="","",TIMEVALUE(Raw_Data!I176))</f>
        <v>0.38750000000000001</v>
      </c>
      <c r="L176" s="15">
        <f>IF(Raw_Data!J176="","",TIMEVALUE(Raw_Data!J176))</f>
        <v>0.70972222222222225</v>
      </c>
      <c r="M176" s="13">
        <f>Raw_Data!K176</f>
        <v>7.74</v>
      </c>
      <c r="N176" s="13">
        <f>Raw_Data!L176</f>
        <v>30</v>
      </c>
      <c r="O176" s="13">
        <f>Raw_Data!M176</f>
        <v>25</v>
      </c>
      <c r="P176" s="13">
        <f t="shared" si="10"/>
        <v>5</v>
      </c>
      <c r="Q176" s="13">
        <f>Raw_Data!O176</f>
        <v>30</v>
      </c>
      <c r="R176" s="16">
        <f t="shared" si="11"/>
        <v>83.333333333333343</v>
      </c>
      <c r="S176" s="16">
        <f>Raw_Data!Q176</f>
        <v>83.3</v>
      </c>
      <c r="T176" s="17">
        <f>Raw_Data!R176</f>
        <v>0</v>
      </c>
      <c r="U176" s="13" t="str">
        <f>Raw_Data!S176</f>
        <v>Medium</v>
      </c>
      <c r="V176" s="13" t="str">
        <f>Raw_Data!T176</f>
        <v>Pending</v>
      </c>
    </row>
    <row r="177" spans="1:22" x14ac:dyDescent="0.3">
      <c r="A177" s="13" t="str">
        <f>Raw_Data!A177</f>
        <v>EMP016</v>
      </c>
      <c r="B177" s="13" t="str">
        <f>Raw_Data!B177</f>
        <v>Pooja Saha</v>
      </c>
      <c r="C177" s="13" t="str">
        <f>Raw_Data!C177</f>
        <v>Operations</v>
      </c>
      <c r="D177" s="13" t="str">
        <f>Raw_Data!D177</f>
        <v>Process Executive</v>
      </c>
      <c r="E177" s="13" t="str">
        <f>Raw_Data!E177</f>
        <v>Durgapur</v>
      </c>
      <c r="F177" s="13" t="str">
        <f>Raw_Data!F177</f>
        <v>Amit Roy</v>
      </c>
      <c r="G177" s="14">
        <f>DATE(VALUE(RIGHT(Raw_Data!G177,4)),VALUE(MID(Raw_Data!G177,4,2)),VALUE(LEFT(Raw_Data!G177,2)))</f>
        <v>46122</v>
      </c>
      <c r="H177" s="13" t="str">
        <f t="shared" si="8"/>
        <v>Apr-2026</v>
      </c>
      <c r="I177" s="13" t="str">
        <f t="shared" si="9"/>
        <v>Fri</v>
      </c>
      <c r="J177" s="13" t="str">
        <f>Raw_Data!H177</f>
        <v>Present</v>
      </c>
      <c r="K177" s="15">
        <f>IF(Raw_Data!I177="","",TIMEVALUE(Raw_Data!I177))</f>
        <v>0.38819444444444445</v>
      </c>
      <c r="L177" s="15">
        <f>IF(Raw_Data!J177="","",TIMEVALUE(Raw_Data!J177))</f>
        <v>0.78055555555555556</v>
      </c>
      <c r="M177" s="13">
        <f>Raw_Data!K177</f>
        <v>9.43</v>
      </c>
      <c r="N177" s="13">
        <f>Raw_Data!L177</f>
        <v>25</v>
      </c>
      <c r="O177" s="13">
        <f>Raw_Data!M177</f>
        <v>19</v>
      </c>
      <c r="P177" s="13">
        <f t="shared" si="10"/>
        <v>6</v>
      </c>
      <c r="Q177" s="13">
        <f>Raw_Data!O177</f>
        <v>25</v>
      </c>
      <c r="R177" s="16">
        <f t="shared" si="11"/>
        <v>76</v>
      </c>
      <c r="S177" s="16">
        <f>Raw_Data!Q177</f>
        <v>76</v>
      </c>
      <c r="T177" s="17">
        <f>Raw_Data!R177</f>
        <v>1.43</v>
      </c>
      <c r="U177" s="13" t="str">
        <f>Raw_Data!S177</f>
        <v>Medium</v>
      </c>
      <c r="V177" s="13" t="str">
        <f>Raw_Data!T177</f>
        <v>Pending</v>
      </c>
    </row>
    <row r="178" spans="1:22" x14ac:dyDescent="0.3">
      <c r="A178" s="13" t="str">
        <f>Raw_Data!A178</f>
        <v>EMP017</v>
      </c>
      <c r="B178" s="13" t="str">
        <f>Raw_Data!B178</f>
        <v>Abhishek Paul</v>
      </c>
      <c r="C178" s="13" t="str">
        <f>Raw_Data!C178</f>
        <v>Operations</v>
      </c>
      <c r="D178" s="13" t="str">
        <f>Raw_Data!D178</f>
        <v>Process Executive</v>
      </c>
      <c r="E178" s="13" t="str">
        <f>Raw_Data!E178</f>
        <v>Durgapur</v>
      </c>
      <c r="F178" s="13" t="str">
        <f>Raw_Data!F178</f>
        <v>Amit Roy</v>
      </c>
      <c r="G178" s="14">
        <f>DATE(VALUE(RIGHT(Raw_Data!G178,4)),VALUE(MID(Raw_Data!G178,4,2)),VALUE(LEFT(Raw_Data!G178,2)))</f>
        <v>46122</v>
      </c>
      <c r="H178" s="13" t="str">
        <f t="shared" si="8"/>
        <v>Apr-2026</v>
      </c>
      <c r="I178" s="13" t="str">
        <f t="shared" si="9"/>
        <v>Fri</v>
      </c>
      <c r="J178" s="13" t="str">
        <f>Raw_Data!H178</f>
        <v>Present</v>
      </c>
      <c r="K178" s="15">
        <f>IF(Raw_Data!I178="","",TIMEVALUE(Raw_Data!I178))</f>
        <v>0.38263888888888886</v>
      </c>
      <c r="L178" s="15">
        <f>IF(Raw_Data!J178="","",TIMEVALUE(Raw_Data!J178))</f>
        <v>0.68263888888888891</v>
      </c>
      <c r="M178" s="13">
        <f>Raw_Data!K178</f>
        <v>7.21</v>
      </c>
      <c r="N178" s="13">
        <f>Raw_Data!L178</f>
        <v>20</v>
      </c>
      <c r="O178" s="13">
        <f>Raw_Data!M178</f>
        <v>20</v>
      </c>
      <c r="P178" s="13">
        <f t="shared" si="10"/>
        <v>0</v>
      </c>
      <c r="Q178" s="13">
        <f>Raw_Data!O178</f>
        <v>20</v>
      </c>
      <c r="R178" s="16">
        <f t="shared" si="11"/>
        <v>100</v>
      </c>
      <c r="S178" s="16">
        <f>Raw_Data!Q178</f>
        <v>100</v>
      </c>
      <c r="T178" s="17">
        <f>Raw_Data!R178</f>
        <v>0</v>
      </c>
      <c r="U178" s="13" t="str">
        <f>Raw_Data!S178</f>
        <v>Low</v>
      </c>
      <c r="V178" s="13" t="str">
        <f>Raw_Data!T178</f>
        <v>Closed</v>
      </c>
    </row>
    <row r="179" spans="1:22" x14ac:dyDescent="0.3">
      <c r="A179" s="13" t="str">
        <f>Raw_Data!A179</f>
        <v>EMP018</v>
      </c>
      <c r="B179" s="13" t="str">
        <f>Raw_Data!B179</f>
        <v>Nandini Ghosh</v>
      </c>
      <c r="C179" s="13" t="str">
        <f>Raw_Data!C179</f>
        <v>Finance</v>
      </c>
      <c r="D179" s="13" t="str">
        <f>Raw_Data!D179</f>
        <v>Finance Executive</v>
      </c>
      <c r="E179" s="13" t="str">
        <f>Raw_Data!E179</f>
        <v>Durgapur</v>
      </c>
      <c r="F179" s="13" t="str">
        <f>Raw_Data!F179</f>
        <v>Neha Sen</v>
      </c>
      <c r="G179" s="14">
        <f>DATE(VALUE(RIGHT(Raw_Data!G179,4)),VALUE(MID(Raw_Data!G179,4,2)),VALUE(LEFT(Raw_Data!G179,2)))</f>
        <v>46122</v>
      </c>
      <c r="H179" s="13" t="str">
        <f t="shared" si="8"/>
        <v>Apr-2026</v>
      </c>
      <c r="I179" s="13" t="str">
        <f t="shared" si="9"/>
        <v>Fri</v>
      </c>
      <c r="J179" s="13" t="str">
        <f>Raw_Data!H179</f>
        <v>Present</v>
      </c>
      <c r="K179" s="15">
        <f>IF(Raw_Data!I179="","",TIMEVALUE(Raw_Data!I179))</f>
        <v>0.41805555555555557</v>
      </c>
      <c r="L179" s="15">
        <f>IF(Raw_Data!J179="","",TIMEVALUE(Raw_Data!J179))</f>
        <v>0.7319444444444444</v>
      </c>
      <c r="M179" s="13">
        <f>Raw_Data!K179</f>
        <v>7.54</v>
      </c>
      <c r="N179" s="13">
        <f>Raw_Data!L179</f>
        <v>15</v>
      </c>
      <c r="O179" s="13">
        <f>Raw_Data!M179</f>
        <v>14</v>
      </c>
      <c r="P179" s="13">
        <f t="shared" si="10"/>
        <v>1</v>
      </c>
      <c r="Q179" s="13">
        <f>Raw_Data!O179</f>
        <v>15</v>
      </c>
      <c r="R179" s="16">
        <f t="shared" si="11"/>
        <v>93.333333333333329</v>
      </c>
      <c r="S179" s="16">
        <f>Raw_Data!Q179</f>
        <v>93.3</v>
      </c>
      <c r="T179" s="17">
        <f>Raw_Data!R179</f>
        <v>0</v>
      </c>
      <c r="U179" s="13" t="str">
        <f>Raw_Data!S179</f>
        <v>Low</v>
      </c>
      <c r="V179" s="13" t="str">
        <f>Raw_Data!T179</f>
        <v>In Progress</v>
      </c>
    </row>
    <row r="180" spans="1:22" x14ac:dyDescent="0.3">
      <c r="A180" s="13" t="str">
        <f>Raw_Data!A180</f>
        <v>EMP019</v>
      </c>
      <c r="B180" s="13" t="str">
        <f>Raw_Data!B180</f>
        <v>Manish Kumar</v>
      </c>
      <c r="C180" s="13" t="str">
        <f>Raw_Data!C180</f>
        <v>Sales</v>
      </c>
      <c r="D180" s="13" t="str">
        <f>Raw_Data!D180</f>
        <v>Sales Executive</v>
      </c>
      <c r="E180" s="13" t="str">
        <f>Raw_Data!E180</f>
        <v>Durgapur</v>
      </c>
      <c r="F180" s="13" t="str">
        <f>Raw_Data!F180</f>
        <v>Sourav Das</v>
      </c>
      <c r="G180" s="14">
        <f>DATE(VALUE(RIGHT(Raw_Data!G180,4)),VALUE(MID(Raw_Data!G180,4,2)),VALUE(LEFT(Raw_Data!G180,2)))</f>
        <v>46122</v>
      </c>
      <c r="H180" s="13" t="str">
        <f t="shared" si="8"/>
        <v>Apr-2026</v>
      </c>
      <c r="I180" s="13" t="str">
        <f t="shared" si="9"/>
        <v>Fri</v>
      </c>
      <c r="J180" s="13" t="str">
        <f>Raw_Data!H180</f>
        <v>Present</v>
      </c>
      <c r="K180" s="15">
        <f>IF(Raw_Data!I180="","",TIMEVALUE(Raw_Data!I180))</f>
        <v>0.37847222222222221</v>
      </c>
      <c r="L180" s="15">
        <f>IF(Raw_Data!J180="","",TIMEVALUE(Raw_Data!J180))</f>
        <v>0.71527777777777779</v>
      </c>
      <c r="M180" s="13">
        <f>Raw_Data!K180</f>
        <v>8.09</v>
      </c>
      <c r="N180" s="13">
        <f>Raw_Data!L180</f>
        <v>19</v>
      </c>
      <c r="O180" s="13">
        <f>Raw_Data!M180</f>
        <v>18</v>
      </c>
      <c r="P180" s="13">
        <f t="shared" si="10"/>
        <v>1</v>
      </c>
      <c r="Q180" s="13">
        <f>Raw_Data!O180</f>
        <v>19</v>
      </c>
      <c r="R180" s="16">
        <f t="shared" si="11"/>
        <v>94.73684210526315</v>
      </c>
      <c r="S180" s="16">
        <f>Raw_Data!Q180</f>
        <v>94.7</v>
      </c>
      <c r="T180" s="17">
        <f>Raw_Data!R180</f>
        <v>0.09</v>
      </c>
      <c r="U180" s="13" t="str">
        <f>Raw_Data!S180</f>
        <v>Medium</v>
      </c>
      <c r="V180" s="13" t="str">
        <f>Raw_Data!T180</f>
        <v>In Progress</v>
      </c>
    </row>
    <row r="181" spans="1:22" x14ac:dyDescent="0.3">
      <c r="A181" s="13" t="str">
        <f>Raw_Data!A181</f>
        <v>EMP020</v>
      </c>
      <c r="B181" s="13" t="str">
        <f>Raw_Data!B181</f>
        <v>Riya Chatterjee</v>
      </c>
      <c r="C181" s="13" t="str">
        <f>Raw_Data!C181</f>
        <v>Customer Support</v>
      </c>
      <c r="D181" s="13" t="str">
        <f>Raw_Data!D181</f>
        <v>Support Executive</v>
      </c>
      <c r="E181" s="13" t="str">
        <f>Raw_Data!E181</f>
        <v>Durgapur</v>
      </c>
      <c r="F181" s="13" t="str">
        <f>Raw_Data!F181</f>
        <v>Ritu Ghosh</v>
      </c>
      <c r="G181" s="14">
        <f>DATE(VALUE(RIGHT(Raw_Data!G181,4)),VALUE(MID(Raw_Data!G181,4,2)),VALUE(LEFT(Raw_Data!G181,2)))</f>
        <v>46122</v>
      </c>
      <c r="H181" s="13" t="str">
        <f t="shared" si="8"/>
        <v>Apr-2026</v>
      </c>
      <c r="I181" s="13" t="str">
        <f t="shared" si="9"/>
        <v>Fri</v>
      </c>
      <c r="J181" s="13" t="str">
        <f>Raw_Data!H181</f>
        <v>Present</v>
      </c>
      <c r="K181" s="15">
        <f>IF(Raw_Data!I181="","",TIMEVALUE(Raw_Data!I181))</f>
        <v>0.37569444444444444</v>
      </c>
      <c r="L181" s="15">
        <f>IF(Raw_Data!J181="","",TIMEVALUE(Raw_Data!J181))</f>
        <v>0.69097222222222221</v>
      </c>
      <c r="M181" s="13">
        <f>Raw_Data!K181</f>
        <v>7.57</v>
      </c>
      <c r="N181" s="13">
        <f>Raw_Data!L181</f>
        <v>28</v>
      </c>
      <c r="O181" s="13">
        <f>Raw_Data!M181</f>
        <v>20</v>
      </c>
      <c r="P181" s="13">
        <f t="shared" si="10"/>
        <v>8</v>
      </c>
      <c r="Q181" s="13">
        <f>Raw_Data!O181</f>
        <v>28</v>
      </c>
      <c r="R181" s="16">
        <f t="shared" si="11"/>
        <v>71.428571428571431</v>
      </c>
      <c r="S181" s="16">
        <f>Raw_Data!Q181</f>
        <v>71.400000000000006</v>
      </c>
      <c r="T181" s="17">
        <f>Raw_Data!R181</f>
        <v>0</v>
      </c>
      <c r="U181" s="13" t="str">
        <f>Raw_Data!S181</f>
        <v>Medium</v>
      </c>
      <c r="V181" s="13" t="str">
        <f>Raw_Data!T181</f>
        <v>Backlog</v>
      </c>
    </row>
    <row r="182" spans="1:22" x14ac:dyDescent="0.3">
      <c r="A182" s="13" t="str">
        <f>Raw_Data!A182</f>
        <v>EMP001</v>
      </c>
      <c r="B182" s="13" t="str">
        <f>Raw_Data!B182</f>
        <v>Aarav Sharma</v>
      </c>
      <c r="C182" s="13" t="str">
        <f>Raw_Data!C182</f>
        <v>Operations</v>
      </c>
      <c r="D182" s="13" t="str">
        <f>Raw_Data!D182</f>
        <v>MIS Executive</v>
      </c>
      <c r="E182" s="13" t="str">
        <f>Raw_Data!E182</f>
        <v>Kolkata</v>
      </c>
      <c r="F182" s="13" t="str">
        <f>Raw_Data!F182</f>
        <v>Amit Roy</v>
      </c>
      <c r="G182" s="14">
        <f>DATE(VALUE(RIGHT(Raw_Data!G182,4)),VALUE(MID(Raw_Data!G182,4,2)),VALUE(LEFT(Raw_Data!G182,2)))</f>
        <v>46123</v>
      </c>
      <c r="H182" s="13" t="str">
        <f t="shared" si="8"/>
        <v>Apr-2026</v>
      </c>
      <c r="I182" s="13" t="str">
        <f t="shared" si="9"/>
        <v>Sat</v>
      </c>
      <c r="J182" s="13" t="str">
        <f>Raw_Data!H182</f>
        <v>Present</v>
      </c>
      <c r="K182" s="15">
        <f>IF(Raw_Data!I182="","",TIMEVALUE(Raw_Data!I182))</f>
        <v>0.42569444444444443</v>
      </c>
      <c r="L182" s="15">
        <f>IF(Raw_Data!J182="","",TIMEVALUE(Raw_Data!J182))</f>
        <v>0.75277777777777777</v>
      </c>
      <c r="M182" s="13">
        <f>Raw_Data!K182</f>
        <v>7.86</v>
      </c>
      <c r="N182" s="13">
        <f>Raw_Data!L182</f>
        <v>22</v>
      </c>
      <c r="O182" s="13">
        <f>Raw_Data!M182</f>
        <v>21</v>
      </c>
      <c r="P182" s="13">
        <f t="shared" si="10"/>
        <v>1</v>
      </c>
      <c r="Q182" s="13">
        <f>Raw_Data!O182</f>
        <v>22</v>
      </c>
      <c r="R182" s="16">
        <f t="shared" si="11"/>
        <v>95.454545454545453</v>
      </c>
      <c r="S182" s="16">
        <f>Raw_Data!Q182</f>
        <v>95.5</v>
      </c>
      <c r="T182" s="17">
        <f>Raw_Data!R182</f>
        <v>0</v>
      </c>
      <c r="U182" s="13" t="str">
        <f>Raw_Data!S182</f>
        <v>Low</v>
      </c>
      <c r="V182" s="13" t="str">
        <f>Raw_Data!T182</f>
        <v>In Progress</v>
      </c>
    </row>
    <row r="183" spans="1:22" x14ac:dyDescent="0.3">
      <c r="A183" s="13" t="str">
        <f>Raw_Data!A183</f>
        <v>EMP002</v>
      </c>
      <c r="B183" s="13" t="str">
        <f>Raw_Data!B183</f>
        <v>Priya Singh</v>
      </c>
      <c r="C183" s="13" t="str">
        <f>Raw_Data!C183</f>
        <v>Operations</v>
      </c>
      <c r="D183" s="13" t="str">
        <f>Raw_Data!D183</f>
        <v>Process Executive</v>
      </c>
      <c r="E183" s="13" t="str">
        <f>Raw_Data!E183</f>
        <v>Kolkata</v>
      </c>
      <c r="F183" s="13" t="str">
        <f>Raw_Data!F183</f>
        <v>Amit Roy</v>
      </c>
      <c r="G183" s="14">
        <f>DATE(VALUE(RIGHT(Raw_Data!G183,4)),VALUE(MID(Raw_Data!G183,4,2)),VALUE(LEFT(Raw_Data!G183,2)))</f>
        <v>46123</v>
      </c>
      <c r="H183" s="13" t="str">
        <f t="shared" si="8"/>
        <v>Apr-2026</v>
      </c>
      <c r="I183" s="13" t="str">
        <f t="shared" si="9"/>
        <v>Sat</v>
      </c>
      <c r="J183" s="13" t="str">
        <f>Raw_Data!H183</f>
        <v>Present</v>
      </c>
      <c r="K183" s="15">
        <f>IF(Raw_Data!I183="","",TIMEVALUE(Raw_Data!I183))</f>
        <v>0.38750000000000001</v>
      </c>
      <c r="L183" s="15">
        <f>IF(Raw_Data!J183="","",TIMEVALUE(Raw_Data!J183))</f>
        <v>0.73611111111111116</v>
      </c>
      <c r="M183" s="13">
        <f>Raw_Data!K183</f>
        <v>8.3699999999999992</v>
      </c>
      <c r="N183" s="13">
        <f>Raw_Data!L183</f>
        <v>23</v>
      </c>
      <c r="O183" s="13">
        <f>Raw_Data!M183</f>
        <v>19</v>
      </c>
      <c r="P183" s="13">
        <f t="shared" si="10"/>
        <v>4</v>
      </c>
      <c r="Q183" s="13">
        <f>Raw_Data!O183</f>
        <v>23</v>
      </c>
      <c r="R183" s="16">
        <f t="shared" si="11"/>
        <v>82.608695652173907</v>
      </c>
      <c r="S183" s="16">
        <f>Raw_Data!Q183</f>
        <v>82.6</v>
      </c>
      <c r="T183" s="17">
        <f>Raw_Data!R183</f>
        <v>0.37</v>
      </c>
      <c r="U183" s="13" t="str">
        <f>Raw_Data!S183</f>
        <v>Medium</v>
      </c>
      <c r="V183" s="13" t="str">
        <f>Raw_Data!T183</f>
        <v>Pending</v>
      </c>
    </row>
    <row r="184" spans="1:22" x14ac:dyDescent="0.3">
      <c r="A184" s="13" t="str">
        <f>Raw_Data!A184</f>
        <v>EMP003</v>
      </c>
      <c r="B184" s="13" t="str">
        <f>Raw_Data!B184</f>
        <v>Rahul Verma</v>
      </c>
      <c r="C184" s="13" t="str">
        <f>Raw_Data!C184</f>
        <v>Operations</v>
      </c>
      <c r="D184" s="13" t="str">
        <f>Raw_Data!D184</f>
        <v>Process Executive</v>
      </c>
      <c r="E184" s="13" t="str">
        <f>Raw_Data!E184</f>
        <v>Kolkata</v>
      </c>
      <c r="F184" s="13" t="str">
        <f>Raw_Data!F184</f>
        <v>Amit Roy</v>
      </c>
      <c r="G184" s="14">
        <f>DATE(VALUE(RIGHT(Raw_Data!G184,4)),VALUE(MID(Raw_Data!G184,4,2)),VALUE(LEFT(Raw_Data!G184,2)))</f>
        <v>46123</v>
      </c>
      <c r="H184" s="13" t="str">
        <f t="shared" si="8"/>
        <v>Apr-2026</v>
      </c>
      <c r="I184" s="13" t="str">
        <f t="shared" si="9"/>
        <v>Sat</v>
      </c>
      <c r="J184" s="13" t="str">
        <f>Raw_Data!H184</f>
        <v>Present</v>
      </c>
      <c r="K184" s="15">
        <f>IF(Raw_Data!I184="","",TIMEVALUE(Raw_Data!I184))</f>
        <v>0.37916666666666665</v>
      </c>
      <c r="L184" s="15">
        <f>IF(Raw_Data!J184="","",TIMEVALUE(Raw_Data!J184))</f>
        <v>0.75555555555555554</v>
      </c>
      <c r="M184" s="13">
        <f>Raw_Data!K184</f>
        <v>9.0399999999999991</v>
      </c>
      <c r="N184" s="13">
        <f>Raw_Data!L184</f>
        <v>22</v>
      </c>
      <c r="O184" s="13">
        <f>Raw_Data!M184</f>
        <v>21</v>
      </c>
      <c r="P184" s="13">
        <f t="shared" si="10"/>
        <v>1</v>
      </c>
      <c r="Q184" s="13">
        <f>Raw_Data!O184</f>
        <v>22</v>
      </c>
      <c r="R184" s="16">
        <f t="shared" si="11"/>
        <v>95.454545454545453</v>
      </c>
      <c r="S184" s="16">
        <f>Raw_Data!Q184</f>
        <v>95.5</v>
      </c>
      <c r="T184" s="17">
        <f>Raw_Data!R184</f>
        <v>1.04</v>
      </c>
      <c r="U184" s="13" t="str">
        <f>Raw_Data!S184</f>
        <v>Low</v>
      </c>
      <c r="V184" s="13" t="str">
        <f>Raw_Data!T184</f>
        <v>In Progress</v>
      </c>
    </row>
    <row r="185" spans="1:22" x14ac:dyDescent="0.3">
      <c r="A185" s="13" t="str">
        <f>Raw_Data!A185</f>
        <v>EMP004</v>
      </c>
      <c r="B185" s="13" t="str">
        <f>Raw_Data!B185</f>
        <v>Sneha Das</v>
      </c>
      <c r="C185" s="13" t="str">
        <f>Raw_Data!C185</f>
        <v>Operations</v>
      </c>
      <c r="D185" s="13" t="str">
        <f>Raw_Data!D185</f>
        <v>Senior Executive</v>
      </c>
      <c r="E185" s="13" t="str">
        <f>Raw_Data!E185</f>
        <v>Kolkata</v>
      </c>
      <c r="F185" s="13" t="str">
        <f>Raw_Data!F185</f>
        <v>Amit Roy</v>
      </c>
      <c r="G185" s="14">
        <f>DATE(VALUE(RIGHT(Raw_Data!G185,4)),VALUE(MID(Raw_Data!G185,4,2)),VALUE(LEFT(Raw_Data!G185,2)))</f>
        <v>46123</v>
      </c>
      <c r="H185" s="13" t="str">
        <f t="shared" si="8"/>
        <v>Apr-2026</v>
      </c>
      <c r="I185" s="13" t="str">
        <f t="shared" si="9"/>
        <v>Sat</v>
      </c>
      <c r="J185" s="13" t="str">
        <f>Raw_Data!H185</f>
        <v>Present</v>
      </c>
      <c r="K185" s="15">
        <f>IF(Raw_Data!I185="","",TIMEVALUE(Raw_Data!I185))</f>
        <v>0.42569444444444443</v>
      </c>
      <c r="L185" s="15">
        <f>IF(Raw_Data!J185="","",TIMEVALUE(Raw_Data!J185))</f>
        <v>0.74305555555555558</v>
      </c>
      <c r="M185" s="13">
        <f>Raw_Data!K185</f>
        <v>7.62</v>
      </c>
      <c r="N185" s="13">
        <f>Raw_Data!L185</f>
        <v>18</v>
      </c>
      <c r="O185" s="13">
        <f>Raw_Data!M185</f>
        <v>16</v>
      </c>
      <c r="P185" s="13">
        <f t="shared" si="10"/>
        <v>2</v>
      </c>
      <c r="Q185" s="13">
        <f>Raw_Data!O185</f>
        <v>18</v>
      </c>
      <c r="R185" s="16">
        <f t="shared" si="11"/>
        <v>88.888888888888886</v>
      </c>
      <c r="S185" s="16">
        <f>Raw_Data!Q185</f>
        <v>88.9</v>
      </c>
      <c r="T185" s="17">
        <f>Raw_Data!R185</f>
        <v>0</v>
      </c>
      <c r="U185" s="13" t="str">
        <f>Raw_Data!S185</f>
        <v>High</v>
      </c>
      <c r="V185" s="13" t="str">
        <f>Raw_Data!T185</f>
        <v>In Progress</v>
      </c>
    </row>
    <row r="186" spans="1:22" x14ac:dyDescent="0.3">
      <c r="A186" s="13" t="str">
        <f>Raw_Data!A186</f>
        <v>EMP005</v>
      </c>
      <c r="B186" s="13" t="str">
        <f>Raw_Data!B186</f>
        <v>Vikram Patel</v>
      </c>
      <c r="C186" s="13" t="str">
        <f>Raw_Data!C186</f>
        <v>Operations</v>
      </c>
      <c r="D186" s="13" t="str">
        <f>Raw_Data!D186</f>
        <v>Process Executive</v>
      </c>
      <c r="E186" s="13" t="str">
        <f>Raw_Data!E186</f>
        <v>Kolkata</v>
      </c>
      <c r="F186" s="13" t="str">
        <f>Raw_Data!F186</f>
        <v>Amit Roy</v>
      </c>
      <c r="G186" s="14">
        <f>DATE(VALUE(RIGHT(Raw_Data!G186,4)),VALUE(MID(Raw_Data!G186,4,2)),VALUE(LEFT(Raw_Data!G186,2)))</f>
        <v>46123</v>
      </c>
      <c r="H186" s="13" t="str">
        <f t="shared" si="8"/>
        <v>Apr-2026</v>
      </c>
      <c r="I186" s="13" t="str">
        <f t="shared" si="9"/>
        <v>Sat</v>
      </c>
      <c r="J186" s="13" t="str">
        <f>Raw_Data!H186</f>
        <v>Present</v>
      </c>
      <c r="K186" s="15">
        <f>IF(Raw_Data!I186="","",TIMEVALUE(Raw_Data!I186))</f>
        <v>0.38333333333333336</v>
      </c>
      <c r="L186" s="15">
        <f>IF(Raw_Data!J186="","",TIMEVALUE(Raw_Data!J186))</f>
        <v>0.76944444444444449</v>
      </c>
      <c r="M186" s="13">
        <f>Raw_Data!K186</f>
        <v>9.27</v>
      </c>
      <c r="N186" s="13">
        <f>Raw_Data!L186</f>
        <v>29</v>
      </c>
      <c r="O186" s="13">
        <f>Raw_Data!M186</f>
        <v>20</v>
      </c>
      <c r="P186" s="13">
        <f t="shared" si="10"/>
        <v>9</v>
      </c>
      <c r="Q186" s="13">
        <f>Raw_Data!O186</f>
        <v>29</v>
      </c>
      <c r="R186" s="16">
        <f t="shared" si="11"/>
        <v>68.965517241379317</v>
      </c>
      <c r="S186" s="16">
        <f>Raw_Data!Q186</f>
        <v>69</v>
      </c>
      <c r="T186" s="17">
        <f>Raw_Data!R186</f>
        <v>1.27</v>
      </c>
      <c r="U186" s="13" t="str">
        <f>Raw_Data!S186</f>
        <v>Low</v>
      </c>
      <c r="V186" s="13" t="str">
        <f>Raw_Data!T186</f>
        <v>Backlog</v>
      </c>
    </row>
    <row r="187" spans="1:22" x14ac:dyDescent="0.3">
      <c r="A187" s="13" t="str">
        <f>Raw_Data!A187</f>
        <v>EMP006</v>
      </c>
      <c r="B187" s="13" t="str">
        <f>Raw_Data!B187</f>
        <v>Ananya Gupta</v>
      </c>
      <c r="C187" s="13" t="str">
        <f>Raw_Data!C187</f>
        <v>Finance</v>
      </c>
      <c r="D187" s="13" t="str">
        <f>Raw_Data!D187</f>
        <v>Finance Executive</v>
      </c>
      <c r="E187" s="13" t="str">
        <f>Raw_Data!E187</f>
        <v>Kolkata</v>
      </c>
      <c r="F187" s="13" t="str">
        <f>Raw_Data!F187</f>
        <v>Neha Sen</v>
      </c>
      <c r="G187" s="14">
        <f>DATE(VALUE(RIGHT(Raw_Data!G187,4)),VALUE(MID(Raw_Data!G187,4,2)),VALUE(LEFT(Raw_Data!G187,2)))</f>
        <v>46123</v>
      </c>
      <c r="H187" s="13" t="str">
        <f t="shared" si="8"/>
        <v>Apr-2026</v>
      </c>
      <c r="I187" s="13" t="str">
        <f t="shared" si="9"/>
        <v>Sat</v>
      </c>
      <c r="J187" s="13" t="str">
        <f>Raw_Data!H187</f>
        <v>Late</v>
      </c>
      <c r="K187" s="15">
        <f>IF(Raw_Data!I187="","",TIMEVALUE(Raw_Data!I187))</f>
        <v>0.42916666666666664</v>
      </c>
      <c r="L187" s="15">
        <f>IF(Raw_Data!J187="","",TIMEVALUE(Raw_Data!J187))</f>
        <v>0.77152777777777781</v>
      </c>
      <c r="M187" s="13">
        <f>Raw_Data!K187</f>
        <v>8.23</v>
      </c>
      <c r="N187" s="13">
        <f>Raw_Data!L187</f>
        <v>10</v>
      </c>
      <c r="O187" s="13">
        <f>Raw_Data!M187</f>
        <v>8</v>
      </c>
      <c r="P187" s="13">
        <f t="shared" si="10"/>
        <v>2</v>
      </c>
      <c r="Q187" s="13">
        <f>Raw_Data!O187</f>
        <v>10</v>
      </c>
      <c r="R187" s="16">
        <f t="shared" si="11"/>
        <v>80</v>
      </c>
      <c r="S187" s="16">
        <f>Raw_Data!Q187</f>
        <v>80</v>
      </c>
      <c r="T187" s="17">
        <f>Raw_Data!R187</f>
        <v>0.23</v>
      </c>
      <c r="U187" s="13" t="str">
        <f>Raw_Data!S187</f>
        <v>Medium</v>
      </c>
      <c r="V187" s="13" t="str">
        <f>Raw_Data!T187</f>
        <v>In Progress</v>
      </c>
    </row>
    <row r="188" spans="1:22" x14ac:dyDescent="0.3">
      <c r="A188" s="13" t="str">
        <f>Raw_Data!A188</f>
        <v>EMP007</v>
      </c>
      <c r="B188" s="13" t="str">
        <f>Raw_Data!B188</f>
        <v>Rohan Mehta</v>
      </c>
      <c r="C188" s="13" t="str">
        <f>Raw_Data!C188</f>
        <v>Finance</v>
      </c>
      <c r="D188" s="13" t="str">
        <f>Raw_Data!D188</f>
        <v>Accounts Executive</v>
      </c>
      <c r="E188" s="13" t="str">
        <f>Raw_Data!E188</f>
        <v>Kolkata</v>
      </c>
      <c r="F188" s="13" t="str">
        <f>Raw_Data!F188</f>
        <v>Neha Sen</v>
      </c>
      <c r="G188" s="14">
        <f>DATE(VALUE(RIGHT(Raw_Data!G188,4)),VALUE(MID(Raw_Data!G188,4,2)),VALUE(LEFT(Raw_Data!G188,2)))</f>
        <v>46123</v>
      </c>
      <c r="H188" s="13" t="str">
        <f t="shared" si="8"/>
        <v>Apr-2026</v>
      </c>
      <c r="I188" s="13" t="str">
        <f t="shared" si="9"/>
        <v>Sat</v>
      </c>
      <c r="J188" s="13" t="str">
        <f>Raw_Data!H188</f>
        <v>Leave</v>
      </c>
      <c r="K188" s="15" t="str">
        <f>IF(Raw_Data!I188="","",TIMEVALUE(Raw_Data!I188))</f>
        <v/>
      </c>
      <c r="L188" s="15" t="str">
        <f>IF(Raw_Data!J188="","",TIMEVALUE(Raw_Data!J188))</f>
        <v/>
      </c>
      <c r="M188" s="13">
        <f>Raw_Data!K188</f>
        <v>0</v>
      </c>
      <c r="N188" s="13">
        <f>Raw_Data!L188</f>
        <v>0</v>
      </c>
      <c r="O188" s="13">
        <f>Raw_Data!M188</f>
        <v>0</v>
      </c>
      <c r="P188" s="13">
        <f t="shared" si="10"/>
        <v>0</v>
      </c>
      <c r="Q188" s="13">
        <f>Raw_Data!O188</f>
        <v>0</v>
      </c>
      <c r="R188" s="16">
        <f t="shared" si="11"/>
        <v>0</v>
      </c>
      <c r="S188" s="16">
        <f>Raw_Data!Q188</f>
        <v>0</v>
      </c>
      <c r="T188" s="17">
        <f>Raw_Data!R188</f>
        <v>0</v>
      </c>
      <c r="U188" s="13" t="str">
        <f>Raw_Data!S188</f>
        <v>Low</v>
      </c>
      <c r="V188" s="13" t="str">
        <f>Raw_Data!T188</f>
        <v>Closed</v>
      </c>
    </row>
    <row r="189" spans="1:22" x14ac:dyDescent="0.3">
      <c r="A189" s="13" t="str">
        <f>Raw_Data!A189</f>
        <v>EMP008</v>
      </c>
      <c r="B189" s="13" t="str">
        <f>Raw_Data!B189</f>
        <v>Ishita Roy</v>
      </c>
      <c r="C189" s="13" t="str">
        <f>Raw_Data!C189</f>
        <v>Finance</v>
      </c>
      <c r="D189" s="13" t="str">
        <f>Raw_Data!D189</f>
        <v>Finance Executive</v>
      </c>
      <c r="E189" s="13" t="str">
        <f>Raw_Data!E189</f>
        <v>Kolkata</v>
      </c>
      <c r="F189" s="13" t="str">
        <f>Raw_Data!F189</f>
        <v>Neha Sen</v>
      </c>
      <c r="G189" s="14">
        <f>DATE(VALUE(RIGHT(Raw_Data!G189,4)),VALUE(MID(Raw_Data!G189,4,2)),VALUE(LEFT(Raw_Data!G189,2)))</f>
        <v>46123</v>
      </c>
      <c r="H189" s="13" t="str">
        <f t="shared" si="8"/>
        <v>Apr-2026</v>
      </c>
      <c r="I189" s="13" t="str">
        <f t="shared" si="9"/>
        <v>Sat</v>
      </c>
      <c r="J189" s="13" t="str">
        <f>Raw_Data!H189</f>
        <v>Present</v>
      </c>
      <c r="K189" s="15">
        <f>IF(Raw_Data!I189="","",TIMEVALUE(Raw_Data!I189))</f>
        <v>0.42430555555555555</v>
      </c>
      <c r="L189" s="15">
        <f>IF(Raw_Data!J189="","",TIMEVALUE(Raw_Data!J189))</f>
        <v>0.73263888888888884</v>
      </c>
      <c r="M189" s="13">
        <f>Raw_Data!K189</f>
        <v>7.41</v>
      </c>
      <c r="N189" s="13">
        <f>Raw_Data!L189</f>
        <v>20</v>
      </c>
      <c r="O189" s="13">
        <f>Raw_Data!M189</f>
        <v>20</v>
      </c>
      <c r="P189" s="13">
        <f t="shared" si="10"/>
        <v>0</v>
      </c>
      <c r="Q189" s="13">
        <f>Raw_Data!O189</f>
        <v>20</v>
      </c>
      <c r="R189" s="16">
        <f t="shared" si="11"/>
        <v>100</v>
      </c>
      <c r="S189" s="16">
        <f>Raw_Data!Q189</f>
        <v>100</v>
      </c>
      <c r="T189" s="17">
        <f>Raw_Data!R189</f>
        <v>0</v>
      </c>
      <c r="U189" s="13" t="str">
        <f>Raw_Data!S189</f>
        <v>Low</v>
      </c>
      <c r="V189" s="13" t="str">
        <f>Raw_Data!T189</f>
        <v>Closed</v>
      </c>
    </row>
    <row r="190" spans="1:22" x14ac:dyDescent="0.3">
      <c r="A190" s="13" t="str">
        <f>Raw_Data!A190</f>
        <v>EMP009</v>
      </c>
      <c r="B190" s="13" t="str">
        <f>Raw_Data!B190</f>
        <v>Arjun Nair</v>
      </c>
      <c r="C190" s="13" t="str">
        <f>Raw_Data!C190</f>
        <v>Sales</v>
      </c>
      <c r="D190" s="13" t="str">
        <f>Raw_Data!D190</f>
        <v>Sales Executive</v>
      </c>
      <c r="E190" s="13" t="str">
        <f>Raw_Data!E190</f>
        <v>Kolkata</v>
      </c>
      <c r="F190" s="13" t="str">
        <f>Raw_Data!F190</f>
        <v>Sourav Das</v>
      </c>
      <c r="G190" s="14">
        <f>DATE(VALUE(RIGHT(Raw_Data!G190,4)),VALUE(MID(Raw_Data!G190,4,2)),VALUE(LEFT(Raw_Data!G190,2)))</f>
        <v>46123</v>
      </c>
      <c r="H190" s="13" t="str">
        <f t="shared" si="8"/>
        <v>Apr-2026</v>
      </c>
      <c r="I190" s="13" t="str">
        <f t="shared" si="9"/>
        <v>Sat</v>
      </c>
      <c r="J190" s="13" t="str">
        <f>Raw_Data!H190</f>
        <v>Present</v>
      </c>
      <c r="K190" s="15">
        <f>IF(Raw_Data!I190="","",TIMEVALUE(Raw_Data!I190))</f>
        <v>0.42777777777777776</v>
      </c>
      <c r="L190" s="15">
        <f>IF(Raw_Data!J190="","",TIMEVALUE(Raw_Data!J190))</f>
        <v>0.73541666666666672</v>
      </c>
      <c r="M190" s="13">
        <f>Raw_Data!K190</f>
        <v>7.39</v>
      </c>
      <c r="N190" s="13">
        <f>Raw_Data!L190</f>
        <v>25</v>
      </c>
      <c r="O190" s="13">
        <f>Raw_Data!M190</f>
        <v>19</v>
      </c>
      <c r="P190" s="13">
        <f t="shared" si="10"/>
        <v>6</v>
      </c>
      <c r="Q190" s="13">
        <f>Raw_Data!O190</f>
        <v>25</v>
      </c>
      <c r="R190" s="16">
        <f t="shared" si="11"/>
        <v>76</v>
      </c>
      <c r="S190" s="16">
        <f>Raw_Data!Q190</f>
        <v>76</v>
      </c>
      <c r="T190" s="17">
        <f>Raw_Data!R190</f>
        <v>0</v>
      </c>
      <c r="U190" s="13" t="str">
        <f>Raw_Data!S190</f>
        <v>Medium</v>
      </c>
      <c r="V190" s="13" t="str">
        <f>Raw_Data!T190</f>
        <v>Pending</v>
      </c>
    </row>
    <row r="191" spans="1:22" x14ac:dyDescent="0.3">
      <c r="A191" s="13" t="str">
        <f>Raw_Data!A191</f>
        <v>EMP010</v>
      </c>
      <c r="B191" s="13" t="str">
        <f>Raw_Data!B191</f>
        <v>Meera Kapoor</v>
      </c>
      <c r="C191" s="13" t="str">
        <f>Raw_Data!C191</f>
        <v>Sales</v>
      </c>
      <c r="D191" s="13" t="str">
        <f>Raw_Data!D191</f>
        <v>Sales Executive</v>
      </c>
      <c r="E191" s="13" t="str">
        <f>Raw_Data!E191</f>
        <v>Kolkata</v>
      </c>
      <c r="F191" s="13" t="str">
        <f>Raw_Data!F191</f>
        <v>Sourav Das</v>
      </c>
      <c r="G191" s="14">
        <f>DATE(VALUE(RIGHT(Raw_Data!G191,4)),VALUE(MID(Raw_Data!G191,4,2)),VALUE(LEFT(Raw_Data!G191,2)))</f>
        <v>46123</v>
      </c>
      <c r="H191" s="13" t="str">
        <f t="shared" si="8"/>
        <v>Apr-2026</v>
      </c>
      <c r="I191" s="13" t="str">
        <f t="shared" si="9"/>
        <v>Sat</v>
      </c>
      <c r="J191" s="13" t="str">
        <f>Raw_Data!H191</f>
        <v>Present</v>
      </c>
      <c r="K191" s="15">
        <f>IF(Raw_Data!I191="","",TIMEVALUE(Raw_Data!I191))</f>
        <v>0.38611111111111113</v>
      </c>
      <c r="L191" s="15">
        <f>IF(Raw_Data!J191="","",TIMEVALUE(Raw_Data!J191))</f>
        <v>0.7368055555555556</v>
      </c>
      <c r="M191" s="13">
        <f>Raw_Data!K191</f>
        <v>8.42</v>
      </c>
      <c r="N191" s="13">
        <f>Raw_Data!L191</f>
        <v>13</v>
      </c>
      <c r="O191" s="13">
        <f>Raw_Data!M191</f>
        <v>13</v>
      </c>
      <c r="P191" s="13">
        <f t="shared" si="10"/>
        <v>0</v>
      </c>
      <c r="Q191" s="13">
        <f>Raw_Data!O191</f>
        <v>13</v>
      </c>
      <c r="R191" s="16">
        <f t="shared" si="11"/>
        <v>100</v>
      </c>
      <c r="S191" s="16">
        <f>Raw_Data!Q191</f>
        <v>100</v>
      </c>
      <c r="T191" s="17">
        <f>Raw_Data!R191</f>
        <v>0.42</v>
      </c>
      <c r="U191" s="13" t="str">
        <f>Raw_Data!S191</f>
        <v>Low</v>
      </c>
      <c r="V191" s="13" t="str">
        <f>Raw_Data!T191</f>
        <v>Closed</v>
      </c>
    </row>
    <row r="192" spans="1:22" x14ac:dyDescent="0.3">
      <c r="A192" s="13" t="str">
        <f>Raw_Data!A192</f>
        <v>EMP011</v>
      </c>
      <c r="B192" s="13" t="str">
        <f>Raw_Data!B192</f>
        <v>Karan Malhotra</v>
      </c>
      <c r="C192" s="13" t="str">
        <f>Raw_Data!C192</f>
        <v>Sales</v>
      </c>
      <c r="D192" s="13" t="str">
        <f>Raw_Data!D192</f>
        <v>Senior Executive</v>
      </c>
      <c r="E192" s="13" t="str">
        <f>Raw_Data!E192</f>
        <v>Kolkata</v>
      </c>
      <c r="F192" s="13" t="str">
        <f>Raw_Data!F192</f>
        <v>Sourav Das</v>
      </c>
      <c r="G192" s="14">
        <f>DATE(VALUE(RIGHT(Raw_Data!G192,4)),VALUE(MID(Raw_Data!G192,4,2)),VALUE(LEFT(Raw_Data!G192,2)))</f>
        <v>46123</v>
      </c>
      <c r="H192" s="13" t="str">
        <f t="shared" si="8"/>
        <v>Apr-2026</v>
      </c>
      <c r="I192" s="13" t="str">
        <f t="shared" si="9"/>
        <v>Sat</v>
      </c>
      <c r="J192" s="13" t="str">
        <f>Raw_Data!H192</f>
        <v>Present</v>
      </c>
      <c r="K192" s="15">
        <f>IF(Raw_Data!I192="","",TIMEVALUE(Raw_Data!I192))</f>
        <v>0.37986111111111109</v>
      </c>
      <c r="L192" s="15">
        <f>IF(Raw_Data!J192="","",TIMEVALUE(Raw_Data!J192))</f>
        <v>0.69027777777777777</v>
      </c>
      <c r="M192" s="13">
        <f>Raw_Data!K192</f>
        <v>7.45</v>
      </c>
      <c r="N192" s="13">
        <f>Raw_Data!L192</f>
        <v>19</v>
      </c>
      <c r="O192" s="13">
        <f>Raw_Data!M192</f>
        <v>14</v>
      </c>
      <c r="P192" s="13">
        <f t="shared" si="10"/>
        <v>5</v>
      </c>
      <c r="Q192" s="13">
        <f>Raw_Data!O192</f>
        <v>19</v>
      </c>
      <c r="R192" s="16">
        <f t="shared" si="11"/>
        <v>73.68421052631578</v>
      </c>
      <c r="S192" s="16">
        <f>Raw_Data!Q192</f>
        <v>73.7</v>
      </c>
      <c r="T192" s="17">
        <f>Raw_Data!R192</f>
        <v>0</v>
      </c>
      <c r="U192" s="13" t="str">
        <f>Raw_Data!S192</f>
        <v>Medium</v>
      </c>
      <c r="V192" s="13" t="str">
        <f>Raw_Data!T192</f>
        <v>Pending</v>
      </c>
    </row>
    <row r="193" spans="1:22" x14ac:dyDescent="0.3">
      <c r="A193" s="13" t="str">
        <f>Raw_Data!A193</f>
        <v>EMP012</v>
      </c>
      <c r="B193" s="13" t="str">
        <f>Raw_Data!B193</f>
        <v>Tanya Bose</v>
      </c>
      <c r="C193" s="13" t="str">
        <f>Raw_Data!C193</f>
        <v>HR</v>
      </c>
      <c r="D193" s="13" t="str">
        <f>Raw_Data!D193</f>
        <v>HR Executive</v>
      </c>
      <c r="E193" s="13" t="str">
        <f>Raw_Data!E193</f>
        <v>Kolkata</v>
      </c>
      <c r="F193" s="13" t="str">
        <f>Raw_Data!F193</f>
        <v>Ritu Ghosh</v>
      </c>
      <c r="G193" s="14">
        <f>DATE(VALUE(RIGHT(Raw_Data!G193,4)),VALUE(MID(Raw_Data!G193,4,2)),VALUE(LEFT(Raw_Data!G193,2)))</f>
        <v>46123</v>
      </c>
      <c r="H193" s="13" t="str">
        <f t="shared" si="8"/>
        <v>Apr-2026</v>
      </c>
      <c r="I193" s="13" t="str">
        <f t="shared" si="9"/>
        <v>Sat</v>
      </c>
      <c r="J193" s="13" t="str">
        <f>Raw_Data!H193</f>
        <v>Present</v>
      </c>
      <c r="K193" s="15">
        <f>IF(Raw_Data!I193="","",TIMEVALUE(Raw_Data!I193))</f>
        <v>0.42638888888888887</v>
      </c>
      <c r="L193" s="15">
        <f>IF(Raw_Data!J193="","",TIMEVALUE(Raw_Data!J193))</f>
        <v>0.80138888888888893</v>
      </c>
      <c r="M193" s="13">
        <f>Raw_Data!K193</f>
        <v>9.01</v>
      </c>
      <c r="N193" s="13">
        <f>Raw_Data!L193</f>
        <v>15</v>
      </c>
      <c r="O193" s="13">
        <f>Raw_Data!M193</f>
        <v>14</v>
      </c>
      <c r="P193" s="13">
        <f t="shared" si="10"/>
        <v>1</v>
      </c>
      <c r="Q193" s="13">
        <f>Raw_Data!O193</f>
        <v>15</v>
      </c>
      <c r="R193" s="16">
        <f t="shared" si="11"/>
        <v>93.333333333333329</v>
      </c>
      <c r="S193" s="16">
        <f>Raw_Data!Q193</f>
        <v>93.3</v>
      </c>
      <c r="T193" s="17">
        <f>Raw_Data!R193</f>
        <v>1.01</v>
      </c>
      <c r="U193" s="13" t="str">
        <f>Raw_Data!S193</f>
        <v>Medium</v>
      </c>
      <c r="V193" s="13" t="str">
        <f>Raw_Data!T193</f>
        <v>In Progress</v>
      </c>
    </row>
    <row r="194" spans="1:22" x14ac:dyDescent="0.3">
      <c r="A194" s="13" t="str">
        <f>Raw_Data!A194</f>
        <v>EMP013</v>
      </c>
      <c r="B194" s="13" t="str">
        <f>Raw_Data!B194</f>
        <v>Aditya Jain</v>
      </c>
      <c r="C194" s="13" t="str">
        <f>Raw_Data!C194</f>
        <v>Customer Support</v>
      </c>
      <c r="D194" s="13" t="str">
        <f>Raw_Data!D194</f>
        <v>Support Executive</v>
      </c>
      <c r="E194" s="13" t="str">
        <f>Raw_Data!E194</f>
        <v>Kolkata</v>
      </c>
      <c r="F194" s="13" t="str">
        <f>Raw_Data!F194</f>
        <v>Ritu Ghosh</v>
      </c>
      <c r="G194" s="14">
        <f>DATE(VALUE(RIGHT(Raw_Data!G194,4)),VALUE(MID(Raw_Data!G194,4,2)),VALUE(LEFT(Raw_Data!G194,2)))</f>
        <v>46123</v>
      </c>
      <c r="H194" s="13" t="str">
        <f t="shared" ref="H194:H257" si="12">TEXT(G194,"mmm-yyyy")</f>
        <v>Apr-2026</v>
      </c>
      <c r="I194" s="13" t="str">
        <f t="shared" ref="I194:I257" si="13">TEXT(G194,"ddd")</f>
        <v>Sat</v>
      </c>
      <c r="J194" s="13" t="str">
        <f>Raw_Data!H194</f>
        <v>Late</v>
      </c>
      <c r="K194" s="15">
        <f>IF(Raw_Data!I194="","",TIMEVALUE(Raw_Data!I194))</f>
        <v>0.47222222222222221</v>
      </c>
      <c r="L194" s="15">
        <f>IF(Raw_Data!J194="","",TIMEVALUE(Raw_Data!J194))</f>
        <v>0.8354166666666667</v>
      </c>
      <c r="M194" s="13">
        <f>Raw_Data!K194</f>
        <v>8.7200000000000006</v>
      </c>
      <c r="N194" s="13">
        <f>Raw_Data!L194</f>
        <v>20</v>
      </c>
      <c r="O194" s="13">
        <f>Raw_Data!M194</f>
        <v>18</v>
      </c>
      <c r="P194" s="13">
        <f t="shared" ref="P194:P257" si="14">N194-O194</f>
        <v>2</v>
      </c>
      <c r="Q194" s="13">
        <f>Raw_Data!O194</f>
        <v>20</v>
      </c>
      <c r="R194" s="16">
        <f t="shared" ref="R194:R257" si="15">IFERROR(O194/N194*100,0)</f>
        <v>90</v>
      </c>
      <c r="S194" s="16">
        <f>Raw_Data!Q194</f>
        <v>90</v>
      </c>
      <c r="T194" s="17">
        <f>Raw_Data!R194</f>
        <v>0.72</v>
      </c>
      <c r="U194" s="13" t="str">
        <f>Raw_Data!S194</f>
        <v>Low</v>
      </c>
      <c r="V194" s="13" t="str">
        <f>Raw_Data!T194</f>
        <v>In Progress</v>
      </c>
    </row>
    <row r="195" spans="1:22" x14ac:dyDescent="0.3">
      <c r="A195" s="13" t="str">
        <f>Raw_Data!A195</f>
        <v>EMP014</v>
      </c>
      <c r="B195" s="13" t="str">
        <f>Raw_Data!B195</f>
        <v>Neha Agarwal</v>
      </c>
      <c r="C195" s="13" t="str">
        <f>Raw_Data!C195</f>
        <v>Customer Support</v>
      </c>
      <c r="D195" s="13" t="str">
        <f>Raw_Data!D195</f>
        <v>Support Executive</v>
      </c>
      <c r="E195" s="13" t="str">
        <f>Raw_Data!E195</f>
        <v>Kolkata</v>
      </c>
      <c r="F195" s="13" t="str">
        <f>Raw_Data!F195</f>
        <v>Ritu Ghosh</v>
      </c>
      <c r="G195" s="14">
        <f>DATE(VALUE(RIGHT(Raw_Data!G195,4)),VALUE(MID(Raw_Data!G195,4,2)),VALUE(LEFT(Raw_Data!G195,2)))</f>
        <v>46123</v>
      </c>
      <c r="H195" s="13" t="str">
        <f t="shared" si="12"/>
        <v>Apr-2026</v>
      </c>
      <c r="I195" s="13" t="str">
        <f t="shared" si="13"/>
        <v>Sat</v>
      </c>
      <c r="J195" s="13" t="str">
        <f>Raw_Data!H195</f>
        <v>Present</v>
      </c>
      <c r="K195" s="15">
        <f>IF(Raw_Data!I195="","",TIMEVALUE(Raw_Data!I195))</f>
        <v>0.43055555555555558</v>
      </c>
      <c r="L195" s="15">
        <f>IF(Raw_Data!J195="","",TIMEVALUE(Raw_Data!J195))</f>
        <v>0.76041666666666663</v>
      </c>
      <c r="M195" s="13">
        <f>Raw_Data!K195</f>
        <v>7.93</v>
      </c>
      <c r="N195" s="13">
        <f>Raw_Data!L195</f>
        <v>20</v>
      </c>
      <c r="O195" s="13">
        <f>Raw_Data!M195</f>
        <v>16</v>
      </c>
      <c r="P195" s="13">
        <f t="shared" si="14"/>
        <v>4</v>
      </c>
      <c r="Q195" s="13">
        <f>Raw_Data!O195</f>
        <v>20</v>
      </c>
      <c r="R195" s="16">
        <f t="shared" si="15"/>
        <v>80</v>
      </c>
      <c r="S195" s="16">
        <f>Raw_Data!Q195</f>
        <v>80</v>
      </c>
      <c r="T195" s="17">
        <f>Raw_Data!R195</f>
        <v>0</v>
      </c>
      <c r="U195" s="13" t="str">
        <f>Raw_Data!S195</f>
        <v>Low</v>
      </c>
      <c r="V195" s="13" t="str">
        <f>Raw_Data!T195</f>
        <v>Pending</v>
      </c>
    </row>
    <row r="196" spans="1:22" x14ac:dyDescent="0.3">
      <c r="A196" s="13" t="str">
        <f>Raw_Data!A196</f>
        <v>EMP015</v>
      </c>
      <c r="B196" s="13" t="str">
        <f>Raw_Data!B196</f>
        <v>Siddharth Roy</v>
      </c>
      <c r="C196" s="13" t="str">
        <f>Raw_Data!C196</f>
        <v>Customer Support</v>
      </c>
      <c r="D196" s="13" t="str">
        <f>Raw_Data!D196</f>
        <v>Senior Executive</v>
      </c>
      <c r="E196" s="13" t="str">
        <f>Raw_Data!E196</f>
        <v>Kolkata</v>
      </c>
      <c r="F196" s="13" t="str">
        <f>Raw_Data!F196</f>
        <v>Ritu Ghosh</v>
      </c>
      <c r="G196" s="14">
        <f>DATE(VALUE(RIGHT(Raw_Data!G196,4)),VALUE(MID(Raw_Data!G196,4,2)),VALUE(LEFT(Raw_Data!G196,2)))</f>
        <v>46123</v>
      </c>
      <c r="H196" s="13" t="str">
        <f t="shared" si="12"/>
        <v>Apr-2026</v>
      </c>
      <c r="I196" s="13" t="str">
        <f t="shared" si="13"/>
        <v>Sat</v>
      </c>
      <c r="J196" s="13" t="str">
        <f>Raw_Data!H196</f>
        <v>Present</v>
      </c>
      <c r="K196" s="15">
        <f>IF(Raw_Data!I196="","",TIMEVALUE(Raw_Data!I196))</f>
        <v>0.38472222222222224</v>
      </c>
      <c r="L196" s="15">
        <f>IF(Raw_Data!J196="","",TIMEVALUE(Raw_Data!J196))</f>
        <v>0.72916666666666663</v>
      </c>
      <c r="M196" s="13">
        <f>Raw_Data!K196</f>
        <v>8.2799999999999994</v>
      </c>
      <c r="N196" s="13">
        <f>Raw_Data!L196</f>
        <v>36</v>
      </c>
      <c r="O196" s="13">
        <f>Raw_Data!M196</f>
        <v>26</v>
      </c>
      <c r="P196" s="13">
        <f t="shared" si="14"/>
        <v>10</v>
      </c>
      <c r="Q196" s="13">
        <f>Raw_Data!O196</f>
        <v>36</v>
      </c>
      <c r="R196" s="16">
        <f t="shared" si="15"/>
        <v>72.222222222222214</v>
      </c>
      <c r="S196" s="16">
        <f>Raw_Data!Q196</f>
        <v>72.2</v>
      </c>
      <c r="T196" s="17">
        <f>Raw_Data!R196</f>
        <v>0.28000000000000003</v>
      </c>
      <c r="U196" s="13" t="str">
        <f>Raw_Data!S196</f>
        <v>High</v>
      </c>
      <c r="V196" s="13" t="str">
        <f>Raw_Data!T196</f>
        <v>Backlog</v>
      </c>
    </row>
    <row r="197" spans="1:22" x14ac:dyDescent="0.3">
      <c r="A197" s="13" t="str">
        <f>Raw_Data!A197</f>
        <v>EMP016</v>
      </c>
      <c r="B197" s="13" t="str">
        <f>Raw_Data!B197</f>
        <v>Pooja Saha</v>
      </c>
      <c r="C197" s="13" t="str">
        <f>Raw_Data!C197</f>
        <v>Operations</v>
      </c>
      <c r="D197" s="13" t="str">
        <f>Raw_Data!D197</f>
        <v>Process Executive</v>
      </c>
      <c r="E197" s="13" t="str">
        <f>Raw_Data!E197</f>
        <v>Durgapur</v>
      </c>
      <c r="F197" s="13" t="str">
        <f>Raw_Data!F197</f>
        <v>Amit Roy</v>
      </c>
      <c r="G197" s="14">
        <f>DATE(VALUE(RIGHT(Raw_Data!G197,4)),VALUE(MID(Raw_Data!G197,4,2)),VALUE(LEFT(Raw_Data!G197,2)))</f>
        <v>46123</v>
      </c>
      <c r="H197" s="13" t="str">
        <f t="shared" si="12"/>
        <v>Apr-2026</v>
      </c>
      <c r="I197" s="13" t="str">
        <f t="shared" si="13"/>
        <v>Sat</v>
      </c>
      <c r="J197" s="13" t="str">
        <f>Raw_Data!H197</f>
        <v>Present</v>
      </c>
      <c r="K197" s="15">
        <f>IF(Raw_Data!I197="","",TIMEVALUE(Raw_Data!I197))</f>
        <v>0.42638888888888887</v>
      </c>
      <c r="L197" s="15">
        <f>IF(Raw_Data!J197="","",TIMEVALUE(Raw_Data!J197))</f>
        <v>0.78402777777777777</v>
      </c>
      <c r="M197" s="13">
        <f>Raw_Data!K197</f>
        <v>8.59</v>
      </c>
      <c r="N197" s="13">
        <f>Raw_Data!L197</f>
        <v>27</v>
      </c>
      <c r="O197" s="13">
        <f>Raw_Data!M197</f>
        <v>27</v>
      </c>
      <c r="P197" s="13">
        <f t="shared" si="14"/>
        <v>0</v>
      </c>
      <c r="Q197" s="13">
        <f>Raw_Data!O197</f>
        <v>27</v>
      </c>
      <c r="R197" s="16">
        <f t="shared" si="15"/>
        <v>100</v>
      </c>
      <c r="S197" s="16">
        <f>Raw_Data!Q197</f>
        <v>100</v>
      </c>
      <c r="T197" s="17">
        <f>Raw_Data!R197</f>
        <v>0.59</v>
      </c>
      <c r="U197" s="13" t="str">
        <f>Raw_Data!S197</f>
        <v>Low</v>
      </c>
      <c r="V197" s="13" t="str">
        <f>Raw_Data!T197</f>
        <v>Closed</v>
      </c>
    </row>
    <row r="198" spans="1:22" x14ac:dyDescent="0.3">
      <c r="A198" s="13" t="str">
        <f>Raw_Data!A198</f>
        <v>EMP017</v>
      </c>
      <c r="B198" s="13" t="str">
        <f>Raw_Data!B198</f>
        <v>Abhishek Paul</v>
      </c>
      <c r="C198" s="13" t="str">
        <f>Raw_Data!C198</f>
        <v>Operations</v>
      </c>
      <c r="D198" s="13" t="str">
        <f>Raw_Data!D198</f>
        <v>Process Executive</v>
      </c>
      <c r="E198" s="13" t="str">
        <f>Raw_Data!E198</f>
        <v>Durgapur</v>
      </c>
      <c r="F198" s="13" t="str">
        <f>Raw_Data!F198</f>
        <v>Amit Roy</v>
      </c>
      <c r="G198" s="14">
        <f>DATE(VALUE(RIGHT(Raw_Data!G198,4)),VALUE(MID(Raw_Data!G198,4,2)),VALUE(LEFT(Raw_Data!G198,2)))</f>
        <v>46123</v>
      </c>
      <c r="H198" s="13" t="str">
        <f t="shared" si="12"/>
        <v>Apr-2026</v>
      </c>
      <c r="I198" s="13" t="str">
        <f t="shared" si="13"/>
        <v>Sat</v>
      </c>
      <c r="J198" s="13" t="str">
        <f>Raw_Data!H198</f>
        <v>Present</v>
      </c>
      <c r="K198" s="15">
        <f>IF(Raw_Data!I198="","",TIMEVALUE(Raw_Data!I198))</f>
        <v>0.38472222222222224</v>
      </c>
      <c r="L198" s="15">
        <f>IF(Raw_Data!J198="","",TIMEVALUE(Raw_Data!J198))</f>
        <v>0.77500000000000002</v>
      </c>
      <c r="M198" s="13">
        <f>Raw_Data!K198</f>
        <v>9.3800000000000008</v>
      </c>
      <c r="N198" s="13">
        <f>Raw_Data!L198</f>
        <v>21</v>
      </c>
      <c r="O198" s="13">
        <f>Raw_Data!M198</f>
        <v>19</v>
      </c>
      <c r="P198" s="13">
        <f t="shared" si="14"/>
        <v>2</v>
      </c>
      <c r="Q198" s="13">
        <f>Raw_Data!O198</f>
        <v>21</v>
      </c>
      <c r="R198" s="16">
        <f t="shared" si="15"/>
        <v>90.476190476190482</v>
      </c>
      <c r="S198" s="16">
        <f>Raw_Data!Q198</f>
        <v>90.5</v>
      </c>
      <c r="T198" s="17">
        <f>Raw_Data!R198</f>
        <v>1.38</v>
      </c>
      <c r="U198" s="13" t="str">
        <f>Raw_Data!S198</f>
        <v>Medium</v>
      </c>
      <c r="V198" s="13" t="str">
        <f>Raw_Data!T198</f>
        <v>In Progress</v>
      </c>
    </row>
    <row r="199" spans="1:22" x14ac:dyDescent="0.3">
      <c r="A199" s="13" t="str">
        <f>Raw_Data!A199</f>
        <v>EMP018</v>
      </c>
      <c r="B199" s="13" t="str">
        <f>Raw_Data!B199</f>
        <v>Nandini Ghosh</v>
      </c>
      <c r="C199" s="13" t="str">
        <f>Raw_Data!C199</f>
        <v>Finance</v>
      </c>
      <c r="D199" s="13" t="str">
        <f>Raw_Data!D199</f>
        <v>Finance Executive</v>
      </c>
      <c r="E199" s="13" t="str">
        <f>Raw_Data!E199</f>
        <v>Durgapur</v>
      </c>
      <c r="F199" s="13" t="str">
        <f>Raw_Data!F199</f>
        <v>Neha Sen</v>
      </c>
      <c r="G199" s="14">
        <f>DATE(VALUE(RIGHT(Raw_Data!G199,4)),VALUE(MID(Raw_Data!G199,4,2)),VALUE(LEFT(Raw_Data!G199,2)))</f>
        <v>46123</v>
      </c>
      <c r="H199" s="13" t="str">
        <f t="shared" si="12"/>
        <v>Apr-2026</v>
      </c>
      <c r="I199" s="13" t="str">
        <f t="shared" si="13"/>
        <v>Sat</v>
      </c>
      <c r="J199" s="13" t="str">
        <f>Raw_Data!H199</f>
        <v>Leave</v>
      </c>
      <c r="K199" s="15" t="str">
        <f>IF(Raw_Data!I199="","",TIMEVALUE(Raw_Data!I199))</f>
        <v/>
      </c>
      <c r="L199" s="15" t="str">
        <f>IF(Raw_Data!J199="","",TIMEVALUE(Raw_Data!J199))</f>
        <v/>
      </c>
      <c r="M199" s="13">
        <f>Raw_Data!K199</f>
        <v>0</v>
      </c>
      <c r="N199" s="13">
        <f>Raw_Data!L199</f>
        <v>0</v>
      </c>
      <c r="O199" s="13">
        <f>Raw_Data!M199</f>
        <v>0</v>
      </c>
      <c r="P199" s="13">
        <f t="shared" si="14"/>
        <v>0</v>
      </c>
      <c r="Q199" s="13">
        <f>Raw_Data!O199</f>
        <v>0</v>
      </c>
      <c r="R199" s="16">
        <f t="shared" si="15"/>
        <v>0</v>
      </c>
      <c r="S199" s="16">
        <f>Raw_Data!Q199</f>
        <v>0</v>
      </c>
      <c r="T199" s="17">
        <f>Raw_Data!R199</f>
        <v>0</v>
      </c>
      <c r="U199" s="13" t="str">
        <f>Raw_Data!S199</f>
        <v>Low</v>
      </c>
      <c r="V199" s="13" t="str">
        <f>Raw_Data!T199</f>
        <v>Closed</v>
      </c>
    </row>
    <row r="200" spans="1:22" x14ac:dyDescent="0.3">
      <c r="A200" s="13" t="str">
        <f>Raw_Data!A200</f>
        <v>EMP019</v>
      </c>
      <c r="B200" s="13" t="str">
        <f>Raw_Data!B200</f>
        <v>Manish Kumar</v>
      </c>
      <c r="C200" s="13" t="str">
        <f>Raw_Data!C200</f>
        <v>Sales</v>
      </c>
      <c r="D200" s="13" t="str">
        <f>Raw_Data!D200</f>
        <v>Sales Executive</v>
      </c>
      <c r="E200" s="13" t="str">
        <f>Raw_Data!E200</f>
        <v>Durgapur</v>
      </c>
      <c r="F200" s="13" t="str">
        <f>Raw_Data!F200</f>
        <v>Sourav Das</v>
      </c>
      <c r="G200" s="14">
        <f>DATE(VALUE(RIGHT(Raw_Data!G200,4)),VALUE(MID(Raw_Data!G200,4,2)),VALUE(LEFT(Raw_Data!G200,2)))</f>
        <v>46123</v>
      </c>
      <c r="H200" s="13" t="str">
        <f t="shared" si="12"/>
        <v>Apr-2026</v>
      </c>
      <c r="I200" s="13" t="str">
        <f t="shared" si="13"/>
        <v>Sat</v>
      </c>
      <c r="J200" s="13" t="str">
        <f>Raw_Data!H200</f>
        <v>Present</v>
      </c>
      <c r="K200" s="15">
        <f>IF(Raw_Data!I200="","",TIMEVALUE(Raw_Data!I200))</f>
        <v>0.37638888888888888</v>
      </c>
      <c r="L200" s="15">
        <f>IF(Raw_Data!J200="","",TIMEVALUE(Raw_Data!J200))</f>
        <v>0.72638888888888886</v>
      </c>
      <c r="M200" s="13">
        <f>Raw_Data!K200</f>
        <v>8.41</v>
      </c>
      <c r="N200" s="13">
        <f>Raw_Data!L200</f>
        <v>18</v>
      </c>
      <c r="O200" s="13">
        <f>Raw_Data!M200</f>
        <v>13</v>
      </c>
      <c r="P200" s="13">
        <f t="shared" si="14"/>
        <v>5</v>
      </c>
      <c r="Q200" s="13">
        <f>Raw_Data!O200</f>
        <v>18</v>
      </c>
      <c r="R200" s="16">
        <f t="shared" si="15"/>
        <v>72.222222222222214</v>
      </c>
      <c r="S200" s="16">
        <f>Raw_Data!Q200</f>
        <v>72.2</v>
      </c>
      <c r="T200" s="17">
        <f>Raw_Data!R200</f>
        <v>0.41</v>
      </c>
      <c r="U200" s="13" t="str">
        <f>Raw_Data!S200</f>
        <v>Low</v>
      </c>
      <c r="V200" s="13" t="str">
        <f>Raw_Data!T200</f>
        <v>Pending</v>
      </c>
    </row>
    <row r="201" spans="1:22" x14ac:dyDescent="0.3">
      <c r="A201" s="13" t="str">
        <f>Raw_Data!A201</f>
        <v>EMP020</v>
      </c>
      <c r="B201" s="13" t="str">
        <f>Raw_Data!B201</f>
        <v>Riya Chatterjee</v>
      </c>
      <c r="C201" s="13" t="str">
        <f>Raw_Data!C201</f>
        <v>Customer Support</v>
      </c>
      <c r="D201" s="13" t="str">
        <f>Raw_Data!D201</f>
        <v>Support Executive</v>
      </c>
      <c r="E201" s="13" t="str">
        <f>Raw_Data!E201</f>
        <v>Durgapur</v>
      </c>
      <c r="F201" s="13" t="str">
        <f>Raw_Data!F201</f>
        <v>Ritu Ghosh</v>
      </c>
      <c r="G201" s="14">
        <f>DATE(VALUE(RIGHT(Raw_Data!G201,4)),VALUE(MID(Raw_Data!G201,4,2)),VALUE(LEFT(Raw_Data!G201,2)))</f>
        <v>46123</v>
      </c>
      <c r="H201" s="13" t="str">
        <f t="shared" si="12"/>
        <v>Apr-2026</v>
      </c>
      <c r="I201" s="13" t="str">
        <f t="shared" si="13"/>
        <v>Sat</v>
      </c>
      <c r="J201" s="13" t="str">
        <f>Raw_Data!H201</f>
        <v>Present</v>
      </c>
      <c r="K201" s="15">
        <f>IF(Raw_Data!I201="","",TIMEVALUE(Raw_Data!I201))</f>
        <v>0.42777777777777776</v>
      </c>
      <c r="L201" s="15">
        <f>IF(Raw_Data!J201="","",TIMEVALUE(Raw_Data!J201))</f>
        <v>0.77986111111111112</v>
      </c>
      <c r="M201" s="13">
        <f>Raw_Data!K201</f>
        <v>8.4499999999999993</v>
      </c>
      <c r="N201" s="13">
        <f>Raw_Data!L201</f>
        <v>30</v>
      </c>
      <c r="O201" s="13">
        <f>Raw_Data!M201</f>
        <v>24</v>
      </c>
      <c r="P201" s="13">
        <f t="shared" si="14"/>
        <v>6</v>
      </c>
      <c r="Q201" s="13">
        <f>Raw_Data!O201</f>
        <v>30</v>
      </c>
      <c r="R201" s="16">
        <f t="shared" si="15"/>
        <v>80</v>
      </c>
      <c r="S201" s="16">
        <f>Raw_Data!Q201</f>
        <v>80</v>
      </c>
      <c r="T201" s="17">
        <f>Raw_Data!R201</f>
        <v>0.45</v>
      </c>
      <c r="U201" s="13" t="str">
        <f>Raw_Data!S201</f>
        <v>Medium</v>
      </c>
      <c r="V201" s="13" t="str">
        <f>Raw_Data!T201</f>
        <v>Pending</v>
      </c>
    </row>
    <row r="202" spans="1:22" x14ac:dyDescent="0.3">
      <c r="A202" s="13" t="str">
        <f>Raw_Data!A202</f>
        <v>EMP001</v>
      </c>
      <c r="B202" s="13" t="str">
        <f>Raw_Data!B202</f>
        <v>Aarav Sharma</v>
      </c>
      <c r="C202" s="13" t="str">
        <f>Raw_Data!C202</f>
        <v>Operations</v>
      </c>
      <c r="D202" s="13" t="str">
        <f>Raw_Data!D202</f>
        <v>MIS Executive</v>
      </c>
      <c r="E202" s="13" t="str">
        <f>Raw_Data!E202</f>
        <v>Kolkata</v>
      </c>
      <c r="F202" s="13" t="str">
        <f>Raw_Data!F202</f>
        <v>Amit Roy</v>
      </c>
      <c r="G202" s="14">
        <f>DATE(VALUE(RIGHT(Raw_Data!G202,4)),VALUE(MID(Raw_Data!G202,4,2)),VALUE(LEFT(Raw_Data!G202,2)))</f>
        <v>46125</v>
      </c>
      <c r="H202" s="13" t="str">
        <f t="shared" si="12"/>
        <v>Apr-2026</v>
      </c>
      <c r="I202" s="13" t="str">
        <f t="shared" si="13"/>
        <v>Mon</v>
      </c>
      <c r="J202" s="13" t="str">
        <f>Raw_Data!H202</f>
        <v>Present</v>
      </c>
      <c r="K202" s="15">
        <f>IF(Raw_Data!I202="","",TIMEVALUE(Raw_Data!I202))</f>
        <v>0.3888888888888889</v>
      </c>
      <c r="L202" s="15">
        <f>IF(Raw_Data!J202="","",TIMEVALUE(Raw_Data!J202))</f>
        <v>0.75347222222222221</v>
      </c>
      <c r="M202" s="13">
        <f>Raw_Data!K202</f>
        <v>8.75</v>
      </c>
      <c r="N202" s="13">
        <f>Raw_Data!L202</f>
        <v>28</v>
      </c>
      <c r="O202" s="13">
        <f>Raw_Data!M202</f>
        <v>20</v>
      </c>
      <c r="P202" s="13">
        <f t="shared" si="14"/>
        <v>8</v>
      </c>
      <c r="Q202" s="13">
        <f>Raw_Data!O202</f>
        <v>28</v>
      </c>
      <c r="R202" s="16">
        <f t="shared" si="15"/>
        <v>71.428571428571431</v>
      </c>
      <c r="S202" s="16">
        <f>Raw_Data!Q202</f>
        <v>71.400000000000006</v>
      </c>
      <c r="T202" s="17">
        <f>Raw_Data!R202</f>
        <v>0.75</v>
      </c>
      <c r="U202" s="13" t="str">
        <f>Raw_Data!S202</f>
        <v>Low</v>
      </c>
      <c r="V202" s="13" t="str">
        <f>Raw_Data!T202</f>
        <v>Backlog</v>
      </c>
    </row>
    <row r="203" spans="1:22" x14ac:dyDescent="0.3">
      <c r="A203" s="13" t="str">
        <f>Raw_Data!A203</f>
        <v>EMP002</v>
      </c>
      <c r="B203" s="13" t="str">
        <f>Raw_Data!B203</f>
        <v>Priya Singh</v>
      </c>
      <c r="C203" s="13" t="str">
        <f>Raw_Data!C203</f>
        <v>Operations</v>
      </c>
      <c r="D203" s="13" t="str">
        <f>Raw_Data!D203</f>
        <v>Process Executive</v>
      </c>
      <c r="E203" s="13" t="str">
        <f>Raw_Data!E203</f>
        <v>Kolkata</v>
      </c>
      <c r="F203" s="13" t="str">
        <f>Raw_Data!F203</f>
        <v>Amit Roy</v>
      </c>
      <c r="G203" s="14">
        <f>DATE(VALUE(RIGHT(Raw_Data!G203,4)),VALUE(MID(Raw_Data!G203,4,2)),VALUE(LEFT(Raw_Data!G203,2)))</f>
        <v>46125</v>
      </c>
      <c r="H203" s="13" t="str">
        <f t="shared" si="12"/>
        <v>Apr-2026</v>
      </c>
      <c r="I203" s="13" t="str">
        <f t="shared" si="13"/>
        <v>Mon</v>
      </c>
      <c r="J203" s="13" t="str">
        <f>Raw_Data!H203</f>
        <v>Present</v>
      </c>
      <c r="K203" s="15">
        <f>IF(Raw_Data!I203="","",TIMEVALUE(Raw_Data!I203))</f>
        <v>0.38055555555555554</v>
      </c>
      <c r="L203" s="15">
        <f>IF(Raw_Data!J203="","",TIMEVALUE(Raw_Data!J203))</f>
        <v>0.75277777777777777</v>
      </c>
      <c r="M203" s="13">
        <f>Raw_Data!K203</f>
        <v>8.94</v>
      </c>
      <c r="N203" s="13">
        <f>Raw_Data!L203</f>
        <v>17</v>
      </c>
      <c r="O203" s="13">
        <f>Raw_Data!M203</f>
        <v>17</v>
      </c>
      <c r="P203" s="13">
        <f t="shared" si="14"/>
        <v>0</v>
      </c>
      <c r="Q203" s="13">
        <f>Raw_Data!O203</f>
        <v>17</v>
      </c>
      <c r="R203" s="16">
        <f t="shared" si="15"/>
        <v>100</v>
      </c>
      <c r="S203" s="16">
        <f>Raw_Data!Q203</f>
        <v>100</v>
      </c>
      <c r="T203" s="17">
        <f>Raw_Data!R203</f>
        <v>0.94</v>
      </c>
      <c r="U203" s="13" t="str">
        <f>Raw_Data!S203</f>
        <v>Low</v>
      </c>
      <c r="V203" s="13" t="str">
        <f>Raw_Data!T203</f>
        <v>Closed</v>
      </c>
    </row>
    <row r="204" spans="1:22" x14ac:dyDescent="0.3">
      <c r="A204" s="13" t="str">
        <f>Raw_Data!A204</f>
        <v>EMP003</v>
      </c>
      <c r="B204" s="13" t="str">
        <f>Raw_Data!B204</f>
        <v>Rahul Verma</v>
      </c>
      <c r="C204" s="13" t="str">
        <f>Raw_Data!C204</f>
        <v>Operations</v>
      </c>
      <c r="D204" s="13" t="str">
        <f>Raw_Data!D204</f>
        <v>Process Executive</v>
      </c>
      <c r="E204" s="13" t="str">
        <f>Raw_Data!E204</f>
        <v>Kolkata</v>
      </c>
      <c r="F204" s="13" t="str">
        <f>Raw_Data!F204</f>
        <v>Amit Roy</v>
      </c>
      <c r="G204" s="14">
        <f>DATE(VALUE(RIGHT(Raw_Data!G204,4)),VALUE(MID(Raw_Data!G204,4,2)),VALUE(LEFT(Raw_Data!G204,2)))</f>
        <v>46125</v>
      </c>
      <c r="H204" s="13" t="str">
        <f t="shared" si="12"/>
        <v>Apr-2026</v>
      </c>
      <c r="I204" s="13" t="str">
        <f t="shared" si="13"/>
        <v>Mon</v>
      </c>
      <c r="J204" s="13" t="str">
        <f>Raw_Data!H204</f>
        <v>Present</v>
      </c>
      <c r="K204" s="15">
        <f>IF(Raw_Data!I204="","",TIMEVALUE(Raw_Data!I204))</f>
        <v>0.38263888888888886</v>
      </c>
      <c r="L204" s="15">
        <f>IF(Raw_Data!J204="","",TIMEVALUE(Raw_Data!J204))</f>
        <v>0.71319444444444446</v>
      </c>
      <c r="M204" s="13">
        <f>Raw_Data!K204</f>
        <v>7.94</v>
      </c>
      <c r="N204" s="13">
        <f>Raw_Data!L204</f>
        <v>14</v>
      </c>
      <c r="O204" s="13">
        <f>Raw_Data!M204</f>
        <v>13</v>
      </c>
      <c r="P204" s="13">
        <f t="shared" si="14"/>
        <v>1</v>
      </c>
      <c r="Q204" s="13">
        <f>Raw_Data!O204</f>
        <v>14</v>
      </c>
      <c r="R204" s="16">
        <f t="shared" si="15"/>
        <v>92.857142857142861</v>
      </c>
      <c r="S204" s="16">
        <f>Raw_Data!Q204</f>
        <v>92.9</v>
      </c>
      <c r="T204" s="17">
        <f>Raw_Data!R204</f>
        <v>0</v>
      </c>
      <c r="U204" s="13" t="str">
        <f>Raw_Data!S204</f>
        <v>Medium</v>
      </c>
      <c r="V204" s="13" t="str">
        <f>Raw_Data!T204</f>
        <v>In Progress</v>
      </c>
    </row>
    <row r="205" spans="1:22" x14ac:dyDescent="0.3">
      <c r="A205" s="13" t="str">
        <f>Raw_Data!A205</f>
        <v>EMP004</v>
      </c>
      <c r="B205" s="13" t="str">
        <f>Raw_Data!B205</f>
        <v>Sneha Das</v>
      </c>
      <c r="C205" s="13" t="str">
        <f>Raw_Data!C205</f>
        <v>Operations</v>
      </c>
      <c r="D205" s="13" t="str">
        <f>Raw_Data!D205</f>
        <v>Senior Executive</v>
      </c>
      <c r="E205" s="13" t="str">
        <f>Raw_Data!E205</f>
        <v>Kolkata</v>
      </c>
      <c r="F205" s="13" t="str">
        <f>Raw_Data!F205</f>
        <v>Amit Roy</v>
      </c>
      <c r="G205" s="14">
        <f>DATE(VALUE(RIGHT(Raw_Data!G205,4)),VALUE(MID(Raw_Data!G205,4,2)),VALUE(LEFT(Raw_Data!G205,2)))</f>
        <v>46125</v>
      </c>
      <c r="H205" s="13" t="str">
        <f t="shared" si="12"/>
        <v>Apr-2026</v>
      </c>
      <c r="I205" s="13" t="str">
        <f t="shared" si="13"/>
        <v>Mon</v>
      </c>
      <c r="J205" s="13" t="str">
        <f>Raw_Data!H205</f>
        <v>Present</v>
      </c>
      <c r="K205" s="15">
        <f>IF(Raw_Data!I205="","",TIMEVALUE(Raw_Data!I205))</f>
        <v>0.38124999999999998</v>
      </c>
      <c r="L205" s="15">
        <f>IF(Raw_Data!J205="","",TIMEVALUE(Raw_Data!J205))</f>
        <v>0.7368055555555556</v>
      </c>
      <c r="M205" s="13">
        <f>Raw_Data!K205</f>
        <v>8.5399999999999991</v>
      </c>
      <c r="N205" s="13">
        <f>Raw_Data!L205</f>
        <v>21</v>
      </c>
      <c r="O205" s="13">
        <f>Raw_Data!M205</f>
        <v>15</v>
      </c>
      <c r="P205" s="13">
        <f t="shared" si="14"/>
        <v>6</v>
      </c>
      <c r="Q205" s="13">
        <f>Raw_Data!O205</f>
        <v>21</v>
      </c>
      <c r="R205" s="16">
        <f t="shared" si="15"/>
        <v>71.428571428571431</v>
      </c>
      <c r="S205" s="16">
        <f>Raw_Data!Q205</f>
        <v>71.400000000000006</v>
      </c>
      <c r="T205" s="17">
        <f>Raw_Data!R205</f>
        <v>0.54</v>
      </c>
      <c r="U205" s="13" t="str">
        <f>Raw_Data!S205</f>
        <v>Medium</v>
      </c>
      <c r="V205" s="13" t="str">
        <f>Raw_Data!T205</f>
        <v>Pending</v>
      </c>
    </row>
    <row r="206" spans="1:22" x14ac:dyDescent="0.3">
      <c r="A206" s="13" t="str">
        <f>Raw_Data!A206</f>
        <v>EMP005</v>
      </c>
      <c r="B206" s="13" t="str">
        <f>Raw_Data!B206</f>
        <v>Vikram Patel</v>
      </c>
      <c r="C206" s="13" t="str">
        <f>Raw_Data!C206</f>
        <v>Operations</v>
      </c>
      <c r="D206" s="13" t="str">
        <f>Raw_Data!D206</f>
        <v>Process Executive</v>
      </c>
      <c r="E206" s="13" t="str">
        <f>Raw_Data!E206</f>
        <v>Kolkata</v>
      </c>
      <c r="F206" s="13" t="str">
        <f>Raw_Data!F206</f>
        <v>Amit Roy</v>
      </c>
      <c r="G206" s="14">
        <f>DATE(VALUE(RIGHT(Raw_Data!G206,4)),VALUE(MID(Raw_Data!G206,4,2)),VALUE(LEFT(Raw_Data!G206,2)))</f>
        <v>46125</v>
      </c>
      <c r="H206" s="13" t="str">
        <f t="shared" si="12"/>
        <v>Apr-2026</v>
      </c>
      <c r="I206" s="13" t="str">
        <f t="shared" si="13"/>
        <v>Mon</v>
      </c>
      <c r="J206" s="13" t="str">
        <f>Raw_Data!H206</f>
        <v>Late</v>
      </c>
      <c r="K206" s="15">
        <f>IF(Raw_Data!I206="","",TIMEVALUE(Raw_Data!I206))</f>
        <v>0.47847222222222224</v>
      </c>
      <c r="L206" s="15">
        <f>IF(Raw_Data!J206="","",TIMEVALUE(Raw_Data!J206))</f>
        <v>0.8305555555555556</v>
      </c>
      <c r="M206" s="13">
        <f>Raw_Data!K206</f>
        <v>8.4600000000000009</v>
      </c>
      <c r="N206" s="13">
        <f>Raw_Data!L206</f>
        <v>20</v>
      </c>
      <c r="O206" s="13">
        <f>Raw_Data!M206</f>
        <v>18</v>
      </c>
      <c r="P206" s="13">
        <f t="shared" si="14"/>
        <v>2</v>
      </c>
      <c r="Q206" s="13">
        <f>Raw_Data!O206</f>
        <v>20</v>
      </c>
      <c r="R206" s="16">
        <f t="shared" si="15"/>
        <v>90</v>
      </c>
      <c r="S206" s="16">
        <f>Raw_Data!Q206</f>
        <v>90</v>
      </c>
      <c r="T206" s="17">
        <f>Raw_Data!R206</f>
        <v>0.46</v>
      </c>
      <c r="U206" s="13" t="str">
        <f>Raw_Data!S206</f>
        <v>Medium</v>
      </c>
      <c r="V206" s="13" t="str">
        <f>Raw_Data!T206</f>
        <v>In Progress</v>
      </c>
    </row>
    <row r="207" spans="1:22" x14ac:dyDescent="0.3">
      <c r="A207" s="13" t="str">
        <f>Raw_Data!A207</f>
        <v>EMP006</v>
      </c>
      <c r="B207" s="13" t="str">
        <f>Raw_Data!B207</f>
        <v>Ananya Gupta</v>
      </c>
      <c r="C207" s="13" t="str">
        <f>Raw_Data!C207</f>
        <v>Finance</v>
      </c>
      <c r="D207" s="13" t="str">
        <f>Raw_Data!D207</f>
        <v>Finance Executive</v>
      </c>
      <c r="E207" s="13" t="str">
        <f>Raw_Data!E207</f>
        <v>Kolkata</v>
      </c>
      <c r="F207" s="13" t="str">
        <f>Raw_Data!F207</f>
        <v>Neha Sen</v>
      </c>
      <c r="G207" s="14">
        <f>DATE(VALUE(RIGHT(Raw_Data!G207,4)),VALUE(MID(Raw_Data!G207,4,2)),VALUE(LEFT(Raw_Data!G207,2)))</f>
        <v>46125</v>
      </c>
      <c r="H207" s="13" t="str">
        <f t="shared" si="12"/>
        <v>Apr-2026</v>
      </c>
      <c r="I207" s="13" t="str">
        <f t="shared" si="13"/>
        <v>Mon</v>
      </c>
      <c r="J207" s="13" t="str">
        <f>Raw_Data!H207</f>
        <v>Present</v>
      </c>
      <c r="K207" s="15">
        <f>IF(Raw_Data!I207="","",TIMEVALUE(Raw_Data!I207))</f>
        <v>0.38124999999999998</v>
      </c>
      <c r="L207" s="15">
        <f>IF(Raw_Data!J207="","",TIMEVALUE(Raw_Data!J207))</f>
        <v>0.69861111111111107</v>
      </c>
      <c r="M207" s="13">
        <f>Raw_Data!K207</f>
        <v>7.63</v>
      </c>
      <c r="N207" s="13">
        <f>Raw_Data!L207</f>
        <v>18</v>
      </c>
      <c r="O207" s="13">
        <f>Raw_Data!M207</f>
        <v>15</v>
      </c>
      <c r="P207" s="13">
        <f t="shared" si="14"/>
        <v>3</v>
      </c>
      <c r="Q207" s="13">
        <f>Raw_Data!O207</f>
        <v>18</v>
      </c>
      <c r="R207" s="16">
        <f t="shared" si="15"/>
        <v>83.333333333333343</v>
      </c>
      <c r="S207" s="16">
        <f>Raw_Data!Q207</f>
        <v>83.3</v>
      </c>
      <c r="T207" s="17">
        <f>Raw_Data!R207</f>
        <v>0</v>
      </c>
      <c r="U207" s="13" t="str">
        <f>Raw_Data!S207</f>
        <v>Low</v>
      </c>
      <c r="V207" s="13" t="str">
        <f>Raw_Data!T207</f>
        <v>In Progress</v>
      </c>
    </row>
    <row r="208" spans="1:22" x14ac:dyDescent="0.3">
      <c r="A208" s="13" t="str">
        <f>Raw_Data!A208</f>
        <v>EMP007</v>
      </c>
      <c r="B208" s="13" t="str">
        <f>Raw_Data!B208</f>
        <v>Rohan Mehta</v>
      </c>
      <c r="C208" s="13" t="str">
        <f>Raw_Data!C208</f>
        <v>Finance</v>
      </c>
      <c r="D208" s="13" t="str">
        <f>Raw_Data!D208</f>
        <v>Accounts Executive</v>
      </c>
      <c r="E208" s="13" t="str">
        <f>Raw_Data!E208</f>
        <v>Kolkata</v>
      </c>
      <c r="F208" s="13" t="str">
        <f>Raw_Data!F208</f>
        <v>Neha Sen</v>
      </c>
      <c r="G208" s="14">
        <f>DATE(VALUE(RIGHT(Raw_Data!G208,4)),VALUE(MID(Raw_Data!G208,4,2)),VALUE(LEFT(Raw_Data!G208,2)))</f>
        <v>46125</v>
      </c>
      <c r="H208" s="13" t="str">
        <f t="shared" si="12"/>
        <v>Apr-2026</v>
      </c>
      <c r="I208" s="13" t="str">
        <f t="shared" si="13"/>
        <v>Mon</v>
      </c>
      <c r="J208" s="13" t="str">
        <f>Raw_Data!H208</f>
        <v>Present</v>
      </c>
      <c r="K208" s="15">
        <f>IF(Raw_Data!I208="","",TIMEVALUE(Raw_Data!I208))</f>
        <v>0.38124999999999998</v>
      </c>
      <c r="L208" s="15">
        <f>IF(Raw_Data!J208="","",TIMEVALUE(Raw_Data!J208))</f>
        <v>0.76527777777777772</v>
      </c>
      <c r="M208" s="13">
        <f>Raw_Data!K208</f>
        <v>9.23</v>
      </c>
      <c r="N208" s="13">
        <f>Raw_Data!L208</f>
        <v>27</v>
      </c>
      <c r="O208" s="13">
        <f>Raw_Data!M208</f>
        <v>19</v>
      </c>
      <c r="P208" s="13">
        <f t="shared" si="14"/>
        <v>8</v>
      </c>
      <c r="Q208" s="13">
        <f>Raw_Data!O208</f>
        <v>27</v>
      </c>
      <c r="R208" s="16">
        <f t="shared" si="15"/>
        <v>70.370370370370367</v>
      </c>
      <c r="S208" s="16">
        <f>Raw_Data!Q208</f>
        <v>70.400000000000006</v>
      </c>
      <c r="T208" s="17">
        <f>Raw_Data!R208</f>
        <v>1.23</v>
      </c>
      <c r="U208" s="13" t="str">
        <f>Raw_Data!S208</f>
        <v>Medium</v>
      </c>
      <c r="V208" s="13" t="str">
        <f>Raw_Data!T208</f>
        <v>Backlog</v>
      </c>
    </row>
    <row r="209" spans="1:22" x14ac:dyDescent="0.3">
      <c r="A209" s="13" t="str">
        <f>Raw_Data!A209</f>
        <v>EMP008</v>
      </c>
      <c r="B209" s="13" t="str">
        <f>Raw_Data!B209</f>
        <v>Ishita Roy</v>
      </c>
      <c r="C209" s="13" t="str">
        <f>Raw_Data!C209</f>
        <v>Finance</v>
      </c>
      <c r="D209" s="13" t="str">
        <f>Raw_Data!D209</f>
        <v>Finance Executive</v>
      </c>
      <c r="E209" s="13" t="str">
        <f>Raw_Data!E209</f>
        <v>Kolkata</v>
      </c>
      <c r="F209" s="13" t="str">
        <f>Raw_Data!F209</f>
        <v>Neha Sen</v>
      </c>
      <c r="G209" s="14">
        <f>DATE(VALUE(RIGHT(Raw_Data!G209,4)),VALUE(MID(Raw_Data!G209,4,2)),VALUE(LEFT(Raw_Data!G209,2)))</f>
        <v>46125</v>
      </c>
      <c r="H209" s="13" t="str">
        <f t="shared" si="12"/>
        <v>Apr-2026</v>
      </c>
      <c r="I209" s="13" t="str">
        <f t="shared" si="13"/>
        <v>Mon</v>
      </c>
      <c r="J209" s="13" t="str">
        <f>Raw_Data!H209</f>
        <v>Present</v>
      </c>
      <c r="K209" s="15">
        <f>IF(Raw_Data!I209="","",TIMEVALUE(Raw_Data!I209))</f>
        <v>0.38194444444444442</v>
      </c>
      <c r="L209" s="15">
        <f>IF(Raw_Data!J209="","",TIMEVALUE(Raw_Data!J209))</f>
        <v>0.76944444444444449</v>
      </c>
      <c r="M209" s="13">
        <f>Raw_Data!K209</f>
        <v>9.3000000000000007</v>
      </c>
      <c r="N209" s="13">
        <f>Raw_Data!L209</f>
        <v>11</v>
      </c>
      <c r="O209" s="13">
        <f>Raw_Data!M209</f>
        <v>8</v>
      </c>
      <c r="P209" s="13">
        <f t="shared" si="14"/>
        <v>3</v>
      </c>
      <c r="Q209" s="13">
        <f>Raw_Data!O209</f>
        <v>11</v>
      </c>
      <c r="R209" s="16">
        <f t="shared" si="15"/>
        <v>72.727272727272734</v>
      </c>
      <c r="S209" s="16">
        <f>Raw_Data!Q209</f>
        <v>72.7</v>
      </c>
      <c r="T209" s="17">
        <f>Raw_Data!R209</f>
        <v>1.3</v>
      </c>
      <c r="U209" s="13" t="str">
        <f>Raw_Data!S209</f>
        <v>Low</v>
      </c>
      <c r="V209" s="13" t="str">
        <f>Raw_Data!T209</f>
        <v>In Progress</v>
      </c>
    </row>
    <row r="210" spans="1:22" x14ac:dyDescent="0.3">
      <c r="A210" s="13" t="str">
        <f>Raw_Data!A210</f>
        <v>EMP009</v>
      </c>
      <c r="B210" s="13" t="str">
        <f>Raw_Data!B210</f>
        <v>Arjun Nair</v>
      </c>
      <c r="C210" s="13" t="str">
        <f>Raw_Data!C210</f>
        <v>Sales</v>
      </c>
      <c r="D210" s="13" t="str">
        <f>Raw_Data!D210</f>
        <v>Sales Executive</v>
      </c>
      <c r="E210" s="13" t="str">
        <f>Raw_Data!E210</f>
        <v>Kolkata</v>
      </c>
      <c r="F210" s="13" t="str">
        <f>Raw_Data!F210</f>
        <v>Sourav Das</v>
      </c>
      <c r="G210" s="14">
        <f>DATE(VALUE(RIGHT(Raw_Data!G210,4)),VALUE(MID(Raw_Data!G210,4,2)),VALUE(LEFT(Raw_Data!G210,2)))</f>
        <v>46125</v>
      </c>
      <c r="H210" s="13" t="str">
        <f t="shared" si="12"/>
        <v>Apr-2026</v>
      </c>
      <c r="I210" s="13" t="str">
        <f t="shared" si="13"/>
        <v>Mon</v>
      </c>
      <c r="J210" s="13" t="str">
        <f>Raw_Data!H210</f>
        <v>Present</v>
      </c>
      <c r="K210" s="15">
        <f>IF(Raw_Data!I210="","",TIMEVALUE(Raw_Data!I210))</f>
        <v>0.38472222222222224</v>
      </c>
      <c r="L210" s="15">
        <f>IF(Raw_Data!J210="","",TIMEVALUE(Raw_Data!J210))</f>
        <v>0.68888888888888888</v>
      </c>
      <c r="M210" s="13">
        <f>Raw_Data!K210</f>
        <v>7.3</v>
      </c>
      <c r="N210" s="13">
        <f>Raw_Data!L210</f>
        <v>15</v>
      </c>
      <c r="O210" s="13">
        <f>Raw_Data!M210</f>
        <v>12</v>
      </c>
      <c r="P210" s="13">
        <f t="shared" si="14"/>
        <v>3</v>
      </c>
      <c r="Q210" s="13">
        <f>Raw_Data!O210</f>
        <v>15</v>
      </c>
      <c r="R210" s="16">
        <f t="shared" si="15"/>
        <v>80</v>
      </c>
      <c r="S210" s="16">
        <f>Raw_Data!Q210</f>
        <v>80</v>
      </c>
      <c r="T210" s="17">
        <f>Raw_Data!R210</f>
        <v>0</v>
      </c>
      <c r="U210" s="13" t="str">
        <f>Raw_Data!S210</f>
        <v>Medium</v>
      </c>
      <c r="V210" s="13" t="str">
        <f>Raw_Data!T210</f>
        <v>In Progress</v>
      </c>
    </row>
    <row r="211" spans="1:22" x14ac:dyDescent="0.3">
      <c r="A211" s="13" t="str">
        <f>Raw_Data!A211</f>
        <v>EMP010</v>
      </c>
      <c r="B211" s="13" t="str">
        <f>Raw_Data!B211</f>
        <v>Meera Kapoor</v>
      </c>
      <c r="C211" s="13" t="str">
        <f>Raw_Data!C211</f>
        <v>Sales</v>
      </c>
      <c r="D211" s="13" t="str">
        <f>Raw_Data!D211</f>
        <v>Sales Executive</v>
      </c>
      <c r="E211" s="13" t="str">
        <f>Raw_Data!E211</f>
        <v>Kolkata</v>
      </c>
      <c r="F211" s="13" t="str">
        <f>Raw_Data!F211</f>
        <v>Sourav Das</v>
      </c>
      <c r="G211" s="14">
        <f>DATE(VALUE(RIGHT(Raw_Data!G211,4)),VALUE(MID(Raw_Data!G211,4,2)),VALUE(LEFT(Raw_Data!G211,2)))</f>
        <v>46125</v>
      </c>
      <c r="H211" s="13" t="str">
        <f t="shared" si="12"/>
        <v>Apr-2026</v>
      </c>
      <c r="I211" s="13" t="str">
        <f t="shared" si="13"/>
        <v>Mon</v>
      </c>
      <c r="J211" s="13" t="str">
        <f>Raw_Data!H211</f>
        <v>Leave</v>
      </c>
      <c r="K211" s="15" t="str">
        <f>IF(Raw_Data!I211="","",TIMEVALUE(Raw_Data!I211))</f>
        <v/>
      </c>
      <c r="L211" s="15" t="str">
        <f>IF(Raw_Data!J211="","",TIMEVALUE(Raw_Data!J211))</f>
        <v/>
      </c>
      <c r="M211" s="13">
        <f>Raw_Data!K211</f>
        <v>0</v>
      </c>
      <c r="N211" s="13">
        <f>Raw_Data!L211</f>
        <v>0</v>
      </c>
      <c r="O211" s="13">
        <f>Raw_Data!M211</f>
        <v>0</v>
      </c>
      <c r="P211" s="13">
        <f t="shared" si="14"/>
        <v>0</v>
      </c>
      <c r="Q211" s="13">
        <f>Raw_Data!O211</f>
        <v>0</v>
      </c>
      <c r="R211" s="16">
        <f t="shared" si="15"/>
        <v>0</v>
      </c>
      <c r="S211" s="16">
        <f>Raw_Data!Q211</f>
        <v>0</v>
      </c>
      <c r="T211" s="17">
        <f>Raw_Data!R211</f>
        <v>0</v>
      </c>
      <c r="U211" s="13" t="str">
        <f>Raw_Data!S211</f>
        <v>Low</v>
      </c>
      <c r="V211" s="13" t="str">
        <f>Raw_Data!T211</f>
        <v>Closed</v>
      </c>
    </row>
    <row r="212" spans="1:22" x14ac:dyDescent="0.3">
      <c r="A212" s="13" t="str">
        <f>Raw_Data!A212</f>
        <v>EMP011</v>
      </c>
      <c r="B212" s="13" t="str">
        <f>Raw_Data!B212</f>
        <v>Karan Malhotra</v>
      </c>
      <c r="C212" s="13" t="str">
        <f>Raw_Data!C212</f>
        <v>Sales</v>
      </c>
      <c r="D212" s="13" t="str">
        <f>Raw_Data!D212</f>
        <v>Senior Executive</v>
      </c>
      <c r="E212" s="13" t="str">
        <f>Raw_Data!E212</f>
        <v>Kolkata</v>
      </c>
      <c r="F212" s="13" t="str">
        <f>Raw_Data!F212</f>
        <v>Sourav Das</v>
      </c>
      <c r="G212" s="14">
        <f>DATE(VALUE(RIGHT(Raw_Data!G212,4)),VALUE(MID(Raw_Data!G212,4,2)),VALUE(LEFT(Raw_Data!G212,2)))</f>
        <v>46125</v>
      </c>
      <c r="H212" s="13" t="str">
        <f t="shared" si="12"/>
        <v>Apr-2026</v>
      </c>
      <c r="I212" s="13" t="str">
        <f t="shared" si="13"/>
        <v>Mon</v>
      </c>
      <c r="J212" s="13" t="str">
        <f>Raw_Data!H212</f>
        <v>Present</v>
      </c>
      <c r="K212" s="15">
        <f>IF(Raw_Data!I212="","",TIMEVALUE(Raw_Data!I212))</f>
        <v>0.42152777777777778</v>
      </c>
      <c r="L212" s="15">
        <f>IF(Raw_Data!J212="","",TIMEVALUE(Raw_Data!J212))</f>
        <v>0.77430555555555558</v>
      </c>
      <c r="M212" s="13">
        <f>Raw_Data!K212</f>
        <v>8.48</v>
      </c>
      <c r="N212" s="13">
        <f>Raw_Data!L212</f>
        <v>16</v>
      </c>
      <c r="O212" s="13">
        <f>Raw_Data!M212</f>
        <v>14</v>
      </c>
      <c r="P212" s="13">
        <f t="shared" si="14"/>
        <v>2</v>
      </c>
      <c r="Q212" s="13">
        <f>Raw_Data!O212</f>
        <v>16</v>
      </c>
      <c r="R212" s="16">
        <f t="shared" si="15"/>
        <v>87.5</v>
      </c>
      <c r="S212" s="16">
        <f>Raw_Data!Q212</f>
        <v>87.5</v>
      </c>
      <c r="T212" s="17">
        <f>Raw_Data!R212</f>
        <v>0.48</v>
      </c>
      <c r="U212" s="13" t="str">
        <f>Raw_Data!S212</f>
        <v>High</v>
      </c>
      <c r="V212" s="13" t="str">
        <f>Raw_Data!T212</f>
        <v>In Progress</v>
      </c>
    </row>
    <row r="213" spans="1:22" x14ac:dyDescent="0.3">
      <c r="A213" s="13" t="str">
        <f>Raw_Data!A213</f>
        <v>EMP012</v>
      </c>
      <c r="B213" s="13" t="str">
        <f>Raw_Data!B213</f>
        <v>Tanya Bose</v>
      </c>
      <c r="C213" s="13" t="str">
        <f>Raw_Data!C213</f>
        <v>HR</v>
      </c>
      <c r="D213" s="13" t="str">
        <f>Raw_Data!D213</f>
        <v>HR Executive</v>
      </c>
      <c r="E213" s="13" t="str">
        <f>Raw_Data!E213</f>
        <v>Kolkata</v>
      </c>
      <c r="F213" s="13" t="str">
        <f>Raw_Data!F213</f>
        <v>Ritu Ghosh</v>
      </c>
      <c r="G213" s="14">
        <f>DATE(VALUE(RIGHT(Raw_Data!G213,4)),VALUE(MID(Raw_Data!G213,4,2)),VALUE(LEFT(Raw_Data!G213,2)))</f>
        <v>46125</v>
      </c>
      <c r="H213" s="13" t="str">
        <f t="shared" si="12"/>
        <v>Apr-2026</v>
      </c>
      <c r="I213" s="13" t="str">
        <f t="shared" si="13"/>
        <v>Mon</v>
      </c>
      <c r="J213" s="13" t="str">
        <f>Raw_Data!H213</f>
        <v>Present</v>
      </c>
      <c r="K213" s="15">
        <f>IF(Raw_Data!I213="","",TIMEVALUE(Raw_Data!I213))</f>
        <v>0.42638888888888887</v>
      </c>
      <c r="L213" s="15">
        <f>IF(Raw_Data!J213="","",TIMEVALUE(Raw_Data!J213))</f>
        <v>0.80347222222222225</v>
      </c>
      <c r="M213" s="13">
        <f>Raw_Data!K213</f>
        <v>9.0500000000000007</v>
      </c>
      <c r="N213" s="13">
        <f>Raw_Data!L213</f>
        <v>20</v>
      </c>
      <c r="O213" s="13">
        <f>Raw_Data!M213</f>
        <v>19</v>
      </c>
      <c r="P213" s="13">
        <f t="shared" si="14"/>
        <v>1</v>
      </c>
      <c r="Q213" s="13">
        <f>Raw_Data!O213</f>
        <v>20</v>
      </c>
      <c r="R213" s="16">
        <f t="shared" si="15"/>
        <v>95</v>
      </c>
      <c r="S213" s="16">
        <f>Raw_Data!Q213</f>
        <v>95</v>
      </c>
      <c r="T213" s="17">
        <f>Raw_Data!R213</f>
        <v>1.05</v>
      </c>
      <c r="U213" s="13" t="str">
        <f>Raw_Data!S213</f>
        <v>Medium</v>
      </c>
      <c r="V213" s="13" t="str">
        <f>Raw_Data!T213</f>
        <v>In Progress</v>
      </c>
    </row>
    <row r="214" spans="1:22" x14ac:dyDescent="0.3">
      <c r="A214" s="13" t="str">
        <f>Raw_Data!A214</f>
        <v>EMP013</v>
      </c>
      <c r="B214" s="13" t="str">
        <f>Raw_Data!B214</f>
        <v>Aditya Jain</v>
      </c>
      <c r="C214" s="13" t="str">
        <f>Raw_Data!C214</f>
        <v>Customer Support</v>
      </c>
      <c r="D214" s="13" t="str">
        <f>Raw_Data!D214</f>
        <v>Support Executive</v>
      </c>
      <c r="E214" s="13" t="str">
        <f>Raw_Data!E214</f>
        <v>Kolkata</v>
      </c>
      <c r="F214" s="13" t="str">
        <f>Raw_Data!F214</f>
        <v>Ritu Ghosh</v>
      </c>
      <c r="G214" s="14">
        <f>DATE(VALUE(RIGHT(Raw_Data!G214,4)),VALUE(MID(Raw_Data!G214,4,2)),VALUE(LEFT(Raw_Data!G214,2)))</f>
        <v>46125</v>
      </c>
      <c r="H214" s="13" t="str">
        <f t="shared" si="12"/>
        <v>Apr-2026</v>
      </c>
      <c r="I214" s="13" t="str">
        <f t="shared" si="13"/>
        <v>Mon</v>
      </c>
      <c r="J214" s="13" t="str">
        <f>Raw_Data!H214</f>
        <v>Present</v>
      </c>
      <c r="K214" s="15">
        <f>IF(Raw_Data!I214="","",TIMEVALUE(Raw_Data!I214))</f>
        <v>0.37916666666666665</v>
      </c>
      <c r="L214" s="15">
        <f>IF(Raw_Data!J214="","",TIMEVALUE(Raw_Data!J214))</f>
        <v>0.75902777777777775</v>
      </c>
      <c r="M214" s="13">
        <f>Raw_Data!K214</f>
        <v>9.1199999999999992</v>
      </c>
      <c r="N214" s="13">
        <f>Raw_Data!L214</f>
        <v>30</v>
      </c>
      <c r="O214" s="13">
        <f>Raw_Data!M214</f>
        <v>28</v>
      </c>
      <c r="P214" s="13">
        <f t="shared" si="14"/>
        <v>2</v>
      </c>
      <c r="Q214" s="13">
        <f>Raw_Data!O214</f>
        <v>30</v>
      </c>
      <c r="R214" s="16">
        <f t="shared" si="15"/>
        <v>93.333333333333329</v>
      </c>
      <c r="S214" s="16">
        <f>Raw_Data!Q214</f>
        <v>93.3</v>
      </c>
      <c r="T214" s="17">
        <f>Raw_Data!R214</f>
        <v>1.1200000000000001</v>
      </c>
      <c r="U214" s="13" t="str">
        <f>Raw_Data!S214</f>
        <v>High</v>
      </c>
      <c r="V214" s="13" t="str">
        <f>Raw_Data!T214</f>
        <v>In Progress</v>
      </c>
    </row>
    <row r="215" spans="1:22" x14ac:dyDescent="0.3">
      <c r="A215" s="13" t="str">
        <f>Raw_Data!A215</f>
        <v>EMP014</v>
      </c>
      <c r="B215" s="13" t="str">
        <f>Raw_Data!B215</f>
        <v>Neha Agarwal</v>
      </c>
      <c r="C215" s="13" t="str">
        <f>Raw_Data!C215</f>
        <v>Customer Support</v>
      </c>
      <c r="D215" s="13" t="str">
        <f>Raw_Data!D215</f>
        <v>Support Executive</v>
      </c>
      <c r="E215" s="13" t="str">
        <f>Raw_Data!E215</f>
        <v>Kolkata</v>
      </c>
      <c r="F215" s="13" t="str">
        <f>Raw_Data!F215</f>
        <v>Ritu Ghosh</v>
      </c>
      <c r="G215" s="14">
        <f>DATE(VALUE(RIGHT(Raw_Data!G215,4)),VALUE(MID(Raw_Data!G215,4,2)),VALUE(LEFT(Raw_Data!G215,2)))</f>
        <v>46125</v>
      </c>
      <c r="H215" s="13" t="str">
        <f t="shared" si="12"/>
        <v>Apr-2026</v>
      </c>
      <c r="I215" s="13" t="str">
        <f t="shared" si="13"/>
        <v>Mon</v>
      </c>
      <c r="J215" s="13" t="str">
        <f>Raw_Data!H215</f>
        <v>Present</v>
      </c>
      <c r="K215" s="15">
        <f>IF(Raw_Data!I215="","",TIMEVALUE(Raw_Data!I215))</f>
        <v>0.38611111111111113</v>
      </c>
      <c r="L215" s="15">
        <f>IF(Raw_Data!J215="","",TIMEVALUE(Raw_Data!J215))</f>
        <v>0.77083333333333337</v>
      </c>
      <c r="M215" s="13">
        <f>Raw_Data!K215</f>
        <v>9.24</v>
      </c>
      <c r="N215" s="13">
        <f>Raw_Data!L215</f>
        <v>30</v>
      </c>
      <c r="O215" s="13">
        <f>Raw_Data!M215</f>
        <v>24</v>
      </c>
      <c r="P215" s="13">
        <f t="shared" si="14"/>
        <v>6</v>
      </c>
      <c r="Q215" s="13">
        <f>Raw_Data!O215</f>
        <v>30</v>
      </c>
      <c r="R215" s="16">
        <f t="shared" si="15"/>
        <v>80</v>
      </c>
      <c r="S215" s="16">
        <f>Raw_Data!Q215</f>
        <v>80</v>
      </c>
      <c r="T215" s="17">
        <f>Raw_Data!R215</f>
        <v>1.24</v>
      </c>
      <c r="U215" s="13" t="str">
        <f>Raw_Data!S215</f>
        <v>Medium</v>
      </c>
      <c r="V215" s="13" t="str">
        <f>Raw_Data!T215</f>
        <v>Pending</v>
      </c>
    </row>
    <row r="216" spans="1:22" x14ac:dyDescent="0.3">
      <c r="A216" s="13" t="str">
        <f>Raw_Data!A216</f>
        <v>EMP015</v>
      </c>
      <c r="B216" s="13" t="str">
        <f>Raw_Data!B216</f>
        <v>Siddharth Roy</v>
      </c>
      <c r="C216" s="13" t="str">
        <f>Raw_Data!C216</f>
        <v>Customer Support</v>
      </c>
      <c r="D216" s="13" t="str">
        <f>Raw_Data!D216</f>
        <v>Senior Executive</v>
      </c>
      <c r="E216" s="13" t="str">
        <f>Raw_Data!E216</f>
        <v>Kolkata</v>
      </c>
      <c r="F216" s="13" t="str">
        <f>Raw_Data!F216</f>
        <v>Ritu Ghosh</v>
      </c>
      <c r="G216" s="14">
        <f>DATE(VALUE(RIGHT(Raw_Data!G216,4)),VALUE(MID(Raw_Data!G216,4,2)),VALUE(LEFT(Raw_Data!G216,2)))</f>
        <v>46125</v>
      </c>
      <c r="H216" s="13" t="str">
        <f t="shared" si="12"/>
        <v>Apr-2026</v>
      </c>
      <c r="I216" s="13" t="str">
        <f t="shared" si="13"/>
        <v>Mon</v>
      </c>
      <c r="J216" s="13" t="str">
        <f>Raw_Data!H216</f>
        <v>Present</v>
      </c>
      <c r="K216" s="15">
        <f>IF(Raw_Data!I216="","",TIMEVALUE(Raw_Data!I216))</f>
        <v>0.3840277777777778</v>
      </c>
      <c r="L216" s="15">
        <f>IF(Raw_Data!J216="","",TIMEVALUE(Raw_Data!J216))</f>
        <v>0.69305555555555554</v>
      </c>
      <c r="M216" s="13">
        <f>Raw_Data!K216</f>
        <v>7.42</v>
      </c>
      <c r="N216" s="13">
        <f>Raw_Data!L216</f>
        <v>35</v>
      </c>
      <c r="O216" s="13">
        <f>Raw_Data!M216</f>
        <v>35</v>
      </c>
      <c r="P216" s="13">
        <f t="shared" si="14"/>
        <v>0</v>
      </c>
      <c r="Q216" s="13">
        <f>Raw_Data!O216</f>
        <v>35</v>
      </c>
      <c r="R216" s="16">
        <f t="shared" si="15"/>
        <v>100</v>
      </c>
      <c r="S216" s="16">
        <f>Raw_Data!Q216</f>
        <v>100</v>
      </c>
      <c r="T216" s="17">
        <f>Raw_Data!R216</f>
        <v>0</v>
      </c>
      <c r="U216" s="13" t="str">
        <f>Raw_Data!S216</f>
        <v>Low</v>
      </c>
      <c r="V216" s="13" t="str">
        <f>Raw_Data!T216</f>
        <v>Closed</v>
      </c>
    </row>
    <row r="217" spans="1:22" x14ac:dyDescent="0.3">
      <c r="A217" s="13" t="str">
        <f>Raw_Data!A217</f>
        <v>EMP016</v>
      </c>
      <c r="B217" s="13" t="str">
        <f>Raw_Data!B217</f>
        <v>Pooja Saha</v>
      </c>
      <c r="C217" s="13" t="str">
        <f>Raw_Data!C217</f>
        <v>Operations</v>
      </c>
      <c r="D217" s="13" t="str">
        <f>Raw_Data!D217</f>
        <v>Process Executive</v>
      </c>
      <c r="E217" s="13" t="str">
        <f>Raw_Data!E217</f>
        <v>Durgapur</v>
      </c>
      <c r="F217" s="13" t="str">
        <f>Raw_Data!F217</f>
        <v>Amit Roy</v>
      </c>
      <c r="G217" s="14">
        <f>DATE(VALUE(RIGHT(Raw_Data!G217,4)),VALUE(MID(Raw_Data!G217,4,2)),VALUE(LEFT(Raw_Data!G217,2)))</f>
        <v>46125</v>
      </c>
      <c r="H217" s="13" t="str">
        <f t="shared" si="12"/>
        <v>Apr-2026</v>
      </c>
      <c r="I217" s="13" t="str">
        <f t="shared" si="13"/>
        <v>Mon</v>
      </c>
      <c r="J217" s="13" t="str">
        <f>Raw_Data!H217</f>
        <v>Late</v>
      </c>
      <c r="K217" s="15">
        <f>IF(Raw_Data!I217="","",TIMEVALUE(Raw_Data!I217))</f>
        <v>0.41736111111111113</v>
      </c>
      <c r="L217" s="15">
        <f>IF(Raw_Data!J217="","",TIMEVALUE(Raw_Data!J217))</f>
        <v>0.75694444444444442</v>
      </c>
      <c r="M217" s="13">
        <f>Raw_Data!K217</f>
        <v>8.15</v>
      </c>
      <c r="N217" s="13">
        <f>Raw_Data!L217</f>
        <v>19</v>
      </c>
      <c r="O217" s="13">
        <f>Raw_Data!M217</f>
        <v>16</v>
      </c>
      <c r="P217" s="13">
        <f t="shared" si="14"/>
        <v>3</v>
      </c>
      <c r="Q217" s="13">
        <f>Raw_Data!O217</f>
        <v>19</v>
      </c>
      <c r="R217" s="16">
        <f t="shared" si="15"/>
        <v>84.210526315789465</v>
      </c>
      <c r="S217" s="16">
        <f>Raw_Data!Q217</f>
        <v>84.2</v>
      </c>
      <c r="T217" s="17">
        <f>Raw_Data!R217</f>
        <v>0.15</v>
      </c>
      <c r="U217" s="13" t="str">
        <f>Raw_Data!S217</f>
        <v>Medium</v>
      </c>
      <c r="V217" s="13" t="str">
        <f>Raw_Data!T217</f>
        <v>In Progress</v>
      </c>
    </row>
    <row r="218" spans="1:22" x14ac:dyDescent="0.3">
      <c r="A218" s="13" t="str">
        <f>Raw_Data!A218</f>
        <v>EMP017</v>
      </c>
      <c r="B218" s="13" t="str">
        <f>Raw_Data!B218</f>
        <v>Abhishek Paul</v>
      </c>
      <c r="C218" s="13" t="str">
        <f>Raw_Data!C218</f>
        <v>Operations</v>
      </c>
      <c r="D218" s="13" t="str">
        <f>Raw_Data!D218</f>
        <v>Process Executive</v>
      </c>
      <c r="E218" s="13" t="str">
        <f>Raw_Data!E218</f>
        <v>Durgapur</v>
      </c>
      <c r="F218" s="13" t="str">
        <f>Raw_Data!F218</f>
        <v>Amit Roy</v>
      </c>
      <c r="G218" s="14">
        <f>DATE(VALUE(RIGHT(Raw_Data!G218,4)),VALUE(MID(Raw_Data!G218,4,2)),VALUE(LEFT(Raw_Data!G218,2)))</f>
        <v>46125</v>
      </c>
      <c r="H218" s="13" t="str">
        <f t="shared" si="12"/>
        <v>Apr-2026</v>
      </c>
      <c r="I218" s="13" t="str">
        <f t="shared" si="13"/>
        <v>Mon</v>
      </c>
      <c r="J218" s="13" t="str">
        <f>Raw_Data!H218</f>
        <v>Present</v>
      </c>
      <c r="K218" s="15">
        <f>IF(Raw_Data!I218="","",TIMEVALUE(Raw_Data!I218))</f>
        <v>0.375</v>
      </c>
      <c r="L218" s="15">
        <f>IF(Raw_Data!J218="","",TIMEVALUE(Raw_Data!J218))</f>
        <v>0.70625000000000004</v>
      </c>
      <c r="M218" s="13">
        <f>Raw_Data!K218</f>
        <v>7.96</v>
      </c>
      <c r="N218" s="13">
        <f>Raw_Data!L218</f>
        <v>30</v>
      </c>
      <c r="O218" s="13">
        <f>Raw_Data!M218</f>
        <v>24</v>
      </c>
      <c r="P218" s="13">
        <f t="shared" si="14"/>
        <v>6</v>
      </c>
      <c r="Q218" s="13">
        <f>Raw_Data!O218</f>
        <v>30</v>
      </c>
      <c r="R218" s="16">
        <f t="shared" si="15"/>
        <v>80</v>
      </c>
      <c r="S218" s="16">
        <f>Raw_Data!Q218</f>
        <v>80</v>
      </c>
      <c r="T218" s="17">
        <f>Raw_Data!R218</f>
        <v>0</v>
      </c>
      <c r="U218" s="13" t="str">
        <f>Raw_Data!S218</f>
        <v>Low</v>
      </c>
      <c r="V218" s="13" t="str">
        <f>Raw_Data!T218</f>
        <v>Pending</v>
      </c>
    </row>
    <row r="219" spans="1:22" x14ac:dyDescent="0.3">
      <c r="A219" s="13" t="str">
        <f>Raw_Data!A219</f>
        <v>EMP018</v>
      </c>
      <c r="B219" s="13" t="str">
        <f>Raw_Data!B219</f>
        <v>Nandini Ghosh</v>
      </c>
      <c r="C219" s="13" t="str">
        <f>Raw_Data!C219</f>
        <v>Finance</v>
      </c>
      <c r="D219" s="13" t="str">
        <f>Raw_Data!D219</f>
        <v>Finance Executive</v>
      </c>
      <c r="E219" s="13" t="str">
        <f>Raw_Data!E219</f>
        <v>Durgapur</v>
      </c>
      <c r="F219" s="13" t="str">
        <f>Raw_Data!F219</f>
        <v>Neha Sen</v>
      </c>
      <c r="G219" s="14">
        <f>DATE(VALUE(RIGHT(Raw_Data!G219,4)),VALUE(MID(Raw_Data!G219,4,2)),VALUE(LEFT(Raw_Data!G219,2)))</f>
        <v>46125</v>
      </c>
      <c r="H219" s="13" t="str">
        <f t="shared" si="12"/>
        <v>Apr-2026</v>
      </c>
      <c r="I219" s="13" t="str">
        <f t="shared" si="13"/>
        <v>Mon</v>
      </c>
      <c r="J219" s="13" t="str">
        <f>Raw_Data!H219</f>
        <v>Present</v>
      </c>
      <c r="K219" s="15">
        <f>IF(Raw_Data!I219="","",TIMEVALUE(Raw_Data!I219))</f>
        <v>0.41944444444444445</v>
      </c>
      <c r="L219" s="15">
        <f>IF(Raw_Data!J219="","",TIMEVALUE(Raw_Data!J219))</f>
        <v>0.79513888888888884</v>
      </c>
      <c r="M219" s="13">
        <f>Raw_Data!K219</f>
        <v>9.02</v>
      </c>
      <c r="N219" s="13">
        <f>Raw_Data!L219</f>
        <v>20</v>
      </c>
      <c r="O219" s="13">
        <f>Raw_Data!M219</f>
        <v>17</v>
      </c>
      <c r="P219" s="13">
        <f t="shared" si="14"/>
        <v>3</v>
      </c>
      <c r="Q219" s="13">
        <f>Raw_Data!O219</f>
        <v>20</v>
      </c>
      <c r="R219" s="16">
        <f t="shared" si="15"/>
        <v>85</v>
      </c>
      <c r="S219" s="16">
        <f>Raw_Data!Q219</f>
        <v>85</v>
      </c>
      <c r="T219" s="17">
        <f>Raw_Data!R219</f>
        <v>1.02</v>
      </c>
      <c r="U219" s="13" t="str">
        <f>Raw_Data!S219</f>
        <v>Medium</v>
      </c>
      <c r="V219" s="13" t="str">
        <f>Raw_Data!T219</f>
        <v>In Progress</v>
      </c>
    </row>
    <row r="220" spans="1:22" x14ac:dyDescent="0.3">
      <c r="A220" s="13" t="str">
        <f>Raw_Data!A220</f>
        <v>EMP019</v>
      </c>
      <c r="B220" s="13" t="str">
        <f>Raw_Data!B220</f>
        <v>Manish Kumar</v>
      </c>
      <c r="C220" s="13" t="str">
        <f>Raw_Data!C220</f>
        <v>Sales</v>
      </c>
      <c r="D220" s="13" t="str">
        <f>Raw_Data!D220</f>
        <v>Sales Executive</v>
      </c>
      <c r="E220" s="13" t="str">
        <f>Raw_Data!E220</f>
        <v>Durgapur</v>
      </c>
      <c r="F220" s="13" t="str">
        <f>Raw_Data!F220</f>
        <v>Sourav Das</v>
      </c>
      <c r="G220" s="14">
        <f>DATE(VALUE(RIGHT(Raw_Data!G220,4)),VALUE(MID(Raw_Data!G220,4,2)),VALUE(LEFT(Raw_Data!G220,2)))</f>
        <v>46125</v>
      </c>
      <c r="H220" s="13" t="str">
        <f t="shared" si="12"/>
        <v>Apr-2026</v>
      </c>
      <c r="I220" s="13" t="str">
        <f t="shared" si="13"/>
        <v>Mon</v>
      </c>
      <c r="J220" s="13" t="str">
        <f>Raw_Data!H220</f>
        <v>Present</v>
      </c>
      <c r="K220" s="15">
        <f>IF(Raw_Data!I220="","",TIMEVALUE(Raw_Data!I220))</f>
        <v>0.38055555555555554</v>
      </c>
      <c r="L220" s="15">
        <f>IF(Raw_Data!J220="","",TIMEVALUE(Raw_Data!J220))</f>
        <v>0.70208333333333328</v>
      </c>
      <c r="M220" s="13">
        <f>Raw_Data!K220</f>
        <v>7.72</v>
      </c>
      <c r="N220" s="13">
        <f>Raw_Data!L220</f>
        <v>27</v>
      </c>
      <c r="O220" s="13">
        <f>Raw_Data!M220</f>
        <v>25</v>
      </c>
      <c r="P220" s="13">
        <f t="shared" si="14"/>
        <v>2</v>
      </c>
      <c r="Q220" s="13">
        <f>Raw_Data!O220</f>
        <v>27</v>
      </c>
      <c r="R220" s="16">
        <f t="shared" si="15"/>
        <v>92.592592592592595</v>
      </c>
      <c r="S220" s="16">
        <f>Raw_Data!Q220</f>
        <v>92.6</v>
      </c>
      <c r="T220" s="17">
        <f>Raw_Data!R220</f>
        <v>0</v>
      </c>
      <c r="U220" s="13" t="str">
        <f>Raw_Data!S220</f>
        <v>Medium</v>
      </c>
      <c r="V220" s="13" t="str">
        <f>Raw_Data!T220</f>
        <v>In Progress</v>
      </c>
    </row>
    <row r="221" spans="1:22" x14ac:dyDescent="0.3">
      <c r="A221" s="13" t="str">
        <f>Raw_Data!A221</f>
        <v>EMP020</v>
      </c>
      <c r="B221" s="13" t="str">
        <f>Raw_Data!B221</f>
        <v>Riya Chatterjee</v>
      </c>
      <c r="C221" s="13" t="str">
        <f>Raw_Data!C221</f>
        <v>Customer Support</v>
      </c>
      <c r="D221" s="13" t="str">
        <f>Raw_Data!D221</f>
        <v>Support Executive</v>
      </c>
      <c r="E221" s="13" t="str">
        <f>Raw_Data!E221</f>
        <v>Durgapur</v>
      </c>
      <c r="F221" s="13" t="str">
        <f>Raw_Data!F221</f>
        <v>Ritu Ghosh</v>
      </c>
      <c r="G221" s="14">
        <f>DATE(VALUE(RIGHT(Raw_Data!G221,4)),VALUE(MID(Raw_Data!G221,4,2)),VALUE(LEFT(Raw_Data!G221,2)))</f>
        <v>46125</v>
      </c>
      <c r="H221" s="13" t="str">
        <f t="shared" si="12"/>
        <v>Apr-2026</v>
      </c>
      <c r="I221" s="13" t="str">
        <f t="shared" si="13"/>
        <v>Mon</v>
      </c>
      <c r="J221" s="13" t="str">
        <f>Raw_Data!H221</f>
        <v>Present</v>
      </c>
      <c r="K221" s="15">
        <f>IF(Raw_Data!I221="","",TIMEVALUE(Raw_Data!I221))</f>
        <v>0.38124999999999998</v>
      </c>
      <c r="L221" s="15">
        <f>IF(Raw_Data!J221="","",TIMEVALUE(Raw_Data!J221))</f>
        <v>0.69305555555555554</v>
      </c>
      <c r="M221" s="13">
        <f>Raw_Data!K221</f>
        <v>7.49</v>
      </c>
      <c r="N221" s="13">
        <f>Raw_Data!L221</f>
        <v>37</v>
      </c>
      <c r="O221" s="13">
        <f>Raw_Data!M221</f>
        <v>29</v>
      </c>
      <c r="P221" s="13">
        <f t="shared" si="14"/>
        <v>8</v>
      </c>
      <c r="Q221" s="13">
        <f>Raw_Data!O221</f>
        <v>37</v>
      </c>
      <c r="R221" s="16">
        <f t="shared" si="15"/>
        <v>78.378378378378372</v>
      </c>
      <c r="S221" s="16">
        <f>Raw_Data!Q221</f>
        <v>78.400000000000006</v>
      </c>
      <c r="T221" s="17">
        <f>Raw_Data!R221</f>
        <v>0</v>
      </c>
      <c r="U221" s="13" t="str">
        <f>Raw_Data!S221</f>
        <v>Medium</v>
      </c>
      <c r="V221" s="13" t="str">
        <f>Raw_Data!T221</f>
        <v>Backlog</v>
      </c>
    </row>
    <row r="222" spans="1:22" x14ac:dyDescent="0.3">
      <c r="A222" s="13" t="str">
        <f>Raw_Data!A222</f>
        <v>EMP001</v>
      </c>
      <c r="B222" s="13" t="str">
        <f>Raw_Data!B222</f>
        <v>Aarav Sharma</v>
      </c>
      <c r="C222" s="13" t="str">
        <f>Raw_Data!C222</f>
        <v>Operations</v>
      </c>
      <c r="D222" s="13" t="str">
        <f>Raw_Data!D222</f>
        <v>MIS Executive</v>
      </c>
      <c r="E222" s="13" t="str">
        <f>Raw_Data!E222</f>
        <v>Kolkata</v>
      </c>
      <c r="F222" s="13" t="str">
        <f>Raw_Data!F222</f>
        <v>Amit Roy</v>
      </c>
      <c r="G222" s="14">
        <f>DATE(VALUE(RIGHT(Raw_Data!G222,4)),VALUE(MID(Raw_Data!G222,4,2)),VALUE(LEFT(Raw_Data!G222,2)))</f>
        <v>46126</v>
      </c>
      <c r="H222" s="13" t="str">
        <f t="shared" si="12"/>
        <v>Apr-2026</v>
      </c>
      <c r="I222" s="13" t="str">
        <f t="shared" si="13"/>
        <v>Tue</v>
      </c>
      <c r="J222" s="13" t="str">
        <f>Raw_Data!H222</f>
        <v>Present</v>
      </c>
      <c r="K222" s="15">
        <f>IF(Raw_Data!I222="","",TIMEVALUE(Raw_Data!I222))</f>
        <v>0.37708333333333333</v>
      </c>
      <c r="L222" s="15">
        <f>IF(Raw_Data!J222="","",TIMEVALUE(Raw_Data!J222))</f>
        <v>0.76041666666666663</v>
      </c>
      <c r="M222" s="13">
        <f>Raw_Data!K222</f>
        <v>9.2100000000000009</v>
      </c>
      <c r="N222" s="13">
        <f>Raw_Data!L222</f>
        <v>17</v>
      </c>
      <c r="O222" s="13">
        <f>Raw_Data!M222</f>
        <v>15</v>
      </c>
      <c r="P222" s="13">
        <f t="shared" si="14"/>
        <v>2</v>
      </c>
      <c r="Q222" s="13">
        <f>Raw_Data!O222</f>
        <v>17</v>
      </c>
      <c r="R222" s="16">
        <f t="shared" si="15"/>
        <v>88.235294117647058</v>
      </c>
      <c r="S222" s="16">
        <f>Raw_Data!Q222</f>
        <v>88.2</v>
      </c>
      <c r="T222" s="17">
        <f>Raw_Data!R222</f>
        <v>1.21</v>
      </c>
      <c r="U222" s="13" t="str">
        <f>Raw_Data!S222</f>
        <v>Medium</v>
      </c>
      <c r="V222" s="13" t="str">
        <f>Raw_Data!T222</f>
        <v>In Progress</v>
      </c>
    </row>
    <row r="223" spans="1:22" x14ac:dyDescent="0.3">
      <c r="A223" s="13" t="str">
        <f>Raw_Data!A223</f>
        <v>EMP002</v>
      </c>
      <c r="B223" s="13" t="str">
        <f>Raw_Data!B223</f>
        <v>Priya Singh</v>
      </c>
      <c r="C223" s="13" t="str">
        <f>Raw_Data!C223</f>
        <v>Operations</v>
      </c>
      <c r="D223" s="13" t="str">
        <f>Raw_Data!D223</f>
        <v>Process Executive</v>
      </c>
      <c r="E223" s="13" t="str">
        <f>Raw_Data!E223</f>
        <v>Kolkata</v>
      </c>
      <c r="F223" s="13" t="str">
        <f>Raw_Data!F223</f>
        <v>Amit Roy</v>
      </c>
      <c r="G223" s="14">
        <f>DATE(VALUE(RIGHT(Raw_Data!G223,4)),VALUE(MID(Raw_Data!G223,4,2)),VALUE(LEFT(Raw_Data!G223,2)))</f>
        <v>46126</v>
      </c>
      <c r="H223" s="13" t="str">
        <f t="shared" si="12"/>
        <v>Apr-2026</v>
      </c>
      <c r="I223" s="13" t="str">
        <f t="shared" si="13"/>
        <v>Tue</v>
      </c>
      <c r="J223" s="13" t="str">
        <f>Raw_Data!H223</f>
        <v>Present</v>
      </c>
      <c r="K223" s="15">
        <f>IF(Raw_Data!I223="","",TIMEVALUE(Raw_Data!I223))</f>
        <v>0.3840277777777778</v>
      </c>
      <c r="L223" s="15">
        <f>IF(Raw_Data!J223="","",TIMEVALUE(Raw_Data!J223))</f>
        <v>0.68402777777777779</v>
      </c>
      <c r="M223" s="13">
        <f>Raw_Data!K223</f>
        <v>7.2</v>
      </c>
      <c r="N223" s="13">
        <f>Raw_Data!L223</f>
        <v>24</v>
      </c>
      <c r="O223" s="13">
        <f>Raw_Data!M223</f>
        <v>20</v>
      </c>
      <c r="P223" s="13">
        <f t="shared" si="14"/>
        <v>4</v>
      </c>
      <c r="Q223" s="13">
        <f>Raw_Data!O223</f>
        <v>24</v>
      </c>
      <c r="R223" s="16">
        <f t="shared" si="15"/>
        <v>83.333333333333343</v>
      </c>
      <c r="S223" s="16">
        <f>Raw_Data!Q223</f>
        <v>83.3</v>
      </c>
      <c r="T223" s="17">
        <f>Raw_Data!R223</f>
        <v>0</v>
      </c>
      <c r="U223" s="13" t="str">
        <f>Raw_Data!S223</f>
        <v>Medium</v>
      </c>
      <c r="V223" s="13" t="str">
        <f>Raw_Data!T223</f>
        <v>Pending</v>
      </c>
    </row>
    <row r="224" spans="1:22" x14ac:dyDescent="0.3">
      <c r="A224" s="13" t="str">
        <f>Raw_Data!A224</f>
        <v>EMP003</v>
      </c>
      <c r="B224" s="13" t="str">
        <f>Raw_Data!B224</f>
        <v>Rahul Verma</v>
      </c>
      <c r="C224" s="13" t="str">
        <f>Raw_Data!C224</f>
        <v>Operations</v>
      </c>
      <c r="D224" s="13" t="str">
        <f>Raw_Data!D224</f>
        <v>Process Executive</v>
      </c>
      <c r="E224" s="13" t="str">
        <f>Raw_Data!E224</f>
        <v>Kolkata</v>
      </c>
      <c r="F224" s="13" t="str">
        <f>Raw_Data!F224</f>
        <v>Amit Roy</v>
      </c>
      <c r="G224" s="14">
        <f>DATE(VALUE(RIGHT(Raw_Data!G224,4)),VALUE(MID(Raw_Data!G224,4,2)),VALUE(LEFT(Raw_Data!G224,2)))</f>
        <v>46126</v>
      </c>
      <c r="H224" s="13" t="str">
        <f t="shared" si="12"/>
        <v>Apr-2026</v>
      </c>
      <c r="I224" s="13" t="str">
        <f t="shared" si="13"/>
        <v>Tue</v>
      </c>
      <c r="J224" s="13" t="str">
        <f>Raw_Data!H224</f>
        <v>Present</v>
      </c>
      <c r="K224" s="15">
        <f>IF(Raw_Data!I224="","",TIMEVALUE(Raw_Data!I224))</f>
        <v>0.38611111111111113</v>
      </c>
      <c r="L224" s="15">
        <f>IF(Raw_Data!J224="","",TIMEVALUE(Raw_Data!J224))</f>
        <v>0.78333333333333333</v>
      </c>
      <c r="M224" s="13">
        <f>Raw_Data!K224</f>
        <v>9.5399999999999991</v>
      </c>
      <c r="N224" s="13">
        <f>Raw_Data!L224</f>
        <v>29</v>
      </c>
      <c r="O224" s="13">
        <f>Raw_Data!M224</f>
        <v>25</v>
      </c>
      <c r="P224" s="13">
        <f t="shared" si="14"/>
        <v>4</v>
      </c>
      <c r="Q224" s="13">
        <f>Raw_Data!O224</f>
        <v>29</v>
      </c>
      <c r="R224" s="16">
        <f t="shared" si="15"/>
        <v>86.206896551724128</v>
      </c>
      <c r="S224" s="16">
        <f>Raw_Data!Q224</f>
        <v>86.2</v>
      </c>
      <c r="T224" s="17">
        <f>Raw_Data!R224</f>
        <v>1.54</v>
      </c>
      <c r="U224" s="13" t="str">
        <f>Raw_Data!S224</f>
        <v>Critical</v>
      </c>
      <c r="V224" s="13" t="str">
        <f>Raw_Data!T224</f>
        <v>Pending</v>
      </c>
    </row>
    <row r="225" spans="1:22" x14ac:dyDescent="0.3">
      <c r="A225" s="13" t="str">
        <f>Raw_Data!A225</f>
        <v>EMP004</v>
      </c>
      <c r="B225" s="13" t="str">
        <f>Raw_Data!B225</f>
        <v>Sneha Das</v>
      </c>
      <c r="C225" s="13" t="str">
        <f>Raw_Data!C225</f>
        <v>Operations</v>
      </c>
      <c r="D225" s="13" t="str">
        <f>Raw_Data!D225</f>
        <v>Senior Executive</v>
      </c>
      <c r="E225" s="13" t="str">
        <f>Raw_Data!E225</f>
        <v>Kolkata</v>
      </c>
      <c r="F225" s="13" t="str">
        <f>Raw_Data!F225</f>
        <v>Amit Roy</v>
      </c>
      <c r="G225" s="14">
        <f>DATE(VALUE(RIGHT(Raw_Data!G225,4)),VALUE(MID(Raw_Data!G225,4,2)),VALUE(LEFT(Raw_Data!G225,2)))</f>
        <v>46126</v>
      </c>
      <c r="H225" s="13" t="str">
        <f t="shared" si="12"/>
        <v>Apr-2026</v>
      </c>
      <c r="I225" s="13" t="str">
        <f t="shared" si="13"/>
        <v>Tue</v>
      </c>
      <c r="J225" s="13" t="str">
        <f>Raw_Data!H225</f>
        <v>Present</v>
      </c>
      <c r="K225" s="15">
        <f>IF(Raw_Data!I225="","",TIMEVALUE(Raw_Data!I225))</f>
        <v>0.42708333333333331</v>
      </c>
      <c r="L225" s="15">
        <f>IF(Raw_Data!J225="","",TIMEVALUE(Raw_Data!J225))</f>
        <v>0.73124999999999996</v>
      </c>
      <c r="M225" s="13">
        <f>Raw_Data!K225</f>
        <v>7.3</v>
      </c>
      <c r="N225" s="13">
        <f>Raw_Data!L225</f>
        <v>26</v>
      </c>
      <c r="O225" s="13">
        <f>Raw_Data!M225</f>
        <v>22</v>
      </c>
      <c r="P225" s="13">
        <f t="shared" si="14"/>
        <v>4</v>
      </c>
      <c r="Q225" s="13">
        <f>Raw_Data!O225</f>
        <v>26</v>
      </c>
      <c r="R225" s="16">
        <f t="shared" si="15"/>
        <v>84.615384615384613</v>
      </c>
      <c r="S225" s="16">
        <f>Raw_Data!Q225</f>
        <v>84.6</v>
      </c>
      <c r="T225" s="17">
        <f>Raw_Data!R225</f>
        <v>0</v>
      </c>
      <c r="U225" s="13" t="str">
        <f>Raw_Data!S225</f>
        <v>Medium</v>
      </c>
      <c r="V225" s="13" t="str">
        <f>Raw_Data!T225</f>
        <v>Pending</v>
      </c>
    </row>
    <row r="226" spans="1:22" x14ac:dyDescent="0.3">
      <c r="A226" s="13" t="str">
        <f>Raw_Data!A226</f>
        <v>EMP005</v>
      </c>
      <c r="B226" s="13" t="str">
        <f>Raw_Data!B226</f>
        <v>Vikram Patel</v>
      </c>
      <c r="C226" s="13" t="str">
        <f>Raw_Data!C226</f>
        <v>Operations</v>
      </c>
      <c r="D226" s="13" t="str">
        <f>Raw_Data!D226</f>
        <v>Process Executive</v>
      </c>
      <c r="E226" s="13" t="str">
        <f>Raw_Data!E226</f>
        <v>Kolkata</v>
      </c>
      <c r="F226" s="13" t="str">
        <f>Raw_Data!F226</f>
        <v>Amit Roy</v>
      </c>
      <c r="G226" s="14">
        <f>DATE(VALUE(RIGHT(Raw_Data!G226,4)),VALUE(MID(Raw_Data!G226,4,2)),VALUE(LEFT(Raw_Data!G226,2)))</f>
        <v>46126</v>
      </c>
      <c r="H226" s="13" t="str">
        <f t="shared" si="12"/>
        <v>Apr-2026</v>
      </c>
      <c r="I226" s="13" t="str">
        <f t="shared" si="13"/>
        <v>Tue</v>
      </c>
      <c r="J226" s="13" t="str">
        <f>Raw_Data!H226</f>
        <v>Present</v>
      </c>
      <c r="K226" s="15">
        <f>IF(Raw_Data!I226="","",TIMEVALUE(Raw_Data!I226))</f>
        <v>0.37638888888888888</v>
      </c>
      <c r="L226" s="15">
        <f>IF(Raw_Data!J226="","",TIMEVALUE(Raw_Data!J226))</f>
        <v>0.7104166666666667</v>
      </c>
      <c r="M226" s="13">
        <f>Raw_Data!K226</f>
        <v>8.0299999999999994</v>
      </c>
      <c r="N226" s="13">
        <f>Raw_Data!L226</f>
        <v>23</v>
      </c>
      <c r="O226" s="13">
        <f>Raw_Data!M226</f>
        <v>22</v>
      </c>
      <c r="P226" s="13">
        <f t="shared" si="14"/>
        <v>1</v>
      </c>
      <c r="Q226" s="13">
        <f>Raw_Data!O226</f>
        <v>23</v>
      </c>
      <c r="R226" s="16">
        <f t="shared" si="15"/>
        <v>95.652173913043484</v>
      </c>
      <c r="S226" s="16">
        <f>Raw_Data!Q226</f>
        <v>95.7</v>
      </c>
      <c r="T226" s="17">
        <f>Raw_Data!R226</f>
        <v>0.03</v>
      </c>
      <c r="U226" s="13" t="str">
        <f>Raw_Data!S226</f>
        <v>Medium</v>
      </c>
      <c r="V226" s="13" t="str">
        <f>Raw_Data!T226</f>
        <v>In Progress</v>
      </c>
    </row>
    <row r="227" spans="1:22" x14ac:dyDescent="0.3">
      <c r="A227" s="13" t="str">
        <f>Raw_Data!A227</f>
        <v>EMP006</v>
      </c>
      <c r="B227" s="13" t="str">
        <f>Raw_Data!B227</f>
        <v>Ananya Gupta</v>
      </c>
      <c r="C227" s="13" t="str">
        <f>Raw_Data!C227</f>
        <v>Finance</v>
      </c>
      <c r="D227" s="13" t="str">
        <f>Raw_Data!D227</f>
        <v>Finance Executive</v>
      </c>
      <c r="E227" s="13" t="str">
        <f>Raw_Data!E227</f>
        <v>Kolkata</v>
      </c>
      <c r="F227" s="13" t="str">
        <f>Raw_Data!F227</f>
        <v>Neha Sen</v>
      </c>
      <c r="G227" s="14">
        <f>DATE(VALUE(RIGHT(Raw_Data!G227,4)),VALUE(MID(Raw_Data!G227,4,2)),VALUE(LEFT(Raw_Data!G227,2)))</f>
        <v>46126</v>
      </c>
      <c r="H227" s="13" t="str">
        <f t="shared" si="12"/>
        <v>Apr-2026</v>
      </c>
      <c r="I227" s="13" t="str">
        <f t="shared" si="13"/>
        <v>Tue</v>
      </c>
      <c r="J227" s="13" t="str">
        <f>Raw_Data!H227</f>
        <v>Present</v>
      </c>
      <c r="K227" s="15">
        <f>IF(Raw_Data!I227="","",TIMEVALUE(Raw_Data!I227))</f>
        <v>0.38263888888888886</v>
      </c>
      <c r="L227" s="15">
        <f>IF(Raw_Data!J227="","",TIMEVALUE(Raw_Data!J227))</f>
        <v>0.7368055555555556</v>
      </c>
      <c r="M227" s="13">
        <f>Raw_Data!K227</f>
        <v>8.51</v>
      </c>
      <c r="N227" s="13">
        <f>Raw_Data!L227</f>
        <v>9</v>
      </c>
      <c r="O227" s="13">
        <f>Raw_Data!M227</f>
        <v>9</v>
      </c>
      <c r="P227" s="13">
        <f t="shared" si="14"/>
        <v>0</v>
      </c>
      <c r="Q227" s="13">
        <f>Raw_Data!O227</f>
        <v>9</v>
      </c>
      <c r="R227" s="16">
        <f t="shared" si="15"/>
        <v>100</v>
      </c>
      <c r="S227" s="16">
        <f>Raw_Data!Q227</f>
        <v>100</v>
      </c>
      <c r="T227" s="17">
        <f>Raw_Data!R227</f>
        <v>0.51</v>
      </c>
      <c r="U227" s="13" t="str">
        <f>Raw_Data!S227</f>
        <v>Low</v>
      </c>
      <c r="V227" s="13" t="str">
        <f>Raw_Data!T227</f>
        <v>Closed</v>
      </c>
    </row>
    <row r="228" spans="1:22" x14ac:dyDescent="0.3">
      <c r="A228" s="13" t="str">
        <f>Raw_Data!A228</f>
        <v>EMP007</v>
      </c>
      <c r="B228" s="13" t="str">
        <f>Raw_Data!B228</f>
        <v>Rohan Mehta</v>
      </c>
      <c r="C228" s="13" t="str">
        <f>Raw_Data!C228</f>
        <v>Finance</v>
      </c>
      <c r="D228" s="13" t="str">
        <f>Raw_Data!D228</f>
        <v>Accounts Executive</v>
      </c>
      <c r="E228" s="13" t="str">
        <f>Raw_Data!E228</f>
        <v>Kolkata</v>
      </c>
      <c r="F228" s="13" t="str">
        <f>Raw_Data!F228</f>
        <v>Neha Sen</v>
      </c>
      <c r="G228" s="14">
        <f>DATE(VALUE(RIGHT(Raw_Data!G228,4)),VALUE(MID(Raw_Data!G228,4,2)),VALUE(LEFT(Raw_Data!G228,2)))</f>
        <v>46126</v>
      </c>
      <c r="H228" s="13" t="str">
        <f t="shared" si="12"/>
        <v>Apr-2026</v>
      </c>
      <c r="I228" s="13" t="str">
        <f t="shared" si="13"/>
        <v>Tue</v>
      </c>
      <c r="J228" s="13" t="str">
        <f>Raw_Data!H228</f>
        <v>Present</v>
      </c>
      <c r="K228" s="15">
        <f>IF(Raw_Data!I228="","",TIMEVALUE(Raw_Data!I228))</f>
        <v>0.42708333333333331</v>
      </c>
      <c r="L228" s="15">
        <f>IF(Raw_Data!J228="","",TIMEVALUE(Raw_Data!J228))</f>
        <v>0.79027777777777775</v>
      </c>
      <c r="M228" s="13">
        <f>Raw_Data!K228</f>
        <v>8.7200000000000006</v>
      </c>
      <c r="N228" s="13">
        <f>Raw_Data!L228</f>
        <v>16</v>
      </c>
      <c r="O228" s="13">
        <f>Raw_Data!M228</f>
        <v>15</v>
      </c>
      <c r="P228" s="13">
        <f t="shared" si="14"/>
        <v>1</v>
      </c>
      <c r="Q228" s="13">
        <f>Raw_Data!O228</f>
        <v>16</v>
      </c>
      <c r="R228" s="16">
        <f t="shared" si="15"/>
        <v>93.75</v>
      </c>
      <c r="S228" s="16">
        <f>Raw_Data!Q228</f>
        <v>93.8</v>
      </c>
      <c r="T228" s="17">
        <f>Raw_Data!R228</f>
        <v>0.72</v>
      </c>
      <c r="U228" s="13" t="str">
        <f>Raw_Data!S228</f>
        <v>Medium</v>
      </c>
      <c r="V228" s="13" t="str">
        <f>Raw_Data!T228</f>
        <v>In Progress</v>
      </c>
    </row>
    <row r="229" spans="1:22" x14ac:dyDescent="0.3">
      <c r="A229" s="13" t="str">
        <f>Raw_Data!A229</f>
        <v>EMP008</v>
      </c>
      <c r="B229" s="13" t="str">
        <f>Raw_Data!B229</f>
        <v>Ishita Roy</v>
      </c>
      <c r="C229" s="13" t="str">
        <f>Raw_Data!C229</f>
        <v>Finance</v>
      </c>
      <c r="D229" s="13" t="str">
        <f>Raw_Data!D229</f>
        <v>Finance Executive</v>
      </c>
      <c r="E229" s="13" t="str">
        <f>Raw_Data!E229</f>
        <v>Kolkata</v>
      </c>
      <c r="F229" s="13" t="str">
        <f>Raw_Data!F229</f>
        <v>Neha Sen</v>
      </c>
      <c r="G229" s="14">
        <f>DATE(VALUE(RIGHT(Raw_Data!G229,4)),VALUE(MID(Raw_Data!G229,4,2)),VALUE(LEFT(Raw_Data!G229,2)))</f>
        <v>46126</v>
      </c>
      <c r="H229" s="13" t="str">
        <f t="shared" si="12"/>
        <v>Apr-2026</v>
      </c>
      <c r="I229" s="13" t="str">
        <f t="shared" si="13"/>
        <v>Tue</v>
      </c>
      <c r="J229" s="13" t="str">
        <f>Raw_Data!H229</f>
        <v>Present</v>
      </c>
      <c r="K229" s="15">
        <f>IF(Raw_Data!I229="","",TIMEVALUE(Raw_Data!I229))</f>
        <v>0.37916666666666665</v>
      </c>
      <c r="L229" s="15">
        <f>IF(Raw_Data!J229="","",TIMEVALUE(Raw_Data!J229))</f>
        <v>0.76736111111111116</v>
      </c>
      <c r="M229" s="13">
        <f>Raw_Data!K229</f>
        <v>9.33</v>
      </c>
      <c r="N229" s="13">
        <f>Raw_Data!L229</f>
        <v>14</v>
      </c>
      <c r="O229" s="13">
        <f>Raw_Data!M229</f>
        <v>11</v>
      </c>
      <c r="P229" s="13">
        <f t="shared" si="14"/>
        <v>3</v>
      </c>
      <c r="Q229" s="13">
        <f>Raw_Data!O229</f>
        <v>14</v>
      </c>
      <c r="R229" s="16">
        <f t="shared" si="15"/>
        <v>78.571428571428569</v>
      </c>
      <c r="S229" s="16">
        <f>Raw_Data!Q229</f>
        <v>78.599999999999994</v>
      </c>
      <c r="T229" s="17">
        <f>Raw_Data!R229</f>
        <v>1.33</v>
      </c>
      <c r="U229" s="13" t="str">
        <f>Raw_Data!S229</f>
        <v>Low</v>
      </c>
      <c r="V229" s="13" t="str">
        <f>Raw_Data!T229</f>
        <v>In Progress</v>
      </c>
    </row>
    <row r="230" spans="1:22" x14ac:dyDescent="0.3">
      <c r="A230" s="13" t="str">
        <f>Raw_Data!A230</f>
        <v>EMP009</v>
      </c>
      <c r="B230" s="13" t="str">
        <f>Raw_Data!B230</f>
        <v>Arjun Nair</v>
      </c>
      <c r="C230" s="13" t="str">
        <f>Raw_Data!C230</f>
        <v>Sales</v>
      </c>
      <c r="D230" s="13" t="str">
        <f>Raw_Data!D230</f>
        <v>Sales Executive</v>
      </c>
      <c r="E230" s="13" t="str">
        <f>Raw_Data!E230</f>
        <v>Kolkata</v>
      </c>
      <c r="F230" s="13" t="str">
        <f>Raw_Data!F230</f>
        <v>Sourav Das</v>
      </c>
      <c r="G230" s="14">
        <f>DATE(VALUE(RIGHT(Raw_Data!G230,4)),VALUE(MID(Raw_Data!G230,4,2)),VALUE(LEFT(Raw_Data!G230,2)))</f>
        <v>46126</v>
      </c>
      <c r="H230" s="13" t="str">
        <f t="shared" si="12"/>
        <v>Apr-2026</v>
      </c>
      <c r="I230" s="13" t="str">
        <f t="shared" si="13"/>
        <v>Tue</v>
      </c>
      <c r="J230" s="13" t="str">
        <f>Raw_Data!H230</f>
        <v>Present</v>
      </c>
      <c r="K230" s="15">
        <f>IF(Raw_Data!I230="","",TIMEVALUE(Raw_Data!I230))</f>
        <v>0.42222222222222222</v>
      </c>
      <c r="L230" s="15">
        <f>IF(Raw_Data!J230="","",TIMEVALUE(Raw_Data!J230))</f>
        <v>0.72569444444444442</v>
      </c>
      <c r="M230" s="13">
        <f>Raw_Data!K230</f>
        <v>7.29</v>
      </c>
      <c r="N230" s="13">
        <f>Raw_Data!L230</f>
        <v>17</v>
      </c>
      <c r="O230" s="13">
        <f>Raw_Data!M230</f>
        <v>17</v>
      </c>
      <c r="P230" s="13">
        <f t="shared" si="14"/>
        <v>0</v>
      </c>
      <c r="Q230" s="13">
        <f>Raw_Data!O230</f>
        <v>17</v>
      </c>
      <c r="R230" s="16">
        <f t="shared" si="15"/>
        <v>100</v>
      </c>
      <c r="S230" s="16">
        <f>Raw_Data!Q230</f>
        <v>100</v>
      </c>
      <c r="T230" s="17">
        <f>Raw_Data!R230</f>
        <v>0</v>
      </c>
      <c r="U230" s="13" t="str">
        <f>Raw_Data!S230</f>
        <v>Low</v>
      </c>
      <c r="V230" s="13" t="str">
        <f>Raw_Data!T230</f>
        <v>Closed</v>
      </c>
    </row>
    <row r="231" spans="1:22" x14ac:dyDescent="0.3">
      <c r="A231" s="13" t="str">
        <f>Raw_Data!A231</f>
        <v>EMP010</v>
      </c>
      <c r="B231" s="13" t="str">
        <f>Raw_Data!B231</f>
        <v>Meera Kapoor</v>
      </c>
      <c r="C231" s="13" t="str">
        <f>Raw_Data!C231</f>
        <v>Sales</v>
      </c>
      <c r="D231" s="13" t="str">
        <f>Raw_Data!D231</f>
        <v>Sales Executive</v>
      </c>
      <c r="E231" s="13" t="str">
        <f>Raw_Data!E231</f>
        <v>Kolkata</v>
      </c>
      <c r="F231" s="13" t="str">
        <f>Raw_Data!F231</f>
        <v>Sourav Das</v>
      </c>
      <c r="G231" s="14">
        <f>DATE(VALUE(RIGHT(Raw_Data!G231,4)),VALUE(MID(Raw_Data!G231,4,2)),VALUE(LEFT(Raw_Data!G231,2)))</f>
        <v>46126</v>
      </c>
      <c r="H231" s="13" t="str">
        <f t="shared" si="12"/>
        <v>Apr-2026</v>
      </c>
      <c r="I231" s="13" t="str">
        <f t="shared" si="13"/>
        <v>Tue</v>
      </c>
      <c r="J231" s="13" t="str">
        <f>Raw_Data!H231</f>
        <v>Present</v>
      </c>
      <c r="K231" s="15">
        <f>IF(Raw_Data!I231="","",TIMEVALUE(Raw_Data!I231))</f>
        <v>0.38055555555555554</v>
      </c>
      <c r="L231" s="15">
        <f>IF(Raw_Data!J231="","",TIMEVALUE(Raw_Data!J231))</f>
        <v>0.69305555555555554</v>
      </c>
      <c r="M231" s="13">
        <f>Raw_Data!K231</f>
        <v>7.5</v>
      </c>
      <c r="N231" s="13">
        <f>Raw_Data!L231</f>
        <v>16</v>
      </c>
      <c r="O231" s="13">
        <f>Raw_Data!M231</f>
        <v>13</v>
      </c>
      <c r="P231" s="13">
        <f t="shared" si="14"/>
        <v>3</v>
      </c>
      <c r="Q231" s="13">
        <f>Raw_Data!O231</f>
        <v>16</v>
      </c>
      <c r="R231" s="16">
        <f t="shared" si="15"/>
        <v>81.25</v>
      </c>
      <c r="S231" s="16">
        <f>Raw_Data!Q231</f>
        <v>81.2</v>
      </c>
      <c r="T231" s="17">
        <f>Raw_Data!R231</f>
        <v>0</v>
      </c>
      <c r="U231" s="13" t="str">
        <f>Raw_Data!S231</f>
        <v>High</v>
      </c>
      <c r="V231" s="13" t="str">
        <f>Raw_Data!T231</f>
        <v>In Progress</v>
      </c>
    </row>
    <row r="232" spans="1:22" x14ac:dyDescent="0.3">
      <c r="A232" s="13" t="str">
        <f>Raw_Data!A232</f>
        <v>EMP011</v>
      </c>
      <c r="B232" s="13" t="str">
        <f>Raw_Data!B232</f>
        <v>Karan Malhotra</v>
      </c>
      <c r="C232" s="13" t="str">
        <f>Raw_Data!C232</f>
        <v>Sales</v>
      </c>
      <c r="D232" s="13" t="str">
        <f>Raw_Data!D232</f>
        <v>Senior Executive</v>
      </c>
      <c r="E232" s="13" t="str">
        <f>Raw_Data!E232</f>
        <v>Kolkata</v>
      </c>
      <c r="F232" s="13" t="str">
        <f>Raw_Data!F232</f>
        <v>Sourav Das</v>
      </c>
      <c r="G232" s="14">
        <f>DATE(VALUE(RIGHT(Raw_Data!G232,4)),VALUE(MID(Raw_Data!G232,4,2)),VALUE(LEFT(Raw_Data!G232,2)))</f>
        <v>46126</v>
      </c>
      <c r="H232" s="13" t="str">
        <f t="shared" si="12"/>
        <v>Apr-2026</v>
      </c>
      <c r="I232" s="13" t="str">
        <f t="shared" si="13"/>
        <v>Tue</v>
      </c>
      <c r="J232" s="13" t="str">
        <f>Raw_Data!H232</f>
        <v>Present</v>
      </c>
      <c r="K232" s="15">
        <f>IF(Raw_Data!I232="","",TIMEVALUE(Raw_Data!I232))</f>
        <v>0.4236111111111111</v>
      </c>
      <c r="L232" s="15">
        <f>IF(Raw_Data!J232="","",TIMEVALUE(Raw_Data!J232))</f>
        <v>0.8208333333333333</v>
      </c>
      <c r="M232" s="13">
        <f>Raw_Data!K232</f>
        <v>9.5399999999999991</v>
      </c>
      <c r="N232" s="13">
        <f>Raw_Data!L232</f>
        <v>14</v>
      </c>
      <c r="O232" s="13">
        <f>Raw_Data!M232</f>
        <v>14</v>
      </c>
      <c r="P232" s="13">
        <f t="shared" si="14"/>
        <v>0</v>
      </c>
      <c r="Q232" s="13">
        <f>Raw_Data!O232</f>
        <v>14</v>
      </c>
      <c r="R232" s="16">
        <f t="shared" si="15"/>
        <v>100</v>
      </c>
      <c r="S232" s="16">
        <f>Raw_Data!Q232</f>
        <v>100</v>
      </c>
      <c r="T232" s="17">
        <f>Raw_Data!R232</f>
        <v>1.54</v>
      </c>
      <c r="U232" s="13" t="str">
        <f>Raw_Data!S232</f>
        <v>Low</v>
      </c>
      <c r="V232" s="13" t="str">
        <f>Raw_Data!T232</f>
        <v>Closed</v>
      </c>
    </row>
    <row r="233" spans="1:22" x14ac:dyDescent="0.3">
      <c r="A233" s="13" t="str">
        <f>Raw_Data!A233</f>
        <v>EMP012</v>
      </c>
      <c r="B233" s="13" t="str">
        <f>Raw_Data!B233</f>
        <v>Tanya Bose</v>
      </c>
      <c r="C233" s="13" t="str">
        <f>Raw_Data!C233</f>
        <v>HR</v>
      </c>
      <c r="D233" s="13" t="str">
        <f>Raw_Data!D233</f>
        <v>HR Executive</v>
      </c>
      <c r="E233" s="13" t="str">
        <f>Raw_Data!E233</f>
        <v>Kolkata</v>
      </c>
      <c r="F233" s="13" t="str">
        <f>Raw_Data!F233</f>
        <v>Ritu Ghosh</v>
      </c>
      <c r="G233" s="14">
        <f>DATE(VALUE(RIGHT(Raw_Data!G233,4)),VALUE(MID(Raw_Data!G233,4,2)),VALUE(LEFT(Raw_Data!G233,2)))</f>
        <v>46126</v>
      </c>
      <c r="H233" s="13" t="str">
        <f t="shared" si="12"/>
        <v>Apr-2026</v>
      </c>
      <c r="I233" s="13" t="str">
        <f t="shared" si="13"/>
        <v>Tue</v>
      </c>
      <c r="J233" s="13" t="str">
        <f>Raw_Data!H233</f>
        <v>Present</v>
      </c>
      <c r="K233" s="15">
        <f>IF(Raw_Data!I233="","",TIMEVALUE(Raw_Data!I233))</f>
        <v>0.3840277777777778</v>
      </c>
      <c r="L233" s="15">
        <f>IF(Raw_Data!J233="","",TIMEVALUE(Raw_Data!J233))</f>
        <v>0.69166666666666665</v>
      </c>
      <c r="M233" s="13">
        <f>Raw_Data!K233</f>
        <v>7.39</v>
      </c>
      <c r="N233" s="13">
        <f>Raw_Data!L233</f>
        <v>12</v>
      </c>
      <c r="O233" s="13">
        <f>Raw_Data!M233</f>
        <v>11</v>
      </c>
      <c r="P233" s="13">
        <f t="shared" si="14"/>
        <v>1</v>
      </c>
      <c r="Q233" s="13">
        <f>Raw_Data!O233</f>
        <v>12</v>
      </c>
      <c r="R233" s="16">
        <f t="shared" si="15"/>
        <v>91.666666666666657</v>
      </c>
      <c r="S233" s="16">
        <f>Raw_Data!Q233</f>
        <v>91.7</v>
      </c>
      <c r="T233" s="17">
        <f>Raw_Data!R233</f>
        <v>0</v>
      </c>
      <c r="U233" s="13" t="str">
        <f>Raw_Data!S233</f>
        <v>High</v>
      </c>
      <c r="V233" s="13" t="str">
        <f>Raw_Data!T233</f>
        <v>In Progress</v>
      </c>
    </row>
    <row r="234" spans="1:22" x14ac:dyDescent="0.3">
      <c r="A234" s="13" t="str">
        <f>Raw_Data!A234</f>
        <v>EMP013</v>
      </c>
      <c r="B234" s="13" t="str">
        <f>Raw_Data!B234</f>
        <v>Aditya Jain</v>
      </c>
      <c r="C234" s="13" t="str">
        <f>Raw_Data!C234</f>
        <v>Customer Support</v>
      </c>
      <c r="D234" s="13" t="str">
        <f>Raw_Data!D234</f>
        <v>Support Executive</v>
      </c>
      <c r="E234" s="13" t="str">
        <f>Raw_Data!E234</f>
        <v>Kolkata</v>
      </c>
      <c r="F234" s="13" t="str">
        <f>Raw_Data!F234</f>
        <v>Ritu Ghosh</v>
      </c>
      <c r="G234" s="14">
        <f>DATE(VALUE(RIGHT(Raw_Data!G234,4)),VALUE(MID(Raw_Data!G234,4,2)),VALUE(LEFT(Raw_Data!G234,2)))</f>
        <v>46126</v>
      </c>
      <c r="H234" s="13" t="str">
        <f t="shared" si="12"/>
        <v>Apr-2026</v>
      </c>
      <c r="I234" s="13" t="str">
        <f t="shared" si="13"/>
        <v>Tue</v>
      </c>
      <c r="J234" s="13" t="str">
        <f>Raw_Data!H234</f>
        <v>Present</v>
      </c>
      <c r="K234" s="15">
        <f>IF(Raw_Data!I234="","",TIMEVALUE(Raw_Data!I234))</f>
        <v>0.37708333333333333</v>
      </c>
      <c r="L234" s="15">
        <f>IF(Raw_Data!J234="","",TIMEVALUE(Raw_Data!J234))</f>
        <v>0.68472222222222223</v>
      </c>
      <c r="M234" s="13">
        <f>Raw_Data!K234</f>
        <v>7.39</v>
      </c>
      <c r="N234" s="13">
        <f>Raw_Data!L234</f>
        <v>25</v>
      </c>
      <c r="O234" s="13">
        <f>Raw_Data!M234</f>
        <v>23</v>
      </c>
      <c r="P234" s="13">
        <f t="shared" si="14"/>
        <v>2</v>
      </c>
      <c r="Q234" s="13">
        <f>Raw_Data!O234</f>
        <v>25</v>
      </c>
      <c r="R234" s="16">
        <f t="shared" si="15"/>
        <v>92</v>
      </c>
      <c r="S234" s="16">
        <f>Raw_Data!Q234</f>
        <v>92</v>
      </c>
      <c r="T234" s="17">
        <f>Raw_Data!R234</f>
        <v>0</v>
      </c>
      <c r="U234" s="13" t="str">
        <f>Raw_Data!S234</f>
        <v>Medium</v>
      </c>
      <c r="V234" s="13" t="str">
        <f>Raw_Data!T234</f>
        <v>In Progress</v>
      </c>
    </row>
    <row r="235" spans="1:22" x14ac:dyDescent="0.3">
      <c r="A235" s="13" t="str">
        <f>Raw_Data!A235</f>
        <v>EMP014</v>
      </c>
      <c r="B235" s="13" t="str">
        <f>Raw_Data!B235</f>
        <v>Neha Agarwal</v>
      </c>
      <c r="C235" s="13" t="str">
        <f>Raw_Data!C235</f>
        <v>Customer Support</v>
      </c>
      <c r="D235" s="13" t="str">
        <f>Raw_Data!D235</f>
        <v>Support Executive</v>
      </c>
      <c r="E235" s="13" t="str">
        <f>Raw_Data!E235</f>
        <v>Kolkata</v>
      </c>
      <c r="F235" s="13" t="str">
        <f>Raw_Data!F235</f>
        <v>Ritu Ghosh</v>
      </c>
      <c r="G235" s="14">
        <f>DATE(VALUE(RIGHT(Raw_Data!G235,4)),VALUE(MID(Raw_Data!G235,4,2)),VALUE(LEFT(Raw_Data!G235,2)))</f>
        <v>46126</v>
      </c>
      <c r="H235" s="13" t="str">
        <f t="shared" si="12"/>
        <v>Apr-2026</v>
      </c>
      <c r="I235" s="13" t="str">
        <f t="shared" si="13"/>
        <v>Tue</v>
      </c>
      <c r="J235" s="13" t="str">
        <f>Raw_Data!H235</f>
        <v>Present</v>
      </c>
      <c r="K235" s="15">
        <f>IF(Raw_Data!I235="","",TIMEVALUE(Raw_Data!I235))</f>
        <v>0.38472222222222224</v>
      </c>
      <c r="L235" s="15">
        <f>IF(Raw_Data!J235="","",TIMEVALUE(Raw_Data!J235))</f>
        <v>0.68888888888888888</v>
      </c>
      <c r="M235" s="13">
        <f>Raw_Data!K235</f>
        <v>7.3</v>
      </c>
      <c r="N235" s="13">
        <f>Raw_Data!L235</f>
        <v>24</v>
      </c>
      <c r="O235" s="13">
        <f>Raw_Data!M235</f>
        <v>24</v>
      </c>
      <c r="P235" s="13">
        <f t="shared" si="14"/>
        <v>0</v>
      </c>
      <c r="Q235" s="13">
        <f>Raw_Data!O235</f>
        <v>24</v>
      </c>
      <c r="R235" s="16">
        <f t="shared" si="15"/>
        <v>100</v>
      </c>
      <c r="S235" s="16">
        <f>Raw_Data!Q235</f>
        <v>100</v>
      </c>
      <c r="T235" s="17">
        <f>Raw_Data!R235</f>
        <v>0</v>
      </c>
      <c r="U235" s="13" t="str">
        <f>Raw_Data!S235</f>
        <v>Low</v>
      </c>
      <c r="V235" s="13" t="str">
        <f>Raw_Data!T235</f>
        <v>Closed</v>
      </c>
    </row>
    <row r="236" spans="1:22" x14ac:dyDescent="0.3">
      <c r="A236" s="13" t="str">
        <f>Raw_Data!A236</f>
        <v>EMP015</v>
      </c>
      <c r="B236" s="13" t="str">
        <f>Raw_Data!B236</f>
        <v>Siddharth Roy</v>
      </c>
      <c r="C236" s="13" t="str">
        <f>Raw_Data!C236</f>
        <v>Customer Support</v>
      </c>
      <c r="D236" s="13" t="str">
        <f>Raw_Data!D236</f>
        <v>Senior Executive</v>
      </c>
      <c r="E236" s="13" t="str">
        <f>Raw_Data!E236</f>
        <v>Kolkata</v>
      </c>
      <c r="F236" s="13" t="str">
        <f>Raw_Data!F236</f>
        <v>Ritu Ghosh</v>
      </c>
      <c r="G236" s="14">
        <f>DATE(VALUE(RIGHT(Raw_Data!G236,4)),VALUE(MID(Raw_Data!G236,4,2)),VALUE(LEFT(Raw_Data!G236,2)))</f>
        <v>46126</v>
      </c>
      <c r="H236" s="13" t="str">
        <f t="shared" si="12"/>
        <v>Apr-2026</v>
      </c>
      <c r="I236" s="13" t="str">
        <f t="shared" si="13"/>
        <v>Tue</v>
      </c>
      <c r="J236" s="13" t="str">
        <f>Raw_Data!H236</f>
        <v>Present</v>
      </c>
      <c r="K236" s="15">
        <f>IF(Raw_Data!I236="","",TIMEVALUE(Raw_Data!I236))</f>
        <v>0.42222222222222222</v>
      </c>
      <c r="L236" s="15">
        <f>IF(Raw_Data!J236="","",TIMEVALUE(Raw_Data!J236))</f>
        <v>0.78541666666666665</v>
      </c>
      <c r="M236" s="13">
        <f>Raw_Data!K236</f>
        <v>8.73</v>
      </c>
      <c r="N236" s="13">
        <f>Raw_Data!L236</f>
        <v>28</v>
      </c>
      <c r="O236" s="13">
        <f>Raw_Data!M236</f>
        <v>26</v>
      </c>
      <c r="P236" s="13">
        <f t="shared" si="14"/>
        <v>2</v>
      </c>
      <c r="Q236" s="13">
        <f>Raw_Data!O236</f>
        <v>28</v>
      </c>
      <c r="R236" s="16">
        <f t="shared" si="15"/>
        <v>92.857142857142861</v>
      </c>
      <c r="S236" s="16">
        <f>Raw_Data!Q236</f>
        <v>92.9</v>
      </c>
      <c r="T236" s="17">
        <f>Raw_Data!R236</f>
        <v>0.73</v>
      </c>
      <c r="U236" s="13" t="str">
        <f>Raw_Data!S236</f>
        <v>Medium</v>
      </c>
      <c r="V236" s="13" t="str">
        <f>Raw_Data!T236</f>
        <v>In Progress</v>
      </c>
    </row>
    <row r="237" spans="1:22" x14ac:dyDescent="0.3">
      <c r="A237" s="13" t="str">
        <f>Raw_Data!A237</f>
        <v>EMP016</v>
      </c>
      <c r="B237" s="13" t="str">
        <f>Raw_Data!B237</f>
        <v>Pooja Saha</v>
      </c>
      <c r="C237" s="13" t="str">
        <f>Raw_Data!C237</f>
        <v>Operations</v>
      </c>
      <c r="D237" s="13" t="str">
        <f>Raw_Data!D237</f>
        <v>Process Executive</v>
      </c>
      <c r="E237" s="13" t="str">
        <f>Raw_Data!E237</f>
        <v>Durgapur</v>
      </c>
      <c r="F237" s="13" t="str">
        <f>Raw_Data!F237</f>
        <v>Amit Roy</v>
      </c>
      <c r="G237" s="14">
        <f>DATE(VALUE(RIGHT(Raw_Data!G237,4)),VALUE(MID(Raw_Data!G237,4,2)),VALUE(LEFT(Raw_Data!G237,2)))</f>
        <v>46126</v>
      </c>
      <c r="H237" s="13" t="str">
        <f t="shared" si="12"/>
        <v>Apr-2026</v>
      </c>
      <c r="I237" s="13" t="str">
        <f t="shared" si="13"/>
        <v>Tue</v>
      </c>
      <c r="J237" s="13" t="str">
        <f>Raw_Data!H237</f>
        <v>Present</v>
      </c>
      <c r="K237" s="15">
        <f>IF(Raw_Data!I237="","",TIMEVALUE(Raw_Data!I237))</f>
        <v>0.375</v>
      </c>
      <c r="L237" s="15">
        <f>IF(Raw_Data!J237="","",TIMEVALUE(Raw_Data!J237))</f>
        <v>0.68888888888888888</v>
      </c>
      <c r="M237" s="13">
        <f>Raw_Data!K237</f>
        <v>7.54</v>
      </c>
      <c r="N237" s="13">
        <f>Raw_Data!L237</f>
        <v>22</v>
      </c>
      <c r="O237" s="13">
        <f>Raw_Data!M237</f>
        <v>20</v>
      </c>
      <c r="P237" s="13">
        <f t="shared" si="14"/>
        <v>2</v>
      </c>
      <c r="Q237" s="13">
        <f>Raw_Data!O237</f>
        <v>22</v>
      </c>
      <c r="R237" s="16">
        <f t="shared" si="15"/>
        <v>90.909090909090907</v>
      </c>
      <c r="S237" s="16">
        <f>Raw_Data!Q237</f>
        <v>90.9</v>
      </c>
      <c r="T237" s="17">
        <f>Raw_Data!R237</f>
        <v>0</v>
      </c>
      <c r="U237" s="13" t="str">
        <f>Raw_Data!S237</f>
        <v>Medium</v>
      </c>
      <c r="V237" s="13" t="str">
        <f>Raw_Data!T237</f>
        <v>In Progress</v>
      </c>
    </row>
    <row r="238" spans="1:22" x14ac:dyDescent="0.3">
      <c r="A238" s="13" t="str">
        <f>Raw_Data!A238</f>
        <v>EMP017</v>
      </c>
      <c r="B238" s="13" t="str">
        <f>Raw_Data!B238</f>
        <v>Abhishek Paul</v>
      </c>
      <c r="C238" s="13" t="str">
        <f>Raw_Data!C238</f>
        <v>Operations</v>
      </c>
      <c r="D238" s="13" t="str">
        <f>Raw_Data!D238</f>
        <v>Process Executive</v>
      </c>
      <c r="E238" s="13" t="str">
        <f>Raw_Data!E238</f>
        <v>Durgapur</v>
      </c>
      <c r="F238" s="13" t="str">
        <f>Raw_Data!F238</f>
        <v>Amit Roy</v>
      </c>
      <c r="G238" s="14">
        <f>DATE(VALUE(RIGHT(Raw_Data!G238,4)),VALUE(MID(Raw_Data!G238,4,2)),VALUE(LEFT(Raw_Data!G238,2)))</f>
        <v>46126</v>
      </c>
      <c r="H238" s="13" t="str">
        <f t="shared" si="12"/>
        <v>Apr-2026</v>
      </c>
      <c r="I238" s="13" t="str">
        <f t="shared" si="13"/>
        <v>Tue</v>
      </c>
      <c r="J238" s="13" t="str">
        <f>Raw_Data!H238</f>
        <v>Present</v>
      </c>
      <c r="K238" s="15">
        <f>IF(Raw_Data!I238="","",TIMEVALUE(Raw_Data!I238))</f>
        <v>0.37986111111111109</v>
      </c>
      <c r="L238" s="15">
        <f>IF(Raw_Data!J238="","",TIMEVALUE(Raw_Data!J238))</f>
        <v>0.75763888888888886</v>
      </c>
      <c r="M238" s="13">
        <f>Raw_Data!K238</f>
        <v>9.07</v>
      </c>
      <c r="N238" s="13">
        <f>Raw_Data!L238</f>
        <v>20</v>
      </c>
      <c r="O238" s="13">
        <f>Raw_Data!M238</f>
        <v>18</v>
      </c>
      <c r="P238" s="13">
        <f t="shared" si="14"/>
        <v>2</v>
      </c>
      <c r="Q238" s="13">
        <f>Raw_Data!O238</f>
        <v>20</v>
      </c>
      <c r="R238" s="16">
        <f t="shared" si="15"/>
        <v>90</v>
      </c>
      <c r="S238" s="16">
        <f>Raw_Data!Q238</f>
        <v>90</v>
      </c>
      <c r="T238" s="17">
        <f>Raw_Data!R238</f>
        <v>1.07</v>
      </c>
      <c r="U238" s="13" t="str">
        <f>Raw_Data!S238</f>
        <v>Medium</v>
      </c>
      <c r="V238" s="13" t="str">
        <f>Raw_Data!T238</f>
        <v>In Progress</v>
      </c>
    </row>
    <row r="239" spans="1:22" x14ac:dyDescent="0.3">
      <c r="A239" s="13" t="str">
        <f>Raw_Data!A239</f>
        <v>EMP018</v>
      </c>
      <c r="B239" s="13" t="str">
        <f>Raw_Data!B239</f>
        <v>Nandini Ghosh</v>
      </c>
      <c r="C239" s="13" t="str">
        <f>Raw_Data!C239</f>
        <v>Finance</v>
      </c>
      <c r="D239" s="13" t="str">
        <f>Raw_Data!D239</f>
        <v>Finance Executive</v>
      </c>
      <c r="E239" s="13" t="str">
        <f>Raw_Data!E239</f>
        <v>Durgapur</v>
      </c>
      <c r="F239" s="13" t="str">
        <f>Raw_Data!F239</f>
        <v>Neha Sen</v>
      </c>
      <c r="G239" s="14">
        <f>DATE(VALUE(RIGHT(Raw_Data!G239,4)),VALUE(MID(Raw_Data!G239,4,2)),VALUE(LEFT(Raw_Data!G239,2)))</f>
        <v>46126</v>
      </c>
      <c r="H239" s="13" t="str">
        <f t="shared" si="12"/>
        <v>Apr-2026</v>
      </c>
      <c r="I239" s="13" t="str">
        <f t="shared" si="13"/>
        <v>Tue</v>
      </c>
      <c r="J239" s="13" t="str">
        <f>Raw_Data!H239</f>
        <v>Present</v>
      </c>
      <c r="K239" s="15">
        <f>IF(Raw_Data!I239="","",TIMEVALUE(Raw_Data!I239))</f>
        <v>0.38263888888888886</v>
      </c>
      <c r="L239" s="15">
        <f>IF(Raw_Data!J239="","",TIMEVALUE(Raw_Data!J239))</f>
        <v>0.7270833333333333</v>
      </c>
      <c r="M239" s="13">
        <f>Raw_Data!K239</f>
        <v>8.27</v>
      </c>
      <c r="N239" s="13">
        <f>Raw_Data!L239</f>
        <v>19</v>
      </c>
      <c r="O239" s="13">
        <f>Raw_Data!M239</f>
        <v>13</v>
      </c>
      <c r="P239" s="13">
        <f t="shared" si="14"/>
        <v>6</v>
      </c>
      <c r="Q239" s="13">
        <f>Raw_Data!O239</f>
        <v>19</v>
      </c>
      <c r="R239" s="16">
        <f t="shared" si="15"/>
        <v>68.421052631578945</v>
      </c>
      <c r="S239" s="16">
        <f>Raw_Data!Q239</f>
        <v>68.400000000000006</v>
      </c>
      <c r="T239" s="17">
        <f>Raw_Data!R239</f>
        <v>0.27</v>
      </c>
      <c r="U239" s="13" t="str">
        <f>Raw_Data!S239</f>
        <v>Low</v>
      </c>
      <c r="V239" s="13" t="str">
        <f>Raw_Data!T239</f>
        <v>Pending</v>
      </c>
    </row>
    <row r="240" spans="1:22" x14ac:dyDescent="0.3">
      <c r="A240" s="13" t="str">
        <f>Raw_Data!A240</f>
        <v>EMP019</v>
      </c>
      <c r="B240" s="13" t="str">
        <f>Raw_Data!B240</f>
        <v>Manish Kumar</v>
      </c>
      <c r="C240" s="13" t="str">
        <f>Raw_Data!C240</f>
        <v>Sales</v>
      </c>
      <c r="D240" s="13" t="str">
        <f>Raw_Data!D240</f>
        <v>Sales Executive</v>
      </c>
      <c r="E240" s="13" t="str">
        <f>Raw_Data!E240</f>
        <v>Durgapur</v>
      </c>
      <c r="F240" s="13" t="str">
        <f>Raw_Data!F240</f>
        <v>Sourav Das</v>
      </c>
      <c r="G240" s="14">
        <f>DATE(VALUE(RIGHT(Raw_Data!G240,4)),VALUE(MID(Raw_Data!G240,4,2)),VALUE(LEFT(Raw_Data!G240,2)))</f>
        <v>46126</v>
      </c>
      <c r="H240" s="13" t="str">
        <f t="shared" si="12"/>
        <v>Apr-2026</v>
      </c>
      <c r="I240" s="13" t="str">
        <f t="shared" si="13"/>
        <v>Tue</v>
      </c>
      <c r="J240" s="13" t="str">
        <f>Raw_Data!H240</f>
        <v>Present</v>
      </c>
      <c r="K240" s="15">
        <f>IF(Raw_Data!I240="","",TIMEVALUE(Raw_Data!I240))</f>
        <v>0.3888888888888889</v>
      </c>
      <c r="L240" s="15">
        <f>IF(Raw_Data!J240="","",TIMEVALUE(Raw_Data!J240))</f>
        <v>0.71666666666666667</v>
      </c>
      <c r="M240" s="13">
        <f>Raw_Data!K240</f>
        <v>7.87</v>
      </c>
      <c r="N240" s="13">
        <f>Raw_Data!L240</f>
        <v>21</v>
      </c>
      <c r="O240" s="13">
        <f>Raw_Data!M240</f>
        <v>16</v>
      </c>
      <c r="P240" s="13">
        <f t="shared" si="14"/>
        <v>5</v>
      </c>
      <c r="Q240" s="13">
        <f>Raw_Data!O240</f>
        <v>21</v>
      </c>
      <c r="R240" s="16">
        <f t="shared" si="15"/>
        <v>76.19047619047619</v>
      </c>
      <c r="S240" s="16">
        <f>Raw_Data!Q240</f>
        <v>76.2</v>
      </c>
      <c r="T240" s="17">
        <f>Raw_Data!R240</f>
        <v>0</v>
      </c>
      <c r="U240" s="13" t="str">
        <f>Raw_Data!S240</f>
        <v>Medium</v>
      </c>
      <c r="V240" s="13" t="str">
        <f>Raw_Data!T240</f>
        <v>Pending</v>
      </c>
    </row>
    <row r="241" spans="1:22" x14ac:dyDescent="0.3">
      <c r="A241" s="13" t="str">
        <f>Raw_Data!A241</f>
        <v>EMP020</v>
      </c>
      <c r="B241" s="13" t="str">
        <f>Raw_Data!B241</f>
        <v>Riya Chatterjee</v>
      </c>
      <c r="C241" s="13" t="str">
        <f>Raw_Data!C241</f>
        <v>Customer Support</v>
      </c>
      <c r="D241" s="13" t="str">
        <f>Raw_Data!D241</f>
        <v>Support Executive</v>
      </c>
      <c r="E241" s="13" t="str">
        <f>Raw_Data!E241</f>
        <v>Durgapur</v>
      </c>
      <c r="F241" s="13" t="str">
        <f>Raw_Data!F241</f>
        <v>Ritu Ghosh</v>
      </c>
      <c r="G241" s="14">
        <f>DATE(VALUE(RIGHT(Raw_Data!G241,4)),VALUE(MID(Raw_Data!G241,4,2)),VALUE(LEFT(Raw_Data!G241,2)))</f>
        <v>46126</v>
      </c>
      <c r="H241" s="13" t="str">
        <f t="shared" si="12"/>
        <v>Apr-2026</v>
      </c>
      <c r="I241" s="13" t="str">
        <f t="shared" si="13"/>
        <v>Tue</v>
      </c>
      <c r="J241" s="13" t="str">
        <f>Raw_Data!H241</f>
        <v>Late</v>
      </c>
      <c r="K241" s="15">
        <f>IF(Raw_Data!I241="","",TIMEVALUE(Raw_Data!I241))</f>
        <v>0.42222222222222222</v>
      </c>
      <c r="L241" s="15">
        <f>IF(Raw_Data!J241="","",TIMEVALUE(Raw_Data!J241))</f>
        <v>0.7993055555555556</v>
      </c>
      <c r="M241" s="13">
        <f>Raw_Data!K241</f>
        <v>9.06</v>
      </c>
      <c r="N241" s="13">
        <f>Raw_Data!L241</f>
        <v>27</v>
      </c>
      <c r="O241" s="13">
        <f>Raw_Data!M241</f>
        <v>26</v>
      </c>
      <c r="P241" s="13">
        <f t="shared" si="14"/>
        <v>1</v>
      </c>
      <c r="Q241" s="13">
        <f>Raw_Data!O241</f>
        <v>27</v>
      </c>
      <c r="R241" s="16">
        <f t="shared" si="15"/>
        <v>96.296296296296291</v>
      </c>
      <c r="S241" s="16">
        <f>Raw_Data!Q241</f>
        <v>96.3</v>
      </c>
      <c r="T241" s="17">
        <f>Raw_Data!R241</f>
        <v>1.06</v>
      </c>
      <c r="U241" s="13" t="str">
        <f>Raw_Data!S241</f>
        <v>Low</v>
      </c>
      <c r="V241" s="13" t="str">
        <f>Raw_Data!T241</f>
        <v>In Progress</v>
      </c>
    </row>
    <row r="242" spans="1:22" x14ac:dyDescent="0.3">
      <c r="A242" s="13" t="str">
        <f>Raw_Data!A242</f>
        <v>EMP001</v>
      </c>
      <c r="B242" s="13" t="str">
        <f>Raw_Data!B242</f>
        <v>Aarav Sharma</v>
      </c>
      <c r="C242" s="13" t="str">
        <f>Raw_Data!C242</f>
        <v>Operations</v>
      </c>
      <c r="D242" s="13" t="str">
        <f>Raw_Data!D242</f>
        <v>MIS Executive</v>
      </c>
      <c r="E242" s="13" t="str">
        <f>Raw_Data!E242</f>
        <v>Kolkata</v>
      </c>
      <c r="F242" s="13" t="str">
        <f>Raw_Data!F242</f>
        <v>Amit Roy</v>
      </c>
      <c r="G242" s="14">
        <f>DATE(VALUE(RIGHT(Raw_Data!G242,4)),VALUE(MID(Raw_Data!G242,4,2)),VALUE(LEFT(Raw_Data!G242,2)))</f>
        <v>46127</v>
      </c>
      <c r="H242" s="13" t="str">
        <f t="shared" si="12"/>
        <v>Apr-2026</v>
      </c>
      <c r="I242" s="13" t="str">
        <f t="shared" si="13"/>
        <v>Wed</v>
      </c>
      <c r="J242" s="13" t="str">
        <f>Raw_Data!H242</f>
        <v>Present</v>
      </c>
      <c r="K242" s="15">
        <f>IF(Raw_Data!I242="","",TIMEVALUE(Raw_Data!I242))</f>
        <v>0.42083333333333334</v>
      </c>
      <c r="L242" s="15">
        <f>IF(Raw_Data!J242="","",TIMEVALUE(Raw_Data!J242))</f>
        <v>0.73263888888888884</v>
      </c>
      <c r="M242" s="13">
        <f>Raw_Data!K242</f>
        <v>7.49</v>
      </c>
      <c r="N242" s="13">
        <f>Raw_Data!L242</f>
        <v>27</v>
      </c>
      <c r="O242" s="13">
        <f>Raw_Data!M242</f>
        <v>27</v>
      </c>
      <c r="P242" s="13">
        <f t="shared" si="14"/>
        <v>0</v>
      </c>
      <c r="Q242" s="13">
        <f>Raw_Data!O242</f>
        <v>27</v>
      </c>
      <c r="R242" s="16">
        <f t="shared" si="15"/>
        <v>100</v>
      </c>
      <c r="S242" s="16">
        <f>Raw_Data!Q242</f>
        <v>100</v>
      </c>
      <c r="T242" s="17">
        <f>Raw_Data!R242</f>
        <v>0</v>
      </c>
      <c r="U242" s="13" t="str">
        <f>Raw_Data!S242</f>
        <v>Low</v>
      </c>
      <c r="V242" s="13" t="str">
        <f>Raw_Data!T242</f>
        <v>Closed</v>
      </c>
    </row>
    <row r="243" spans="1:22" x14ac:dyDescent="0.3">
      <c r="A243" s="13" t="str">
        <f>Raw_Data!A243</f>
        <v>EMP002</v>
      </c>
      <c r="B243" s="13" t="str">
        <f>Raw_Data!B243</f>
        <v>Priya Singh</v>
      </c>
      <c r="C243" s="13" t="str">
        <f>Raw_Data!C243</f>
        <v>Operations</v>
      </c>
      <c r="D243" s="13" t="str">
        <f>Raw_Data!D243</f>
        <v>Process Executive</v>
      </c>
      <c r="E243" s="13" t="str">
        <f>Raw_Data!E243</f>
        <v>Kolkata</v>
      </c>
      <c r="F243" s="13" t="str">
        <f>Raw_Data!F243</f>
        <v>Amit Roy</v>
      </c>
      <c r="G243" s="14">
        <f>DATE(VALUE(RIGHT(Raw_Data!G243,4)),VALUE(MID(Raw_Data!G243,4,2)),VALUE(LEFT(Raw_Data!G243,2)))</f>
        <v>46127</v>
      </c>
      <c r="H243" s="13" t="str">
        <f t="shared" si="12"/>
        <v>Apr-2026</v>
      </c>
      <c r="I243" s="13" t="str">
        <f t="shared" si="13"/>
        <v>Wed</v>
      </c>
      <c r="J243" s="13" t="str">
        <f>Raw_Data!H243</f>
        <v>Present</v>
      </c>
      <c r="K243" s="15">
        <f>IF(Raw_Data!I243="","",TIMEVALUE(Raw_Data!I243))</f>
        <v>0.38194444444444442</v>
      </c>
      <c r="L243" s="15">
        <f>IF(Raw_Data!J243="","",TIMEVALUE(Raw_Data!J243))</f>
        <v>0.74861111111111112</v>
      </c>
      <c r="M243" s="13">
        <f>Raw_Data!K243</f>
        <v>8.8000000000000007</v>
      </c>
      <c r="N243" s="13">
        <f>Raw_Data!L243</f>
        <v>19</v>
      </c>
      <c r="O243" s="13">
        <f>Raw_Data!M243</f>
        <v>18</v>
      </c>
      <c r="P243" s="13">
        <f t="shared" si="14"/>
        <v>1</v>
      </c>
      <c r="Q243" s="13">
        <f>Raw_Data!O243</f>
        <v>19</v>
      </c>
      <c r="R243" s="16">
        <f t="shared" si="15"/>
        <v>94.73684210526315</v>
      </c>
      <c r="S243" s="16">
        <f>Raw_Data!Q243</f>
        <v>94.7</v>
      </c>
      <c r="T243" s="17">
        <f>Raw_Data!R243</f>
        <v>0.8</v>
      </c>
      <c r="U243" s="13" t="str">
        <f>Raw_Data!S243</f>
        <v>Medium</v>
      </c>
      <c r="V243" s="13" t="str">
        <f>Raw_Data!T243</f>
        <v>In Progress</v>
      </c>
    </row>
    <row r="244" spans="1:22" x14ac:dyDescent="0.3">
      <c r="A244" s="13" t="str">
        <f>Raw_Data!A244</f>
        <v>EMP003</v>
      </c>
      <c r="B244" s="13" t="str">
        <f>Raw_Data!B244</f>
        <v>Rahul Verma</v>
      </c>
      <c r="C244" s="13" t="str">
        <f>Raw_Data!C244</f>
        <v>Operations</v>
      </c>
      <c r="D244" s="13" t="str">
        <f>Raw_Data!D244</f>
        <v>Process Executive</v>
      </c>
      <c r="E244" s="13" t="str">
        <f>Raw_Data!E244</f>
        <v>Kolkata</v>
      </c>
      <c r="F244" s="13" t="str">
        <f>Raw_Data!F244</f>
        <v>Amit Roy</v>
      </c>
      <c r="G244" s="14">
        <f>DATE(VALUE(RIGHT(Raw_Data!G244,4)),VALUE(MID(Raw_Data!G244,4,2)),VALUE(LEFT(Raw_Data!G244,2)))</f>
        <v>46127</v>
      </c>
      <c r="H244" s="13" t="str">
        <f t="shared" si="12"/>
        <v>Apr-2026</v>
      </c>
      <c r="I244" s="13" t="str">
        <f t="shared" si="13"/>
        <v>Wed</v>
      </c>
      <c r="J244" s="13" t="str">
        <f>Raw_Data!H244</f>
        <v>Present</v>
      </c>
      <c r="K244" s="15">
        <f>IF(Raw_Data!I244="","",TIMEVALUE(Raw_Data!I244))</f>
        <v>0.37847222222222221</v>
      </c>
      <c r="L244" s="15">
        <f>IF(Raw_Data!J244="","",TIMEVALUE(Raw_Data!J244))</f>
        <v>0.74930555555555556</v>
      </c>
      <c r="M244" s="13">
        <f>Raw_Data!K244</f>
        <v>8.91</v>
      </c>
      <c r="N244" s="13">
        <f>Raw_Data!L244</f>
        <v>30</v>
      </c>
      <c r="O244" s="13">
        <f>Raw_Data!M244</f>
        <v>30</v>
      </c>
      <c r="P244" s="13">
        <f t="shared" si="14"/>
        <v>0</v>
      </c>
      <c r="Q244" s="13">
        <f>Raw_Data!O244</f>
        <v>30</v>
      </c>
      <c r="R244" s="16">
        <f t="shared" si="15"/>
        <v>100</v>
      </c>
      <c r="S244" s="16">
        <f>Raw_Data!Q244</f>
        <v>100</v>
      </c>
      <c r="T244" s="17">
        <f>Raw_Data!R244</f>
        <v>0.91</v>
      </c>
      <c r="U244" s="13" t="str">
        <f>Raw_Data!S244</f>
        <v>Low</v>
      </c>
      <c r="V244" s="13" t="str">
        <f>Raw_Data!T244</f>
        <v>Closed</v>
      </c>
    </row>
    <row r="245" spans="1:22" x14ac:dyDescent="0.3">
      <c r="A245" s="13" t="str">
        <f>Raw_Data!A245</f>
        <v>EMP004</v>
      </c>
      <c r="B245" s="13" t="str">
        <f>Raw_Data!B245</f>
        <v>Sneha Das</v>
      </c>
      <c r="C245" s="13" t="str">
        <f>Raw_Data!C245</f>
        <v>Operations</v>
      </c>
      <c r="D245" s="13" t="str">
        <f>Raw_Data!D245</f>
        <v>Senior Executive</v>
      </c>
      <c r="E245" s="13" t="str">
        <f>Raw_Data!E245</f>
        <v>Kolkata</v>
      </c>
      <c r="F245" s="13" t="str">
        <f>Raw_Data!F245</f>
        <v>Amit Roy</v>
      </c>
      <c r="G245" s="14">
        <f>DATE(VALUE(RIGHT(Raw_Data!G245,4)),VALUE(MID(Raw_Data!G245,4,2)),VALUE(LEFT(Raw_Data!G245,2)))</f>
        <v>46127</v>
      </c>
      <c r="H245" s="13" t="str">
        <f t="shared" si="12"/>
        <v>Apr-2026</v>
      </c>
      <c r="I245" s="13" t="str">
        <f t="shared" si="13"/>
        <v>Wed</v>
      </c>
      <c r="J245" s="13" t="str">
        <f>Raw_Data!H245</f>
        <v>Present</v>
      </c>
      <c r="K245" s="15">
        <f>IF(Raw_Data!I245="","",TIMEVALUE(Raw_Data!I245))</f>
        <v>0.37916666666666665</v>
      </c>
      <c r="L245" s="15">
        <f>IF(Raw_Data!J245="","",TIMEVALUE(Raw_Data!J245))</f>
        <v>0.7583333333333333</v>
      </c>
      <c r="M245" s="13">
        <f>Raw_Data!K245</f>
        <v>9.1</v>
      </c>
      <c r="N245" s="13">
        <f>Raw_Data!L245</f>
        <v>20</v>
      </c>
      <c r="O245" s="13">
        <f>Raw_Data!M245</f>
        <v>15</v>
      </c>
      <c r="P245" s="13">
        <f t="shared" si="14"/>
        <v>5</v>
      </c>
      <c r="Q245" s="13">
        <f>Raw_Data!O245</f>
        <v>20</v>
      </c>
      <c r="R245" s="16">
        <f t="shared" si="15"/>
        <v>75</v>
      </c>
      <c r="S245" s="16">
        <f>Raw_Data!Q245</f>
        <v>75</v>
      </c>
      <c r="T245" s="17">
        <f>Raw_Data!R245</f>
        <v>1.1000000000000001</v>
      </c>
      <c r="U245" s="13" t="str">
        <f>Raw_Data!S245</f>
        <v>Medium</v>
      </c>
      <c r="V245" s="13" t="str">
        <f>Raw_Data!T245</f>
        <v>Pending</v>
      </c>
    </row>
    <row r="246" spans="1:22" x14ac:dyDescent="0.3">
      <c r="A246" s="13" t="str">
        <f>Raw_Data!A246</f>
        <v>EMP005</v>
      </c>
      <c r="B246" s="13" t="str">
        <f>Raw_Data!B246</f>
        <v>Vikram Patel</v>
      </c>
      <c r="C246" s="13" t="str">
        <f>Raw_Data!C246</f>
        <v>Operations</v>
      </c>
      <c r="D246" s="13" t="str">
        <f>Raw_Data!D246</f>
        <v>Process Executive</v>
      </c>
      <c r="E246" s="13" t="str">
        <f>Raw_Data!E246</f>
        <v>Kolkata</v>
      </c>
      <c r="F246" s="13" t="str">
        <f>Raw_Data!F246</f>
        <v>Amit Roy</v>
      </c>
      <c r="G246" s="14">
        <f>DATE(VALUE(RIGHT(Raw_Data!G246,4)),VALUE(MID(Raw_Data!G246,4,2)),VALUE(LEFT(Raw_Data!G246,2)))</f>
        <v>46127</v>
      </c>
      <c r="H246" s="13" t="str">
        <f t="shared" si="12"/>
        <v>Apr-2026</v>
      </c>
      <c r="I246" s="13" t="str">
        <f t="shared" si="13"/>
        <v>Wed</v>
      </c>
      <c r="J246" s="13" t="str">
        <f>Raw_Data!H246</f>
        <v>Present</v>
      </c>
      <c r="K246" s="15">
        <f>IF(Raw_Data!I246="","",TIMEVALUE(Raw_Data!I246))</f>
        <v>0.38472222222222224</v>
      </c>
      <c r="L246" s="15">
        <f>IF(Raw_Data!J246="","",TIMEVALUE(Raw_Data!J246))</f>
        <v>0.76458333333333328</v>
      </c>
      <c r="M246" s="13">
        <f>Raw_Data!K246</f>
        <v>9.1300000000000008</v>
      </c>
      <c r="N246" s="13">
        <f>Raw_Data!L246</f>
        <v>17</v>
      </c>
      <c r="O246" s="13">
        <f>Raw_Data!M246</f>
        <v>12</v>
      </c>
      <c r="P246" s="13">
        <f t="shared" si="14"/>
        <v>5</v>
      </c>
      <c r="Q246" s="13">
        <f>Raw_Data!O246</f>
        <v>17</v>
      </c>
      <c r="R246" s="16">
        <f t="shared" si="15"/>
        <v>70.588235294117652</v>
      </c>
      <c r="S246" s="16">
        <f>Raw_Data!Q246</f>
        <v>70.599999999999994</v>
      </c>
      <c r="T246" s="17">
        <f>Raw_Data!R246</f>
        <v>1.1299999999999999</v>
      </c>
      <c r="U246" s="13" t="str">
        <f>Raw_Data!S246</f>
        <v>Low</v>
      </c>
      <c r="V246" s="13" t="str">
        <f>Raw_Data!T246</f>
        <v>Pending</v>
      </c>
    </row>
    <row r="247" spans="1:22" x14ac:dyDescent="0.3">
      <c r="A247" s="13" t="str">
        <f>Raw_Data!A247</f>
        <v>EMP006</v>
      </c>
      <c r="B247" s="13" t="str">
        <f>Raw_Data!B247</f>
        <v>Ananya Gupta</v>
      </c>
      <c r="C247" s="13" t="str">
        <f>Raw_Data!C247</f>
        <v>Finance</v>
      </c>
      <c r="D247" s="13" t="str">
        <f>Raw_Data!D247</f>
        <v>Finance Executive</v>
      </c>
      <c r="E247" s="13" t="str">
        <f>Raw_Data!E247</f>
        <v>Kolkata</v>
      </c>
      <c r="F247" s="13" t="str">
        <f>Raw_Data!F247</f>
        <v>Neha Sen</v>
      </c>
      <c r="G247" s="14">
        <f>DATE(VALUE(RIGHT(Raw_Data!G247,4)),VALUE(MID(Raw_Data!G247,4,2)),VALUE(LEFT(Raw_Data!G247,2)))</f>
        <v>46127</v>
      </c>
      <c r="H247" s="13" t="str">
        <f t="shared" si="12"/>
        <v>Apr-2026</v>
      </c>
      <c r="I247" s="13" t="str">
        <f t="shared" si="13"/>
        <v>Wed</v>
      </c>
      <c r="J247" s="13" t="str">
        <f>Raw_Data!H247</f>
        <v>Absent</v>
      </c>
      <c r="K247" s="15" t="str">
        <f>IF(Raw_Data!I247="","",TIMEVALUE(Raw_Data!I247))</f>
        <v/>
      </c>
      <c r="L247" s="15" t="str">
        <f>IF(Raw_Data!J247="","",TIMEVALUE(Raw_Data!J247))</f>
        <v/>
      </c>
      <c r="M247" s="13">
        <f>Raw_Data!K247</f>
        <v>0</v>
      </c>
      <c r="N247" s="13">
        <f>Raw_Data!L247</f>
        <v>0</v>
      </c>
      <c r="O247" s="13">
        <f>Raw_Data!M247</f>
        <v>0</v>
      </c>
      <c r="P247" s="13">
        <f t="shared" si="14"/>
        <v>0</v>
      </c>
      <c r="Q247" s="13">
        <f>Raw_Data!O247</f>
        <v>0</v>
      </c>
      <c r="R247" s="16">
        <f t="shared" si="15"/>
        <v>0</v>
      </c>
      <c r="S247" s="16">
        <f>Raw_Data!Q247</f>
        <v>0</v>
      </c>
      <c r="T247" s="17">
        <f>Raw_Data!R247</f>
        <v>0</v>
      </c>
      <c r="U247" s="13" t="str">
        <f>Raw_Data!S247</f>
        <v>Low</v>
      </c>
      <c r="V247" s="13" t="str">
        <f>Raw_Data!T247</f>
        <v>Closed</v>
      </c>
    </row>
    <row r="248" spans="1:22" x14ac:dyDescent="0.3">
      <c r="A248" s="13" t="str">
        <f>Raw_Data!A248</f>
        <v>EMP007</v>
      </c>
      <c r="B248" s="13" t="str">
        <f>Raw_Data!B248</f>
        <v>Rohan Mehta</v>
      </c>
      <c r="C248" s="13" t="str">
        <f>Raw_Data!C248</f>
        <v>Finance</v>
      </c>
      <c r="D248" s="13" t="str">
        <f>Raw_Data!D248</f>
        <v>Accounts Executive</v>
      </c>
      <c r="E248" s="13" t="str">
        <f>Raw_Data!E248</f>
        <v>Kolkata</v>
      </c>
      <c r="F248" s="13" t="str">
        <f>Raw_Data!F248</f>
        <v>Neha Sen</v>
      </c>
      <c r="G248" s="14">
        <f>DATE(VALUE(RIGHT(Raw_Data!G248,4)),VALUE(MID(Raw_Data!G248,4,2)),VALUE(LEFT(Raw_Data!G248,2)))</f>
        <v>46127</v>
      </c>
      <c r="H248" s="13" t="str">
        <f t="shared" si="12"/>
        <v>Apr-2026</v>
      </c>
      <c r="I248" s="13" t="str">
        <f t="shared" si="13"/>
        <v>Wed</v>
      </c>
      <c r="J248" s="13" t="str">
        <f>Raw_Data!H248</f>
        <v>Present</v>
      </c>
      <c r="K248" s="15">
        <f>IF(Raw_Data!I248="","",TIMEVALUE(Raw_Data!I248))</f>
        <v>0.42569444444444443</v>
      </c>
      <c r="L248" s="15">
        <f>IF(Raw_Data!J248="","",TIMEVALUE(Raw_Data!J248))</f>
        <v>0.80763888888888891</v>
      </c>
      <c r="M248" s="13">
        <f>Raw_Data!K248</f>
        <v>9.18</v>
      </c>
      <c r="N248" s="13">
        <f>Raw_Data!L248</f>
        <v>13</v>
      </c>
      <c r="O248" s="13">
        <f>Raw_Data!M248</f>
        <v>9</v>
      </c>
      <c r="P248" s="13">
        <f t="shared" si="14"/>
        <v>4</v>
      </c>
      <c r="Q248" s="13">
        <f>Raw_Data!O248</f>
        <v>13</v>
      </c>
      <c r="R248" s="16">
        <f t="shared" si="15"/>
        <v>69.230769230769226</v>
      </c>
      <c r="S248" s="16">
        <f>Raw_Data!Q248</f>
        <v>69.2</v>
      </c>
      <c r="T248" s="17">
        <f>Raw_Data!R248</f>
        <v>1.18</v>
      </c>
      <c r="U248" s="13" t="str">
        <f>Raw_Data!S248</f>
        <v>Critical</v>
      </c>
      <c r="V248" s="13" t="str">
        <f>Raw_Data!T248</f>
        <v>Pending</v>
      </c>
    </row>
    <row r="249" spans="1:22" x14ac:dyDescent="0.3">
      <c r="A249" s="13" t="str">
        <f>Raw_Data!A249</f>
        <v>EMP008</v>
      </c>
      <c r="B249" s="13" t="str">
        <f>Raw_Data!B249</f>
        <v>Ishita Roy</v>
      </c>
      <c r="C249" s="13" t="str">
        <f>Raw_Data!C249</f>
        <v>Finance</v>
      </c>
      <c r="D249" s="13" t="str">
        <f>Raw_Data!D249</f>
        <v>Finance Executive</v>
      </c>
      <c r="E249" s="13" t="str">
        <f>Raw_Data!E249</f>
        <v>Kolkata</v>
      </c>
      <c r="F249" s="13" t="str">
        <f>Raw_Data!F249</f>
        <v>Neha Sen</v>
      </c>
      <c r="G249" s="14">
        <f>DATE(VALUE(RIGHT(Raw_Data!G249,4)),VALUE(MID(Raw_Data!G249,4,2)),VALUE(LEFT(Raw_Data!G249,2)))</f>
        <v>46127</v>
      </c>
      <c r="H249" s="13" t="str">
        <f t="shared" si="12"/>
        <v>Apr-2026</v>
      </c>
      <c r="I249" s="13" t="str">
        <f t="shared" si="13"/>
        <v>Wed</v>
      </c>
      <c r="J249" s="13" t="str">
        <f>Raw_Data!H249</f>
        <v>Present</v>
      </c>
      <c r="K249" s="15">
        <f>IF(Raw_Data!I249="","",TIMEVALUE(Raw_Data!I249))</f>
        <v>0.42638888888888887</v>
      </c>
      <c r="L249" s="15">
        <f>IF(Raw_Data!J249="","",TIMEVALUE(Raw_Data!J249))</f>
        <v>0.79374999999999996</v>
      </c>
      <c r="M249" s="13">
        <f>Raw_Data!K249</f>
        <v>8.83</v>
      </c>
      <c r="N249" s="13">
        <f>Raw_Data!L249</f>
        <v>10</v>
      </c>
      <c r="O249" s="13">
        <f>Raw_Data!M249</f>
        <v>9</v>
      </c>
      <c r="P249" s="13">
        <f t="shared" si="14"/>
        <v>1</v>
      </c>
      <c r="Q249" s="13">
        <f>Raw_Data!O249</f>
        <v>10</v>
      </c>
      <c r="R249" s="16">
        <f t="shared" si="15"/>
        <v>90</v>
      </c>
      <c r="S249" s="16">
        <f>Raw_Data!Q249</f>
        <v>90</v>
      </c>
      <c r="T249" s="17">
        <f>Raw_Data!R249</f>
        <v>0.83</v>
      </c>
      <c r="U249" s="13" t="str">
        <f>Raw_Data!S249</f>
        <v>Medium</v>
      </c>
      <c r="V249" s="13" t="str">
        <f>Raw_Data!T249</f>
        <v>In Progress</v>
      </c>
    </row>
    <row r="250" spans="1:22" x14ac:dyDescent="0.3">
      <c r="A250" s="13" t="str">
        <f>Raw_Data!A250</f>
        <v>EMP009</v>
      </c>
      <c r="B250" s="13" t="str">
        <f>Raw_Data!B250</f>
        <v>Arjun Nair</v>
      </c>
      <c r="C250" s="13" t="str">
        <f>Raw_Data!C250</f>
        <v>Sales</v>
      </c>
      <c r="D250" s="13" t="str">
        <f>Raw_Data!D250</f>
        <v>Sales Executive</v>
      </c>
      <c r="E250" s="13" t="str">
        <f>Raw_Data!E250</f>
        <v>Kolkata</v>
      </c>
      <c r="F250" s="13" t="str">
        <f>Raw_Data!F250</f>
        <v>Sourav Das</v>
      </c>
      <c r="G250" s="14">
        <f>DATE(VALUE(RIGHT(Raw_Data!G250,4)),VALUE(MID(Raw_Data!G250,4,2)),VALUE(LEFT(Raw_Data!G250,2)))</f>
        <v>46127</v>
      </c>
      <c r="H250" s="13" t="str">
        <f t="shared" si="12"/>
        <v>Apr-2026</v>
      </c>
      <c r="I250" s="13" t="str">
        <f t="shared" si="13"/>
        <v>Wed</v>
      </c>
      <c r="J250" s="13" t="str">
        <f>Raw_Data!H250</f>
        <v>Present</v>
      </c>
      <c r="K250" s="15">
        <f>IF(Raw_Data!I250="","",TIMEVALUE(Raw_Data!I250))</f>
        <v>0.3840277777777778</v>
      </c>
      <c r="L250" s="15">
        <f>IF(Raw_Data!J250="","",TIMEVALUE(Raw_Data!J250))</f>
        <v>0.73402777777777772</v>
      </c>
      <c r="M250" s="13">
        <f>Raw_Data!K250</f>
        <v>8.41</v>
      </c>
      <c r="N250" s="13">
        <f>Raw_Data!L250</f>
        <v>28</v>
      </c>
      <c r="O250" s="13">
        <f>Raw_Data!M250</f>
        <v>28</v>
      </c>
      <c r="P250" s="13">
        <f t="shared" si="14"/>
        <v>0</v>
      </c>
      <c r="Q250" s="13">
        <f>Raw_Data!O250</f>
        <v>28</v>
      </c>
      <c r="R250" s="16">
        <f t="shared" si="15"/>
        <v>100</v>
      </c>
      <c r="S250" s="16">
        <f>Raw_Data!Q250</f>
        <v>100</v>
      </c>
      <c r="T250" s="17">
        <f>Raw_Data!R250</f>
        <v>0.41</v>
      </c>
      <c r="U250" s="13" t="str">
        <f>Raw_Data!S250</f>
        <v>Low</v>
      </c>
      <c r="V250" s="13" t="str">
        <f>Raw_Data!T250</f>
        <v>Closed</v>
      </c>
    </row>
    <row r="251" spans="1:22" x14ac:dyDescent="0.3">
      <c r="A251" s="13" t="str">
        <f>Raw_Data!A251</f>
        <v>EMP010</v>
      </c>
      <c r="B251" s="13" t="str">
        <f>Raw_Data!B251</f>
        <v>Meera Kapoor</v>
      </c>
      <c r="C251" s="13" t="str">
        <f>Raw_Data!C251</f>
        <v>Sales</v>
      </c>
      <c r="D251" s="13" t="str">
        <f>Raw_Data!D251</f>
        <v>Sales Executive</v>
      </c>
      <c r="E251" s="13" t="str">
        <f>Raw_Data!E251</f>
        <v>Kolkata</v>
      </c>
      <c r="F251" s="13" t="str">
        <f>Raw_Data!F251</f>
        <v>Sourav Das</v>
      </c>
      <c r="G251" s="14">
        <f>DATE(VALUE(RIGHT(Raw_Data!G251,4)),VALUE(MID(Raw_Data!G251,4,2)),VALUE(LEFT(Raw_Data!G251,2)))</f>
        <v>46127</v>
      </c>
      <c r="H251" s="13" t="str">
        <f t="shared" si="12"/>
        <v>Apr-2026</v>
      </c>
      <c r="I251" s="13" t="str">
        <f t="shared" si="13"/>
        <v>Wed</v>
      </c>
      <c r="J251" s="13" t="str">
        <f>Raw_Data!H251</f>
        <v>Present</v>
      </c>
      <c r="K251" s="15">
        <f>IF(Raw_Data!I251="","",TIMEVALUE(Raw_Data!I251))</f>
        <v>0.38124999999999998</v>
      </c>
      <c r="L251" s="15">
        <f>IF(Raw_Data!J251="","",TIMEVALUE(Raw_Data!J251))</f>
        <v>0.69791666666666663</v>
      </c>
      <c r="M251" s="13">
        <f>Raw_Data!K251</f>
        <v>7.6</v>
      </c>
      <c r="N251" s="13">
        <f>Raw_Data!L251</f>
        <v>16</v>
      </c>
      <c r="O251" s="13">
        <f>Raw_Data!M251</f>
        <v>13</v>
      </c>
      <c r="P251" s="13">
        <f t="shared" si="14"/>
        <v>3</v>
      </c>
      <c r="Q251" s="13">
        <f>Raw_Data!O251</f>
        <v>16</v>
      </c>
      <c r="R251" s="16">
        <f t="shared" si="15"/>
        <v>81.25</v>
      </c>
      <c r="S251" s="16">
        <f>Raw_Data!Q251</f>
        <v>81.2</v>
      </c>
      <c r="T251" s="17">
        <f>Raw_Data!R251</f>
        <v>0</v>
      </c>
      <c r="U251" s="13" t="str">
        <f>Raw_Data!S251</f>
        <v>High</v>
      </c>
      <c r="V251" s="13" t="str">
        <f>Raw_Data!T251</f>
        <v>In Progress</v>
      </c>
    </row>
    <row r="252" spans="1:22" x14ac:dyDescent="0.3">
      <c r="A252" s="13" t="str">
        <f>Raw_Data!A252</f>
        <v>EMP011</v>
      </c>
      <c r="B252" s="13" t="str">
        <f>Raw_Data!B252</f>
        <v>Karan Malhotra</v>
      </c>
      <c r="C252" s="13" t="str">
        <f>Raw_Data!C252</f>
        <v>Sales</v>
      </c>
      <c r="D252" s="13" t="str">
        <f>Raw_Data!D252</f>
        <v>Senior Executive</v>
      </c>
      <c r="E252" s="13" t="str">
        <f>Raw_Data!E252</f>
        <v>Kolkata</v>
      </c>
      <c r="F252" s="13" t="str">
        <f>Raw_Data!F252</f>
        <v>Sourav Das</v>
      </c>
      <c r="G252" s="14">
        <f>DATE(VALUE(RIGHT(Raw_Data!G252,4)),VALUE(MID(Raw_Data!G252,4,2)),VALUE(LEFT(Raw_Data!G252,2)))</f>
        <v>46127</v>
      </c>
      <c r="H252" s="13" t="str">
        <f t="shared" si="12"/>
        <v>Apr-2026</v>
      </c>
      <c r="I252" s="13" t="str">
        <f t="shared" si="13"/>
        <v>Wed</v>
      </c>
      <c r="J252" s="13" t="str">
        <f>Raw_Data!H252</f>
        <v>Present</v>
      </c>
      <c r="K252" s="15">
        <f>IF(Raw_Data!I252="","",TIMEVALUE(Raw_Data!I252))</f>
        <v>0.38055555555555554</v>
      </c>
      <c r="L252" s="15">
        <f>IF(Raw_Data!J252="","",TIMEVALUE(Raw_Data!J252))</f>
        <v>0.7</v>
      </c>
      <c r="M252" s="13">
        <f>Raw_Data!K252</f>
        <v>7.67</v>
      </c>
      <c r="N252" s="13">
        <f>Raw_Data!L252</f>
        <v>27</v>
      </c>
      <c r="O252" s="13">
        <f>Raw_Data!M252</f>
        <v>27</v>
      </c>
      <c r="P252" s="13">
        <f t="shared" si="14"/>
        <v>0</v>
      </c>
      <c r="Q252" s="13">
        <f>Raw_Data!O252</f>
        <v>27</v>
      </c>
      <c r="R252" s="16">
        <f t="shared" si="15"/>
        <v>100</v>
      </c>
      <c r="S252" s="16">
        <f>Raw_Data!Q252</f>
        <v>100</v>
      </c>
      <c r="T252" s="17">
        <f>Raw_Data!R252</f>
        <v>0</v>
      </c>
      <c r="U252" s="13" t="str">
        <f>Raw_Data!S252</f>
        <v>Low</v>
      </c>
      <c r="V252" s="13" t="str">
        <f>Raw_Data!T252</f>
        <v>Closed</v>
      </c>
    </row>
    <row r="253" spans="1:22" x14ac:dyDescent="0.3">
      <c r="A253" s="13" t="str">
        <f>Raw_Data!A253</f>
        <v>EMP012</v>
      </c>
      <c r="B253" s="13" t="str">
        <f>Raw_Data!B253</f>
        <v>Tanya Bose</v>
      </c>
      <c r="C253" s="13" t="str">
        <f>Raw_Data!C253</f>
        <v>HR</v>
      </c>
      <c r="D253" s="13" t="str">
        <f>Raw_Data!D253</f>
        <v>HR Executive</v>
      </c>
      <c r="E253" s="13" t="str">
        <f>Raw_Data!E253</f>
        <v>Kolkata</v>
      </c>
      <c r="F253" s="13" t="str">
        <f>Raw_Data!F253</f>
        <v>Ritu Ghosh</v>
      </c>
      <c r="G253" s="14">
        <f>DATE(VALUE(RIGHT(Raw_Data!G253,4)),VALUE(MID(Raw_Data!G253,4,2)),VALUE(LEFT(Raw_Data!G253,2)))</f>
        <v>46127</v>
      </c>
      <c r="H253" s="13" t="str">
        <f t="shared" si="12"/>
        <v>Apr-2026</v>
      </c>
      <c r="I253" s="13" t="str">
        <f t="shared" si="13"/>
        <v>Wed</v>
      </c>
      <c r="J253" s="13" t="str">
        <f>Raw_Data!H253</f>
        <v>Present</v>
      </c>
      <c r="K253" s="15">
        <f>IF(Raw_Data!I253="","",TIMEVALUE(Raw_Data!I253))</f>
        <v>0.38819444444444445</v>
      </c>
      <c r="L253" s="15">
        <f>IF(Raw_Data!J253="","",TIMEVALUE(Raw_Data!J253))</f>
        <v>0.74097222222222225</v>
      </c>
      <c r="M253" s="13">
        <f>Raw_Data!K253</f>
        <v>8.48</v>
      </c>
      <c r="N253" s="13">
        <f>Raw_Data!L253</f>
        <v>8</v>
      </c>
      <c r="O253" s="13">
        <f>Raw_Data!M253</f>
        <v>8</v>
      </c>
      <c r="P253" s="13">
        <f t="shared" si="14"/>
        <v>0</v>
      </c>
      <c r="Q253" s="13">
        <f>Raw_Data!O253</f>
        <v>8</v>
      </c>
      <c r="R253" s="16">
        <f t="shared" si="15"/>
        <v>100</v>
      </c>
      <c r="S253" s="16">
        <f>Raw_Data!Q253</f>
        <v>100</v>
      </c>
      <c r="T253" s="17">
        <f>Raw_Data!R253</f>
        <v>0.48</v>
      </c>
      <c r="U253" s="13" t="str">
        <f>Raw_Data!S253</f>
        <v>Low</v>
      </c>
      <c r="V253" s="13" t="str">
        <f>Raw_Data!T253</f>
        <v>Closed</v>
      </c>
    </row>
    <row r="254" spans="1:22" x14ac:dyDescent="0.3">
      <c r="A254" s="13" t="str">
        <f>Raw_Data!A254</f>
        <v>EMP013</v>
      </c>
      <c r="B254" s="13" t="str">
        <f>Raw_Data!B254</f>
        <v>Aditya Jain</v>
      </c>
      <c r="C254" s="13" t="str">
        <f>Raw_Data!C254</f>
        <v>Customer Support</v>
      </c>
      <c r="D254" s="13" t="str">
        <f>Raw_Data!D254</f>
        <v>Support Executive</v>
      </c>
      <c r="E254" s="13" t="str">
        <f>Raw_Data!E254</f>
        <v>Kolkata</v>
      </c>
      <c r="F254" s="13" t="str">
        <f>Raw_Data!F254</f>
        <v>Ritu Ghosh</v>
      </c>
      <c r="G254" s="14">
        <f>DATE(VALUE(RIGHT(Raw_Data!G254,4)),VALUE(MID(Raw_Data!G254,4,2)),VALUE(LEFT(Raw_Data!G254,2)))</f>
        <v>46127</v>
      </c>
      <c r="H254" s="13" t="str">
        <f t="shared" si="12"/>
        <v>Apr-2026</v>
      </c>
      <c r="I254" s="13" t="str">
        <f t="shared" si="13"/>
        <v>Wed</v>
      </c>
      <c r="J254" s="13" t="str">
        <f>Raw_Data!H254</f>
        <v>Present</v>
      </c>
      <c r="K254" s="15">
        <f>IF(Raw_Data!I254="","",TIMEVALUE(Raw_Data!I254))</f>
        <v>0.38750000000000001</v>
      </c>
      <c r="L254" s="15">
        <f>IF(Raw_Data!J254="","",TIMEVALUE(Raw_Data!J254))</f>
        <v>0.69166666666666665</v>
      </c>
      <c r="M254" s="13">
        <f>Raw_Data!K254</f>
        <v>7.3</v>
      </c>
      <c r="N254" s="13">
        <f>Raw_Data!L254</f>
        <v>27</v>
      </c>
      <c r="O254" s="13">
        <f>Raw_Data!M254</f>
        <v>27</v>
      </c>
      <c r="P254" s="13">
        <f t="shared" si="14"/>
        <v>0</v>
      </c>
      <c r="Q254" s="13">
        <f>Raw_Data!O254</f>
        <v>27</v>
      </c>
      <c r="R254" s="16">
        <f t="shared" si="15"/>
        <v>100</v>
      </c>
      <c r="S254" s="16">
        <f>Raw_Data!Q254</f>
        <v>100</v>
      </c>
      <c r="T254" s="17">
        <f>Raw_Data!R254</f>
        <v>0</v>
      </c>
      <c r="U254" s="13" t="str">
        <f>Raw_Data!S254</f>
        <v>Low</v>
      </c>
      <c r="V254" s="13" t="str">
        <f>Raw_Data!T254</f>
        <v>Closed</v>
      </c>
    </row>
    <row r="255" spans="1:22" x14ac:dyDescent="0.3">
      <c r="A255" s="13" t="str">
        <f>Raw_Data!A255</f>
        <v>EMP014</v>
      </c>
      <c r="B255" s="13" t="str">
        <f>Raw_Data!B255</f>
        <v>Neha Agarwal</v>
      </c>
      <c r="C255" s="13" t="str">
        <f>Raw_Data!C255</f>
        <v>Customer Support</v>
      </c>
      <c r="D255" s="13" t="str">
        <f>Raw_Data!D255</f>
        <v>Support Executive</v>
      </c>
      <c r="E255" s="13" t="str">
        <f>Raw_Data!E255</f>
        <v>Kolkata</v>
      </c>
      <c r="F255" s="13" t="str">
        <f>Raw_Data!F255</f>
        <v>Ritu Ghosh</v>
      </c>
      <c r="G255" s="14">
        <f>DATE(VALUE(RIGHT(Raw_Data!G255,4)),VALUE(MID(Raw_Data!G255,4,2)),VALUE(LEFT(Raw_Data!G255,2)))</f>
        <v>46127</v>
      </c>
      <c r="H255" s="13" t="str">
        <f t="shared" si="12"/>
        <v>Apr-2026</v>
      </c>
      <c r="I255" s="13" t="str">
        <f t="shared" si="13"/>
        <v>Wed</v>
      </c>
      <c r="J255" s="13" t="str">
        <f>Raw_Data!H255</f>
        <v>Present</v>
      </c>
      <c r="K255" s="15">
        <f>IF(Raw_Data!I255="","",TIMEVALUE(Raw_Data!I255))</f>
        <v>0.3888888888888889</v>
      </c>
      <c r="L255" s="15">
        <f>IF(Raw_Data!J255="","",TIMEVALUE(Raw_Data!J255))</f>
        <v>0.70972222222222225</v>
      </c>
      <c r="M255" s="13">
        <f>Raw_Data!K255</f>
        <v>7.71</v>
      </c>
      <c r="N255" s="13">
        <f>Raw_Data!L255</f>
        <v>21</v>
      </c>
      <c r="O255" s="13">
        <f>Raw_Data!M255</f>
        <v>14</v>
      </c>
      <c r="P255" s="13">
        <f t="shared" si="14"/>
        <v>7</v>
      </c>
      <c r="Q255" s="13">
        <f>Raw_Data!O255</f>
        <v>21</v>
      </c>
      <c r="R255" s="16">
        <f t="shared" si="15"/>
        <v>66.666666666666657</v>
      </c>
      <c r="S255" s="16">
        <f>Raw_Data!Q255</f>
        <v>66.7</v>
      </c>
      <c r="T255" s="17">
        <f>Raw_Data!R255</f>
        <v>0</v>
      </c>
      <c r="U255" s="13" t="str">
        <f>Raw_Data!S255</f>
        <v>High</v>
      </c>
      <c r="V255" s="13" t="str">
        <f>Raw_Data!T255</f>
        <v>Pending</v>
      </c>
    </row>
    <row r="256" spans="1:22" x14ac:dyDescent="0.3">
      <c r="A256" s="13" t="str">
        <f>Raw_Data!A256</f>
        <v>EMP015</v>
      </c>
      <c r="B256" s="13" t="str">
        <f>Raw_Data!B256</f>
        <v>Siddharth Roy</v>
      </c>
      <c r="C256" s="13" t="str">
        <f>Raw_Data!C256</f>
        <v>Customer Support</v>
      </c>
      <c r="D256" s="13" t="str">
        <f>Raw_Data!D256</f>
        <v>Senior Executive</v>
      </c>
      <c r="E256" s="13" t="str">
        <f>Raw_Data!E256</f>
        <v>Kolkata</v>
      </c>
      <c r="F256" s="13" t="str">
        <f>Raw_Data!F256</f>
        <v>Ritu Ghosh</v>
      </c>
      <c r="G256" s="14">
        <f>DATE(VALUE(RIGHT(Raw_Data!G256,4)),VALUE(MID(Raw_Data!G256,4,2)),VALUE(LEFT(Raw_Data!G256,2)))</f>
        <v>46127</v>
      </c>
      <c r="H256" s="13" t="str">
        <f t="shared" si="12"/>
        <v>Apr-2026</v>
      </c>
      <c r="I256" s="13" t="str">
        <f t="shared" si="13"/>
        <v>Wed</v>
      </c>
      <c r="J256" s="13" t="str">
        <f>Raw_Data!H256</f>
        <v>Present</v>
      </c>
      <c r="K256" s="15">
        <f>IF(Raw_Data!I256="","",TIMEVALUE(Raw_Data!I256))</f>
        <v>0.38541666666666669</v>
      </c>
      <c r="L256" s="15">
        <f>IF(Raw_Data!J256="","",TIMEVALUE(Raw_Data!J256))</f>
        <v>0.70972222222222225</v>
      </c>
      <c r="M256" s="13">
        <f>Raw_Data!K256</f>
        <v>7.79</v>
      </c>
      <c r="N256" s="13">
        <f>Raw_Data!L256</f>
        <v>24</v>
      </c>
      <c r="O256" s="13">
        <f>Raw_Data!M256</f>
        <v>24</v>
      </c>
      <c r="P256" s="13">
        <f t="shared" si="14"/>
        <v>0</v>
      </c>
      <c r="Q256" s="13">
        <f>Raw_Data!O256</f>
        <v>24</v>
      </c>
      <c r="R256" s="16">
        <f t="shared" si="15"/>
        <v>100</v>
      </c>
      <c r="S256" s="16">
        <f>Raw_Data!Q256</f>
        <v>100</v>
      </c>
      <c r="T256" s="17">
        <f>Raw_Data!R256</f>
        <v>0</v>
      </c>
      <c r="U256" s="13" t="str">
        <f>Raw_Data!S256</f>
        <v>Low</v>
      </c>
      <c r="V256" s="13" t="str">
        <f>Raw_Data!T256</f>
        <v>Closed</v>
      </c>
    </row>
    <row r="257" spans="1:22" x14ac:dyDescent="0.3">
      <c r="A257" s="13" t="str">
        <f>Raw_Data!A257</f>
        <v>EMP016</v>
      </c>
      <c r="B257" s="13" t="str">
        <f>Raw_Data!B257</f>
        <v>Pooja Saha</v>
      </c>
      <c r="C257" s="13" t="str">
        <f>Raw_Data!C257</f>
        <v>Operations</v>
      </c>
      <c r="D257" s="13" t="str">
        <f>Raw_Data!D257</f>
        <v>Process Executive</v>
      </c>
      <c r="E257" s="13" t="str">
        <f>Raw_Data!E257</f>
        <v>Durgapur</v>
      </c>
      <c r="F257" s="13" t="str">
        <f>Raw_Data!F257</f>
        <v>Amit Roy</v>
      </c>
      <c r="G257" s="14">
        <f>DATE(VALUE(RIGHT(Raw_Data!G257,4)),VALUE(MID(Raw_Data!G257,4,2)),VALUE(LEFT(Raw_Data!G257,2)))</f>
        <v>46127</v>
      </c>
      <c r="H257" s="13" t="str">
        <f t="shared" si="12"/>
        <v>Apr-2026</v>
      </c>
      <c r="I257" s="13" t="str">
        <f t="shared" si="13"/>
        <v>Wed</v>
      </c>
      <c r="J257" s="13" t="str">
        <f>Raw_Data!H257</f>
        <v>Present</v>
      </c>
      <c r="K257" s="15">
        <f>IF(Raw_Data!I257="","",TIMEVALUE(Raw_Data!I257))</f>
        <v>0.41805555555555557</v>
      </c>
      <c r="L257" s="15">
        <f>IF(Raw_Data!J257="","",TIMEVALUE(Raw_Data!J257))</f>
        <v>0.78680555555555554</v>
      </c>
      <c r="M257" s="13">
        <f>Raw_Data!K257</f>
        <v>8.85</v>
      </c>
      <c r="N257" s="13">
        <f>Raw_Data!L257</f>
        <v>26</v>
      </c>
      <c r="O257" s="13">
        <f>Raw_Data!M257</f>
        <v>22</v>
      </c>
      <c r="P257" s="13">
        <f t="shared" si="14"/>
        <v>4</v>
      </c>
      <c r="Q257" s="13">
        <f>Raw_Data!O257</f>
        <v>26</v>
      </c>
      <c r="R257" s="16">
        <f t="shared" si="15"/>
        <v>84.615384615384613</v>
      </c>
      <c r="S257" s="16">
        <f>Raw_Data!Q257</f>
        <v>84.6</v>
      </c>
      <c r="T257" s="17">
        <f>Raw_Data!R257</f>
        <v>0.85</v>
      </c>
      <c r="U257" s="13" t="str">
        <f>Raw_Data!S257</f>
        <v>Low</v>
      </c>
      <c r="V257" s="13" t="str">
        <f>Raw_Data!T257</f>
        <v>Pending</v>
      </c>
    </row>
    <row r="258" spans="1:22" x14ac:dyDescent="0.3">
      <c r="A258" s="13" t="str">
        <f>Raw_Data!A258</f>
        <v>EMP017</v>
      </c>
      <c r="B258" s="13" t="str">
        <f>Raw_Data!B258</f>
        <v>Abhishek Paul</v>
      </c>
      <c r="C258" s="13" t="str">
        <f>Raw_Data!C258</f>
        <v>Operations</v>
      </c>
      <c r="D258" s="13" t="str">
        <f>Raw_Data!D258</f>
        <v>Process Executive</v>
      </c>
      <c r="E258" s="13" t="str">
        <f>Raw_Data!E258</f>
        <v>Durgapur</v>
      </c>
      <c r="F258" s="13" t="str">
        <f>Raw_Data!F258</f>
        <v>Amit Roy</v>
      </c>
      <c r="G258" s="14">
        <f>DATE(VALUE(RIGHT(Raw_Data!G258,4)),VALUE(MID(Raw_Data!G258,4,2)),VALUE(LEFT(Raw_Data!G258,2)))</f>
        <v>46127</v>
      </c>
      <c r="H258" s="13" t="str">
        <f t="shared" ref="H258:H321" si="16">TEXT(G258,"mmm-yyyy")</f>
        <v>Apr-2026</v>
      </c>
      <c r="I258" s="13" t="str">
        <f t="shared" ref="I258:I321" si="17">TEXT(G258,"ddd")</f>
        <v>Wed</v>
      </c>
      <c r="J258" s="13" t="str">
        <f>Raw_Data!H258</f>
        <v>Present</v>
      </c>
      <c r="K258" s="15">
        <f>IF(Raw_Data!I258="","",TIMEVALUE(Raw_Data!I258))</f>
        <v>0.38263888888888886</v>
      </c>
      <c r="L258" s="15">
        <f>IF(Raw_Data!J258="","",TIMEVALUE(Raw_Data!J258))</f>
        <v>0.77986111111111112</v>
      </c>
      <c r="M258" s="13">
        <f>Raw_Data!K258</f>
        <v>9.5399999999999991</v>
      </c>
      <c r="N258" s="13">
        <f>Raw_Data!L258</f>
        <v>28</v>
      </c>
      <c r="O258" s="13">
        <f>Raw_Data!M258</f>
        <v>20</v>
      </c>
      <c r="P258" s="13">
        <f t="shared" ref="P258:P321" si="18">N258-O258</f>
        <v>8</v>
      </c>
      <c r="Q258" s="13">
        <f>Raw_Data!O258</f>
        <v>28</v>
      </c>
      <c r="R258" s="16">
        <f t="shared" ref="R258:R321" si="19">IFERROR(O258/N258*100,0)</f>
        <v>71.428571428571431</v>
      </c>
      <c r="S258" s="16">
        <f>Raw_Data!Q258</f>
        <v>71.400000000000006</v>
      </c>
      <c r="T258" s="17">
        <f>Raw_Data!R258</f>
        <v>1.54</v>
      </c>
      <c r="U258" s="13" t="str">
        <f>Raw_Data!S258</f>
        <v>Medium</v>
      </c>
      <c r="V258" s="13" t="str">
        <f>Raw_Data!T258</f>
        <v>Backlog</v>
      </c>
    </row>
    <row r="259" spans="1:22" x14ac:dyDescent="0.3">
      <c r="A259" s="13" t="str">
        <f>Raw_Data!A259</f>
        <v>EMP018</v>
      </c>
      <c r="B259" s="13" t="str">
        <f>Raw_Data!B259</f>
        <v>Nandini Ghosh</v>
      </c>
      <c r="C259" s="13" t="str">
        <f>Raw_Data!C259</f>
        <v>Finance</v>
      </c>
      <c r="D259" s="13" t="str">
        <f>Raw_Data!D259</f>
        <v>Finance Executive</v>
      </c>
      <c r="E259" s="13" t="str">
        <f>Raw_Data!E259</f>
        <v>Durgapur</v>
      </c>
      <c r="F259" s="13" t="str">
        <f>Raw_Data!F259</f>
        <v>Neha Sen</v>
      </c>
      <c r="G259" s="14">
        <f>DATE(VALUE(RIGHT(Raw_Data!G259,4)),VALUE(MID(Raw_Data!G259,4,2)),VALUE(LEFT(Raw_Data!G259,2)))</f>
        <v>46127</v>
      </c>
      <c r="H259" s="13" t="str">
        <f t="shared" si="16"/>
        <v>Apr-2026</v>
      </c>
      <c r="I259" s="13" t="str">
        <f t="shared" si="17"/>
        <v>Wed</v>
      </c>
      <c r="J259" s="13" t="str">
        <f>Raw_Data!H259</f>
        <v>Present</v>
      </c>
      <c r="K259" s="15">
        <f>IF(Raw_Data!I259="","",TIMEVALUE(Raw_Data!I259))</f>
        <v>0.37986111111111109</v>
      </c>
      <c r="L259" s="15">
        <f>IF(Raw_Data!J259="","",TIMEVALUE(Raw_Data!J259))</f>
        <v>0.72638888888888886</v>
      </c>
      <c r="M259" s="13">
        <f>Raw_Data!K259</f>
        <v>8.32</v>
      </c>
      <c r="N259" s="13">
        <f>Raw_Data!L259</f>
        <v>15</v>
      </c>
      <c r="O259" s="13">
        <f>Raw_Data!M259</f>
        <v>11</v>
      </c>
      <c r="P259" s="13">
        <f t="shared" si="18"/>
        <v>4</v>
      </c>
      <c r="Q259" s="13">
        <f>Raw_Data!O259</f>
        <v>15</v>
      </c>
      <c r="R259" s="16">
        <f t="shared" si="19"/>
        <v>73.333333333333329</v>
      </c>
      <c r="S259" s="16">
        <f>Raw_Data!Q259</f>
        <v>73.3</v>
      </c>
      <c r="T259" s="17">
        <f>Raw_Data!R259</f>
        <v>0.32</v>
      </c>
      <c r="U259" s="13" t="str">
        <f>Raw_Data!S259</f>
        <v>Low</v>
      </c>
      <c r="V259" s="13" t="str">
        <f>Raw_Data!T259</f>
        <v>Pending</v>
      </c>
    </row>
    <row r="260" spans="1:22" x14ac:dyDescent="0.3">
      <c r="A260" s="13" t="str">
        <f>Raw_Data!A260</f>
        <v>EMP019</v>
      </c>
      <c r="B260" s="13" t="str">
        <f>Raw_Data!B260</f>
        <v>Manish Kumar</v>
      </c>
      <c r="C260" s="13" t="str">
        <f>Raw_Data!C260</f>
        <v>Sales</v>
      </c>
      <c r="D260" s="13" t="str">
        <f>Raw_Data!D260</f>
        <v>Sales Executive</v>
      </c>
      <c r="E260" s="13" t="str">
        <f>Raw_Data!E260</f>
        <v>Durgapur</v>
      </c>
      <c r="F260" s="13" t="str">
        <f>Raw_Data!F260</f>
        <v>Sourav Das</v>
      </c>
      <c r="G260" s="14">
        <f>DATE(VALUE(RIGHT(Raw_Data!G260,4)),VALUE(MID(Raw_Data!G260,4,2)),VALUE(LEFT(Raw_Data!G260,2)))</f>
        <v>46127</v>
      </c>
      <c r="H260" s="13" t="str">
        <f t="shared" si="16"/>
        <v>Apr-2026</v>
      </c>
      <c r="I260" s="13" t="str">
        <f t="shared" si="17"/>
        <v>Wed</v>
      </c>
      <c r="J260" s="13" t="str">
        <f>Raw_Data!H260</f>
        <v>Present</v>
      </c>
      <c r="K260" s="15">
        <f>IF(Raw_Data!I260="","",TIMEVALUE(Raw_Data!I260))</f>
        <v>0.42152777777777778</v>
      </c>
      <c r="L260" s="15">
        <f>IF(Raw_Data!J260="","",TIMEVALUE(Raw_Data!J260))</f>
        <v>0.81736111111111109</v>
      </c>
      <c r="M260" s="13">
        <f>Raw_Data!K260</f>
        <v>9.51</v>
      </c>
      <c r="N260" s="13">
        <f>Raw_Data!L260</f>
        <v>23</v>
      </c>
      <c r="O260" s="13">
        <f>Raw_Data!M260</f>
        <v>23</v>
      </c>
      <c r="P260" s="13">
        <f t="shared" si="18"/>
        <v>0</v>
      </c>
      <c r="Q260" s="13">
        <f>Raw_Data!O260</f>
        <v>23</v>
      </c>
      <c r="R260" s="16">
        <f t="shared" si="19"/>
        <v>100</v>
      </c>
      <c r="S260" s="16">
        <f>Raw_Data!Q260</f>
        <v>100</v>
      </c>
      <c r="T260" s="17">
        <f>Raw_Data!R260</f>
        <v>1.51</v>
      </c>
      <c r="U260" s="13" t="str">
        <f>Raw_Data!S260</f>
        <v>Low</v>
      </c>
      <c r="V260" s="13" t="str">
        <f>Raw_Data!T260</f>
        <v>Closed</v>
      </c>
    </row>
    <row r="261" spans="1:22" x14ac:dyDescent="0.3">
      <c r="A261" s="13" t="str">
        <f>Raw_Data!A261</f>
        <v>EMP020</v>
      </c>
      <c r="B261" s="13" t="str">
        <f>Raw_Data!B261</f>
        <v>Riya Chatterjee</v>
      </c>
      <c r="C261" s="13" t="str">
        <f>Raw_Data!C261</f>
        <v>Customer Support</v>
      </c>
      <c r="D261" s="13" t="str">
        <f>Raw_Data!D261</f>
        <v>Support Executive</v>
      </c>
      <c r="E261" s="13" t="str">
        <f>Raw_Data!E261</f>
        <v>Durgapur</v>
      </c>
      <c r="F261" s="13" t="str">
        <f>Raw_Data!F261</f>
        <v>Ritu Ghosh</v>
      </c>
      <c r="G261" s="14">
        <f>DATE(VALUE(RIGHT(Raw_Data!G261,4)),VALUE(MID(Raw_Data!G261,4,2)),VALUE(LEFT(Raw_Data!G261,2)))</f>
        <v>46127</v>
      </c>
      <c r="H261" s="13" t="str">
        <f t="shared" si="16"/>
        <v>Apr-2026</v>
      </c>
      <c r="I261" s="13" t="str">
        <f t="shared" si="17"/>
        <v>Wed</v>
      </c>
      <c r="J261" s="13" t="str">
        <f>Raw_Data!H261</f>
        <v>Present</v>
      </c>
      <c r="K261" s="15">
        <f>IF(Raw_Data!I261="","",TIMEVALUE(Raw_Data!I261))</f>
        <v>0.37916666666666665</v>
      </c>
      <c r="L261" s="15">
        <f>IF(Raw_Data!J261="","",TIMEVALUE(Raw_Data!J261))</f>
        <v>0.75486111111111109</v>
      </c>
      <c r="M261" s="13">
        <f>Raw_Data!K261</f>
        <v>9.0299999999999994</v>
      </c>
      <c r="N261" s="13">
        <f>Raw_Data!L261</f>
        <v>21</v>
      </c>
      <c r="O261" s="13">
        <f>Raw_Data!M261</f>
        <v>18</v>
      </c>
      <c r="P261" s="13">
        <f t="shared" si="18"/>
        <v>3</v>
      </c>
      <c r="Q261" s="13">
        <f>Raw_Data!O261</f>
        <v>21</v>
      </c>
      <c r="R261" s="16">
        <f t="shared" si="19"/>
        <v>85.714285714285708</v>
      </c>
      <c r="S261" s="16">
        <f>Raw_Data!Q261</f>
        <v>85.7</v>
      </c>
      <c r="T261" s="17">
        <f>Raw_Data!R261</f>
        <v>1.03</v>
      </c>
      <c r="U261" s="13" t="str">
        <f>Raw_Data!S261</f>
        <v>Low</v>
      </c>
      <c r="V261" s="13" t="str">
        <f>Raw_Data!T261</f>
        <v>In Progress</v>
      </c>
    </row>
    <row r="262" spans="1:22" x14ac:dyDescent="0.3">
      <c r="A262" s="13" t="str">
        <f>Raw_Data!A262</f>
        <v>EMP001</v>
      </c>
      <c r="B262" s="13" t="str">
        <f>Raw_Data!B262</f>
        <v>Aarav Sharma</v>
      </c>
      <c r="C262" s="13" t="str">
        <f>Raw_Data!C262</f>
        <v>Operations</v>
      </c>
      <c r="D262" s="13" t="str">
        <f>Raw_Data!D262</f>
        <v>MIS Executive</v>
      </c>
      <c r="E262" s="13" t="str">
        <f>Raw_Data!E262</f>
        <v>Kolkata</v>
      </c>
      <c r="F262" s="13" t="str">
        <f>Raw_Data!F262</f>
        <v>Amit Roy</v>
      </c>
      <c r="G262" s="14">
        <f>DATE(VALUE(RIGHT(Raw_Data!G262,4)),VALUE(MID(Raw_Data!G262,4,2)),VALUE(LEFT(Raw_Data!G262,2)))</f>
        <v>46128</v>
      </c>
      <c r="H262" s="13" t="str">
        <f t="shared" si="16"/>
        <v>Apr-2026</v>
      </c>
      <c r="I262" s="13" t="str">
        <f t="shared" si="17"/>
        <v>Thu</v>
      </c>
      <c r="J262" s="13" t="str">
        <f>Raw_Data!H262</f>
        <v>Present</v>
      </c>
      <c r="K262" s="15">
        <f>IF(Raw_Data!I262="","",TIMEVALUE(Raw_Data!I262))</f>
        <v>0.42777777777777776</v>
      </c>
      <c r="L262" s="15">
        <f>IF(Raw_Data!J262="","",TIMEVALUE(Raw_Data!J262))</f>
        <v>0.77361111111111114</v>
      </c>
      <c r="M262" s="13">
        <f>Raw_Data!K262</f>
        <v>8.3000000000000007</v>
      </c>
      <c r="N262" s="13">
        <f>Raw_Data!L262</f>
        <v>24</v>
      </c>
      <c r="O262" s="13">
        <f>Raw_Data!M262</f>
        <v>18</v>
      </c>
      <c r="P262" s="13">
        <f t="shared" si="18"/>
        <v>6</v>
      </c>
      <c r="Q262" s="13">
        <f>Raw_Data!O262</f>
        <v>24</v>
      </c>
      <c r="R262" s="16">
        <f t="shared" si="19"/>
        <v>75</v>
      </c>
      <c r="S262" s="16">
        <f>Raw_Data!Q262</f>
        <v>75</v>
      </c>
      <c r="T262" s="17">
        <f>Raw_Data!R262</f>
        <v>0.3</v>
      </c>
      <c r="U262" s="13" t="str">
        <f>Raw_Data!S262</f>
        <v>Medium</v>
      </c>
      <c r="V262" s="13" t="str">
        <f>Raw_Data!T262</f>
        <v>Pending</v>
      </c>
    </row>
    <row r="263" spans="1:22" x14ac:dyDescent="0.3">
      <c r="A263" s="13" t="str">
        <f>Raw_Data!A263</f>
        <v>EMP002</v>
      </c>
      <c r="B263" s="13" t="str">
        <f>Raw_Data!B263</f>
        <v>Priya Singh</v>
      </c>
      <c r="C263" s="13" t="str">
        <f>Raw_Data!C263</f>
        <v>Operations</v>
      </c>
      <c r="D263" s="13" t="str">
        <f>Raw_Data!D263</f>
        <v>Process Executive</v>
      </c>
      <c r="E263" s="13" t="str">
        <f>Raw_Data!E263</f>
        <v>Kolkata</v>
      </c>
      <c r="F263" s="13" t="str">
        <f>Raw_Data!F263</f>
        <v>Amit Roy</v>
      </c>
      <c r="G263" s="14">
        <f>DATE(VALUE(RIGHT(Raw_Data!G263,4)),VALUE(MID(Raw_Data!G263,4,2)),VALUE(LEFT(Raw_Data!G263,2)))</f>
        <v>46128</v>
      </c>
      <c r="H263" s="13" t="str">
        <f t="shared" si="16"/>
        <v>Apr-2026</v>
      </c>
      <c r="I263" s="13" t="str">
        <f t="shared" si="17"/>
        <v>Thu</v>
      </c>
      <c r="J263" s="13" t="str">
        <f>Raw_Data!H263</f>
        <v>Present</v>
      </c>
      <c r="K263" s="15">
        <f>IF(Raw_Data!I263="","",TIMEVALUE(Raw_Data!I263))</f>
        <v>0.38541666666666669</v>
      </c>
      <c r="L263" s="15">
        <f>IF(Raw_Data!J263="","",TIMEVALUE(Raw_Data!J263))</f>
        <v>0.74444444444444446</v>
      </c>
      <c r="M263" s="13">
        <f>Raw_Data!K263</f>
        <v>8.6300000000000008</v>
      </c>
      <c r="N263" s="13">
        <f>Raw_Data!L263</f>
        <v>28</v>
      </c>
      <c r="O263" s="13">
        <f>Raw_Data!M263</f>
        <v>22</v>
      </c>
      <c r="P263" s="13">
        <f t="shared" si="18"/>
        <v>6</v>
      </c>
      <c r="Q263" s="13">
        <f>Raw_Data!O263</f>
        <v>28</v>
      </c>
      <c r="R263" s="16">
        <f t="shared" si="19"/>
        <v>78.571428571428569</v>
      </c>
      <c r="S263" s="16">
        <f>Raw_Data!Q263</f>
        <v>78.599999999999994</v>
      </c>
      <c r="T263" s="17">
        <f>Raw_Data!R263</f>
        <v>0.63</v>
      </c>
      <c r="U263" s="13" t="str">
        <f>Raw_Data!S263</f>
        <v>Low</v>
      </c>
      <c r="V263" s="13" t="str">
        <f>Raw_Data!T263</f>
        <v>Pending</v>
      </c>
    </row>
    <row r="264" spans="1:22" x14ac:dyDescent="0.3">
      <c r="A264" s="13" t="str">
        <f>Raw_Data!A264</f>
        <v>EMP003</v>
      </c>
      <c r="B264" s="13" t="str">
        <f>Raw_Data!B264</f>
        <v>Rahul Verma</v>
      </c>
      <c r="C264" s="13" t="str">
        <f>Raw_Data!C264</f>
        <v>Operations</v>
      </c>
      <c r="D264" s="13" t="str">
        <f>Raw_Data!D264</f>
        <v>Process Executive</v>
      </c>
      <c r="E264" s="13" t="str">
        <f>Raw_Data!E264</f>
        <v>Kolkata</v>
      </c>
      <c r="F264" s="13" t="str">
        <f>Raw_Data!F264</f>
        <v>Amit Roy</v>
      </c>
      <c r="G264" s="14">
        <f>DATE(VALUE(RIGHT(Raw_Data!G264,4)),VALUE(MID(Raw_Data!G264,4,2)),VALUE(LEFT(Raw_Data!G264,2)))</f>
        <v>46128</v>
      </c>
      <c r="H264" s="13" t="str">
        <f t="shared" si="16"/>
        <v>Apr-2026</v>
      </c>
      <c r="I264" s="13" t="str">
        <f t="shared" si="17"/>
        <v>Thu</v>
      </c>
      <c r="J264" s="13" t="str">
        <f>Raw_Data!H264</f>
        <v>Present</v>
      </c>
      <c r="K264" s="15">
        <f>IF(Raw_Data!I264="","",TIMEVALUE(Raw_Data!I264))</f>
        <v>0.38055555555555554</v>
      </c>
      <c r="L264" s="15">
        <f>IF(Raw_Data!J264="","",TIMEVALUE(Raw_Data!J264))</f>
        <v>0.75347222222222221</v>
      </c>
      <c r="M264" s="13">
        <f>Raw_Data!K264</f>
        <v>8.9499999999999993</v>
      </c>
      <c r="N264" s="13">
        <f>Raw_Data!L264</f>
        <v>17</v>
      </c>
      <c r="O264" s="13">
        <f>Raw_Data!M264</f>
        <v>16</v>
      </c>
      <c r="P264" s="13">
        <f t="shared" si="18"/>
        <v>1</v>
      </c>
      <c r="Q264" s="13">
        <f>Raw_Data!O264</f>
        <v>17</v>
      </c>
      <c r="R264" s="16">
        <f t="shared" si="19"/>
        <v>94.117647058823522</v>
      </c>
      <c r="S264" s="16">
        <f>Raw_Data!Q264</f>
        <v>94.1</v>
      </c>
      <c r="T264" s="17">
        <f>Raw_Data!R264</f>
        <v>0.95</v>
      </c>
      <c r="U264" s="13" t="str">
        <f>Raw_Data!S264</f>
        <v>Medium</v>
      </c>
      <c r="V264" s="13" t="str">
        <f>Raw_Data!T264</f>
        <v>In Progress</v>
      </c>
    </row>
    <row r="265" spans="1:22" x14ac:dyDescent="0.3">
      <c r="A265" s="13" t="str">
        <f>Raw_Data!A265</f>
        <v>EMP004</v>
      </c>
      <c r="B265" s="13" t="str">
        <f>Raw_Data!B265</f>
        <v>Sneha Das</v>
      </c>
      <c r="C265" s="13" t="str">
        <f>Raw_Data!C265</f>
        <v>Operations</v>
      </c>
      <c r="D265" s="13" t="str">
        <f>Raw_Data!D265</f>
        <v>Senior Executive</v>
      </c>
      <c r="E265" s="13" t="str">
        <f>Raw_Data!E265</f>
        <v>Kolkata</v>
      </c>
      <c r="F265" s="13" t="str">
        <f>Raw_Data!F265</f>
        <v>Amit Roy</v>
      </c>
      <c r="G265" s="14">
        <f>DATE(VALUE(RIGHT(Raw_Data!G265,4)),VALUE(MID(Raw_Data!G265,4,2)),VALUE(LEFT(Raw_Data!G265,2)))</f>
        <v>46128</v>
      </c>
      <c r="H265" s="13" t="str">
        <f t="shared" si="16"/>
        <v>Apr-2026</v>
      </c>
      <c r="I265" s="13" t="str">
        <f t="shared" si="17"/>
        <v>Thu</v>
      </c>
      <c r="J265" s="13" t="str">
        <f>Raw_Data!H265</f>
        <v>Present</v>
      </c>
      <c r="K265" s="15">
        <f>IF(Raw_Data!I265="","",TIMEVALUE(Raw_Data!I265))</f>
        <v>0.38263888888888886</v>
      </c>
      <c r="L265" s="15">
        <f>IF(Raw_Data!J265="","",TIMEVALUE(Raw_Data!J265))</f>
        <v>0.73750000000000004</v>
      </c>
      <c r="M265" s="13">
        <f>Raw_Data!K265</f>
        <v>8.5299999999999994</v>
      </c>
      <c r="N265" s="13">
        <f>Raw_Data!L265</f>
        <v>29</v>
      </c>
      <c r="O265" s="13">
        <f>Raw_Data!M265</f>
        <v>28</v>
      </c>
      <c r="P265" s="13">
        <f t="shared" si="18"/>
        <v>1</v>
      </c>
      <c r="Q265" s="13">
        <f>Raw_Data!O265</f>
        <v>29</v>
      </c>
      <c r="R265" s="16">
        <f t="shared" si="19"/>
        <v>96.551724137931032</v>
      </c>
      <c r="S265" s="16">
        <f>Raw_Data!Q265</f>
        <v>96.6</v>
      </c>
      <c r="T265" s="17">
        <f>Raw_Data!R265</f>
        <v>0.53</v>
      </c>
      <c r="U265" s="13" t="str">
        <f>Raw_Data!S265</f>
        <v>Low</v>
      </c>
      <c r="V265" s="13" t="str">
        <f>Raw_Data!T265</f>
        <v>In Progress</v>
      </c>
    </row>
    <row r="266" spans="1:22" x14ac:dyDescent="0.3">
      <c r="A266" s="13" t="str">
        <f>Raw_Data!A266</f>
        <v>EMP005</v>
      </c>
      <c r="B266" s="13" t="str">
        <f>Raw_Data!B266</f>
        <v>Vikram Patel</v>
      </c>
      <c r="C266" s="13" t="str">
        <f>Raw_Data!C266</f>
        <v>Operations</v>
      </c>
      <c r="D266" s="13" t="str">
        <f>Raw_Data!D266</f>
        <v>Process Executive</v>
      </c>
      <c r="E266" s="13" t="str">
        <f>Raw_Data!E266</f>
        <v>Kolkata</v>
      </c>
      <c r="F266" s="13" t="str">
        <f>Raw_Data!F266</f>
        <v>Amit Roy</v>
      </c>
      <c r="G266" s="14">
        <f>DATE(VALUE(RIGHT(Raw_Data!G266,4)),VALUE(MID(Raw_Data!G266,4,2)),VALUE(LEFT(Raw_Data!G266,2)))</f>
        <v>46128</v>
      </c>
      <c r="H266" s="13" t="str">
        <f t="shared" si="16"/>
        <v>Apr-2026</v>
      </c>
      <c r="I266" s="13" t="str">
        <f t="shared" si="17"/>
        <v>Thu</v>
      </c>
      <c r="J266" s="13" t="str">
        <f>Raw_Data!H266</f>
        <v>Half Day</v>
      </c>
      <c r="K266" s="15">
        <f>IF(Raw_Data!I266="","",TIMEVALUE(Raw_Data!I266))</f>
        <v>0.42986111111111114</v>
      </c>
      <c r="L266" s="15">
        <f>IF(Raw_Data!J266="","",TIMEVALUE(Raw_Data!J266))</f>
        <v>0.58263888888888893</v>
      </c>
      <c r="M266" s="13">
        <f>Raw_Data!K266</f>
        <v>3.68</v>
      </c>
      <c r="N266" s="13">
        <f>Raw_Data!L266</f>
        <v>9</v>
      </c>
      <c r="O266" s="13">
        <f>Raw_Data!M266</f>
        <v>6</v>
      </c>
      <c r="P266" s="13">
        <f t="shared" si="18"/>
        <v>3</v>
      </c>
      <c r="Q266" s="13">
        <f>Raw_Data!O266</f>
        <v>9</v>
      </c>
      <c r="R266" s="16">
        <f t="shared" si="19"/>
        <v>66.666666666666657</v>
      </c>
      <c r="S266" s="16">
        <f>Raw_Data!Q266</f>
        <v>66.7</v>
      </c>
      <c r="T266" s="17">
        <f>Raw_Data!R266</f>
        <v>0</v>
      </c>
      <c r="U266" s="13" t="str">
        <f>Raw_Data!S266</f>
        <v>Medium</v>
      </c>
      <c r="V266" s="13" t="str">
        <f>Raw_Data!T266</f>
        <v>In Progress</v>
      </c>
    </row>
    <row r="267" spans="1:22" x14ac:dyDescent="0.3">
      <c r="A267" s="13" t="str">
        <f>Raw_Data!A267</f>
        <v>EMP006</v>
      </c>
      <c r="B267" s="13" t="str">
        <f>Raw_Data!B267</f>
        <v>Ananya Gupta</v>
      </c>
      <c r="C267" s="13" t="str">
        <f>Raw_Data!C267</f>
        <v>Finance</v>
      </c>
      <c r="D267" s="13" t="str">
        <f>Raw_Data!D267</f>
        <v>Finance Executive</v>
      </c>
      <c r="E267" s="13" t="str">
        <f>Raw_Data!E267</f>
        <v>Kolkata</v>
      </c>
      <c r="F267" s="13" t="str">
        <f>Raw_Data!F267</f>
        <v>Neha Sen</v>
      </c>
      <c r="G267" s="14">
        <f>DATE(VALUE(RIGHT(Raw_Data!G267,4)),VALUE(MID(Raw_Data!G267,4,2)),VALUE(LEFT(Raw_Data!G267,2)))</f>
        <v>46128</v>
      </c>
      <c r="H267" s="13" t="str">
        <f t="shared" si="16"/>
        <v>Apr-2026</v>
      </c>
      <c r="I267" s="13" t="str">
        <f t="shared" si="17"/>
        <v>Thu</v>
      </c>
      <c r="J267" s="13" t="str">
        <f>Raw_Data!H267</f>
        <v>Present</v>
      </c>
      <c r="K267" s="15">
        <f>IF(Raw_Data!I267="","",TIMEVALUE(Raw_Data!I267))</f>
        <v>0.37777777777777777</v>
      </c>
      <c r="L267" s="15">
        <f>IF(Raw_Data!J267="","",TIMEVALUE(Raw_Data!J267))</f>
        <v>0.69722222222222219</v>
      </c>
      <c r="M267" s="13">
        <f>Raw_Data!K267</f>
        <v>7.68</v>
      </c>
      <c r="N267" s="13">
        <f>Raw_Data!L267</f>
        <v>18</v>
      </c>
      <c r="O267" s="13">
        <f>Raw_Data!M267</f>
        <v>16</v>
      </c>
      <c r="P267" s="13">
        <f t="shared" si="18"/>
        <v>2</v>
      </c>
      <c r="Q267" s="13">
        <f>Raw_Data!O267</f>
        <v>18</v>
      </c>
      <c r="R267" s="16">
        <f t="shared" si="19"/>
        <v>88.888888888888886</v>
      </c>
      <c r="S267" s="16">
        <f>Raw_Data!Q267</f>
        <v>88.9</v>
      </c>
      <c r="T267" s="17">
        <f>Raw_Data!R267</f>
        <v>0</v>
      </c>
      <c r="U267" s="13" t="str">
        <f>Raw_Data!S267</f>
        <v>Medium</v>
      </c>
      <c r="V267" s="13" t="str">
        <f>Raw_Data!T267</f>
        <v>In Progress</v>
      </c>
    </row>
    <row r="268" spans="1:22" x14ac:dyDescent="0.3">
      <c r="A268" s="13" t="str">
        <f>Raw_Data!A268</f>
        <v>EMP007</v>
      </c>
      <c r="B268" s="13" t="str">
        <f>Raw_Data!B268</f>
        <v>Rohan Mehta</v>
      </c>
      <c r="C268" s="13" t="str">
        <f>Raw_Data!C268</f>
        <v>Finance</v>
      </c>
      <c r="D268" s="13" t="str">
        <f>Raw_Data!D268</f>
        <v>Accounts Executive</v>
      </c>
      <c r="E268" s="13" t="str">
        <f>Raw_Data!E268</f>
        <v>Kolkata</v>
      </c>
      <c r="F268" s="13" t="str">
        <f>Raw_Data!F268</f>
        <v>Neha Sen</v>
      </c>
      <c r="G268" s="14">
        <f>DATE(VALUE(RIGHT(Raw_Data!G268,4)),VALUE(MID(Raw_Data!G268,4,2)),VALUE(LEFT(Raw_Data!G268,2)))</f>
        <v>46128</v>
      </c>
      <c r="H268" s="13" t="str">
        <f t="shared" si="16"/>
        <v>Apr-2026</v>
      </c>
      <c r="I268" s="13" t="str">
        <f t="shared" si="17"/>
        <v>Thu</v>
      </c>
      <c r="J268" s="13" t="str">
        <f>Raw_Data!H268</f>
        <v>Present</v>
      </c>
      <c r="K268" s="15">
        <f>IF(Raw_Data!I268="","",TIMEVALUE(Raw_Data!I268))</f>
        <v>0.38194444444444442</v>
      </c>
      <c r="L268" s="15">
        <f>IF(Raw_Data!J268="","",TIMEVALUE(Raw_Data!J268))</f>
        <v>0.76180555555555551</v>
      </c>
      <c r="M268" s="13">
        <f>Raw_Data!K268</f>
        <v>9.1300000000000008</v>
      </c>
      <c r="N268" s="13">
        <f>Raw_Data!L268</f>
        <v>13</v>
      </c>
      <c r="O268" s="13">
        <f>Raw_Data!M268</f>
        <v>13</v>
      </c>
      <c r="P268" s="13">
        <f t="shared" si="18"/>
        <v>0</v>
      </c>
      <c r="Q268" s="13">
        <f>Raw_Data!O268</f>
        <v>13</v>
      </c>
      <c r="R268" s="16">
        <f t="shared" si="19"/>
        <v>100</v>
      </c>
      <c r="S268" s="16">
        <f>Raw_Data!Q268</f>
        <v>100</v>
      </c>
      <c r="T268" s="17">
        <f>Raw_Data!R268</f>
        <v>1.1299999999999999</v>
      </c>
      <c r="U268" s="13" t="str">
        <f>Raw_Data!S268</f>
        <v>Low</v>
      </c>
      <c r="V268" s="13" t="str">
        <f>Raw_Data!T268</f>
        <v>Closed</v>
      </c>
    </row>
    <row r="269" spans="1:22" x14ac:dyDescent="0.3">
      <c r="A269" s="13" t="str">
        <f>Raw_Data!A269</f>
        <v>EMP008</v>
      </c>
      <c r="B269" s="13" t="str">
        <f>Raw_Data!B269</f>
        <v>Ishita Roy</v>
      </c>
      <c r="C269" s="13" t="str">
        <f>Raw_Data!C269</f>
        <v>Finance</v>
      </c>
      <c r="D269" s="13" t="str">
        <f>Raw_Data!D269</f>
        <v>Finance Executive</v>
      </c>
      <c r="E269" s="13" t="str">
        <f>Raw_Data!E269</f>
        <v>Kolkata</v>
      </c>
      <c r="F269" s="13" t="str">
        <f>Raw_Data!F269</f>
        <v>Neha Sen</v>
      </c>
      <c r="G269" s="14">
        <f>DATE(VALUE(RIGHT(Raw_Data!G269,4)),VALUE(MID(Raw_Data!G269,4,2)),VALUE(LEFT(Raw_Data!G269,2)))</f>
        <v>46128</v>
      </c>
      <c r="H269" s="13" t="str">
        <f t="shared" si="16"/>
        <v>Apr-2026</v>
      </c>
      <c r="I269" s="13" t="str">
        <f t="shared" si="17"/>
        <v>Thu</v>
      </c>
      <c r="J269" s="13" t="str">
        <f>Raw_Data!H269</f>
        <v>Present</v>
      </c>
      <c r="K269" s="15">
        <f>IF(Raw_Data!I269="","",TIMEVALUE(Raw_Data!I269))</f>
        <v>0.37847222222222221</v>
      </c>
      <c r="L269" s="15">
        <f>IF(Raw_Data!J269="","",TIMEVALUE(Raw_Data!J269))</f>
        <v>0.71736111111111112</v>
      </c>
      <c r="M269" s="13">
        <f>Raw_Data!K269</f>
        <v>8.14</v>
      </c>
      <c r="N269" s="13">
        <f>Raw_Data!L269</f>
        <v>15</v>
      </c>
      <c r="O269" s="13">
        <f>Raw_Data!M269</f>
        <v>14</v>
      </c>
      <c r="P269" s="13">
        <f t="shared" si="18"/>
        <v>1</v>
      </c>
      <c r="Q269" s="13">
        <f>Raw_Data!O269</f>
        <v>15</v>
      </c>
      <c r="R269" s="16">
        <f t="shared" si="19"/>
        <v>93.333333333333329</v>
      </c>
      <c r="S269" s="16">
        <f>Raw_Data!Q269</f>
        <v>93.3</v>
      </c>
      <c r="T269" s="17">
        <f>Raw_Data!R269</f>
        <v>0.14000000000000001</v>
      </c>
      <c r="U269" s="13" t="str">
        <f>Raw_Data!S269</f>
        <v>High</v>
      </c>
      <c r="V269" s="13" t="str">
        <f>Raw_Data!T269</f>
        <v>In Progress</v>
      </c>
    </row>
    <row r="270" spans="1:22" x14ac:dyDescent="0.3">
      <c r="A270" s="13" t="str">
        <f>Raw_Data!A270</f>
        <v>EMP009</v>
      </c>
      <c r="B270" s="13" t="str">
        <f>Raw_Data!B270</f>
        <v>Arjun Nair</v>
      </c>
      <c r="C270" s="13" t="str">
        <f>Raw_Data!C270</f>
        <v>Sales</v>
      </c>
      <c r="D270" s="13" t="str">
        <f>Raw_Data!D270</f>
        <v>Sales Executive</v>
      </c>
      <c r="E270" s="13" t="str">
        <f>Raw_Data!E270</f>
        <v>Kolkata</v>
      </c>
      <c r="F270" s="13" t="str">
        <f>Raw_Data!F270</f>
        <v>Sourav Das</v>
      </c>
      <c r="G270" s="14">
        <f>DATE(VALUE(RIGHT(Raw_Data!G270,4)),VALUE(MID(Raw_Data!G270,4,2)),VALUE(LEFT(Raw_Data!G270,2)))</f>
        <v>46128</v>
      </c>
      <c r="H270" s="13" t="str">
        <f t="shared" si="16"/>
        <v>Apr-2026</v>
      </c>
      <c r="I270" s="13" t="str">
        <f t="shared" si="17"/>
        <v>Thu</v>
      </c>
      <c r="J270" s="13" t="str">
        <f>Raw_Data!H270</f>
        <v>Present</v>
      </c>
      <c r="K270" s="15">
        <f>IF(Raw_Data!I270="","",TIMEVALUE(Raw_Data!I270))</f>
        <v>0.42916666666666664</v>
      </c>
      <c r="L270" s="15">
        <f>IF(Raw_Data!J270="","",TIMEVALUE(Raw_Data!J270))</f>
        <v>0.75902777777777775</v>
      </c>
      <c r="M270" s="13">
        <f>Raw_Data!K270</f>
        <v>7.92</v>
      </c>
      <c r="N270" s="13">
        <f>Raw_Data!L270</f>
        <v>21</v>
      </c>
      <c r="O270" s="13">
        <f>Raw_Data!M270</f>
        <v>20</v>
      </c>
      <c r="P270" s="13">
        <f t="shared" si="18"/>
        <v>1</v>
      </c>
      <c r="Q270" s="13">
        <f>Raw_Data!O270</f>
        <v>21</v>
      </c>
      <c r="R270" s="16">
        <f t="shared" si="19"/>
        <v>95.238095238095227</v>
      </c>
      <c r="S270" s="16">
        <f>Raw_Data!Q270</f>
        <v>95.2</v>
      </c>
      <c r="T270" s="17">
        <f>Raw_Data!R270</f>
        <v>0</v>
      </c>
      <c r="U270" s="13" t="str">
        <f>Raw_Data!S270</f>
        <v>Critical</v>
      </c>
      <c r="V270" s="13" t="str">
        <f>Raw_Data!T270</f>
        <v>In Progress</v>
      </c>
    </row>
    <row r="271" spans="1:22" x14ac:dyDescent="0.3">
      <c r="A271" s="13" t="str">
        <f>Raw_Data!A271</f>
        <v>EMP010</v>
      </c>
      <c r="B271" s="13" t="str">
        <f>Raw_Data!B271</f>
        <v>Meera Kapoor</v>
      </c>
      <c r="C271" s="13" t="str">
        <f>Raw_Data!C271</f>
        <v>Sales</v>
      </c>
      <c r="D271" s="13" t="str">
        <f>Raw_Data!D271</f>
        <v>Sales Executive</v>
      </c>
      <c r="E271" s="13" t="str">
        <f>Raw_Data!E271</f>
        <v>Kolkata</v>
      </c>
      <c r="F271" s="13" t="str">
        <f>Raw_Data!F271</f>
        <v>Sourav Das</v>
      </c>
      <c r="G271" s="14">
        <f>DATE(VALUE(RIGHT(Raw_Data!G271,4)),VALUE(MID(Raw_Data!G271,4,2)),VALUE(LEFT(Raw_Data!G271,2)))</f>
        <v>46128</v>
      </c>
      <c r="H271" s="13" t="str">
        <f t="shared" si="16"/>
        <v>Apr-2026</v>
      </c>
      <c r="I271" s="13" t="str">
        <f t="shared" si="17"/>
        <v>Thu</v>
      </c>
      <c r="J271" s="13" t="str">
        <f>Raw_Data!H271</f>
        <v>Present</v>
      </c>
      <c r="K271" s="15">
        <f>IF(Raw_Data!I271="","",TIMEVALUE(Raw_Data!I271))</f>
        <v>0.38819444444444445</v>
      </c>
      <c r="L271" s="15">
        <f>IF(Raw_Data!J271="","",TIMEVALUE(Raw_Data!J271))</f>
        <v>0.73541666666666672</v>
      </c>
      <c r="M271" s="13">
        <f>Raw_Data!K271</f>
        <v>8.34</v>
      </c>
      <c r="N271" s="13">
        <f>Raw_Data!L271</f>
        <v>15</v>
      </c>
      <c r="O271" s="13">
        <f>Raw_Data!M271</f>
        <v>15</v>
      </c>
      <c r="P271" s="13">
        <f t="shared" si="18"/>
        <v>0</v>
      </c>
      <c r="Q271" s="13">
        <f>Raw_Data!O271</f>
        <v>15</v>
      </c>
      <c r="R271" s="16">
        <f t="shared" si="19"/>
        <v>100</v>
      </c>
      <c r="S271" s="16">
        <f>Raw_Data!Q271</f>
        <v>100</v>
      </c>
      <c r="T271" s="17">
        <f>Raw_Data!R271</f>
        <v>0.34</v>
      </c>
      <c r="U271" s="13" t="str">
        <f>Raw_Data!S271</f>
        <v>Low</v>
      </c>
      <c r="V271" s="13" t="str">
        <f>Raw_Data!T271</f>
        <v>Closed</v>
      </c>
    </row>
    <row r="272" spans="1:22" x14ac:dyDescent="0.3">
      <c r="A272" s="13" t="str">
        <f>Raw_Data!A272</f>
        <v>EMP011</v>
      </c>
      <c r="B272" s="13" t="str">
        <f>Raw_Data!B272</f>
        <v>Karan Malhotra</v>
      </c>
      <c r="C272" s="13" t="str">
        <f>Raw_Data!C272</f>
        <v>Sales</v>
      </c>
      <c r="D272" s="13" t="str">
        <f>Raw_Data!D272</f>
        <v>Senior Executive</v>
      </c>
      <c r="E272" s="13" t="str">
        <f>Raw_Data!E272</f>
        <v>Kolkata</v>
      </c>
      <c r="F272" s="13" t="str">
        <f>Raw_Data!F272</f>
        <v>Sourav Das</v>
      </c>
      <c r="G272" s="14">
        <f>DATE(VALUE(RIGHT(Raw_Data!G272,4)),VALUE(MID(Raw_Data!G272,4,2)),VALUE(LEFT(Raw_Data!G272,2)))</f>
        <v>46128</v>
      </c>
      <c r="H272" s="13" t="str">
        <f t="shared" si="16"/>
        <v>Apr-2026</v>
      </c>
      <c r="I272" s="13" t="str">
        <f t="shared" si="17"/>
        <v>Thu</v>
      </c>
      <c r="J272" s="13" t="str">
        <f>Raw_Data!H272</f>
        <v>Present</v>
      </c>
      <c r="K272" s="15">
        <f>IF(Raw_Data!I272="","",TIMEVALUE(Raw_Data!I272))</f>
        <v>0.37569444444444444</v>
      </c>
      <c r="L272" s="15">
        <f>IF(Raw_Data!J272="","",TIMEVALUE(Raw_Data!J272))</f>
        <v>0.73402777777777772</v>
      </c>
      <c r="M272" s="13">
        <f>Raw_Data!K272</f>
        <v>8.6</v>
      </c>
      <c r="N272" s="13">
        <f>Raw_Data!L272</f>
        <v>23</v>
      </c>
      <c r="O272" s="13">
        <f>Raw_Data!M272</f>
        <v>21</v>
      </c>
      <c r="P272" s="13">
        <f t="shared" si="18"/>
        <v>2</v>
      </c>
      <c r="Q272" s="13">
        <f>Raw_Data!O272</f>
        <v>23</v>
      </c>
      <c r="R272" s="16">
        <f t="shared" si="19"/>
        <v>91.304347826086953</v>
      </c>
      <c r="S272" s="16">
        <f>Raw_Data!Q272</f>
        <v>91.3</v>
      </c>
      <c r="T272" s="17">
        <f>Raw_Data!R272</f>
        <v>0.6</v>
      </c>
      <c r="U272" s="13" t="str">
        <f>Raw_Data!S272</f>
        <v>High</v>
      </c>
      <c r="V272" s="13" t="str">
        <f>Raw_Data!T272</f>
        <v>In Progress</v>
      </c>
    </row>
    <row r="273" spans="1:22" x14ac:dyDescent="0.3">
      <c r="A273" s="13" t="str">
        <f>Raw_Data!A273</f>
        <v>EMP012</v>
      </c>
      <c r="B273" s="13" t="str">
        <f>Raw_Data!B273</f>
        <v>Tanya Bose</v>
      </c>
      <c r="C273" s="13" t="str">
        <f>Raw_Data!C273</f>
        <v>HR</v>
      </c>
      <c r="D273" s="13" t="str">
        <f>Raw_Data!D273</f>
        <v>HR Executive</v>
      </c>
      <c r="E273" s="13" t="str">
        <f>Raw_Data!E273</f>
        <v>Kolkata</v>
      </c>
      <c r="F273" s="13" t="str">
        <f>Raw_Data!F273</f>
        <v>Ritu Ghosh</v>
      </c>
      <c r="G273" s="14">
        <f>DATE(VALUE(RIGHT(Raw_Data!G273,4)),VALUE(MID(Raw_Data!G273,4,2)),VALUE(LEFT(Raw_Data!G273,2)))</f>
        <v>46128</v>
      </c>
      <c r="H273" s="13" t="str">
        <f t="shared" si="16"/>
        <v>Apr-2026</v>
      </c>
      <c r="I273" s="13" t="str">
        <f t="shared" si="17"/>
        <v>Thu</v>
      </c>
      <c r="J273" s="13" t="str">
        <f>Raw_Data!H273</f>
        <v>Present</v>
      </c>
      <c r="K273" s="15">
        <f>IF(Raw_Data!I273="","",TIMEVALUE(Raw_Data!I273))</f>
        <v>0.37569444444444444</v>
      </c>
      <c r="L273" s="15">
        <f>IF(Raw_Data!J273="","",TIMEVALUE(Raw_Data!J273))</f>
        <v>0.73263888888888884</v>
      </c>
      <c r="M273" s="13">
        <f>Raw_Data!K273</f>
        <v>8.57</v>
      </c>
      <c r="N273" s="13">
        <f>Raw_Data!L273</f>
        <v>18</v>
      </c>
      <c r="O273" s="13">
        <f>Raw_Data!M273</f>
        <v>17</v>
      </c>
      <c r="P273" s="13">
        <f t="shared" si="18"/>
        <v>1</v>
      </c>
      <c r="Q273" s="13">
        <f>Raw_Data!O273</f>
        <v>18</v>
      </c>
      <c r="R273" s="16">
        <f t="shared" si="19"/>
        <v>94.444444444444443</v>
      </c>
      <c r="S273" s="16">
        <f>Raw_Data!Q273</f>
        <v>94.4</v>
      </c>
      <c r="T273" s="17">
        <f>Raw_Data!R273</f>
        <v>0.56999999999999995</v>
      </c>
      <c r="U273" s="13" t="str">
        <f>Raw_Data!S273</f>
        <v>Low</v>
      </c>
      <c r="V273" s="13" t="str">
        <f>Raw_Data!T273</f>
        <v>In Progress</v>
      </c>
    </row>
    <row r="274" spans="1:22" x14ac:dyDescent="0.3">
      <c r="A274" s="13" t="str">
        <f>Raw_Data!A274</f>
        <v>EMP013</v>
      </c>
      <c r="B274" s="13" t="str">
        <f>Raw_Data!B274</f>
        <v>Aditya Jain</v>
      </c>
      <c r="C274" s="13" t="str">
        <f>Raw_Data!C274</f>
        <v>Customer Support</v>
      </c>
      <c r="D274" s="13" t="str">
        <f>Raw_Data!D274</f>
        <v>Support Executive</v>
      </c>
      <c r="E274" s="13" t="str">
        <f>Raw_Data!E274</f>
        <v>Kolkata</v>
      </c>
      <c r="F274" s="13" t="str">
        <f>Raw_Data!F274</f>
        <v>Ritu Ghosh</v>
      </c>
      <c r="G274" s="14">
        <f>DATE(VALUE(RIGHT(Raw_Data!G274,4)),VALUE(MID(Raw_Data!G274,4,2)),VALUE(LEFT(Raw_Data!G274,2)))</f>
        <v>46128</v>
      </c>
      <c r="H274" s="13" t="str">
        <f t="shared" si="16"/>
        <v>Apr-2026</v>
      </c>
      <c r="I274" s="13" t="str">
        <f t="shared" si="17"/>
        <v>Thu</v>
      </c>
      <c r="J274" s="13" t="str">
        <f>Raw_Data!H274</f>
        <v>Present</v>
      </c>
      <c r="K274" s="15">
        <f>IF(Raw_Data!I274="","",TIMEVALUE(Raw_Data!I274))</f>
        <v>0.41944444444444445</v>
      </c>
      <c r="L274" s="15">
        <f>IF(Raw_Data!J274="","",TIMEVALUE(Raw_Data!J274))</f>
        <v>0.76041666666666663</v>
      </c>
      <c r="M274" s="13">
        <f>Raw_Data!K274</f>
        <v>8.19</v>
      </c>
      <c r="N274" s="13">
        <f>Raw_Data!L274</f>
        <v>29</v>
      </c>
      <c r="O274" s="13">
        <f>Raw_Data!M274</f>
        <v>27</v>
      </c>
      <c r="P274" s="13">
        <f t="shared" si="18"/>
        <v>2</v>
      </c>
      <c r="Q274" s="13">
        <f>Raw_Data!O274</f>
        <v>29</v>
      </c>
      <c r="R274" s="16">
        <f t="shared" si="19"/>
        <v>93.103448275862064</v>
      </c>
      <c r="S274" s="16">
        <f>Raw_Data!Q274</f>
        <v>93.1</v>
      </c>
      <c r="T274" s="17">
        <f>Raw_Data!R274</f>
        <v>0.19</v>
      </c>
      <c r="U274" s="13" t="str">
        <f>Raw_Data!S274</f>
        <v>Medium</v>
      </c>
      <c r="V274" s="13" t="str">
        <f>Raw_Data!T274</f>
        <v>In Progress</v>
      </c>
    </row>
    <row r="275" spans="1:22" x14ac:dyDescent="0.3">
      <c r="A275" s="13" t="str">
        <f>Raw_Data!A275</f>
        <v>EMP014</v>
      </c>
      <c r="B275" s="13" t="str">
        <f>Raw_Data!B275</f>
        <v>Neha Agarwal</v>
      </c>
      <c r="C275" s="13" t="str">
        <f>Raw_Data!C275</f>
        <v>Customer Support</v>
      </c>
      <c r="D275" s="13" t="str">
        <f>Raw_Data!D275</f>
        <v>Support Executive</v>
      </c>
      <c r="E275" s="13" t="str">
        <f>Raw_Data!E275</f>
        <v>Kolkata</v>
      </c>
      <c r="F275" s="13" t="str">
        <f>Raw_Data!F275</f>
        <v>Ritu Ghosh</v>
      </c>
      <c r="G275" s="14">
        <f>DATE(VALUE(RIGHT(Raw_Data!G275,4)),VALUE(MID(Raw_Data!G275,4,2)),VALUE(LEFT(Raw_Data!G275,2)))</f>
        <v>46128</v>
      </c>
      <c r="H275" s="13" t="str">
        <f t="shared" si="16"/>
        <v>Apr-2026</v>
      </c>
      <c r="I275" s="13" t="str">
        <f t="shared" si="17"/>
        <v>Thu</v>
      </c>
      <c r="J275" s="13" t="str">
        <f>Raw_Data!H275</f>
        <v>Present</v>
      </c>
      <c r="K275" s="15">
        <f>IF(Raw_Data!I275="","",TIMEVALUE(Raw_Data!I275))</f>
        <v>0.37777777777777777</v>
      </c>
      <c r="L275" s="15">
        <f>IF(Raw_Data!J275="","",TIMEVALUE(Raw_Data!J275))</f>
        <v>0.72916666666666663</v>
      </c>
      <c r="M275" s="13">
        <f>Raw_Data!K275</f>
        <v>8.44</v>
      </c>
      <c r="N275" s="13">
        <f>Raw_Data!L275</f>
        <v>33</v>
      </c>
      <c r="O275" s="13">
        <f>Raw_Data!M275</f>
        <v>30</v>
      </c>
      <c r="P275" s="13">
        <f t="shared" si="18"/>
        <v>3</v>
      </c>
      <c r="Q275" s="13">
        <f>Raw_Data!O275</f>
        <v>33</v>
      </c>
      <c r="R275" s="16">
        <f t="shared" si="19"/>
        <v>90.909090909090907</v>
      </c>
      <c r="S275" s="16">
        <f>Raw_Data!Q275</f>
        <v>90.9</v>
      </c>
      <c r="T275" s="17">
        <f>Raw_Data!R275</f>
        <v>0.44</v>
      </c>
      <c r="U275" s="13" t="str">
        <f>Raw_Data!S275</f>
        <v>Critical</v>
      </c>
      <c r="V275" s="13" t="str">
        <f>Raw_Data!T275</f>
        <v>In Progress</v>
      </c>
    </row>
    <row r="276" spans="1:22" x14ac:dyDescent="0.3">
      <c r="A276" s="13" t="str">
        <f>Raw_Data!A276</f>
        <v>EMP015</v>
      </c>
      <c r="B276" s="13" t="str">
        <f>Raw_Data!B276</f>
        <v>Siddharth Roy</v>
      </c>
      <c r="C276" s="13" t="str">
        <f>Raw_Data!C276</f>
        <v>Customer Support</v>
      </c>
      <c r="D276" s="13" t="str">
        <f>Raw_Data!D276</f>
        <v>Senior Executive</v>
      </c>
      <c r="E276" s="13" t="str">
        <f>Raw_Data!E276</f>
        <v>Kolkata</v>
      </c>
      <c r="F276" s="13" t="str">
        <f>Raw_Data!F276</f>
        <v>Ritu Ghosh</v>
      </c>
      <c r="G276" s="14">
        <f>DATE(VALUE(RIGHT(Raw_Data!G276,4)),VALUE(MID(Raw_Data!G276,4,2)),VALUE(LEFT(Raw_Data!G276,2)))</f>
        <v>46128</v>
      </c>
      <c r="H276" s="13" t="str">
        <f t="shared" si="16"/>
        <v>Apr-2026</v>
      </c>
      <c r="I276" s="13" t="str">
        <f t="shared" si="17"/>
        <v>Thu</v>
      </c>
      <c r="J276" s="13" t="str">
        <f>Raw_Data!H276</f>
        <v>Present</v>
      </c>
      <c r="K276" s="15">
        <f>IF(Raw_Data!I276="","",TIMEVALUE(Raw_Data!I276))</f>
        <v>0.4236111111111111</v>
      </c>
      <c r="L276" s="15">
        <f>IF(Raw_Data!J276="","",TIMEVALUE(Raw_Data!J276))</f>
        <v>0.81944444444444442</v>
      </c>
      <c r="M276" s="13">
        <f>Raw_Data!K276</f>
        <v>9.5</v>
      </c>
      <c r="N276" s="13">
        <f>Raw_Data!L276</f>
        <v>22</v>
      </c>
      <c r="O276" s="13">
        <f>Raw_Data!M276</f>
        <v>19</v>
      </c>
      <c r="P276" s="13">
        <f t="shared" si="18"/>
        <v>3</v>
      </c>
      <c r="Q276" s="13">
        <f>Raw_Data!O276</f>
        <v>22</v>
      </c>
      <c r="R276" s="16">
        <f t="shared" si="19"/>
        <v>86.36363636363636</v>
      </c>
      <c r="S276" s="16">
        <f>Raw_Data!Q276</f>
        <v>86.4</v>
      </c>
      <c r="T276" s="17">
        <f>Raw_Data!R276</f>
        <v>1.5</v>
      </c>
      <c r="U276" s="13" t="str">
        <f>Raw_Data!S276</f>
        <v>Medium</v>
      </c>
      <c r="V276" s="13" t="str">
        <f>Raw_Data!T276</f>
        <v>In Progress</v>
      </c>
    </row>
    <row r="277" spans="1:22" x14ac:dyDescent="0.3">
      <c r="A277" s="13" t="str">
        <f>Raw_Data!A277</f>
        <v>EMP016</v>
      </c>
      <c r="B277" s="13" t="str">
        <f>Raw_Data!B277</f>
        <v>Pooja Saha</v>
      </c>
      <c r="C277" s="13" t="str">
        <f>Raw_Data!C277</f>
        <v>Operations</v>
      </c>
      <c r="D277" s="13" t="str">
        <f>Raw_Data!D277</f>
        <v>Process Executive</v>
      </c>
      <c r="E277" s="13" t="str">
        <f>Raw_Data!E277</f>
        <v>Durgapur</v>
      </c>
      <c r="F277" s="13" t="str">
        <f>Raw_Data!F277</f>
        <v>Amit Roy</v>
      </c>
      <c r="G277" s="14">
        <f>DATE(VALUE(RIGHT(Raw_Data!G277,4)),VALUE(MID(Raw_Data!G277,4,2)),VALUE(LEFT(Raw_Data!G277,2)))</f>
        <v>46128</v>
      </c>
      <c r="H277" s="13" t="str">
        <f t="shared" si="16"/>
        <v>Apr-2026</v>
      </c>
      <c r="I277" s="13" t="str">
        <f t="shared" si="17"/>
        <v>Thu</v>
      </c>
      <c r="J277" s="13" t="str">
        <f>Raw_Data!H277</f>
        <v>Present</v>
      </c>
      <c r="K277" s="15">
        <f>IF(Raw_Data!I277="","",TIMEVALUE(Raw_Data!I277))</f>
        <v>0.38819444444444445</v>
      </c>
      <c r="L277" s="15">
        <f>IF(Raw_Data!J277="","",TIMEVALUE(Raw_Data!J277))</f>
        <v>0.73611111111111116</v>
      </c>
      <c r="M277" s="13">
        <f>Raw_Data!K277</f>
        <v>8.36</v>
      </c>
      <c r="N277" s="13">
        <f>Raw_Data!L277</f>
        <v>25</v>
      </c>
      <c r="O277" s="13">
        <f>Raw_Data!M277</f>
        <v>25</v>
      </c>
      <c r="P277" s="13">
        <f t="shared" si="18"/>
        <v>0</v>
      </c>
      <c r="Q277" s="13">
        <f>Raw_Data!O277</f>
        <v>25</v>
      </c>
      <c r="R277" s="16">
        <f t="shared" si="19"/>
        <v>100</v>
      </c>
      <c r="S277" s="16">
        <f>Raw_Data!Q277</f>
        <v>100</v>
      </c>
      <c r="T277" s="17">
        <f>Raw_Data!R277</f>
        <v>0.36</v>
      </c>
      <c r="U277" s="13" t="str">
        <f>Raw_Data!S277</f>
        <v>Low</v>
      </c>
      <c r="V277" s="13" t="str">
        <f>Raw_Data!T277</f>
        <v>Closed</v>
      </c>
    </row>
    <row r="278" spans="1:22" x14ac:dyDescent="0.3">
      <c r="A278" s="13" t="str">
        <f>Raw_Data!A278</f>
        <v>EMP017</v>
      </c>
      <c r="B278" s="13" t="str">
        <f>Raw_Data!B278</f>
        <v>Abhishek Paul</v>
      </c>
      <c r="C278" s="13" t="str">
        <f>Raw_Data!C278</f>
        <v>Operations</v>
      </c>
      <c r="D278" s="13" t="str">
        <f>Raw_Data!D278</f>
        <v>Process Executive</v>
      </c>
      <c r="E278" s="13" t="str">
        <f>Raw_Data!E278</f>
        <v>Durgapur</v>
      </c>
      <c r="F278" s="13" t="str">
        <f>Raw_Data!F278</f>
        <v>Amit Roy</v>
      </c>
      <c r="G278" s="14">
        <f>DATE(VALUE(RIGHT(Raw_Data!G278,4)),VALUE(MID(Raw_Data!G278,4,2)),VALUE(LEFT(Raw_Data!G278,2)))</f>
        <v>46128</v>
      </c>
      <c r="H278" s="13" t="str">
        <f t="shared" si="16"/>
        <v>Apr-2026</v>
      </c>
      <c r="I278" s="13" t="str">
        <f t="shared" si="17"/>
        <v>Thu</v>
      </c>
      <c r="J278" s="13" t="str">
        <f>Raw_Data!H278</f>
        <v>Present</v>
      </c>
      <c r="K278" s="15">
        <f>IF(Raw_Data!I278="","",TIMEVALUE(Raw_Data!I278))</f>
        <v>0.37986111111111109</v>
      </c>
      <c r="L278" s="15">
        <f>IF(Raw_Data!J278="","",TIMEVALUE(Raw_Data!J278))</f>
        <v>0.77361111111111114</v>
      </c>
      <c r="M278" s="13">
        <f>Raw_Data!K278</f>
        <v>9.4600000000000009</v>
      </c>
      <c r="N278" s="13">
        <f>Raw_Data!L278</f>
        <v>32</v>
      </c>
      <c r="O278" s="13">
        <f>Raw_Data!M278</f>
        <v>30</v>
      </c>
      <c r="P278" s="13">
        <f t="shared" si="18"/>
        <v>2</v>
      </c>
      <c r="Q278" s="13">
        <f>Raw_Data!O278</f>
        <v>32</v>
      </c>
      <c r="R278" s="16">
        <f t="shared" si="19"/>
        <v>93.75</v>
      </c>
      <c r="S278" s="16">
        <f>Raw_Data!Q278</f>
        <v>93.8</v>
      </c>
      <c r="T278" s="17">
        <f>Raw_Data!R278</f>
        <v>1.46</v>
      </c>
      <c r="U278" s="13" t="str">
        <f>Raw_Data!S278</f>
        <v>Medium</v>
      </c>
      <c r="V278" s="13" t="str">
        <f>Raw_Data!T278</f>
        <v>In Progress</v>
      </c>
    </row>
    <row r="279" spans="1:22" x14ac:dyDescent="0.3">
      <c r="A279" s="13" t="str">
        <f>Raw_Data!A279</f>
        <v>EMP018</v>
      </c>
      <c r="B279" s="13" t="str">
        <f>Raw_Data!B279</f>
        <v>Nandini Ghosh</v>
      </c>
      <c r="C279" s="13" t="str">
        <f>Raw_Data!C279</f>
        <v>Finance</v>
      </c>
      <c r="D279" s="13" t="str">
        <f>Raw_Data!D279</f>
        <v>Finance Executive</v>
      </c>
      <c r="E279" s="13" t="str">
        <f>Raw_Data!E279</f>
        <v>Durgapur</v>
      </c>
      <c r="F279" s="13" t="str">
        <f>Raw_Data!F279</f>
        <v>Neha Sen</v>
      </c>
      <c r="G279" s="14">
        <f>DATE(VALUE(RIGHT(Raw_Data!G279,4)),VALUE(MID(Raw_Data!G279,4,2)),VALUE(LEFT(Raw_Data!G279,2)))</f>
        <v>46128</v>
      </c>
      <c r="H279" s="13" t="str">
        <f t="shared" si="16"/>
        <v>Apr-2026</v>
      </c>
      <c r="I279" s="13" t="str">
        <f t="shared" si="17"/>
        <v>Thu</v>
      </c>
      <c r="J279" s="13" t="str">
        <f>Raw_Data!H279</f>
        <v>Present</v>
      </c>
      <c r="K279" s="15">
        <f>IF(Raw_Data!I279="","",TIMEVALUE(Raw_Data!I279))</f>
        <v>0.42430555555555555</v>
      </c>
      <c r="L279" s="15">
        <f>IF(Raw_Data!J279="","",TIMEVALUE(Raw_Data!J279))</f>
        <v>0.78055555555555556</v>
      </c>
      <c r="M279" s="13">
        <f>Raw_Data!K279</f>
        <v>8.5500000000000007</v>
      </c>
      <c r="N279" s="13">
        <f>Raw_Data!L279</f>
        <v>15</v>
      </c>
      <c r="O279" s="13">
        <f>Raw_Data!M279</f>
        <v>15</v>
      </c>
      <c r="P279" s="13">
        <f t="shared" si="18"/>
        <v>0</v>
      </c>
      <c r="Q279" s="13">
        <f>Raw_Data!O279</f>
        <v>15</v>
      </c>
      <c r="R279" s="16">
        <f t="shared" si="19"/>
        <v>100</v>
      </c>
      <c r="S279" s="16">
        <f>Raw_Data!Q279</f>
        <v>100</v>
      </c>
      <c r="T279" s="17">
        <f>Raw_Data!R279</f>
        <v>0.55000000000000004</v>
      </c>
      <c r="U279" s="13" t="str">
        <f>Raw_Data!S279</f>
        <v>Low</v>
      </c>
      <c r="V279" s="13" t="str">
        <f>Raw_Data!T279</f>
        <v>Closed</v>
      </c>
    </row>
    <row r="280" spans="1:22" x14ac:dyDescent="0.3">
      <c r="A280" s="13" t="str">
        <f>Raw_Data!A280</f>
        <v>EMP019</v>
      </c>
      <c r="B280" s="13" t="str">
        <f>Raw_Data!B280</f>
        <v>Manish Kumar</v>
      </c>
      <c r="C280" s="13" t="str">
        <f>Raw_Data!C280</f>
        <v>Sales</v>
      </c>
      <c r="D280" s="13" t="str">
        <f>Raw_Data!D280</f>
        <v>Sales Executive</v>
      </c>
      <c r="E280" s="13" t="str">
        <f>Raw_Data!E280</f>
        <v>Durgapur</v>
      </c>
      <c r="F280" s="13" t="str">
        <f>Raw_Data!F280</f>
        <v>Sourav Das</v>
      </c>
      <c r="G280" s="14">
        <f>DATE(VALUE(RIGHT(Raw_Data!G280,4)),VALUE(MID(Raw_Data!G280,4,2)),VALUE(LEFT(Raw_Data!G280,2)))</f>
        <v>46128</v>
      </c>
      <c r="H280" s="13" t="str">
        <f t="shared" si="16"/>
        <v>Apr-2026</v>
      </c>
      <c r="I280" s="13" t="str">
        <f t="shared" si="17"/>
        <v>Thu</v>
      </c>
      <c r="J280" s="13" t="str">
        <f>Raw_Data!H280</f>
        <v>Present</v>
      </c>
      <c r="K280" s="15">
        <f>IF(Raw_Data!I280="","",TIMEVALUE(Raw_Data!I280))</f>
        <v>0.37708333333333333</v>
      </c>
      <c r="L280" s="15">
        <f>IF(Raw_Data!J280="","",TIMEVALUE(Raw_Data!J280))</f>
        <v>0.73402777777777772</v>
      </c>
      <c r="M280" s="13">
        <f>Raw_Data!K280</f>
        <v>8.58</v>
      </c>
      <c r="N280" s="13">
        <f>Raw_Data!L280</f>
        <v>9</v>
      </c>
      <c r="O280" s="13">
        <f>Raw_Data!M280</f>
        <v>7</v>
      </c>
      <c r="P280" s="13">
        <f t="shared" si="18"/>
        <v>2</v>
      </c>
      <c r="Q280" s="13">
        <f>Raw_Data!O280</f>
        <v>9</v>
      </c>
      <c r="R280" s="16">
        <f t="shared" si="19"/>
        <v>77.777777777777786</v>
      </c>
      <c r="S280" s="16">
        <f>Raw_Data!Q280</f>
        <v>77.8</v>
      </c>
      <c r="T280" s="17">
        <f>Raw_Data!R280</f>
        <v>0.57999999999999996</v>
      </c>
      <c r="U280" s="13" t="str">
        <f>Raw_Data!S280</f>
        <v>Low</v>
      </c>
      <c r="V280" s="13" t="str">
        <f>Raw_Data!T280</f>
        <v>In Progress</v>
      </c>
    </row>
    <row r="281" spans="1:22" x14ac:dyDescent="0.3">
      <c r="A281" s="13" t="str">
        <f>Raw_Data!A281</f>
        <v>EMP020</v>
      </c>
      <c r="B281" s="13" t="str">
        <f>Raw_Data!B281</f>
        <v>Riya Chatterjee</v>
      </c>
      <c r="C281" s="13" t="str">
        <f>Raw_Data!C281</f>
        <v>Customer Support</v>
      </c>
      <c r="D281" s="13" t="str">
        <f>Raw_Data!D281</f>
        <v>Support Executive</v>
      </c>
      <c r="E281" s="13" t="str">
        <f>Raw_Data!E281</f>
        <v>Durgapur</v>
      </c>
      <c r="F281" s="13" t="str">
        <f>Raw_Data!F281</f>
        <v>Ritu Ghosh</v>
      </c>
      <c r="G281" s="14">
        <f>DATE(VALUE(RIGHT(Raw_Data!G281,4)),VALUE(MID(Raw_Data!G281,4,2)),VALUE(LEFT(Raw_Data!G281,2)))</f>
        <v>46128</v>
      </c>
      <c r="H281" s="13" t="str">
        <f t="shared" si="16"/>
        <v>Apr-2026</v>
      </c>
      <c r="I281" s="13" t="str">
        <f t="shared" si="17"/>
        <v>Thu</v>
      </c>
      <c r="J281" s="13" t="str">
        <f>Raw_Data!H281</f>
        <v>Present</v>
      </c>
      <c r="K281" s="15">
        <f>IF(Raw_Data!I281="","",TIMEVALUE(Raw_Data!I281))</f>
        <v>0.38124999999999998</v>
      </c>
      <c r="L281" s="15">
        <f>IF(Raw_Data!J281="","",TIMEVALUE(Raw_Data!J281))</f>
        <v>0.68541666666666667</v>
      </c>
      <c r="M281" s="13">
        <f>Raw_Data!K281</f>
        <v>7.3</v>
      </c>
      <c r="N281" s="13">
        <f>Raw_Data!L281</f>
        <v>25</v>
      </c>
      <c r="O281" s="13">
        <f>Raw_Data!M281</f>
        <v>25</v>
      </c>
      <c r="P281" s="13">
        <f t="shared" si="18"/>
        <v>0</v>
      </c>
      <c r="Q281" s="13">
        <f>Raw_Data!O281</f>
        <v>25</v>
      </c>
      <c r="R281" s="16">
        <f t="shared" si="19"/>
        <v>100</v>
      </c>
      <c r="S281" s="16">
        <f>Raw_Data!Q281</f>
        <v>100</v>
      </c>
      <c r="T281" s="17">
        <f>Raw_Data!R281</f>
        <v>0</v>
      </c>
      <c r="U281" s="13" t="str">
        <f>Raw_Data!S281</f>
        <v>Low</v>
      </c>
      <c r="V281" s="13" t="str">
        <f>Raw_Data!T281</f>
        <v>Closed</v>
      </c>
    </row>
    <row r="282" spans="1:22" x14ac:dyDescent="0.3">
      <c r="A282" s="13" t="str">
        <f>Raw_Data!A282</f>
        <v>EMP001</v>
      </c>
      <c r="B282" s="13" t="str">
        <f>Raw_Data!B282</f>
        <v>Aarav Sharma</v>
      </c>
      <c r="C282" s="13" t="str">
        <f>Raw_Data!C282</f>
        <v>Operations</v>
      </c>
      <c r="D282" s="13" t="str">
        <f>Raw_Data!D282</f>
        <v>MIS Executive</v>
      </c>
      <c r="E282" s="13" t="str">
        <f>Raw_Data!E282</f>
        <v>Kolkata</v>
      </c>
      <c r="F282" s="13" t="str">
        <f>Raw_Data!F282</f>
        <v>Amit Roy</v>
      </c>
      <c r="G282" s="14">
        <f>DATE(VALUE(RIGHT(Raw_Data!G282,4)),VALUE(MID(Raw_Data!G282,4,2)),VALUE(LEFT(Raw_Data!G282,2)))</f>
        <v>46129</v>
      </c>
      <c r="H282" s="13" t="str">
        <f t="shared" si="16"/>
        <v>Apr-2026</v>
      </c>
      <c r="I282" s="13" t="str">
        <f t="shared" si="17"/>
        <v>Fri</v>
      </c>
      <c r="J282" s="13" t="str">
        <f>Raw_Data!H282</f>
        <v>Present</v>
      </c>
      <c r="K282" s="15">
        <f>IF(Raw_Data!I282="","",TIMEVALUE(Raw_Data!I282))</f>
        <v>0.43055555555555558</v>
      </c>
      <c r="L282" s="15">
        <f>IF(Raw_Data!J282="","",TIMEVALUE(Raw_Data!J282))</f>
        <v>0.75624999999999998</v>
      </c>
      <c r="M282" s="13">
        <f>Raw_Data!K282</f>
        <v>7.82</v>
      </c>
      <c r="N282" s="13">
        <f>Raw_Data!L282</f>
        <v>20</v>
      </c>
      <c r="O282" s="13">
        <f>Raw_Data!M282</f>
        <v>18</v>
      </c>
      <c r="P282" s="13">
        <f t="shared" si="18"/>
        <v>2</v>
      </c>
      <c r="Q282" s="13">
        <f>Raw_Data!O282</f>
        <v>20</v>
      </c>
      <c r="R282" s="16">
        <f t="shared" si="19"/>
        <v>90</v>
      </c>
      <c r="S282" s="16">
        <f>Raw_Data!Q282</f>
        <v>90</v>
      </c>
      <c r="T282" s="17">
        <f>Raw_Data!R282</f>
        <v>0</v>
      </c>
      <c r="U282" s="13" t="str">
        <f>Raw_Data!S282</f>
        <v>High</v>
      </c>
      <c r="V282" s="13" t="str">
        <f>Raw_Data!T282</f>
        <v>In Progress</v>
      </c>
    </row>
    <row r="283" spans="1:22" x14ac:dyDescent="0.3">
      <c r="A283" s="13" t="str">
        <f>Raw_Data!A283</f>
        <v>EMP002</v>
      </c>
      <c r="B283" s="13" t="str">
        <f>Raw_Data!B283</f>
        <v>Priya Singh</v>
      </c>
      <c r="C283" s="13" t="str">
        <f>Raw_Data!C283</f>
        <v>Operations</v>
      </c>
      <c r="D283" s="13" t="str">
        <f>Raw_Data!D283</f>
        <v>Process Executive</v>
      </c>
      <c r="E283" s="13" t="str">
        <f>Raw_Data!E283</f>
        <v>Kolkata</v>
      </c>
      <c r="F283" s="13" t="str">
        <f>Raw_Data!F283</f>
        <v>Amit Roy</v>
      </c>
      <c r="G283" s="14">
        <f>DATE(VALUE(RIGHT(Raw_Data!G283,4)),VALUE(MID(Raw_Data!G283,4,2)),VALUE(LEFT(Raw_Data!G283,2)))</f>
        <v>46129</v>
      </c>
      <c r="H283" s="13" t="str">
        <f t="shared" si="16"/>
        <v>Apr-2026</v>
      </c>
      <c r="I283" s="13" t="str">
        <f t="shared" si="17"/>
        <v>Fri</v>
      </c>
      <c r="J283" s="13" t="str">
        <f>Raw_Data!H283</f>
        <v>Present</v>
      </c>
      <c r="K283" s="15">
        <f>IF(Raw_Data!I283="","",TIMEVALUE(Raw_Data!I283))</f>
        <v>0.37708333333333333</v>
      </c>
      <c r="L283" s="15">
        <f>IF(Raw_Data!J283="","",TIMEVALUE(Raw_Data!J283))</f>
        <v>0.73819444444444449</v>
      </c>
      <c r="M283" s="13">
        <f>Raw_Data!K283</f>
        <v>8.68</v>
      </c>
      <c r="N283" s="13">
        <f>Raw_Data!L283</f>
        <v>24</v>
      </c>
      <c r="O283" s="13">
        <f>Raw_Data!M283</f>
        <v>22</v>
      </c>
      <c r="P283" s="13">
        <f t="shared" si="18"/>
        <v>2</v>
      </c>
      <c r="Q283" s="13">
        <f>Raw_Data!O283</f>
        <v>24</v>
      </c>
      <c r="R283" s="16">
        <f t="shared" si="19"/>
        <v>91.666666666666657</v>
      </c>
      <c r="S283" s="16">
        <f>Raw_Data!Q283</f>
        <v>91.7</v>
      </c>
      <c r="T283" s="17">
        <f>Raw_Data!R283</f>
        <v>0.68</v>
      </c>
      <c r="U283" s="13" t="str">
        <f>Raw_Data!S283</f>
        <v>Low</v>
      </c>
      <c r="V283" s="13" t="str">
        <f>Raw_Data!T283</f>
        <v>In Progress</v>
      </c>
    </row>
    <row r="284" spans="1:22" x14ac:dyDescent="0.3">
      <c r="A284" s="13" t="str">
        <f>Raw_Data!A284</f>
        <v>EMP003</v>
      </c>
      <c r="B284" s="13" t="str">
        <f>Raw_Data!B284</f>
        <v>Rahul Verma</v>
      </c>
      <c r="C284" s="13" t="str">
        <f>Raw_Data!C284</f>
        <v>Operations</v>
      </c>
      <c r="D284" s="13" t="str">
        <f>Raw_Data!D284</f>
        <v>Process Executive</v>
      </c>
      <c r="E284" s="13" t="str">
        <f>Raw_Data!E284</f>
        <v>Kolkata</v>
      </c>
      <c r="F284" s="13" t="str">
        <f>Raw_Data!F284</f>
        <v>Amit Roy</v>
      </c>
      <c r="G284" s="14">
        <f>DATE(VALUE(RIGHT(Raw_Data!G284,4)),VALUE(MID(Raw_Data!G284,4,2)),VALUE(LEFT(Raw_Data!G284,2)))</f>
        <v>46129</v>
      </c>
      <c r="H284" s="13" t="str">
        <f t="shared" si="16"/>
        <v>Apr-2026</v>
      </c>
      <c r="I284" s="13" t="str">
        <f t="shared" si="17"/>
        <v>Fri</v>
      </c>
      <c r="J284" s="13" t="str">
        <f>Raw_Data!H284</f>
        <v>Present</v>
      </c>
      <c r="K284" s="15">
        <f>IF(Raw_Data!I284="","",TIMEVALUE(Raw_Data!I284))</f>
        <v>0.3888888888888889</v>
      </c>
      <c r="L284" s="15">
        <f>IF(Raw_Data!J284="","",TIMEVALUE(Raw_Data!J284))</f>
        <v>0.71180555555555558</v>
      </c>
      <c r="M284" s="13">
        <f>Raw_Data!K284</f>
        <v>7.76</v>
      </c>
      <c r="N284" s="13">
        <f>Raw_Data!L284</f>
        <v>27</v>
      </c>
      <c r="O284" s="13">
        <f>Raw_Data!M284</f>
        <v>23</v>
      </c>
      <c r="P284" s="13">
        <f t="shared" si="18"/>
        <v>4</v>
      </c>
      <c r="Q284" s="13">
        <f>Raw_Data!O284</f>
        <v>27</v>
      </c>
      <c r="R284" s="16">
        <f t="shared" si="19"/>
        <v>85.18518518518519</v>
      </c>
      <c r="S284" s="16">
        <f>Raw_Data!Q284</f>
        <v>85.2</v>
      </c>
      <c r="T284" s="17">
        <f>Raw_Data!R284</f>
        <v>0</v>
      </c>
      <c r="U284" s="13" t="str">
        <f>Raw_Data!S284</f>
        <v>Medium</v>
      </c>
      <c r="V284" s="13" t="str">
        <f>Raw_Data!T284</f>
        <v>Pending</v>
      </c>
    </row>
    <row r="285" spans="1:22" x14ac:dyDescent="0.3">
      <c r="A285" s="13" t="str">
        <f>Raw_Data!A285</f>
        <v>EMP004</v>
      </c>
      <c r="B285" s="13" t="str">
        <f>Raw_Data!B285</f>
        <v>Sneha Das</v>
      </c>
      <c r="C285" s="13" t="str">
        <f>Raw_Data!C285</f>
        <v>Operations</v>
      </c>
      <c r="D285" s="13" t="str">
        <f>Raw_Data!D285</f>
        <v>Senior Executive</v>
      </c>
      <c r="E285" s="13" t="str">
        <f>Raw_Data!E285</f>
        <v>Kolkata</v>
      </c>
      <c r="F285" s="13" t="str">
        <f>Raw_Data!F285</f>
        <v>Amit Roy</v>
      </c>
      <c r="G285" s="14">
        <f>DATE(VALUE(RIGHT(Raw_Data!G285,4)),VALUE(MID(Raw_Data!G285,4,2)),VALUE(LEFT(Raw_Data!G285,2)))</f>
        <v>46129</v>
      </c>
      <c r="H285" s="13" t="str">
        <f t="shared" si="16"/>
        <v>Apr-2026</v>
      </c>
      <c r="I285" s="13" t="str">
        <f t="shared" si="17"/>
        <v>Fri</v>
      </c>
      <c r="J285" s="13" t="str">
        <f>Raw_Data!H285</f>
        <v>Present</v>
      </c>
      <c r="K285" s="15">
        <f>IF(Raw_Data!I285="","",TIMEVALUE(Raw_Data!I285))</f>
        <v>0.3840277777777778</v>
      </c>
      <c r="L285" s="15">
        <f>IF(Raw_Data!J285="","",TIMEVALUE(Raw_Data!J285))</f>
        <v>0.74930555555555556</v>
      </c>
      <c r="M285" s="13">
        <f>Raw_Data!K285</f>
        <v>8.77</v>
      </c>
      <c r="N285" s="13">
        <f>Raw_Data!L285</f>
        <v>26</v>
      </c>
      <c r="O285" s="13">
        <f>Raw_Data!M285</f>
        <v>26</v>
      </c>
      <c r="P285" s="13">
        <f t="shared" si="18"/>
        <v>0</v>
      </c>
      <c r="Q285" s="13">
        <f>Raw_Data!O285</f>
        <v>26</v>
      </c>
      <c r="R285" s="16">
        <f t="shared" si="19"/>
        <v>100</v>
      </c>
      <c r="S285" s="16">
        <f>Raw_Data!Q285</f>
        <v>100</v>
      </c>
      <c r="T285" s="17">
        <f>Raw_Data!R285</f>
        <v>0.77</v>
      </c>
      <c r="U285" s="13" t="str">
        <f>Raw_Data!S285</f>
        <v>Low</v>
      </c>
      <c r="V285" s="13" t="str">
        <f>Raw_Data!T285</f>
        <v>Closed</v>
      </c>
    </row>
    <row r="286" spans="1:22" x14ac:dyDescent="0.3">
      <c r="A286" s="13" t="str">
        <f>Raw_Data!A286</f>
        <v>EMP005</v>
      </c>
      <c r="B286" s="13" t="str">
        <f>Raw_Data!B286</f>
        <v>Vikram Patel</v>
      </c>
      <c r="C286" s="13" t="str">
        <f>Raw_Data!C286</f>
        <v>Operations</v>
      </c>
      <c r="D286" s="13" t="str">
        <f>Raw_Data!D286</f>
        <v>Process Executive</v>
      </c>
      <c r="E286" s="13" t="str">
        <f>Raw_Data!E286</f>
        <v>Kolkata</v>
      </c>
      <c r="F286" s="13" t="str">
        <f>Raw_Data!F286</f>
        <v>Amit Roy</v>
      </c>
      <c r="G286" s="14">
        <f>DATE(VALUE(RIGHT(Raw_Data!G286,4)),VALUE(MID(Raw_Data!G286,4,2)),VALUE(LEFT(Raw_Data!G286,2)))</f>
        <v>46129</v>
      </c>
      <c r="H286" s="13" t="str">
        <f t="shared" si="16"/>
        <v>Apr-2026</v>
      </c>
      <c r="I286" s="13" t="str">
        <f t="shared" si="17"/>
        <v>Fri</v>
      </c>
      <c r="J286" s="13" t="str">
        <f>Raw_Data!H286</f>
        <v>Present</v>
      </c>
      <c r="K286" s="15">
        <f>IF(Raw_Data!I286="","",TIMEVALUE(Raw_Data!I286))</f>
        <v>0.38124999999999998</v>
      </c>
      <c r="L286" s="15">
        <f>IF(Raw_Data!J286="","",TIMEVALUE(Raw_Data!J286))</f>
        <v>0.71319444444444446</v>
      </c>
      <c r="M286" s="13">
        <f>Raw_Data!K286</f>
        <v>7.97</v>
      </c>
      <c r="N286" s="13">
        <f>Raw_Data!L286</f>
        <v>17</v>
      </c>
      <c r="O286" s="13">
        <f>Raw_Data!M286</f>
        <v>12</v>
      </c>
      <c r="P286" s="13">
        <f t="shared" si="18"/>
        <v>5</v>
      </c>
      <c r="Q286" s="13">
        <f>Raw_Data!O286</f>
        <v>17</v>
      </c>
      <c r="R286" s="16">
        <f t="shared" si="19"/>
        <v>70.588235294117652</v>
      </c>
      <c r="S286" s="16">
        <f>Raw_Data!Q286</f>
        <v>70.599999999999994</v>
      </c>
      <c r="T286" s="17">
        <f>Raw_Data!R286</f>
        <v>0</v>
      </c>
      <c r="U286" s="13" t="str">
        <f>Raw_Data!S286</f>
        <v>Medium</v>
      </c>
      <c r="V286" s="13" t="str">
        <f>Raw_Data!T286</f>
        <v>Pending</v>
      </c>
    </row>
    <row r="287" spans="1:22" x14ac:dyDescent="0.3">
      <c r="A287" s="13" t="str">
        <f>Raw_Data!A287</f>
        <v>EMP006</v>
      </c>
      <c r="B287" s="13" t="str">
        <f>Raw_Data!B287</f>
        <v>Ananya Gupta</v>
      </c>
      <c r="C287" s="13" t="str">
        <f>Raw_Data!C287</f>
        <v>Finance</v>
      </c>
      <c r="D287" s="13" t="str">
        <f>Raw_Data!D287</f>
        <v>Finance Executive</v>
      </c>
      <c r="E287" s="13" t="str">
        <f>Raw_Data!E287</f>
        <v>Kolkata</v>
      </c>
      <c r="F287" s="13" t="str">
        <f>Raw_Data!F287</f>
        <v>Neha Sen</v>
      </c>
      <c r="G287" s="14">
        <f>DATE(VALUE(RIGHT(Raw_Data!G287,4)),VALUE(MID(Raw_Data!G287,4,2)),VALUE(LEFT(Raw_Data!G287,2)))</f>
        <v>46129</v>
      </c>
      <c r="H287" s="13" t="str">
        <f t="shared" si="16"/>
        <v>Apr-2026</v>
      </c>
      <c r="I287" s="13" t="str">
        <f t="shared" si="17"/>
        <v>Fri</v>
      </c>
      <c r="J287" s="13" t="str">
        <f>Raw_Data!H287</f>
        <v>Present</v>
      </c>
      <c r="K287" s="15">
        <f>IF(Raw_Data!I287="","",TIMEVALUE(Raw_Data!I287))</f>
        <v>0.37847222222222221</v>
      </c>
      <c r="L287" s="15">
        <f>IF(Raw_Data!J287="","",TIMEVALUE(Raw_Data!J287))</f>
        <v>0.72013888888888888</v>
      </c>
      <c r="M287" s="13">
        <f>Raw_Data!K287</f>
        <v>8.1999999999999993</v>
      </c>
      <c r="N287" s="13">
        <f>Raw_Data!L287</f>
        <v>7</v>
      </c>
      <c r="O287" s="13">
        <f>Raw_Data!M287</f>
        <v>7</v>
      </c>
      <c r="P287" s="13">
        <f t="shared" si="18"/>
        <v>0</v>
      </c>
      <c r="Q287" s="13">
        <f>Raw_Data!O287</f>
        <v>7</v>
      </c>
      <c r="R287" s="16">
        <f t="shared" si="19"/>
        <v>100</v>
      </c>
      <c r="S287" s="16">
        <f>Raw_Data!Q287</f>
        <v>100</v>
      </c>
      <c r="T287" s="17">
        <f>Raw_Data!R287</f>
        <v>0.2</v>
      </c>
      <c r="U287" s="13" t="str">
        <f>Raw_Data!S287</f>
        <v>Low</v>
      </c>
      <c r="V287" s="13" t="str">
        <f>Raw_Data!T287</f>
        <v>Closed</v>
      </c>
    </row>
    <row r="288" spans="1:22" x14ac:dyDescent="0.3">
      <c r="A288" s="13" t="str">
        <f>Raw_Data!A288</f>
        <v>EMP007</v>
      </c>
      <c r="B288" s="13" t="str">
        <f>Raw_Data!B288</f>
        <v>Rohan Mehta</v>
      </c>
      <c r="C288" s="13" t="str">
        <f>Raw_Data!C288</f>
        <v>Finance</v>
      </c>
      <c r="D288" s="13" t="str">
        <f>Raw_Data!D288</f>
        <v>Accounts Executive</v>
      </c>
      <c r="E288" s="13" t="str">
        <f>Raw_Data!E288</f>
        <v>Kolkata</v>
      </c>
      <c r="F288" s="13" t="str">
        <f>Raw_Data!F288</f>
        <v>Neha Sen</v>
      </c>
      <c r="G288" s="14">
        <f>DATE(VALUE(RIGHT(Raw_Data!G288,4)),VALUE(MID(Raw_Data!G288,4,2)),VALUE(LEFT(Raw_Data!G288,2)))</f>
        <v>46129</v>
      </c>
      <c r="H288" s="13" t="str">
        <f t="shared" si="16"/>
        <v>Apr-2026</v>
      </c>
      <c r="I288" s="13" t="str">
        <f t="shared" si="17"/>
        <v>Fri</v>
      </c>
      <c r="J288" s="13" t="str">
        <f>Raw_Data!H288</f>
        <v>Late</v>
      </c>
      <c r="K288" s="15">
        <f>IF(Raw_Data!I288="","",TIMEVALUE(Raw_Data!I288))</f>
        <v>0.43472222222222223</v>
      </c>
      <c r="L288" s="15">
        <f>IF(Raw_Data!J288="","",TIMEVALUE(Raw_Data!J288))</f>
        <v>0.77430555555555558</v>
      </c>
      <c r="M288" s="13">
        <f>Raw_Data!K288</f>
        <v>8.15</v>
      </c>
      <c r="N288" s="13">
        <f>Raw_Data!L288</f>
        <v>5</v>
      </c>
      <c r="O288" s="13">
        <f>Raw_Data!M288</f>
        <v>5</v>
      </c>
      <c r="P288" s="13">
        <f t="shared" si="18"/>
        <v>0</v>
      </c>
      <c r="Q288" s="13">
        <f>Raw_Data!O288</f>
        <v>5</v>
      </c>
      <c r="R288" s="16">
        <f t="shared" si="19"/>
        <v>100</v>
      </c>
      <c r="S288" s="16">
        <f>Raw_Data!Q288</f>
        <v>100</v>
      </c>
      <c r="T288" s="17">
        <f>Raw_Data!R288</f>
        <v>0.15</v>
      </c>
      <c r="U288" s="13" t="str">
        <f>Raw_Data!S288</f>
        <v>Low</v>
      </c>
      <c r="V288" s="13" t="str">
        <f>Raw_Data!T288</f>
        <v>Closed</v>
      </c>
    </row>
    <row r="289" spans="1:22" x14ac:dyDescent="0.3">
      <c r="A289" s="13" t="str">
        <f>Raw_Data!A289</f>
        <v>EMP008</v>
      </c>
      <c r="B289" s="13" t="str">
        <f>Raw_Data!B289</f>
        <v>Ishita Roy</v>
      </c>
      <c r="C289" s="13" t="str">
        <f>Raw_Data!C289</f>
        <v>Finance</v>
      </c>
      <c r="D289" s="13" t="str">
        <f>Raw_Data!D289</f>
        <v>Finance Executive</v>
      </c>
      <c r="E289" s="13" t="str">
        <f>Raw_Data!E289</f>
        <v>Kolkata</v>
      </c>
      <c r="F289" s="13" t="str">
        <f>Raw_Data!F289</f>
        <v>Neha Sen</v>
      </c>
      <c r="G289" s="14">
        <f>DATE(VALUE(RIGHT(Raw_Data!G289,4)),VALUE(MID(Raw_Data!G289,4,2)),VALUE(LEFT(Raw_Data!G289,2)))</f>
        <v>46129</v>
      </c>
      <c r="H289" s="13" t="str">
        <f t="shared" si="16"/>
        <v>Apr-2026</v>
      </c>
      <c r="I289" s="13" t="str">
        <f t="shared" si="17"/>
        <v>Fri</v>
      </c>
      <c r="J289" s="13" t="str">
        <f>Raw_Data!H289</f>
        <v>Late</v>
      </c>
      <c r="K289" s="15">
        <f>IF(Raw_Data!I289="","",TIMEVALUE(Raw_Data!I289))</f>
        <v>0.41666666666666669</v>
      </c>
      <c r="L289" s="15">
        <f>IF(Raw_Data!J289="","",TIMEVALUE(Raw_Data!J289))</f>
        <v>0.74652777777777779</v>
      </c>
      <c r="M289" s="13">
        <f>Raw_Data!K289</f>
        <v>7.92</v>
      </c>
      <c r="N289" s="13">
        <f>Raw_Data!L289</f>
        <v>16</v>
      </c>
      <c r="O289" s="13">
        <f>Raw_Data!M289</f>
        <v>14</v>
      </c>
      <c r="P289" s="13">
        <f t="shared" si="18"/>
        <v>2</v>
      </c>
      <c r="Q289" s="13">
        <f>Raw_Data!O289</f>
        <v>16</v>
      </c>
      <c r="R289" s="16">
        <f t="shared" si="19"/>
        <v>87.5</v>
      </c>
      <c r="S289" s="16">
        <f>Raw_Data!Q289</f>
        <v>87.5</v>
      </c>
      <c r="T289" s="17">
        <f>Raw_Data!R289</f>
        <v>0</v>
      </c>
      <c r="U289" s="13" t="str">
        <f>Raw_Data!S289</f>
        <v>High</v>
      </c>
      <c r="V289" s="13" t="str">
        <f>Raw_Data!T289</f>
        <v>In Progress</v>
      </c>
    </row>
    <row r="290" spans="1:22" x14ac:dyDescent="0.3">
      <c r="A290" s="13" t="str">
        <f>Raw_Data!A290</f>
        <v>EMP009</v>
      </c>
      <c r="B290" s="13" t="str">
        <f>Raw_Data!B290</f>
        <v>Arjun Nair</v>
      </c>
      <c r="C290" s="13" t="str">
        <f>Raw_Data!C290</f>
        <v>Sales</v>
      </c>
      <c r="D290" s="13" t="str">
        <f>Raw_Data!D290</f>
        <v>Sales Executive</v>
      </c>
      <c r="E290" s="13" t="str">
        <f>Raw_Data!E290</f>
        <v>Kolkata</v>
      </c>
      <c r="F290" s="13" t="str">
        <f>Raw_Data!F290</f>
        <v>Sourav Das</v>
      </c>
      <c r="G290" s="14">
        <f>DATE(VALUE(RIGHT(Raw_Data!G290,4)),VALUE(MID(Raw_Data!G290,4,2)),VALUE(LEFT(Raw_Data!G290,2)))</f>
        <v>46129</v>
      </c>
      <c r="H290" s="13" t="str">
        <f t="shared" si="16"/>
        <v>Apr-2026</v>
      </c>
      <c r="I290" s="13" t="str">
        <f t="shared" si="17"/>
        <v>Fri</v>
      </c>
      <c r="J290" s="13" t="str">
        <f>Raw_Data!H290</f>
        <v>Present</v>
      </c>
      <c r="K290" s="15">
        <f>IF(Raw_Data!I290="","",TIMEVALUE(Raw_Data!I290))</f>
        <v>0.43055555555555558</v>
      </c>
      <c r="L290" s="15">
        <f>IF(Raw_Data!J290="","",TIMEVALUE(Raw_Data!J290))</f>
        <v>0.78472222222222221</v>
      </c>
      <c r="M290" s="13">
        <f>Raw_Data!K290</f>
        <v>8.5</v>
      </c>
      <c r="N290" s="13">
        <f>Raw_Data!L290</f>
        <v>8</v>
      </c>
      <c r="O290" s="13">
        <f>Raw_Data!M290</f>
        <v>8</v>
      </c>
      <c r="P290" s="13">
        <f t="shared" si="18"/>
        <v>0</v>
      </c>
      <c r="Q290" s="13">
        <f>Raw_Data!O290</f>
        <v>8</v>
      </c>
      <c r="R290" s="16">
        <f t="shared" si="19"/>
        <v>100</v>
      </c>
      <c r="S290" s="16">
        <f>Raw_Data!Q290</f>
        <v>100</v>
      </c>
      <c r="T290" s="17">
        <f>Raw_Data!R290</f>
        <v>0.5</v>
      </c>
      <c r="U290" s="13" t="str">
        <f>Raw_Data!S290</f>
        <v>Low</v>
      </c>
      <c r="V290" s="13" t="str">
        <f>Raw_Data!T290</f>
        <v>Closed</v>
      </c>
    </row>
    <row r="291" spans="1:22" x14ac:dyDescent="0.3">
      <c r="A291" s="13" t="str">
        <f>Raw_Data!A291</f>
        <v>EMP010</v>
      </c>
      <c r="B291" s="13" t="str">
        <f>Raw_Data!B291</f>
        <v>Meera Kapoor</v>
      </c>
      <c r="C291" s="13" t="str">
        <f>Raw_Data!C291</f>
        <v>Sales</v>
      </c>
      <c r="D291" s="13" t="str">
        <f>Raw_Data!D291</f>
        <v>Sales Executive</v>
      </c>
      <c r="E291" s="13" t="str">
        <f>Raw_Data!E291</f>
        <v>Kolkata</v>
      </c>
      <c r="F291" s="13" t="str">
        <f>Raw_Data!F291</f>
        <v>Sourav Das</v>
      </c>
      <c r="G291" s="14">
        <f>DATE(VALUE(RIGHT(Raw_Data!G291,4)),VALUE(MID(Raw_Data!G291,4,2)),VALUE(LEFT(Raw_Data!G291,2)))</f>
        <v>46129</v>
      </c>
      <c r="H291" s="13" t="str">
        <f t="shared" si="16"/>
        <v>Apr-2026</v>
      </c>
      <c r="I291" s="13" t="str">
        <f t="shared" si="17"/>
        <v>Fri</v>
      </c>
      <c r="J291" s="13" t="str">
        <f>Raw_Data!H291</f>
        <v>Present</v>
      </c>
      <c r="K291" s="15">
        <f>IF(Raw_Data!I291="","",TIMEVALUE(Raw_Data!I291))</f>
        <v>0.37708333333333333</v>
      </c>
      <c r="L291" s="15">
        <f>IF(Raw_Data!J291="","",TIMEVALUE(Raw_Data!J291))</f>
        <v>0.70972222222222225</v>
      </c>
      <c r="M291" s="13">
        <f>Raw_Data!K291</f>
        <v>7.99</v>
      </c>
      <c r="N291" s="13">
        <f>Raw_Data!L291</f>
        <v>20</v>
      </c>
      <c r="O291" s="13">
        <f>Raw_Data!M291</f>
        <v>19</v>
      </c>
      <c r="P291" s="13">
        <f t="shared" si="18"/>
        <v>1</v>
      </c>
      <c r="Q291" s="13">
        <f>Raw_Data!O291</f>
        <v>20</v>
      </c>
      <c r="R291" s="16">
        <f t="shared" si="19"/>
        <v>95</v>
      </c>
      <c r="S291" s="16">
        <f>Raw_Data!Q291</f>
        <v>95</v>
      </c>
      <c r="T291" s="17">
        <f>Raw_Data!R291</f>
        <v>0</v>
      </c>
      <c r="U291" s="13" t="str">
        <f>Raw_Data!S291</f>
        <v>Medium</v>
      </c>
      <c r="V291" s="13" t="str">
        <f>Raw_Data!T291</f>
        <v>In Progress</v>
      </c>
    </row>
    <row r="292" spans="1:22" x14ac:dyDescent="0.3">
      <c r="A292" s="13" t="str">
        <f>Raw_Data!A292</f>
        <v>EMP011</v>
      </c>
      <c r="B292" s="13" t="str">
        <f>Raw_Data!B292</f>
        <v>Karan Malhotra</v>
      </c>
      <c r="C292" s="13" t="str">
        <f>Raw_Data!C292</f>
        <v>Sales</v>
      </c>
      <c r="D292" s="13" t="str">
        <f>Raw_Data!D292</f>
        <v>Senior Executive</v>
      </c>
      <c r="E292" s="13" t="str">
        <f>Raw_Data!E292</f>
        <v>Kolkata</v>
      </c>
      <c r="F292" s="13" t="str">
        <f>Raw_Data!F292</f>
        <v>Sourav Das</v>
      </c>
      <c r="G292" s="14">
        <f>DATE(VALUE(RIGHT(Raw_Data!G292,4)),VALUE(MID(Raw_Data!G292,4,2)),VALUE(LEFT(Raw_Data!G292,2)))</f>
        <v>46129</v>
      </c>
      <c r="H292" s="13" t="str">
        <f t="shared" si="16"/>
        <v>Apr-2026</v>
      </c>
      <c r="I292" s="13" t="str">
        <f t="shared" si="17"/>
        <v>Fri</v>
      </c>
      <c r="J292" s="13" t="str">
        <f>Raw_Data!H292</f>
        <v>Present</v>
      </c>
      <c r="K292" s="15">
        <f>IF(Raw_Data!I292="","",TIMEVALUE(Raw_Data!I292))</f>
        <v>0.38194444444444442</v>
      </c>
      <c r="L292" s="15">
        <f>IF(Raw_Data!J292="","",TIMEVALUE(Raw_Data!J292))</f>
        <v>0.76111111111111107</v>
      </c>
      <c r="M292" s="13">
        <f>Raw_Data!K292</f>
        <v>9.1</v>
      </c>
      <c r="N292" s="13">
        <f>Raw_Data!L292</f>
        <v>12</v>
      </c>
      <c r="O292" s="13">
        <f>Raw_Data!M292</f>
        <v>9</v>
      </c>
      <c r="P292" s="13">
        <f t="shared" si="18"/>
        <v>3</v>
      </c>
      <c r="Q292" s="13">
        <f>Raw_Data!O292</f>
        <v>12</v>
      </c>
      <c r="R292" s="16">
        <f t="shared" si="19"/>
        <v>75</v>
      </c>
      <c r="S292" s="16">
        <f>Raw_Data!Q292</f>
        <v>75</v>
      </c>
      <c r="T292" s="17">
        <f>Raw_Data!R292</f>
        <v>1.1000000000000001</v>
      </c>
      <c r="U292" s="13" t="str">
        <f>Raw_Data!S292</f>
        <v>High</v>
      </c>
      <c r="V292" s="13" t="str">
        <f>Raw_Data!T292</f>
        <v>In Progress</v>
      </c>
    </row>
    <row r="293" spans="1:22" x14ac:dyDescent="0.3">
      <c r="A293" s="13" t="str">
        <f>Raw_Data!A293</f>
        <v>EMP012</v>
      </c>
      <c r="B293" s="13" t="str">
        <f>Raw_Data!B293</f>
        <v>Tanya Bose</v>
      </c>
      <c r="C293" s="13" t="str">
        <f>Raw_Data!C293</f>
        <v>HR</v>
      </c>
      <c r="D293" s="13" t="str">
        <f>Raw_Data!D293</f>
        <v>HR Executive</v>
      </c>
      <c r="E293" s="13" t="str">
        <f>Raw_Data!E293</f>
        <v>Kolkata</v>
      </c>
      <c r="F293" s="13" t="str">
        <f>Raw_Data!F293</f>
        <v>Ritu Ghosh</v>
      </c>
      <c r="G293" s="14">
        <f>DATE(VALUE(RIGHT(Raw_Data!G293,4)),VALUE(MID(Raw_Data!G293,4,2)),VALUE(LEFT(Raw_Data!G293,2)))</f>
        <v>46129</v>
      </c>
      <c r="H293" s="13" t="str">
        <f t="shared" si="16"/>
        <v>Apr-2026</v>
      </c>
      <c r="I293" s="13" t="str">
        <f t="shared" si="17"/>
        <v>Fri</v>
      </c>
      <c r="J293" s="13" t="str">
        <f>Raw_Data!H293</f>
        <v>Present</v>
      </c>
      <c r="K293" s="15">
        <f>IF(Raw_Data!I293="","",TIMEVALUE(Raw_Data!I293))</f>
        <v>0.42777777777777776</v>
      </c>
      <c r="L293" s="15">
        <f>IF(Raw_Data!J293="","",TIMEVALUE(Raw_Data!J293))</f>
        <v>0.76041666666666663</v>
      </c>
      <c r="M293" s="13">
        <f>Raw_Data!K293</f>
        <v>7.99</v>
      </c>
      <c r="N293" s="13">
        <f>Raw_Data!L293</f>
        <v>8</v>
      </c>
      <c r="O293" s="13">
        <f>Raw_Data!M293</f>
        <v>6</v>
      </c>
      <c r="P293" s="13">
        <f t="shared" si="18"/>
        <v>2</v>
      </c>
      <c r="Q293" s="13">
        <f>Raw_Data!O293</f>
        <v>8</v>
      </c>
      <c r="R293" s="16">
        <f t="shared" si="19"/>
        <v>75</v>
      </c>
      <c r="S293" s="16">
        <f>Raw_Data!Q293</f>
        <v>75</v>
      </c>
      <c r="T293" s="17">
        <f>Raw_Data!R293</f>
        <v>0</v>
      </c>
      <c r="U293" s="13" t="str">
        <f>Raw_Data!S293</f>
        <v>Low</v>
      </c>
      <c r="V293" s="13" t="str">
        <f>Raw_Data!T293</f>
        <v>In Progress</v>
      </c>
    </row>
    <row r="294" spans="1:22" x14ac:dyDescent="0.3">
      <c r="A294" s="13" t="str">
        <f>Raw_Data!A294</f>
        <v>EMP013</v>
      </c>
      <c r="B294" s="13" t="str">
        <f>Raw_Data!B294</f>
        <v>Aditya Jain</v>
      </c>
      <c r="C294" s="13" t="str">
        <f>Raw_Data!C294</f>
        <v>Customer Support</v>
      </c>
      <c r="D294" s="13" t="str">
        <f>Raw_Data!D294</f>
        <v>Support Executive</v>
      </c>
      <c r="E294" s="13" t="str">
        <f>Raw_Data!E294</f>
        <v>Kolkata</v>
      </c>
      <c r="F294" s="13" t="str">
        <f>Raw_Data!F294</f>
        <v>Ritu Ghosh</v>
      </c>
      <c r="G294" s="14">
        <f>DATE(VALUE(RIGHT(Raw_Data!G294,4)),VALUE(MID(Raw_Data!G294,4,2)),VALUE(LEFT(Raw_Data!G294,2)))</f>
        <v>46129</v>
      </c>
      <c r="H294" s="13" t="str">
        <f t="shared" si="16"/>
        <v>Apr-2026</v>
      </c>
      <c r="I294" s="13" t="str">
        <f t="shared" si="17"/>
        <v>Fri</v>
      </c>
      <c r="J294" s="13" t="str">
        <f>Raw_Data!H294</f>
        <v>Half Day</v>
      </c>
      <c r="K294" s="15">
        <f>IF(Raw_Data!I294="","",TIMEVALUE(Raw_Data!I294))</f>
        <v>0.38194444444444442</v>
      </c>
      <c r="L294" s="15">
        <f>IF(Raw_Data!J294="","",TIMEVALUE(Raw_Data!J294))</f>
        <v>0.58611111111111114</v>
      </c>
      <c r="M294" s="13">
        <f>Raw_Data!K294</f>
        <v>4.9000000000000004</v>
      </c>
      <c r="N294" s="13">
        <f>Raw_Data!L294</f>
        <v>8</v>
      </c>
      <c r="O294" s="13">
        <f>Raw_Data!M294</f>
        <v>5</v>
      </c>
      <c r="P294" s="13">
        <f t="shared" si="18"/>
        <v>3</v>
      </c>
      <c r="Q294" s="13">
        <f>Raw_Data!O294</f>
        <v>8</v>
      </c>
      <c r="R294" s="16">
        <f t="shared" si="19"/>
        <v>62.5</v>
      </c>
      <c r="S294" s="16">
        <f>Raw_Data!Q294</f>
        <v>62.5</v>
      </c>
      <c r="T294" s="17">
        <f>Raw_Data!R294</f>
        <v>0</v>
      </c>
      <c r="U294" s="13" t="str">
        <f>Raw_Data!S294</f>
        <v>Low</v>
      </c>
      <c r="V294" s="13" t="str">
        <f>Raw_Data!T294</f>
        <v>In Progress</v>
      </c>
    </row>
    <row r="295" spans="1:22" x14ac:dyDescent="0.3">
      <c r="A295" s="13" t="str">
        <f>Raw_Data!A295</f>
        <v>EMP014</v>
      </c>
      <c r="B295" s="13" t="str">
        <f>Raw_Data!B295</f>
        <v>Neha Agarwal</v>
      </c>
      <c r="C295" s="13" t="str">
        <f>Raw_Data!C295</f>
        <v>Customer Support</v>
      </c>
      <c r="D295" s="13" t="str">
        <f>Raw_Data!D295</f>
        <v>Support Executive</v>
      </c>
      <c r="E295" s="13" t="str">
        <f>Raw_Data!E295</f>
        <v>Kolkata</v>
      </c>
      <c r="F295" s="13" t="str">
        <f>Raw_Data!F295</f>
        <v>Ritu Ghosh</v>
      </c>
      <c r="G295" s="14">
        <f>DATE(VALUE(RIGHT(Raw_Data!G295,4)),VALUE(MID(Raw_Data!G295,4,2)),VALUE(LEFT(Raw_Data!G295,2)))</f>
        <v>46129</v>
      </c>
      <c r="H295" s="13" t="str">
        <f t="shared" si="16"/>
        <v>Apr-2026</v>
      </c>
      <c r="I295" s="13" t="str">
        <f t="shared" si="17"/>
        <v>Fri</v>
      </c>
      <c r="J295" s="13" t="str">
        <f>Raw_Data!H295</f>
        <v>Present</v>
      </c>
      <c r="K295" s="15">
        <f>IF(Raw_Data!I295="","",TIMEVALUE(Raw_Data!I295))</f>
        <v>0.38124999999999998</v>
      </c>
      <c r="L295" s="15">
        <f>IF(Raw_Data!J295="","",TIMEVALUE(Raw_Data!J295))</f>
        <v>0.73958333333333337</v>
      </c>
      <c r="M295" s="13">
        <f>Raw_Data!K295</f>
        <v>8.6</v>
      </c>
      <c r="N295" s="13">
        <f>Raw_Data!L295</f>
        <v>24</v>
      </c>
      <c r="O295" s="13">
        <f>Raw_Data!M295</f>
        <v>20</v>
      </c>
      <c r="P295" s="13">
        <f t="shared" si="18"/>
        <v>4</v>
      </c>
      <c r="Q295" s="13">
        <f>Raw_Data!O295</f>
        <v>24</v>
      </c>
      <c r="R295" s="16">
        <f t="shared" si="19"/>
        <v>83.333333333333343</v>
      </c>
      <c r="S295" s="16">
        <f>Raw_Data!Q295</f>
        <v>83.3</v>
      </c>
      <c r="T295" s="17">
        <f>Raw_Data!R295</f>
        <v>0.6</v>
      </c>
      <c r="U295" s="13" t="str">
        <f>Raw_Data!S295</f>
        <v>Low</v>
      </c>
      <c r="V295" s="13" t="str">
        <f>Raw_Data!T295</f>
        <v>Pending</v>
      </c>
    </row>
    <row r="296" spans="1:22" x14ac:dyDescent="0.3">
      <c r="A296" s="13" t="str">
        <f>Raw_Data!A296</f>
        <v>EMP015</v>
      </c>
      <c r="B296" s="13" t="str">
        <f>Raw_Data!B296</f>
        <v>Siddharth Roy</v>
      </c>
      <c r="C296" s="13" t="str">
        <f>Raw_Data!C296</f>
        <v>Customer Support</v>
      </c>
      <c r="D296" s="13" t="str">
        <f>Raw_Data!D296</f>
        <v>Senior Executive</v>
      </c>
      <c r="E296" s="13" t="str">
        <f>Raw_Data!E296</f>
        <v>Kolkata</v>
      </c>
      <c r="F296" s="13" t="str">
        <f>Raw_Data!F296</f>
        <v>Ritu Ghosh</v>
      </c>
      <c r="G296" s="14">
        <f>DATE(VALUE(RIGHT(Raw_Data!G296,4)),VALUE(MID(Raw_Data!G296,4,2)),VALUE(LEFT(Raw_Data!G296,2)))</f>
        <v>46129</v>
      </c>
      <c r="H296" s="13" t="str">
        <f t="shared" si="16"/>
        <v>Apr-2026</v>
      </c>
      <c r="I296" s="13" t="str">
        <f t="shared" si="17"/>
        <v>Fri</v>
      </c>
      <c r="J296" s="13" t="str">
        <f>Raw_Data!H296</f>
        <v>Present</v>
      </c>
      <c r="K296" s="15">
        <f>IF(Raw_Data!I296="","",TIMEVALUE(Raw_Data!I296))</f>
        <v>0.42291666666666666</v>
      </c>
      <c r="L296" s="15">
        <f>IF(Raw_Data!J296="","",TIMEVALUE(Raw_Data!J296))</f>
        <v>0.73819444444444449</v>
      </c>
      <c r="M296" s="13">
        <f>Raw_Data!K296</f>
        <v>7.58</v>
      </c>
      <c r="N296" s="13">
        <f>Raw_Data!L296</f>
        <v>26</v>
      </c>
      <c r="O296" s="13">
        <f>Raw_Data!M296</f>
        <v>24</v>
      </c>
      <c r="P296" s="13">
        <f t="shared" si="18"/>
        <v>2</v>
      </c>
      <c r="Q296" s="13">
        <f>Raw_Data!O296</f>
        <v>26</v>
      </c>
      <c r="R296" s="16">
        <f t="shared" si="19"/>
        <v>92.307692307692307</v>
      </c>
      <c r="S296" s="16">
        <f>Raw_Data!Q296</f>
        <v>92.3</v>
      </c>
      <c r="T296" s="17">
        <f>Raw_Data!R296</f>
        <v>0</v>
      </c>
      <c r="U296" s="13" t="str">
        <f>Raw_Data!S296</f>
        <v>High</v>
      </c>
      <c r="V296" s="13" t="str">
        <f>Raw_Data!T296</f>
        <v>In Progress</v>
      </c>
    </row>
    <row r="297" spans="1:22" x14ac:dyDescent="0.3">
      <c r="A297" s="13" t="str">
        <f>Raw_Data!A297</f>
        <v>EMP016</v>
      </c>
      <c r="B297" s="13" t="str">
        <f>Raw_Data!B297</f>
        <v>Pooja Saha</v>
      </c>
      <c r="C297" s="13" t="str">
        <f>Raw_Data!C297</f>
        <v>Operations</v>
      </c>
      <c r="D297" s="13" t="str">
        <f>Raw_Data!D297</f>
        <v>Process Executive</v>
      </c>
      <c r="E297" s="13" t="str">
        <f>Raw_Data!E297</f>
        <v>Durgapur</v>
      </c>
      <c r="F297" s="13" t="str">
        <f>Raw_Data!F297</f>
        <v>Amit Roy</v>
      </c>
      <c r="G297" s="14">
        <f>DATE(VALUE(RIGHT(Raw_Data!G297,4)),VALUE(MID(Raw_Data!G297,4,2)),VALUE(LEFT(Raw_Data!G297,2)))</f>
        <v>46129</v>
      </c>
      <c r="H297" s="13" t="str">
        <f t="shared" si="16"/>
        <v>Apr-2026</v>
      </c>
      <c r="I297" s="13" t="str">
        <f t="shared" si="17"/>
        <v>Fri</v>
      </c>
      <c r="J297" s="13" t="str">
        <f>Raw_Data!H297</f>
        <v>Present</v>
      </c>
      <c r="K297" s="15">
        <f>IF(Raw_Data!I297="","",TIMEVALUE(Raw_Data!I297))</f>
        <v>0.37708333333333333</v>
      </c>
      <c r="L297" s="15">
        <f>IF(Raw_Data!J297="","",TIMEVALUE(Raw_Data!J297))</f>
        <v>0.74027777777777781</v>
      </c>
      <c r="M297" s="13">
        <f>Raw_Data!K297</f>
        <v>8.73</v>
      </c>
      <c r="N297" s="13">
        <f>Raw_Data!L297</f>
        <v>28</v>
      </c>
      <c r="O297" s="13">
        <f>Raw_Data!M297</f>
        <v>21</v>
      </c>
      <c r="P297" s="13">
        <f t="shared" si="18"/>
        <v>7</v>
      </c>
      <c r="Q297" s="13">
        <f>Raw_Data!O297</f>
        <v>28</v>
      </c>
      <c r="R297" s="16">
        <f t="shared" si="19"/>
        <v>75</v>
      </c>
      <c r="S297" s="16">
        <f>Raw_Data!Q297</f>
        <v>75</v>
      </c>
      <c r="T297" s="17">
        <f>Raw_Data!R297</f>
        <v>0.73</v>
      </c>
      <c r="U297" s="13" t="str">
        <f>Raw_Data!S297</f>
        <v>High</v>
      </c>
      <c r="V297" s="13" t="str">
        <f>Raw_Data!T297</f>
        <v>Pending</v>
      </c>
    </row>
    <row r="298" spans="1:22" x14ac:dyDescent="0.3">
      <c r="A298" s="13" t="str">
        <f>Raw_Data!A298</f>
        <v>EMP017</v>
      </c>
      <c r="B298" s="13" t="str">
        <f>Raw_Data!B298</f>
        <v>Abhishek Paul</v>
      </c>
      <c r="C298" s="13" t="str">
        <f>Raw_Data!C298</f>
        <v>Operations</v>
      </c>
      <c r="D298" s="13" t="str">
        <f>Raw_Data!D298</f>
        <v>Process Executive</v>
      </c>
      <c r="E298" s="13" t="str">
        <f>Raw_Data!E298</f>
        <v>Durgapur</v>
      </c>
      <c r="F298" s="13" t="str">
        <f>Raw_Data!F298</f>
        <v>Amit Roy</v>
      </c>
      <c r="G298" s="14">
        <f>DATE(VALUE(RIGHT(Raw_Data!G298,4)),VALUE(MID(Raw_Data!G298,4,2)),VALUE(LEFT(Raw_Data!G298,2)))</f>
        <v>46129</v>
      </c>
      <c r="H298" s="13" t="str">
        <f t="shared" si="16"/>
        <v>Apr-2026</v>
      </c>
      <c r="I298" s="13" t="str">
        <f t="shared" si="17"/>
        <v>Fri</v>
      </c>
      <c r="J298" s="13" t="str">
        <f>Raw_Data!H298</f>
        <v>Present</v>
      </c>
      <c r="K298" s="15">
        <f>IF(Raw_Data!I298="","",TIMEVALUE(Raw_Data!I298))</f>
        <v>0.42986111111111114</v>
      </c>
      <c r="L298" s="15">
        <f>IF(Raw_Data!J298="","",TIMEVALUE(Raw_Data!J298))</f>
        <v>0.76736111111111116</v>
      </c>
      <c r="M298" s="13">
        <f>Raw_Data!K298</f>
        <v>8.1</v>
      </c>
      <c r="N298" s="13">
        <f>Raw_Data!L298</f>
        <v>22</v>
      </c>
      <c r="O298" s="13">
        <f>Raw_Data!M298</f>
        <v>21</v>
      </c>
      <c r="P298" s="13">
        <f t="shared" si="18"/>
        <v>1</v>
      </c>
      <c r="Q298" s="13">
        <f>Raw_Data!O298</f>
        <v>22</v>
      </c>
      <c r="R298" s="16">
        <f t="shared" si="19"/>
        <v>95.454545454545453</v>
      </c>
      <c r="S298" s="16">
        <f>Raw_Data!Q298</f>
        <v>95.5</v>
      </c>
      <c r="T298" s="17">
        <f>Raw_Data!R298</f>
        <v>0.1</v>
      </c>
      <c r="U298" s="13" t="str">
        <f>Raw_Data!S298</f>
        <v>High</v>
      </c>
      <c r="V298" s="13" t="str">
        <f>Raw_Data!T298</f>
        <v>In Progress</v>
      </c>
    </row>
    <row r="299" spans="1:22" x14ac:dyDescent="0.3">
      <c r="A299" s="13" t="str">
        <f>Raw_Data!A299</f>
        <v>EMP018</v>
      </c>
      <c r="B299" s="13" t="str">
        <f>Raw_Data!B299</f>
        <v>Nandini Ghosh</v>
      </c>
      <c r="C299" s="13" t="str">
        <f>Raw_Data!C299</f>
        <v>Finance</v>
      </c>
      <c r="D299" s="13" t="str">
        <f>Raw_Data!D299</f>
        <v>Finance Executive</v>
      </c>
      <c r="E299" s="13" t="str">
        <f>Raw_Data!E299</f>
        <v>Durgapur</v>
      </c>
      <c r="F299" s="13" t="str">
        <f>Raw_Data!F299</f>
        <v>Neha Sen</v>
      </c>
      <c r="G299" s="14">
        <f>DATE(VALUE(RIGHT(Raw_Data!G299,4)),VALUE(MID(Raw_Data!G299,4,2)),VALUE(LEFT(Raw_Data!G299,2)))</f>
        <v>46129</v>
      </c>
      <c r="H299" s="13" t="str">
        <f t="shared" si="16"/>
        <v>Apr-2026</v>
      </c>
      <c r="I299" s="13" t="str">
        <f t="shared" si="17"/>
        <v>Fri</v>
      </c>
      <c r="J299" s="13" t="str">
        <f>Raw_Data!H299</f>
        <v>Present</v>
      </c>
      <c r="K299" s="15">
        <f>IF(Raw_Data!I299="","",TIMEVALUE(Raw_Data!I299))</f>
        <v>0.37986111111111109</v>
      </c>
      <c r="L299" s="15">
        <f>IF(Raw_Data!J299="","",TIMEVALUE(Raw_Data!J299))</f>
        <v>0.74722222222222223</v>
      </c>
      <c r="M299" s="13">
        <f>Raw_Data!K299</f>
        <v>8.83</v>
      </c>
      <c r="N299" s="13">
        <f>Raw_Data!L299</f>
        <v>8</v>
      </c>
      <c r="O299" s="13">
        <f>Raw_Data!M299</f>
        <v>7</v>
      </c>
      <c r="P299" s="13">
        <f t="shared" si="18"/>
        <v>1</v>
      </c>
      <c r="Q299" s="13">
        <f>Raw_Data!O299</f>
        <v>8</v>
      </c>
      <c r="R299" s="16">
        <f t="shared" si="19"/>
        <v>87.5</v>
      </c>
      <c r="S299" s="16">
        <f>Raw_Data!Q299</f>
        <v>87.5</v>
      </c>
      <c r="T299" s="17">
        <f>Raw_Data!R299</f>
        <v>0.83</v>
      </c>
      <c r="U299" s="13" t="str">
        <f>Raw_Data!S299</f>
        <v>Medium</v>
      </c>
      <c r="V299" s="13" t="str">
        <f>Raw_Data!T299</f>
        <v>In Progress</v>
      </c>
    </row>
    <row r="300" spans="1:22" x14ac:dyDescent="0.3">
      <c r="A300" s="13" t="str">
        <f>Raw_Data!A300</f>
        <v>EMP019</v>
      </c>
      <c r="B300" s="13" t="str">
        <f>Raw_Data!B300</f>
        <v>Manish Kumar</v>
      </c>
      <c r="C300" s="13" t="str">
        <f>Raw_Data!C300</f>
        <v>Sales</v>
      </c>
      <c r="D300" s="13" t="str">
        <f>Raw_Data!D300</f>
        <v>Sales Executive</v>
      </c>
      <c r="E300" s="13" t="str">
        <f>Raw_Data!E300</f>
        <v>Durgapur</v>
      </c>
      <c r="F300" s="13" t="str">
        <f>Raw_Data!F300</f>
        <v>Sourav Das</v>
      </c>
      <c r="G300" s="14">
        <f>DATE(VALUE(RIGHT(Raw_Data!G300,4)),VALUE(MID(Raw_Data!G300,4,2)),VALUE(LEFT(Raw_Data!G300,2)))</f>
        <v>46129</v>
      </c>
      <c r="H300" s="13" t="str">
        <f t="shared" si="16"/>
        <v>Apr-2026</v>
      </c>
      <c r="I300" s="13" t="str">
        <f t="shared" si="17"/>
        <v>Fri</v>
      </c>
      <c r="J300" s="13" t="str">
        <f>Raw_Data!H300</f>
        <v>Present</v>
      </c>
      <c r="K300" s="15">
        <f>IF(Raw_Data!I300="","",TIMEVALUE(Raw_Data!I300))</f>
        <v>0.37569444444444444</v>
      </c>
      <c r="L300" s="15">
        <f>IF(Raw_Data!J300="","",TIMEVALUE(Raw_Data!J300))</f>
        <v>0.7583333333333333</v>
      </c>
      <c r="M300" s="13">
        <f>Raw_Data!K300</f>
        <v>9.19</v>
      </c>
      <c r="N300" s="13">
        <f>Raw_Data!L300</f>
        <v>15</v>
      </c>
      <c r="O300" s="13">
        <f>Raw_Data!M300</f>
        <v>15</v>
      </c>
      <c r="P300" s="13">
        <f t="shared" si="18"/>
        <v>0</v>
      </c>
      <c r="Q300" s="13">
        <f>Raw_Data!O300</f>
        <v>15</v>
      </c>
      <c r="R300" s="16">
        <f t="shared" si="19"/>
        <v>100</v>
      </c>
      <c r="S300" s="16">
        <f>Raw_Data!Q300</f>
        <v>100</v>
      </c>
      <c r="T300" s="17">
        <f>Raw_Data!R300</f>
        <v>1.19</v>
      </c>
      <c r="U300" s="13" t="str">
        <f>Raw_Data!S300</f>
        <v>Low</v>
      </c>
      <c r="V300" s="13" t="str">
        <f>Raw_Data!T300</f>
        <v>Closed</v>
      </c>
    </row>
    <row r="301" spans="1:22" x14ac:dyDescent="0.3">
      <c r="A301" s="13" t="str">
        <f>Raw_Data!A301</f>
        <v>EMP020</v>
      </c>
      <c r="B301" s="13" t="str">
        <f>Raw_Data!B301</f>
        <v>Riya Chatterjee</v>
      </c>
      <c r="C301" s="13" t="str">
        <f>Raw_Data!C301</f>
        <v>Customer Support</v>
      </c>
      <c r="D301" s="13" t="str">
        <f>Raw_Data!D301</f>
        <v>Support Executive</v>
      </c>
      <c r="E301" s="13" t="str">
        <f>Raw_Data!E301</f>
        <v>Durgapur</v>
      </c>
      <c r="F301" s="13" t="str">
        <f>Raw_Data!F301</f>
        <v>Ritu Ghosh</v>
      </c>
      <c r="G301" s="14">
        <f>DATE(VALUE(RIGHT(Raw_Data!G301,4)),VALUE(MID(Raw_Data!G301,4,2)),VALUE(LEFT(Raw_Data!G301,2)))</f>
        <v>46129</v>
      </c>
      <c r="H301" s="13" t="str">
        <f t="shared" si="16"/>
        <v>Apr-2026</v>
      </c>
      <c r="I301" s="13" t="str">
        <f t="shared" si="17"/>
        <v>Fri</v>
      </c>
      <c r="J301" s="13" t="str">
        <f>Raw_Data!H301</f>
        <v>Present</v>
      </c>
      <c r="K301" s="15">
        <f>IF(Raw_Data!I301="","",TIMEVALUE(Raw_Data!I301))</f>
        <v>0.37847222222222221</v>
      </c>
      <c r="L301" s="15">
        <f>IF(Raw_Data!J301="","",TIMEVALUE(Raw_Data!J301))</f>
        <v>0.71111111111111114</v>
      </c>
      <c r="M301" s="13">
        <f>Raw_Data!K301</f>
        <v>7.99</v>
      </c>
      <c r="N301" s="13">
        <f>Raw_Data!L301</f>
        <v>25</v>
      </c>
      <c r="O301" s="13">
        <f>Raw_Data!M301</f>
        <v>19</v>
      </c>
      <c r="P301" s="13">
        <f t="shared" si="18"/>
        <v>6</v>
      </c>
      <c r="Q301" s="13">
        <f>Raw_Data!O301</f>
        <v>25</v>
      </c>
      <c r="R301" s="16">
        <f t="shared" si="19"/>
        <v>76</v>
      </c>
      <c r="S301" s="16">
        <f>Raw_Data!Q301</f>
        <v>76</v>
      </c>
      <c r="T301" s="17">
        <f>Raw_Data!R301</f>
        <v>0</v>
      </c>
      <c r="U301" s="13" t="str">
        <f>Raw_Data!S301</f>
        <v>Medium</v>
      </c>
      <c r="V301" s="13" t="str">
        <f>Raw_Data!T301</f>
        <v>Pending</v>
      </c>
    </row>
    <row r="302" spans="1:22" x14ac:dyDescent="0.3">
      <c r="A302" s="13" t="str">
        <f>Raw_Data!A302</f>
        <v>EMP001</v>
      </c>
      <c r="B302" s="13" t="str">
        <f>Raw_Data!B302</f>
        <v>Aarav Sharma</v>
      </c>
      <c r="C302" s="13" t="str">
        <f>Raw_Data!C302</f>
        <v>Operations</v>
      </c>
      <c r="D302" s="13" t="str">
        <f>Raw_Data!D302</f>
        <v>MIS Executive</v>
      </c>
      <c r="E302" s="13" t="str">
        <f>Raw_Data!E302</f>
        <v>Kolkata</v>
      </c>
      <c r="F302" s="13" t="str">
        <f>Raw_Data!F302</f>
        <v>Amit Roy</v>
      </c>
      <c r="G302" s="14">
        <f>DATE(VALUE(RIGHT(Raw_Data!G302,4)),VALUE(MID(Raw_Data!G302,4,2)),VALUE(LEFT(Raw_Data!G302,2)))</f>
        <v>46130</v>
      </c>
      <c r="H302" s="13" t="str">
        <f t="shared" si="16"/>
        <v>Apr-2026</v>
      </c>
      <c r="I302" s="13" t="str">
        <f t="shared" si="17"/>
        <v>Sat</v>
      </c>
      <c r="J302" s="13" t="str">
        <f>Raw_Data!H302</f>
        <v>Present</v>
      </c>
      <c r="K302" s="15">
        <f>IF(Raw_Data!I302="","",TIMEVALUE(Raw_Data!I302))</f>
        <v>0.41736111111111113</v>
      </c>
      <c r="L302" s="15">
        <f>IF(Raw_Data!J302="","",TIMEVALUE(Raw_Data!J302))</f>
        <v>0.76249999999999996</v>
      </c>
      <c r="M302" s="13">
        <f>Raw_Data!K302</f>
        <v>8.2899999999999991</v>
      </c>
      <c r="N302" s="13">
        <f>Raw_Data!L302</f>
        <v>23</v>
      </c>
      <c r="O302" s="13">
        <f>Raw_Data!M302</f>
        <v>20</v>
      </c>
      <c r="P302" s="13">
        <f t="shared" si="18"/>
        <v>3</v>
      </c>
      <c r="Q302" s="13">
        <f>Raw_Data!O302</f>
        <v>23</v>
      </c>
      <c r="R302" s="16">
        <f t="shared" si="19"/>
        <v>86.956521739130437</v>
      </c>
      <c r="S302" s="16">
        <f>Raw_Data!Q302</f>
        <v>87</v>
      </c>
      <c r="T302" s="17">
        <f>Raw_Data!R302</f>
        <v>0.28999999999999998</v>
      </c>
      <c r="U302" s="13" t="str">
        <f>Raw_Data!S302</f>
        <v>Medium</v>
      </c>
      <c r="V302" s="13" t="str">
        <f>Raw_Data!T302</f>
        <v>In Progress</v>
      </c>
    </row>
    <row r="303" spans="1:22" x14ac:dyDescent="0.3">
      <c r="A303" s="13" t="str">
        <f>Raw_Data!A303</f>
        <v>EMP002</v>
      </c>
      <c r="B303" s="13" t="str">
        <f>Raw_Data!B303</f>
        <v>Priya Singh</v>
      </c>
      <c r="C303" s="13" t="str">
        <f>Raw_Data!C303</f>
        <v>Operations</v>
      </c>
      <c r="D303" s="13" t="str">
        <f>Raw_Data!D303</f>
        <v>Process Executive</v>
      </c>
      <c r="E303" s="13" t="str">
        <f>Raw_Data!E303</f>
        <v>Kolkata</v>
      </c>
      <c r="F303" s="13" t="str">
        <f>Raw_Data!F303</f>
        <v>Amit Roy</v>
      </c>
      <c r="G303" s="14">
        <f>DATE(VALUE(RIGHT(Raw_Data!G303,4)),VALUE(MID(Raw_Data!G303,4,2)),VALUE(LEFT(Raw_Data!G303,2)))</f>
        <v>46130</v>
      </c>
      <c r="H303" s="13" t="str">
        <f t="shared" si="16"/>
        <v>Apr-2026</v>
      </c>
      <c r="I303" s="13" t="str">
        <f t="shared" si="17"/>
        <v>Sat</v>
      </c>
      <c r="J303" s="13" t="str">
        <f>Raw_Data!H303</f>
        <v>Present</v>
      </c>
      <c r="K303" s="15">
        <f>IF(Raw_Data!I303="","",TIMEVALUE(Raw_Data!I303))</f>
        <v>0.42291666666666666</v>
      </c>
      <c r="L303" s="15">
        <f>IF(Raw_Data!J303="","",TIMEVALUE(Raw_Data!J303))</f>
        <v>0.79513888888888884</v>
      </c>
      <c r="M303" s="13">
        <f>Raw_Data!K303</f>
        <v>8.94</v>
      </c>
      <c r="N303" s="13">
        <f>Raw_Data!L303</f>
        <v>16</v>
      </c>
      <c r="O303" s="13">
        <f>Raw_Data!M303</f>
        <v>15</v>
      </c>
      <c r="P303" s="13">
        <f t="shared" si="18"/>
        <v>1</v>
      </c>
      <c r="Q303" s="13">
        <f>Raw_Data!O303</f>
        <v>16</v>
      </c>
      <c r="R303" s="16">
        <f t="shared" si="19"/>
        <v>93.75</v>
      </c>
      <c r="S303" s="16">
        <f>Raw_Data!Q303</f>
        <v>93.8</v>
      </c>
      <c r="T303" s="17">
        <f>Raw_Data!R303</f>
        <v>0.94</v>
      </c>
      <c r="U303" s="13" t="str">
        <f>Raw_Data!S303</f>
        <v>Medium</v>
      </c>
      <c r="V303" s="13" t="str">
        <f>Raw_Data!T303</f>
        <v>In Progress</v>
      </c>
    </row>
    <row r="304" spans="1:22" x14ac:dyDescent="0.3">
      <c r="A304" s="13" t="str">
        <f>Raw_Data!A304</f>
        <v>EMP003</v>
      </c>
      <c r="B304" s="13" t="str">
        <f>Raw_Data!B304</f>
        <v>Rahul Verma</v>
      </c>
      <c r="C304" s="13" t="str">
        <f>Raw_Data!C304</f>
        <v>Operations</v>
      </c>
      <c r="D304" s="13" t="str">
        <f>Raw_Data!D304</f>
        <v>Process Executive</v>
      </c>
      <c r="E304" s="13" t="str">
        <f>Raw_Data!E304</f>
        <v>Kolkata</v>
      </c>
      <c r="F304" s="13" t="str">
        <f>Raw_Data!F304</f>
        <v>Amit Roy</v>
      </c>
      <c r="G304" s="14">
        <f>DATE(VALUE(RIGHT(Raw_Data!G304,4)),VALUE(MID(Raw_Data!G304,4,2)),VALUE(LEFT(Raw_Data!G304,2)))</f>
        <v>46130</v>
      </c>
      <c r="H304" s="13" t="str">
        <f t="shared" si="16"/>
        <v>Apr-2026</v>
      </c>
      <c r="I304" s="13" t="str">
        <f t="shared" si="17"/>
        <v>Sat</v>
      </c>
      <c r="J304" s="13" t="str">
        <f>Raw_Data!H304</f>
        <v>Present</v>
      </c>
      <c r="K304" s="15">
        <f>IF(Raw_Data!I304="","",TIMEVALUE(Raw_Data!I304))</f>
        <v>0.37638888888888888</v>
      </c>
      <c r="L304" s="15">
        <f>IF(Raw_Data!J304="","",TIMEVALUE(Raw_Data!J304))</f>
        <v>0.73055555555555551</v>
      </c>
      <c r="M304" s="13">
        <f>Raw_Data!K304</f>
        <v>8.5</v>
      </c>
      <c r="N304" s="13">
        <f>Raw_Data!L304</f>
        <v>29</v>
      </c>
      <c r="O304" s="13">
        <f>Raw_Data!M304</f>
        <v>20</v>
      </c>
      <c r="P304" s="13">
        <f t="shared" si="18"/>
        <v>9</v>
      </c>
      <c r="Q304" s="13">
        <f>Raw_Data!O304</f>
        <v>29</v>
      </c>
      <c r="R304" s="16">
        <f t="shared" si="19"/>
        <v>68.965517241379317</v>
      </c>
      <c r="S304" s="16">
        <f>Raw_Data!Q304</f>
        <v>69</v>
      </c>
      <c r="T304" s="17">
        <f>Raw_Data!R304</f>
        <v>0.5</v>
      </c>
      <c r="U304" s="13" t="str">
        <f>Raw_Data!S304</f>
        <v>High</v>
      </c>
      <c r="V304" s="13" t="str">
        <f>Raw_Data!T304</f>
        <v>Backlog</v>
      </c>
    </row>
    <row r="305" spans="1:22" x14ac:dyDescent="0.3">
      <c r="A305" s="13" t="str">
        <f>Raw_Data!A305</f>
        <v>EMP004</v>
      </c>
      <c r="B305" s="13" t="str">
        <f>Raw_Data!B305</f>
        <v>Sneha Das</v>
      </c>
      <c r="C305" s="13" t="str">
        <f>Raw_Data!C305</f>
        <v>Operations</v>
      </c>
      <c r="D305" s="13" t="str">
        <f>Raw_Data!D305</f>
        <v>Senior Executive</v>
      </c>
      <c r="E305" s="13" t="str">
        <f>Raw_Data!E305</f>
        <v>Kolkata</v>
      </c>
      <c r="F305" s="13" t="str">
        <f>Raw_Data!F305</f>
        <v>Amit Roy</v>
      </c>
      <c r="G305" s="14">
        <f>DATE(VALUE(RIGHT(Raw_Data!G305,4)),VALUE(MID(Raw_Data!G305,4,2)),VALUE(LEFT(Raw_Data!G305,2)))</f>
        <v>46130</v>
      </c>
      <c r="H305" s="13" t="str">
        <f t="shared" si="16"/>
        <v>Apr-2026</v>
      </c>
      <c r="I305" s="13" t="str">
        <f t="shared" si="17"/>
        <v>Sat</v>
      </c>
      <c r="J305" s="13" t="str">
        <f>Raw_Data!H305</f>
        <v>Half Day</v>
      </c>
      <c r="K305" s="15">
        <f>IF(Raw_Data!I305="","",TIMEVALUE(Raw_Data!I305))</f>
        <v>0.37569444444444444</v>
      </c>
      <c r="L305" s="15">
        <f>IF(Raw_Data!J305="","",TIMEVALUE(Raw_Data!J305))</f>
        <v>0.53888888888888886</v>
      </c>
      <c r="M305" s="13">
        <f>Raw_Data!K305</f>
        <v>3.93</v>
      </c>
      <c r="N305" s="13">
        <f>Raw_Data!L305</f>
        <v>10</v>
      </c>
      <c r="O305" s="13">
        <f>Raw_Data!M305</f>
        <v>8</v>
      </c>
      <c r="P305" s="13">
        <f t="shared" si="18"/>
        <v>2</v>
      </c>
      <c r="Q305" s="13">
        <f>Raw_Data!O305</f>
        <v>10</v>
      </c>
      <c r="R305" s="16">
        <f t="shared" si="19"/>
        <v>80</v>
      </c>
      <c r="S305" s="16">
        <f>Raw_Data!Q305</f>
        <v>80</v>
      </c>
      <c r="T305" s="17">
        <f>Raw_Data!R305</f>
        <v>0</v>
      </c>
      <c r="U305" s="13" t="str">
        <f>Raw_Data!S305</f>
        <v>Medium</v>
      </c>
      <c r="V305" s="13" t="str">
        <f>Raw_Data!T305</f>
        <v>In Progress</v>
      </c>
    </row>
    <row r="306" spans="1:22" x14ac:dyDescent="0.3">
      <c r="A306" s="13" t="str">
        <f>Raw_Data!A306</f>
        <v>EMP005</v>
      </c>
      <c r="B306" s="13" t="str">
        <f>Raw_Data!B306</f>
        <v>Vikram Patel</v>
      </c>
      <c r="C306" s="13" t="str">
        <f>Raw_Data!C306</f>
        <v>Operations</v>
      </c>
      <c r="D306" s="13" t="str">
        <f>Raw_Data!D306</f>
        <v>Process Executive</v>
      </c>
      <c r="E306" s="13" t="str">
        <f>Raw_Data!E306</f>
        <v>Kolkata</v>
      </c>
      <c r="F306" s="13" t="str">
        <f>Raw_Data!F306</f>
        <v>Amit Roy</v>
      </c>
      <c r="G306" s="14">
        <f>DATE(VALUE(RIGHT(Raw_Data!G306,4)),VALUE(MID(Raw_Data!G306,4,2)),VALUE(LEFT(Raw_Data!G306,2)))</f>
        <v>46130</v>
      </c>
      <c r="H306" s="13" t="str">
        <f t="shared" si="16"/>
        <v>Apr-2026</v>
      </c>
      <c r="I306" s="13" t="str">
        <f t="shared" si="17"/>
        <v>Sat</v>
      </c>
      <c r="J306" s="13" t="str">
        <f>Raw_Data!H306</f>
        <v>Leave</v>
      </c>
      <c r="K306" s="15" t="str">
        <f>IF(Raw_Data!I306="","",TIMEVALUE(Raw_Data!I306))</f>
        <v/>
      </c>
      <c r="L306" s="15" t="str">
        <f>IF(Raw_Data!J306="","",TIMEVALUE(Raw_Data!J306))</f>
        <v/>
      </c>
      <c r="M306" s="13">
        <f>Raw_Data!K306</f>
        <v>0</v>
      </c>
      <c r="N306" s="13">
        <f>Raw_Data!L306</f>
        <v>0</v>
      </c>
      <c r="O306" s="13">
        <f>Raw_Data!M306</f>
        <v>0</v>
      </c>
      <c r="P306" s="13">
        <f t="shared" si="18"/>
        <v>0</v>
      </c>
      <c r="Q306" s="13">
        <f>Raw_Data!O306</f>
        <v>0</v>
      </c>
      <c r="R306" s="16">
        <f t="shared" si="19"/>
        <v>0</v>
      </c>
      <c r="S306" s="16">
        <f>Raw_Data!Q306</f>
        <v>0</v>
      </c>
      <c r="T306" s="17">
        <f>Raw_Data!R306</f>
        <v>0</v>
      </c>
      <c r="U306" s="13" t="str">
        <f>Raw_Data!S306</f>
        <v>Low</v>
      </c>
      <c r="V306" s="13" t="str">
        <f>Raw_Data!T306</f>
        <v>Closed</v>
      </c>
    </row>
    <row r="307" spans="1:22" x14ac:dyDescent="0.3">
      <c r="A307" s="13" t="str">
        <f>Raw_Data!A307</f>
        <v>EMP006</v>
      </c>
      <c r="B307" s="13" t="str">
        <f>Raw_Data!B307</f>
        <v>Ananya Gupta</v>
      </c>
      <c r="C307" s="13" t="str">
        <f>Raw_Data!C307</f>
        <v>Finance</v>
      </c>
      <c r="D307" s="13" t="str">
        <f>Raw_Data!D307</f>
        <v>Finance Executive</v>
      </c>
      <c r="E307" s="13" t="str">
        <f>Raw_Data!E307</f>
        <v>Kolkata</v>
      </c>
      <c r="F307" s="13" t="str">
        <f>Raw_Data!F307</f>
        <v>Neha Sen</v>
      </c>
      <c r="G307" s="14">
        <f>DATE(VALUE(RIGHT(Raw_Data!G307,4)),VALUE(MID(Raw_Data!G307,4,2)),VALUE(LEFT(Raw_Data!G307,2)))</f>
        <v>46130</v>
      </c>
      <c r="H307" s="13" t="str">
        <f t="shared" si="16"/>
        <v>Apr-2026</v>
      </c>
      <c r="I307" s="13" t="str">
        <f t="shared" si="17"/>
        <v>Sat</v>
      </c>
      <c r="J307" s="13" t="str">
        <f>Raw_Data!H307</f>
        <v>Present</v>
      </c>
      <c r="K307" s="15">
        <f>IF(Raw_Data!I307="","",TIMEVALUE(Raw_Data!I307))</f>
        <v>0.42430555555555555</v>
      </c>
      <c r="L307" s="15">
        <f>IF(Raw_Data!J307="","",TIMEVALUE(Raw_Data!J307))</f>
        <v>0.82291666666666663</v>
      </c>
      <c r="M307" s="13">
        <f>Raw_Data!K307</f>
        <v>9.58</v>
      </c>
      <c r="N307" s="13">
        <f>Raw_Data!L307</f>
        <v>8</v>
      </c>
      <c r="O307" s="13">
        <f>Raw_Data!M307</f>
        <v>8</v>
      </c>
      <c r="P307" s="13">
        <f t="shared" si="18"/>
        <v>0</v>
      </c>
      <c r="Q307" s="13">
        <f>Raw_Data!O307</f>
        <v>8</v>
      </c>
      <c r="R307" s="16">
        <f t="shared" si="19"/>
        <v>100</v>
      </c>
      <c r="S307" s="16">
        <f>Raw_Data!Q307</f>
        <v>100</v>
      </c>
      <c r="T307" s="17">
        <f>Raw_Data!R307</f>
        <v>1.58</v>
      </c>
      <c r="U307" s="13" t="str">
        <f>Raw_Data!S307</f>
        <v>Low</v>
      </c>
      <c r="V307" s="13" t="str">
        <f>Raw_Data!T307</f>
        <v>Closed</v>
      </c>
    </row>
    <row r="308" spans="1:22" x14ac:dyDescent="0.3">
      <c r="A308" s="13" t="str">
        <f>Raw_Data!A308</f>
        <v>EMP007</v>
      </c>
      <c r="B308" s="13" t="str">
        <f>Raw_Data!B308</f>
        <v>Rohan Mehta</v>
      </c>
      <c r="C308" s="13" t="str">
        <f>Raw_Data!C308</f>
        <v>Finance</v>
      </c>
      <c r="D308" s="13" t="str">
        <f>Raw_Data!D308</f>
        <v>Accounts Executive</v>
      </c>
      <c r="E308" s="13" t="str">
        <f>Raw_Data!E308</f>
        <v>Kolkata</v>
      </c>
      <c r="F308" s="13" t="str">
        <f>Raw_Data!F308</f>
        <v>Neha Sen</v>
      </c>
      <c r="G308" s="14">
        <f>DATE(VALUE(RIGHT(Raw_Data!G308,4)),VALUE(MID(Raw_Data!G308,4,2)),VALUE(LEFT(Raw_Data!G308,2)))</f>
        <v>46130</v>
      </c>
      <c r="H308" s="13" t="str">
        <f t="shared" si="16"/>
        <v>Apr-2026</v>
      </c>
      <c r="I308" s="13" t="str">
        <f t="shared" si="17"/>
        <v>Sat</v>
      </c>
      <c r="J308" s="13" t="str">
        <f>Raw_Data!H308</f>
        <v>Present</v>
      </c>
      <c r="K308" s="15">
        <f>IF(Raw_Data!I308="","",TIMEVALUE(Raw_Data!I308))</f>
        <v>0.3888888888888889</v>
      </c>
      <c r="L308" s="15">
        <f>IF(Raw_Data!J308="","",TIMEVALUE(Raw_Data!J308))</f>
        <v>0.77430555555555558</v>
      </c>
      <c r="M308" s="13">
        <f>Raw_Data!K308</f>
        <v>9.26</v>
      </c>
      <c r="N308" s="13">
        <f>Raw_Data!L308</f>
        <v>22</v>
      </c>
      <c r="O308" s="13">
        <f>Raw_Data!M308</f>
        <v>16</v>
      </c>
      <c r="P308" s="13">
        <f t="shared" si="18"/>
        <v>6</v>
      </c>
      <c r="Q308" s="13">
        <f>Raw_Data!O308</f>
        <v>22</v>
      </c>
      <c r="R308" s="16">
        <f t="shared" si="19"/>
        <v>72.727272727272734</v>
      </c>
      <c r="S308" s="16">
        <f>Raw_Data!Q308</f>
        <v>72.7</v>
      </c>
      <c r="T308" s="17">
        <f>Raw_Data!R308</f>
        <v>1.26</v>
      </c>
      <c r="U308" s="13" t="str">
        <f>Raw_Data!S308</f>
        <v>Critical</v>
      </c>
      <c r="V308" s="13" t="str">
        <f>Raw_Data!T308</f>
        <v>Pending</v>
      </c>
    </row>
    <row r="309" spans="1:22" x14ac:dyDescent="0.3">
      <c r="A309" s="13" t="str">
        <f>Raw_Data!A309</f>
        <v>EMP008</v>
      </c>
      <c r="B309" s="13" t="str">
        <f>Raw_Data!B309</f>
        <v>Ishita Roy</v>
      </c>
      <c r="C309" s="13" t="str">
        <f>Raw_Data!C309</f>
        <v>Finance</v>
      </c>
      <c r="D309" s="13" t="str">
        <f>Raw_Data!D309</f>
        <v>Finance Executive</v>
      </c>
      <c r="E309" s="13" t="str">
        <f>Raw_Data!E309</f>
        <v>Kolkata</v>
      </c>
      <c r="F309" s="13" t="str">
        <f>Raw_Data!F309</f>
        <v>Neha Sen</v>
      </c>
      <c r="G309" s="14">
        <f>DATE(VALUE(RIGHT(Raw_Data!G309,4)),VALUE(MID(Raw_Data!G309,4,2)),VALUE(LEFT(Raw_Data!G309,2)))</f>
        <v>46130</v>
      </c>
      <c r="H309" s="13" t="str">
        <f t="shared" si="16"/>
        <v>Apr-2026</v>
      </c>
      <c r="I309" s="13" t="str">
        <f t="shared" si="17"/>
        <v>Sat</v>
      </c>
      <c r="J309" s="13" t="str">
        <f>Raw_Data!H309</f>
        <v>Present</v>
      </c>
      <c r="K309" s="15">
        <f>IF(Raw_Data!I309="","",TIMEVALUE(Raw_Data!I309))</f>
        <v>0.37986111111111109</v>
      </c>
      <c r="L309" s="15">
        <f>IF(Raw_Data!J309="","",TIMEVALUE(Raw_Data!J309))</f>
        <v>0.7631944444444444</v>
      </c>
      <c r="M309" s="13">
        <f>Raw_Data!K309</f>
        <v>9.1999999999999993</v>
      </c>
      <c r="N309" s="13">
        <f>Raw_Data!L309</f>
        <v>16</v>
      </c>
      <c r="O309" s="13">
        <f>Raw_Data!M309</f>
        <v>14</v>
      </c>
      <c r="P309" s="13">
        <f t="shared" si="18"/>
        <v>2</v>
      </c>
      <c r="Q309" s="13">
        <f>Raw_Data!O309</f>
        <v>16</v>
      </c>
      <c r="R309" s="16">
        <f t="shared" si="19"/>
        <v>87.5</v>
      </c>
      <c r="S309" s="16">
        <f>Raw_Data!Q309</f>
        <v>87.5</v>
      </c>
      <c r="T309" s="17">
        <f>Raw_Data!R309</f>
        <v>1.2</v>
      </c>
      <c r="U309" s="13" t="str">
        <f>Raw_Data!S309</f>
        <v>Medium</v>
      </c>
      <c r="V309" s="13" t="str">
        <f>Raw_Data!T309</f>
        <v>In Progress</v>
      </c>
    </row>
    <row r="310" spans="1:22" x14ac:dyDescent="0.3">
      <c r="A310" s="13" t="str">
        <f>Raw_Data!A310</f>
        <v>EMP009</v>
      </c>
      <c r="B310" s="13" t="str">
        <f>Raw_Data!B310</f>
        <v>Arjun Nair</v>
      </c>
      <c r="C310" s="13" t="str">
        <f>Raw_Data!C310</f>
        <v>Sales</v>
      </c>
      <c r="D310" s="13" t="str">
        <f>Raw_Data!D310</f>
        <v>Sales Executive</v>
      </c>
      <c r="E310" s="13" t="str">
        <f>Raw_Data!E310</f>
        <v>Kolkata</v>
      </c>
      <c r="F310" s="13" t="str">
        <f>Raw_Data!F310</f>
        <v>Sourav Das</v>
      </c>
      <c r="G310" s="14">
        <f>DATE(VALUE(RIGHT(Raw_Data!G310,4)),VALUE(MID(Raw_Data!G310,4,2)),VALUE(LEFT(Raw_Data!G310,2)))</f>
        <v>46130</v>
      </c>
      <c r="H310" s="13" t="str">
        <f t="shared" si="16"/>
        <v>Apr-2026</v>
      </c>
      <c r="I310" s="13" t="str">
        <f t="shared" si="17"/>
        <v>Sat</v>
      </c>
      <c r="J310" s="13" t="str">
        <f>Raw_Data!H310</f>
        <v>Present</v>
      </c>
      <c r="K310" s="15">
        <f>IF(Raw_Data!I310="","",TIMEVALUE(Raw_Data!I310))</f>
        <v>0.42152777777777778</v>
      </c>
      <c r="L310" s="15">
        <f>IF(Raw_Data!J310="","",TIMEVALUE(Raw_Data!J310))</f>
        <v>0.74583333333333335</v>
      </c>
      <c r="M310" s="13">
        <f>Raw_Data!K310</f>
        <v>7.79</v>
      </c>
      <c r="N310" s="13">
        <f>Raw_Data!L310</f>
        <v>6</v>
      </c>
      <c r="O310" s="13">
        <f>Raw_Data!M310</f>
        <v>4</v>
      </c>
      <c r="P310" s="13">
        <f t="shared" si="18"/>
        <v>2</v>
      </c>
      <c r="Q310" s="13">
        <f>Raw_Data!O310</f>
        <v>6</v>
      </c>
      <c r="R310" s="16">
        <f t="shared" si="19"/>
        <v>66.666666666666657</v>
      </c>
      <c r="S310" s="16">
        <f>Raw_Data!Q310</f>
        <v>66.7</v>
      </c>
      <c r="T310" s="17">
        <f>Raw_Data!R310</f>
        <v>0</v>
      </c>
      <c r="U310" s="13" t="str">
        <f>Raw_Data!S310</f>
        <v>Low</v>
      </c>
      <c r="V310" s="13" t="str">
        <f>Raw_Data!T310</f>
        <v>In Progress</v>
      </c>
    </row>
    <row r="311" spans="1:22" x14ac:dyDescent="0.3">
      <c r="A311" s="13" t="str">
        <f>Raw_Data!A311</f>
        <v>EMP010</v>
      </c>
      <c r="B311" s="13" t="str">
        <f>Raw_Data!B311</f>
        <v>Meera Kapoor</v>
      </c>
      <c r="C311" s="13" t="str">
        <f>Raw_Data!C311</f>
        <v>Sales</v>
      </c>
      <c r="D311" s="13" t="str">
        <f>Raw_Data!D311</f>
        <v>Sales Executive</v>
      </c>
      <c r="E311" s="13" t="str">
        <f>Raw_Data!E311</f>
        <v>Kolkata</v>
      </c>
      <c r="F311" s="13" t="str">
        <f>Raw_Data!F311</f>
        <v>Sourav Das</v>
      </c>
      <c r="G311" s="14">
        <f>DATE(VALUE(RIGHT(Raw_Data!G311,4)),VALUE(MID(Raw_Data!G311,4,2)),VALUE(LEFT(Raw_Data!G311,2)))</f>
        <v>46130</v>
      </c>
      <c r="H311" s="13" t="str">
        <f t="shared" si="16"/>
        <v>Apr-2026</v>
      </c>
      <c r="I311" s="13" t="str">
        <f t="shared" si="17"/>
        <v>Sat</v>
      </c>
      <c r="J311" s="13" t="str">
        <f>Raw_Data!H311</f>
        <v>Late</v>
      </c>
      <c r="K311" s="15">
        <f>IF(Raw_Data!I311="","",TIMEVALUE(Raw_Data!I311))</f>
        <v>0.47499999999999998</v>
      </c>
      <c r="L311" s="15">
        <f>IF(Raw_Data!J311="","",TIMEVALUE(Raw_Data!J311))</f>
        <v>0.78611111111111109</v>
      </c>
      <c r="M311" s="13">
        <f>Raw_Data!K311</f>
        <v>7.47</v>
      </c>
      <c r="N311" s="13">
        <f>Raw_Data!L311</f>
        <v>21</v>
      </c>
      <c r="O311" s="13">
        <f>Raw_Data!M311</f>
        <v>20</v>
      </c>
      <c r="P311" s="13">
        <f t="shared" si="18"/>
        <v>1</v>
      </c>
      <c r="Q311" s="13">
        <f>Raw_Data!O311</f>
        <v>21</v>
      </c>
      <c r="R311" s="16">
        <f t="shared" si="19"/>
        <v>95.238095238095227</v>
      </c>
      <c r="S311" s="16">
        <f>Raw_Data!Q311</f>
        <v>95.2</v>
      </c>
      <c r="T311" s="17">
        <f>Raw_Data!R311</f>
        <v>0</v>
      </c>
      <c r="U311" s="13" t="str">
        <f>Raw_Data!S311</f>
        <v>High</v>
      </c>
      <c r="V311" s="13" t="str">
        <f>Raw_Data!T311</f>
        <v>In Progress</v>
      </c>
    </row>
    <row r="312" spans="1:22" x14ac:dyDescent="0.3">
      <c r="A312" s="13" t="str">
        <f>Raw_Data!A312</f>
        <v>EMP011</v>
      </c>
      <c r="B312" s="13" t="str">
        <f>Raw_Data!B312</f>
        <v>Karan Malhotra</v>
      </c>
      <c r="C312" s="13" t="str">
        <f>Raw_Data!C312</f>
        <v>Sales</v>
      </c>
      <c r="D312" s="13" t="str">
        <f>Raw_Data!D312</f>
        <v>Senior Executive</v>
      </c>
      <c r="E312" s="13" t="str">
        <f>Raw_Data!E312</f>
        <v>Kolkata</v>
      </c>
      <c r="F312" s="13" t="str">
        <f>Raw_Data!F312</f>
        <v>Sourav Das</v>
      </c>
      <c r="G312" s="14">
        <f>DATE(VALUE(RIGHT(Raw_Data!G312,4)),VALUE(MID(Raw_Data!G312,4,2)),VALUE(LEFT(Raw_Data!G312,2)))</f>
        <v>46130</v>
      </c>
      <c r="H312" s="13" t="str">
        <f t="shared" si="16"/>
        <v>Apr-2026</v>
      </c>
      <c r="I312" s="13" t="str">
        <f t="shared" si="17"/>
        <v>Sat</v>
      </c>
      <c r="J312" s="13" t="str">
        <f>Raw_Data!H312</f>
        <v>Present</v>
      </c>
      <c r="K312" s="15">
        <f>IF(Raw_Data!I312="","",TIMEVALUE(Raw_Data!I312))</f>
        <v>0.37638888888888888</v>
      </c>
      <c r="L312" s="15">
        <f>IF(Raw_Data!J312="","",TIMEVALUE(Raw_Data!J312))</f>
        <v>0.68611111111111112</v>
      </c>
      <c r="M312" s="13">
        <f>Raw_Data!K312</f>
        <v>7.44</v>
      </c>
      <c r="N312" s="13">
        <f>Raw_Data!L312</f>
        <v>15</v>
      </c>
      <c r="O312" s="13">
        <f>Raw_Data!M312</f>
        <v>10</v>
      </c>
      <c r="P312" s="13">
        <f t="shared" si="18"/>
        <v>5</v>
      </c>
      <c r="Q312" s="13">
        <f>Raw_Data!O312</f>
        <v>15</v>
      </c>
      <c r="R312" s="16">
        <f t="shared" si="19"/>
        <v>66.666666666666657</v>
      </c>
      <c r="S312" s="16">
        <f>Raw_Data!Q312</f>
        <v>66.7</v>
      </c>
      <c r="T312" s="17">
        <f>Raw_Data!R312</f>
        <v>0</v>
      </c>
      <c r="U312" s="13" t="str">
        <f>Raw_Data!S312</f>
        <v>Medium</v>
      </c>
      <c r="V312" s="13" t="str">
        <f>Raw_Data!T312</f>
        <v>Pending</v>
      </c>
    </row>
    <row r="313" spans="1:22" x14ac:dyDescent="0.3">
      <c r="A313" s="13" t="str">
        <f>Raw_Data!A313</f>
        <v>EMP012</v>
      </c>
      <c r="B313" s="13" t="str">
        <f>Raw_Data!B313</f>
        <v>Tanya Bose</v>
      </c>
      <c r="C313" s="13" t="str">
        <f>Raw_Data!C313</f>
        <v>HR</v>
      </c>
      <c r="D313" s="13" t="str">
        <f>Raw_Data!D313</f>
        <v>HR Executive</v>
      </c>
      <c r="E313" s="13" t="str">
        <f>Raw_Data!E313</f>
        <v>Kolkata</v>
      </c>
      <c r="F313" s="13" t="str">
        <f>Raw_Data!F313</f>
        <v>Ritu Ghosh</v>
      </c>
      <c r="G313" s="14">
        <f>DATE(VALUE(RIGHT(Raw_Data!G313,4)),VALUE(MID(Raw_Data!G313,4,2)),VALUE(LEFT(Raw_Data!G313,2)))</f>
        <v>46130</v>
      </c>
      <c r="H313" s="13" t="str">
        <f t="shared" si="16"/>
        <v>Apr-2026</v>
      </c>
      <c r="I313" s="13" t="str">
        <f t="shared" si="17"/>
        <v>Sat</v>
      </c>
      <c r="J313" s="13" t="str">
        <f>Raw_Data!H313</f>
        <v>Present</v>
      </c>
      <c r="K313" s="15">
        <f>IF(Raw_Data!I313="","",TIMEVALUE(Raw_Data!I313))</f>
        <v>0.37986111111111109</v>
      </c>
      <c r="L313" s="15">
        <f>IF(Raw_Data!J313="","",TIMEVALUE(Raw_Data!J313))</f>
        <v>0.75347222222222221</v>
      </c>
      <c r="M313" s="13">
        <f>Raw_Data!K313</f>
        <v>8.98</v>
      </c>
      <c r="N313" s="13">
        <f>Raw_Data!L313</f>
        <v>9</v>
      </c>
      <c r="O313" s="13">
        <f>Raw_Data!M313</f>
        <v>7</v>
      </c>
      <c r="P313" s="13">
        <f t="shared" si="18"/>
        <v>2</v>
      </c>
      <c r="Q313" s="13">
        <f>Raw_Data!O313</f>
        <v>9</v>
      </c>
      <c r="R313" s="16">
        <f t="shared" si="19"/>
        <v>77.777777777777786</v>
      </c>
      <c r="S313" s="16">
        <f>Raw_Data!Q313</f>
        <v>77.8</v>
      </c>
      <c r="T313" s="17">
        <f>Raw_Data!R313</f>
        <v>0.98</v>
      </c>
      <c r="U313" s="13" t="str">
        <f>Raw_Data!S313</f>
        <v>High</v>
      </c>
      <c r="V313" s="13" t="str">
        <f>Raw_Data!T313</f>
        <v>In Progress</v>
      </c>
    </row>
    <row r="314" spans="1:22" x14ac:dyDescent="0.3">
      <c r="A314" s="13" t="str">
        <f>Raw_Data!A314</f>
        <v>EMP013</v>
      </c>
      <c r="B314" s="13" t="str">
        <f>Raw_Data!B314</f>
        <v>Aditya Jain</v>
      </c>
      <c r="C314" s="13" t="str">
        <f>Raw_Data!C314</f>
        <v>Customer Support</v>
      </c>
      <c r="D314" s="13" t="str">
        <f>Raw_Data!D314</f>
        <v>Support Executive</v>
      </c>
      <c r="E314" s="13" t="str">
        <f>Raw_Data!E314</f>
        <v>Kolkata</v>
      </c>
      <c r="F314" s="13" t="str">
        <f>Raw_Data!F314</f>
        <v>Ritu Ghosh</v>
      </c>
      <c r="G314" s="14">
        <f>DATE(VALUE(RIGHT(Raw_Data!G314,4)),VALUE(MID(Raw_Data!G314,4,2)),VALUE(LEFT(Raw_Data!G314,2)))</f>
        <v>46130</v>
      </c>
      <c r="H314" s="13" t="str">
        <f t="shared" si="16"/>
        <v>Apr-2026</v>
      </c>
      <c r="I314" s="13" t="str">
        <f t="shared" si="17"/>
        <v>Sat</v>
      </c>
      <c r="J314" s="13" t="str">
        <f>Raw_Data!H314</f>
        <v>Present</v>
      </c>
      <c r="K314" s="15">
        <f>IF(Raw_Data!I314="","",TIMEVALUE(Raw_Data!I314))</f>
        <v>0.37986111111111109</v>
      </c>
      <c r="L314" s="15">
        <f>IF(Raw_Data!J314="","",TIMEVALUE(Raw_Data!J314))</f>
        <v>0.76111111111111107</v>
      </c>
      <c r="M314" s="13">
        <f>Raw_Data!K314</f>
        <v>9.16</v>
      </c>
      <c r="N314" s="13">
        <f>Raw_Data!L314</f>
        <v>30</v>
      </c>
      <c r="O314" s="13">
        <f>Raw_Data!M314</f>
        <v>29</v>
      </c>
      <c r="P314" s="13">
        <f t="shared" si="18"/>
        <v>1</v>
      </c>
      <c r="Q314" s="13">
        <f>Raw_Data!O314</f>
        <v>30</v>
      </c>
      <c r="R314" s="16">
        <f t="shared" si="19"/>
        <v>96.666666666666671</v>
      </c>
      <c r="S314" s="16">
        <f>Raw_Data!Q314</f>
        <v>96.7</v>
      </c>
      <c r="T314" s="17">
        <f>Raw_Data!R314</f>
        <v>1.1599999999999999</v>
      </c>
      <c r="U314" s="13" t="str">
        <f>Raw_Data!S314</f>
        <v>Low</v>
      </c>
      <c r="V314" s="13" t="str">
        <f>Raw_Data!T314</f>
        <v>In Progress</v>
      </c>
    </row>
    <row r="315" spans="1:22" x14ac:dyDescent="0.3">
      <c r="A315" s="13" t="str">
        <f>Raw_Data!A315</f>
        <v>EMP014</v>
      </c>
      <c r="B315" s="13" t="str">
        <f>Raw_Data!B315</f>
        <v>Neha Agarwal</v>
      </c>
      <c r="C315" s="13" t="str">
        <f>Raw_Data!C315</f>
        <v>Customer Support</v>
      </c>
      <c r="D315" s="13" t="str">
        <f>Raw_Data!D315</f>
        <v>Support Executive</v>
      </c>
      <c r="E315" s="13" t="str">
        <f>Raw_Data!E315</f>
        <v>Kolkata</v>
      </c>
      <c r="F315" s="13" t="str">
        <f>Raw_Data!F315</f>
        <v>Ritu Ghosh</v>
      </c>
      <c r="G315" s="14">
        <f>DATE(VALUE(RIGHT(Raw_Data!G315,4)),VALUE(MID(Raw_Data!G315,4,2)),VALUE(LEFT(Raw_Data!G315,2)))</f>
        <v>46130</v>
      </c>
      <c r="H315" s="13" t="str">
        <f t="shared" si="16"/>
        <v>Apr-2026</v>
      </c>
      <c r="I315" s="13" t="str">
        <f t="shared" si="17"/>
        <v>Sat</v>
      </c>
      <c r="J315" s="13" t="str">
        <f>Raw_Data!H315</f>
        <v>Present</v>
      </c>
      <c r="K315" s="15">
        <f>IF(Raw_Data!I315="","",TIMEVALUE(Raw_Data!I315))</f>
        <v>0.37986111111111109</v>
      </c>
      <c r="L315" s="15">
        <f>IF(Raw_Data!J315="","",TIMEVALUE(Raw_Data!J315))</f>
        <v>0.70972222222222225</v>
      </c>
      <c r="M315" s="13">
        <f>Raw_Data!K315</f>
        <v>7.92</v>
      </c>
      <c r="N315" s="13">
        <f>Raw_Data!L315</f>
        <v>32</v>
      </c>
      <c r="O315" s="13">
        <f>Raw_Data!M315</f>
        <v>25</v>
      </c>
      <c r="P315" s="13">
        <f t="shared" si="18"/>
        <v>7</v>
      </c>
      <c r="Q315" s="13">
        <f>Raw_Data!O315</f>
        <v>32</v>
      </c>
      <c r="R315" s="16">
        <f t="shared" si="19"/>
        <v>78.125</v>
      </c>
      <c r="S315" s="16">
        <f>Raw_Data!Q315</f>
        <v>78.099999999999994</v>
      </c>
      <c r="T315" s="17">
        <f>Raw_Data!R315</f>
        <v>0</v>
      </c>
      <c r="U315" s="13" t="str">
        <f>Raw_Data!S315</f>
        <v>Low</v>
      </c>
      <c r="V315" s="13" t="str">
        <f>Raw_Data!T315</f>
        <v>Pending</v>
      </c>
    </row>
    <row r="316" spans="1:22" x14ac:dyDescent="0.3">
      <c r="A316" s="13" t="str">
        <f>Raw_Data!A316</f>
        <v>EMP015</v>
      </c>
      <c r="B316" s="13" t="str">
        <f>Raw_Data!B316</f>
        <v>Siddharth Roy</v>
      </c>
      <c r="C316" s="13" t="str">
        <f>Raw_Data!C316</f>
        <v>Customer Support</v>
      </c>
      <c r="D316" s="13" t="str">
        <f>Raw_Data!D316</f>
        <v>Senior Executive</v>
      </c>
      <c r="E316" s="13" t="str">
        <f>Raw_Data!E316</f>
        <v>Kolkata</v>
      </c>
      <c r="F316" s="13" t="str">
        <f>Raw_Data!F316</f>
        <v>Ritu Ghosh</v>
      </c>
      <c r="G316" s="14">
        <f>DATE(VALUE(RIGHT(Raw_Data!G316,4)),VALUE(MID(Raw_Data!G316,4,2)),VALUE(LEFT(Raw_Data!G316,2)))</f>
        <v>46130</v>
      </c>
      <c r="H316" s="13" t="str">
        <f t="shared" si="16"/>
        <v>Apr-2026</v>
      </c>
      <c r="I316" s="13" t="str">
        <f t="shared" si="17"/>
        <v>Sat</v>
      </c>
      <c r="J316" s="13" t="str">
        <f>Raw_Data!H316</f>
        <v>Present</v>
      </c>
      <c r="K316" s="15">
        <f>IF(Raw_Data!I316="","",TIMEVALUE(Raw_Data!I316))</f>
        <v>0.3888888888888889</v>
      </c>
      <c r="L316" s="15">
        <f>IF(Raw_Data!J316="","",TIMEVALUE(Raw_Data!J316))</f>
        <v>0.75624999999999998</v>
      </c>
      <c r="M316" s="13">
        <f>Raw_Data!K316</f>
        <v>8.83</v>
      </c>
      <c r="N316" s="13">
        <f>Raw_Data!L316</f>
        <v>33</v>
      </c>
      <c r="O316" s="13">
        <f>Raw_Data!M316</f>
        <v>30</v>
      </c>
      <c r="P316" s="13">
        <f t="shared" si="18"/>
        <v>3</v>
      </c>
      <c r="Q316" s="13">
        <f>Raw_Data!O316</f>
        <v>33</v>
      </c>
      <c r="R316" s="16">
        <f t="shared" si="19"/>
        <v>90.909090909090907</v>
      </c>
      <c r="S316" s="16">
        <f>Raw_Data!Q316</f>
        <v>90.9</v>
      </c>
      <c r="T316" s="17">
        <f>Raw_Data!R316</f>
        <v>0.83</v>
      </c>
      <c r="U316" s="13" t="str">
        <f>Raw_Data!S316</f>
        <v>Low</v>
      </c>
      <c r="V316" s="13" t="str">
        <f>Raw_Data!T316</f>
        <v>In Progress</v>
      </c>
    </row>
    <row r="317" spans="1:22" x14ac:dyDescent="0.3">
      <c r="A317" s="13" t="str">
        <f>Raw_Data!A317</f>
        <v>EMP016</v>
      </c>
      <c r="B317" s="13" t="str">
        <f>Raw_Data!B317</f>
        <v>Pooja Saha</v>
      </c>
      <c r="C317" s="13" t="str">
        <f>Raw_Data!C317</f>
        <v>Operations</v>
      </c>
      <c r="D317" s="13" t="str">
        <f>Raw_Data!D317</f>
        <v>Process Executive</v>
      </c>
      <c r="E317" s="13" t="str">
        <f>Raw_Data!E317</f>
        <v>Durgapur</v>
      </c>
      <c r="F317" s="13" t="str">
        <f>Raw_Data!F317</f>
        <v>Amit Roy</v>
      </c>
      <c r="G317" s="14">
        <f>DATE(VALUE(RIGHT(Raw_Data!G317,4)),VALUE(MID(Raw_Data!G317,4,2)),VALUE(LEFT(Raw_Data!G317,2)))</f>
        <v>46130</v>
      </c>
      <c r="H317" s="13" t="str">
        <f t="shared" si="16"/>
        <v>Apr-2026</v>
      </c>
      <c r="I317" s="13" t="str">
        <f t="shared" si="17"/>
        <v>Sat</v>
      </c>
      <c r="J317" s="13" t="str">
        <f>Raw_Data!H317</f>
        <v>Present</v>
      </c>
      <c r="K317" s="15">
        <f>IF(Raw_Data!I317="","",TIMEVALUE(Raw_Data!I317))</f>
        <v>0.42777777777777776</v>
      </c>
      <c r="L317" s="15">
        <f>IF(Raw_Data!J317="","",TIMEVALUE(Raw_Data!J317))</f>
        <v>0.75902777777777775</v>
      </c>
      <c r="M317" s="13">
        <f>Raw_Data!K317</f>
        <v>7.96</v>
      </c>
      <c r="N317" s="13">
        <f>Raw_Data!L317</f>
        <v>21</v>
      </c>
      <c r="O317" s="13">
        <f>Raw_Data!M317</f>
        <v>17</v>
      </c>
      <c r="P317" s="13">
        <f t="shared" si="18"/>
        <v>4</v>
      </c>
      <c r="Q317" s="13">
        <f>Raw_Data!O317</f>
        <v>21</v>
      </c>
      <c r="R317" s="16">
        <f t="shared" si="19"/>
        <v>80.952380952380949</v>
      </c>
      <c r="S317" s="16">
        <f>Raw_Data!Q317</f>
        <v>81</v>
      </c>
      <c r="T317" s="17">
        <f>Raw_Data!R317</f>
        <v>0</v>
      </c>
      <c r="U317" s="13" t="str">
        <f>Raw_Data!S317</f>
        <v>Medium</v>
      </c>
      <c r="V317" s="13" t="str">
        <f>Raw_Data!T317</f>
        <v>Pending</v>
      </c>
    </row>
    <row r="318" spans="1:22" x14ac:dyDescent="0.3">
      <c r="A318" s="13" t="str">
        <f>Raw_Data!A318</f>
        <v>EMP017</v>
      </c>
      <c r="B318" s="13" t="str">
        <f>Raw_Data!B318</f>
        <v>Abhishek Paul</v>
      </c>
      <c r="C318" s="13" t="str">
        <f>Raw_Data!C318</f>
        <v>Operations</v>
      </c>
      <c r="D318" s="13" t="str">
        <f>Raw_Data!D318</f>
        <v>Process Executive</v>
      </c>
      <c r="E318" s="13" t="str">
        <f>Raw_Data!E318</f>
        <v>Durgapur</v>
      </c>
      <c r="F318" s="13" t="str">
        <f>Raw_Data!F318</f>
        <v>Amit Roy</v>
      </c>
      <c r="G318" s="14">
        <f>DATE(VALUE(RIGHT(Raw_Data!G318,4)),VALUE(MID(Raw_Data!G318,4,2)),VALUE(LEFT(Raw_Data!G318,2)))</f>
        <v>46130</v>
      </c>
      <c r="H318" s="13" t="str">
        <f t="shared" si="16"/>
        <v>Apr-2026</v>
      </c>
      <c r="I318" s="13" t="str">
        <f t="shared" si="17"/>
        <v>Sat</v>
      </c>
      <c r="J318" s="13" t="str">
        <f>Raw_Data!H318</f>
        <v>Present</v>
      </c>
      <c r="K318" s="15">
        <f>IF(Raw_Data!I318="","",TIMEVALUE(Raw_Data!I318))</f>
        <v>0.38124999999999998</v>
      </c>
      <c r="L318" s="15">
        <f>IF(Raw_Data!J318="","",TIMEVALUE(Raw_Data!J318))</f>
        <v>0.76666666666666672</v>
      </c>
      <c r="M318" s="13">
        <f>Raw_Data!K318</f>
        <v>9.26</v>
      </c>
      <c r="N318" s="13">
        <f>Raw_Data!L318</f>
        <v>25</v>
      </c>
      <c r="O318" s="13">
        <f>Raw_Data!M318</f>
        <v>18</v>
      </c>
      <c r="P318" s="13">
        <f t="shared" si="18"/>
        <v>7</v>
      </c>
      <c r="Q318" s="13">
        <f>Raw_Data!O318</f>
        <v>25</v>
      </c>
      <c r="R318" s="16">
        <f t="shared" si="19"/>
        <v>72</v>
      </c>
      <c r="S318" s="16">
        <f>Raw_Data!Q318</f>
        <v>72</v>
      </c>
      <c r="T318" s="17">
        <f>Raw_Data!R318</f>
        <v>1.26</v>
      </c>
      <c r="U318" s="13" t="str">
        <f>Raw_Data!S318</f>
        <v>Medium</v>
      </c>
      <c r="V318" s="13" t="str">
        <f>Raw_Data!T318</f>
        <v>Pending</v>
      </c>
    </row>
    <row r="319" spans="1:22" x14ac:dyDescent="0.3">
      <c r="A319" s="13" t="str">
        <f>Raw_Data!A319</f>
        <v>EMP018</v>
      </c>
      <c r="B319" s="13" t="str">
        <f>Raw_Data!B319</f>
        <v>Nandini Ghosh</v>
      </c>
      <c r="C319" s="13" t="str">
        <f>Raw_Data!C319</f>
        <v>Finance</v>
      </c>
      <c r="D319" s="13" t="str">
        <f>Raw_Data!D319</f>
        <v>Finance Executive</v>
      </c>
      <c r="E319" s="13" t="str">
        <f>Raw_Data!E319</f>
        <v>Durgapur</v>
      </c>
      <c r="F319" s="13" t="str">
        <f>Raw_Data!F319</f>
        <v>Neha Sen</v>
      </c>
      <c r="G319" s="14">
        <f>DATE(VALUE(RIGHT(Raw_Data!G319,4)),VALUE(MID(Raw_Data!G319,4,2)),VALUE(LEFT(Raw_Data!G319,2)))</f>
        <v>46130</v>
      </c>
      <c r="H319" s="13" t="str">
        <f t="shared" si="16"/>
        <v>Apr-2026</v>
      </c>
      <c r="I319" s="13" t="str">
        <f t="shared" si="17"/>
        <v>Sat</v>
      </c>
      <c r="J319" s="13" t="str">
        <f>Raw_Data!H319</f>
        <v>Present</v>
      </c>
      <c r="K319" s="15">
        <f>IF(Raw_Data!I319="","",TIMEVALUE(Raw_Data!I319))</f>
        <v>0.42569444444444443</v>
      </c>
      <c r="L319" s="15">
        <f>IF(Raw_Data!J319="","",TIMEVALUE(Raw_Data!J319))</f>
        <v>0.78125</v>
      </c>
      <c r="M319" s="13">
        <f>Raw_Data!K319</f>
        <v>8.5399999999999991</v>
      </c>
      <c r="N319" s="13">
        <f>Raw_Data!L319</f>
        <v>18</v>
      </c>
      <c r="O319" s="13">
        <f>Raw_Data!M319</f>
        <v>13</v>
      </c>
      <c r="P319" s="13">
        <f t="shared" si="18"/>
        <v>5</v>
      </c>
      <c r="Q319" s="13">
        <f>Raw_Data!O319</f>
        <v>18</v>
      </c>
      <c r="R319" s="16">
        <f t="shared" si="19"/>
        <v>72.222222222222214</v>
      </c>
      <c r="S319" s="16">
        <f>Raw_Data!Q319</f>
        <v>72.2</v>
      </c>
      <c r="T319" s="17">
        <f>Raw_Data!R319</f>
        <v>0.54</v>
      </c>
      <c r="U319" s="13" t="str">
        <f>Raw_Data!S319</f>
        <v>Medium</v>
      </c>
      <c r="V319" s="13" t="str">
        <f>Raw_Data!T319</f>
        <v>Pending</v>
      </c>
    </row>
    <row r="320" spans="1:22" x14ac:dyDescent="0.3">
      <c r="A320" s="13" t="str">
        <f>Raw_Data!A320</f>
        <v>EMP019</v>
      </c>
      <c r="B320" s="13" t="str">
        <f>Raw_Data!B320</f>
        <v>Manish Kumar</v>
      </c>
      <c r="C320" s="13" t="str">
        <f>Raw_Data!C320</f>
        <v>Sales</v>
      </c>
      <c r="D320" s="13" t="str">
        <f>Raw_Data!D320</f>
        <v>Sales Executive</v>
      </c>
      <c r="E320" s="13" t="str">
        <f>Raw_Data!E320</f>
        <v>Durgapur</v>
      </c>
      <c r="F320" s="13" t="str">
        <f>Raw_Data!F320</f>
        <v>Sourav Das</v>
      </c>
      <c r="G320" s="14">
        <f>DATE(VALUE(RIGHT(Raw_Data!G320,4)),VALUE(MID(Raw_Data!G320,4,2)),VALUE(LEFT(Raw_Data!G320,2)))</f>
        <v>46130</v>
      </c>
      <c r="H320" s="13" t="str">
        <f t="shared" si="16"/>
        <v>Apr-2026</v>
      </c>
      <c r="I320" s="13" t="str">
        <f t="shared" si="17"/>
        <v>Sat</v>
      </c>
      <c r="J320" s="13" t="str">
        <f>Raw_Data!H320</f>
        <v>Late</v>
      </c>
      <c r="K320" s="15">
        <f>IF(Raw_Data!I320="","",TIMEVALUE(Raw_Data!I320))</f>
        <v>0.41805555555555557</v>
      </c>
      <c r="L320" s="15">
        <f>IF(Raw_Data!J320="","",TIMEVALUE(Raw_Data!J320))</f>
        <v>0.77152777777777781</v>
      </c>
      <c r="M320" s="13">
        <f>Raw_Data!K320</f>
        <v>8.49</v>
      </c>
      <c r="N320" s="13">
        <f>Raw_Data!L320</f>
        <v>22</v>
      </c>
      <c r="O320" s="13">
        <f>Raw_Data!M320</f>
        <v>22</v>
      </c>
      <c r="P320" s="13">
        <f t="shared" si="18"/>
        <v>0</v>
      </c>
      <c r="Q320" s="13">
        <f>Raw_Data!O320</f>
        <v>22</v>
      </c>
      <c r="R320" s="16">
        <f t="shared" si="19"/>
        <v>100</v>
      </c>
      <c r="S320" s="16">
        <f>Raw_Data!Q320</f>
        <v>100</v>
      </c>
      <c r="T320" s="17">
        <f>Raw_Data!R320</f>
        <v>0.49</v>
      </c>
      <c r="U320" s="13" t="str">
        <f>Raw_Data!S320</f>
        <v>Low</v>
      </c>
      <c r="V320" s="13" t="str">
        <f>Raw_Data!T320</f>
        <v>Closed</v>
      </c>
    </row>
    <row r="321" spans="1:22" x14ac:dyDescent="0.3">
      <c r="A321" s="13" t="str">
        <f>Raw_Data!A321</f>
        <v>EMP020</v>
      </c>
      <c r="B321" s="13" t="str">
        <f>Raw_Data!B321</f>
        <v>Riya Chatterjee</v>
      </c>
      <c r="C321" s="13" t="str">
        <f>Raw_Data!C321</f>
        <v>Customer Support</v>
      </c>
      <c r="D321" s="13" t="str">
        <f>Raw_Data!D321</f>
        <v>Support Executive</v>
      </c>
      <c r="E321" s="13" t="str">
        <f>Raw_Data!E321</f>
        <v>Durgapur</v>
      </c>
      <c r="F321" s="13" t="str">
        <f>Raw_Data!F321</f>
        <v>Ritu Ghosh</v>
      </c>
      <c r="G321" s="14">
        <f>DATE(VALUE(RIGHT(Raw_Data!G321,4)),VALUE(MID(Raw_Data!G321,4,2)),VALUE(LEFT(Raw_Data!G321,2)))</f>
        <v>46130</v>
      </c>
      <c r="H321" s="13" t="str">
        <f t="shared" si="16"/>
        <v>Apr-2026</v>
      </c>
      <c r="I321" s="13" t="str">
        <f t="shared" si="17"/>
        <v>Sat</v>
      </c>
      <c r="J321" s="13" t="str">
        <f>Raw_Data!H321</f>
        <v>Present</v>
      </c>
      <c r="K321" s="15">
        <f>IF(Raw_Data!I321="","",TIMEVALUE(Raw_Data!I321))</f>
        <v>0.42986111111111114</v>
      </c>
      <c r="L321" s="15">
        <f>IF(Raw_Data!J321="","",TIMEVALUE(Raw_Data!J321))</f>
        <v>0.79027777777777775</v>
      </c>
      <c r="M321" s="13">
        <f>Raw_Data!K321</f>
        <v>8.65</v>
      </c>
      <c r="N321" s="13">
        <f>Raw_Data!L321</f>
        <v>30</v>
      </c>
      <c r="O321" s="13">
        <f>Raw_Data!M321</f>
        <v>29</v>
      </c>
      <c r="P321" s="13">
        <f t="shared" si="18"/>
        <v>1</v>
      </c>
      <c r="Q321" s="13">
        <f>Raw_Data!O321</f>
        <v>30</v>
      </c>
      <c r="R321" s="16">
        <f t="shared" si="19"/>
        <v>96.666666666666671</v>
      </c>
      <c r="S321" s="16">
        <f>Raw_Data!Q321</f>
        <v>96.7</v>
      </c>
      <c r="T321" s="17">
        <f>Raw_Data!R321</f>
        <v>0.65</v>
      </c>
      <c r="U321" s="13" t="str">
        <f>Raw_Data!S321</f>
        <v>Medium</v>
      </c>
      <c r="V321" s="13" t="str">
        <f>Raw_Data!T321</f>
        <v>In Progress</v>
      </c>
    </row>
    <row r="322" spans="1:22" x14ac:dyDescent="0.3">
      <c r="A322" s="13" t="str">
        <f>Raw_Data!A322</f>
        <v>EMP001</v>
      </c>
      <c r="B322" s="13" t="str">
        <f>Raw_Data!B322</f>
        <v>Aarav Sharma</v>
      </c>
      <c r="C322" s="13" t="str">
        <f>Raw_Data!C322</f>
        <v>Operations</v>
      </c>
      <c r="D322" s="13" t="str">
        <f>Raw_Data!D322</f>
        <v>MIS Executive</v>
      </c>
      <c r="E322" s="13" t="str">
        <f>Raw_Data!E322</f>
        <v>Kolkata</v>
      </c>
      <c r="F322" s="13" t="str">
        <f>Raw_Data!F322</f>
        <v>Amit Roy</v>
      </c>
      <c r="G322" s="14">
        <f>DATE(VALUE(RIGHT(Raw_Data!G322,4)),VALUE(MID(Raw_Data!G322,4,2)),VALUE(LEFT(Raw_Data!G322,2)))</f>
        <v>46132</v>
      </c>
      <c r="H322" s="13" t="str">
        <f t="shared" ref="H322:H385" si="20">TEXT(G322,"mmm-yyyy")</f>
        <v>Apr-2026</v>
      </c>
      <c r="I322" s="13" t="str">
        <f t="shared" ref="I322:I385" si="21">TEXT(G322,"ddd")</f>
        <v>Mon</v>
      </c>
      <c r="J322" s="13" t="str">
        <f>Raw_Data!H322</f>
        <v>Present</v>
      </c>
      <c r="K322" s="15">
        <f>IF(Raw_Data!I322="","",TIMEVALUE(Raw_Data!I322))</f>
        <v>0.42083333333333334</v>
      </c>
      <c r="L322" s="15">
        <f>IF(Raw_Data!J322="","",TIMEVALUE(Raw_Data!J322))</f>
        <v>0.80763888888888891</v>
      </c>
      <c r="M322" s="13">
        <f>Raw_Data!K322</f>
        <v>9.2899999999999991</v>
      </c>
      <c r="N322" s="13">
        <f>Raw_Data!L322</f>
        <v>21</v>
      </c>
      <c r="O322" s="13">
        <f>Raw_Data!M322</f>
        <v>17</v>
      </c>
      <c r="P322" s="13">
        <f t="shared" ref="P322:P385" si="22">N322-O322</f>
        <v>4</v>
      </c>
      <c r="Q322" s="13">
        <f>Raw_Data!O322</f>
        <v>21</v>
      </c>
      <c r="R322" s="16">
        <f t="shared" ref="R322:R385" si="23">IFERROR(O322/N322*100,0)</f>
        <v>80.952380952380949</v>
      </c>
      <c r="S322" s="16">
        <f>Raw_Data!Q322</f>
        <v>81</v>
      </c>
      <c r="T322" s="17">
        <f>Raw_Data!R322</f>
        <v>1.29</v>
      </c>
      <c r="U322" s="13" t="str">
        <f>Raw_Data!S322</f>
        <v>High</v>
      </c>
      <c r="V322" s="13" t="str">
        <f>Raw_Data!T322</f>
        <v>Pending</v>
      </c>
    </row>
    <row r="323" spans="1:22" x14ac:dyDescent="0.3">
      <c r="A323" s="13" t="str">
        <f>Raw_Data!A323</f>
        <v>EMP002</v>
      </c>
      <c r="B323" s="13" t="str">
        <f>Raw_Data!B323</f>
        <v>Priya Singh</v>
      </c>
      <c r="C323" s="13" t="str">
        <f>Raw_Data!C323</f>
        <v>Operations</v>
      </c>
      <c r="D323" s="13" t="str">
        <f>Raw_Data!D323</f>
        <v>Process Executive</v>
      </c>
      <c r="E323" s="13" t="str">
        <f>Raw_Data!E323</f>
        <v>Kolkata</v>
      </c>
      <c r="F323" s="13" t="str">
        <f>Raw_Data!F323</f>
        <v>Amit Roy</v>
      </c>
      <c r="G323" s="14">
        <f>DATE(VALUE(RIGHT(Raw_Data!G323,4)),VALUE(MID(Raw_Data!G323,4,2)),VALUE(LEFT(Raw_Data!G323,2)))</f>
        <v>46132</v>
      </c>
      <c r="H323" s="13" t="str">
        <f t="shared" si="20"/>
        <v>Apr-2026</v>
      </c>
      <c r="I323" s="13" t="str">
        <f t="shared" si="21"/>
        <v>Mon</v>
      </c>
      <c r="J323" s="13" t="str">
        <f>Raw_Data!H323</f>
        <v>Present</v>
      </c>
      <c r="K323" s="15">
        <f>IF(Raw_Data!I323="","",TIMEVALUE(Raw_Data!I323))</f>
        <v>0.37708333333333333</v>
      </c>
      <c r="L323" s="15">
        <f>IF(Raw_Data!J323="","",TIMEVALUE(Raw_Data!J323))</f>
        <v>0.75138888888888888</v>
      </c>
      <c r="M323" s="13">
        <f>Raw_Data!K323</f>
        <v>8.99</v>
      </c>
      <c r="N323" s="13">
        <f>Raw_Data!L323</f>
        <v>24</v>
      </c>
      <c r="O323" s="13">
        <f>Raw_Data!M323</f>
        <v>23</v>
      </c>
      <c r="P323" s="13">
        <f t="shared" si="22"/>
        <v>1</v>
      </c>
      <c r="Q323" s="13">
        <f>Raw_Data!O323</f>
        <v>24</v>
      </c>
      <c r="R323" s="16">
        <f t="shared" si="23"/>
        <v>95.833333333333343</v>
      </c>
      <c r="S323" s="16">
        <f>Raw_Data!Q323</f>
        <v>95.8</v>
      </c>
      <c r="T323" s="17">
        <f>Raw_Data!R323</f>
        <v>0.99</v>
      </c>
      <c r="U323" s="13" t="str">
        <f>Raw_Data!S323</f>
        <v>Medium</v>
      </c>
      <c r="V323" s="13" t="str">
        <f>Raw_Data!T323</f>
        <v>In Progress</v>
      </c>
    </row>
    <row r="324" spans="1:22" x14ac:dyDescent="0.3">
      <c r="A324" s="13" t="str">
        <f>Raw_Data!A324</f>
        <v>EMP003</v>
      </c>
      <c r="B324" s="13" t="str">
        <f>Raw_Data!B324</f>
        <v>Rahul Verma</v>
      </c>
      <c r="C324" s="13" t="str">
        <f>Raw_Data!C324</f>
        <v>Operations</v>
      </c>
      <c r="D324" s="13" t="str">
        <f>Raw_Data!D324</f>
        <v>Process Executive</v>
      </c>
      <c r="E324" s="13" t="str">
        <f>Raw_Data!E324</f>
        <v>Kolkata</v>
      </c>
      <c r="F324" s="13" t="str">
        <f>Raw_Data!F324</f>
        <v>Amit Roy</v>
      </c>
      <c r="G324" s="14">
        <f>DATE(VALUE(RIGHT(Raw_Data!G324,4)),VALUE(MID(Raw_Data!G324,4,2)),VALUE(LEFT(Raw_Data!G324,2)))</f>
        <v>46132</v>
      </c>
      <c r="H324" s="13" t="str">
        <f t="shared" si="20"/>
        <v>Apr-2026</v>
      </c>
      <c r="I324" s="13" t="str">
        <f t="shared" si="21"/>
        <v>Mon</v>
      </c>
      <c r="J324" s="13" t="str">
        <f>Raw_Data!H324</f>
        <v>Present</v>
      </c>
      <c r="K324" s="15">
        <f>IF(Raw_Data!I324="","",TIMEVALUE(Raw_Data!I324))</f>
        <v>0.38680555555555557</v>
      </c>
      <c r="L324" s="15">
        <f>IF(Raw_Data!J324="","",TIMEVALUE(Raw_Data!J324))</f>
        <v>0.71875</v>
      </c>
      <c r="M324" s="13">
        <f>Raw_Data!K324</f>
        <v>7.97</v>
      </c>
      <c r="N324" s="13">
        <f>Raw_Data!L324</f>
        <v>12</v>
      </c>
      <c r="O324" s="13">
        <f>Raw_Data!M324</f>
        <v>9</v>
      </c>
      <c r="P324" s="13">
        <f t="shared" si="22"/>
        <v>3</v>
      </c>
      <c r="Q324" s="13">
        <f>Raw_Data!O324</f>
        <v>12</v>
      </c>
      <c r="R324" s="16">
        <f t="shared" si="23"/>
        <v>75</v>
      </c>
      <c r="S324" s="16">
        <f>Raw_Data!Q324</f>
        <v>75</v>
      </c>
      <c r="T324" s="17">
        <f>Raw_Data!R324</f>
        <v>0</v>
      </c>
      <c r="U324" s="13" t="str">
        <f>Raw_Data!S324</f>
        <v>Medium</v>
      </c>
      <c r="V324" s="13" t="str">
        <f>Raw_Data!T324</f>
        <v>In Progress</v>
      </c>
    </row>
    <row r="325" spans="1:22" x14ac:dyDescent="0.3">
      <c r="A325" s="13" t="str">
        <f>Raw_Data!A325</f>
        <v>EMP004</v>
      </c>
      <c r="B325" s="13" t="str">
        <f>Raw_Data!B325</f>
        <v>Sneha Das</v>
      </c>
      <c r="C325" s="13" t="str">
        <f>Raw_Data!C325</f>
        <v>Operations</v>
      </c>
      <c r="D325" s="13" t="str">
        <f>Raw_Data!D325</f>
        <v>Senior Executive</v>
      </c>
      <c r="E325" s="13" t="str">
        <f>Raw_Data!E325</f>
        <v>Kolkata</v>
      </c>
      <c r="F325" s="13" t="str">
        <f>Raw_Data!F325</f>
        <v>Amit Roy</v>
      </c>
      <c r="G325" s="14">
        <f>DATE(VALUE(RIGHT(Raw_Data!G325,4)),VALUE(MID(Raw_Data!G325,4,2)),VALUE(LEFT(Raw_Data!G325,2)))</f>
        <v>46132</v>
      </c>
      <c r="H325" s="13" t="str">
        <f t="shared" si="20"/>
        <v>Apr-2026</v>
      </c>
      <c r="I325" s="13" t="str">
        <f t="shared" si="21"/>
        <v>Mon</v>
      </c>
      <c r="J325" s="13" t="str">
        <f>Raw_Data!H325</f>
        <v>Present</v>
      </c>
      <c r="K325" s="15">
        <f>IF(Raw_Data!I325="","",TIMEVALUE(Raw_Data!I325))</f>
        <v>0.38055555555555554</v>
      </c>
      <c r="L325" s="15">
        <f>IF(Raw_Data!J325="","",TIMEVALUE(Raw_Data!J325))</f>
        <v>0.71597222222222223</v>
      </c>
      <c r="M325" s="13">
        <f>Raw_Data!K325</f>
        <v>8.06</v>
      </c>
      <c r="N325" s="13">
        <f>Raw_Data!L325</f>
        <v>28</v>
      </c>
      <c r="O325" s="13">
        <f>Raw_Data!M325</f>
        <v>28</v>
      </c>
      <c r="P325" s="13">
        <f t="shared" si="22"/>
        <v>0</v>
      </c>
      <c r="Q325" s="13">
        <f>Raw_Data!O325</f>
        <v>28</v>
      </c>
      <c r="R325" s="16">
        <f t="shared" si="23"/>
        <v>100</v>
      </c>
      <c r="S325" s="16">
        <f>Raw_Data!Q325</f>
        <v>100</v>
      </c>
      <c r="T325" s="17">
        <f>Raw_Data!R325</f>
        <v>0.06</v>
      </c>
      <c r="U325" s="13" t="str">
        <f>Raw_Data!S325</f>
        <v>Low</v>
      </c>
      <c r="V325" s="13" t="str">
        <f>Raw_Data!T325</f>
        <v>Closed</v>
      </c>
    </row>
    <row r="326" spans="1:22" x14ac:dyDescent="0.3">
      <c r="A326" s="13" t="str">
        <f>Raw_Data!A326</f>
        <v>EMP005</v>
      </c>
      <c r="B326" s="13" t="str">
        <f>Raw_Data!B326</f>
        <v>Vikram Patel</v>
      </c>
      <c r="C326" s="13" t="str">
        <f>Raw_Data!C326</f>
        <v>Operations</v>
      </c>
      <c r="D326" s="13" t="str">
        <f>Raw_Data!D326</f>
        <v>Process Executive</v>
      </c>
      <c r="E326" s="13" t="str">
        <f>Raw_Data!E326</f>
        <v>Kolkata</v>
      </c>
      <c r="F326" s="13" t="str">
        <f>Raw_Data!F326</f>
        <v>Amit Roy</v>
      </c>
      <c r="G326" s="14">
        <f>DATE(VALUE(RIGHT(Raw_Data!G326,4)),VALUE(MID(Raw_Data!G326,4,2)),VALUE(LEFT(Raw_Data!G326,2)))</f>
        <v>46132</v>
      </c>
      <c r="H326" s="13" t="str">
        <f t="shared" si="20"/>
        <v>Apr-2026</v>
      </c>
      <c r="I326" s="13" t="str">
        <f t="shared" si="21"/>
        <v>Mon</v>
      </c>
      <c r="J326" s="13" t="str">
        <f>Raw_Data!H326</f>
        <v>Present</v>
      </c>
      <c r="K326" s="15">
        <f>IF(Raw_Data!I326="","",TIMEVALUE(Raw_Data!I326))</f>
        <v>0.37916666666666665</v>
      </c>
      <c r="L326" s="15">
        <f>IF(Raw_Data!J326="","",TIMEVALUE(Raw_Data!J326))</f>
        <v>0.71597222222222223</v>
      </c>
      <c r="M326" s="13">
        <f>Raw_Data!K326</f>
        <v>8.09</v>
      </c>
      <c r="N326" s="13">
        <f>Raw_Data!L326</f>
        <v>20</v>
      </c>
      <c r="O326" s="13">
        <f>Raw_Data!M326</f>
        <v>17</v>
      </c>
      <c r="P326" s="13">
        <f t="shared" si="22"/>
        <v>3</v>
      </c>
      <c r="Q326" s="13">
        <f>Raw_Data!O326</f>
        <v>20</v>
      </c>
      <c r="R326" s="16">
        <f t="shared" si="23"/>
        <v>85</v>
      </c>
      <c r="S326" s="16">
        <f>Raw_Data!Q326</f>
        <v>85</v>
      </c>
      <c r="T326" s="17">
        <f>Raw_Data!R326</f>
        <v>0.09</v>
      </c>
      <c r="U326" s="13" t="str">
        <f>Raw_Data!S326</f>
        <v>Medium</v>
      </c>
      <c r="V326" s="13" t="str">
        <f>Raw_Data!T326</f>
        <v>In Progress</v>
      </c>
    </row>
    <row r="327" spans="1:22" x14ac:dyDescent="0.3">
      <c r="A327" s="13" t="str">
        <f>Raw_Data!A327</f>
        <v>EMP006</v>
      </c>
      <c r="B327" s="13" t="str">
        <f>Raw_Data!B327</f>
        <v>Ananya Gupta</v>
      </c>
      <c r="C327" s="13" t="str">
        <f>Raw_Data!C327</f>
        <v>Finance</v>
      </c>
      <c r="D327" s="13" t="str">
        <f>Raw_Data!D327</f>
        <v>Finance Executive</v>
      </c>
      <c r="E327" s="13" t="str">
        <f>Raw_Data!E327</f>
        <v>Kolkata</v>
      </c>
      <c r="F327" s="13" t="str">
        <f>Raw_Data!F327</f>
        <v>Neha Sen</v>
      </c>
      <c r="G327" s="14">
        <f>DATE(VALUE(RIGHT(Raw_Data!G327,4)),VALUE(MID(Raw_Data!G327,4,2)),VALUE(LEFT(Raw_Data!G327,2)))</f>
        <v>46132</v>
      </c>
      <c r="H327" s="13" t="str">
        <f t="shared" si="20"/>
        <v>Apr-2026</v>
      </c>
      <c r="I327" s="13" t="str">
        <f t="shared" si="21"/>
        <v>Mon</v>
      </c>
      <c r="J327" s="13" t="str">
        <f>Raw_Data!H327</f>
        <v>Present</v>
      </c>
      <c r="K327" s="15">
        <f>IF(Raw_Data!I327="","",TIMEVALUE(Raw_Data!I327))</f>
        <v>0.375</v>
      </c>
      <c r="L327" s="15">
        <f>IF(Raw_Data!J327="","",TIMEVALUE(Raw_Data!J327))</f>
        <v>0.7006944444444444</v>
      </c>
      <c r="M327" s="13">
        <f>Raw_Data!K327</f>
        <v>7.83</v>
      </c>
      <c r="N327" s="13">
        <f>Raw_Data!L327</f>
        <v>22</v>
      </c>
      <c r="O327" s="13">
        <f>Raw_Data!M327</f>
        <v>18</v>
      </c>
      <c r="P327" s="13">
        <f t="shared" si="22"/>
        <v>4</v>
      </c>
      <c r="Q327" s="13">
        <f>Raw_Data!O327</f>
        <v>22</v>
      </c>
      <c r="R327" s="16">
        <f t="shared" si="23"/>
        <v>81.818181818181827</v>
      </c>
      <c r="S327" s="16">
        <f>Raw_Data!Q327</f>
        <v>81.8</v>
      </c>
      <c r="T327" s="17">
        <f>Raw_Data!R327</f>
        <v>0</v>
      </c>
      <c r="U327" s="13" t="str">
        <f>Raw_Data!S327</f>
        <v>Low</v>
      </c>
      <c r="V327" s="13" t="str">
        <f>Raw_Data!T327</f>
        <v>Pending</v>
      </c>
    </row>
    <row r="328" spans="1:22" x14ac:dyDescent="0.3">
      <c r="A328" s="13" t="str">
        <f>Raw_Data!A328</f>
        <v>EMP007</v>
      </c>
      <c r="B328" s="13" t="str">
        <f>Raw_Data!B328</f>
        <v>Rohan Mehta</v>
      </c>
      <c r="C328" s="13" t="str">
        <f>Raw_Data!C328</f>
        <v>Finance</v>
      </c>
      <c r="D328" s="13" t="str">
        <f>Raw_Data!D328</f>
        <v>Accounts Executive</v>
      </c>
      <c r="E328" s="13" t="str">
        <f>Raw_Data!E328</f>
        <v>Kolkata</v>
      </c>
      <c r="F328" s="13" t="str">
        <f>Raw_Data!F328</f>
        <v>Neha Sen</v>
      </c>
      <c r="G328" s="14">
        <f>DATE(VALUE(RIGHT(Raw_Data!G328,4)),VALUE(MID(Raw_Data!G328,4,2)),VALUE(LEFT(Raw_Data!G328,2)))</f>
        <v>46132</v>
      </c>
      <c r="H328" s="13" t="str">
        <f t="shared" si="20"/>
        <v>Apr-2026</v>
      </c>
      <c r="I328" s="13" t="str">
        <f t="shared" si="21"/>
        <v>Mon</v>
      </c>
      <c r="J328" s="13" t="str">
        <f>Raw_Data!H328</f>
        <v>Present</v>
      </c>
      <c r="K328" s="15">
        <f>IF(Raw_Data!I328="","",TIMEVALUE(Raw_Data!I328))</f>
        <v>0.42916666666666664</v>
      </c>
      <c r="L328" s="15">
        <f>IF(Raw_Data!J328="","",TIMEVALUE(Raw_Data!J328))</f>
        <v>0.8125</v>
      </c>
      <c r="M328" s="13">
        <f>Raw_Data!K328</f>
        <v>9.1999999999999993</v>
      </c>
      <c r="N328" s="13">
        <f>Raw_Data!L328</f>
        <v>13</v>
      </c>
      <c r="O328" s="13">
        <f>Raw_Data!M328</f>
        <v>11</v>
      </c>
      <c r="P328" s="13">
        <f t="shared" si="22"/>
        <v>2</v>
      </c>
      <c r="Q328" s="13">
        <f>Raw_Data!O328</f>
        <v>13</v>
      </c>
      <c r="R328" s="16">
        <f t="shared" si="23"/>
        <v>84.615384615384613</v>
      </c>
      <c r="S328" s="16">
        <f>Raw_Data!Q328</f>
        <v>84.6</v>
      </c>
      <c r="T328" s="17">
        <f>Raw_Data!R328</f>
        <v>1.2</v>
      </c>
      <c r="U328" s="13" t="str">
        <f>Raw_Data!S328</f>
        <v>Medium</v>
      </c>
      <c r="V328" s="13" t="str">
        <f>Raw_Data!T328</f>
        <v>In Progress</v>
      </c>
    </row>
    <row r="329" spans="1:22" x14ac:dyDescent="0.3">
      <c r="A329" s="13" t="str">
        <f>Raw_Data!A329</f>
        <v>EMP008</v>
      </c>
      <c r="B329" s="13" t="str">
        <f>Raw_Data!B329</f>
        <v>Ishita Roy</v>
      </c>
      <c r="C329" s="13" t="str">
        <f>Raw_Data!C329</f>
        <v>Finance</v>
      </c>
      <c r="D329" s="13" t="str">
        <f>Raw_Data!D329</f>
        <v>Finance Executive</v>
      </c>
      <c r="E329" s="13" t="str">
        <f>Raw_Data!E329</f>
        <v>Kolkata</v>
      </c>
      <c r="F329" s="13" t="str">
        <f>Raw_Data!F329</f>
        <v>Neha Sen</v>
      </c>
      <c r="G329" s="14">
        <f>DATE(VALUE(RIGHT(Raw_Data!G329,4)),VALUE(MID(Raw_Data!G329,4,2)),VALUE(LEFT(Raw_Data!G329,2)))</f>
        <v>46132</v>
      </c>
      <c r="H329" s="13" t="str">
        <f t="shared" si="20"/>
        <v>Apr-2026</v>
      </c>
      <c r="I329" s="13" t="str">
        <f t="shared" si="21"/>
        <v>Mon</v>
      </c>
      <c r="J329" s="13" t="str">
        <f>Raw_Data!H329</f>
        <v>Present</v>
      </c>
      <c r="K329" s="15">
        <f>IF(Raw_Data!I329="","",TIMEVALUE(Raw_Data!I329))</f>
        <v>0.38541666666666669</v>
      </c>
      <c r="L329" s="15">
        <f>IF(Raw_Data!J329="","",TIMEVALUE(Raw_Data!J329))</f>
        <v>0.78194444444444444</v>
      </c>
      <c r="M329" s="13">
        <f>Raw_Data!K329</f>
        <v>9.52</v>
      </c>
      <c r="N329" s="13">
        <f>Raw_Data!L329</f>
        <v>12</v>
      </c>
      <c r="O329" s="13">
        <f>Raw_Data!M329</f>
        <v>9</v>
      </c>
      <c r="P329" s="13">
        <f t="shared" si="22"/>
        <v>3</v>
      </c>
      <c r="Q329" s="13">
        <f>Raw_Data!O329</f>
        <v>12</v>
      </c>
      <c r="R329" s="16">
        <f t="shared" si="23"/>
        <v>75</v>
      </c>
      <c r="S329" s="16">
        <f>Raw_Data!Q329</f>
        <v>75</v>
      </c>
      <c r="T329" s="17">
        <f>Raw_Data!R329</f>
        <v>1.52</v>
      </c>
      <c r="U329" s="13" t="str">
        <f>Raw_Data!S329</f>
        <v>Medium</v>
      </c>
      <c r="V329" s="13" t="str">
        <f>Raw_Data!T329</f>
        <v>In Progress</v>
      </c>
    </row>
    <row r="330" spans="1:22" x14ac:dyDescent="0.3">
      <c r="A330" s="13" t="str">
        <f>Raw_Data!A330</f>
        <v>EMP009</v>
      </c>
      <c r="B330" s="13" t="str">
        <f>Raw_Data!B330</f>
        <v>Arjun Nair</v>
      </c>
      <c r="C330" s="13" t="str">
        <f>Raw_Data!C330</f>
        <v>Sales</v>
      </c>
      <c r="D330" s="13" t="str">
        <f>Raw_Data!D330</f>
        <v>Sales Executive</v>
      </c>
      <c r="E330" s="13" t="str">
        <f>Raw_Data!E330</f>
        <v>Kolkata</v>
      </c>
      <c r="F330" s="13" t="str">
        <f>Raw_Data!F330</f>
        <v>Sourav Das</v>
      </c>
      <c r="G330" s="14">
        <f>DATE(VALUE(RIGHT(Raw_Data!G330,4)),VALUE(MID(Raw_Data!G330,4,2)),VALUE(LEFT(Raw_Data!G330,2)))</f>
        <v>46132</v>
      </c>
      <c r="H330" s="13" t="str">
        <f t="shared" si="20"/>
        <v>Apr-2026</v>
      </c>
      <c r="I330" s="13" t="str">
        <f t="shared" si="21"/>
        <v>Mon</v>
      </c>
      <c r="J330" s="13" t="str">
        <f>Raw_Data!H330</f>
        <v>Present</v>
      </c>
      <c r="K330" s="15">
        <f>IF(Raw_Data!I330="","",TIMEVALUE(Raw_Data!I330))</f>
        <v>0.4201388888888889</v>
      </c>
      <c r="L330" s="15">
        <f>IF(Raw_Data!J330="","",TIMEVALUE(Raw_Data!J330))</f>
        <v>0.81180555555555556</v>
      </c>
      <c r="M330" s="13">
        <f>Raw_Data!K330</f>
        <v>9.4</v>
      </c>
      <c r="N330" s="13">
        <f>Raw_Data!L330</f>
        <v>15</v>
      </c>
      <c r="O330" s="13">
        <f>Raw_Data!M330</f>
        <v>13</v>
      </c>
      <c r="P330" s="13">
        <f t="shared" si="22"/>
        <v>2</v>
      </c>
      <c r="Q330" s="13">
        <f>Raw_Data!O330</f>
        <v>15</v>
      </c>
      <c r="R330" s="16">
        <f t="shared" si="23"/>
        <v>86.666666666666671</v>
      </c>
      <c r="S330" s="16">
        <f>Raw_Data!Q330</f>
        <v>86.7</v>
      </c>
      <c r="T330" s="17">
        <f>Raw_Data!R330</f>
        <v>1.4</v>
      </c>
      <c r="U330" s="13" t="str">
        <f>Raw_Data!S330</f>
        <v>Medium</v>
      </c>
      <c r="V330" s="13" t="str">
        <f>Raw_Data!T330</f>
        <v>In Progress</v>
      </c>
    </row>
    <row r="331" spans="1:22" x14ac:dyDescent="0.3">
      <c r="A331" s="13" t="str">
        <f>Raw_Data!A331</f>
        <v>EMP010</v>
      </c>
      <c r="B331" s="13" t="str">
        <f>Raw_Data!B331</f>
        <v>Meera Kapoor</v>
      </c>
      <c r="C331" s="13" t="str">
        <f>Raw_Data!C331</f>
        <v>Sales</v>
      </c>
      <c r="D331" s="13" t="str">
        <f>Raw_Data!D331</f>
        <v>Sales Executive</v>
      </c>
      <c r="E331" s="13" t="str">
        <f>Raw_Data!E331</f>
        <v>Kolkata</v>
      </c>
      <c r="F331" s="13" t="str">
        <f>Raw_Data!F331</f>
        <v>Sourav Das</v>
      </c>
      <c r="G331" s="14">
        <f>DATE(VALUE(RIGHT(Raw_Data!G331,4)),VALUE(MID(Raw_Data!G331,4,2)),VALUE(LEFT(Raw_Data!G331,2)))</f>
        <v>46132</v>
      </c>
      <c r="H331" s="13" t="str">
        <f t="shared" si="20"/>
        <v>Apr-2026</v>
      </c>
      <c r="I331" s="13" t="str">
        <f t="shared" si="21"/>
        <v>Mon</v>
      </c>
      <c r="J331" s="13" t="str">
        <f>Raw_Data!H331</f>
        <v>Present</v>
      </c>
      <c r="K331" s="15">
        <f>IF(Raw_Data!I331="","",TIMEVALUE(Raw_Data!I331))</f>
        <v>0.37638888888888888</v>
      </c>
      <c r="L331" s="15">
        <f>IF(Raw_Data!J331="","",TIMEVALUE(Raw_Data!J331))</f>
        <v>0.77083333333333337</v>
      </c>
      <c r="M331" s="13">
        <f>Raw_Data!K331</f>
        <v>9.4700000000000006</v>
      </c>
      <c r="N331" s="13">
        <f>Raw_Data!L331</f>
        <v>15</v>
      </c>
      <c r="O331" s="13">
        <f>Raw_Data!M331</f>
        <v>12</v>
      </c>
      <c r="P331" s="13">
        <f t="shared" si="22"/>
        <v>3</v>
      </c>
      <c r="Q331" s="13">
        <f>Raw_Data!O331</f>
        <v>15</v>
      </c>
      <c r="R331" s="16">
        <f t="shared" si="23"/>
        <v>80</v>
      </c>
      <c r="S331" s="16">
        <f>Raw_Data!Q331</f>
        <v>80</v>
      </c>
      <c r="T331" s="17">
        <f>Raw_Data!R331</f>
        <v>1.47</v>
      </c>
      <c r="U331" s="13" t="str">
        <f>Raw_Data!S331</f>
        <v>High</v>
      </c>
      <c r="V331" s="13" t="str">
        <f>Raw_Data!T331</f>
        <v>In Progress</v>
      </c>
    </row>
    <row r="332" spans="1:22" x14ac:dyDescent="0.3">
      <c r="A332" s="13" t="str">
        <f>Raw_Data!A332</f>
        <v>EMP011</v>
      </c>
      <c r="B332" s="13" t="str">
        <f>Raw_Data!B332</f>
        <v>Karan Malhotra</v>
      </c>
      <c r="C332" s="13" t="str">
        <f>Raw_Data!C332</f>
        <v>Sales</v>
      </c>
      <c r="D332" s="13" t="str">
        <f>Raw_Data!D332</f>
        <v>Senior Executive</v>
      </c>
      <c r="E332" s="13" t="str">
        <f>Raw_Data!E332</f>
        <v>Kolkata</v>
      </c>
      <c r="F332" s="13" t="str">
        <f>Raw_Data!F332</f>
        <v>Sourav Das</v>
      </c>
      <c r="G332" s="14">
        <f>DATE(VALUE(RIGHT(Raw_Data!G332,4)),VALUE(MID(Raw_Data!G332,4,2)),VALUE(LEFT(Raw_Data!G332,2)))</f>
        <v>46132</v>
      </c>
      <c r="H332" s="13" t="str">
        <f t="shared" si="20"/>
        <v>Apr-2026</v>
      </c>
      <c r="I332" s="13" t="str">
        <f t="shared" si="21"/>
        <v>Mon</v>
      </c>
      <c r="J332" s="13" t="str">
        <f>Raw_Data!H332</f>
        <v>Present</v>
      </c>
      <c r="K332" s="15">
        <f>IF(Raw_Data!I332="","",TIMEVALUE(Raw_Data!I332))</f>
        <v>0.375</v>
      </c>
      <c r="L332" s="15">
        <f>IF(Raw_Data!J332="","",TIMEVALUE(Raw_Data!J332))</f>
        <v>0.69652777777777775</v>
      </c>
      <c r="M332" s="13">
        <f>Raw_Data!K332</f>
        <v>7.72</v>
      </c>
      <c r="N332" s="13">
        <f>Raw_Data!L332</f>
        <v>12</v>
      </c>
      <c r="O332" s="13">
        <f>Raw_Data!M332</f>
        <v>10</v>
      </c>
      <c r="P332" s="13">
        <f t="shared" si="22"/>
        <v>2</v>
      </c>
      <c r="Q332" s="13">
        <f>Raw_Data!O332</f>
        <v>12</v>
      </c>
      <c r="R332" s="16">
        <f t="shared" si="23"/>
        <v>83.333333333333343</v>
      </c>
      <c r="S332" s="16">
        <f>Raw_Data!Q332</f>
        <v>83.3</v>
      </c>
      <c r="T332" s="17">
        <f>Raw_Data!R332</f>
        <v>0</v>
      </c>
      <c r="U332" s="13" t="str">
        <f>Raw_Data!S332</f>
        <v>Low</v>
      </c>
      <c r="V332" s="13" t="str">
        <f>Raw_Data!T332</f>
        <v>In Progress</v>
      </c>
    </row>
    <row r="333" spans="1:22" x14ac:dyDescent="0.3">
      <c r="A333" s="13" t="str">
        <f>Raw_Data!A333</f>
        <v>EMP012</v>
      </c>
      <c r="B333" s="13" t="str">
        <f>Raw_Data!B333</f>
        <v>Tanya Bose</v>
      </c>
      <c r="C333" s="13" t="str">
        <f>Raw_Data!C333</f>
        <v>HR</v>
      </c>
      <c r="D333" s="13" t="str">
        <f>Raw_Data!D333</f>
        <v>HR Executive</v>
      </c>
      <c r="E333" s="13" t="str">
        <f>Raw_Data!E333</f>
        <v>Kolkata</v>
      </c>
      <c r="F333" s="13" t="str">
        <f>Raw_Data!F333</f>
        <v>Ritu Ghosh</v>
      </c>
      <c r="G333" s="14">
        <f>DATE(VALUE(RIGHT(Raw_Data!G333,4)),VALUE(MID(Raw_Data!G333,4,2)),VALUE(LEFT(Raw_Data!G333,2)))</f>
        <v>46132</v>
      </c>
      <c r="H333" s="13" t="str">
        <f t="shared" si="20"/>
        <v>Apr-2026</v>
      </c>
      <c r="I333" s="13" t="str">
        <f t="shared" si="21"/>
        <v>Mon</v>
      </c>
      <c r="J333" s="13" t="str">
        <f>Raw_Data!H333</f>
        <v>Present</v>
      </c>
      <c r="K333" s="15">
        <f>IF(Raw_Data!I333="","",TIMEVALUE(Raw_Data!I333))</f>
        <v>0.42708333333333331</v>
      </c>
      <c r="L333" s="15">
        <f>IF(Raw_Data!J333="","",TIMEVALUE(Raw_Data!J333))</f>
        <v>0.72847222222222219</v>
      </c>
      <c r="M333" s="13">
        <f>Raw_Data!K333</f>
        <v>7.24</v>
      </c>
      <c r="N333" s="13">
        <f>Raw_Data!L333</f>
        <v>6</v>
      </c>
      <c r="O333" s="13">
        <f>Raw_Data!M333</f>
        <v>4</v>
      </c>
      <c r="P333" s="13">
        <f t="shared" si="22"/>
        <v>2</v>
      </c>
      <c r="Q333" s="13">
        <f>Raw_Data!O333</f>
        <v>6</v>
      </c>
      <c r="R333" s="16">
        <f t="shared" si="23"/>
        <v>66.666666666666657</v>
      </c>
      <c r="S333" s="16">
        <f>Raw_Data!Q333</f>
        <v>66.7</v>
      </c>
      <c r="T333" s="17">
        <f>Raw_Data!R333</f>
        <v>0</v>
      </c>
      <c r="U333" s="13" t="str">
        <f>Raw_Data!S333</f>
        <v>Medium</v>
      </c>
      <c r="V333" s="13" t="str">
        <f>Raw_Data!T333</f>
        <v>In Progress</v>
      </c>
    </row>
    <row r="334" spans="1:22" x14ac:dyDescent="0.3">
      <c r="A334" s="13" t="str">
        <f>Raw_Data!A334</f>
        <v>EMP013</v>
      </c>
      <c r="B334" s="13" t="str">
        <f>Raw_Data!B334</f>
        <v>Aditya Jain</v>
      </c>
      <c r="C334" s="13" t="str">
        <f>Raw_Data!C334</f>
        <v>Customer Support</v>
      </c>
      <c r="D334" s="13" t="str">
        <f>Raw_Data!D334</f>
        <v>Support Executive</v>
      </c>
      <c r="E334" s="13" t="str">
        <f>Raw_Data!E334</f>
        <v>Kolkata</v>
      </c>
      <c r="F334" s="13" t="str">
        <f>Raw_Data!F334</f>
        <v>Ritu Ghosh</v>
      </c>
      <c r="G334" s="14">
        <f>DATE(VALUE(RIGHT(Raw_Data!G334,4)),VALUE(MID(Raw_Data!G334,4,2)),VALUE(LEFT(Raw_Data!G334,2)))</f>
        <v>46132</v>
      </c>
      <c r="H334" s="13" t="str">
        <f t="shared" si="20"/>
        <v>Apr-2026</v>
      </c>
      <c r="I334" s="13" t="str">
        <f t="shared" si="21"/>
        <v>Mon</v>
      </c>
      <c r="J334" s="13" t="str">
        <f>Raw_Data!H334</f>
        <v>Present</v>
      </c>
      <c r="K334" s="15">
        <f>IF(Raw_Data!I334="","",TIMEVALUE(Raw_Data!I334))</f>
        <v>0.375</v>
      </c>
      <c r="L334" s="15">
        <f>IF(Raw_Data!J334="","",TIMEVALUE(Raw_Data!J334))</f>
        <v>0.72499999999999998</v>
      </c>
      <c r="M334" s="13">
        <f>Raw_Data!K334</f>
        <v>8.41</v>
      </c>
      <c r="N334" s="13">
        <f>Raw_Data!L334</f>
        <v>26</v>
      </c>
      <c r="O334" s="13">
        <f>Raw_Data!M334</f>
        <v>25</v>
      </c>
      <c r="P334" s="13">
        <f t="shared" si="22"/>
        <v>1</v>
      </c>
      <c r="Q334" s="13">
        <f>Raw_Data!O334</f>
        <v>26</v>
      </c>
      <c r="R334" s="16">
        <f t="shared" si="23"/>
        <v>96.15384615384616</v>
      </c>
      <c r="S334" s="16">
        <f>Raw_Data!Q334</f>
        <v>96.2</v>
      </c>
      <c r="T334" s="17">
        <f>Raw_Data!R334</f>
        <v>0.41</v>
      </c>
      <c r="U334" s="13" t="str">
        <f>Raw_Data!S334</f>
        <v>Medium</v>
      </c>
      <c r="V334" s="13" t="str">
        <f>Raw_Data!T334</f>
        <v>In Progress</v>
      </c>
    </row>
    <row r="335" spans="1:22" x14ac:dyDescent="0.3">
      <c r="A335" s="13" t="str">
        <f>Raw_Data!A335</f>
        <v>EMP014</v>
      </c>
      <c r="B335" s="13" t="str">
        <f>Raw_Data!B335</f>
        <v>Neha Agarwal</v>
      </c>
      <c r="C335" s="13" t="str">
        <f>Raw_Data!C335</f>
        <v>Customer Support</v>
      </c>
      <c r="D335" s="13" t="str">
        <f>Raw_Data!D335</f>
        <v>Support Executive</v>
      </c>
      <c r="E335" s="13" t="str">
        <f>Raw_Data!E335</f>
        <v>Kolkata</v>
      </c>
      <c r="F335" s="13" t="str">
        <f>Raw_Data!F335</f>
        <v>Ritu Ghosh</v>
      </c>
      <c r="G335" s="14">
        <f>DATE(VALUE(RIGHT(Raw_Data!G335,4)),VALUE(MID(Raw_Data!G335,4,2)),VALUE(LEFT(Raw_Data!G335,2)))</f>
        <v>46132</v>
      </c>
      <c r="H335" s="13" t="str">
        <f t="shared" si="20"/>
        <v>Apr-2026</v>
      </c>
      <c r="I335" s="13" t="str">
        <f t="shared" si="21"/>
        <v>Mon</v>
      </c>
      <c r="J335" s="13" t="str">
        <f>Raw_Data!H335</f>
        <v>Late</v>
      </c>
      <c r="K335" s="15">
        <f>IF(Raw_Data!I335="","",TIMEVALUE(Raw_Data!I335))</f>
        <v>0.41875000000000001</v>
      </c>
      <c r="L335" s="15">
        <f>IF(Raw_Data!J335="","",TIMEVALUE(Raw_Data!J335))</f>
        <v>0.81041666666666667</v>
      </c>
      <c r="M335" s="13">
        <f>Raw_Data!K335</f>
        <v>9.4</v>
      </c>
      <c r="N335" s="13">
        <f>Raw_Data!L335</f>
        <v>24</v>
      </c>
      <c r="O335" s="13">
        <f>Raw_Data!M335</f>
        <v>22</v>
      </c>
      <c r="P335" s="13">
        <f t="shared" si="22"/>
        <v>2</v>
      </c>
      <c r="Q335" s="13">
        <f>Raw_Data!O335</f>
        <v>24</v>
      </c>
      <c r="R335" s="16">
        <f t="shared" si="23"/>
        <v>91.666666666666657</v>
      </c>
      <c r="S335" s="16">
        <f>Raw_Data!Q335</f>
        <v>91.7</v>
      </c>
      <c r="T335" s="17">
        <f>Raw_Data!R335</f>
        <v>1.4</v>
      </c>
      <c r="U335" s="13" t="str">
        <f>Raw_Data!S335</f>
        <v>Low</v>
      </c>
      <c r="V335" s="13" t="str">
        <f>Raw_Data!T335</f>
        <v>In Progress</v>
      </c>
    </row>
    <row r="336" spans="1:22" x14ac:dyDescent="0.3">
      <c r="A336" s="13" t="str">
        <f>Raw_Data!A336</f>
        <v>EMP015</v>
      </c>
      <c r="B336" s="13" t="str">
        <f>Raw_Data!B336</f>
        <v>Siddharth Roy</v>
      </c>
      <c r="C336" s="13" t="str">
        <f>Raw_Data!C336</f>
        <v>Customer Support</v>
      </c>
      <c r="D336" s="13" t="str">
        <f>Raw_Data!D336</f>
        <v>Senior Executive</v>
      </c>
      <c r="E336" s="13" t="str">
        <f>Raw_Data!E336</f>
        <v>Kolkata</v>
      </c>
      <c r="F336" s="13" t="str">
        <f>Raw_Data!F336</f>
        <v>Ritu Ghosh</v>
      </c>
      <c r="G336" s="14">
        <f>DATE(VALUE(RIGHT(Raw_Data!G336,4)),VALUE(MID(Raw_Data!G336,4,2)),VALUE(LEFT(Raw_Data!G336,2)))</f>
        <v>46132</v>
      </c>
      <c r="H336" s="13" t="str">
        <f t="shared" si="20"/>
        <v>Apr-2026</v>
      </c>
      <c r="I336" s="13" t="str">
        <f t="shared" si="21"/>
        <v>Mon</v>
      </c>
      <c r="J336" s="13" t="str">
        <f>Raw_Data!H336</f>
        <v>Present</v>
      </c>
      <c r="K336" s="15">
        <f>IF(Raw_Data!I336="","",TIMEVALUE(Raw_Data!I336))</f>
        <v>0.41805555555555557</v>
      </c>
      <c r="L336" s="15">
        <f>IF(Raw_Data!J336="","",TIMEVALUE(Raw_Data!J336))</f>
        <v>0.75555555555555554</v>
      </c>
      <c r="M336" s="13">
        <f>Raw_Data!K336</f>
        <v>8.1</v>
      </c>
      <c r="N336" s="13">
        <f>Raw_Data!L336</f>
        <v>27</v>
      </c>
      <c r="O336" s="13">
        <f>Raw_Data!M336</f>
        <v>23</v>
      </c>
      <c r="P336" s="13">
        <f t="shared" si="22"/>
        <v>4</v>
      </c>
      <c r="Q336" s="13">
        <f>Raw_Data!O336</f>
        <v>27</v>
      </c>
      <c r="R336" s="16">
        <f t="shared" si="23"/>
        <v>85.18518518518519</v>
      </c>
      <c r="S336" s="16">
        <f>Raw_Data!Q336</f>
        <v>85.2</v>
      </c>
      <c r="T336" s="17">
        <f>Raw_Data!R336</f>
        <v>0.1</v>
      </c>
      <c r="U336" s="13" t="str">
        <f>Raw_Data!S336</f>
        <v>Medium</v>
      </c>
      <c r="V336" s="13" t="str">
        <f>Raw_Data!T336</f>
        <v>Pending</v>
      </c>
    </row>
    <row r="337" spans="1:22" x14ac:dyDescent="0.3">
      <c r="A337" s="13" t="str">
        <f>Raw_Data!A337</f>
        <v>EMP016</v>
      </c>
      <c r="B337" s="13" t="str">
        <f>Raw_Data!B337</f>
        <v>Pooja Saha</v>
      </c>
      <c r="C337" s="13" t="str">
        <f>Raw_Data!C337</f>
        <v>Operations</v>
      </c>
      <c r="D337" s="13" t="str">
        <f>Raw_Data!D337</f>
        <v>Process Executive</v>
      </c>
      <c r="E337" s="13" t="str">
        <f>Raw_Data!E337</f>
        <v>Durgapur</v>
      </c>
      <c r="F337" s="13" t="str">
        <f>Raw_Data!F337</f>
        <v>Amit Roy</v>
      </c>
      <c r="G337" s="14">
        <f>DATE(VALUE(RIGHT(Raw_Data!G337,4)),VALUE(MID(Raw_Data!G337,4,2)),VALUE(LEFT(Raw_Data!G337,2)))</f>
        <v>46132</v>
      </c>
      <c r="H337" s="13" t="str">
        <f t="shared" si="20"/>
        <v>Apr-2026</v>
      </c>
      <c r="I337" s="13" t="str">
        <f t="shared" si="21"/>
        <v>Mon</v>
      </c>
      <c r="J337" s="13" t="str">
        <f>Raw_Data!H337</f>
        <v>Half Day</v>
      </c>
      <c r="K337" s="15">
        <f>IF(Raw_Data!I337="","",TIMEVALUE(Raw_Data!I337))</f>
        <v>0.38124999999999998</v>
      </c>
      <c r="L337" s="15">
        <f>IF(Raw_Data!J337="","",TIMEVALUE(Raw_Data!J337))</f>
        <v>0.56944444444444442</v>
      </c>
      <c r="M337" s="13">
        <f>Raw_Data!K337</f>
        <v>4.53</v>
      </c>
      <c r="N337" s="13">
        <f>Raw_Data!L337</f>
        <v>9</v>
      </c>
      <c r="O337" s="13">
        <f>Raw_Data!M337</f>
        <v>7</v>
      </c>
      <c r="P337" s="13">
        <f t="shared" si="22"/>
        <v>2</v>
      </c>
      <c r="Q337" s="13">
        <f>Raw_Data!O337</f>
        <v>9</v>
      </c>
      <c r="R337" s="16">
        <f t="shared" si="23"/>
        <v>77.777777777777786</v>
      </c>
      <c r="S337" s="16">
        <f>Raw_Data!Q337</f>
        <v>77.8</v>
      </c>
      <c r="T337" s="17">
        <f>Raw_Data!R337</f>
        <v>0</v>
      </c>
      <c r="U337" s="13" t="str">
        <f>Raw_Data!S337</f>
        <v>High</v>
      </c>
      <c r="V337" s="13" t="str">
        <f>Raw_Data!T337</f>
        <v>In Progress</v>
      </c>
    </row>
    <row r="338" spans="1:22" x14ac:dyDescent="0.3">
      <c r="A338" s="13" t="str">
        <f>Raw_Data!A338</f>
        <v>EMP017</v>
      </c>
      <c r="B338" s="13" t="str">
        <f>Raw_Data!B338</f>
        <v>Abhishek Paul</v>
      </c>
      <c r="C338" s="13" t="str">
        <f>Raw_Data!C338</f>
        <v>Operations</v>
      </c>
      <c r="D338" s="13" t="str">
        <f>Raw_Data!D338</f>
        <v>Process Executive</v>
      </c>
      <c r="E338" s="13" t="str">
        <f>Raw_Data!E338</f>
        <v>Durgapur</v>
      </c>
      <c r="F338" s="13" t="str">
        <f>Raw_Data!F338</f>
        <v>Amit Roy</v>
      </c>
      <c r="G338" s="14">
        <f>DATE(VALUE(RIGHT(Raw_Data!G338,4)),VALUE(MID(Raw_Data!G338,4,2)),VALUE(LEFT(Raw_Data!G338,2)))</f>
        <v>46132</v>
      </c>
      <c r="H338" s="13" t="str">
        <f t="shared" si="20"/>
        <v>Apr-2026</v>
      </c>
      <c r="I338" s="13" t="str">
        <f t="shared" si="21"/>
        <v>Mon</v>
      </c>
      <c r="J338" s="13" t="str">
        <f>Raw_Data!H338</f>
        <v>Present</v>
      </c>
      <c r="K338" s="15">
        <f>IF(Raw_Data!I338="","",TIMEVALUE(Raw_Data!I338))</f>
        <v>0.38333333333333336</v>
      </c>
      <c r="L338" s="15">
        <f>IF(Raw_Data!J338="","",TIMEVALUE(Raw_Data!J338))</f>
        <v>0.72083333333333333</v>
      </c>
      <c r="M338" s="13">
        <f>Raw_Data!K338</f>
        <v>8.11</v>
      </c>
      <c r="N338" s="13">
        <f>Raw_Data!L338</f>
        <v>22</v>
      </c>
      <c r="O338" s="13">
        <f>Raw_Data!M338</f>
        <v>15</v>
      </c>
      <c r="P338" s="13">
        <f t="shared" si="22"/>
        <v>7</v>
      </c>
      <c r="Q338" s="13">
        <f>Raw_Data!O338</f>
        <v>22</v>
      </c>
      <c r="R338" s="16">
        <f t="shared" si="23"/>
        <v>68.181818181818173</v>
      </c>
      <c r="S338" s="16">
        <f>Raw_Data!Q338</f>
        <v>68.2</v>
      </c>
      <c r="T338" s="17">
        <f>Raw_Data!R338</f>
        <v>0.11</v>
      </c>
      <c r="U338" s="13" t="str">
        <f>Raw_Data!S338</f>
        <v>Low</v>
      </c>
      <c r="V338" s="13" t="str">
        <f>Raw_Data!T338</f>
        <v>Pending</v>
      </c>
    </row>
    <row r="339" spans="1:22" x14ac:dyDescent="0.3">
      <c r="A339" s="13" t="str">
        <f>Raw_Data!A339</f>
        <v>EMP018</v>
      </c>
      <c r="B339" s="13" t="str">
        <f>Raw_Data!B339</f>
        <v>Nandini Ghosh</v>
      </c>
      <c r="C339" s="13" t="str">
        <f>Raw_Data!C339</f>
        <v>Finance</v>
      </c>
      <c r="D339" s="13" t="str">
        <f>Raw_Data!D339</f>
        <v>Finance Executive</v>
      </c>
      <c r="E339" s="13" t="str">
        <f>Raw_Data!E339</f>
        <v>Durgapur</v>
      </c>
      <c r="F339" s="13" t="str">
        <f>Raw_Data!F339</f>
        <v>Neha Sen</v>
      </c>
      <c r="G339" s="14">
        <f>DATE(VALUE(RIGHT(Raw_Data!G339,4)),VALUE(MID(Raw_Data!G339,4,2)),VALUE(LEFT(Raw_Data!G339,2)))</f>
        <v>46132</v>
      </c>
      <c r="H339" s="13" t="str">
        <f t="shared" si="20"/>
        <v>Apr-2026</v>
      </c>
      <c r="I339" s="13" t="str">
        <f t="shared" si="21"/>
        <v>Mon</v>
      </c>
      <c r="J339" s="13" t="str">
        <f>Raw_Data!H339</f>
        <v>Present</v>
      </c>
      <c r="K339" s="15">
        <f>IF(Raw_Data!I339="","",TIMEVALUE(Raw_Data!I339))</f>
        <v>0.43055555555555558</v>
      </c>
      <c r="L339" s="15">
        <f>IF(Raw_Data!J339="","",TIMEVALUE(Raw_Data!J339))</f>
        <v>0.80833333333333335</v>
      </c>
      <c r="M339" s="13">
        <f>Raw_Data!K339</f>
        <v>9.08</v>
      </c>
      <c r="N339" s="13">
        <f>Raw_Data!L339</f>
        <v>15</v>
      </c>
      <c r="O339" s="13">
        <f>Raw_Data!M339</f>
        <v>13</v>
      </c>
      <c r="P339" s="13">
        <f t="shared" si="22"/>
        <v>2</v>
      </c>
      <c r="Q339" s="13">
        <f>Raw_Data!O339</f>
        <v>15</v>
      </c>
      <c r="R339" s="16">
        <f t="shared" si="23"/>
        <v>86.666666666666671</v>
      </c>
      <c r="S339" s="16">
        <f>Raw_Data!Q339</f>
        <v>86.7</v>
      </c>
      <c r="T339" s="17">
        <f>Raw_Data!R339</f>
        <v>1.08</v>
      </c>
      <c r="U339" s="13" t="str">
        <f>Raw_Data!S339</f>
        <v>High</v>
      </c>
      <c r="V339" s="13" t="str">
        <f>Raw_Data!T339</f>
        <v>In Progress</v>
      </c>
    </row>
    <row r="340" spans="1:22" x14ac:dyDescent="0.3">
      <c r="A340" s="13" t="str">
        <f>Raw_Data!A340</f>
        <v>EMP019</v>
      </c>
      <c r="B340" s="13" t="str">
        <f>Raw_Data!B340</f>
        <v>Manish Kumar</v>
      </c>
      <c r="C340" s="13" t="str">
        <f>Raw_Data!C340</f>
        <v>Sales</v>
      </c>
      <c r="D340" s="13" t="str">
        <f>Raw_Data!D340</f>
        <v>Sales Executive</v>
      </c>
      <c r="E340" s="13" t="str">
        <f>Raw_Data!E340</f>
        <v>Durgapur</v>
      </c>
      <c r="F340" s="13" t="str">
        <f>Raw_Data!F340</f>
        <v>Sourav Das</v>
      </c>
      <c r="G340" s="14">
        <f>DATE(VALUE(RIGHT(Raw_Data!G340,4)),VALUE(MID(Raw_Data!G340,4,2)),VALUE(LEFT(Raw_Data!G340,2)))</f>
        <v>46132</v>
      </c>
      <c r="H340" s="13" t="str">
        <f t="shared" si="20"/>
        <v>Apr-2026</v>
      </c>
      <c r="I340" s="13" t="str">
        <f t="shared" si="21"/>
        <v>Mon</v>
      </c>
      <c r="J340" s="13" t="str">
        <f>Raw_Data!H340</f>
        <v>Present</v>
      </c>
      <c r="K340" s="15">
        <f>IF(Raw_Data!I340="","",TIMEVALUE(Raw_Data!I340))</f>
        <v>0.37986111111111109</v>
      </c>
      <c r="L340" s="15">
        <f>IF(Raw_Data!J340="","",TIMEVALUE(Raw_Data!J340))</f>
        <v>0.7006944444444444</v>
      </c>
      <c r="M340" s="13">
        <f>Raw_Data!K340</f>
        <v>7.71</v>
      </c>
      <c r="N340" s="13">
        <f>Raw_Data!L340</f>
        <v>27</v>
      </c>
      <c r="O340" s="13">
        <f>Raw_Data!M340</f>
        <v>23</v>
      </c>
      <c r="P340" s="13">
        <f t="shared" si="22"/>
        <v>4</v>
      </c>
      <c r="Q340" s="13">
        <f>Raw_Data!O340</f>
        <v>27</v>
      </c>
      <c r="R340" s="16">
        <f t="shared" si="23"/>
        <v>85.18518518518519</v>
      </c>
      <c r="S340" s="16">
        <f>Raw_Data!Q340</f>
        <v>85.2</v>
      </c>
      <c r="T340" s="17">
        <f>Raw_Data!R340</f>
        <v>0</v>
      </c>
      <c r="U340" s="13" t="str">
        <f>Raw_Data!S340</f>
        <v>Low</v>
      </c>
      <c r="V340" s="13" t="str">
        <f>Raw_Data!T340</f>
        <v>Pending</v>
      </c>
    </row>
    <row r="341" spans="1:22" x14ac:dyDescent="0.3">
      <c r="A341" s="13" t="str">
        <f>Raw_Data!A341</f>
        <v>EMP020</v>
      </c>
      <c r="B341" s="13" t="str">
        <f>Raw_Data!B341</f>
        <v>Riya Chatterjee</v>
      </c>
      <c r="C341" s="13" t="str">
        <f>Raw_Data!C341</f>
        <v>Customer Support</v>
      </c>
      <c r="D341" s="13" t="str">
        <f>Raw_Data!D341</f>
        <v>Support Executive</v>
      </c>
      <c r="E341" s="13" t="str">
        <f>Raw_Data!E341</f>
        <v>Durgapur</v>
      </c>
      <c r="F341" s="13" t="str">
        <f>Raw_Data!F341</f>
        <v>Ritu Ghosh</v>
      </c>
      <c r="G341" s="14">
        <f>DATE(VALUE(RIGHT(Raw_Data!G341,4)),VALUE(MID(Raw_Data!G341,4,2)),VALUE(LEFT(Raw_Data!G341,2)))</f>
        <v>46132</v>
      </c>
      <c r="H341" s="13" t="str">
        <f t="shared" si="20"/>
        <v>Apr-2026</v>
      </c>
      <c r="I341" s="13" t="str">
        <f t="shared" si="21"/>
        <v>Mon</v>
      </c>
      <c r="J341" s="13" t="str">
        <f>Raw_Data!H341</f>
        <v>Present</v>
      </c>
      <c r="K341" s="15">
        <f>IF(Raw_Data!I341="","",TIMEVALUE(Raw_Data!I341))</f>
        <v>0.38680555555555557</v>
      </c>
      <c r="L341" s="15">
        <f>IF(Raw_Data!J341="","",TIMEVALUE(Raw_Data!J341))</f>
        <v>0.74305555555555558</v>
      </c>
      <c r="M341" s="13">
        <f>Raw_Data!K341</f>
        <v>8.5500000000000007</v>
      </c>
      <c r="N341" s="13">
        <f>Raw_Data!L341</f>
        <v>20</v>
      </c>
      <c r="O341" s="13">
        <f>Raw_Data!M341</f>
        <v>14</v>
      </c>
      <c r="P341" s="13">
        <f t="shared" si="22"/>
        <v>6</v>
      </c>
      <c r="Q341" s="13">
        <f>Raw_Data!O341</f>
        <v>20</v>
      </c>
      <c r="R341" s="16">
        <f t="shared" si="23"/>
        <v>70</v>
      </c>
      <c r="S341" s="16">
        <f>Raw_Data!Q341</f>
        <v>70</v>
      </c>
      <c r="T341" s="17">
        <f>Raw_Data!R341</f>
        <v>0.55000000000000004</v>
      </c>
      <c r="U341" s="13" t="str">
        <f>Raw_Data!S341</f>
        <v>High</v>
      </c>
      <c r="V341" s="13" t="str">
        <f>Raw_Data!T341</f>
        <v>Pending</v>
      </c>
    </row>
    <row r="342" spans="1:22" x14ac:dyDescent="0.3">
      <c r="A342" s="13" t="str">
        <f>Raw_Data!A342</f>
        <v>EMP001</v>
      </c>
      <c r="B342" s="13" t="str">
        <f>Raw_Data!B342</f>
        <v>Aarav Sharma</v>
      </c>
      <c r="C342" s="13" t="str">
        <f>Raw_Data!C342</f>
        <v>Operations</v>
      </c>
      <c r="D342" s="13" t="str">
        <f>Raw_Data!D342</f>
        <v>MIS Executive</v>
      </c>
      <c r="E342" s="13" t="str">
        <f>Raw_Data!E342</f>
        <v>Kolkata</v>
      </c>
      <c r="F342" s="13" t="str">
        <f>Raw_Data!F342</f>
        <v>Amit Roy</v>
      </c>
      <c r="G342" s="14">
        <f>DATE(VALUE(RIGHT(Raw_Data!G342,4)),VALUE(MID(Raw_Data!G342,4,2)),VALUE(LEFT(Raw_Data!G342,2)))</f>
        <v>46133</v>
      </c>
      <c r="H342" s="13" t="str">
        <f t="shared" si="20"/>
        <v>Apr-2026</v>
      </c>
      <c r="I342" s="13" t="str">
        <f t="shared" si="21"/>
        <v>Tue</v>
      </c>
      <c r="J342" s="13" t="str">
        <f>Raw_Data!H342</f>
        <v>Present</v>
      </c>
      <c r="K342" s="15">
        <f>IF(Raw_Data!I342="","",TIMEVALUE(Raw_Data!I342))</f>
        <v>0.38750000000000001</v>
      </c>
      <c r="L342" s="15">
        <f>IF(Raw_Data!J342="","",TIMEVALUE(Raw_Data!J342))</f>
        <v>0.70208333333333328</v>
      </c>
      <c r="M342" s="13">
        <f>Raw_Data!K342</f>
        <v>7.55</v>
      </c>
      <c r="N342" s="13">
        <f>Raw_Data!L342</f>
        <v>27</v>
      </c>
      <c r="O342" s="13">
        <f>Raw_Data!M342</f>
        <v>27</v>
      </c>
      <c r="P342" s="13">
        <f t="shared" si="22"/>
        <v>0</v>
      </c>
      <c r="Q342" s="13">
        <f>Raw_Data!O342</f>
        <v>27</v>
      </c>
      <c r="R342" s="16">
        <f t="shared" si="23"/>
        <v>100</v>
      </c>
      <c r="S342" s="16">
        <f>Raw_Data!Q342</f>
        <v>100</v>
      </c>
      <c r="T342" s="17">
        <f>Raw_Data!R342</f>
        <v>0</v>
      </c>
      <c r="U342" s="13" t="str">
        <f>Raw_Data!S342</f>
        <v>Low</v>
      </c>
      <c r="V342" s="13" t="str">
        <f>Raw_Data!T342</f>
        <v>Closed</v>
      </c>
    </row>
    <row r="343" spans="1:22" x14ac:dyDescent="0.3">
      <c r="A343" s="13" t="str">
        <f>Raw_Data!A343</f>
        <v>EMP002</v>
      </c>
      <c r="B343" s="13" t="str">
        <f>Raw_Data!B343</f>
        <v>Priya Singh</v>
      </c>
      <c r="C343" s="13" t="str">
        <f>Raw_Data!C343</f>
        <v>Operations</v>
      </c>
      <c r="D343" s="13" t="str">
        <f>Raw_Data!D343</f>
        <v>Process Executive</v>
      </c>
      <c r="E343" s="13" t="str">
        <f>Raw_Data!E343</f>
        <v>Kolkata</v>
      </c>
      <c r="F343" s="13" t="str">
        <f>Raw_Data!F343</f>
        <v>Amit Roy</v>
      </c>
      <c r="G343" s="14">
        <f>DATE(VALUE(RIGHT(Raw_Data!G343,4)),VALUE(MID(Raw_Data!G343,4,2)),VALUE(LEFT(Raw_Data!G343,2)))</f>
        <v>46133</v>
      </c>
      <c r="H343" s="13" t="str">
        <f t="shared" si="20"/>
        <v>Apr-2026</v>
      </c>
      <c r="I343" s="13" t="str">
        <f t="shared" si="21"/>
        <v>Tue</v>
      </c>
      <c r="J343" s="13" t="str">
        <f>Raw_Data!H343</f>
        <v>Present</v>
      </c>
      <c r="K343" s="15">
        <f>IF(Raw_Data!I343="","",TIMEVALUE(Raw_Data!I343))</f>
        <v>0.38750000000000001</v>
      </c>
      <c r="L343" s="15">
        <f>IF(Raw_Data!J343="","",TIMEVALUE(Raw_Data!J343))</f>
        <v>0.77083333333333337</v>
      </c>
      <c r="M343" s="13">
        <f>Raw_Data!K343</f>
        <v>9.1999999999999993</v>
      </c>
      <c r="N343" s="13">
        <f>Raw_Data!L343</f>
        <v>15</v>
      </c>
      <c r="O343" s="13">
        <f>Raw_Data!M343</f>
        <v>12</v>
      </c>
      <c r="P343" s="13">
        <f t="shared" si="22"/>
        <v>3</v>
      </c>
      <c r="Q343" s="13">
        <f>Raw_Data!O343</f>
        <v>15</v>
      </c>
      <c r="R343" s="16">
        <f t="shared" si="23"/>
        <v>80</v>
      </c>
      <c r="S343" s="16">
        <f>Raw_Data!Q343</f>
        <v>80</v>
      </c>
      <c r="T343" s="17">
        <f>Raw_Data!R343</f>
        <v>1.2</v>
      </c>
      <c r="U343" s="13" t="str">
        <f>Raw_Data!S343</f>
        <v>High</v>
      </c>
      <c r="V343" s="13" t="str">
        <f>Raw_Data!T343</f>
        <v>In Progress</v>
      </c>
    </row>
    <row r="344" spans="1:22" x14ac:dyDescent="0.3">
      <c r="A344" s="13" t="str">
        <f>Raw_Data!A344</f>
        <v>EMP003</v>
      </c>
      <c r="B344" s="13" t="str">
        <f>Raw_Data!B344</f>
        <v>Rahul Verma</v>
      </c>
      <c r="C344" s="13" t="str">
        <f>Raw_Data!C344</f>
        <v>Operations</v>
      </c>
      <c r="D344" s="13" t="str">
        <f>Raw_Data!D344</f>
        <v>Process Executive</v>
      </c>
      <c r="E344" s="13" t="str">
        <f>Raw_Data!E344</f>
        <v>Kolkata</v>
      </c>
      <c r="F344" s="13" t="str">
        <f>Raw_Data!F344</f>
        <v>Amit Roy</v>
      </c>
      <c r="G344" s="14">
        <f>DATE(VALUE(RIGHT(Raw_Data!G344,4)),VALUE(MID(Raw_Data!G344,4,2)),VALUE(LEFT(Raw_Data!G344,2)))</f>
        <v>46133</v>
      </c>
      <c r="H344" s="13" t="str">
        <f t="shared" si="20"/>
        <v>Apr-2026</v>
      </c>
      <c r="I344" s="13" t="str">
        <f t="shared" si="21"/>
        <v>Tue</v>
      </c>
      <c r="J344" s="13" t="str">
        <f>Raw_Data!H344</f>
        <v>Present</v>
      </c>
      <c r="K344" s="15">
        <f>IF(Raw_Data!I344="","",TIMEVALUE(Raw_Data!I344))</f>
        <v>0.37638888888888888</v>
      </c>
      <c r="L344" s="15">
        <f>IF(Raw_Data!J344="","",TIMEVALUE(Raw_Data!J344))</f>
        <v>0.72638888888888886</v>
      </c>
      <c r="M344" s="13">
        <f>Raw_Data!K344</f>
        <v>8.4</v>
      </c>
      <c r="N344" s="13">
        <f>Raw_Data!L344</f>
        <v>25</v>
      </c>
      <c r="O344" s="13">
        <f>Raw_Data!M344</f>
        <v>21</v>
      </c>
      <c r="P344" s="13">
        <f t="shared" si="22"/>
        <v>4</v>
      </c>
      <c r="Q344" s="13">
        <f>Raw_Data!O344</f>
        <v>25</v>
      </c>
      <c r="R344" s="16">
        <f t="shared" si="23"/>
        <v>84</v>
      </c>
      <c r="S344" s="16">
        <f>Raw_Data!Q344</f>
        <v>84</v>
      </c>
      <c r="T344" s="17">
        <f>Raw_Data!R344</f>
        <v>0.4</v>
      </c>
      <c r="U344" s="13" t="str">
        <f>Raw_Data!S344</f>
        <v>High</v>
      </c>
      <c r="V344" s="13" t="str">
        <f>Raw_Data!T344</f>
        <v>Pending</v>
      </c>
    </row>
    <row r="345" spans="1:22" x14ac:dyDescent="0.3">
      <c r="A345" s="13" t="str">
        <f>Raw_Data!A345</f>
        <v>EMP004</v>
      </c>
      <c r="B345" s="13" t="str">
        <f>Raw_Data!B345</f>
        <v>Sneha Das</v>
      </c>
      <c r="C345" s="13" t="str">
        <f>Raw_Data!C345</f>
        <v>Operations</v>
      </c>
      <c r="D345" s="13" t="str">
        <f>Raw_Data!D345</f>
        <v>Senior Executive</v>
      </c>
      <c r="E345" s="13" t="str">
        <f>Raw_Data!E345</f>
        <v>Kolkata</v>
      </c>
      <c r="F345" s="13" t="str">
        <f>Raw_Data!F345</f>
        <v>Amit Roy</v>
      </c>
      <c r="G345" s="14">
        <f>DATE(VALUE(RIGHT(Raw_Data!G345,4)),VALUE(MID(Raw_Data!G345,4,2)),VALUE(LEFT(Raw_Data!G345,2)))</f>
        <v>46133</v>
      </c>
      <c r="H345" s="13" t="str">
        <f t="shared" si="20"/>
        <v>Apr-2026</v>
      </c>
      <c r="I345" s="13" t="str">
        <f t="shared" si="21"/>
        <v>Tue</v>
      </c>
      <c r="J345" s="13" t="str">
        <f>Raw_Data!H345</f>
        <v>Present</v>
      </c>
      <c r="K345" s="15">
        <f>IF(Raw_Data!I345="","",TIMEVALUE(Raw_Data!I345))</f>
        <v>0.4236111111111111</v>
      </c>
      <c r="L345" s="15">
        <f>IF(Raw_Data!J345="","",TIMEVALUE(Raw_Data!J345))</f>
        <v>0.72638888888888886</v>
      </c>
      <c r="M345" s="13">
        <f>Raw_Data!K345</f>
        <v>7.27</v>
      </c>
      <c r="N345" s="13">
        <f>Raw_Data!L345</f>
        <v>23</v>
      </c>
      <c r="O345" s="13">
        <f>Raw_Data!M345</f>
        <v>18</v>
      </c>
      <c r="P345" s="13">
        <f t="shared" si="22"/>
        <v>5</v>
      </c>
      <c r="Q345" s="13">
        <f>Raw_Data!O345</f>
        <v>23</v>
      </c>
      <c r="R345" s="16">
        <f t="shared" si="23"/>
        <v>78.260869565217391</v>
      </c>
      <c r="S345" s="16">
        <f>Raw_Data!Q345</f>
        <v>78.3</v>
      </c>
      <c r="T345" s="17">
        <f>Raw_Data!R345</f>
        <v>0</v>
      </c>
      <c r="U345" s="13" t="str">
        <f>Raw_Data!S345</f>
        <v>Critical</v>
      </c>
      <c r="V345" s="13" t="str">
        <f>Raw_Data!T345</f>
        <v>Pending</v>
      </c>
    </row>
    <row r="346" spans="1:22" x14ac:dyDescent="0.3">
      <c r="A346" s="13" t="str">
        <f>Raw_Data!A346</f>
        <v>EMP005</v>
      </c>
      <c r="B346" s="13" t="str">
        <f>Raw_Data!B346</f>
        <v>Vikram Patel</v>
      </c>
      <c r="C346" s="13" t="str">
        <f>Raw_Data!C346</f>
        <v>Operations</v>
      </c>
      <c r="D346" s="13" t="str">
        <f>Raw_Data!D346</f>
        <v>Process Executive</v>
      </c>
      <c r="E346" s="13" t="str">
        <f>Raw_Data!E346</f>
        <v>Kolkata</v>
      </c>
      <c r="F346" s="13" t="str">
        <f>Raw_Data!F346</f>
        <v>Amit Roy</v>
      </c>
      <c r="G346" s="14">
        <f>DATE(VALUE(RIGHT(Raw_Data!G346,4)),VALUE(MID(Raw_Data!G346,4,2)),VALUE(LEFT(Raw_Data!G346,2)))</f>
        <v>46133</v>
      </c>
      <c r="H346" s="13" t="str">
        <f t="shared" si="20"/>
        <v>Apr-2026</v>
      </c>
      <c r="I346" s="13" t="str">
        <f t="shared" si="21"/>
        <v>Tue</v>
      </c>
      <c r="J346" s="13" t="str">
        <f>Raw_Data!H346</f>
        <v>Present</v>
      </c>
      <c r="K346" s="15">
        <f>IF(Raw_Data!I346="","",TIMEVALUE(Raw_Data!I346))</f>
        <v>0.38680555555555557</v>
      </c>
      <c r="L346" s="15">
        <f>IF(Raw_Data!J346="","",TIMEVALUE(Raw_Data!J346))</f>
        <v>0.78055555555555556</v>
      </c>
      <c r="M346" s="13">
        <f>Raw_Data!K346</f>
        <v>9.4600000000000009</v>
      </c>
      <c r="N346" s="13">
        <f>Raw_Data!L346</f>
        <v>17</v>
      </c>
      <c r="O346" s="13">
        <f>Raw_Data!M346</f>
        <v>16</v>
      </c>
      <c r="P346" s="13">
        <f t="shared" si="22"/>
        <v>1</v>
      </c>
      <c r="Q346" s="13">
        <f>Raw_Data!O346</f>
        <v>17</v>
      </c>
      <c r="R346" s="16">
        <f t="shared" si="23"/>
        <v>94.117647058823522</v>
      </c>
      <c r="S346" s="16">
        <f>Raw_Data!Q346</f>
        <v>94.1</v>
      </c>
      <c r="T346" s="17">
        <f>Raw_Data!R346</f>
        <v>1.46</v>
      </c>
      <c r="U346" s="13" t="str">
        <f>Raw_Data!S346</f>
        <v>Low</v>
      </c>
      <c r="V346" s="13" t="str">
        <f>Raw_Data!T346</f>
        <v>In Progress</v>
      </c>
    </row>
    <row r="347" spans="1:22" x14ac:dyDescent="0.3">
      <c r="A347" s="13" t="str">
        <f>Raw_Data!A347</f>
        <v>EMP006</v>
      </c>
      <c r="B347" s="13" t="str">
        <f>Raw_Data!B347</f>
        <v>Ananya Gupta</v>
      </c>
      <c r="C347" s="13" t="str">
        <f>Raw_Data!C347</f>
        <v>Finance</v>
      </c>
      <c r="D347" s="13" t="str">
        <f>Raw_Data!D347</f>
        <v>Finance Executive</v>
      </c>
      <c r="E347" s="13" t="str">
        <f>Raw_Data!E347</f>
        <v>Kolkata</v>
      </c>
      <c r="F347" s="13" t="str">
        <f>Raw_Data!F347</f>
        <v>Neha Sen</v>
      </c>
      <c r="G347" s="14">
        <f>DATE(VALUE(RIGHT(Raw_Data!G347,4)),VALUE(MID(Raw_Data!G347,4,2)),VALUE(LEFT(Raw_Data!G347,2)))</f>
        <v>46133</v>
      </c>
      <c r="H347" s="13" t="str">
        <f t="shared" si="20"/>
        <v>Apr-2026</v>
      </c>
      <c r="I347" s="13" t="str">
        <f t="shared" si="21"/>
        <v>Tue</v>
      </c>
      <c r="J347" s="13" t="str">
        <f>Raw_Data!H347</f>
        <v>Present</v>
      </c>
      <c r="K347" s="15">
        <f>IF(Raw_Data!I347="","",TIMEVALUE(Raw_Data!I347))</f>
        <v>0.37638888888888888</v>
      </c>
      <c r="L347" s="15">
        <f>IF(Raw_Data!J347="","",TIMEVALUE(Raw_Data!J347))</f>
        <v>0.68472222222222223</v>
      </c>
      <c r="M347" s="13">
        <f>Raw_Data!K347</f>
        <v>7.4</v>
      </c>
      <c r="N347" s="13">
        <f>Raw_Data!L347</f>
        <v>19</v>
      </c>
      <c r="O347" s="13">
        <f>Raw_Data!M347</f>
        <v>14</v>
      </c>
      <c r="P347" s="13">
        <f t="shared" si="22"/>
        <v>5</v>
      </c>
      <c r="Q347" s="13">
        <f>Raw_Data!O347</f>
        <v>19</v>
      </c>
      <c r="R347" s="16">
        <f t="shared" si="23"/>
        <v>73.68421052631578</v>
      </c>
      <c r="S347" s="16">
        <f>Raw_Data!Q347</f>
        <v>73.7</v>
      </c>
      <c r="T347" s="17">
        <f>Raw_Data!R347</f>
        <v>0</v>
      </c>
      <c r="U347" s="13" t="str">
        <f>Raw_Data!S347</f>
        <v>Medium</v>
      </c>
      <c r="V347" s="13" t="str">
        <f>Raw_Data!T347</f>
        <v>Pending</v>
      </c>
    </row>
    <row r="348" spans="1:22" x14ac:dyDescent="0.3">
      <c r="A348" s="13" t="str">
        <f>Raw_Data!A348</f>
        <v>EMP007</v>
      </c>
      <c r="B348" s="13" t="str">
        <f>Raw_Data!B348</f>
        <v>Rohan Mehta</v>
      </c>
      <c r="C348" s="13" t="str">
        <f>Raw_Data!C348</f>
        <v>Finance</v>
      </c>
      <c r="D348" s="13" t="str">
        <f>Raw_Data!D348</f>
        <v>Accounts Executive</v>
      </c>
      <c r="E348" s="13" t="str">
        <f>Raw_Data!E348</f>
        <v>Kolkata</v>
      </c>
      <c r="F348" s="13" t="str">
        <f>Raw_Data!F348</f>
        <v>Neha Sen</v>
      </c>
      <c r="G348" s="14">
        <f>DATE(VALUE(RIGHT(Raw_Data!G348,4)),VALUE(MID(Raw_Data!G348,4,2)),VALUE(LEFT(Raw_Data!G348,2)))</f>
        <v>46133</v>
      </c>
      <c r="H348" s="13" t="str">
        <f t="shared" si="20"/>
        <v>Apr-2026</v>
      </c>
      <c r="I348" s="13" t="str">
        <f t="shared" si="21"/>
        <v>Tue</v>
      </c>
      <c r="J348" s="13" t="str">
        <f>Raw_Data!H348</f>
        <v>Present</v>
      </c>
      <c r="K348" s="15">
        <f>IF(Raw_Data!I348="","",TIMEVALUE(Raw_Data!I348))</f>
        <v>0.4236111111111111</v>
      </c>
      <c r="L348" s="15">
        <f>IF(Raw_Data!J348="","",TIMEVALUE(Raw_Data!J348))</f>
        <v>0.75972222222222219</v>
      </c>
      <c r="M348" s="13">
        <f>Raw_Data!K348</f>
        <v>8.07</v>
      </c>
      <c r="N348" s="13">
        <f>Raw_Data!L348</f>
        <v>26</v>
      </c>
      <c r="O348" s="13">
        <f>Raw_Data!M348</f>
        <v>22</v>
      </c>
      <c r="P348" s="13">
        <f t="shared" si="22"/>
        <v>4</v>
      </c>
      <c r="Q348" s="13">
        <f>Raw_Data!O348</f>
        <v>26</v>
      </c>
      <c r="R348" s="16">
        <f t="shared" si="23"/>
        <v>84.615384615384613</v>
      </c>
      <c r="S348" s="16">
        <f>Raw_Data!Q348</f>
        <v>84.6</v>
      </c>
      <c r="T348" s="17">
        <f>Raw_Data!R348</f>
        <v>7.0000000000000007E-2</v>
      </c>
      <c r="U348" s="13" t="str">
        <f>Raw_Data!S348</f>
        <v>Medium</v>
      </c>
      <c r="V348" s="13" t="str">
        <f>Raw_Data!T348</f>
        <v>Pending</v>
      </c>
    </row>
    <row r="349" spans="1:22" x14ac:dyDescent="0.3">
      <c r="A349" s="13" t="str">
        <f>Raw_Data!A349</f>
        <v>EMP008</v>
      </c>
      <c r="B349" s="13" t="str">
        <f>Raw_Data!B349</f>
        <v>Ishita Roy</v>
      </c>
      <c r="C349" s="13" t="str">
        <f>Raw_Data!C349</f>
        <v>Finance</v>
      </c>
      <c r="D349" s="13" t="str">
        <f>Raw_Data!D349</f>
        <v>Finance Executive</v>
      </c>
      <c r="E349" s="13" t="str">
        <f>Raw_Data!E349</f>
        <v>Kolkata</v>
      </c>
      <c r="F349" s="13" t="str">
        <f>Raw_Data!F349</f>
        <v>Neha Sen</v>
      </c>
      <c r="G349" s="14">
        <f>DATE(VALUE(RIGHT(Raw_Data!G349,4)),VALUE(MID(Raw_Data!G349,4,2)),VALUE(LEFT(Raw_Data!G349,2)))</f>
        <v>46133</v>
      </c>
      <c r="H349" s="13" t="str">
        <f t="shared" si="20"/>
        <v>Apr-2026</v>
      </c>
      <c r="I349" s="13" t="str">
        <f t="shared" si="21"/>
        <v>Tue</v>
      </c>
      <c r="J349" s="13" t="str">
        <f>Raw_Data!H349</f>
        <v>Present</v>
      </c>
      <c r="K349" s="15">
        <f>IF(Raw_Data!I349="","",TIMEVALUE(Raw_Data!I349))</f>
        <v>0.37847222222222221</v>
      </c>
      <c r="L349" s="15">
        <f>IF(Raw_Data!J349="","",TIMEVALUE(Raw_Data!J349))</f>
        <v>0.72083333333333333</v>
      </c>
      <c r="M349" s="13">
        <f>Raw_Data!K349</f>
        <v>8.23</v>
      </c>
      <c r="N349" s="13">
        <f>Raw_Data!L349</f>
        <v>22</v>
      </c>
      <c r="O349" s="13">
        <f>Raw_Data!M349</f>
        <v>20</v>
      </c>
      <c r="P349" s="13">
        <f t="shared" si="22"/>
        <v>2</v>
      </c>
      <c r="Q349" s="13">
        <f>Raw_Data!O349</f>
        <v>22</v>
      </c>
      <c r="R349" s="16">
        <f t="shared" si="23"/>
        <v>90.909090909090907</v>
      </c>
      <c r="S349" s="16">
        <f>Raw_Data!Q349</f>
        <v>90.9</v>
      </c>
      <c r="T349" s="17">
        <f>Raw_Data!R349</f>
        <v>0.23</v>
      </c>
      <c r="U349" s="13" t="str">
        <f>Raw_Data!S349</f>
        <v>Medium</v>
      </c>
      <c r="V349" s="13" t="str">
        <f>Raw_Data!T349</f>
        <v>In Progress</v>
      </c>
    </row>
    <row r="350" spans="1:22" x14ac:dyDescent="0.3">
      <c r="A350" s="13" t="str">
        <f>Raw_Data!A350</f>
        <v>EMP009</v>
      </c>
      <c r="B350" s="13" t="str">
        <f>Raw_Data!B350</f>
        <v>Arjun Nair</v>
      </c>
      <c r="C350" s="13" t="str">
        <f>Raw_Data!C350</f>
        <v>Sales</v>
      </c>
      <c r="D350" s="13" t="str">
        <f>Raw_Data!D350</f>
        <v>Sales Executive</v>
      </c>
      <c r="E350" s="13" t="str">
        <f>Raw_Data!E350</f>
        <v>Kolkata</v>
      </c>
      <c r="F350" s="13" t="str">
        <f>Raw_Data!F350</f>
        <v>Sourav Das</v>
      </c>
      <c r="G350" s="14">
        <f>DATE(VALUE(RIGHT(Raw_Data!G350,4)),VALUE(MID(Raw_Data!G350,4,2)),VALUE(LEFT(Raw_Data!G350,2)))</f>
        <v>46133</v>
      </c>
      <c r="H350" s="13" t="str">
        <f t="shared" si="20"/>
        <v>Apr-2026</v>
      </c>
      <c r="I350" s="13" t="str">
        <f t="shared" si="21"/>
        <v>Tue</v>
      </c>
      <c r="J350" s="13" t="str">
        <f>Raw_Data!H350</f>
        <v>Present</v>
      </c>
      <c r="K350" s="15">
        <f>IF(Raw_Data!I350="","",TIMEVALUE(Raw_Data!I350))</f>
        <v>0.38263888888888886</v>
      </c>
      <c r="L350" s="15">
        <f>IF(Raw_Data!J350="","",TIMEVALUE(Raw_Data!J350))</f>
        <v>0.73750000000000004</v>
      </c>
      <c r="M350" s="13">
        <f>Raw_Data!K350</f>
        <v>8.5299999999999994</v>
      </c>
      <c r="N350" s="13">
        <f>Raw_Data!L350</f>
        <v>12</v>
      </c>
      <c r="O350" s="13">
        <f>Raw_Data!M350</f>
        <v>12</v>
      </c>
      <c r="P350" s="13">
        <f t="shared" si="22"/>
        <v>0</v>
      </c>
      <c r="Q350" s="13">
        <f>Raw_Data!O350</f>
        <v>12</v>
      </c>
      <c r="R350" s="16">
        <f t="shared" si="23"/>
        <v>100</v>
      </c>
      <c r="S350" s="16">
        <f>Raw_Data!Q350</f>
        <v>100</v>
      </c>
      <c r="T350" s="17">
        <f>Raw_Data!R350</f>
        <v>0.53</v>
      </c>
      <c r="U350" s="13" t="str">
        <f>Raw_Data!S350</f>
        <v>Low</v>
      </c>
      <c r="V350" s="13" t="str">
        <f>Raw_Data!T350</f>
        <v>Closed</v>
      </c>
    </row>
    <row r="351" spans="1:22" x14ac:dyDescent="0.3">
      <c r="A351" s="13" t="str">
        <f>Raw_Data!A351</f>
        <v>EMP010</v>
      </c>
      <c r="B351" s="13" t="str">
        <f>Raw_Data!B351</f>
        <v>Meera Kapoor</v>
      </c>
      <c r="C351" s="13" t="str">
        <f>Raw_Data!C351</f>
        <v>Sales</v>
      </c>
      <c r="D351" s="13" t="str">
        <f>Raw_Data!D351</f>
        <v>Sales Executive</v>
      </c>
      <c r="E351" s="13" t="str">
        <f>Raw_Data!E351</f>
        <v>Kolkata</v>
      </c>
      <c r="F351" s="13" t="str">
        <f>Raw_Data!F351</f>
        <v>Sourav Das</v>
      </c>
      <c r="G351" s="14">
        <f>DATE(VALUE(RIGHT(Raw_Data!G351,4)),VALUE(MID(Raw_Data!G351,4,2)),VALUE(LEFT(Raw_Data!G351,2)))</f>
        <v>46133</v>
      </c>
      <c r="H351" s="13" t="str">
        <f t="shared" si="20"/>
        <v>Apr-2026</v>
      </c>
      <c r="I351" s="13" t="str">
        <f t="shared" si="21"/>
        <v>Tue</v>
      </c>
      <c r="J351" s="13" t="str">
        <f>Raw_Data!H351</f>
        <v>Present</v>
      </c>
      <c r="K351" s="15">
        <f>IF(Raw_Data!I351="","",TIMEVALUE(Raw_Data!I351))</f>
        <v>0.42499999999999999</v>
      </c>
      <c r="L351" s="15">
        <f>IF(Raw_Data!J351="","",TIMEVALUE(Raw_Data!J351))</f>
        <v>0.80277777777777781</v>
      </c>
      <c r="M351" s="13">
        <f>Raw_Data!K351</f>
        <v>9.07</v>
      </c>
      <c r="N351" s="13">
        <f>Raw_Data!L351</f>
        <v>14</v>
      </c>
      <c r="O351" s="13">
        <f>Raw_Data!M351</f>
        <v>13</v>
      </c>
      <c r="P351" s="13">
        <f t="shared" si="22"/>
        <v>1</v>
      </c>
      <c r="Q351" s="13">
        <f>Raw_Data!O351</f>
        <v>14</v>
      </c>
      <c r="R351" s="16">
        <f t="shared" si="23"/>
        <v>92.857142857142861</v>
      </c>
      <c r="S351" s="16">
        <f>Raw_Data!Q351</f>
        <v>92.9</v>
      </c>
      <c r="T351" s="17">
        <f>Raw_Data!R351</f>
        <v>1.07</v>
      </c>
      <c r="U351" s="13" t="str">
        <f>Raw_Data!S351</f>
        <v>Medium</v>
      </c>
      <c r="V351" s="13" t="str">
        <f>Raw_Data!T351</f>
        <v>In Progress</v>
      </c>
    </row>
    <row r="352" spans="1:22" x14ac:dyDescent="0.3">
      <c r="A352" s="13" t="str">
        <f>Raw_Data!A352</f>
        <v>EMP011</v>
      </c>
      <c r="B352" s="13" t="str">
        <f>Raw_Data!B352</f>
        <v>Karan Malhotra</v>
      </c>
      <c r="C352" s="13" t="str">
        <f>Raw_Data!C352</f>
        <v>Sales</v>
      </c>
      <c r="D352" s="13" t="str">
        <f>Raw_Data!D352</f>
        <v>Senior Executive</v>
      </c>
      <c r="E352" s="13" t="str">
        <f>Raw_Data!E352</f>
        <v>Kolkata</v>
      </c>
      <c r="F352" s="13" t="str">
        <f>Raw_Data!F352</f>
        <v>Sourav Das</v>
      </c>
      <c r="G352" s="14">
        <f>DATE(VALUE(RIGHT(Raw_Data!G352,4)),VALUE(MID(Raw_Data!G352,4,2)),VALUE(LEFT(Raw_Data!G352,2)))</f>
        <v>46133</v>
      </c>
      <c r="H352" s="13" t="str">
        <f t="shared" si="20"/>
        <v>Apr-2026</v>
      </c>
      <c r="I352" s="13" t="str">
        <f t="shared" si="21"/>
        <v>Tue</v>
      </c>
      <c r="J352" s="13" t="str">
        <f>Raw_Data!H352</f>
        <v>Half Day</v>
      </c>
      <c r="K352" s="15">
        <f>IF(Raw_Data!I352="","",TIMEVALUE(Raw_Data!I352))</f>
        <v>0.38750000000000001</v>
      </c>
      <c r="L352" s="15">
        <f>IF(Raw_Data!J352="","",TIMEVALUE(Raw_Data!J352))</f>
        <v>0.56527777777777777</v>
      </c>
      <c r="M352" s="13">
        <f>Raw_Data!K352</f>
        <v>4.28</v>
      </c>
      <c r="N352" s="13">
        <f>Raw_Data!L352</f>
        <v>18</v>
      </c>
      <c r="O352" s="13">
        <f>Raw_Data!M352</f>
        <v>13</v>
      </c>
      <c r="P352" s="13">
        <f t="shared" si="22"/>
        <v>5</v>
      </c>
      <c r="Q352" s="13">
        <f>Raw_Data!O352</f>
        <v>18</v>
      </c>
      <c r="R352" s="16">
        <f t="shared" si="23"/>
        <v>72.222222222222214</v>
      </c>
      <c r="S352" s="16">
        <f>Raw_Data!Q352</f>
        <v>72.2</v>
      </c>
      <c r="T352" s="17">
        <f>Raw_Data!R352</f>
        <v>0</v>
      </c>
      <c r="U352" s="13" t="str">
        <f>Raw_Data!S352</f>
        <v>Low</v>
      </c>
      <c r="V352" s="13" t="str">
        <f>Raw_Data!T352</f>
        <v>Pending</v>
      </c>
    </row>
    <row r="353" spans="1:22" x14ac:dyDescent="0.3">
      <c r="A353" s="13" t="str">
        <f>Raw_Data!A353</f>
        <v>EMP012</v>
      </c>
      <c r="B353" s="13" t="str">
        <f>Raw_Data!B353</f>
        <v>Tanya Bose</v>
      </c>
      <c r="C353" s="13" t="str">
        <f>Raw_Data!C353</f>
        <v>HR</v>
      </c>
      <c r="D353" s="13" t="str">
        <f>Raw_Data!D353</f>
        <v>HR Executive</v>
      </c>
      <c r="E353" s="13" t="str">
        <f>Raw_Data!E353</f>
        <v>Kolkata</v>
      </c>
      <c r="F353" s="13" t="str">
        <f>Raw_Data!F353</f>
        <v>Ritu Ghosh</v>
      </c>
      <c r="G353" s="14">
        <f>DATE(VALUE(RIGHT(Raw_Data!G353,4)),VALUE(MID(Raw_Data!G353,4,2)),VALUE(LEFT(Raw_Data!G353,2)))</f>
        <v>46133</v>
      </c>
      <c r="H353" s="13" t="str">
        <f t="shared" si="20"/>
        <v>Apr-2026</v>
      </c>
      <c r="I353" s="13" t="str">
        <f t="shared" si="21"/>
        <v>Tue</v>
      </c>
      <c r="J353" s="13" t="str">
        <f>Raw_Data!H353</f>
        <v>Present</v>
      </c>
      <c r="K353" s="15">
        <f>IF(Raw_Data!I353="","",TIMEVALUE(Raw_Data!I353))</f>
        <v>0.41944444444444445</v>
      </c>
      <c r="L353" s="15">
        <f>IF(Raw_Data!J353="","",TIMEVALUE(Raw_Data!J353))</f>
        <v>0.72569444444444442</v>
      </c>
      <c r="M353" s="13">
        <f>Raw_Data!K353</f>
        <v>7.35</v>
      </c>
      <c r="N353" s="13">
        <f>Raw_Data!L353</f>
        <v>7</v>
      </c>
      <c r="O353" s="13">
        <f>Raw_Data!M353</f>
        <v>6</v>
      </c>
      <c r="P353" s="13">
        <f t="shared" si="22"/>
        <v>1</v>
      </c>
      <c r="Q353" s="13">
        <f>Raw_Data!O353</f>
        <v>7</v>
      </c>
      <c r="R353" s="16">
        <f t="shared" si="23"/>
        <v>85.714285714285708</v>
      </c>
      <c r="S353" s="16">
        <f>Raw_Data!Q353</f>
        <v>85.7</v>
      </c>
      <c r="T353" s="17">
        <f>Raw_Data!R353</f>
        <v>0</v>
      </c>
      <c r="U353" s="13" t="str">
        <f>Raw_Data!S353</f>
        <v>Low</v>
      </c>
      <c r="V353" s="13" t="str">
        <f>Raw_Data!T353</f>
        <v>In Progress</v>
      </c>
    </row>
    <row r="354" spans="1:22" x14ac:dyDescent="0.3">
      <c r="A354" s="13" t="str">
        <f>Raw_Data!A354</f>
        <v>EMP013</v>
      </c>
      <c r="B354" s="13" t="str">
        <f>Raw_Data!B354</f>
        <v>Aditya Jain</v>
      </c>
      <c r="C354" s="13" t="str">
        <f>Raw_Data!C354</f>
        <v>Customer Support</v>
      </c>
      <c r="D354" s="13" t="str">
        <f>Raw_Data!D354</f>
        <v>Support Executive</v>
      </c>
      <c r="E354" s="13" t="str">
        <f>Raw_Data!E354</f>
        <v>Kolkata</v>
      </c>
      <c r="F354" s="13" t="str">
        <f>Raw_Data!F354</f>
        <v>Ritu Ghosh</v>
      </c>
      <c r="G354" s="14">
        <f>DATE(VALUE(RIGHT(Raw_Data!G354,4)),VALUE(MID(Raw_Data!G354,4,2)),VALUE(LEFT(Raw_Data!G354,2)))</f>
        <v>46133</v>
      </c>
      <c r="H354" s="13" t="str">
        <f t="shared" si="20"/>
        <v>Apr-2026</v>
      </c>
      <c r="I354" s="13" t="str">
        <f t="shared" si="21"/>
        <v>Tue</v>
      </c>
      <c r="J354" s="13" t="str">
        <f>Raw_Data!H354</f>
        <v>Present</v>
      </c>
      <c r="K354" s="15">
        <f>IF(Raw_Data!I354="","",TIMEVALUE(Raw_Data!I354))</f>
        <v>0.3888888888888889</v>
      </c>
      <c r="L354" s="15">
        <f>IF(Raw_Data!J354="","",TIMEVALUE(Raw_Data!J354))</f>
        <v>0.73819444444444449</v>
      </c>
      <c r="M354" s="13">
        <f>Raw_Data!K354</f>
        <v>8.39</v>
      </c>
      <c r="N354" s="13">
        <f>Raw_Data!L354</f>
        <v>30</v>
      </c>
      <c r="O354" s="13">
        <f>Raw_Data!M354</f>
        <v>28</v>
      </c>
      <c r="P354" s="13">
        <f t="shared" si="22"/>
        <v>2</v>
      </c>
      <c r="Q354" s="13">
        <f>Raw_Data!O354</f>
        <v>30</v>
      </c>
      <c r="R354" s="16">
        <f t="shared" si="23"/>
        <v>93.333333333333329</v>
      </c>
      <c r="S354" s="16">
        <f>Raw_Data!Q354</f>
        <v>93.3</v>
      </c>
      <c r="T354" s="17">
        <f>Raw_Data!R354</f>
        <v>0.39</v>
      </c>
      <c r="U354" s="13" t="str">
        <f>Raw_Data!S354</f>
        <v>Medium</v>
      </c>
      <c r="V354" s="13" t="str">
        <f>Raw_Data!T354</f>
        <v>In Progress</v>
      </c>
    </row>
    <row r="355" spans="1:22" x14ac:dyDescent="0.3">
      <c r="A355" s="13" t="str">
        <f>Raw_Data!A355</f>
        <v>EMP014</v>
      </c>
      <c r="B355" s="13" t="str">
        <f>Raw_Data!B355</f>
        <v>Neha Agarwal</v>
      </c>
      <c r="C355" s="13" t="str">
        <f>Raw_Data!C355</f>
        <v>Customer Support</v>
      </c>
      <c r="D355" s="13" t="str">
        <f>Raw_Data!D355</f>
        <v>Support Executive</v>
      </c>
      <c r="E355" s="13" t="str">
        <f>Raw_Data!E355</f>
        <v>Kolkata</v>
      </c>
      <c r="F355" s="13" t="str">
        <f>Raw_Data!F355</f>
        <v>Ritu Ghosh</v>
      </c>
      <c r="G355" s="14">
        <f>DATE(VALUE(RIGHT(Raw_Data!G355,4)),VALUE(MID(Raw_Data!G355,4,2)),VALUE(LEFT(Raw_Data!G355,2)))</f>
        <v>46133</v>
      </c>
      <c r="H355" s="13" t="str">
        <f t="shared" si="20"/>
        <v>Apr-2026</v>
      </c>
      <c r="I355" s="13" t="str">
        <f t="shared" si="21"/>
        <v>Tue</v>
      </c>
      <c r="J355" s="13" t="str">
        <f>Raw_Data!H355</f>
        <v>Present</v>
      </c>
      <c r="K355" s="15">
        <f>IF(Raw_Data!I355="","",TIMEVALUE(Raw_Data!I355))</f>
        <v>0.38333333333333336</v>
      </c>
      <c r="L355" s="15">
        <f>IF(Raw_Data!J355="","",TIMEVALUE(Raw_Data!J355))</f>
        <v>0.71666666666666667</v>
      </c>
      <c r="M355" s="13">
        <f>Raw_Data!K355</f>
        <v>8</v>
      </c>
      <c r="N355" s="13">
        <f>Raw_Data!L355</f>
        <v>21</v>
      </c>
      <c r="O355" s="13">
        <f>Raw_Data!M355</f>
        <v>17</v>
      </c>
      <c r="P355" s="13">
        <f t="shared" si="22"/>
        <v>4</v>
      </c>
      <c r="Q355" s="13">
        <f>Raw_Data!O355</f>
        <v>21</v>
      </c>
      <c r="R355" s="16">
        <f t="shared" si="23"/>
        <v>80.952380952380949</v>
      </c>
      <c r="S355" s="16">
        <f>Raw_Data!Q355</f>
        <v>81</v>
      </c>
      <c r="T355" s="17">
        <f>Raw_Data!R355</f>
        <v>0</v>
      </c>
      <c r="U355" s="13" t="str">
        <f>Raw_Data!S355</f>
        <v>Low</v>
      </c>
      <c r="V355" s="13" t="str">
        <f>Raw_Data!T355</f>
        <v>Pending</v>
      </c>
    </row>
    <row r="356" spans="1:22" x14ac:dyDescent="0.3">
      <c r="A356" s="13" t="str">
        <f>Raw_Data!A356</f>
        <v>EMP015</v>
      </c>
      <c r="B356" s="13" t="str">
        <f>Raw_Data!B356</f>
        <v>Siddharth Roy</v>
      </c>
      <c r="C356" s="13" t="str">
        <f>Raw_Data!C356</f>
        <v>Customer Support</v>
      </c>
      <c r="D356" s="13" t="str">
        <f>Raw_Data!D356</f>
        <v>Senior Executive</v>
      </c>
      <c r="E356" s="13" t="str">
        <f>Raw_Data!E356</f>
        <v>Kolkata</v>
      </c>
      <c r="F356" s="13" t="str">
        <f>Raw_Data!F356</f>
        <v>Ritu Ghosh</v>
      </c>
      <c r="G356" s="14">
        <f>DATE(VALUE(RIGHT(Raw_Data!G356,4)),VALUE(MID(Raw_Data!G356,4,2)),VALUE(LEFT(Raw_Data!G356,2)))</f>
        <v>46133</v>
      </c>
      <c r="H356" s="13" t="str">
        <f t="shared" si="20"/>
        <v>Apr-2026</v>
      </c>
      <c r="I356" s="13" t="str">
        <f t="shared" si="21"/>
        <v>Tue</v>
      </c>
      <c r="J356" s="13" t="str">
        <f>Raw_Data!H356</f>
        <v>Present</v>
      </c>
      <c r="K356" s="15">
        <f>IF(Raw_Data!I356="","",TIMEVALUE(Raw_Data!I356))</f>
        <v>0.38124999999999998</v>
      </c>
      <c r="L356" s="15">
        <f>IF(Raw_Data!J356="","",TIMEVALUE(Raw_Data!J356))</f>
        <v>0.71319444444444446</v>
      </c>
      <c r="M356" s="13">
        <f>Raw_Data!K356</f>
        <v>7.97</v>
      </c>
      <c r="N356" s="13">
        <f>Raw_Data!L356</f>
        <v>21</v>
      </c>
      <c r="O356" s="13">
        <f>Raw_Data!M356</f>
        <v>21</v>
      </c>
      <c r="P356" s="13">
        <f t="shared" si="22"/>
        <v>0</v>
      </c>
      <c r="Q356" s="13">
        <f>Raw_Data!O356</f>
        <v>21</v>
      </c>
      <c r="R356" s="16">
        <f t="shared" si="23"/>
        <v>100</v>
      </c>
      <c r="S356" s="16">
        <f>Raw_Data!Q356</f>
        <v>100</v>
      </c>
      <c r="T356" s="17">
        <f>Raw_Data!R356</f>
        <v>0</v>
      </c>
      <c r="U356" s="13" t="str">
        <f>Raw_Data!S356</f>
        <v>Low</v>
      </c>
      <c r="V356" s="13" t="str">
        <f>Raw_Data!T356</f>
        <v>Closed</v>
      </c>
    </row>
    <row r="357" spans="1:22" x14ac:dyDescent="0.3">
      <c r="A357" s="13" t="str">
        <f>Raw_Data!A357</f>
        <v>EMP016</v>
      </c>
      <c r="B357" s="13" t="str">
        <f>Raw_Data!B357</f>
        <v>Pooja Saha</v>
      </c>
      <c r="C357" s="13" t="str">
        <f>Raw_Data!C357</f>
        <v>Operations</v>
      </c>
      <c r="D357" s="13" t="str">
        <f>Raw_Data!D357</f>
        <v>Process Executive</v>
      </c>
      <c r="E357" s="13" t="str">
        <f>Raw_Data!E357</f>
        <v>Durgapur</v>
      </c>
      <c r="F357" s="13" t="str">
        <f>Raw_Data!F357</f>
        <v>Amit Roy</v>
      </c>
      <c r="G357" s="14">
        <f>DATE(VALUE(RIGHT(Raw_Data!G357,4)),VALUE(MID(Raw_Data!G357,4,2)),VALUE(LEFT(Raw_Data!G357,2)))</f>
        <v>46133</v>
      </c>
      <c r="H357" s="13" t="str">
        <f t="shared" si="20"/>
        <v>Apr-2026</v>
      </c>
      <c r="I357" s="13" t="str">
        <f t="shared" si="21"/>
        <v>Tue</v>
      </c>
      <c r="J357" s="13" t="str">
        <f>Raw_Data!H357</f>
        <v>Present</v>
      </c>
      <c r="K357" s="15">
        <f>IF(Raw_Data!I357="","",TIMEVALUE(Raw_Data!I357))</f>
        <v>0.37847222222222221</v>
      </c>
      <c r="L357" s="15">
        <f>IF(Raw_Data!J357="","",TIMEVALUE(Raw_Data!J357))</f>
        <v>0.77430555555555558</v>
      </c>
      <c r="M357" s="13">
        <f>Raw_Data!K357</f>
        <v>9.51</v>
      </c>
      <c r="N357" s="13">
        <f>Raw_Data!L357</f>
        <v>28</v>
      </c>
      <c r="O357" s="13">
        <f>Raw_Data!M357</f>
        <v>26</v>
      </c>
      <c r="P357" s="13">
        <f t="shared" si="22"/>
        <v>2</v>
      </c>
      <c r="Q357" s="13">
        <f>Raw_Data!O357</f>
        <v>28</v>
      </c>
      <c r="R357" s="16">
        <f t="shared" si="23"/>
        <v>92.857142857142861</v>
      </c>
      <c r="S357" s="16">
        <f>Raw_Data!Q357</f>
        <v>92.9</v>
      </c>
      <c r="T357" s="17">
        <f>Raw_Data!R357</f>
        <v>1.51</v>
      </c>
      <c r="U357" s="13" t="str">
        <f>Raw_Data!S357</f>
        <v>Medium</v>
      </c>
      <c r="V357" s="13" t="str">
        <f>Raw_Data!T357</f>
        <v>In Progress</v>
      </c>
    </row>
    <row r="358" spans="1:22" x14ac:dyDescent="0.3">
      <c r="A358" s="13" t="str">
        <f>Raw_Data!A358</f>
        <v>EMP017</v>
      </c>
      <c r="B358" s="13" t="str">
        <f>Raw_Data!B358</f>
        <v>Abhishek Paul</v>
      </c>
      <c r="C358" s="13" t="str">
        <f>Raw_Data!C358</f>
        <v>Operations</v>
      </c>
      <c r="D358" s="13" t="str">
        <f>Raw_Data!D358</f>
        <v>Process Executive</v>
      </c>
      <c r="E358" s="13" t="str">
        <f>Raw_Data!E358</f>
        <v>Durgapur</v>
      </c>
      <c r="F358" s="13" t="str">
        <f>Raw_Data!F358</f>
        <v>Amit Roy</v>
      </c>
      <c r="G358" s="14">
        <f>DATE(VALUE(RIGHT(Raw_Data!G358,4)),VALUE(MID(Raw_Data!G358,4,2)),VALUE(LEFT(Raw_Data!G358,2)))</f>
        <v>46133</v>
      </c>
      <c r="H358" s="13" t="str">
        <f t="shared" si="20"/>
        <v>Apr-2026</v>
      </c>
      <c r="I358" s="13" t="str">
        <f t="shared" si="21"/>
        <v>Tue</v>
      </c>
      <c r="J358" s="13" t="str">
        <f>Raw_Data!H358</f>
        <v>Present</v>
      </c>
      <c r="K358" s="15">
        <f>IF(Raw_Data!I358="","",TIMEVALUE(Raw_Data!I358))</f>
        <v>0.38194444444444442</v>
      </c>
      <c r="L358" s="15">
        <f>IF(Raw_Data!J358="","",TIMEVALUE(Raw_Data!J358))</f>
        <v>0.71944444444444444</v>
      </c>
      <c r="M358" s="13">
        <f>Raw_Data!K358</f>
        <v>8.1</v>
      </c>
      <c r="N358" s="13">
        <f>Raw_Data!L358</f>
        <v>23</v>
      </c>
      <c r="O358" s="13">
        <f>Raw_Data!M358</f>
        <v>23</v>
      </c>
      <c r="P358" s="13">
        <f t="shared" si="22"/>
        <v>0</v>
      </c>
      <c r="Q358" s="13">
        <f>Raw_Data!O358</f>
        <v>23</v>
      </c>
      <c r="R358" s="16">
        <f t="shared" si="23"/>
        <v>100</v>
      </c>
      <c r="S358" s="16">
        <f>Raw_Data!Q358</f>
        <v>100</v>
      </c>
      <c r="T358" s="17">
        <f>Raw_Data!R358</f>
        <v>0.1</v>
      </c>
      <c r="U358" s="13" t="str">
        <f>Raw_Data!S358</f>
        <v>Low</v>
      </c>
      <c r="V358" s="13" t="str">
        <f>Raw_Data!T358</f>
        <v>Closed</v>
      </c>
    </row>
    <row r="359" spans="1:22" x14ac:dyDescent="0.3">
      <c r="A359" s="13" t="str">
        <f>Raw_Data!A359</f>
        <v>EMP018</v>
      </c>
      <c r="B359" s="13" t="str">
        <f>Raw_Data!B359</f>
        <v>Nandini Ghosh</v>
      </c>
      <c r="C359" s="13" t="str">
        <f>Raw_Data!C359</f>
        <v>Finance</v>
      </c>
      <c r="D359" s="13" t="str">
        <f>Raw_Data!D359</f>
        <v>Finance Executive</v>
      </c>
      <c r="E359" s="13" t="str">
        <f>Raw_Data!E359</f>
        <v>Durgapur</v>
      </c>
      <c r="F359" s="13" t="str">
        <f>Raw_Data!F359</f>
        <v>Neha Sen</v>
      </c>
      <c r="G359" s="14">
        <f>DATE(VALUE(RIGHT(Raw_Data!G359,4)),VALUE(MID(Raw_Data!G359,4,2)),VALUE(LEFT(Raw_Data!G359,2)))</f>
        <v>46133</v>
      </c>
      <c r="H359" s="13" t="str">
        <f t="shared" si="20"/>
        <v>Apr-2026</v>
      </c>
      <c r="I359" s="13" t="str">
        <f t="shared" si="21"/>
        <v>Tue</v>
      </c>
      <c r="J359" s="13" t="str">
        <f>Raw_Data!H359</f>
        <v>Present</v>
      </c>
      <c r="K359" s="15">
        <f>IF(Raw_Data!I359="","",TIMEVALUE(Raw_Data!I359))</f>
        <v>0.38750000000000001</v>
      </c>
      <c r="L359" s="15">
        <f>IF(Raw_Data!J359="","",TIMEVALUE(Raw_Data!J359))</f>
        <v>0.70694444444444449</v>
      </c>
      <c r="M359" s="13">
        <f>Raw_Data!K359</f>
        <v>7.68</v>
      </c>
      <c r="N359" s="13">
        <f>Raw_Data!L359</f>
        <v>19</v>
      </c>
      <c r="O359" s="13">
        <f>Raw_Data!M359</f>
        <v>18</v>
      </c>
      <c r="P359" s="13">
        <f t="shared" si="22"/>
        <v>1</v>
      </c>
      <c r="Q359" s="13">
        <f>Raw_Data!O359</f>
        <v>19</v>
      </c>
      <c r="R359" s="16">
        <f t="shared" si="23"/>
        <v>94.73684210526315</v>
      </c>
      <c r="S359" s="16">
        <f>Raw_Data!Q359</f>
        <v>94.7</v>
      </c>
      <c r="T359" s="17">
        <f>Raw_Data!R359</f>
        <v>0</v>
      </c>
      <c r="U359" s="13" t="str">
        <f>Raw_Data!S359</f>
        <v>Low</v>
      </c>
      <c r="V359" s="13" t="str">
        <f>Raw_Data!T359</f>
        <v>In Progress</v>
      </c>
    </row>
    <row r="360" spans="1:22" x14ac:dyDescent="0.3">
      <c r="A360" s="13" t="str">
        <f>Raw_Data!A360</f>
        <v>EMP019</v>
      </c>
      <c r="B360" s="13" t="str">
        <f>Raw_Data!B360</f>
        <v>Manish Kumar</v>
      </c>
      <c r="C360" s="13" t="str">
        <f>Raw_Data!C360</f>
        <v>Sales</v>
      </c>
      <c r="D360" s="13" t="str">
        <f>Raw_Data!D360</f>
        <v>Sales Executive</v>
      </c>
      <c r="E360" s="13" t="str">
        <f>Raw_Data!E360</f>
        <v>Durgapur</v>
      </c>
      <c r="F360" s="13" t="str">
        <f>Raw_Data!F360</f>
        <v>Sourav Das</v>
      </c>
      <c r="G360" s="14">
        <f>DATE(VALUE(RIGHT(Raw_Data!G360,4)),VALUE(MID(Raw_Data!G360,4,2)),VALUE(LEFT(Raw_Data!G360,2)))</f>
        <v>46133</v>
      </c>
      <c r="H360" s="13" t="str">
        <f t="shared" si="20"/>
        <v>Apr-2026</v>
      </c>
      <c r="I360" s="13" t="str">
        <f t="shared" si="21"/>
        <v>Tue</v>
      </c>
      <c r="J360" s="13" t="str">
        <f>Raw_Data!H360</f>
        <v>Present</v>
      </c>
      <c r="K360" s="15">
        <f>IF(Raw_Data!I360="","",TIMEVALUE(Raw_Data!I360))</f>
        <v>0.38472222222222224</v>
      </c>
      <c r="L360" s="15">
        <f>IF(Raw_Data!J360="","",TIMEVALUE(Raw_Data!J360))</f>
        <v>0.76388888888888884</v>
      </c>
      <c r="M360" s="13">
        <f>Raw_Data!K360</f>
        <v>9.11</v>
      </c>
      <c r="N360" s="13">
        <f>Raw_Data!L360</f>
        <v>19</v>
      </c>
      <c r="O360" s="13">
        <f>Raw_Data!M360</f>
        <v>19</v>
      </c>
      <c r="P360" s="13">
        <f t="shared" si="22"/>
        <v>0</v>
      </c>
      <c r="Q360" s="13">
        <f>Raw_Data!O360</f>
        <v>19</v>
      </c>
      <c r="R360" s="16">
        <f t="shared" si="23"/>
        <v>100</v>
      </c>
      <c r="S360" s="16">
        <f>Raw_Data!Q360</f>
        <v>100</v>
      </c>
      <c r="T360" s="17">
        <f>Raw_Data!R360</f>
        <v>1.1100000000000001</v>
      </c>
      <c r="U360" s="13" t="str">
        <f>Raw_Data!S360</f>
        <v>Low</v>
      </c>
      <c r="V360" s="13" t="str">
        <f>Raw_Data!T360</f>
        <v>Closed</v>
      </c>
    </row>
    <row r="361" spans="1:22" x14ac:dyDescent="0.3">
      <c r="A361" s="13" t="str">
        <f>Raw_Data!A361</f>
        <v>EMP020</v>
      </c>
      <c r="B361" s="13" t="str">
        <f>Raw_Data!B361</f>
        <v>Riya Chatterjee</v>
      </c>
      <c r="C361" s="13" t="str">
        <f>Raw_Data!C361</f>
        <v>Customer Support</v>
      </c>
      <c r="D361" s="13" t="str">
        <f>Raw_Data!D361</f>
        <v>Support Executive</v>
      </c>
      <c r="E361" s="13" t="str">
        <f>Raw_Data!E361</f>
        <v>Durgapur</v>
      </c>
      <c r="F361" s="13" t="str">
        <f>Raw_Data!F361</f>
        <v>Ritu Ghosh</v>
      </c>
      <c r="G361" s="14">
        <f>DATE(VALUE(RIGHT(Raw_Data!G361,4)),VALUE(MID(Raw_Data!G361,4,2)),VALUE(LEFT(Raw_Data!G361,2)))</f>
        <v>46133</v>
      </c>
      <c r="H361" s="13" t="str">
        <f t="shared" si="20"/>
        <v>Apr-2026</v>
      </c>
      <c r="I361" s="13" t="str">
        <f t="shared" si="21"/>
        <v>Tue</v>
      </c>
      <c r="J361" s="13" t="str">
        <f>Raw_Data!H361</f>
        <v>Present</v>
      </c>
      <c r="K361" s="15">
        <f>IF(Raw_Data!I361="","",TIMEVALUE(Raw_Data!I361))</f>
        <v>0.42708333333333331</v>
      </c>
      <c r="L361" s="15">
        <f>IF(Raw_Data!J361="","",TIMEVALUE(Raw_Data!J361))</f>
        <v>0.74027777777777781</v>
      </c>
      <c r="M361" s="13">
        <f>Raw_Data!K361</f>
        <v>7.53</v>
      </c>
      <c r="N361" s="13">
        <f>Raw_Data!L361</f>
        <v>26</v>
      </c>
      <c r="O361" s="13">
        <f>Raw_Data!M361</f>
        <v>19</v>
      </c>
      <c r="P361" s="13">
        <f t="shared" si="22"/>
        <v>7</v>
      </c>
      <c r="Q361" s="13">
        <f>Raw_Data!O361</f>
        <v>26</v>
      </c>
      <c r="R361" s="16">
        <f t="shared" si="23"/>
        <v>73.076923076923066</v>
      </c>
      <c r="S361" s="16">
        <f>Raw_Data!Q361</f>
        <v>73.099999999999994</v>
      </c>
      <c r="T361" s="17">
        <f>Raw_Data!R361</f>
        <v>0</v>
      </c>
      <c r="U361" s="13" t="str">
        <f>Raw_Data!S361</f>
        <v>Medium</v>
      </c>
      <c r="V361" s="13" t="str">
        <f>Raw_Data!T361</f>
        <v>Pending</v>
      </c>
    </row>
    <row r="362" spans="1:22" x14ac:dyDescent="0.3">
      <c r="A362" s="13" t="str">
        <f>Raw_Data!A362</f>
        <v>EMP001</v>
      </c>
      <c r="B362" s="13" t="str">
        <f>Raw_Data!B362</f>
        <v>Aarav Sharma</v>
      </c>
      <c r="C362" s="13" t="str">
        <f>Raw_Data!C362</f>
        <v>Operations</v>
      </c>
      <c r="D362" s="13" t="str">
        <f>Raw_Data!D362</f>
        <v>MIS Executive</v>
      </c>
      <c r="E362" s="13" t="str">
        <f>Raw_Data!E362</f>
        <v>Kolkata</v>
      </c>
      <c r="F362" s="13" t="str">
        <f>Raw_Data!F362</f>
        <v>Amit Roy</v>
      </c>
      <c r="G362" s="14">
        <f>DATE(VALUE(RIGHT(Raw_Data!G362,4)),VALUE(MID(Raw_Data!G362,4,2)),VALUE(LEFT(Raw_Data!G362,2)))</f>
        <v>46134</v>
      </c>
      <c r="H362" s="13" t="str">
        <f t="shared" si="20"/>
        <v>Apr-2026</v>
      </c>
      <c r="I362" s="13" t="str">
        <f t="shared" si="21"/>
        <v>Wed</v>
      </c>
      <c r="J362" s="13" t="str">
        <f>Raw_Data!H362</f>
        <v>Present</v>
      </c>
      <c r="K362" s="15">
        <f>IF(Raw_Data!I362="","",TIMEVALUE(Raw_Data!I362))</f>
        <v>0.42986111111111114</v>
      </c>
      <c r="L362" s="15">
        <f>IF(Raw_Data!J362="","",TIMEVALUE(Raw_Data!J362))</f>
        <v>0.77777777777777779</v>
      </c>
      <c r="M362" s="13">
        <f>Raw_Data!K362</f>
        <v>8.35</v>
      </c>
      <c r="N362" s="13">
        <f>Raw_Data!L362</f>
        <v>27</v>
      </c>
      <c r="O362" s="13">
        <f>Raw_Data!M362</f>
        <v>23</v>
      </c>
      <c r="P362" s="13">
        <f t="shared" si="22"/>
        <v>4</v>
      </c>
      <c r="Q362" s="13">
        <f>Raw_Data!O362</f>
        <v>27</v>
      </c>
      <c r="R362" s="16">
        <f t="shared" si="23"/>
        <v>85.18518518518519</v>
      </c>
      <c r="S362" s="16">
        <f>Raw_Data!Q362</f>
        <v>85.2</v>
      </c>
      <c r="T362" s="17">
        <f>Raw_Data!R362</f>
        <v>0.35</v>
      </c>
      <c r="U362" s="13" t="str">
        <f>Raw_Data!S362</f>
        <v>Medium</v>
      </c>
      <c r="V362" s="13" t="str">
        <f>Raw_Data!T362</f>
        <v>Pending</v>
      </c>
    </row>
    <row r="363" spans="1:22" x14ac:dyDescent="0.3">
      <c r="A363" s="13" t="str">
        <f>Raw_Data!A363</f>
        <v>EMP002</v>
      </c>
      <c r="B363" s="13" t="str">
        <f>Raw_Data!B363</f>
        <v>Priya Singh</v>
      </c>
      <c r="C363" s="13" t="str">
        <f>Raw_Data!C363</f>
        <v>Operations</v>
      </c>
      <c r="D363" s="13" t="str">
        <f>Raw_Data!D363</f>
        <v>Process Executive</v>
      </c>
      <c r="E363" s="13" t="str">
        <f>Raw_Data!E363</f>
        <v>Kolkata</v>
      </c>
      <c r="F363" s="13" t="str">
        <f>Raw_Data!F363</f>
        <v>Amit Roy</v>
      </c>
      <c r="G363" s="14">
        <f>DATE(VALUE(RIGHT(Raw_Data!G363,4)),VALUE(MID(Raw_Data!G363,4,2)),VALUE(LEFT(Raw_Data!G363,2)))</f>
        <v>46134</v>
      </c>
      <c r="H363" s="13" t="str">
        <f t="shared" si="20"/>
        <v>Apr-2026</v>
      </c>
      <c r="I363" s="13" t="str">
        <f t="shared" si="21"/>
        <v>Wed</v>
      </c>
      <c r="J363" s="13" t="str">
        <f>Raw_Data!H363</f>
        <v>Late</v>
      </c>
      <c r="K363" s="15">
        <f>IF(Raw_Data!I363="","",TIMEVALUE(Raw_Data!I363))</f>
        <v>0.46736111111111112</v>
      </c>
      <c r="L363" s="15">
        <f>IF(Raw_Data!J363="","",TIMEVALUE(Raw_Data!J363))</f>
        <v>0.82152777777777775</v>
      </c>
      <c r="M363" s="13">
        <f>Raw_Data!K363</f>
        <v>8.5</v>
      </c>
      <c r="N363" s="13">
        <f>Raw_Data!L363</f>
        <v>25</v>
      </c>
      <c r="O363" s="13">
        <f>Raw_Data!M363</f>
        <v>25</v>
      </c>
      <c r="P363" s="13">
        <f t="shared" si="22"/>
        <v>0</v>
      </c>
      <c r="Q363" s="13">
        <f>Raw_Data!O363</f>
        <v>25</v>
      </c>
      <c r="R363" s="16">
        <f t="shared" si="23"/>
        <v>100</v>
      </c>
      <c r="S363" s="16">
        <f>Raw_Data!Q363</f>
        <v>100</v>
      </c>
      <c r="T363" s="17">
        <f>Raw_Data!R363</f>
        <v>0.5</v>
      </c>
      <c r="U363" s="13" t="str">
        <f>Raw_Data!S363</f>
        <v>Low</v>
      </c>
      <c r="V363" s="13" t="str">
        <f>Raw_Data!T363</f>
        <v>Closed</v>
      </c>
    </row>
    <row r="364" spans="1:22" x14ac:dyDescent="0.3">
      <c r="A364" s="13" t="str">
        <f>Raw_Data!A364</f>
        <v>EMP003</v>
      </c>
      <c r="B364" s="13" t="str">
        <f>Raw_Data!B364</f>
        <v>Rahul Verma</v>
      </c>
      <c r="C364" s="13" t="str">
        <f>Raw_Data!C364</f>
        <v>Operations</v>
      </c>
      <c r="D364" s="13" t="str">
        <f>Raw_Data!D364</f>
        <v>Process Executive</v>
      </c>
      <c r="E364" s="13" t="str">
        <f>Raw_Data!E364</f>
        <v>Kolkata</v>
      </c>
      <c r="F364" s="13" t="str">
        <f>Raw_Data!F364</f>
        <v>Amit Roy</v>
      </c>
      <c r="G364" s="14">
        <f>DATE(VALUE(RIGHT(Raw_Data!G364,4)),VALUE(MID(Raw_Data!G364,4,2)),VALUE(LEFT(Raw_Data!G364,2)))</f>
        <v>46134</v>
      </c>
      <c r="H364" s="13" t="str">
        <f t="shared" si="20"/>
        <v>Apr-2026</v>
      </c>
      <c r="I364" s="13" t="str">
        <f t="shared" si="21"/>
        <v>Wed</v>
      </c>
      <c r="J364" s="13" t="str">
        <f>Raw_Data!H364</f>
        <v>Present</v>
      </c>
      <c r="K364" s="15">
        <f>IF(Raw_Data!I364="","",TIMEVALUE(Raw_Data!I364))</f>
        <v>0.37708333333333333</v>
      </c>
      <c r="L364" s="15">
        <f>IF(Raw_Data!J364="","",TIMEVALUE(Raw_Data!J364))</f>
        <v>0.75416666666666665</v>
      </c>
      <c r="M364" s="13">
        <f>Raw_Data!K364</f>
        <v>9.0500000000000007</v>
      </c>
      <c r="N364" s="13">
        <f>Raw_Data!L364</f>
        <v>19</v>
      </c>
      <c r="O364" s="13">
        <f>Raw_Data!M364</f>
        <v>18</v>
      </c>
      <c r="P364" s="13">
        <f t="shared" si="22"/>
        <v>1</v>
      </c>
      <c r="Q364" s="13">
        <f>Raw_Data!O364</f>
        <v>19</v>
      </c>
      <c r="R364" s="16">
        <f t="shared" si="23"/>
        <v>94.73684210526315</v>
      </c>
      <c r="S364" s="16">
        <f>Raw_Data!Q364</f>
        <v>94.7</v>
      </c>
      <c r="T364" s="17">
        <f>Raw_Data!R364</f>
        <v>1.05</v>
      </c>
      <c r="U364" s="13" t="str">
        <f>Raw_Data!S364</f>
        <v>Medium</v>
      </c>
      <c r="V364" s="13" t="str">
        <f>Raw_Data!T364</f>
        <v>In Progress</v>
      </c>
    </row>
    <row r="365" spans="1:22" x14ac:dyDescent="0.3">
      <c r="A365" s="13" t="str">
        <f>Raw_Data!A365</f>
        <v>EMP004</v>
      </c>
      <c r="B365" s="13" t="str">
        <f>Raw_Data!B365</f>
        <v>Sneha Das</v>
      </c>
      <c r="C365" s="13" t="str">
        <f>Raw_Data!C365</f>
        <v>Operations</v>
      </c>
      <c r="D365" s="13" t="str">
        <f>Raw_Data!D365</f>
        <v>Senior Executive</v>
      </c>
      <c r="E365" s="13" t="str">
        <f>Raw_Data!E365</f>
        <v>Kolkata</v>
      </c>
      <c r="F365" s="13" t="str">
        <f>Raw_Data!F365</f>
        <v>Amit Roy</v>
      </c>
      <c r="G365" s="14">
        <f>DATE(VALUE(RIGHT(Raw_Data!G365,4)),VALUE(MID(Raw_Data!G365,4,2)),VALUE(LEFT(Raw_Data!G365,2)))</f>
        <v>46134</v>
      </c>
      <c r="H365" s="13" t="str">
        <f t="shared" si="20"/>
        <v>Apr-2026</v>
      </c>
      <c r="I365" s="13" t="str">
        <f t="shared" si="21"/>
        <v>Wed</v>
      </c>
      <c r="J365" s="13" t="str">
        <f>Raw_Data!H365</f>
        <v>Present</v>
      </c>
      <c r="K365" s="15">
        <f>IF(Raw_Data!I365="","",TIMEVALUE(Raw_Data!I365))</f>
        <v>0.38750000000000001</v>
      </c>
      <c r="L365" s="15">
        <f>IF(Raw_Data!J365="","",TIMEVALUE(Raw_Data!J365))</f>
        <v>0.78541666666666665</v>
      </c>
      <c r="M365" s="13">
        <f>Raw_Data!K365</f>
        <v>9.56</v>
      </c>
      <c r="N365" s="13">
        <f>Raw_Data!L365</f>
        <v>21</v>
      </c>
      <c r="O365" s="13">
        <f>Raw_Data!M365</f>
        <v>20</v>
      </c>
      <c r="P365" s="13">
        <f t="shared" si="22"/>
        <v>1</v>
      </c>
      <c r="Q365" s="13">
        <f>Raw_Data!O365</f>
        <v>21</v>
      </c>
      <c r="R365" s="16">
        <f t="shared" si="23"/>
        <v>95.238095238095227</v>
      </c>
      <c r="S365" s="16">
        <f>Raw_Data!Q365</f>
        <v>95.2</v>
      </c>
      <c r="T365" s="17">
        <f>Raw_Data!R365</f>
        <v>1.56</v>
      </c>
      <c r="U365" s="13" t="str">
        <f>Raw_Data!S365</f>
        <v>High</v>
      </c>
      <c r="V365" s="13" t="str">
        <f>Raw_Data!T365</f>
        <v>In Progress</v>
      </c>
    </row>
    <row r="366" spans="1:22" x14ac:dyDescent="0.3">
      <c r="A366" s="13" t="str">
        <f>Raw_Data!A366</f>
        <v>EMP005</v>
      </c>
      <c r="B366" s="13" t="str">
        <f>Raw_Data!B366</f>
        <v>Vikram Patel</v>
      </c>
      <c r="C366" s="13" t="str">
        <f>Raw_Data!C366</f>
        <v>Operations</v>
      </c>
      <c r="D366" s="13" t="str">
        <f>Raw_Data!D366</f>
        <v>Process Executive</v>
      </c>
      <c r="E366" s="13" t="str">
        <f>Raw_Data!E366</f>
        <v>Kolkata</v>
      </c>
      <c r="F366" s="13" t="str">
        <f>Raw_Data!F366</f>
        <v>Amit Roy</v>
      </c>
      <c r="G366" s="14">
        <f>DATE(VALUE(RIGHT(Raw_Data!G366,4)),VALUE(MID(Raw_Data!G366,4,2)),VALUE(LEFT(Raw_Data!G366,2)))</f>
        <v>46134</v>
      </c>
      <c r="H366" s="13" t="str">
        <f t="shared" si="20"/>
        <v>Apr-2026</v>
      </c>
      <c r="I366" s="13" t="str">
        <f t="shared" si="21"/>
        <v>Wed</v>
      </c>
      <c r="J366" s="13" t="str">
        <f>Raw_Data!H366</f>
        <v>Present</v>
      </c>
      <c r="K366" s="15">
        <f>IF(Raw_Data!I366="","",TIMEVALUE(Raw_Data!I366))</f>
        <v>0.37708333333333333</v>
      </c>
      <c r="L366" s="15">
        <f>IF(Raw_Data!J366="","",TIMEVALUE(Raw_Data!J366))</f>
        <v>0.70277777777777772</v>
      </c>
      <c r="M366" s="13">
        <f>Raw_Data!K366</f>
        <v>7.82</v>
      </c>
      <c r="N366" s="13">
        <f>Raw_Data!L366</f>
        <v>19</v>
      </c>
      <c r="O366" s="13">
        <f>Raw_Data!M366</f>
        <v>16</v>
      </c>
      <c r="P366" s="13">
        <f t="shared" si="22"/>
        <v>3</v>
      </c>
      <c r="Q366" s="13">
        <f>Raw_Data!O366</f>
        <v>19</v>
      </c>
      <c r="R366" s="16">
        <f t="shared" si="23"/>
        <v>84.210526315789465</v>
      </c>
      <c r="S366" s="16">
        <f>Raw_Data!Q366</f>
        <v>84.2</v>
      </c>
      <c r="T366" s="17">
        <f>Raw_Data!R366</f>
        <v>0</v>
      </c>
      <c r="U366" s="13" t="str">
        <f>Raw_Data!S366</f>
        <v>Medium</v>
      </c>
      <c r="V366" s="13" t="str">
        <f>Raw_Data!T366</f>
        <v>In Progress</v>
      </c>
    </row>
    <row r="367" spans="1:22" x14ac:dyDescent="0.3">
      <c r="A367" s="13" t="str">
        <f>Raw_Data!A367</f>
        <v>EMP006</v>
      </c>
      <c r="B367" s="13" t="str">
        <f>Raw_Data!B367</f>
        <v>Ananya Gupta</v>
      </c>
      <c r="C367" s="13" t="str">
        <f>Raw_Data!C367</f>
        <v>Finance</v>
      </c>
      <c r="D367" s="13" t="str">
        <f>Raw_Data!D367</f>
        <v>Finance Executive</v>
      </c>
      <c r="E367" s="13" t="str">
        <f>Raw_Data!E367</f>
        <v>Kolkata</v>
      </c>
      <c r="F367" s="13" t="str">
        <f>Raw_Data!F367</f>
        <v>Neha Sen</v>
      </c>
      <c r="G367" s="14">
        <f>DATE(VALUE(RIGHT(Raw_Data!G367,4)),VALUE(MID(Raw_Data!G367,4,2)),VALUE(LEFT(Raw_Data!G367,2)))</f>
        <v>46134</v>
      </c>
      <c r="H367" s="13" t="str">
        <f t="shared" si="20"/>
        <v>Apr-2026</v>
      </c>
      <c r="I367" s="13" t="str">
        <f t="shared" si="21"/>
        <v>Wed</v>
      </c>
      <c r="J367" s="13" t="str">
        <f>Raw_Data!H367</f>
        <v>Present</v>
      </c>
      <c r="K367" s="15">
        <f>IF(Raw_Data!I367="","",TIMEVALUE(Raw_Data!I367))</f>
        <v>0.38472222222222224</v>
      </c>
      <c r="L367" s="15">
        <f>IF(Raw_Data!J367="","",TIMEVALUE(Raw_Data!J367))</f>
        <v>0.72222222222222221</v>
      </c>
      <c r="M367" s="13">
        <f>Raw_Data!K367</f>
        <v>8.1</v>
      </c>
      <c r="N367" s="13">
        <f>Raw_Data!L367</f>
        <v>8</v>
      </c>
      <c r="O367" s="13">
        <f>Raw_Data!M367</f>
        <v>7</v>
      </c>
      <c r="P367" s="13">
        <f t="shared" si="22"/>
        <v>1</v>
      </c>
      <c r="Q367" s="13">
        <f>Raw_Data!O367</f>
        <v>8</v>
      </c>
      <c r="R367" s="16">
        <f t="shared" si="23"/>
        <v>87.5</v>
      </c>
      <c r="S367" s="16">
        <f>Raw_Data!Q367</f>
        <v>87.5</v>
      </c>
      <c r="T367" s="17">
        <f>Raw_Data!R367</f>
        <v>0.1</v>
      </c>
      <c r="U367" s="13" t="str">
        <f>Raw_Data!S367</f>
        <v>Low</v>
      </c>
      <c r="V367" s="13" t="str">
        <f>Raw_Data!T367</f>
        <v>In Progress</v>
      </c>
    </row>
    <row r="368" spans="1:22" x14ac:dyDescent="0.3">
      <c r="A368" s="13" t="str">
        <f>Raw_Data!A368</f>
        <v>EMP007</v>
      </c>
      <c r="B368" s="13" t="str">
        <f>Raw_Data!B368</f>
        <v>Rohan Mehta</v>
      </c>
      <c r="C368" s="13" t="str">
        <f>Raw_Data!C368</f>
        <v>Finance</v>
      </c>
      <c r="D368" s="13" t="str">
        <f>Raw_Data!D368</f>
        <v>Accounts Executive</v>
      </c>
      <c r="E368" s="13" t="str">
        <f>Raw_Data!E368</f>
        <v>Kolkata</v>
      </c>
      <c r="F368" s="13" t="str">
        <f>Raw_Data!F368</f>
        <v>Neha Sen</v>
      </c>
      <c r="G368" s="14">
        <f>DATE(VALUE(RIGHT(Raw_Data!G368,4)),VALUE(MID(Raw_Data!G368,4,2)),VALUE(LEFT(Raw_Data!G368,2)))</f>
        <v>46134</v>
      </c>
      <c r="H368" s="13" t="str">
        <f t="shared" si="20"/>
        <v>Apr-2026</v>
      </c>
      <c r="I368" s="13" t="str">
        <f t="shared" si="21"/>
        <v>Wed</v>
      </c>
      <c r="J368" s="13" t="str">
        <f>Raw_Data!H368</f>
        <v>Absent</v>
      </c>
      <c r="K368" s="15" t="str">
        <f>IF(Raw_Data!I368="","",TIMEVALUE(Raw_Data!I368))</f>
        <v/>
      </c>
      <c r="L368" s="15" t="str">
        <f>IF(Raw_Data!J368="","",TIMEVALUE(Raw_Data!J368))</f>
        <v/>
      </c>
      <c r="M368" s="13">
        <f>Raw_Data!K368</f>
        <v>0</v>
      </c>
      <c r="N368" s="13">
        <f>Raw_Data!L368</f>
        <v>0</v>
      </c>
      <c r="O368" s="13">
        <f>Raw_Data!M368</f>
        <v>0</v>
      </c>
      <c r="P368" s="13">
        <f t="shared" si="22"/>
        <v>0</v>
      </c>
      <c r="Q368" s="13">
        <f>Raw_Data!O368</f>
        <v>0</v>
      </c>
      <c r="R368" s="16">
        <f t="shared" si="23"/>
        <v>0</v>
      </c>
      <c r="S368" s="16">
        <f>Raw_Data!Q368</f>
        <v>0</v>
      </c>
      <c r="T368" s="17">
        <f>Raw_Data!R368</f>
        <v>0</v>
      </c>
      <c r="U368" s="13" t="str">
        <f>Raw_Data!S368</f>
        <v>Low</v>
      </c>
      <c r="V368" s="13" t="str">
        <f>Raw_Data!T368</f>
        <v>Closed</v>
      </c>
    </row>
    <row r="369" spans="1:22" x14ac:dyDescent="0.3">
      <c r="A369" s="13" t="str">
        <f>Raw_Data!A369</f>
        <v>EMP008</v>
      </c>
      <c r="B369" s="13" t="str">
        <f>Raw_Data!B369</f>
        <v>Ishita Roy</v>
      </c>
      <c r="C369" s="13" t="str">
        <f>Raw_Data!C369</f>
        <v>Finance</v>
      </c>
      <c r="D369" s="13" t="str">
        <f>Raw_Data!D369</f>
        <v>Finance Executive</v>
      </c>
      <c r="E369" s="13" t="str">
        <f>Raw_Data!E369</f>
        <v>Kolkata</v>
      </c>
      <c r="F369" s="13" t="str">
        <f>Raw_Data!F369</f>
        <v>Neha Sen</v>
      </c>
      <c r="G369" s="14">
        <f>DATE(VALUE(RIGHT(Raw_Data!G369,4)),VALUE(MID(Raw_Data!G369,4,2)),VALUE(LEFT(Raw_Data!G369,2)))</f>
        <v>46134</v>
      </c>
      <c r="H369" s="13" t="str">
        <f t="shared" si="20"/>
        <v>Apr-2026</v>
      </c>
      <c r="I369" s="13" t="str">
        <f t="shared" si="21"/>
        <v>Wed</v>
      </c>
      <c r="J369" s="13" t="str">
        <f>Raw_Data!H369</f>
        <v>Present</v>
      </c>
      <c r="K369" s="15">
        <f>IF(Raw_Data!I369="","",TIMEVALUE(Raw_Data!I369))</f>
        <v>0.3840277777777778</v>
      </c>
      <c r="L369" s="15">
        <f>IF(Raw_Data!J369="","",TIMEVALUE(Raw_Data!J369))</f>
        <v>0.77569444444444446</v>
      </c>
      <c r="M369" s="13">
        <f>Raw_Data!K369</f>
        <v>9.41</v>
      </c>
      <c r="N369" s="13">
        <f>Raw_Data!L369</f>
        <v>17</v>
      </c>
      <c r="O369" s="13">
        <f>Raw_Data!M369</f>
        <v>12</v>
      </c>
      <c r="P369" s="13">
        <f t="shared" si="22"/>
        <v>5</v>
      </c>
      <c r="Q369" s="13">
        <f>Raw_Data!O369</f>
        <v>17</v>
      </c>
      <c r="R369" s="16">
        <f t="shared" si="23"/>
        <v>70.588235294117652</v>
      </c>
      <c r="S369" s="16">
        <f>Raw_Data!Q369</f>
        <v>70.599999999999994</v>
      </c>
      <c r="T369" s="17">
        <f>Raw_Data!R369</f>
        <v>1.41</v>
      </c>
      <c r="U369" s="13" t="str">
        <f>Raw_Data!S369</f>
        <v>High</v>
      </c>
      <c r="V369" s="13" t="str">
        <f>Raw_Data!T369</f>
        <v>Pending</v>
      </c>
    </row>
    <row r="370" spans="1:22" x14ac:dyDescent="0.3">
      <c r="A370" s="13" t="str">
        <f>Raw_Data!A370</f>
        <v>EMP009</v>
      </c>
      <c r="B370" s="13" t="str">
        <f>Raw_Data!B370</f>
        <v>Arjun Nair</v>
      </c>
      <c r="C370" s="13" t="str">
        <f>Raw_Data!C370</f>
        <v>Sales</v>
      </c>
      <c r="D370" s="13" t="str">
        <f>Raw_Data!D370</f>
        <v>Sales Executive</v>
      </c>
      <c r="E370" s="13" t="str">
        <f>Raw_Data!E370</f>
        <v>Kolkata</v>
      </c>
      <c r="F370" s="13" t="str">
        <f>Raw_Data!F370</f>
        <v>Sourav Das</v>
      </c>
      <c r="G370" s="14">
        <f>DATE(VALUE(RIGHT(Raw_Data!G370,4)),VALUE(MID(Raw_Data!G370,4,2)),VALUE(LEFT(Raw_Data!G370,2)))</f>
        <v>46134</v>
      </c>
      <c r="H370" s="13" t="str">
        <f t="shared" si="20"/>
        <v>Apr-2026</v>
      </c>
      <c r="I370" s="13" t="str">
        <f t="shared" si="21"/>
        <v>Wed</v>
      </c>
      <c r="J370" s="13" t="str">
        <f>Raw_Data!H370</f>
        <v>Present</v>
      </c>
      <c r="K370" s="15">
        <f>IF(Raw_Data!I370="","",TIMEVALUE(Raw_Data!I370))</f>
        <v>0.38124999999999998</v>
      </c>
      <c r="L370" s="15">
        <f>IF(Raw_Data!J370="","",TIMEVALUE(Raw_Data!J370))</f>
        <v>0.71527777777777779</v>
      </c>
      <c r="M370" s="13">
        <f>Raw_Data!K370</f>
        <v>8.02</v>
      </c>
      <c r="N370" s="13">
        <f>Raw_Data!L370</f>
        <v>21</v>
      </c>
      <c r="O370" s="13">
        <f>Raw_Data!M370</f>
        <v>17</v>
      </c>
      <c r="P370" s="13">
        <f t="shared" si="22"/>
        <v>4</v>
      </c>
      <c r="Q370" s="13">
        <f>Raw_Data!O370</f>
        <v>21</v>
      </c>
      <c r="R370" s="16">
        <f t="shared" si="23"/>
        <v>80.952380952380949</v>
      </c>
      <c r="S370" s="16">
        <f>Raw_Data!Q370</f>
        <v>81</v>
      </c>
      <c r="T370" s="17">
        <f>Raw_Data!R370</f>
        <v>0.02</v>
      </c>
      <c r="U370" s="13" t="str">
        <f>Raw_Data!S370</f>
        <v>Low</v>
      </c>
      <c r="V370" s="13" t="str">
        <f>Raw_Data!T370</f>
        <v>Pending</v>
      </c>
    </row>
    <row r="371" spans="1:22" x14ac:dyDescent="0.3">
      <c r="A371" s="13" t="str">
        <f>Raw_Data!A371</f>
        <v>EMP010</v>
      </c>
      <c r="B371" s="13" t="str">
        <f>Raw_Data!B371</f>
        <v>Meera Kapoor</v>
      </c>
      <c r="C371" s="13" t="str">
        <f>Raw_Data!C371</f>
        <v>Sales</v>
      </c>
      <c r="D371" s="13" t="str">
        <f>Raw_Data!D371</f>
        <v>Sales Executive</v>
      </c>
      <c r="E371" s="13" t="str">
        <f>Raw_Data!E371</f>
        <v>Kolkata</v>
      </c>
      <c r="F371" s="13" t="str">
        <f>Raw_Data!F371</f>
        <v>Sourav Das</v>
      </c>
      <c r="G371" s="14">
        <f>DATE(VALUE(RIGHT(Raw_Data!G371,4)),VALUE(MID(Raw_Data!G371,4,2)),VALUE(LEFT(Raw_Data!G371,2)))</f>
        <v>46134</v>
      </c>
      <c r="H371" s="13" t="str">
        <f t="shared" si="20"/>
        <v>Apr-2026</v>
      </c>
      <c r="I371" s="13" t="str">
        <f t="shared" si="21"/>
        <v>Wed</v>
      </c>
      <c r="J371" s="13" t="str">
        <f>Raw_Data!H371</f>
        <v>Present</v>
      </c>
      <c r="K371" s="15">
        <f>IF(Raw_Data!I371="","",TIMEVALUE(Raw_Data!I371))</f>
        <v>0.4236111111111111</v>
      </c>
      <c r="L371" s="15">
        <f>IF(Raw_Data!J371="","",TIMEVALUE(Raw_Data!J371))</f>
        <v>0.72986111111111107</v>
      </c>
      <c r="M371" s="13">
        <f>Raw_Data!K371</f>
        <v>7.36</v>
      </c>
      <c r="N371" s="13">
        <f>Raw_Data!L371</f>
        <v>14</v>
      </c>
      <c r="O371" s="13">
        <f>Raw_Data!M371</f>
        <v>10</v>
      </c>
      <c r="P371" s="13">
        <f t="shared" si="22"/>
        <v>4</v>
      </c>
      <c r="Q371" s="13">
        <f>Raw_Data!O371</f>
        <v>14</v>
      </c>
      <c r="R371" s="16">
        <f t="shared" si="23"/>
        <v>71.428571428571431</v>
      </c>
      <c r="S371" s="16">
        <f>Raw_Data!Q371</f>
        <v>71.400000000000006</v>
      </c>
      <c r="T371" s="17">
        <f>Raw_Data!R371</f>
        <v>0</v>
      </c>
      <c r="U371" s="13" t="str">
        <f>Raw_Data!S371</f>
        <v>Medium</v>
      </c>
      <c r="V371" s="13" t="str">
        <f>Raw_Data!T371</f>
        <v>Pending</v>
      </c>
    </row>
    <row r="372" spans="1:22" x14ac:dyDescent="0.3">
      <c r="A372" s="13" t="str">
        <f>Raw_Data!A372</f>
        <v>EMP011</v>
      </c>
      <c r="B372" s="13" t="str">
        <f>Raw_Data!B372</f>
        <v>Karan Malhotra</v>
      </c>
      <c r="C372" s="13" t="str">
        <f>Raw_Data!C372</f>
        <v>Sales</v>
      </c>
      <c r="D372" s="13" t="str">
        <f>Raw_Data!D372</f>
        <v>Senior Executive</v>
      </c>
      <c r="E372" s="13" t="str">
        <f>Raw_Data!E372</f>
        <v>Kolkata</v>
      </c>
      <c r="F372" s="13" t="str">
        <f>Raw_Data!F372</f>
        <v>Sourav Das</v>
      </c>
      <c r="G372" s="14">
        <f>DATE(VALUE(RIGHT(Raw_Data!G372,4)),VALUE(MID(Raw_Data!G372,4,2)),VALUE(LEFT(Raw_Data!G372,2)))</f>
        <v>46134</v>
      </c>
      <c r="H372" s="13" t="str">
        <f t="shared" si="20"/>
        <v>Apr-2026</v>
      </c>
      <c r="I372" s="13" t="str">
        <f t="shared" si="21"/>
        <v>Wed</v>
      </c>
      <c r="J372" s="13" t="str">
        <f>Raw_Data!H372</f>
        <v>Present</v>
      </c>
      <c r="K372" s="15">
        <f>IF(Raw_Data!I372="","",TIMEVALUE(Raw_Data!I372))</f>
        <v>0.3888888888888889</v>
      </c>
      <c r="L372" s="15">
        <f>IF(Raw_Data!J372="","",TIMEVALUE(Raw_Data!J372))</f>
        <v>0.69930555555555551</v>
      </c>
      <c r="M372" s="13">
        <f>Raw_Data!K372</f>
        <v>7.46</v>
      </c>
      <c r="N372" s="13">
        <f>Raw_Data!L372</f>
        <v>23</v>
      </c>
      <c r="O372" s="13">
        <f>Raw_Data!M372</f>
        <v>22</v>
      </c>
      <c r="P372" s="13">
        <f t="shared" si="22"/>
        <v>1</v>
      </c>
      <c r="Q372" s="13">
        <f>Raw_Data!O372</f>
        <v>23</v>
      </c>
      <c r="R372" s="16">
        <f t="shared" si="23"/>
        <v>95.652173913043484</v>
      </c>
      <c r="S372" s="16">
        <f>Raw_Data!Q372</f>
        <v>95.7</v>
      </c>
      <c r="T372" s="17">
        <f>Raw_Data!R372</f>
        <v>0</v>
      </c>
      <c r="U372" s="13" t="str">
        <f>Raw_Data!S372</f>
        <v>Medium</v>
      </c>
      <c r="V372" s="13" t="str">
        <f>Raw_Data!T372</f>
        <v>In Progress</v>
      </c>
    </row>
    <row r="373" spans="1:22" x14ac:dyDescent="0.3">
      <c r="A373" s="13" t="str">
        <f>Raw_Data!A373</f>
        <v>EMP012</v>
      </c>
      <c r="B373" s="13" t="str">
        <f>Raw_Data!B373</f>
        <v>Tanya Bose</v>
      </c>
      <c r="C373" s="13" t="str">
        <f>Raw_Data!C373</f>
        <v>HR</v>
      </c>
      <c r="D373" s="13" t="str">
        <f>Raw_Data!D373</f>
        <v>HR Executive</v>
      </c>
      <c r="E373" s="13" t="str">
        <f>Raw_Data!E373</f>
        <v>Kolkata</v>
      </c>
      <c r="F373" s="13" t="str">
        <f>Raw_Data!F373</f>
        <v>Ritu Ghosh</v>
      </c>
      <c r="G373" s="14">
        <f>DATE(VALUE(RIGHT(Raw_Data!G373,4)),VALUE(MID(Raw_Data!G373,4,2)),VALUE(LEFT(Raw_Data!G373,2)))</f>
        <v>46134</v>
      </c>
      <c r="H373" s="13" t="str">
        <f t="shared" si="20"/>
        <v>Apr-2026</v>
      </c>
      <c r="I373" s="13" t="str">
        <f t="shared" si="21"/>
        <v>Wed</v>
      </c>
      <c r="J373" s="13" t="str">
        <f>Raw_Data!H373</f>
        <v>Present</v>
      </c>
      <c r="K373" s="15">
        <f>IF(Raw_Data!I373="","",TIMEVALUE(Raw_Data!I373))</f>
        <v>0.38680555555555557</v>
      </c>
      <c r="L373" s="15">
        <f>IF(Raw_Data!J373="","",TIMEVALUE(Raw_Data!J373))</f>
        <v>0.72916666666666663</v>
      </c>
      <c r="M373" s="13">
        <f>Raw_Data!K373</f>
        <v>8.2200000000000006</v>
      </c>
      <c r="N373" s="13">
        <f>Raw_Data!L373</f>
        <v>5</v>
      </c>
      <c r="O373" s="13">
        <f>Raw_Data!M373</f>
        <v>4</v>
      </c>
      <c r="P373" s="13">
        <f t="shared" si="22"/>
        <v>1</v>
      </c>
      <c r="Q373" s="13">
        <f>Raw_Data!O373</f>
        <v>5</v>
      </c>
      <c r="R373" s="16">
        <f t="shared" si="23"/>
        <v>80</v>
      </c>
      <c r="S373" s="16">
        <f>Raw_Data!Q373</f>
        <v>80</v>
      </c>
      <c r="T373" s="17">
        <f>Raw_Data!R373</f>
        <v>0.22</v>
      </c>
      <c r="U373" s="13" t="str">
        <f>Raw_Data!S373</f>
        <v>Medium</v>
      </c>
      <c r="V373" s="13" t="str">
        <f>Raw_Data!T373</f>
        <v>In Progress</v>
      </c>
    </row>
    <row r="374" spans="1:22" x14ac:dyDescent="0.3">
      <c r="A374" s="13" t="str">
        <f>Raw_Data!A374</f>
        <v>EMP013</v>
      </c>
      <c r="B374" s="13" t="str">
        <f>Raw_Data!B374</f>
        <v>Aditya Jain</v>
      </c>
      <c r="C374" s="13" t="str">
        <f>Raw_Data!C374</f>
        <v>Customer Support</v>
      </c>
      <c r="D374" s="13" t="str">
        <f>Raw_Data!D374</f>
        <v>Support Executive</v>
      </c>
      <c r="E374" s="13" t="str">
        <f>Raw_Data!E374</f>
        <v>Kolkata</v>
      </c>
      <c r="F374" s="13" t="str">
        <f>Raw_Data!F374</f>
        <v>Ritu Ghosh</v>
      </c>
      <c r="G374" s="14">
        <f>DATE(VALUE(RIGHT(Raw_Data!G374,4)),VALUE(MID(Raw_Data!G374,4,2)),VALUE(LEFT(Raw_Data!G374,2)))</f>
        <v>46134</v>
      </c>
      <c r="H374" s="13" t="str">
        <f t="shared" si="20"/>
        <v>Apr-2026</v>
      </c>
      <c r="I374" s="13" t="str">
        <f t="shared" si="21"/>
        <v>Wed</v>
      </c>
      <c r="J374" s="13" t="str">
        <f>Raw_Data!H374</f>
        <v>Present</v>
      </c>
      <c r="K374" s="15">
        <f>IF(Raw_Data!I374="","",TIMEVALUE(Raw_Data!I374))</f>
        <v>0.3888888888888889</v>
      </c>
      <c r="L374" s="15">
        <f>IF(Raw_Data!J374="","",TIMEVALUE(Raw_Data!J374))</f>
        <v>0.75416666666666665</v>
      </c>
      <c r="M374" s="13">
        <f>Raw_Data!K374</f>
        <v>8.7799999999999994</v>
      </c>
      <c r="N374" s="13">
        <f>Raw_Data!L374</f>
        <v>21</v>
      </c>
      <c r="O374" s="13">
        <f>Raw_Data!M374</f>
        <v>21</v>
      </c>
      <c r="P374" s="13">
        <f t="shared" si="22"/>
        <v>0</v>
      </c>
      <c r="Q374" s="13">
        <f>Raw_Data!O374</f>
        <v>21</v>
      </c>
      <c r="R374" s="16">
        <f t="shared" si="23"/>
        <v>100</v>
      </c>
      <c r="S374" s="16">
        <f>Raw_Data!Q374</f>
        <v>100</v>
      </c>
      <c r="T374" s="17">
        <f>Raw_Data!R374</f>
        <v>0.78</v>
      </c>
      <c r="U374" s="13" t="str">
        <f>Raw_Data!S374</f>
        <v>Low</v>
      </c>
      <c r="V374" s="13" t="str">
        <f>Raw_Data!T374</f>
        <v>Closed</v>
      </c>
    </row>
    <row r="375" spans="1:22" x14ac:dyDescent="0.3">
      <c r="A375" s="13" t="str">
        <f>Raw_Data!A375</f>
        <v>EMP014</v>
      </c>
      <c r="B375" s="13" t="str">
        <f>Raw_Data!B375</f>
        <v>Neha Agarwal</v>
      </c>
      <c r="C375" s="13" t="str">
        <f>Raw_Data!C375</f>
        <v>Customer Support</v>
      </c>
      <c r="D375" s="13" t="str">
        <f>Raw_Data!D375</f>
        <v>Support Executive</v>
      </c>
      <c r="E375" s="13" t="str">
        <f>Raw_Data!E375</f>
        <v>Kolkata</v>
      </c>
      <c r="F375" s="13" t="str">
        <f>Raw_Data!F375</f>
        <v>Ritu Ghosh</v>
      </c>
      <c r="G375" s="14">
        <f>DATE(VALUE(RIGHT(Raw_Data!G375,4)),VALUE(MID(Raw_Data!G375,4,2)),VALUE(LEFT(Raw_Data!G375,2)))</f>
        <v>46134</v>
      </c>
      <c r="H375" s="13" t="str">
        <f t="shared" si="20"/>
        <v>Apr-2026</v>
      </c>
      <c r="I375" s="13" t="str">
        <f t="shared" si="21"/>
        <v>Wed</v>
      </c>
      <c r="J375" s="13" t="str">
        <f>Raw_Data!H375</f>
        <v>Present</v>
      </c>
      <c r="K375" s="15">
        <f>IF(Raw_Data!I375="","",TIMEVALUE(Raw_Data!I375))</f>
        <v>0.42499999999999999</v>
      </c>
      <c r="L375" s="15">
        <f>IF(Raw_Data!J375="","",TIMEVALUE(Raw_Data!J375))</f>
        <v>0.72499999999999998</v>
      </c>
      <c r="M375" s="13">
        <f>Raw_Data!K375</f>
        <v>7.21</v>
      </c>
      <c r="N375" s="13">
        <f>Raw_Data!L375</f>
        <v>32</v>
      </c>
      <c r="O375" s="13">
        <f>Raw_Data!M375</f>
        <v>25</v>
      </c>
      <c r="P375" s="13">
        <f t="shared" si="22"/>
        <v>7</v>
      </c>
      <c r="Q375" s="13">
        <f>Raw_Data!O375</f>
        <v>32</v>
      </c>
      <c r="R375" s="16">
        <f t="shared" si="23"/>
        <v>78.125</v>
      </c>
      <c r="S375" s="16">
        <f>Raw_Data!Q375</f>
        <v>78.099999999999994</v>
      </c>
      <c r="T375" s="17">
        <f>Raw_Data!R375</f>
        <v>0</v>
      </c>
      <c r="U375" s="13" t="str">
        <f>Raw_Data!S375</f>
        <v>Low</v>
      </c>
      <c r="V375" s="13" t="str">
        <f>Raw_Data!T375</f>
        <v>Pending</v>
      </c>
    </row>
    <row r="376" spans="1:22" x14ac:dyDescent="0.3">
      <c r="A376" s="13" t="str">
        <f>Raw_Data!A376</f>
        <v>EMP015</v>
      </c>
      <c r="B376" s="13" t="str">
        <f>Raw_Data!B376</f>
        <v>Siddharth Roy</v>
      </c>
      <c r="C376" s="13" t="str">
        <f>Raw_Data!C376</f>
        <v>Customer Support</v>
      </c>
      <c r="D376" s="13" t="str">
        <f>Raw_Data!D376</f>
        <v>Senior Executive</v>
      </c>
      <c r="E376" s="13" t="str">
        <f>Raw_Data!E376</f>
        <v>Kolkata</v>
      </c>
      <c r="F376" s="13" t="str">
        <f>Raw_Data!F376</f>
        <v>Ritu Ghosh</v>
      </c>
      <c r="G376" s="14">
        <f>DATE(VALUE(RIGHT(Raw_Data!G376,4)),VALUE(MID(Raw_Data!G376,4,2)),VALUE(LEFT(Raw_Data!G376,2)))</f>
        <v>46134</v>
      </c>
      <c r="H376" s="13" t="str">
        <f t="shared" si="20"/>
        <v>Apr-2026</v>
      </c>
      <c r="I376" s="13" t="str">
        <f t="shared" si="21"/>
        <v>Wed</v>
      </c>
      <c r="J376" s="13" t="str">
        <f>Raw_Data!H376</f>
        <v>Present</v>
      </c>
      <c r="K376" s="15">
        <f>IF(Raw_Data!I376="","",TIMEVALUE(Raw_Data!I376))</f>
        <v>0.38750000000000001</v>
      </c>
      <c r="L376" s="15">
        <f>IF(Raw_Data!J376="","",TIMEVALUE(Raw_Data!J376))</f>
        <v>0.69722222222222219</v>
      </c>
      <c r="M376" s="13">
        <f>Raw_Data!K376</f>
        <v>7.44</v>
      </c>
      <c r="N376" s="13">
        <f>Raw_Data!L376</f>
        <v>30</v>
      </c>
      <c r="O376" s="13">
        <f>Raw_Data!M376</f>
        <v>24</v>
      </c>
      <c r="P376" s="13">
        <f t="shared" si="22"/>
        <v>6</v>
      </c>
      <c r="Q376" s="13">
        <f>Raw_Data!O376</f>
        <v>30</v>
      </c>
      <c r="R376" s="16">
        <f t="shared" si="23"/>
        <v>80</v>
      </c>
      <c r="S376" s="16">
        <f>Raw_Data!Q376</f>
        <v>80</v>
      </c>
      <c r="T376" s="17">
        <f>Raw_Data!R376</f>
        <v>0</v>
      </c>
      <c r="U376" s="13" t="str">
        <f>Raw_Data!S376</f>
        <v>Medium</v>
      </c>
      <c r="V376" s="13" t="str">
        <f>Raw_Data!T376</f>
        <v>Pending</v>
      </c>
    </row>
    <row r="377" spans="1:22" x14ac:dyDescent="0.3">
      <c r="A377" s="13" t="str">
        <f>Raw_Data!A377</f>
        <v>EMP016</v>
      </c>
      <c r="B377" s="13" t="str">
        <f>Raw_Data!B377</f>
        <v>Pooja Saha</v>
      </c>
      <c r="C377" s="13" t="str">
        <f>Raw_Data!C377</f>
        <v>Operations</v>
      </c>
      <c r="D377" s="13" t="str">
        <f>Raw_Data!D377</f>
        <v>Process Executive</v>
      </c>
      <c r="E377" s="13" t="str">
        <f>Raw_Data!E377</f>
        <v>Durgapur</v>
      </c>
      <c r="F377" s="13" t="str">
        <f>Raw_Data!F377</f>
        <v>Amit Roy</v>
      </c>
      <c r="G377" s="14">
        <f>DATE(VALUE(RIGHT(Raw_Data!G377,4)),VALUE(MID(Raw_Data!G377,4,2)),VALUE(LEFT(Raw_Data!G377,2)))</f>
        <v>46134</v>
      </c>
      <c r="H377" s="13" t="str">
        <f t="shared" si="20"/>
        <v>Apr-2026</v>
      </c>
      <c r="I377" s="13" t="str">
        <f t="shared" si="21"/>
        <v>Wed</v>
      </c>
      <c r="J377" s="13" t="str">
        <f>Raw_Data!H377</f>
        <v>Present</v>
      </c>
      <c r="K377" s="15">
        <f>IF(Raw_Data!I377="","",TIMEVALUE(Raw_Data!I377))</f>
        <v>0.42777777777777776</v>
      </c>
      <c r="L377" s="15">
        <f>IF(Raw_Data!J377="","",TIMEVALUE(Raw_Data!J377))</f>
        <v>0.82430555555555551</v>
      </c>
      <c r="M377" s="13">
        <f>Raw_Data!K377</f>
        <v>9.52</v>
      </c>
      <c r="N377" s="13">
        <f>Raw_Data!L377</f>
        <v>21</v>
      </c>
      <c r="O377" s="13">
        <f>Raw_Data!M377</f>
        <v>17</v>
      </c>
      <c r="P377" s="13">
        <f t="shared" si="22"/>
        <v>4</v>
      </c>
      <c r="Q377" s="13">
        <f>Raw_Data!O377</f>
        <v>21</v>
      </c>
      <c r="R377" s="16">
        <f t="shared" si="23"/>
        <v>80.952380952380949</v>
      </c>
      <c r="S377" s="16">
        <f>Raw_Data!Q377</f>
        <v>81</v>
      </c>
      <c r="T377" s="17">
        <f>Raw_Data!R377</f>
        <v>1.52</v>
      </c>
      <c r="U377" s="13" t="str">
        <f>Raw_Data!S377</f>
        <v>Medium</v>
      </c>
      <c r="V377" s="13" t="str">
        <f>Raw_Data!T377</f>
        <v>Pending</v>
      </c>
    </row>
    <row r="378" spans="1:22" x14ac:dyDescent="0.3">
      <c r="A378" s="13" t="str">
        <f>Raw_Data!A378</f>
        <v>EMP017</v>
      </c>
      <c r="B378" s="13" t="str">
        <f>Raw_Data!B378</f>
        <v>Abhishek Paul</v>
      </c>
      <c r="C378" s="13" t="str">
        <f>Raw_Data!C378</f>
        <v>Operations</v>
      </c>
      <c r="D378" s="13" t="str">
        <f>Raw_Data!D378</f>
        <v>Process Executive</v>
      </c>
      <c r="E378" s="13" t="str">
        <f>Raw_Data!E378</f>
        <v>Durgapur</v>
      </c>
      <c r="F378" s="13" t="str">
        <f>Raw_Data!F378</f>
        <v>Amit Roy</v>
      </c>
      <c r="G378" s="14">
        <f>DATE(VALUE(RIGHT(Raw_Data!G378,4)),VALUE(MID(Raw_Data!G378,4,2)),VALUE(LEFT(Raw_Data!G378,2)))</f>
        <v>46134</v>
      </c>
      <c r="H378" s="13" t="str">
        <f t="shared" si="20"/>
        <v>Apr-2026</v>
      </c>
      <c r="I378" s="13" t="str">
        <f t="shared" si="21"/>
        <v>Wed</v>
      </c>
      <c r="J378" s="13" t="str">
        <f>Raw_Data!H378</f>
        <v>Present</v>
      </c>
      <c r="K378" s="15">
        <f>IF(Raw_Data!I378="","",TIMEVALUE(Raw_Data!I378))</f>
        <v>0.38263888888888886</v>
      </c>
      <c r="L378" s="15">
        <f>IF(Raw_Data!J378="","",TIMEVALUE(Raw_Data!J378))</f>
        <v>0.71736111111111112</v>
      </c>
      <c r="M378" s="13">
        <f>Raw_Data!K378</f>
        <v>8.0399999999999991</v>
      </c>
      <c r="N378" s="13">
        <f>Raw_Data!L378</f>
        <v>21</v>
      </c>
      <c r="O378" s="13">
        <f>Raw_Data!M378</f>
        <v>20</v>
      </c>
      <c r="P378" s="13">
        <f t="shared" si="22"/>
        <v>1</v>
      </c>
      <c r="Q378" s="13">
        <f>Raw_Data!O378</f>
        <v>21</v>
      </c>
      <c r="R378" s="16">
        <f t="shared" si="23"/>
        <v>95.238095238095227</v>
      </c>
      <c r="S378" s="16">
        <f>Raw_Data!Q378</f>
        <v>95.2</v>
      </c>
      <c r="T378" s="17">
        <f>Raw_Data!R378</f>
        <v>0.04</v>
      </c>
      <c r="U378" s="13" t="str">
        <f>Raw_Data!S378</f>
        <v>High</v>
      </c>
      <c r="V378" s="13" t="str">
        <f>Raw_Data!T378</f>
        <v>In Progress</v>
      </c>
    </row>
    <row r="379" spans="1:22" x14ac:dyDescent="0.3">
      <c r="A379" s="13" t="str">
        <f>Raw_Data!A379</f>
        <v>EMP018</v>
      </c>
      <c r="B379" s="13" t="str">
        <f>Raw_Data!B379</f>
        <v>Nandini Ghosh</v>
      </c>
      <c r="C379" s="13" t="str">
        <f>Raw_Data!C379</f>
        <v>Finance</v>
      </c>
      <c r="D379" s="13" t="str">
        <f>Raw_Data!D379</f>
        <v>Finance Executive</v>
      </c>
      <c r="E379" s="13" t="str">
        <f>Raw_Data!E379</f>
        <v>Durgapur</v>
      </c>
      <c r="F379" s="13" t="str">
        <f>Raw_Data!F379</f>
        <v>Neha Sen</v>
      </c>
      <c r="G379" s="14">
        <f>DATE(VALUE(RIGHT(Raw_Data!G379,4)),VALUE(MID(Raw_Data!G379,4,2)),VALUE(LEFT(Raw_Data!G379,2)))</f>
        <v>46134</v>
      </c>
      <c r="H379" s="13" t="str">
        <f t="shared" si="20"/>
        <v>Apr-2026</v>
      </c>
      <c r="I379" s="13" t="str">
        <f t="shared" si="21"/>
        <v>Wed</v>
      </c>
      <c r="J379" s="13" t="str">
        <f>Raw_Data!H379</f>
        <v>Late</v>
      </c>
      <c r="K379" s="15">
        <f>IF(Raw_Data!I379="","",TIMEVALUE(Raw_Data!I379))</f>
        <v>0.4597222222222222</v>
      </c>
      <c r="L379" s="15">
        <f>IF(Raw_Data!J379="","",TIMEVALUE(Raw_Data!J379))</f>
        <v>0.82638888888888884</v>
      </c>
      <c r="M379" s="13">
        <f>Raw_Data!K379</f>
        <v>8.81</v>
      </c>
      <c r="N379" s="13">
        <f>Raw_Data!L379</f>
        <v>16</v>
      </c>
      <c r="O379" s="13">
        <f>Raw_Data!M379</f>
        <v>13</v>
      </c>
      <c r="P379" s="13">
        <f t="shared" si="22"/>
        <v>3</v>
      </c>
      <c r="Q379" s="13">
        <f>Raw_Data!O379</f>
        <v>16</v>
      </c>
      <c r="R379" s="16">
        <f t="shared" si="23"/>
        <v>81.25</v>
      </c>
      <c r="S379" s="16">
        <f>Raw_Data!Q379</f>
        <v>81.2</v>
      </c>
      <c r="T379" s="17">
        <f>Raw_Data!R379</f>
        <v>0.81</v>
      </c>
      <c r="U379" s="13" t="str">
        <f>Raw_Data!S379</f>
        <v>Low</v>
      </c>
      <c r="V379" s="13" t="str">
        <f>Raw_Data!T379</f>
        <v>In Progress</v>
      </c>
    </row>
    <row r="380" spans="1:22" x14ac:dyDescent="0.3">
      <c r="A380" s="13" t="str">
        <f>Raw_Data!A380</f>
        <v>EMP019</v>
      </c>
      <c r="B380" s="13" t="str">
        <f>Raw_Data!B380</f>
        <v>Manish Kumar</v>
      </c>
      <c r="C380" s="13" t="str">
        <f>Raw_Data!C380</f>
        <v>Sales</v>
      </c>
      <c r="D380" s="13" t="str">
        <f>Raw_Data!D380</f>
        <v>Sales Executive</v>
      </c>
      <c r="E380" s="13" t="str">
        <f>Raw_Data!E380</f>
        <v>Durgapur</v>
      </c>
      <c r="F380" s="13" t="str">
        <f>Raw_Data!F380</f>
        <v>Sourav Das</v>
      </c>
      <c r="G380" s="14">
        <f>DATE(VALUE(RIGHT(Raw_Data!G380,4)),VALUE(MID(Raw_Data!G380,4,2)),VALUE(LEFT(Raw_Data!G380,2)))</f>
        <v>46134</v>
      </c>
      <c r="H380" s="13" t="str">
        <f t="shared" si="20"/>
        <v>Apr-2026</v>
      </c>
      <c r="I380" s="13" t="str">
        <f t="shared" si="21"/>
        <v>Wed</v>
      </c>
      <c r="J380" s="13" t="str">
        <f>Raw_Data!H380</f>
        <v>Present</v>
      </c>
      <c r="K380" s="15">
        <f>IF(Raw_Data!I380="","",TIMEVALUE(Raw_Data!I380))</f>
        <v>0.37777777777777777</v>
      </c>
      <c r="L380" s="15">
        <f>IF(Raw_Data!J380="","",TIMEVALUE(Raw_Data!J380))</f>
        <v>0.72847222222222219</v>
      </c>
      <c r="M380" s="13">
        <f>Raw_Data!K380</f>
        <v>8.43</v>
      </c>
      <c r="N380" s="13">
        <f>Raw_Data!L380</f>
        <v>17</v>
      </c>
      <c r="O380" s="13">
        <f>Raw_Data!M380</f>
        <v>14</v>
      </c>
      <c r="P380" s="13">
        <f t="shared" si="22"/>
        <v>3</v>
      </c>
      <c r="Q380" s="13">
        <f>Raw_Data!O380</f>
        <v>17</v>
      </c>
      <c r="R380" s="16">
        <f t="shared" si="23"/>
        <v>82.35294117647058</v>
      </c>
      <c r="S380" s="16">
        <f>Raw_Data!Q380</f>
        <v>82.4</v>
      </c>
      <c r="T380" s="17">
        <f>Raw_Data!R380</f>
        <v>0.43</v>
      </c>
      <c r="U380" s="13" t="str">
        <f>Raw_Data!S380</f>
        <v>Low</v>
      </c>
      <c r="V380" s="13" t="str">
        <f>Raw_Data!T380</f>
        <v>In Progress</v>
      </c>
    </row>
    <row r="381" spans="1:22" x14ac:dyDescent="0.3">
      <c r="A381" s="13" t="str">
        <f>Raw_Data!A381</f>
        <v>EMP020</v>
      </c>
      <c r="B381" s="13" t="str">
        <f>Raw_Data!B381</f>
        <v>Riya Chatterjee</v>
      </c>
      <c r="C381" s="13" t="str">
        <f>Raw_Data!C381</f>
        <v>Customer Support</v>
      </c>
      <c r="D381" s="13" t="str">
        <f>Raw_Data!D381</f>
        <v>Support Executive</v>
      </c>
      <c r="E381" s="13" t="str">
        <f>Raw_Data!E381</f>
        <v>Durgapur</v>
      </c>
      <c r="F381" s="13" t="str">
        <f>Raw_Data!F381</f>
        <v>Ritu Ghosh</v>
      </c>
      <c r="G381" s="14">
        <f>DATE(VALUE(RIGHT(Raw_Data!G381,4)),VALUE(MID(Raw_Data!G381,4,2)),VALUE(LEFT(Raw_Data!G381,2)))</f>
        <v>46134</v>
      </c>
      <c r="H381" s="13" t="str">
        <f t="shared" si="20"/>
        <v>Apr-2026</v>
      </c>
      <c r="I381" s="13" t="str">
        <f t="shared" si="21"/>
        <v>Wed</v>
      </c>
      <c r="J381" s="13" t="str">
        <f>Raw_Data!H381</f>
        <v>Present</v>
      </c>
      <c r="K381" s="15">
        <f>IF(Raw_Data!I381="","",TIMEVALUE(Raw_Data!I381))</f>
        <v>0.38680555555555557</v>
      </c>
      <c r="L381" s="15">
        <f>IF(Raw_Data!J381="","",TIMEVALUE(Raw_Data!J381))</f>
        <v>0.70347222222222228</v>
      </c>
      <c r="M381" s="13">
        <f>Raw_Data!K381</f>
        <v>7.6</v>
      </c>
      <c r="N381" s="13">
        <f>Raw_Data!L381</f>
        <v>29</v>
      </c>
      <c r="O381" s="13">
        <f>Raw_Data!M381</f>
        <v>23</v>
      </c>
      <c r="P381" s="13">
        <f t="shared" si="22"/>
        <v>6</v>
      </c>
      <c r="Q381" s="13">
        <f>Raw_Data!O381</f>
        <v>29</v>
      </c>
      <c r="R381" s="16">
        <f t="shared" si="23"/>
        <v>79.310344827586206</v>
      </c>
      <c r="S381" s="16">
        <f>Raw_Data!Q381</f>
        <v>79.3</v>
      </c>
      <c r="T381" s="17">
        <f>Raw_Data!R381</f>
        <v>0</v>
      </c>
      <c r="U381" s="13" t="str">
        <f>Raw_Data!S381</f>
        <v>Low</v>
      </c>
      <c r="V381" s="13" t="str">
        <f>Raw_Data!T381</f>
        <v>Pending</v>
      </c>
    </row>
    <row r="382" spans="1:22" x14ac:dyDescent="0.3">
      <c r="A382" s="13" t="str">
        <f>Raw_Data!A382</f>
        <v>EMP001</v>
      </c>
      <c r="B382" s="13" t="str">
        <f>Raw_Data!B382</f>
        <v>Aarav Sharma</v>
      </c>
      <c r="C382" s="13" t="str">
        <f>Raw_Data!C382</f>
        <v>Operations</v>
      </c>
      <c r="D382" s="13" t="str">
        <f>Raw_Data!D382</f>
        <v>MIS Executive</v>
      </c>
      <c r="E382" s="13" t="str">
        <f>Raw_Data!E382</f>
        <v>Kolkata</v>
      </c>
      <c r="F382" s="13" t="str">
        <f>Raw_Data!F382</f>
        <v>Amit Roy</v>
      </c>
      <c r="G382" s="14">
        <f>DATE(VALUE(RIGHT(Raw_Data!G382,4)),VALUE(MID(Raw_Data!G382,4,2)),VALUE(LEFT(Raw_Data!G382,2)))</f>
        <v>46135</v>
      </c>
      <c r="H382" s="13" t="str">
        <f t="shared" si="20"/>
        <v>Apr-2026</v>
      </c>
      <c r="I382" s="13" t="str">
        <f t="shared" si="21"/>
        <v>Thu</v>
      </c>
      <c r="J382" s="13" t="str">
        <f>Raw_Data!H382</f>
        <v>Present</v>
      </c>
      <c r="K382" s="15">
        <f>IF(Raw_Data!I382="","",TIMEVALUE(Raw_Data!I382))</f>
        <v>0.38263888888888886</v>
      </c>
      <c r="L382" s="15">
        <f>IF(Raw_Data!J382="","",TIMEVALUE(Raw_Data!J382))</f>
        <v>0.77708333333333335</v>
      </c>
      <c r="M382" s="13">
        <f>Raw_Data!K382</f>
        <v>9.48</v>
      </c>
      <c r="N382" s="13">
        <f>Raw_Data!L382</f>
        <v>20</v>
      </c>
      <c r="O382" s="13">
        <f>Raw_Data!M382</f>
        <v>16</v>
      </c>
      <c r="P382" s="13">
        <f t="shared" si="22"/>
        <v>4</v>
      </c>
      <c r="Q382" s="13">
        <f>Raw_Data!O382</f>
        <v>20</v>
      </c>
      <c r="R382" s="16">
        <f t="shared" si="23"/>
        <v>80</v>
      </c>
      <c r="S382" s="16">
        <f>Raw_Data!Q382</f>
        <v>80</v>
      </c>
      <c r="T382" s="17">
        <f>Raw_Data!R382</f>
        <v>1.48</v>
      </c>
      <c r="U382" s="13" t="str">
        <f>Raw_Data!S382</f>
        <v>Medium</v>
      </c>
      <c r="V382" s="13" t="str">
        <f>Raw_Data!T382</f>
        <v>Pending</v>
      </c>
    </row>
    <row r="383" spans="1:22" x14ac:dyDescent="0.3">
      <c r="A383" s="13" t="str">
        <f>Raw_Data!A383</f>
        <v>EMP002</v>
      </c>
      <c r="B383" s="13" t="str">
        <f>Raw_Data!B383</f>
        <v>Priya Singh</v>
      </c>
      <c r="C383" s="13" t="str">
        <f>Raw_Data!C383</f>
        <v>Operations</v>
      </c>
      <c r="D383" s="13" t="str">
        <f>Raw_Data!D383</f>
        <v>Process Executive</v>
      </c>
      <c r="E383" s="13" t="str">
        <f>Raw_Data!E383</f>
        <v>Kolkata</v>
      </c>
      <c r="F383" s="13" t="str">
        <f>Raw_Data!F383</f>
        <v>Amit Roy</v>
      </c>
      <c r="G383" s="14">
        <f>DATE(VALUE(RIGHT(Raw_Data!G383,4)),VALUE(MID(Raw_Data!G383,4,2)),VALUE(LEFT(Raw_Data!G383,2)))</f>
        <v>46135</v>
      </c>
      <c r="H383" s="13" t="str">
        <f t="shared" si="20"/>
        <v>Apr-2026</v>
      </c>
      <c r="I383" s="13" t="str">
        <f t="shared" si="21"/>
        <v>Thu</v>
      </c>
      <c r="J383" s="13" t="str">
        <f>Raw_Data!H383</f>
        <v>Present</v>
      </c>
      <c r="K383" s="15">
        <f>IF(Raw_Data!I383="","",TIMEVALUE(Raw_Data!I383))</f>
        <v>0.42708333333333331</v>
      </c>
      <c r="L383" s="15">
        <f>IF(Raw_Data!J383="","",TIMEVALUE(Raw_Data!J383))</f>
        <v>0.76875000000000004</v>
      </c>
      <c r="M383" s="13">
        <f>Raw_Data!K383</f>
        <v>8.1999999999999993</v>
      </c>
      <c r="N383" s="13">
        <f>Raw_Data!L383</f>
        <v>24</v>
      </c>
      <c r="O383" s="13">
        <f>Raw_Data!M383</f>
        <v>24</v>
      </c>
      <c r="P383" s="13">
        <f t="shared" si="22"/>
        <v>0</v>
      </c>
      <c r="Q383" s="13">
        <f>Raw_Data!O383</f>
        <v>24</v>
      </c>
      <c r="R383" s="16">
        <f t="shared" si="23"/>
        <v>100</v>
      </c>
      <c r="S383" s="16">
        <f>Raw_Data!Q383</f>
        <v>100</v>
      </c>
      <c r="T383" s="17">
        <f>Raw_Data!R383</f>
        <v>0.2</v>
      </c>
      <c r="U383" s="13" t="str">
        <f>Raw_Data!S383</f>
        <v>Low</v>
      </c>
      <c r="V383" s="13" t="str">
        <f>Raw_Data!T383</f>
        <v>Closed</v>
      </c>
    </row>
    <row r="384" spans="1:22" x14ac:dyDescent="0.3">
      <c r="A384" s="13" t="str">
        <f>Raw_Data!A384</f>
        <v>EMP003</v>
      </c>
      <c r="B384" s="13" t="str">
        <f>Raw_Data!B384</f>
        <v>Rahul Verma</v>
      </c>
      <c r="C384" s="13" t="str">
        <f>Raw_Data!C384</f>
        <v>Operations</v>
      </c>
      <c r="D384" s="13" t="str">
        <f>Raw_Data!D384</f>
        <v>Process Executive</v>
      </c>
      <c r="E384" s="13" t="str">
        <f>Raw_Data!E384</f>
        <v>Kolkata</v>
      </c>
      <c r="F384" s="13" t="str">
        <f>Raw_Data!F384</f>
        <v>Amit Roy</v>
      </c>
      <c r="G384" s="14">
        <f>DATE(VALUE(RIGHT(Raw_Data!G384,4)),VALUE(MID(Raw_Data!G384,4,2)),VALUE(LEFT(Raw_Data!G384,2)))</f>
        <v>46135</v>
      </c>
      <c r="H384" s="13" t="str">
        <f t="shared" si="20"/>
        <v>Apr-2026</v>
      </c>
      <c r="I384" s="13" t="str">
        <f t="shared" si="21"/>
        <v>Thu</v>
      </c>
      <c r="J384" s="13" t="str">
        <f>Raw_Data!H384</f>
        <v>Present</v>
      </c>
      <c r="K384" s="15">
        <f>IF(Raw_Data!I384="","",TIMEVALUE(Raw_Data!I384))</f>
        <v>0.38750000000000001</v>
      </c>
      <c r="L384" s="15">
        <f>IF(Raw_Data!J384="","",TIMEVALUE(Raw_Data!J384))</f>
        <v>0.69027777777777777</v>
      </c>
      <c r="M384" s="13">
        <f>Raw_Data!K384</f>
        <v>7.27</v>
      </c>
      <c r="N384" s="13">
        <f>Raw_Data!L384</f>
        <v>24</v>
      </c>
      <c r="O384" s="13">
        <f>Raw_Data!M384</f>
        <v>19</v>
      </c>
      <c r="P384" s="13">
        <f t="shared" si="22"/>
        <v>5</v>
      </c>
      <c r="Q384" s="13">
        <f>Raw_Data!O384</f>
        <v>24</v>
      </c>
      <c r="R384" s="16">
        <f t="shared" si="23"/>
        <v>79.166666666666657</v>
      </c>
      <c r="S384" s="16">
        <f>Raw_Data!Q384</f>
        <v>79.2</v>
      </c>
      <c r="T384" s="17">
        <f>Raw_Data!R384</f>
        <v>0</v>
      </c>
      <c r="U384" s="13" t="str">
        <f>Raw_Data!S384</f>
        <v>Medium</v>
      </c>
      <c r="V384" s="13" t="str">
        <f>Raw_Data!T384</f>
        <v>Pending</v>
      </c>
    </row>
    <row r="385" spans="1:22" x14ac:dyDescent="0.3">
      <c r="A385" s="13" t="str">
        <f>Raw_Data!A385</f>
        <v>EMP004</v>
      </c>
      <c r="B385" s="13" t="str">
        <f>Raw_Data!B385</f>
        <v>Sneha Das</v>
      </c>
      <c r="C385" s="13" t="str">
        <f>Raw_Data!C385</f>
        <v>Operations</v>
      </c>
      <c r="D385" s="13" t="str">
        <f>Raw_Data!D385</f>
        <v>Senior Executive</v>
      </c>
      <c r="E385" s="13" t="str">
        <f>Raw_Data!E385</f>
        <v>Kolkata</v>
      </c>
      <c r="F385" s="13" t="str">
        <f>Raw_Data!F385</f>
        <v>Amit Roy</v>
      </c>
      <c r="G385" s="14">
        <f>DATE(VALUE(RIGHT(Raw_Data!G385,4)),VALUE(MID(Raw_Data!G385,4,2)),VALUE(LEFT(Raw_Data!G385,2)))</f>
        <v>46135</v>
      </c>
      <c r="H385" s="13" t="str">
        <f t="shared" si="20"/>
        <v>Apr-2026</v>
      </c>
      <c r="I385" s="13" t="str">
        <f t="shared" si="21"/>
        <v>Thu</v>
      </c>
      <c r="J385" s="13" t="str">
        <f>Raw_Data!H385</f>
        <v>Present</v>
      </c>
      <c r="K385" s="15">
        <f>IF(Raw_Data!I385="","",TIMEVALUE(Raw_Data!I385))</f>
        <v>0.42916666666666664</v>
      </c>
      <c r="L385" s="15">
        <f>IF(Raw_Data!J385="","",TIMEVALUE(Raw_Data!J385))</f>
        <v>0.80277777777777781</v>
      </c>
      <c r="M385" s="13">
        <f>Raw_Data!K385</f>
        <v>8.98</v>
      </c>
      <c r="N385" s="13">
        <f>Raw_Data!L385</f>
        <v>19</v>
      </c>
      <c r="O385" s="13">
        <f>Raw_Data!M385</f>
        <v>18</v>
      </c>
      <c r="P385" s="13">
        <f t="shared" si="22"/>
        <v>1</v>
      </c>
      <c r="Q385" s="13">
        <f>Raw_Data!O385</f>
        <v>19</v>
      </c>
      <c r="R385" s="16">
        <f t="shared" si="23"/>
        <v>94.73684210526315</v>
      </c>
      <c r="S385" s="16">
        <f>Raw_Data!Q385</f>
        <v>94.7</v>
      </c>
      <c r="T385" s="17">
        <f>Raw_Data!R385</f>
        <v>0.98</v>
      </c>
      <c r="U385" s="13" t="str">
        <f>Raw_Data!S385</f>
        <v>Medium</v>
      </c>
      <c r="V385" s="13" t="str">
        <f>Raw_Data!T385</f>
        <v>In Progress</v>
      </c>
    </row>
    <row r="386" spans="1:22" x14ac:dyDescent="0.3">
      <c r="A386" s="13" t="str">
        <f>Raw_Data!A386</f>
        <v>EMP005</v>
      </c>
      <c r="B386" s="13" t="str">
        <f>Raw_Data!B386</f>
        <v>Vikram Patel</v>
      </c>
      <c r="C386" s="13" t="str">
        <f>Raw_Data!C386</f>
        <v>Operations</v>
      </c>
      <c r="D386" s="13" t="str">
        <f>Raw_Data!D386</f>
        <v>Process Executive</v>
      </c>
      <c r="E386" s="13" t="str">
        <f>Raw_Data!E386</f>
        <v>Kolkata</v>
      </c>
      <c r="F386" s="13" t="str">
        <f>Raw_Data!F386</f>
        <v>Amit Roy</v>
      </c>
      <c r="G386" s="14">
        <f>DATE(VALUE(RIGHT(Raw_Data!G386,4)),VALUE(MID(Raw_Data!G386,4,2)),VALUE(LEFT(Raw_Data!G386,2)))</f>
        <v>46135</v>
      </c>
      <c r="H386" s="13" t="str">
        <f t="shared" ref="H386:H449" si="24">TEXT(G386,"mmm-yyyy")</f>
        <v>Apr-2026</v>
      </c>
      <c r="I386" s="13" t="str">
        <f t="shared" ref="I386:I449" si="25">TEXT(G386,"ddd")</f>
        <v>Thu</v>
      </c>
      <c r="J386" s="13" t="str">
        <f>Raw_Data!H386</f>
        <v>Present</v>
      </c>
      <c r="K386" s="15">
        <f>IF(Raw_Data!I386="","",TIMEVALUE(Raw_Data!I386))</f>
        <v>0.38055555555555554</v>
      </c>
      <c r="L386" s="15">
        <f>IF(Raw_Data!J386="","",TIMEVALUE(Raw_Data!J386))</f>
        <v>0.75763888888888886</v>
      </c>
      <c r="M386" s="13">
        <f>Raw_Data!K386</f>
        <v>9.06</v>
      </c>
      <c r="N386" s="13">
        <f>Raw_Data!L386</f>
        <v>26</v>
      </c>
      <c r="O386" s="13">
        <f>Raw_Data!M386</f>
        <v>26</v>
      </c>
      <c r="P386" s="13">
        <f t="shared" ref="P386:P449" si="26">N386-O386</f>
        <v>0</v>
      </c>
      <c r="Q386" s="13">
        <f>Raw_Data!O386</f>
        <v>26</v>
      </c>
      <c r="R386" s="16">
        <f t="shared" ref="R386:R449" si="27">IFERROR(O386/N386*100,0)</f>
        <v>100</v>
      </c>
      <c r="S386" s="16">
        <f>Raw_Data!Q386</f>
        <v>100</v>
      </c>
      <c r="T386" s="17">
        <f>Raw_Data!R386</f>
        <v>1.06</v>
      </c>
      <c r="U386" s="13" t="str">
        <f>Raw_Data!S386</f>
        <v>Low</v>
      </c>
      <c r="V386" s="13" t="str">
        <f>Raw_Data!T386</f>
        <v>Closed</v>
      </c>
    </row>
    <row r="387" spans="1:22" x14ac:dyDescent="0.3">
      <c r="A387" s="13" t="str">
        <f>Raw_Data!A387</f>
        <v>EMP006</v>
      </c>
      <c r="B387" s="13" t="str">
        <f>Raw_Data!B387</f>
        <v>Ananya Gupta</v>
      </c>
      <c r="C387" s="13" t="str">
        <f>Raw_Data!C387</f>
        <v>Finance</v>
      </c>
      <c r="D387" s="13" t="str">
        <f>Raw_Data!D387</f>
        <v>Finance Executive</v>
      </c>
      <c r="E387" s="13" t="str">
        <f>Raw_Data!E387</f>
        <v>Kolkata</v>
      </c>
      <c r="F387" s="13" t="str">
        <f>Raw_Data!F387</f>
        <v>Neha Sen</v>
      </c>
      <c r="G387" s="14">
        <f>DATE(VALUE(RIGHT(Raw_Data!G387,4)),VALUE(MID(Raw_Data!G387,4,2)),VALUE(LEFT(Raw_Data!G387,2)))</f>
        <v>46135</v>
      </c>
      <c r="H387" s="13" t="str">
        <f t="shared" si="24"/>
        <v>Apr-2026</v>
      </c>
      <c r="I387" s="13" t="str">
        <f t="shared" si="25"/>
        <v>Thu</v>
      </c>
      <c r="J387" s="13" t="str">
        <f>Raw_Data!H387</f>
        <v>Present</v>
      </c>
      <c r="K387" s="15">
        <f>IF(Raw_Data!I387="","",TIMEVALUE(Raw_Data!I387))</f>
        <v>0.4284722222222222</v>
      </c>
      <c r="L387" s="15">
        <f>IF(Raw_Data!J387="","",TIMEVALUE(Raw_Data!J387))</f>
        <v>0.75</v>
      </c>
      <c r="M387" s="13">
        <f>Raw_Data!K387</f>
        <v>7.72</v>
      </c>
      <c r="N387" s="13">
        <f>Raw_Data!L387</f>
        <v>11</v>
      </c>
      <c r="O387" s="13">
        <f>Raw_Data!M387</f>
        <v>9</v>
      </c>
      <c r="P387" s="13">
        <f t="shared" si="26"/>
        <v>2</v>
      </c>
      <c r="Q387" s="13">
        <f>Raw_Data!O387</f>
        <v>11</v>
      </c>
      <c r="R387" s="16">
        <f t="shared" si="27"/>
        <v>81.818181818181827</v>
      </c>
      <c r="S387" s="16">
        <f>Raw_Data!Q387</f>
        <v>81.8</v>
      </c>
      <c r="T387" s="17">
        <f>Raw_Data!R387</f>
        <v>0</v>
      </c>
      <c r="U387" s="13" t="str">
        <f>Raw_Data!S387</f>
        <v>Medium</v>
      </c>
      <c r="V387" s="13" t="str">
        <f>Raw_Data!T387</f>
        <v>In Progress</v>
      </c>
    </row>
    <row r="388" spans="1:22" x14ac:dyDescent="0.3">
      <c r="A388" s="13" t="str">
        <f>Raw_Data!A388</f>
        <v>EMP007</v>
      </c>
      <c r="B388" s="13" t="str">
        <f>Raw_Data!B388</f>
        <v>Rohan Mehta</v>
      </c>
      <c r="C388" s="13" t="str">
        <f>Raw_Data!C388</f>
        <v>Finance</v>
      </c>
      <c r="D388" s="13" t="str">
        <f>Raw_Data!D388</f>
        <v>Accounts Executive</v>
      </c>
      <c r="E388" s="13" t="str">
        <f>Raw_Data!E388</f>
        <v>Kolkata</v>
      </c>
      <c r="F388" s="13" t="str">
        <f>Raw_Data!F388</f>
        <v>Neha Sen</v>
      </c>
      <c r="G388" s="14">
        <f>DATE(VALUE(RIGHT(Raw_Data!G388,4)),VALUE(MID(Raw_Data!G388,4,2)),VALUE(LEFT(Raw_Data!G388,2)))</f>
        <v>46135</v>
      </c>
      <c r="H388" s="13" t="str">
        <f t="shared" si="24"/>
        <v>Apr-2026</v>
      </c>
      <c r="I388" s="13" t="str">
        <f t="shared" si="25"/>
        <v>Thu</v>
      </c>
      <c r="J388" s="13" t="str">
        <f>Raw_Data!H388</f>
        <v>Present</v>
      </c>
      <c r="K388" s="15">
        <f>IF(Raw_Data!I388="","",TIMEVALUE(Raw_Data!I388))</f>
        <v>0.38124999999999998</v>
      </c>
      <c r="L388" s="15">
        <f>IF(Raw_Data!J388="","",TIMEVALUE(Raw_Data!J388))</f>
        <v>0.76875000000000004</v>
      </c>
      <c r="M388" s="13">
        <f>Raw_Data!K388</f>
        <v>9.3000000000000007</v>
      </c>
      <c r="N388" s="13">
        <f>Raw_Data!L388</f>
        <v>19</v>
      </c>
      <c r="O388" s="13">
        <f>Raw_Data!M388</f>
        <v>19</v>
      </c>
      <c r="P388" s="13">
        <f t="shared" si="26"/>
        <v>0</v>
      </c>
      <c r="Q388" s="13">
        <f>Raw_Data!O388</f>
        <v>19</v>
      </c>
      <c r="R388" s="16">
        <f t="shared" si="27"/>
        <v>100</v>
      </c>
      <c r="S388" s="16">
        <f>Raw_Data!Q388</f>
        <v>100</v>
      </c>
      <c r="T388" s="17">
        <f>Raw_Data!R388</f>
        <v>1.3</v>
      </c>
      <c r="U388" s="13" t="str">
        <f>Raw_Data!S388</f>
        <v>Low</v>
      </c>
      <c r="V388" s="13" t="str">
        <f>Raw_Data!T388</f>
        <v>Closed</v>
      </c>
    </row>
    <row r="389" spans="1:22" x14ac:dyDescent="0.3">
      <c r="A389" s="13" t="str">
        <f>Raw_Data!A389</f>
        <v>EMP008</v>
      </c>
      <c r="B389" s="13" t="str">
        <f>Raw_Data!B389</f>
        <v>Ishita Roy</v>
      </c>
      <c r="C389" s="13" t="str">
        <f>Raw_Data!C389</f>
        <v>Finance</v>
      </c>
      <c r="D389" s="13" t="str">
        <f>Raw_Data!D389</f>
        <v>Finance Executive</v>
      </c>
      <c r="E389" s="13" t="str">
        <f>Raw_Data!E389</f>
        <v>Kolkata</v>
      </c>
      <c r="F389" s="13" t="str">
        <f>Raw_Data!F389</f>
        <v>Neha Sen</v>
      </c>
      <c r="G389" s="14">
        <f>DATE(VALUE(RIGHT(Raw_Data!G389,4)),VALUE(MID(Raw_Data!G389,4,2)),VALUE(LEFT(Raw_Data!G389,2)))</f>
        <v>46135</v>
      </c>
      <c r="H389" s="13" t="str">
        <f t="shared" si="24"/>
        <v>Apr-2026</v>
      </c>
      <c r="I389" s="13" t="str">
        <f t="shared" si="25"/>
        <v>Thu</v>
      </c>
      <c r="J389" s="13" t="str">
        <f>Raw_Data!H389</f>
        <v>Present</v>
      </c>
      <c r="K389" s="15">
        <f>IF(Raw_Data!I389="","",TIMEVALUE(Raw_Data!I389))</f>
        <v>0.37986111111111109</v>
      </c>
      <c r="L389" s="15">
        <f>IF(Raw_Data!J389="","",TIMEVALUE(Raw_Data!J389))</f>
        <v>0.7006944444444444</v>
      </c>
      <c r="M389" s="13">
        <f>Raw_Data!K389</f>
        <v>7.7</v>
      </c>
      <c r="N389" s="13">
        <f>Raw_Data!L389</f>
        <v>16</v>
      </c>
      <c r="O389" s="13">
        <f>Raw_Data!M389</f>
        <v>15</v>
      </c>
      <c r="P389" s="13">
        <f t="shared" si="26"/>
        <v>1</v>
      </c>
      <c r="Q389" s="13">
        <f>Raw_Data!O389</f>
        <v>16</v>
      </c>
      <c r="R389" s="16">
        <f t="shared" si="27"/>
        <v>93.75</v>
      </c>
      <c r="S389" s="16">
        <f>Raw_Data!Q389</f>
        <v>93.8</v>
      </c>
      <c r="T389" s="17">
        <f>Raw_Data!R389</f>
        <v>0</v>
      </c>
      <c r="U389" s="13" t="str">
        <f>Raw_Data!S389</f>
        <v>Medium</v>
      </c>
      <c r="V389" s="13" t="str">
        <f>Raw_Data!T389</f>
        <v>In Progress</v>
      </c>
    </row>
    <row r="390" spans="1:22" x14ac:dyDescent="0.3">
      <c r="A390" s="13" t="str">
        <f>Raw_Data!A390</f>
        <v>EMP009</v>
      </c>
      <c r="B390" s="13" t="str">
        <f>Raw_Data!B390</f>
        <v>Arjun Nair</v>
      </c>
      <c r="C390" s="13" t="str">
        <f>Raw_Data!C390</f>
        <v>Sales</v>
      </c>
      <c r="D390" s="13" t="str">
        <f>Raw_Data!D390</f>
        <v>Sales Executive</v>
      </c>
      <c r="E390" s="13" t="str">
        <f>Raw_Data!E390</f>
        <v>Kolkata</v>
      </c>
      <c r="F390" s="13" t="str">
        <f>Raw_Data!F390</f>
        <v>Sourav Das</v>
      </c>
      <c r="G390" s="14">
        <f>DATE(VALUE(RIGHT(Raw_Data!G390,4)),VALUE(MID(Raw_Data!G390,4,2)),VALUE(LEFT(Raw_Data!G390,2)))</f>
        <v>46135</v>
      </c>
      <c r="H390" s="13" t="str">
        <f t="shared" si="24"/>
        <v>Apr-2026</v>
      </c>
      <c r="I390" s="13" t="str">
        <f t="shared" si="25"/>
        <v>Thu</v>
      </c>
      <c r="J390" s="13" t="str">
        <f>Raw_Data!H390</f>
        <v>Present</v>
      </c>
      <c r="K390" s="15">
        <f>IF(Raw_Data!I390="","",TIMEVALUE(Raw_Data!I390))</f>
        <v>0.4201388888888889</v>
      </c>
      <c r="L390" s="15">
        <f>IF(Raw_Data!J390="","",TIMEVALUE(Raw_Data!J390))</f>
        <v>0.78125</v>
      </c>
      <c r="M390" s="13">
        <f>Raw_Data!K390</f>
        <v>8.68</v>
      </c>
      <c r="N390" s="13">
        <f>Raw_Data!L390</f>
        <v>21</v>
      </c>
      <c r="O390" s="13">
        <f>Raw_Data!M390</f>
        <v>21</v>
      </c>
      <c r="P390" s="13">
        <f t="shared" si="26"/>
        <v>0</v>
      </c>
      <c r="Q390" s="13">
        <f>Raw_Data!O390</f>
        <v>21</v>
      </c>
      <c r="R390" s="16">
        <f t="shared" si="27"/>
        <v>100</v>
      </c>
      <c r="S390" s="16">
        <f>Raw_Data!Q390</f>
        <v>100</v>
      </c>
      <c r="T390" s="17">
        <f>Raw_Data!R390</f>
        <v>0.68</v>
      </c>
      <c r="U390" s="13" t="str">
        <f>Raw_Data!S390</f>
        <v>Low</v>
      </c>
      <c r="V390" s="13" t="str">
        <f>Raw_Data!T390</f>
        <v>Closed</v>
      </c>
    </row>
    <row r="391" spans="1:22" x14ac:dyDescent="0.3">
      <c r="A391" s="13" t="str">
        <f>Raw_Data!A391</f>
        <v>EMP010</v>
      </c>
      <c r="B391" s="13" t="str">
        <f>Raw_Data!B391</f>
        <v>Meera Kapoor</v>
      </c>
      <c r="C391" s="13" t="str">
        <f>Raw_Data!C391</f>
        <v>Sales</v>
      </c>
      <c r="D391" s="13" t="str">
        <f>Raw_Data!D391</f>
        <v>Sales Executive</v>
      </c>
      <c r="E391" s="13" t="str">
        <f>Raw_Data!E391</f>
        <v>Kolkata</v>
      </c>
      <c r="F391" s="13" t="str">
        <f>Raw_Data!F391</f>
        <v>Sourav Das</v>
      </c>
      <c r="G391" s="14">
        <f>DATE(VALUE(RIGHT(Raw_Data!G391,4)),VALUE(MID(Raw_Data!G391,4,2)),VALUE(LEFT(Raw_Data!G391,2)))</f>
        <v>46135</v>
      </c>
      <c r="H391" s="13" t="str">
        <f t="shared" si="24"/>
        <v>Apr-2026</v>
      </c>
      <c r="I391" s="13" t="str">
        <f t="shared" si="25"/>
        <v>Thu</v>
      </c>
      <c r="J391" s="13" t="str">
        <f>Raw_Data!H391</f>
        <v>Present</v>
      </c>
      <c r="K391" s="15">
        <f>IF(Raw_Data!I391="","",TIMEVALUE(Raw_Data!I391))</f>
        <v>0.38819444444444445</v>
      </c>
      <c r="L391" s="15">
        <f>IF(Raw_Data!J391="","",TIMEVALUE(Raw_Data!J391))</f>
        <v>0.7416666666666667</v>
      </c>
      <c r="M391" s="13">
        <f>Raw_Data!K391</f>
        <v>8.49</v>
      </c>
      <c r="N391" s="13">
        <f>Raw_Data!L391</f>
        <v>11</v>
      </c>
      <c r="O391" s="13">
        <f>Raw_Data!M391</f>
        <v>9</v>
      </c>
      <c r="P391" s="13">
        <f t="shared" si="26"/>
        <v>2</v>
      </c>
      <c r="Q391" s="13">
        <f>Raw_Data!O391</f>
        <v>11</v>
      </c>
      <c r="R391" s="16">
        <f t="shared" si="27"/>
        <v>81.818181818181827</v>
      </c>
      <c r="S391" s="16">
        <f>Raw_Data!Q391</f>
        <v>81.8</v>
      </c>
      <c r="T391" s="17">
        <f>Raw_Data!R391</f>
        <v>0.49</v>
      </c>
      <c r="U391" s="13" t="str">
        <f>Raw_Data!S391</f>
        <v>Medium</v>
      </c>
      <c r="V391" s="13" t="str">
        <f>Raw_Data!T391</f>
        <v>In Progress</v>
      </c>
    </row>
    <row r="392" spans="1:22" x14ac:dyDescent="0.3">
      <c r="A392" s="13" t="str">
        <f>Raw_Data!A392</f>
        <v>EMP011</v>
      </c>
      <c r="B392" s="13" t="str">
        <f>Raw_Data!B392</f>
        <v>Karan Malhotra</v>
      </c>
      <c r="C392" s="13" t="str">
        <f>Raw_Data!C392</f>
        <v>Sales</v>
      </c>
      <c r="D392" s="13" t="str">
        <f>Raw_Data!D392</f>
        <v>Senior Executive</v>
      </c>
      <c r="E392" s="13" t="str">
        <f>Raw_Data!E392</f>
        <v>Kolkata</v>
      </c>
      <c r="F392" s="13" t="str">
        <f>Raw_Data!F392</f>
        <v>Sourav Das</v>
      </c>
      <c r="G392" s="14">
        <f>DATE(VALUE(RIGHT(Raw_Data!G392,4)),VALUE(MID(Raw_Data!G392,4,2)),VALUE(LEFT(Raw_Data!G392,2)))</f>
        <v>46135</v>
      </c>
      <c r="H392" s="13" t="str">
        <f t="shared" si="24"/>
        <v>Apr-2026</v>
      </c>
      <c r="I392" s="13" t="str">
        <f t="shared" si="25"/>
        <v>Thu</v>
      </c>
      <c r="J392" s="13" t="str">
        <f>Raw_Data!H392</f>
        <v>Present</v>
      </c>
      <c r="K392" s="15">
        <f>IF(Raw_Data!I392="","",TIMEVALUE(Raw_Data!I392))</f>
        <v>0.38611111111111113</v>
      </c>
      <c r="L392" s="15">
        <f>IF(Raw_Data!J392="","",TIMEVALUE(Raw_Data!J392))</f>
        <v>0.78472222222222221</v>
      </c>
      <c r="M392" s="13">
        <f>Raw_Data!K392</f>
        <v>9.57</v>
      </c>
      <c r="N392" s="13">
        <f>Raw_Data!L392</f>
        <v>19</v>
      </c>
      <c r="O392" s="13">
        <f>Raw_Data!M392</f>
        <v>19</v>
      </c>
      <c r="P392" s="13">
        <f t="shared" si="26"/>
        <v>0</v>
      </c>
      <c r="Q392" s="13">
        <f>Raw_Data!O392</f>
        <v>19</v>
      </c>
      <c r="R392" s="16">
        <f t="shared" si="27"/>
        <v>100</v>
      </c>
      <c r="S392" s="16">
        <f>Raw_Data!Q392</f>
        <v>100</v>
      </c>
      <c r="T392" s="17">
        <f>Raw_Data!R392</f>
        <v>1.57</v>
      </c>
      <c r="U392" s="13" t="str">
        <f>Raw_Data!S392</f>
        <v>Low</v>
      </c>
      <c r="V392" s="13" t="str">
        <f>Raw_Data!T392</f>
        <v>Closed</v>
      </c>
    </row>
    <row r="393" spans="1:22" x14ac:dyDescent="0.3">
      <c r="A393" s="13" t="str">
        <f>Raw_Data!A393</f>
        <v>EMP012</v>
      </c>
      <c r="B393" s="13" t="str">
        <f>Raw_Data!B393</f>
        <v>Tanya Bose</v>
      </c>
      <c r="C393" s="13" t="str">
        <f>Raw_Data!C393</f>
        <v>HR</v>
      </c>
      <c r="D393" s="13" t="str">
        <f>Raw_Data!D393</f>
        <v>HR Executive</v>
      </c>
      <c r="E393" s="13" t="str">
        <f>Raw_Data!E393</f>
        <v>Kolkata</v>
      </c>
      <c r="F393" s="13" t="str">
        <f>Raw_Data!F393</f>
        <v>Ritu Ghosh</v>
      </c>
      <c r="G393" s="14">
        <f>DATE(VALUE(RIGHT(Raw_Data!G393,4)),VALUE(MID(Raw_Data!G393,4,2)),VALUE(LEFT(Raw_Data!G393,2)))</f>
        <v>46135</v>
      </c>
      <c r="H393" s="13" t="str">
        <f t="shared" si="24"/>
        <v>Apr-2026</v>
      </c>
      <c r="I393" s="13" t="str">
        <f t="shared" si="25"/>
        <v>Thu</v>
      </c>
      <c r="J393" s="13" t="str">
        <f>Raw_Data!H393</f>
        <v>Present</v>
      </c>
      <c r="K393" s="15">
        <f>IF(Raw_Data!I393="","",TIMEVALUE(Raw_Data!I393))</f>
        <v>0.38055555555555554</v>
      </c>
      <c r="L393" s="15">
        <f>IF(Raw_Data!J393="","",TIMEVALUE(Raw_Data!J393))</f>
        <v>0.76666666666666672</v>
      </c>
      <c r="M393" s="13">
        <f>Raw_Data!K393</f>
        <v>9.2799999999999994</v>
      </c>
      <c r="N393" s="13">
        <f>Raw_Data!L393</f>
        <v>9</v>
      </c>
      <c r="O393" s="13">
        <f>Raw_Data!M393</f>
        <v>6</v>
      </c>
      <c r="P393" s="13">
        <f t="shared" si="26"/>
        <v>3</v>
      </c>
      <c r="Q393" s="13">
        <f>Raw_Data!O393</f>
        <v>9</v>
      </c>
      <c r="R393" s="16">
        <f t="shared" si="27"/>
        <v>66.666666666666657</v>
      </c>
      <c r="S393" s="16">
        <f>Raw_Data!Q393</f>
        <v>66.7</v>
      </c>
      <c r="T393" s="17">
        <f>Raw_Data!R393</f>
        <v>1.28</v>
      </c>
      <c r="U393" s="13" t="str">
        <f>Raw_Data!S393</f>
        <v>High</v>
      </c>
      <c r="V393" s="13" t="str">
        <f>Raw_Data!T393</f>
        <v>In Progress</v>
      </c>
    </row>
    <row r="394" spans="1:22" x14ac:dyDescent="0.3">
      <c r="A394" s="13" t="str">
        <f>Raw_Data!A394</f>
        <v>EMP013</v>
      </c>
      <c r="B394" s="13" t="str">
        <f>Raw_Data!B394</f>
        <v>Aditya Jain</v>
      </c>
      <c r="C394" s="13" t="str">
        <f>Raw_Data!C394</f>
        <v>Customer Support</v>
      </c>
      <c r="D394" s="13" t="str">
        <f>Raw_Data!D394</f>
        <v>Support Executive</v>
      </c>
      <c r="E394" s="13" t="str">
        <f>Raw_Data!E394</f>
        <v>Kolkata</v>
      </c>
      <c r="F394" s="13" t="str">
        <f>Raw_Data!F394</f>
        <v>Ritu Ghosh</v>
      </c>
      <c r="G394" s="14">
        <f>DATE(VALUE(RIGHT(Raw_Data!G394,4)),VALUE(MID(Raw_Data!G394,4,2)),VALUE(LEFT(Raw_Data!G394,2)))</f>
        <v>46135</v>
      </c>
      <c r="H394" s="13" t="str">
        <f t="shared" si="24"/>
        <v>Apr-2026</v>
      </c>
      <c r="I394" s="13" t="str">
        <f t="shared" si="25"/>
        <v>Thu</v>
      </c>
      <c r="J394" s="13" t="str">
        <f>Raw_Data!H394</f>
        <v>Present</v>
      </c>
      <c r="K394" s="15">
        <f>IF(Raw_Data!I394="","",TIMEVALUE(Raw_Data!I394))</f>
        <v>0.37986111111111109</v>
      </c>
      <c r="L394" s="15">
        <f>IF(Raw_Data!J394="","",TIMEVALUE(Raw_Data!J394))</f>
        <v>0.75555555555555554</v>
      </c>
      <c r="M394" s="13">
        <f>Raw_Data!K394</f>
        <v>9.0299999999999994</v>
      </c>
      <c r="N394" s="13">
        <f>Raw_Data!L394</f>
        <v>25</v>
      </c>
      <c r="O394" s="13">
        <f>Raw_Data!M394</f>
        <v>22</v>
      </c>
      <c r="P394" s="13">
        <f t="shared" si="26"/>
        <v>3</v>
      </c>
      <c r="Q394" s="13">
        <f>Raw_Data!O394</f>
        <v>25</v>
      </c>
      <c r="R394" s="16">
        <f t="shared" si="27"/>
        <v>88</v>
      </c>
      <c r="S394" s="16">
        <f>Raw_Data!Q394</f>
        <v>88</v>
      </c>
      <c r="T394" s="17">
        <f>Raw_Data!R394</f>
        <v>1.03</v>
      </c>
      <c r="U394" s="13" t="str">
        <f>Raw_Data!S394</f>
        <v>Low</v>
      </c>
      <c r="V394" s="13" t="str">
        <f>Raw_Data!T394</f>
        <v>In Progress</v>
      </c>
    </row>
    <row r="395" spans="1:22" x14ac:dyDescent="0.3">
      <c r="A395" s="13" t="str">
        <f>Raw_Data!A395</f>
        <v>EMP014</v>
      </c>
      <c r="B395" s="13" t="str">
        <f>Raw_Data!B395</f>
        <v>Neha Agarwal</v>
      </c>
      <c r="C395" s="13" t="str">
        <f>Raw_Data!C395</f>
        <v>Customer Support</v>
      </c>
      <c r="D395" s="13" t="str">
        <f>Raw_Data!D395</f>
        <v>Support Executive</v>
      </c>
      <c r="E395" s="13" t="str">
        <f>Raw_Data!E395</f>
        <v>Kolkata</v>
      </c>
      <c r="F395" s="13" t="str">
        <f>Raw_Data!F395</f>
        <v>Ritu Ghosh</v>
      </c>
      <c r="G395" s="14">
        <f>DATE(VALUE(RIGHT(Raw_Data!G395,4)),VALUE(MID(Raw_Data!G395,4,2)),VALUE(LEFT(Raw_Data!G395,2)))</f>
        <v>46135</v>
      </c>
      <c r="H395" s="13" t="str">
        <f t="shared" si="24"/>
        <v>Apr-2026</v>
      </c>
      <c r="I395" s="13" t="str">
        <f t="shared" si="25"/>
        <v>Thu</v>
      </c>
      <c r="J395" s="13" t="str">
        <f>Raw_Data!H395</f>
        <v>Present</v>
      </c>
      <c r="K395" s="15">
        <f>IF(Raw_Data!I395="","",TIMEVALUE(Raw_Data!I395))</f>
        <v>0.41805555555555557</v>
      </c>
      <c r="L395" s="15">
        <f>IF(Raw_Data!J395="","",TIMEVALUE(Raw_Data!J395))</f>
        <v>0.78125</v>
      </c>
      <c r="M395" s="13">
        <f>Raw_Data!K395</f>
        <v>8.7200000000000006</v>
      </c>
      <c r="N395" s="13">
        <f>Raw_Data!L395</f>
        <v>22</v>
      </c>
      <c r="O395" s="13">
        <f>Raw_Data!M395</f>
        <v>22</v>
      </c>
      <c r="P395" s="13">
        <f t="shared" si="26"/>
        <v>0</v>
      </c>
      <c r="Q395" s="13">
        <f>Raw_Data!O395</f>
        <v>22</v>
      </c>
      <c r="R395" s="16">
        <f t="shared" si="27"/>
        <v>100</v>
      </c>
      <c r="S395" s="16">
        <f>Raw_Data!Q395</f>
        <v>100</v>
      </c>
      <c r="T395" s="17">
        <f>Raw_Data!R395</f>
        <v>0.72</v>
      </c>
      <c r="U395" s="13" t="str">
        <f>Raw_Data!S395</f>
        <v>Low</v>
      </c>
      <c r="V395" s="13" t="str">
        <f>Raw_Data!T395</f>
        <v>Closed</v>
      </c>
    </row>
    <row r="396" spans="1:22" x14ac:dyDescent="0.3">
      <c r="A396" s="13" t="str">
        <f>Raw_Data!A396</f>
        <v>EMP015</v>
      </c>
      <c r="B396" s="13" t="str">
        <f>Raw_Data!B396</f>
        <v>Siddharth Roy</v>
      </c>
      <c r="C396" s="13" t="str">
        <f>Raw_Data!C396</f>
        <v>Customer Support</v>
      </c>
      <c r="D396" s="13" t="str">
        <f>Raw_Data!D396</f>
        <v>Senior Executive</v>
      </c>
      <c r="E396" s="13" t="str">
        <f>Raw_Data!E396</f>
        <v>Kolkata</v>
      </c>
      <c r="F396" s="13" t="str">
        <f>Raw_Data!F396</f>
        <v>Ritu Ghosh</v>
      </c>
      <c r="G396" s="14">
        <f>DATE(VALUE(RIGHT(Raw_Data!G396,4)),VALUE(MID(Raw_Data!G396,4,2)),VALUE(LEFT(Raw_Data!G396,2)))</f>
        <v>46135</v>
      </c>
      <c r="H396" s="13" t="str">
        <f t="shared" si="24"/>
        <v>Apr-2026</v>
      </c>
      <c r="I396" s="13" t="str">
        <f t="shared" si="25"/>
        <v>Thu</v>
      </c>
      <c r="J396" s="13" t="str">
        <f>Raw_Data!H396</f>
        <v>Present</v>
      </c>
      <c r="K396" s="15">
        <f>IF(Raw_Data!I396="","",TIMEVALUE(Raw_Data!I396))</f>
        <v>0.38263888888888886</v>
      </c>
      <c r="L396" s="15">
        <f>IF(Raw_Data!J396="","",TIMEVALUE(Raw_Data!J396))</f>
        <v>0.72777777777777775</v>
      </c>
      <c r="M396" s="13">
        <f>Raw_Data!K396</f>
        <v>8.2899999999999991</v>
      </c>
      <c r="N396" s="13">
        <f>Raw_Data!L396</f>
        <v>21</v>
      </c>
      <c r="O396" s="13">
        <f>Raw_Data!M396</f>
        <v>21</v>
      </c>
      <c r="P396" s="13">
        <f t="shared" si="26"/>
        <v>0</v>
      </c>
      <c r="Q396" s="13">
        <f>Raw_Data!O396</f>
        <v>21</v>
      </c>
      <c r="R396" s="16">
        <f t="shared" si="27"/>
        <v>100</v>
      </c>
      <c r="S396" s="16">
        <f>Raw_Data!Q396</f>
        <v>100</v>
      </c>
      <c r="T396" s="17">
        <f>Raw_Data!R396</f>
        <v>0.28999999999999998</v>
      </c>
      <c r="U396" s="13" t="str">
        <f>Raw_Data!S396</f>
        <v>Low</v>
      </c>
      <c r="V396" s="13" t="str">
        <f>Raw_Data!T396</f>
        <v>Closed</v>
      </c>
    </row>
    <row r="397" spans="1:22" x14ac:dyDescent="0.3">
      <c r="A397" s="13" t="str">
        <f>Raw_Data!A397</f>
        <v>EMP016</v>
      </c>
      <c r="B397" s="13" t="str">
        <f>Raw_Data!B397</f>
        <v>Pooja Saha</v>
      </c>
      <c r="C397" s="13" t="str">
        <f>Raw_Data!C397</f>
        <v>Operations</v>
      </c>
      <c r="D397" s="13" t="str">
        <f>Raw_Data!D397</f>
        <v>Process Executive</v>
      </c>
      <c r="E397" s="13" t="str">
        <f>Raw_Data!E397</f>
        <v>Durgapur</v>
      </c>
      <c r="F397" s="13" t="str">
        <f>Raw_Data!F397</f>
        <v>Amit Roy</v>
      </c>
      <c r="G397" s="14">
        <f>DATE(VALUE(RIGHT(Raw_Data!G397,4)),VALUE(MID(Raw_Data!G397,4,2)),VALUE(LEFT(Raw_Data!G397,2)))</f>
        <v>46135</v>
      </c>
      <c r="H397" s="13" t="str">
        <f t="shared" si="24"/>
        <v>Apr-2026</v>
      </c>
      <c r="I397" s="13" t="str">
        <f t="shared" si="25"/>
        <v>Thu</v>
      </c>
      <c r="J397" s="13" t="str">
        <f>Raw_Data!H397</f>
        <v>Present</v>
      </c>
      <c r="K397" s="15">
        <f>IF(Raw_Data!I397="","",TIMEVALUE(Raw_Data!I397))</f>
        <v>0.38472222222222224</v>
      </c>
      <c r="L397" s="15">
        <f>IF(Raw_Data!J397="","",TIMEVALUE(Raw_Data!J397))</f>
        <v>0.74791666666666667</v>
      </c>
      <c r="M397" s="13">
        <f>Raw_Data!K397</f>
        <v>8.7200000000000006</v>
      </c>
      <c r="N397" s="13">
        <f>Raw_Data!L397</f>
        <v>24</v>
      </c>
      <c r="O397" s="13">
        <f>Raw_Data!M397</f>
        <v>23</v>
      </c>
      <c r="P397" s="13">
        <f t="shared" si="26"/>
        <v>1</v>
      </c>
      <c r="Q397" s="13">
        <f>Raw_Data!O397</f>
        <v>24</v>
      </c>
      <c r="R397" s="16">
        <f t="shared" si="27"/>
        <v>95.833333333333343</v>
      </c>
      <c r="S397" s="16">
        <f>Raw_Data!Q397</f>
        <v>95.8</v>
      </c>
      <c r="T397" s="17">
        <f>Raw_Data!R397</f>
        <v>0.72</v>
      </c>
      <c r="U397" s="13" t="str">
        <f>Raw_Data!S397</f>
        <v>High</v>
      </c>
      <c r="V397" s="13" t="str">
        <f>Raw_Data!T397</f>
        <v>In Progress</v>
      </c>
    </row>
    <row r="398" spans="1:22" x14ac:dyDescent="0.3">
      <c r="A398" s="13" t="str">
        <f>Raw_Data!A398</f>
        <v>EMP017</v>
      </c>
      <c r="B398" s="13" t="str">
        <f>Raw_Data!B398</f>
        <v>Abhishek Paul</v>
      </c>
      <c r="C398" s="13" t="str">
        <f>Raw_Data!C398</f>
        <v>Operations</v>
      </c>
      <c r="D398" s="13" t="str">
        <f>Raw_Data!D398</f>
        <v>Process Executive</v>
      </c>
      <c r="E398" s="13" t="str">
        <f>Raw_Data!E398</f>
        <v>Durgapur</v>
      </c>
      <c r="F398" s="13" t="str">
        <f>Raw_Data!F398</f>
        <v>Amit Roy</v>
      </c>
      <c r="G398" s="14">
        <f>DATE(VALUE(RIGHT(Raw_Data!G398,4)),VALUE(MID(Raw_Data!G398,4,2)),VALUE(LEFT(Raw_Data!G398,2)))</f>
        <v>46135</v>
      </c>
      <c r="H398" s="13" t="str">
        <f t="shared" si="24"/>
        <v>Apr-2026</v>
      </c>
      <c r="I398" s="13" t="str">
        <f t="shared" si="25"/>
        <v>Thu</v>
      </c>
      <c r="J398" s="13" t="str">
        <f>Raw_Data!H398</f>
        <v>Present</v>
      </c>
      <c r="K398" s="15">
        <f>IF(Raw_Data!I398="","",TIMEVALUE(Raw_Data!I398))</f>
        <v>0.42083333333333334</v>
      </c>
      <c r="L398" s="15">
        <f>IF(Raw_Data!J398="","",TIMEVALUE(Raw_Data!J398))</f>
        <v>0.81736111111111109</v>
      </c>
      <c r="M398" s="13">
        <f>Raw_Data!K398</f>
        <v>9.52</v>
      </c>
      <c r="N398" s="13">
        <f>Raw_Data!L398</f>
        <v>26</v>
      </c>
      <c r="O398" s="13">
        <f>Raw_Data!M398</f>
        <v>21</v>
      </c>
      <c r="P398" s="13">
        <f t="shared" si="26"/>
        <v>5</v>
      </c>
      <c r="Q398" s="13">
        <f>Raw_Data!O398</f>
        <v>26</v>
      </c>
      <c r="R398" s="16">
        <f t="shared" si="27"/>
        <v>80.769230769230774</v>
      </c>
      <c r="S398" s="16">
        <f>Raw_Data!Q398</f>
        <v>80.8</v>
      </c>
      <c r="T398" s="17">
        <f>Raw_Data!R398</f>
        <v>1.52</v>
      </c>
      <c r="U398" s="13" t="str">
        <f>Raw_Data!S398</f>
        <v>Low</v>
      </c>
      <c r="V398" s="13" t="str">
        <f>Raw_Data!T398</f>
        <v>Pending</v>
      </c>
    </row>
    <row r="399" spans="1:22" x14ac:dyDescent="0.3">
      <c r="A399" s="13" t="str">
        <f>Raw_Data!A399</f>
        <v>EMP018</v>
      </c>
      <c r="B399" s="13" t="str">
        <f>Raw_Data!B399</f>
        <v>Nandini Ghosh</v>
      </c>
      <c r="C399" s="13" t="str">
        <f>Raw_Data!C399</f>
        <v>Finance</v>
      </c>
      <c r="D399" s="13" t="str">
        <f>Raw_Data!D399</f>
        <v>Finance Executive</v>
      </c>
      <c r="E399" s="13" t="str">
        <f>Raw_Data!E399</f>
        <v>Durgapur</v>
      </c>
      <c r="F399" s="13" t="str">
        <f>Raw_Data!F399</f>
        <v>Neha Sen</v>
      </c>
      <c r="G399" s="14">
        <f>DATE(VALUE(RIGHT(Raw_Data!G399,4)),VALUE(MID(Raw_Data!G399,4,2)),VALUE(LEFT(Raw_Data!G399,2)))</f>
        <v>46135</v>
      </c>
      <c r="H399" s="13" t="str">
        <f t="shared" si="24"/>
        <v>Apr-2026</v>
      </c>
      <c r="I399" s="13" t="str">
        <f t="shared" si="25"/>
        <v>Thu</v>
      </c>
      <c r="J399" s="13" t="str">
        <f>Raw_Data!H399</f>
        <v>Present</v>
      </c>
      <c r="K399" s="15">
        <f>IF(Raw_Data!I399="","",TIMEVALUE(Raw_Data!I399))</f>
        <v>0.38750000000000001</v>
      </c>
      <c r="L399" s="15">
        <f>IF(Raw_Data!J399="","",TIMEVALUE(Raw_Data!J399))</f>
        <v>0.7729166666666667</v>
      </c>
      <c r="M399" s="13">
        <f>Raw_Data!K399</f>
        <v>9.25</v>
      </c>
      <c r="N399" s="13">
        <f>Raw_Data!L399</f>
        <v>10</v>
      </c>
      <c r="O399" s="13">
        <f>Raw_Data!M399</f>
        <v>9</v>
      </c>
      <c r="P399" s="13">
        <f t="shared" si="26"/>
        <v>1</v>
      </c>
      <c r="Q399" s="13">
        <f>Raw_Data!O399</f>
        <v>10</v>
      </c>
      <c r="R399" s="16">
        <f t="shared" si="27"/>
        <v>90</v>
      </c>
      <c r="S399" s="16">
        <f>Raw_Data!Q399</f>
        <v>90</v>
      </c>
      <c r="T399" s="17">
        <f>Raw_Data!R399</f>
        <v>1.25</v>
      </c>
      <c r="U399" s="13" t="str">
        <f>Raw_Data!S399</f>
        <v>High</v>
      </c>
      <c r="V399" s="13" t="str">
        <f>Raw_Data!T399</f>
        <v>In Progress</v>
      </c>
    </row>
    <row r="400" spans="1:22" x14ac:dyDescent="0.3">
      <c r="A400" s="13" t="str">
        <f>Raw_Data!A400</f>
        <v>EMP019</v>
      </c>
      <c r="B400" s="13" t="str">
        <f>Raw_Data!B400</f>
        <v>Manish Kumar</v>
      </c>
      <c r="C400" s="13" t="str">
        <f>Raw_Data!C400</f>
        <v>Sales</v>
      </c>
      <c r="D400" s="13" t="str">
        <f>Raw_Data!D400</f>
        <v>Sales Executive</v>
      </c>
      <c r="E400" s="13" t="str">
        <f>Raw_Data!E400</f>
        <v>Durgapur</v>
      </c>
      <c r="F400" s="13" t="str">
        <f>Raw_Data!F400</f>
        <v>Sourav Das</v>
      </c>
      <c r="G400" s="14">
        <f>DATE(VALUE(RIGHT(Raw_Data!G400,4)),VALUE(MID(Raw_Data!G400,4,2)),VALUE(LEFT(Raw_Data!G400,2)))</f>
        <v>46135</v>
      </c>
      <c r="H400" s="13" t="str">
        <f t="shared" si="24"/>
        <v>Apr-2026</v>
      </c>
      <c r="I400" s="13" t="str">
        <f t="shared" si="25"/>
        <v>Thu</v>
      </c>
      <c r="J400" s="13" t="str">
        <f>Raw_Data!H400</f>
        <v>Present</v>
      </c>
      <c r="K400" s="15">
        <f>IF(Raw_Data!I400="","",TIMEVALUE(Raw_Data!I400))</f>
        <v>0.37708333333333333</v>
      </c>
      <c r="L400" s="15">
        <f>IF(Raw_Data!J400="","",TIMEVALUE(Raw_Data!J400))</f>
        <v>0.73958333333333337</v>
      </c>
      <c r="M400" s="13">
        <f>Raw_Data!K400</f>
        <v>8.6999999999999993</v>
      </c>
      <c r="N400" s="13">
        <f>Raw_Data!L400</f>
        <v>20</v>
      </c>
      <c r="O400" s="13">
        <f>Raw_Data!M400</f>
        <v>20</v>
      </c>
      <c r="P400" s="13">
        <f t="shared" si="26"/>
        <v>0</v>
      </c>
      <c r="Q400" s="13">
        <f>Raw_Data!O400</f>
        <v>20</v>
      </c>
      <c r="R400" s="16">
        <f t="shared" si="27"/>
        <v>100</v>
      </c>
      <c r="S400" s="16">
        <f>Raw_Data!Q400</f>
        <v>100</v>
      </c>
      <c r="T400" s="17">
        <f>Raw_Data!R400</f>
        <v>0.7</v>
      </c>
      <c r="U400" s="13" t="str">
        <f>Raw_Data!S400</f>
        <v>Low</v>
      </c>
      <c r="V400" s="13" t="str">
        <f>Raw_Data!T400</f>
        <v>Closed</v>
      </c>
    </row>
    <row r="401" spans="1:22" x14ac:dyDescent="0.3">
      <c r="A401" s="13" t="str">
        <f>Raw_Data!A401</f>
        <v>EMP020</v>
      </c>
      <c r="B401" s="13" t="str">
        <f>Raw_Data!B401</f>
        <v>Riya Chatterjee</v>
      </c>
      <c r="C401" s="13" t="str">
        <f>Raw_Data!C401</f>
        <v>Customer Support</v>
      </c>
      <c r="D401" s="13" t="str">
        <f>Raw_Data!D401</f>
        <v>Support Executive</v>
      </c>
      <c r="E401" s="13" t="str">
        <f>Raw_Data!E401</f>
        <v>Durgapur</v>
      </c>
      <c r="F401" s="13" t="str">
        <f>Raw_Data!F401</f>
        <v>Ritu Ghosh</v>
      </c>
      <c r="G401" s="14">
        <f>DATE(VALUE(RIGHT(Raw_Data!G401,4)),VALUE(MID(Raw_Data!G401,4,2)),VALUE(LEFT(Raw_Data!G401,2)))</f>
        <v>46135</v>
      </c>
      <c r="H401" s="13" t="str">
        <f t="shared" si="24"/>
        <v>Apr-2026</v>
      </c>
      <c r="I401" s="13" t="str">
        <f t="shared" si="25"/>
        <v>Thu</v>
      </c>
      <c r="J401" s="13" t="str">
        <f>Raw_Data!H401</f>
        <v>Present</v>
      </c>
      <c r="K401" s="15">
        <f>IF(Raw_Data!I401="","",TIMEVALUE(Raw_Data!I401))</f>
        <v>0.41666666666666669</v>
      </c>
      <c r="L401" s="15">
        <f>IF(Raw_Data!J401="","",TIMEVALUE(Raw_Data!J401))</f>
        <v>0.81527777777777777</v>
      </c>
      <c r="M401" s="13">
        <f>Raw_Data!K401</f>
        <v>9.58</v>
      </c>
      <c r="N401" s="13">
        <f>Raw_Data!L401</f>
        <v>27</v>
      </c>
      <c r="O401" s="13">
        <f>Raw_Data!M401</f>
        <v>23</v>
      </c>
      <c r="P401" s="13">
        <f t="shared" si="26"/>
        <v>4</v>
      </c>
      <c r="Q401" s="13">
        <f>Raw_Data!O401</f>
        <v>27</v>
      </c>
      <c r="R401" s="16">
        <f t="shared" si="27"/>
        <v>85.18518518518519</v>
      </c>
      <c r="S401" s="16">
        <f>Raw_Data!Q401</f>
        <v>85.2</v>
      </c>
      <c r="T401" s="17">
        <f>Raw_Data!R401</f>
        <v>1.58</v>
      </c>
      <c r="U401" s="13" t="str">
        <f>Raw_Data!S401</f>
        <v>Critical</v>
      </c>
      <c r="V401" s="13" t="str">
        <f>Raw_Data!T401</f>
        <v>Pending</v>
      </c>
    </row>
    <row r="402" spans="1:22" x14ac:dyDescent="0.3">
      <c r="A402" s="13" t="str">
        <f>Raw_Data!A402</f>
        <v>EMP001</v>
      </c>
      <c r="B402" s="13" t="str">
        <f>Raw_Data!B402</f>
        <v>Aarav Sharma</v>
      </c>
      <c r="C402" s="13" t="str">
        <f>Raw_Data!C402</f>
        <v>Operations</v>
      </c>
      <c r="D402" s="13" t="str">
        <f>Raw_Data!D402</f>
        <v>MIS Executive</v>
      </c>
      <c r="E402" s="13" t="str">
        <f>Raw_Data!E402</f>
        <v>Kolkata</v>
      </c>
      <c r="F402" s="13" t="str">
        <f>Raw_Data!F402</f>
        <v>Amit Roy</v>
      </c>
      <c r="G402" s="14">
        <f>DATE(VALUE(RIGHT(Raw_Data!G402,4)),VALUE(MID(Raw_Data!G402,4,2)),VALUE(LEFT(Raw_Data!G402,2)))</f>
        <v>46136</v>
      </c>
      <c r="H402" s="13" t="str">
        <f t="shared" si="24"/>
        <v>Apr-2026</v>
      </c>
      <c r="I402" s="13" t="str">
        <f t="shared" si="25"/>
        <v>Fri</v>
      </c>
      <c r="J402" s="13" t="str">
        <f>Raw_Data!H402</f>
        <v>Present</v>
      </c>
      <c r="K402" s="15">
        <f>IF(Raw_Data!I402="","",TIMEVALUE(Raw_Data!I402))</f>
        <v>0.37847222222222221</v>
      </c>
      <c r="L402" s="15">
        <f>IF(Raw_Data!J402="","",TIMEVALUE(Raw_Data!J402))</f>
        <v>0.76597222222222228</v>
      </c>
      <c r="M402" s="13">
        <f>Raw_Data!K402</f>
        <v>9.3000000000000007</v>
      </c>
      <c r="N402" s="13">
        <f>Raw_Data!L402</f>
        <v>25</v>
      </c>
      <c r="O402" s="13">
        <f>Raw_Data!M402</f>
        <v>20</v>
      </c>
      <c r="P402" s="13">
        <f t="shared" si="26"/>
        <v>5</v>
      </c>
      <c r="Q402" s="13">
        <f>Raw_Data!O402</f>
        <v>25</v>
      </c>
      <c r="R402" s="16">
        <f t="shared" si="27"/>
        <v>80</v>
      </c>
      <c r="S402" s="16">
        <f>Raw_Data!Q402</f>
        <v>80</v>
      </c>
      <c r="T402" s="17">
        <f>Raw_Data!R402</f>
        <v>1.3</v>
      </c>
      <c r="U402" s="13" t="str">
        <f>Raw_Data!S402</f>
        <v>Low</v>
      </c>
      <c r="V402" s="13" t="str">
        <f>Raw_Data!T402</f>
        <v>Pending</v>
      </c>
    </row>
    <row r="403" spans="1:22" x14ac:dyDescent="0.3">
      <c r="A403" s="13" t="str">
        <f>Raw_Data!A403</f>
        <v>EMP002</v>
      </c>
      <c r="B403" s="13" t="str">
        <f>Raw_Data!B403</f>
        <v>Priya Singh</v>
      </c>
      <c r="C403" s="13" t="str">
        <f>Raw_Data!C403</f>
        <v>Operations</v>
      </c>
      <c r="D403" s="13" t="str">
        <f>Raw_Data!D403</f>
        <v>Process Executive</v>
      </c>
      <c r="E403" s="13" t="str">
        <f>Raw_Data!E403</f>
        <v>Kolkata</v>
      </c>
      <c r="F403" s="13" t="str">
        <f>Raw_Data!F403</f>
        <v>Amit Roy</v>
      </c>
      <c r="G403" s="14">
        <f>DATE(VALUE(RIGHT(Raw_Data!G403,4)),VALUE(MID(Raw_Data!G403,4,2)),VALUE(LEFT(Raw_Data!G403,2)))</f>
        <v>46136</v>
      </c>
      <c r="H403" s="13" t="str">
        <f t="shared" si="24"/>
        <v>Apr-2026</v>
      </c>
      <c r="I403" s="13" t="str">
        <f t="shared" si="25"/>
        <v>Fri</v>
      </c>
      <c r="J403" s="13" t="str">
        <f>Raw_Data!H403</f>
        <v>Present</v>
      </c>
      <c r="K403" s="15">
        <f>IF(Raw_Data!I403="","",TIMEVALUE(Raw_Data!I403))</f>
        <v>0.37569444444444444</v>
      </c>
      <c r="L403" s="15">
        <f>IF(Raw_Data!J403="","",TIMEVALUE(Raw_Data!J403))</f>
        <v>0.71527777777777779</v>
      </c>
      <c r="M403" s="13">
        <f>Raw_Data!K403</f>
        <v>8.15</v>
      </c>
      <c r="N403" s="13">
        <f>Raw_Data!L403</f>
        <v>22</v>
      </c>
      <c r="O403" s="13">
        <f>Raw_Data!M403</f>
        <v>17</v>
      </c>
      <c r="P403" s="13">
        <f t="shared" si="26"/>
        <v>5</v>
      </c>
      <c r="Q403" s="13">
        <f>Raw_Data!O403</f>
        <v>22</v>
      </c>
      <c r="R403" s="16">
        <f t="shared" si="27"/>
        <v>77.272727272727266</v>
      </c>
      <c r="S403" s="16">
        <f>Raw_Data!Q403</f>
        <v>77.3</v>
      </c>
      <c r="T403" s="17">
        <f>Raw_Data!R403</f>
        <v>0.15</v>
      </c>
      <c r="U403" s="13" t="str">
        <f>Raw_Data!S403</f>
        <v>Medium</v>
      </c>
      <c r="V403" s="13" t="str">
        <f>Raw_Data!T403</f>
        <v>Pending</v>
      </c>
    </row>
    <row r="404" spans="1:22" x14ac:dyDescent="0.3">
      <c r="A404" s="13" t="str">
        <f>Raw_Data!A404</f>
        <v>EMP003</v>
      </c>
      <c r="B404" s="13" t="str">
        <f>Raw_Data!B404</f>
        <v>Rahul Verma</v>
      </c>
      <c r="C404" s="13" t="str">
        <f>Raw_Data!C404</f>
        <v>Operations</v>
      </c>
      <c r="D404" s="13" t="str">
        <f>Raw_Data!D404</f>
        <v>Process Executive</v>
      </c>
      <c r="E404" s="13" t="str">
        <f>Raw_Data!E404</f>
        <v>Kolkata</v>
      </c>
      <c r="F404" s="13" t="str">
        <f>Raw_Data!F404</f>
        <v>Amit Roy</v>
      </c>
      <c r="G404" s="14">
        <f>DATE(VALUE(RIGHT(Raw_Data!G404,4)),VALUE(MID(Raw_Data!G404,4,2)),VALUE(LEFT(Raw_Data!G404,2)))</f>
        <v>46136</v>
      </c>
      <c r="H404" s="13" t="str">
        <f t="shared" si="24"/>
        <v>Apr-2026</v>
      </c>
      <c r="I404" s="13" t="str">
        <f t="shared" si="25"/>
        <v>Fri</v>
      </c>
      <c r="J404" s="13" t="str">
        <f>Raw_Data!H404</f>
        <v>Present</v>
      </c>
      <c r="K404" s="15">
        <f>IF(Raw_Data!I404="","",TIMEVALUE(Raw_Data!I404))</f>
        <v>0.37708333333333333</v>
      </c>
      <c r="L404" s="15">
        <f>IF(Raw_Data!J404="","",TIMEVALUE(Raw_Data!J404))</f>
        <v>0.67708333333333337</v>
      </c>
      <c r="M404" s="13">
        <f>Raw_Data!K404</f>
        <v>7.2</v>
      </c>
      <c r="N404" s="13">
        <f>Raw_Data!L404</f>
        <v>21</v>
      </c>
      <c r="O404" s="13">
        <f>Raw_Data!M404</f>
        <v>16</v>
      </c>
      <c r="P404" s="13">
        <f t="shared" si="26"/>
        <v>5</v>
      </c>
      <c r="Q404" s="13">
        <f>Raw_Data!O404</f>
        <v>21</v>
      </c>
      <c r="R404" s="16">
        <f t="shared" si="27"/>
        <v>76.19047619047619</v>
      </c>
      <c r="S404" s="16">
        <f>Raw_Data!Q404</f>
        <v>76.2</v>
      </c>
      <c r="T404" s="17">
        <f>Raw_Data!R404</f>
        <v>0</v>
      </c>
      <c r="U404" s="13" t="str">
        <f>Raw_Data!S404</f>
        <v>Medium</v>
      </c>
      <c r="V404" s="13" t="str">
        <f>Raw_Data!T404</f>
        <v>Pending</v>
      </c>
    </row>
    <row r="405" spans="1:22" x14ac:dyDescent="0.3">
      <c r="A405" s="13" t="str">
        <f>Raw_Data!A405</f>
        <v>EMP004</v>
      </c>
      <c r="B405" s="13" t="str">
        <f>Raw_Data!B405</f>
        <v>Sneha Das</v>
      </c>
      <c r="C405" s="13" t="str">
        <f>Raw_Data!C405</f>
        <v>Operations</v>
      </c>
      <c r="D405" s="13" t="str">
        <f>Raw_Data!D405</f>
        <v>Senior Executive</v>
      </c>
      <c r="E405" s="13" t="str">
        <f>Raw_Data!E405</f>
        <v>Kolkata</v>
      </c>
      <c r="F405" s="13" t="str">
        <f>Raw_Data!F405</f>
        <v>Amit Roy</v>
      </c>
      <c r="G405" s="14">
        <f>DATE(VALUE(RIGHT(Raw_Data!G405,4)),VALUE(MID(Raw_Data!G405,4,2)),VALUE(LEFT(Raw_Data!G405,2)))</f>
        <v>46136</v>
      </c>
      <c r="H405" s="13" t="str">
        <f t="shared" si="24"/>
        <v>Apr-2026</v>
      </c>
      <c r="I405" s="13" t="str">
        <f t="shared" si="25"/>
        <v>Fri</v>
      </c>
      <c r="J405" s="13" t="str">
        <f>Raw_Data!H405</f>
        <v>Present</v>
      </c>
      <c r="K405" s="15">
        <f>IF(Raw_Data!I405="","",TIMEVALUE(Raw_Data!I405))</f>
        <v>0.37708333333333333</v>
      </c>
      <c r="L405" s="15">
        <f>IF(Raw_Data!J405="","",TIMEVALUE(Raw_Data!J405))</f>
        <v>0.77569444444444446</v>
      </c>
      <c r="M405" s="13">
        <f>Raw_Data!K405</f>
        <v>9.57</v>
      </c>
      <c r="N405" s="13">
        <f>Raw_Data!L405</f>
        <v>24</v>
      </c>
      <c r="O405" s="13">
        <f>Raw_Data!M405</f>
        <v>20</v>
      </c>
      <c r="P405" s="13">
        <f t="shared" si="26"/>
        <v>4</v>
      </c>
      <c r="Q405" s="13">
        <f>Raw_Data!O405</f>
        <v>24</v>
      </c>
      <c r="R405" s="16">
        <f t="shared" si="27"/>
        <v>83.333333333333343</v>
      </c>
      <c r="S405" s="16">
        <f>Raw_Data!Q405</f>
        <v>83.3</v>
      </c>
      <c r="T405" s="17">
        <f>Raw_Data!R405</f>
        <v>1.57</v>
      </c>
      <c r="U405" s="13" t="str">
        <f>Raw_Data!S405</f>
        <v>Low</v>
      </c>
      <c r="V405" s="13" t="str">
        <f>Raw_Data!T405</f>
        <v>Pending</v>
      </c>
    </row>
    <row r="406" spans="1:22" x14ac:dyDescent="0.3">
      <c r="A406" s="13" t="str">
        <f>Raw_Data!A406</f>
        <v>EMP005</v>
      </c>
      <c r="B406" s="13" t="str">
        <f>Raw_Data!B406</f>
        <v>Vikram Patel</v>
      </c>
      <c r="C406" s="13" t="str">
        <f>Raw_Data!C406</f>
        <v>Operations</v>
      </c>
      <c r="D406" s="13" t="str">
        <f>Raw_Data!D406</f>
        <v>Process Executive</v>
      </c>
      <c r="E406" s="13" t="str">
        <f>Raw_Data!E406</f>
        <v>Kolkata</v>
      </c>
      <c r="F406" s="13" t="str">
        <f>Raw_Data!F406</f>
        <v>Amit Roy</v>
      </c>
      <c r="G406" s="14">
        <f>DATE(VALUE(RIGHT(Raw_Data!G406,4)),VALUE(MID(Raw_Data!G406,4,2)),VALUE(LEFT(Raw_Data!G406,2)))</f>
        <v>46136</v>
      </c>
      <c r="H406" s="13" t="str">
        <f t="shared" si="24"/>
        <v>Apr-2026</v>
      </c>
      <c r="I406" s="13" t="str">
        <f t="shared" si="25"/>
        <v>Fri</v>
      </c>
      <c r="J406" s="13" t="str">
        <f>Raw_Data!H406</f>
        <v>Present</v>
      </c>
      <c r="K406" s="15">
        <f>IF(Raw_Data!I406="","",TIMEVALUE(Raw_Data!I406))</f>
        <v>0.41805555555555557</v>
      </c>
      <c r="L406" s="15">
        <f>IF(Raw_Data!J406="","",TIMEVALUE(Raw_Data!J406))</f>
        <v>0.79097222222222219</v>
      </c>
      <c r="M406" s="13">
        <f>Raw_Data!K406</f>
        <v>8.9499999999999993</v>
      </c>
      <c r="N406" s="13">
        <f>Raw_Data!L406</f>
        <v>27</v>
      </c>
      <c r="O406" s="13">
        <f>Raw_Data!M406</f>
        <v>27</v>
      </c>
      <c r="P406" s="13">
        <f t="shared" si="26"/>
        <v>0</v>
      </c>
      <c r="Q406" s="13">
        <f>Raw_Data!O406</f>
        <v>27</v>
      </c>
      <c r="R406" s="16">
        <f t="shared" si="27"/>
        <v>100</v>
      </c>
      <c r="S406" s="16">
        <f>Raw_Data!Q406</f>
        <v>100</v>
      </c>
      <c r="T406" s="17">
        <f>Raw_Data!R406</f>
        <v>0.95</v>
      </c>
      <c r="U406" s="13" t="str">
        <f>Raw_Data!S406</f>
        <v>Low</v>
      </c>
      <c r="V406" s="13" t="str">
        <f>Raw_Data!T406</f>
        <v>Closed</v>
      </c>
    </row>
    <row r="407" spans="1:22" x14ac:dyDescent="0.3">
      <c r="A407" s="13" t="str">
        <f>Raw_Data!A407</f>
        <v>EMP006</v>
      </c>
      <c r="B407" s="13" t="str">
        <f>Raw_Data!B407</f>
        <v>Ananya Gupta</v>
      </c>
      <c r="C407" s="13" t="str">
        <f>Raw_Data!C407</f>
        <v>Finance</v>
      </c>
      <c r="D407" s="13" t="str">
        <f>Raw_Data!D407</f>
        <v>Finance Executive</v>
      </c>
      <c r="E407" s="13" t="str">
        <f>Raw_Data!E407</f>
        <v>Kolkata</v>
      </c>
      <c r="F407" s="13" t="str">
        <f>Raw_Data!F407</f>
        <v>Neha Sen</v>
      </c>
      <c r="G407" s="14">
        <f>DATE(VALUE(RIGHT(Raw_Data!G407,4)),VALUE(MID(Raw_Data!G407,4,2)),VALUE(LEFT(Raw_Data!G407,2)))</f>
        <v>46136</v>
      </c>
      <c r="H407" s="13" t="str">
        <f t="shared" si="24"/>
        <v>Apr-2026</v>
      </c>
      <c r="I407" s="13" t="str">
        <f t="shared" si="25"/>
        <v>Fri</v>
      </c>
      <c r="J407" s="13" t="str">
        <f>Raw_Data!H407</f>
        <v>Present</v>
      </c>
      <c r="K407" s="15">
        <f>IF(Raw_Data!I407="","",TIMEVALUE(Raw_Data!I407))</f>
        <v>0.3888888888888889</v>
      </c>
      <c r="L407" s="15">
        <f>IF(Raw_Data!J407="","",TIMEVALUE(Raw_Data!J407))</f>
        <v>0.78749999999999998</v>
      </c>
      <c r="M407" s="13">
        <f>Raw_Data!K407</f>
        <v>9.58</v>
      </c>
      <c r="N407" s="13">
        <f>Raw_Data!L407</f>
        <v>18</v>
      </c>
      <c r="O407" s="13">
        <f>Raw_Data!M407</f>
        <v>13</v>
      </c>
      <c r="P407" s="13">
        <f t="shared" si="26"/>
        <v>5</v>
      </c>
      <c r="Q407" s="13">
        <f>Raw_Data!O407</f>
        <v>18</v>
      </c>
      <c r="R407" s="16">
        <f t="shared" si="27"/>
        <v>72.222222222222214</v>
      </c>
      <c r="S407" s="16">
        <f>Raw_Data!Q407</f>
        <v>72.2</v>
      </c>
      <c r="T407" s="17">
        <f>Raw_Data!R407</f>
        <v>1.58</v>
      </c>
      <c r="U407" s="13" t="str">
        <f>Raw_Data!S407</f>
        <v>Medium</v>
      </c>
      <c r="V407" s="13" t="str">
        <f>Raw_Data!T407</f>
        <v>Pending</v>
      </c>
    </row>
    <row r="408" spans="1:22" x14ac:dyDescent="0.3">
      <c r="A408" s="13" t="str">
        <f>Raw_Data!A408</f>
        <v>EMP007</v>
      </c>
      <c r="B408" s="13" t="str">
        <f>Raw_Data!B408</f>
        <v>Rohan Mehta</v>
      </c>
      <c r="C408" s="13" t="str">
        <f>Raw_Data!C408</f>
        <v>Finance</v>
      </c>
      <c r="D408" s="13" t="str">
        <f>Raw_Data!D408</f>
        <v>Accounts Executive</v>
      </c>
      <c r="E408" s="13" t="str">
        <f>Raw_Data!E408</f>
        <v>Kolkata</v>
      </c>
      <c r="F408" s="13" t="str">
        <f>Raw_Data!F408</f>
        <v>Neha Sen</v>
      </c>
      <c r="G408" s="14">
        <f>DATE(VALUE(RIGHT(Raw_Data!G408,4)),VALUE(MID(Raw_Data!G408,4,2)),VALUE(LEFT(Raw_Data!G408,2)))</f>
        <v>46136</v>
      </c>
      <c r="H408" s="13" t="str">
        <f t="shared" si="24"/>
        <v>Apr-2026</v>
      </c>
      <c r="I408" s="13" t="str">
        <f t="shared" si="25"/>
        <v>Fri</v>
      </c>
      <c r="J408" s="13" t="str">
        <f>Raw_Data!H408</f>
        <v>Present</v>
      </c>
      <c r="K408" s="15">
        <f>IF(Raw_Data!I408="","",TIMEVALUE(Raw_Data!I408))</f>
        <v>0.38472222222222224</v>
      </c>
      <c r="L408" s="15">
        <f>IF(Raw_Data!J408="","",TIMEVALUE(Raw_Data!J408))</f>
        <v>0.71944444444444444</v>
      </c>
      <c r="M408" s="13">
        <f>Raw_Data!K408</f>
        <v>8.0399999999999991</v>
      </c>
      <c r="N408" s="13">
        <f>Raw_Data!L408</f>
        <v>17</v>
      </c>
      <c r="O408" s="13">
        <f>Raw_Data!M408</f>
        <v>17</v>
      </c>
      <c r="P408" s="13">
        <f t="shared" si="26"/>
        <v>0</v>
      </c>
      <c r="Q408" s="13">
        <f>Raw_Data!O408</f>
        <v>17</v>
      </c>
      <c r="R408" s="16">
        <f t="shared" si="27"/>
        <v>100</v>
      </c>
      <c r="S408" s="16">
        <f>Raw_Data!Q408</f>
        <v>100</v>
      </c>
      <c r="T408" s="17">
        <f>Raw_Data!R408</f>
        <v>0.04</v>
      </c>
      <c r="U408" s="13" t="str">
        <f>Raw_Data!S408</f>
        <v>Low</v>
      </c>
      <c r="V408" s="13" t="str">
        <f>Raw_Data!T408</f>
        <v>Closed</v>
      </c>
    </row>
    <row r="409" spans="1:22" x14ac:dyDescent="0.3">
      <c r="A409" s="13" t="str">
        <f>Raw_Data!A409</f>
        <v>EMP008</v>
      </c>
      <c r="B409" s="13" t="str">
        <f>Raw_Data!B409</f>
        <v>Ishita Roy</v>
      </c>
      <c r="C409" s="13" t="str">
        <f>Raw_Data!C409</f>
        <v>Finance</v>
      </c>
      <c r="D409" s="13" t="str">
        <f>Raw_Data!D409</f>
        <v>Finance Executive</v>
      </c>
      <c r="E409" s="13" t="str">
        <f>Raw_Data!E409</f>
        <v>Kolkata</v>
      </c>
      <c r="F409" s="13" t="str">
        <f>Raw_Data!F409</f>
        <v>Neha Sen</v>
      </c>
      <c r="G409" s="14">
        <f>DATE(VALUE(RIGHT(Raw_Data!G409,4)),VALUE(MID(Raw_Data!G409,4,2)),VALUE(LEFT(Raw_Data!G409,2)))</f>
        <v>46136</v>
      </c>
      <c r="H409" s="13" t="str">
        <f t="shared" si="24"/>
        <v>Apr-2026</v>
      </c>
      <c r="I409" s="13" t="str">
        <f t="shared" si="25"/>
        <v>Fri</v>
      </c>
      <c r="J409" s="13" t="str">
        <f>Raw_Data!H409</f>
        <v>Present</v>
      </c>
      <c r="K409" s="15">
        <f>IF(Raw_Data!I409="","",TIMEVALUE(Raw_Data!I409))</f>
        <v>0.42083333333333334</v>
      </c>
      <c r="L409" s="15">
        <f>IF(Raw_Data!J409="","",TIMEVALUE(Raw_Data!J409))</f>
        <v>0.72916666666666663</v>
      </c>
      <c r="M409" s="13">
        <f>Raw_Data!K409</f>
        <v>7.41</v>
      </c>
      <c r="N409" s="13">
        <f>Raw_Data!L409</f>
        <v>24</v>
      </c>
      <c r="O409" s="13">
        <f>Raw_Data!M409</f>
        <v>17</v>
      </c>
      <c r="P409" s="13">
        <f t="shared" si="26"/>
        <v>7</v>
      </c>
      <c r="Q409" s="13">
        <f>Raw_Data!O409</f>
        <v>24</v>
      </c>
      <c r="R409" s="16">
        <f t="shared" si="27"/>
        <v>70.833333333333343</v>
      </c>
      <c r="S409" s="16">
        <f>Raw_Data!Q409</f>
        <v>70.8</v>
      </c>
      <c r="T409" s="17">
        <f>Raw_Data!R409</f>
        <v>0</v>
      </c>
      <c r="U409" s="13" t="str">
        <f>Raw_Data!S409</f>
        <v>Medium</v>
      </c>
      <c r="V409" s="13" t="str">
        <f>Raw_Data!T409</f>
        <v>Pending</v>
      </c>
    </row>
    <row r="410" spans="1:22" x14ac:dyDescent="0.3">
      <c r="A410" s="13" t="str">
        <f>Raw_Data!A410</f>
        <v>EMP009</v>
      </c>
      <c r="B410" s="13" t="str">
        <f>Raw_Data!B410</f>
        <v>Arjun Nair</v>
      </c>
      <c r="C410" s="13" t="str">
        <f>Raw_Data!C410</f>
        <v>Sales</v>
      </c>
      <c r="D410" s="13" t="str">
        <f>Raw_Data!D410</f>
        <v>Sales Executive</v>
      </c>
      <c r="E410" s="13" t="str">
        <f>Raw_Data!E410</f>
        <v>Kolkata</v>
      </c>
      <c r="F410" s="13" t="str">
        <f>Raw_Data!F410</f>
        <v>Sourav Das</v>
      </c>
      <c r="G410" s="14">
        <f>DATE(VALUE(RIGHT(Raw_Data!G410,4)),VALUE(MID(Raw_Data!G410,4,2)),VALUE(LEFT(Raw_Data!G410,2)))</f>
        <v>46136</v>
      </c>
      <c r="H410" s="13" t="str">
        <f t="shared" si="24"/>
        <v>Apr-2026</v>
      </c>
      <c r="I410" s="13" t="str">
        <f t="shared" si="25"/>
        <v>Fri</v>
      </c>
      <c r="J410" s="13" t="str">
        <f>Raw_Data!H410</f>
        <v>Present</v>
      </c>
      <c r="K410" s="15">
        <f>IF(Raw_Data!I410="","",TIMEVALUE(Raw_Data!I410))</f>
        <v>0.42430555555555555</v>
      </c>
      <c r="L410" s="15">
        <f>IF(Raw_Data!J410="","",TIMEVALUE(Raw_Data!J410))</f>
        <v>0.82013888888888886</v>
      </c>
      <c r="M410" s="13">
        <f>Raw_Data!K410</f>
        <v>9.51</v>
      </c>
      <c r="N410" s="13">
        <f>Raw_Data!L410</f>
        <v>18</v>
      </c>
      <c r="O410" s="13">
        <f>Raw_Data!M410</f>
        <v>14</v>
      </c>
      <c r="P410" s="13">
        <f t="shared" si="26"/>
        <v>4</v>
      </c>
      <c r="Q410" s="13">
        <f>Raw_Data!O410</f>
        <v>18</v>
      </c>
      <c r="R410" s="16">
        <f t="shared" si="27"/>
        <v>77.777777777777786</v>
      </c>
      <c r="S410" s="16">
        <f>Raw_Data!Q410</f>
        <v>77.8</v>
      </c>
      <c r="T410" s="17">
        <f>Raw_Data!R410</f>
        <v>1.51</v>
      </c>
      <c r="U410" s="13" t="str">
        <f>Raw_Data!S410</f>
        <v>Low</v>
      </c>
      <c r="V410" s="13" t="str">
        <f>Raw_Data!T410</f>
        <v>Pending</v>
      </c>
    </row>
    <row r="411" spans="1:22" x14ac:dyDescent="0.3">
      <c r="A411" s="13" t="str">
        <f>Raw_Data!A411</f>
        <v>EMP010</v>
      </c>
      <c r="B411" s="13" t="str">
        <f>Raw_Data!B411</f>
        <v>Meera Kapoor</v>
      </c>
      <c r="C411" s="13" t="str">
        <f>Raw_Data!C411</f>
        <v>Sales</v>
      </c>
      <c r="D411" s="13" t="str">
        <f>Raw_Data!D411</f>
        <v>Sales Executive</v>
      </c>
      <c r="E411" s="13" t="str">
        <f>Raw_Data!E411</f>
        <v>Kolkata</v>
      </c>
      <c r="F411" s="13" t="str">
        <f>Raw_Data!F411</f>
        <v>Sourav Das</v>
      </c>
      <c r="G411" s="14">
        <f>DATE(VALUE(RIGHT(Raw_Data!G411,4)),VALUE(MID(Raw_Data!G411,4,2)),VALUE(LEFT(Raw_Data!G411,2)))</f>
        <v>46136</v>
      </c>
      <c r="H411" s="13" t="str">
        <f t="shared" si="24"/>
        <v>Apr-2026</v>
      </c>
      <c r="I411" s="13" t="str">
        <f t="shared" si="25"/>
        <v>Fri</v>
      </c>
      <c r="J411" s="13" t="str">
        <f>Raw_Data!H411</f>
        <v>Present</v>
      </c>
      <c r="K411" s="15">
        <f>IF(Raw_Data!I411="","",TIMEVALUE(Raw_Data!I411))</f>
        <v>0.375</v>
      </c>
      <c r="L411" s="15">
        <f>IF(Raw_Data!J411="","",TIMEVALUE(Raw_Data!J411))</f>
        <v>0.75902777777777775</v>
      </c>
      <c r="M411" s="13">
        <f>Raw_Data!K411</f>
        <v>9.23</v>
      </c>
      <c r="N411" s="13">
        <f>Raw_Data!L411</f>
        <v>22</v>
      </c>
      <c r="O411" s="13">
        <f>Raw_Data!M411</f>
        <v>20</v>
      </c>
      <c r="P411" s="13">
        <f t="shared" si="26"/>
        <v>2</v>
      </c>
      <c r="Q411" s="13">
        <f>Raw_Data!O411</f>
        <v>22</v>
      </c>
      <c r="R411" s="16">
        <f t="shared" si="27"/>
        <v>90.909090909090907</v>
      </c>
      <c r="S411" s="16">
        <f>Raw_Data!Q411</f>
        <v>90.9</v>
      </c>
      <c r="T411" s="17">
        <f>Raw_Data!R411</f>
        <v>1.23</v>
      </c>
      <c r="U411" s="13" t="str">
        <f>Raw_Data!S411</f>
        <v>Low</v>
      </c>
      <c r="V411" s="13" t="str">
        <f>Raw_Data!T411</f>
        <v>In Progress</v>
      </c>
    </row>
    <row r="412" spans="1:22" x14ac:dyDescent="0.3">
      <c r="A412" s="13" t="str">
        <f>Raw_Data!A412</f>
        <v>EMP011</v>
      </c>
      <c r="B412" s="13" t="str">
        <f>Raw_Data!B412</f>
        <v>Karan Malhotra</v>
      </c>
      <c r="C412" s="13" t="str">
        <f>Raw_Data!C412</f>
        <v>Sales</v>
      </c>
      <c r="D412" s="13" t="str">
        <f>Raw_Data!D412</f>
        <v>Senior Executive</v>
      </c>
      <c r="E412" s="13" t="str">
        <f>Raw_Data!E412</f>
        <v>Kolkata</v>
      </c>
      <c r="F412" s="13" t="str">
        <f>Raw_Data!F412</f>
        <v>Sourav Das</v>
      </c>
      <c r="G412" s="14">
        <f>DATE(VALUE(RIGHT(Raw_Data!G412,4)),VALUE(MID(Raw_Data!G412,4,2)),VALUE(LEFT(Raw_Data!G412,2)))</f>
        <v>46136</v>
      </c>
      <c r="H412" s="13" t="str">
        <f t="shared" si="24"/>
        <v>Apr-2026</v>
      </c>
      <c r="I412" s="13" t="str">
        <f t="shared" si="25"/>
        <v>Fri</v>
      </c>
      <c r="J412" s="13" t="str">
        <f>Raw_Data!H412</f>
        <v>Present</v>
      </c>
      <c r="K412" s="15">
        <f>IF(Raw_Data!I412="","",TIMEVALUE(Raw_Data!I412))</f>
        <v>0.38333333333333336</v>
      </c>
      <c r="L412" s="15">
        <f>IF(Raw_Data!J412="","",TIMEVALUE(Raw_Data!J412))</f>
        <v>0.71250000000000002</v>
      </c>
      <c r="M412" s="13">
        <f>Raw_Data!K412</f>
        <v>7.91</v>
      </c>
      <c r="N412" s="13">
        <f>Raw_Data!L412</f>
        <v>30</v>
      </c>
      <c r="O412" s="13">
        <f>Raw_Data!M412</f>
        <v>30</v>
      </c>
      <c r="P412" s="13">
        <f t="shared" si="26"/>
        <v>0</v>
      </c>
      <c r="Q412" s="13">
        <f>Raw_Data!O412</f>
        <v>30</v>
      </c>
      <c r="R412" s="16">
        <f t="shared" si="27"/>
        <v>100</v>
      </c>
      <c r="S412" s="16">
        <f>Raw_Data!Q412</f>
        <v>100</v>
      </c>
      <c r="T412" s="17">
        <f>Raw_Data!R412</f>
        <v>0</v>
      </c>
      <c r="U412" s="13" t="str">
        <f>Raw_Data!S412</f>
        <v>Low</v>
      </c>
      <c r="V412" s="13" t="str">
        <f>Raw_Data!T412</f>
        <v>Closed</v>
      </c>
    </row>
    <row r="413" spans="1:22" x14ac:dyDescent="0.3">
      <c r="A413" s="13" t="str">
        <f>Raw_Data!A413</f>
        <v>EMP012</v>
      </c>
      <c r="B413" s="13" t="str">
        <f>Raw_Data!B413</f>
        <v>Tanya Bose</v>
      </c>
      <c r="C413" s="13" t="str">
        <f>Raw_Data!C413</f>
        <v>HR</v>
      </c>
      <c r="D413" s="13" t="str">
        <f>Raw_Data!D413</f>
        <v>HR Executive</v>
      </c>
      <c r="E413" s="13" t="str">
        <f>Raw_Data!E413</f>
        <v>Kolkata</v>
      </c>
      <c r="F413" s="13" t="str">
        <f>Raw_Data!F413</f>
        <v>Ritu Ghosh</v>
      </c>
      <c r="G413" s="14">
        <f>DATE(VALUE(RIGHT(Raw_Data!G413,4)),VALUE(MID(Raw_Data!G413,4,2)),VALUE(LEFT(Raw_Data!G413,2)))</f>
        <v>46136</v>
      </c>
      <c r="H413" s="13" t="str">
        <f t="shared" si="24"/>
        <v>Apr-2026</v>
      </c>
      <c r="I413" s="13" t="str">
        <f t="shared" si="25"/>
        <v>Fri</v>
      </c>
      <c r="J413" s="13" t="str">
        <f>Raw_Data!H413</f>
        <v>Present</v>
      </c>
      <c r="K413" s="15">
        <f>IF(Raw_Data!I413="","",TIMEVALUE(Raw_Data!I413))</f>
        <v>0.37986111111111109</v>
      </c>
      <c r="L413" s="15">
        <f>IF(Raw_Data!J413="","",TIMEVALUE(Raw_Data!J413))</f>
        <v>0.72986111111111107</v>
      </c>
      <c r="M413" s="13">
        <f>Raw_Data!K413</f>
        <v>8.4</v>
      </c>
      <c r="N413" s="13">
        <f>Raw_Data!L413</f>
        <v>15</v>
      </c>
      <c r="O413" s="13">
        <f>Raw_Data!M413</f>
        <v>13</v>
      </c>
      <c r="P413" s="13">
        <f t="shared" si="26"/>
        <v>2</v>
      </c>
      <c r="Q413" s="13">
        <f>Raw_Data!O413</f>
        <v>15</v>
      </c>
      <c r="R413" s="16">
        <f t="shared" si="27"/>
        <v>86.666666666666671</v>
      </c>
      <c r="S413" s="16">
        <f>Raw_Data!Q413</f>
        <v>86.7</v>
      </c>
      <c r="T413" s="17">
        <f>Raw_Data!R413</f>
        <v>0.4</v>
      </c>
      <c r="U413" s="13" t="str">
        <f>Raw_Data!S413</f>
        <v>Medium</v>
      </c>
      <c r="V413" s="13" t="str">
        <f>Raw_Data!T413</f>
        <v>In Progress</v>
      </c>
    </row>
    <row r="414" spans="1:22" x14ac:dyDescent="0.3">
      <c r="A414" s="13" t="str">
        <f>Raw_Data!A414</f>
        <v>EMP013</v>
      </c>
      <c r="B414" s="13" t="str">
        <f>Raw_Data!B414</f>
        <v>Aditya Jain</v>
      </c>
      <c r="C414" s="13" t="str">
        <f>Raw_Data!C414</f>
        <v>Customer Support</v>
      </c>
      <c r="D414" s="13" t="str">
        <f>Raw_Data!D414</f>
        <v>Support Executive</v>
      </c>
      <c r="E414" s="13" t="str">
        <f>Raw_Data!E414</f>
        <v>Kolkata</v>
      </c>
      <c r="F414" s="13" t="str">
        <f>Raw_Data!F414</f>
        <v>Ritu Ghosh</v>
      </c>
      <c r="G414" s="14">
        <f>DATE(VALUE(RIGHT(Raw_Data!G414,4)),VALUE(MID(Raw_Data!G414,4,2)),VALUE(LEFT(Raw_Data!G414,2)))</f>
        <v>46136</v>
      </c>
      <c r="H414" s="13" t="str">
        <f t="shared" si="24"/>
        <v>Apr-2026</v>
      </c>
      <c r="I414" s="13" t="str">
        <f t="shared" si="25"/>
        <v>Fri</v>
      </c>
      <c r="J414" s="13" t="str">
        <f>Raw_Data!H414</f>
        <v>Leave</v>
      </c>
      <c r="K414" s="15" t="str">
        <f>IF(Raw_Data!I414="","",TIMEVALUE(Raw_Data!I414))</f>
        <v/>
      </c>
      <c r="L414" s="15" t="str">
        <f>IF(Raw_Data!J414="","",TIMEVALUE(Raw_Data!J414))</f>
        <v/>
      </c>
      <c r="M414" s="13">
        <f>Raw_Data!K414</f>
        <v>0</v>
      </c>
      <c r="N414" s="13">
        <f>Raw_Data!L414</f>
        <v>0</v>
      </c>
      <c r="O414" s="13">
        <f>Raw_Data!M414</f>
        <v>0</v>
      </c>
      <c r="P414" s="13">
        <f t="shared" si="26"/>
        <v>0</v>
      </c>
      <c r="Q414" s="13">
        <f>Raw_Data!O414</f>
        <v>0</v>
      </c>
      <c r="R414" s="16">
        <f t="shared" si="27"/>
        <v>0</v>
      </c>
      <c r="S414" s="16">
        <f>Raw_Data!Q414</f>
        <v>0</v>
      </c>
      <c r="T414" s="17">
        <f>Raw_Data!R414</f>
        <v>0</v>
      </c>
      <c r="U414" s="13" t="str">
        <f>Raw_Data!S414</f>
        <v>Low</v>
      </c>
      <c r="V414" s="13" t="str">
        <f>Raw_Data!T414</f>
        <v>Closed</v>
      </c>
    </row>
    <row r="415" spans="1:22" x14ac:dyDescent="0.3">
      <c r="A415" s="13" t="str">
        <f>Raw_Data!A415</f>
        <v>EMP014</v>
      </c>
      <c r="B415" s="13" t="str">
        <f>Raw_Data!B415</f>
        <v>Neha Agarwal</v>
      </c>
      <c r="C415" s="13" t="str">
        <f>Raw_Data!C415</f>
        <v>Customer Support</v>
      </c>
      <c r="D415" s="13" t="str">
        <f>Raw_Data!D415</f>
        <v>Support Executive</v>
      </c>
      <c r="E415" s="13" t="str">
        <f>Raw_Data!E415</f>
        <v>Kolkata</v>
      </c>
      <c r="F415" s="13" t="str">
        <f>Raw_Data!F415</f>
        <v>Ritu Ghosh</v>
      </c>
      <c r="G415" s="14">
        <f>DATE(VALUE(RIGHT(Raw_Data!G415,4)),VALUE(MID(Raw_Data!G415,4,2)),VALUE(LEFT(Raw_Data!G415,2)))</f>
        <v>46136</v>
      </c>
      <c r="H415" s="13" t="str">
        <f t="shared" si="24"/>
        <v>Apr-2026</v>
      </c>
      <c r="I415" s="13" t="str">
        <f t="shared" si="25"/>
        <v>Fri</v>
      </c>
      <c r="J415" s="13" t="str">
        <f>Raw_Data!H415</f>
        <v>Half Day</v>
      </c>
      <c r="K415" s="15">
        <f>IF(Raw_Data!I415="","",TIMEVALUE(Raw_Data!I415))</f>
        <v>0.37777777777777777</v>
      </c>
      <c r="L415" s="15">
        <f>IF(Raw_Data!J415="","",TIMEVALUE(Raw_Data!J415))</f>
        <v>0.54722222222222228</v>
      </c>
      <c r="M415" s="13">
        <f>Raw_Data!K415</f>
        <v>4.08</v>
      </c>
      <c r="N415" s="13">
        <f>Raw_Data!L415</f>
        <v>17</v>
      </c>
      <c r="O415" s="13">
        <f>Raw_Data!M415</f>
        <v>13</v>
      </c>
      <c r="P415" s="13">
        <f t="shared" si="26"/>
        <v>4</v>
      </c>
      <c r="Q415" s="13">
        <f>Raw_Data!O415</f>
        <v>17</v>
      </c>
      <c r="R415" s="16">
        <f t="shared" si="27"/>
        <v>76.470588235294116</v>
      </c>
      <c r="S415" s="16">
        <f>Raw_Data!Q415</f>
        <v>76.5</v>
      </c>
      <c r="T415" s="17">
        <f>Raw_Data!R415</f>
        <v>0</v>
      </c>
      <c r="U415" s="13" t="str">
        <f>Raw_Data!S415</f>
        <v>Medium</v>
      </c>
      <c r="V415" s="13" t="str">
        <f>Raw_Data!T415</f>
        <v>Pending</v>
      </c>
    </row>
    <row r="416" spans="1:22" x14ac:dyDescent="0.3">
      <c r="A416" s="13" t="str">
        <f>Raw_Data!A416</f>
        <v>EMP015</v>
      </c>
      <c r="B416" s="13" t="str">
        <f>Raw_Data!B416</f>
        <v>Siddharth Roy</v>
      </c>
      <c r="C416" s="13" t="str">
        <f>Raw_Data!C416</f>
        <v>Customer Support</v>
      </c>
      <c r="D416" s="13" t="str">
        <f>Raw_Data!D416</f>
        <v>Senior Executive</v>
      </c>
      <c r="E416" s="13" t="str">
        <f>Raw_Data!E416</f>
        <v>Kolkata</v>
      </c>
      <c r="F416" s="13" t="str">
        <f>Raw_Data!F416</f>
        <v>Ritu Ghosh</v>
      </c>
      <c r="G416" s="14">
        <f>DATE(VALUE(RIGHT(Raw_Data!G416,4)),VALUE(MID(Raw_Data!G416,4,2)),VALUE(LEFT(Raw_Data!G416,2)))</f>
        <v>46136</v>
      </c>
      <c r="H416" s="13" t="str">
        <f t="shared" si="24"/>
        <v>Apr-2026</v>
      </c>
      <c r="I416" s="13" t="str">
        <f t="shared" si="25"/>
        <v>Fri</v>
      </c>
      <c r="J416" s="13" t="str">
        <f>Raw_Data!H416</f>
        <v>Present</v>
      </c>
      <c r="K416" s="15">
        <f>IF(Raw_Data!I416="","",TIMEVALUE(Raw_Data!I416))</f>
        <v>0.41805555555555557</v>
      </c>
      <c r="L416" s="15">
        <f>IF(Raw_Data!J416="","",TIMEVALUE(Raw_Data!J416))</f>
        <v>0.71944444444444444</v>
      </c>
      <c r="M416" s="13">
        <f>Raw_Data!K416</f>
        <v>7.24</v>
      </c>
      <c r="N416" s="13">
        <f>Raw_Data!L416</f>
        <v>31</v>
      </c>
      <c r="O416" s="13">
        <f>Raw_Data!M416</f>
        <v>22</v>
      </c>
      <c r="P416" s="13">
        <f t="shared" si="26"/>
        <v>9</v>
      </c>
      <c r="Q416" s="13">
        <f>Raw_Data!O416</f>
        <v>31</v>
      </c>
      <c r="R416" s="16">
        <f t="shared" si="27"/>
        <v>70.967741935483872</v>
      </c>
      <c r="S416" s="16">
        <f>Raw_Data!Q416</f>
        <v>71</v>
      </c>
      <c r="T416" s="17">
        <f>Raw_Data!R416</f>
        <v>0</v>
      </c>
      <c r="U416" s="13" t="str">
        <f>Raw_Data!S416</f>
        <v>Low</v>
      </c>
      <c r="V416" s="13" t="str">
        <f>Raw_Data!T416</f>
        <v>Backlog</v>
      </c>
    </row>
    <row r="417" spans="1:22" x14ac:dyDescent="0.3">
      <c r="A417" s="13" t="str">
        <f>Raw_Data!A417</f>
        <v>EMP016</v>
      </c>
      <c r="B417" s="13" t="str">
        <f>Raw_Data!B417</f>
        <v>Pooja Saha</v>
      </c>
      <c r="C417" s="13" t="str">
        <f>Raw_Data!C417</f>
        <v>Operations</v>
      </c>
      <c r="D417" s="13" t="str">
        <f>Raw_Data!D417</f>
        <v>Process Executive</v>
      </c>
      <c r="E417" s="13" t="str">
        <f>Raw_Data!E417</f>
        <v>Durgapur</v>
      </c>
      <c r="F417" s="13" t="str">
        <f>Raw_Data!F417</f>
        <v>Amit Roy</v>
      </c>
      <c r="G417" s="14">
        <f>DATE(VALUE(RIGHT(Raw_Data!G417,4)),VALUE(MID(Raw_Data!G417,4,2)),VALUE(LEFT(Raw_Data!G417,2)))</f>
        <v>46136</v>
      </c>
      <c r="H417" s="13" t="str">
        <f t="shared" si="24"/>
        <v>Apr-2026</v>
      </c>
      <c r="I417" s="13" t="str">
        <f t="shared" si="25"/>
        <v>Fri</v>
      </c>
      <c r="J417" s="13" t="str">
        <f>Raw_Data!H417</f>
        <v>Present</v>
      </c>
      <c r="K417" s="15">
        <f>IF(Raw_Data!I417="","",TIMEVALUE(Raw_Data!I417))</f>
        <v>0.3888888888888889</v>
      </c>
      <c r="L417" s="15">
        <f>IF(Raw_Data!J417="","",TIMEVALUE(Raw_Data!J417))</f>
        <v>0.75972222222222219</v>
      </c>
      <c r="M417" s="13">
        <f>Raw_Data!K417</f>
        <v>8.91</v>
      </c>
      <c r="N417" s="13">
        <f>Raw_Data!L417</f>
        <v>25</v>
      </c>
      <c r="O417" s="13">
        <f>Raw_Data!M417</f>
        <v>24</v>
      </c>
      <c r="P417" s="13">
        <f t="shared" si="26"/>
        <v>1</v>
      </c>
      <c r="Q417" s="13">
        <f>Raw_Data!O417</f>
        <v>25</v>
      </c>
      <c r="R417" s="16">
        <f t="shared" si="27"/>
        <v>96</v>
      </c>
      <c r="S417" s="16">
        <f>Raw_Data!Q417</f>
        <v>96</v>
      </c>
      <c r="T417" s="17">
        <f>Raw_Data!R417</f>
        <v>0.91</v>
      </c>
      <c r="U417" s="13" t="str">
        <f>Raw_Data!S417</f>
        <v>Medium</v>
      </c>
      <c r="V417" s="13" t="str">
        <f>Raw_Data!T417</f>
        <v>In Progress</v>
      </c>
    </row>
    <row r="418" spans="1:22" x14ac:dyDescent="0.3">
      <c r="A418" s="13" t="str">
        <f>Raw_Data!A418</f>
        <v>EMP017</v>
      </c>
      <c r="B418" s="13" t="str">
        <f>Raw_Data!B418</f>
        <v>Abhishek Paul</v>
      </c>
      <c r="C418" s="13" t="str">
        <f>Raw_Data!C418</f>
        <v>Operations</v>
      </c>
      <c r="D418" s="13" t="str">
        <f>Raw_Data!D418</f>
        <v>Process Executive</v>
      </c>
      <c r="E418" s="13" t="str">
        <f>Raw_Data!E418</f>
        <v>Durgapur</v>
      </c>
      <c r="F418" s="13" t="str">
        <f>Raw_Data!F418</f>
        <v>Amit Roy</v>
      </c>
      <c r="G418" s="14">
        <f>DATE(VALUE(RIGHT(Raw_Data!G418,4)),VALUE(MID(Raw_Data!G418,4,2)),VALUE(LEFT(Raw_Data!G418,2)))</f>
        <v>46136</v>
      </c>
      <c r="H418" s="13" t="str">
        <f t="shared" si="24"/>
        <v>Apr-2026</v>
      </c>
      <c r="I418" s="13" t="str">
        <f t="shared" si="25"/>
        <v>Fri</v>
      </c>
      <c r="J418" s="13" t="str">
        <f>Raw_Data!H418</f>
        <v>Present</v>
      </c>
      <c r="K418" s="15">
        <f>IF(Raw_Data!I418="","",TIMEVALUE(Raw_Data!I418))</f>
        <v>0.38055555555555554</v>
      </c>
      <c r="L418" s="15">
        <f>IF(Raw_Data!J418="","",TIMEVALUE(Raw_Data!J418))</f>
        <v>0.68888888888888888</v>
      </c>
      <c r="M418" s="13">
        <f>Raw_Data!K418</f>
        <v>7.4</v>
      </c>
      <c r="N418" s="13">
        <f>Raw_Data!L418</f>
        <v>33</v>
      </c>
      <c r="O418" s="13">
        <f>Raw_Data!M418</f>
        <v>33</v>
      </c>
      <c r="P418" s="13">
        <f t="shared" si="26"/>
        <v>0</v>
      </c>
      <c r="Q418" s="13">
        <f>Raw_Data!O418</f>
        <v>33</v>
      </c>
      <c r="R418" s="16">
        <f t="shared" si="27"/>
        <v>100</v>
      </c>
      <c r="S418" s="16">
        <f>Raw_Data!Q418</f>
        <v>100</v>
      </c>
      <c r="T418" s="17">
        <f>Raw_Data!R418</f>
        <v>0</v>
      </c>
      <c r="U418" s="13" t="str">
        <f>Raw_Data!S418</f>
        <v>Low</v>
      </c>
      <c r="V418" s="13" t="str">
        <f>Raw_Data!T418</f>
        <v>Closed</v>
      </c>
    </row>
    <row r="419" spans="1:22" x14ac:dyDescent="0.3">
      <c r="A419" s="13" t="str">
        <f>Raw_Data!A419</f>
        <v>EMP018</v>
      </c>
      <c r="B419" s="13" t="str">
        <f>Raw_Data!B419</f>
        <v>Nandini Ghosh</v>
      </c>
      <c r="C419" s="13" t="str">
        <f>Raw_Data!C419</f>
        <v>Finance</v>
      </c>
      <c r="D419" s="13" t="str">
        <f>Raw_Data!D419</f>
        <v>Finance Executive</v>
      </c>
      <c r="E419" s="13" t="str">
        <f>Raw_Data!E419</f>
        <v>Durgapur</v>
      </c>
      <c r="F419" s="13" t="str">
        <f>Raw_Data!F419</f>
        <v>Neha Sen</v>
      </c>
      <c r="G419" s="14">
        <f>DATE(VALUE(RIGHT(Raw_Data!G419,4)),VALUE(MID(Raw_Data!G419,4,2)),VALUE(LEFT(Raw_Data!G419,2)))</f>
        <v>46136</v>
      </c>
      <c r="H419" s="13" t="str">
        <f t="shared" si="24"/>
        <v>Apr-2026</v>
      </c>
      <c r="I419" s="13" t="str">
        <f t="shared" si="25"/>
        <v>Fri</v>
      </c>
      <c r="J419" s="13" t="str">
        <f>Raw_Data!H419</f>
        <v>Present</v>
      </c>
      <c r="K419" s="15">
        <f>IF(Raw_Data!I419="","",TIMEVALUE(Raw_Data!I419))</f>
        <v>0.38333333333333336</v>
      </c>
      <c r="L419" s="15">
        <f>IF(Raw_Data!J419="","",TIMEVALUE(Raw_Data!J419))</f>
        <v>0.7416666666666667</v>
      </c>
      <c r="M419" s="13">
        <f>Raw_Data!K419</f>
        <v>8.61</v>
      </c>
      <c r="N419" s="13">
        <f>Raw_Data!L419</f>
        <v>21</v>
      </c>
      <c r="O419" s="13">
        <f>Raw_Data!M419</f>
        <v>20</v>
      </c>
      <c r="P419" s="13">
        <f t="shared" si="26"/>
        <v>1</v>
      </c>
      <c r="Q419" s="13">
        <f>Raw_Data!O419</f>
        <v>21</v>
      </c>
      <c r="R419" s="16">
        <f t="shared" si="27"/>
        <v>95.238095238095227</v>
      </c>
      <c r="S419" s="16">
        <f>Raw_Data!Q419</f>
        <v>95.2</v>
      </c>
      <c r="T419" s="17">
        <f>Raw_Data!R419</f>
        <v>0.61</v>
      </c>
      <c r="U419" s="13" t="str">
        <f>Raw_Data!S419</f>
        <v>Medium</v>
      </c>
      <c r="V419" s="13" t="str">
        <f>Raw_Data!T419</f>
        <v>In Progress</v>
      </c>
    </row>
    <row r="420" spans="1:22" x14ac:dyDescent="0.3">
      <c r="A420" s="13" t="str">
        <f>Raw_Data!A420</f>
        <v>EMP019</v>
      </c>
      <c r="B420" s="13" t="str">
        <f>Raw_Data!B420</f>
        <v>Manish Kumar</v>
      </c>
      <c r="C420" s="13" t="str">
        <f>Raw_Data!C420</f>
        <v>Sales</v>
      </c>
      <c r="D420" s="13" t="str">
        <f>Raw_Data!D420</f>
        <v>Sales Executive</v>
      </c>
      <c r="E420" s="13" t="str">
        <f>Raw_Data!E420</f>
        <v>Durgapur</v>
      </c>
      <c r="F420" s="13" t="str">
        <f>Raw_Data!F420</f>
        <v>Sourav Das</v>
      </c>
      <c r="G420" s="14">
        <f>DATE(VALUE(RIGHT(Raw_Data!G420,4)),VALUE(MID(Raw_Data!G420,4,2)),VALUE(LEFT(Raw_Data!G420,2)))</f>
        <v>46136</v>
      </c>
      <c r="H420" s="13" t="str">
        <f t="shared" si="24"/>
        <v>Apr-2026</v>
      </c>
      <c r="I420" s="13" t="str">
        <f t="shared" si="25"/>
        <v>Fri</v>
      </c>
      <c r="J420" s="13" t="str">
        <f>Raw_Data!H420</f>
        <v>Present</v>
      </c>
      <c r="K420" s="15">
        <f>IF(Raw_Data!I420="","",TIMEVALUE(Raw_Data!I420))</f>
        <v>0.3840277777777778</v>
      </c>
      <c r="L420" s="15">
        <f>IF(Raw_Data!J420="","",TIMEVALUE(Raw_Data!J420))</f>
        <v>0.75694444444444442</v>
      </c>
      <c r="M420" s="13">
        <f>Raw_Data!K420</f>
        <v>8.9499999999999993</v>
      </c>
      <c r="N420" s="13">
        <f>Raw_Data!L420</f>
        <v>20</v>
      </c>
      <c r="O420" s="13">
        <f>Raw_Data!M420</f>
        <v>14</v>
      </c>
      <c r="P420" s="13">
        <f t="shared" si="26"/>
        <v>6</v>
      </c>
      <c r="Q420" s="13">
        <f>Raw_Data!O420</f>
        <v>20</v>
      </c>
      <c r="R420" s="16">
        <f t="shared" si="27"/>
        <v>70</v>
      </c>
      <c r="S420" s="16">
        <f>Raw_Data!Q420</f>
        <v>70</v>
      </c>
      <c r="T420" s="17">
        <f>Raw_Data!R420</f>
        <v>0.95</v>
      </c>
      <c r="U420" s="13" t="str">
        <f>Raw_Data!S420</f>
        <v>Medium</v>
      </c>
      <c r="V420" s="13" t="str">
        <f>Raw_Data!T420</f>
        <v>Pending</v>
      </c>
    </row>
    <row r="421" spans="1:22" x14ac:dyDescent="0.3">
      <c r="A421" s="13" t="str">
        <f>Raw_Data!A421</f>
        <v>EMP020</v>
      </c>
      <c r="B421" s="13" t="str">
        <f>Raw_Data!B421</f>
        <v>Riya Chatterjee</v>
      </c>
      <c r="C421" s="13" t="str">
        <f>Raw_Data!C421</f>
        <v>Customer Support</v>
      </c>
      <c r="D421" s="13" t="str">
        <f>Raw_Data!D421</f>
        <v>Support Executive</v>
      </c>
      <c r="E421" s="13" t="str">
        <f>Raw_Data!E421</f>
        <v>Durgapur</v>
      </c>
      <c r="F421" s="13" t="str">
        <f>Raw_Data!F421</f>
        <v>Ritu Ghosh</v>
      </c>
      <c r="G421" s="14">
        <f>DATE(VALUE(RIGHT(Raw_Data!G421,4)),VALUE(MID(Raw_Data!G421,4,2)),VALUE(LEFT(Raw_Data!G421,2)))</f>
        <v>46136</v>
      </c>
      <c r="H421" s="13" t="str">
        <f t="shared" si="24"/>
        <v>Apr-2026</v>
      </c>
      <c r="I421" s="13" t="str">
        <f t="shared" si="25"/>
        <v>Fri</v>
      </c>
      <c r="J421" s="13" t="str">
        <f>Raw_Data!H421</f>
        <v>Present</v>
      </c>
      <c r="K421" s="15">
        <f>IF(Raw_Data!I421="","",TIMEVALUE(Raw_Data!I421))</f>
        <v>0.38124999999999998</v>
      </c>
      <c r="L421" s="15">
        <f>IF(Raw_Data!J421="","",TIMEVALUE(Raw_Data!J421))</f>
        <v>0.74791666666666667</v>
      </c>
      <c r="M421" s="13">
        <f>Raw_Data!K421</f>
        <v>8.8000000000000007</v>
      </c>
      <c r="N421" s="13">
        <f>Raw_Data!L421</f>
        <v>26</v>
      </c>
      <c r="O421" s="13">
        <f>Raw_Data!M421</f>
        <v>24</v>
      </c>
      <c r="P421" s="13">
        <f t="shared" si="26"/>
        <v>2</v>
      </c>
      <c r="Q421" s="13">
        <f>Raw_Data!O421</f>
        <v>26</v>
      </c>
      <c r="R421" s="16">
        <f t="shared" si="27"/>
        <v>92.307692307692307</v>
      </c>
      <c r="S421" s="16">
        <f>Raw_Data!Q421</f>
        <v>92.3</v>
      </c>
      <c r="T421" s="17">
        <f>Raw_Data!R421</f>
        <v>0.8</v>
      </c>
      <c r="U421" s="13" t="str">
        <f>Raw_Data!S421</f>
        <v>Low</v>
      </c>
      <c r="V421" s="13" t="str">
        <f>Raw_Data!T421</f>
        <v>In Progress</v>
      </c>
    </row>
    <row r="422" spans="1:22" x14ac:dyDescent="0.3">
      <c r="A422" s="13" t="str">
        <f>Raw_Data!A422</f>
        <v>EMP001</v>
      </c>
      <c r="B422" s="13" t="str">
        <f>Raw_Data!B422</f>
        <v>Aarav Sharma</v>
      </c>
      <c r="C422" s="13" t="str">
        <f>Raw_Data!C422</f>
        <v>Operations</v>
      </c>
      <c r="D422" s="13" t="str">
        <f>Raw_Data!D422</f>
        <v>MIS Executive</v>
      </c>
      <c r="E422" s="13" t="str">
        <f>Raw_Data!E422</f>
        <v>Kolkata</v>
      </c>
      <c r="F422" s="13" t="str">
        <f>Raw_Data!F422</f>
        <v>Amit Roy</v>
      </c>
      <c r="G422" s="14">
        <f>DATE(VALUE(RIGHT(Raw_Data!G422,4)),VALUE(MID(Raw_Data!G422,4,2)),VALUE(LEFT(Raw_Data!G422,2)))</f>
        <v>46137</v>
      </c>
      <c r="H422" s="13" t="str">
        <f t="shared" si="24"/>
        <v>Apr-2026</v>
      </c>
      <c r="I422" s="13" t="str">
        <f t="shared" si="25"/>
        <v>Sat</v>
      </c>
      <c r="J422" s="13" t="str">
        <f>Raw_Data!H422</f>
        <v>Present</v>
      </c>
      <c r="K422" s="15">
        <f>IF(Raw_Data!I422="","",TIMEVALUE(Raw_Data!I422))</f>
        <v>0.375</v>
      </c>
      <c r="L422" s="15">
        <f>IF(Raw_Data!J422="","",TIMEVALUE(Raw_Data!J422))</f>
        <v>0.69097222222222221</v>
      </c>
      <c r="M422" s="13">
        <f>Raw_Data!K422</f>
        <v>7.59</v>
      </c>
      <c r="N422" s="13">
        <f>Raw_Data!L422</f>
        <v>29</v>
      </c>
      <c r="O422" s="13">
        <f>Raw_Data!M422</f>
        <v>28</v>
      </c>
      <c r="P422" s="13">
        <f t="shared" si="26"/>
        <v>1</v>
      </c>
      <c r="Q422" s="13">
        <f>Raw_Data!O422</f>
        <v>29</v>
      </c>
      <c r="R422" s="16">
        <f t="shared" si="27"/>
        <v>96.551724137931032</v>
      </c>
      <c r="S422" s="16">
        <f>Raw_Data!Q422</f>
        <v>96.6</v>
      </c>
      <c r="T422" s="17">
        <f>Raw_Data!R422</f>
        <v>0</v>
      </c>
      <c r="U422" s="13" t="str">
        <f>Raw_Data!S422</f>
        <v>Medium</v>
      </c>
      <c r="V422" s="13" t="str">
        <f>Raw_Data!T422</f>
        <v>In Progress</v>
      </c>
    </row>
    <row r="423" spans="1:22" x14ac:dyDescent="0.3">
      <c r="A423" s="13" t="str">
        <f>Raw_Data!A423</f>
        <v>EMP002</v>
      </c>
      <c r="B423" s="13" t="str">
        <f>Raw_Data!B423</f>
        <v>Priya Singh</v>
      </c>
      <c r="C423" s="13" t="str">
        <f>Raw_Data!C423</f>
        <v>Operations</v>
      </c>
      <c r="D423" s="13" t="str">
        <f>Raw_Data!D423</f>
        <v>Process Executive</v>
      </c>
      <c r="E423" s="13" t="str">
        <f>Raw_Data!E423</f>
        <v>Kolkata</v>
      </c>
      <c r="F423" s="13" t="str">
        <f>Raw_Data!F423</f>
        <v>Amit Roy</v>
      </c>
      <c r="G423" s="14">
        <f>DATE(VALUE(RIGHT(Raw_Data!G423,4)),VALUE(MID(Raw_Data!G423,4,2)),VALUE(LEFT(Raw_Data!G423,2)))</f>
        <v>46137</v>
      </c>
      <c r="H423" s="13" t="str">
        <f t="shared" si="24"/>
        <v>Apr-2026</v>
      </c>
      <c r="I423" s="13" t="str">
        <f t="shared" si="25"/>
        <v>Sat</v>
      </c>
      <c r="J423" s="13" t="str">
        <f>Raw_Data!H423</f>
        <v>Present</v>
      </c>
      <c r="K423" s="15">
        <f>IF(Raw_Data!I423="","",TIMEVALUE(Raw_Data!I423))</f>
        <v>0.38055555555555554</v>
      </c>
      <c r="L423" s="15">
        <f>IF(Raw_Data!J423="","",TIMEVALUE(Raw_Data!J423))</f>
        <v>0.75347222222222221</v>
      </c>
      <c r="M423" s="13">
        <f>Raw_Data!K423</f>
        <v>8.9600000000000009</v>
      </c>
      <c r="N423" s="13">
        <f>Raw_Data!L423</f>
        <v>22</v>
      </c>
      <c r="O423" s="13">
        <f>Raw_Data!M423</f>
        <v>16</v>
      </c>
      <c r="P423" s="13">
        <f t="shared" si="26"/>
        <v>6</v>
      </c>
      <c r="Q423" s="13">
        <f>Raw_Data!O423</f>
        <v>22</v>
      </c>
      <c r="R423" s="16">
        <f t="shared" si="27"/>
        <v>72.727272727272734</v>
      </c>
      <c r="S423" s="16">
        <f>Raw_Data!Q423</f>
        <v>72.7</v>
      </c>
      <c r="T423" s="17">
        <f>Raw_Data!R423</f>
        <v>0.96</v>
      </c>
      <c r="U423" s="13" t="str">
        <f>Raw_Data!S423</f>
        <v>High</v>
      </c>
      <c r="V423" s="13" t="str">
        <f>Raw_Data!T423</f>
        <v>Pending</v>
      </c>
    </row>
    <row r="424" spans="1:22" x14ac:dyDescent="0.3">
      <c r="A424" s="13" t="str">
        <f>Raw_Data!A424</f>
        <v>EMP003</v>
      </c>
      <c r="B424" s="13" t="str">
        <f>Raw_Data!B424</f>
        <v>Rahul Verma</v>
      </c>
      <c r="C424" s="13" t="str">
        <f>Raw_Data!C424</f>
        <v>Operations</v>
      </c>
      <c r="D424" s="13" t="str">
        <f>Raw_Data!D424</f>
        <v>Process Executive</v>
      </c>
      <c r="E424" s="13" t="str">
        <f>Raw_Data!E424</f>
        <v>Kolkata</v>
      </c>
      <c r="F424" s="13" t="str">
        <f>Raw_Data!F424</f>
        <v>Amit Roy</v>
      </c>
      <c r="G424" s="14">
        <f>DATE(VALUE(RIGHT(Raw_Data!G424,4)),VALUE(MID(Raw_Data!G424,4,2)),VALUE(LEFT(Raw_Data!G424,2)))</f>
        <v>46137</v>
      </c>
      <c r="H424" s="13" t="str">
        <f t="shared" si="24"/>
        <v>Apr-2026</v>
      </c>
      <c r="I424" s="13" t="str">
        <f t="shared" si="25"/>
        <v>Sat</v>
      </c>
      <c r="J424" s="13" t="str">
        <f>Raw_Data!H424</f>
        <v>Present</v>
      </c>
      <c r="K424" s="15">
        <f>IF(Raw_Data!I424="","",TIMEVALUE(Raw_Data!I424))</f>
        <v>0.42222222222222222</v>
      </c>
      <c r="L424" s="15">
        <f>IF(Raw_Data!J424="","",TIMEVALUE(Raw_Data!J424))</f>
        <v>0.77430555555555558</v>
      </c>
      <c r="M424" s="13">
        <f>Raw_Data!K424</f>
        <v>8.4600000000000009</v>
      </c>
      <c r="N424" s="13">
        <f>Raw_Data!L424</f>
        <v>22</v>
      </c>
      <c r="O424" s="13">
        <f>Raw_Data!M424</f>
        <v>20</v>
      </c>
      <c r="P424" s="13">
        <f t="shared" si="26"/>
        <v>2</v>
      </c>
      <c r="Q424" s="13">
        <f>Raw_Data!O424</f>
        <v>22</v>
      </c>
      <c r="R424" s="16">
        <f t="shared" si="27"/>
        <v>90.909090909090907</v>
      </c>
      <c r="S424" s="16">
        <f>Raw_Data!Q424</f>
        <v>90.9</v>
      </c>
      <c r="T424" s="17">
        <f>Raw_Data!R424</f>
        <v>0.46</v>
      </c>
      <c r="U424" s="13" t="str">
        <f>Raw_Data!S424</f>
        <v>Medium</v>
      </c>
      <c r="V424" s="13" t="str">
        <f>Raw_Data!T424</f>
        <v>In Progress</v>
      </c>
    </row>
    <row r="425" spans="1:22" x14ac:dyDescent="0.3">
      <c r="A425" s="13" t="str">
        <f>Raw_Data!A425</f>
        <v>EMP004</v>
      </c>
      <c r="B425" s="13" t="str">
        <f>Raw_Data!B425</f>
        <v>Sneha Das</v>
      </c>
      <c r="C425" s="13" t="str">
        <f>Raw_Data!C425</f>
        <v>Operations</v>
      </c>
      <c r="D425" s="13" t="str">
        <f>Raw_Data!D425</f>
        <v>Senior Executive</v>
      </c>
      <c r="E425" s="13" t="str">
        <f>Raw_Data!E425</f>
        <v>Kolkata</v>
      </c>
      <c r="F425" s="13" t="str">
        <f>Raw_Data!F425</f>
        <v>Amit Roy</v>
      </c>
      <c r="G425" s="14">
        <f>DATE(VALUE(RIGHT(Raw_Data!G425,4)),VALUE(MID(Raw_Data!G425,4,2)),VALUE(LEFT(Raw_Data!G425,2)))</f>
        <v>46137</v>
      </c>
      <c r="H425" s="13" t="str">
        <f t="shared" si="24"/>
        <v>Apr-2026</v>
      </c>
      <c r="I425" s="13" t="str">
        <f t="shared" si="25"/>
        <v>Sat</v>
      </c>
      <c r="J425" s="13" t="str">
        <f>Raw_Data!H425</f>
        <v>Present</v>
      </c>
      <c r="K425" s="15">
        <f>IF(Raw_Data!I425="","",TIMEVALUE(Raw_Data!I425))</f>
        <v>0.38541666666666669</v>
      </c>
      <c r="L425" s="15">
        <f>IF(Raw_Data!J425="","",TIMEVALUE(Raw_Data!J425))</f>
        <v>0.77083333333333337</v>
      </c>
      <c r="M425" s="13">
        <f>Raw_Data!K425</f>
        <v>9.26</v>
      </c>
      <c r="N425" s="13">
        <f>Raw_Data!L425</f>
        <v>37</v>
      </c>
      <c r="O425" s="13">
        <f>Raw_Data!M425</f>
        <v>28</v>
      </c>
      <c r="P425" s="13">
        <f t="shared" si="26"/>
        <v>9</v>
      </c>
      <c r="Q425" s="13">
        <f>Raw_Data!O425</f>
        <v>37</v>
      </c>
      <c r="R425" s="16">
        <f t="shared" si="27"/>
        <v>75.675675675675677</v>
      </c>
      <c r="S425" s="16">
        <f>Raw_Data!Q425</f>
        <v>75.7</v>
      </c>
      <c r="T425" s="17">
        <f>Raw_Data!R425</f>
        <v>1.26</v>
      </c>
      <c r="U425" s="13" t="str">
        <f>Raw_Data!S425</f>
        <v>Low</v>
      </c>
      <c r="V425" s="13" t="str">
        <f>Raw_Data!T425</f>
        <v>Backlog</v>
      </c>
    </row>
    <row r="426" spans="1:22" x14ac:dyDescent="0.3">
      <c r="A426" s="13" t="str">
        <f>Raw_Data!A426</f>
        <v>EMP005</v>
      </c>
      <c r="B426" s="13" t="str">
        <f>Raw_Data!B426</f>
        <v>Vikram Patel</v>
      </c>
      <c r="C426" s="13" t="str">
        <f>Raw_Data!C426</f>
        <v>Operations</v>
      </c>
      <c r="D426" s="13" t="str">
        <f>Raw_Data!D426</f>
        <v>Process Executive</v>
      </c>
      <c r="E426" s="13" t="str">
        <f>Raw_Data!E426</f>
        <v>Kolkata</v>
      </c>
      <c r="F426" s="13" t="str">
        <f>Raw_Data!F426</f>
        <v>Amit Roy</v>
      </c>
      <c r="G426" s="14">
        <f>DATE(VALUE(RIGHT(Raw_Data!G426,4)),VALUE(MID(Raw_Data!G426,4,2)),VALUE(LEFT(Raw_Data!G426,2)))</f>
        <v>46137</v>
      </c>
      <c r="H426" s="13" t="str">
        <f t="shared" si="24"/>
        <v>Apr-2026</v>
      </c>
      <c r="I426" s="13" t="str">
        <f t="shared" si="25"/>
        <v>Sat</v>
      </c>
      <c r="J426" s="13" t="str">
        <f>Raw_Data!H426</f>
        <v>Present</v>
      </c>
      <c r="K426" s="15">
        <f>IF(Raw_Data!I426="","",TIMEVALUE(Raw_Data!I426))</f>
        <v>0.37986111111111109</v>
      </c>
      <c r="L426" s="15">
        <f>IF(Raw_Data!J426="","",TIMEVALUE(Raw_Data!J426))</f>
        <v>0.75347222222222221</v>
      </c>
      <c r="M426" s="13">
        <f>Raw_Data!K426</f>
        <v>8.98</v>
      </c>
      <c r="N426" s="13">
        <f>Raw_Data!L426</f>
        <v>33</v>
      </c>
      <c r="O426" s="13">
        <f>Raw_Data!M426</f>
        <v>23</v>
      </c>
      <c r="P426" s="13">
        <f t="shared" si="26"/>
        <v>10</v>
      </c>
      <c r="Q426" s="13">
        <f>Raw_Data!O426</f>
        <v>33</v>
      </c>
      <c r="R426" s="16">
        <f t="shared" si="27"/>
        <v>69.696969696969703</v>
      </c>
      <c r="S426" s="16">
        <f>Raw_Data!Q426</f>
        <v>69.7</v>
      </c>
      <c r="T426" s="17">
        <f>Raw_Data!R426</f>
        <v>0.98</v>
      </c>
      <c r="U426" s="13" t="str">
        <f>Raw_Data!S426</f>
        <v>Low</v>
      </c>
      <c r="V426" s="13" t="str">
        <f>Raw_Data!T426</f>
        <v>Backlog</v>
      </c>
    </row>
    <row r="427" spans="1:22" x14ac:dyDescent="0.3">
      <c r="A427" s="13" t="str">
        <f>Raw_Data!A427</f>
        <v>EMP006</v>
      </c>
      <c r="B427" s="13" t="str">
        <f>Raw_Data!B427</f>
        <v>Ananya Gupta</v>
      </c>
      <c r="C427" s="13" t="str">
        <f>Raw_Data!C427</f>
        <v>Finance</v>
      </c>
      <c r="D427" s="13" t="str">
        <f>Raw_Data!D427</f>
        <v>Finance Executive</v>
      </c>
      <c r="E427" s="13" t="str">
        <f>Raw_Data!E427</f>
        <v>Kolkata</v>
      </c>
      <c r="F427" s="13" t="str">
        <f>Raw_Data!F427</f>
        <v>Neha Sen</v>
      </c>
      <c r="G427" s="14">
        <f>DATE(VALUE(RIGHT(Raw_Data!G427,4)),VALUE(MID(Raw_Data!G427,4,2)),VALUE(LEFT(Raw_Data!G427,2)))</f>
        <v>46137</v>
      </c>
      <c r="H427" s="13" t="str">
        <f t="shared" si="24"/>
        <v>Apr-2026</v>
      </c>
      <c r="I427" s="13" t="str">
        <f t="shared" si="25"/>
        <v>Sat</v>
      </c>
      <c r="J427" s="13" t="str">
        <f>Raw_Data!H427</f>
        <v>Present</v>
      </c>
      <c r="K427" s="15">
        <f>IF(Raw_Data!I427="","",TIMEVALUE(Raw_Data!I427))</f>
        <v>0.37847222222222221</v>
      </c>
      <c r="L427" s="15">
        <f>IF(Raw_Data!J427="","",TIMEVALUE(Raw_Data!J427))</f>
        <v>0.77083333333333337</v>
      </c>
      <c r="M427" s="13">
        <f>Raw_Data!K427</f>
        <v>9.43</v>
      </c>
      <c r="N427" s="13">
        <f>Raw_Data!L427</f>
        <v>16</v>
      </c>
      <c r="O427" s="13">
        <f>Raw_Data!M427</f>
        <v>16</v>
      </c>
      <c r="P427" s="13">
        <f t="shared" si="26"/>
        <v>0</v>
      </c>
      <c r="Q427" s="13">
        <f>Raw_Data!O427</f>
        <v>16</v>
      </c>
      <c r="R427" s="16">
        <f t="shared" si="27"/>
        <v>100</v>
      </c>
      <c r="S427" s="16">
        <f>Raw_Data!Q427</f>
        <v>100</v>
      </c>
      <c r="T427" s="17">
        <f>Raw_Data!R427</f>
        <v>1.43</v>
      </c>
      <c r="U427" s="13" t="str">
        <f>Raw_Data!S427</f>
        <v>Low</v>
      </c>
      <c r="V427" s="13" t="str">
        <f>Raw_Data!T427</f>
        <v>Closed</v>
      </c>
    </row>
    <row r="428" spans="1:22" x14ac:dyDescent="0.3">
      <c r="A428" s="13" t="str">
        <f>Raw_Data!A428</f>
        <v>EMP007</v>
      </c>
      <c r="B428" s="13" t="str">
        <f>Raw_Data!B428</f>
        <v>Rohan Mehta</v>
      </c>
      <c r="C428" s="13" t="str">
        <f>Raw_Data!C428</f>
        <v>Finance</v>
      </c>
      <c r="D428" s="13" t="str">
        <f>Raw_Data!D428</f>
        <v>Accounts Executive</v>
      </c>
      <c r="E428" s="13" t="str">
        <f>Raw_Data!E428</f>
        <v>Kolkata</v>
      </c>
      <c r="F428" s="13" t="str">
        <f>Raw_Data!F428</f>
        <v>Neha Sen</v>
      </c>
      <c r="G428" s="14">
        <f>DATE(VALUE(RIGHT(Raw_Data!G428,4)),VALUE(MID(Raw_Data!G428,4,2)),VALUE(LEFT(Raw_Data!G428,2)))</f>
        <v>46137</v>
      </c>
      <c r="H428" s="13" t="str">
        <f t="shared" si="24"/>
        <v>Apr-2026</v>
      </c>
      <c r="I428" s="13" t="str">
        <f t="shared" si="25"/>
        <v>Sat</v>
      </c>
      <c r="J428" s="13" t="str">
        <f>Raw_Data!H428</f>
        <v>Present</v>
      </c>
      <c r="K428" s="15">
        <f>IF(Raw_Data!I428="","",TIMEVALUE(Raw_Data!I428))</f>
        <v>0.42152777777777778</v>
      </c>
      <c r="L428" s="15">
        <f>IF(Raw_Data!J428="","",TIMEVALUE(Raw_Data!J428))</f>
        <v>0.75347222222222221</v>
      </c>
      <c r="M428" s="13">
        <f>Raw_Data!K428</f>
        <v>7.97</v>
      </c>
      <c r="N428" s="13">
        <f>Raw_Data!L428</f>
        <v>9</v>
      </c>
      <c r="O428" s="13">
        <f>Raw_Data!M428</f>
        <v>7</v>
      </c>
      <c r="P428" s="13">
        <f t="shared" si="26"/>
        <v>2</v>
      </c>
      <c r="Q428" s="13">
        <f>Raw_Data!O428</f>
        <v>9</v>
      </c>
      <c r="R428" s="16">
        <f t="shared" si="27"/>
        <v>77.777777777777786</v>
      </c>
      <c r="S428" s="16">
        <f>Raw_Data!Q428</f>
        <v>77.8</v>
      </c>
      <c r="T428" s="17">
        <f>Raw_Data!R428</f>
        <v>0</v>
      </c>
      <c r="U428" s="13" t="str">
        <f>Raw_Data!S428</f>
        <v>Low</v>
      </c>
      <c r="V428" s="13" t="str">
        <f>Raw_Data!T428</f>
        <v>In Progress</v>
      </c>
    </row>
    <row r="429" spans="1:22" x14ac:dyDescent="0.3">
      <c r="A429" s="13" t="str">
        <f>Raw_Data!A429</f>
        <v>EMP008</v>
      </c>
      <c r="B429" s="13" t="str">
        <f>Raw_Data!B429</f>
        <v>Ishita Roy</v>
      </c>
      <c r="C429" s="13" t="str">
        <f>Raw_Data!C429</f>
        <v>Finance</v>
      </c>
      <c r="D429" s="13" t="str">
        <f>Raw_Data!D429</f>
        <v>Finance Executive</v>
      </c>
      <c r="E429" s="13" t="str">
        <f>Raw_Data!E429</f>
        <v>Kolkata</v>
      </c>
      <c r="F429" s="13" t="str">
        <f>Raw_Data!F429</f>
        <v>Neha Sen</v>
      </c>
      <c r="G429" s="14">
        <f>DATE(VALUE(RIGHT(Raw_Data!G429,4)),VALUE(MID(Raw_Data!G429,4,2)),VALUE(LEFT(Raw_Data!G429,2)))</f>
        <v>46137</v>
      </c>
      <c r="H429" s="13" t="str">
        <f t="shared" si="24"/>
        <v>Apr-2026</v>
      </c>
      <c r="I429" s="13" t="str">
        <f t="shared" si="25"/>
        <v>Sat</v>
      </c>
      <c r="J429" s="13" t="str">
        <f>Raw_Data!H429</f>
        <v>Present</v>
      </c>
      <c r="K429" s="15">
        <f>IF(Raw_Data!I429="","",TIMEVALUE(Raw_Data!I429))</f>
        <v>0.37847222222222221</v>
      </c>
      <c r="L429" s="15">
        <f>IF(Raw_Data!J429="","",TIMEVALUE(Raw_Data!J429))</f>
        <v>0.7006944444444444</v>
      </c>
      <c r="M429" s="13">
        <f>Raw_Data!K429</f>
        <v>7.74</v>
      </c>
      <c r="N429" s="13">
        <f>Raw_Data!L429</f>
        <v>20</v>
      </c>
      <c r="O429" s="13">
        <f>Raw_Data!M429</f>
        <v>17</v>
      </c>
      <c r="P429" s="13">
        <f t="shared" si="26"/>
        <v>3</v>
      </c>
      <c r="Q429" s="13">
        <f>Raw_Data!O429</f>
        <v>20</v>
      </c>
      <c r="R429" s="16">
        <f t="shared" si="27"/>
        <v>85</v>
      </c>
      <c r="S429" s="16">
        <f>Raw_Data!Q429</f>
        <v>85</v>
      </c>
      <c r="T429" s="17">
        <f>Raw_Data!R429</f>
        <v>0</v>
      </c>
      <c r="U429" s="13" t="str">
        <f>Raw_Data!S429</f>
        <v>Low</v>
      </c>
      <c r="V429" s="13" t="str">
        <f>Raw_Data!T429</f>
        <v>In Progress</v>
      </c>
    </row>
    <row r="430" spans="1:22" x14ac:dyDescent="0.3">
      <c r="A430" s="13" t="str">
        <f>Raw_Data!A430</f>
        <v>EMP009</v>
      </c>
      <c r="B430" s="13" t="str">
        <f>Raw_Data!B430</f>
        <v>Arjun Nair</v>
      </c>
      <c r="C430" s="13" t="str">
        <f>Raw_Data!C430</f>
        <v>Sales</v>
      </c>
      <c r="D430" s="13" t="str">
        <f>Raw_Data!D430</f>
        <v>Sales Executive</v>
      </c>
      <c r="E430" s="13" t="str">
        <f>Raw_Data!E430</f>
        <v>Kolkata</v>
      </c>
      <c r="F430" s="13" t="str">
        <f>Raw_Data!F430</f>
        <v>Sourav Das</v>
      </c>
      <c r="G430" s="14">
        <f>DATE(VALUE(RIGHT(Raw_Data!G430,4)),VALUE(MID(Raw_Data!G430,4,2)),VALUE(LEFT(Raw_Data!G430,2)))</f>
        <v>46137</v>
      </c>
      <c r="H430" s="13" t="str">
        <f t="shared" si="24"/>
        <v>Apr-2026</v>
      </c>
      <c r="I430" s="13" t="str">
        <f t="shared" si="25"/>
        <v>Sat</v>
      </c>
      <c r="J430" s="13" t="str">
        <f>Raw_Data!H430</f>
        <v>Present</v>
      </c>
      <c r="K430" s="15">
        <f>IF(Raw_Data!I430="","",TIMEVALUE(Raw_Data!I430))</f>
        <v>0.42291666666666666</v>
      </c>
      <c r="L430" s="15">
        <f>IF(Raw_Data!J430="","",TIMEVALUE(Raw_Data!J430))</f>
        <v>0.8</v>
      </c>
      <c r="M430" s="13">
        <f>Raw_Data!K430</f>
        <v>9.06</v>
      </c>
      <c r="N430" s="13">
        <f>Raw_Data!L430</f>
        <v>19</v>
      </c>
      <c r="O430" s="13">
        <f>Raw_Data!M430</f>
        <v>16</v>
      </c>
      <c r="P430" s="13">
        <f t="shared" si="26"/>
        <v>3</v>
      </c>
      <c r="Q430" s="13">
        <f>Raw_Data!O430</f>
        <v>19</v>
      </c>
      <c r="R430" s="16">
        <f t="shared" si="27"/>
        <v>84.210526315789465</v>
      </c>
      <c r="S430" s="16">
        <f>Raw_Data!Q430</f>
        <v>84.2</v>
      </c>
      <c r="T430" s="17">
        <f>Raw_Data!R430</f>
        <v>1.06</v>
      </c>
      <c r="U430" s="13" t="str">
        <f>Raw_Data!S430</f>
        <v>Medium</v>
      </c>
      <c r="V430" s="13" t="str">
        <f>Raw_Data!T430</f>
        <v>In Progress</v>
      </c>
    </row>
    <row r="431" spans="1:22" x14ac:dyDescent="0.3">
      <c r="A431" s="13" t="str">
        <f>Raw_Data!A431</f>
        <v>EMP010</v>
      </c>
      <c r="B431" s="13" t="str">
        <f>Raw_Data!B431</f>
        <v>Meera Kapoor</v>
      </c>
      <c r="C431" s="13" t="str">
        <f>Raw_Data!C431</f>
        <v>Sales</v>
      </c>
      <c r="D431" s="13" t="str">
        <f>Raw_Data!D431</f>
        <v>Sales Executive</v>
      </c>
      <c r="E431" s="13" t="str">
        <f>Raw_Data!E431</f>
        <v>Kolkata</v>
      </c>
      <c r="F431" s="13" t="str">
        <f>Raw_Data!F431</f>
        <v>Sourav Das</v>
      </c>
      <c r="G431" s="14">
        <f>DATE(VALUE(RIGHT(Raw_Data!G431,4)),VALUE(MID(Raw_Data!G431,4,2)),VALUE(LEFT(Raw_Data!G431,2)))</f>
        <v>46137</v>
      </c>
      <c r="H431" s="13" t="str">
        <f t="shared" si="24"/>
        <v>Apr-2026</v>
      </c>
      <c r="I431" s="13" t="str">
        <f t="shared" si="25"/>
        <v>Sat</v>
      </c>
      <c r="J431" s="13" t="str">
        <f>Raw_Data!H431</f>
        <v>Present</v>
      </c>
      <c r="K431" s="15">
        <f>IF(Raw_Data!I431="","",TIMEVALUE(Raw_Data!I431))</f>
        <v>0.38819444444444445</v>
      </c>
      <c r="L431" s="15">
        <f>IF(Raw_Data!J431="","",TIMEVALUE(Raw_Data!J431))</f>
        <v>0.71180555555555558</v>
      </c>
      <c r="M431" s="13">
        <f>Raw_Data!K431</f>
        <v>7.78</v>
      </c>
      <c r="N431" s="13">
        <f>Raw_Data!L431</f>
        <v>21</v>
      </c>
      <c r="O431" s="13">
        <f>Raw_Data!M431</f>
        <v>17</v>
      </c>
      <c r="P431" s="13">
        <f t="shared" si="26"/>
        <v>4</v>
      </c>
      <c r="Q431" s="13">
        <f>Raw_Data!O431</f>
        <v>21</v>
      </c>
      <c r="R431" s="16">
        <f t="shared" si="27"/>
        <v>80.952380952380949</v>
      </c>
      <c r="S431" s="16">
        <f>Raw_Data!Q431</f>
        <v>81</v>
      </c>
      <c r="T431" s="17">
        <f>Raw_Data!R431</f>
        <v>0</v>
      </c>
      <c r="U431" s="13" t="str">
        <f>Raw_Data!S431</f>
        <v>Critical</v>
      </c>
      <c r="V431" s="13" t="str">
        <f>Raw_Data!T431</f>
        <v>Pending</v>
      </c>
    </row>
    <row r="432" spans="1:22" x14ac:dyDescent="0.3">
      <c r="A432" s="13" t="str">
        <f>Raw_Data!A432</f>
        <v>EMP011</v>
      </c>
      <c r="B432" s="13" t="str">
        <f>Raw_Data!B432</f>
        <v>Karan Malhotra</v>
      </c>
      <c r="C432" s="13" t="str">
        <f>Raw_Data!C432</f>
        <v>Sales</v>
      </c>
      <c r="D432" s="13" t="str">
        <f>Raw_Data!D432</f>
        <v>Senior Executive</v>
      </c>
      <c r="E432" s="13" t="str">
        <f>Raw_Data!E432</f>
        <v>Kolkata</v>
      </c>
      <c r="F432" s="13" t="str">
        <f>Raw_Data!F432</f>
        <v>Sourav Das</v>
      </c>
      <c r="G432" s="14">
        <f>DATE(VALUE(RIGHT(Raw_Data!G432,4)),VALUE(MID(Raw_Data!G432,4,2)),VALUE(LEFT(Raw_Data!G432,2)))</f>
        <v>46137</v>
      </c>
      <c r="H432" s="13" t="str">
        <f t="shared" si="24"/>
        <v>Apr-2026</v>
      </c>
      <c r="I432" s="13" t="str">
        <f t="shared" si="25"/>
        <v>Sat</v>
      </c>
      <c r="J432" s="13" t="str">
        <f>Raw_Data!H432</f>
        <v>Absent</v>
      </c>
      <c r="K432" s="15" t="str">
        <f>IF(Raw_Data!I432="","",TIMEVALUE(Raw_Data!I432))</f>
        <v/>
      </c>
      <c r="L432" s="15" t="str">
        <f>IF(Raw_Data!J432="","",TIMEVALUE(Raw_Data!J432))</f>
        <v/>
      </c>
      <c r="M432" s="13">
        <f>Raw_Data!K432</f>
        <v>0</v>
      </c>
      <c r="N432" s="13">
        <f>Raw_Data!L432</f>
        <v>0</v>
      </c>
      <c r="O432" s="13">
        <f>Raw_Data!M432</f>
        <v>0</v>
      </c>
      <c r="P432" s="13">
        <f t="shared" si="26"/>
        <v>0</v>
      </c>
      <c r="Q432" s="13">
        <f>Raw_Data!O432</f>
        <v>0</v>
      </c>
      <c r="R432" s="16">
        <f t="shared" si="27"/>
        <v>0</v>
      </c>
      <c r="S432" s="16">
        <f>Raw_Data!Q432</f>
        <v>0</v>
      </c>
      <c r="T432" s="17">
        <f>Raw_Data!R432</f>
        <v>0</v>
      </c>
      <c r="U432" s="13" t="str">
        <f>Raw_Data!S432</f>
        <v>Low</v>
      </c>
      <c r="V432" s="13" t="str">
        <f>Raw_Data!T432</f>
        <v>Closed</v>
      </c>
    </row>
    <row r="433" spans="1:22" x14ac:dyDescent="0.3">
      <c r="A433" s="13" t="str">
        <f>Raw_Data!A433</f>
        <v>EMP012</v>
      </c>
      <c r="B433" s="13" t="str">
        <f>Raw_Data!B433</f>
        <v>Tanya Bose</v>
      </c>
      <c r="C433" s="13" t="str">
        <f>Raw_Data!C433</f>
        <v>HR</v>
      </c>
      <c r="D433" s="13" t="str">
        <f>Raw_Data!D433</f>
        <v>HR Executive</v>
      </c>
      <c r="E433" s="13" t="str">
        <f>Raw_Data!E433</f>
        <v>Kolkata</v>
      </c>
      <c r="F433" s="13" t="str">
        <f>Raw_Data!F433</f>
        <v>Ritu Ghosh</v>
      </c>
      <c r="G433" s="14">
        <f>DATE(VALUE(RIGHT(Raw_Data!G433,4)),VALUE(MID(Raw_Data!G433,4,2)),VALUE(LEFT(Raw_Data!G433,2)))</f>
        <v>46137</v>
      </c>
      <c r="H433" s="13" t="str">
        <f t="shared" si="24"/>
        <v>Apr-2026</v>
      </c>
      <c r="I433" s="13" t="str">
        <f t="shared" si="25"/>
        <v>Sat</v>
      </c>
      <c r="J433" s="13" t="str">
        <f>Raw_Data!H433</f>
        <v>Present</v>
      </c>
      <c r="K433" s="15">
        <f>IF(Raw_Data!I433="","",TIMEVALUE(Raw_Data!I433))</f>
        <v>0.37777777777777777</v>
      </c>
      <c r="L433" s="15">
        <f>IF(Raw_Data!J433="","",TIMEVALUE(Raw_Data!J433))</f>
        <v>0.67847222222222225</v>
      </c>
      <c r="M433" s="13">
        <f>Raw_Data!K433</f>
        <v>7.22</v>
      </c>
      <c r="N433" s="13">
        <f>Raw_Data!L433</f>
        <v>8</v>
      </c>
      <c r="O433" s="13">
        <f>Raw_Data!M433</f>
        <v>6</v>
      </c>
      <c r="P433" s="13">
        <f t="shared" si="26"/>
        <v>2</v>
      </c>
      <c r="Q433" s="13">
        <f>Raw_Data!O433</f>
        <v>8</v>
      </c>
      <c r="R433" s="16">
        <f t="shared" si="27"/>
        <v>75</v>
      </c>
      <c r="S433" s="16">
        <f>Raw_Data!Q433</f>
        <v>75</v>
      </c>
      <c r="T433" s="17">
        <f>Raw_Data!R433</f>
        <v>0</v>
      </c>
      <c r="U433" s="13" t="str">
        <f>Raw_Data!S433</f>
        <v>High</v>
      </c>
      <c r="V433" s="13" t="str">
        <f>Raw_Data!T433</f>
        <v>In Progress</v>
      </c>
    </row>
    <row r="434" spans="1:22" x14ac:dyDescent="0.3">
      <c r="A434" s="13" t="str">
        <f>Raw_Data!A434</f>
        <v>EMP013</v>
      </c>
      <c r="B434" s="13" t="str">
        <f>Raw_Data!B434</f>
        <v>Aditya Jain</v>
      </c>
      <c r="C434" s="13" t="str">
        <f>Raw_Data!C434</f>
        <v>Customer Support</v>
      </c>
      <c r="D434" s="13" t="str">
        <f>Raw_Data!D434</f>
        <v>Support Executive</v>
      </c>
      <c r="E434" s="13" t="str">
        <f>Raw_Data!E434</f>
        <v>Kolkata</v>
      </c>
      <c r="F434" s="13" t="str">
        <f>Raw_Data!F434</f>
        <v>Ritu Ghosh</v>
      </c>
      <c r="G434" s="14">
        <f>DATE(VALUE(RIGHT(Raw_Data!G434,4)),VALUE(MID(Raw_Data!G434,4,2)),VALUE(LEFT(Raw_Data!G434,2)))</f>
        <v>46137</v>
      </c>
      <c r="H434" s="13" t="str">
        <f t="shared" si="24"/>
        <v>Apr-2026</v>
      </c>
      <c r="I434" s="13" t="str">
        <f t="shared" si="25"/>
        <v>Sat</v>
      </c>
      <c r="J434" s="13" t="str">
        <f>Raw_Data!H434</f>
        <v>Present</v>
      </c>
      <c r="K434" s="15">
        <f>IF(Raw_Data!I434="","",TIMEVALUE(Raw_Data!I434))</f>
        <v>0.375</v>
      </c>
      <c r="L434" s="15">
        <f>IF(Raw_Data!J434="","",TIMEVALUE(Raw_Data!J434))</f>
        <v>0.75069444444444444</v>
      </c>
      <c r="M434" s="13">
        <f>Raw_Data!K434</f>
        <v>9.02</v>
      </c>
      <c r="N434" s="13">
        <f>Raw_Data!L434</f>
        <v>29</v>
      </c>
      <c r="O434" s="13">
        <f>Raw_Data!M434</f>
        <v>24</v>
      </c>
      <c r="P434" s="13">
        <f t="shared" si="26"/>
        <v>5</v>
      </c>
      <c r="Q434" s="13">
        <f>Raw_Data!O434</f>
        <v>29</v>
      </c>
      <c r="R434" s="16">
        <f t="shared" si="27"/>
        <v>82.758620689655174</v>
      </c>
      <c r="S434" s="16">
        <f>Raw_Data!Q434</f>
        <v>82.8</v>
      </c>
      <c r="T434" s="17">
        <f>Raw_Data!R434</f>
        <v>1.02</v>
      </c>
      <c r="U434" s="13" t="str">
        <f>Raw_Data!S434</f>
        <v>Medium</v>
      </c>
      <c r="V434" s="13" t="str">
        <f>Raw_Data!T434</f>
        <v>Pending</v>
      </c>
    </row>
    <row r="435" spans="1:22" x14ac:dyDescent="0.3">
      <c r="A435" s="13" t="str">
        <f>Raw_Data!A435</f>
        <v>EMP014</v>
      </c>
      <c r="B435" s="13" t="str">
        <f>Raw_Data!B435</f>
        <v>Neha Agarwal</v>
      </c>
      <c r="C435" s="13" t="str">
        <f>Raw_Data!C435</f>
        <v>Customer Support</v>
      </c>
      <c r="D435" s="13" t="str">
        <f>Raw_Data!D435</f>
        <v>Support Executive</v>
      </c>
      <c r="E435" s="13" t="str">
        <f>Raw_Data!E435</f>
        <v>Kolkata</v>
      </c>
      <c r="F435" s="13" t="str">
        <f>Raw_Data!F435</f>
        <v>Ritu Ghosh</v>
      </c>
      <c r="G435" s="14">
        <f>DATE(VALUE(RIGHT(Raw_Data!G435,4)),VALUE(MID(Raw_Data!G435,4,2)),VALUE(LEFT(Raw_Data!G435,2)))</f>
        <v>46137</v>
      </c>
      <c r="H435" s="13" t="str">
        <f t="shared" si="24"/>
        <v>Apr-2026</v>
      </c>
      <c r="I435" s="13" t="str">
        <f t="shared" si="25"/>
        <v>Sat</v>
      </c>
      <c r="J435" s="13" t="str">
        <f>Raw_Data!H435</f>
        <v>Present</v>
      </c>
      <c r="K435" s="15">
        <f>IF(Raw_Data!I435="","",TIMEVALUE(Raw_Data!I435))</f>
        <v>0.38611111111111113</v>
      </c>
      <c r="L435" s="15">
        <f>IF(Raw_Data!J435="","",TIMEVALUE(Raw_Data!J435))</f>
        <v>0.78402777777777777</v>
      </c>
      <c r="M435" s="13">
        <f>Raw_Data!K435</f>
        <v>9.56</v>
      </c>
      <c r="N435" s="13">
        <f>Raw_Data!L435</f>
        <v>16</v>
      </c>
      <c r="O435" s="13">
        <f>Raw_Data!M435</f>
        <v>16</v>
      </c>
      <c r="P435" s="13">
        <f t="shared" si="26"/>
        <v>0</v>
      </c>
      <c r="Q435" s="13">
        <f>Raw_Data!O435</f>
        <v>16</v>
      </c>
      <c r="R435" s="16">
        <f t="shared" si="27"/>
        <v>100</v>
      </c>
      <c r="S435" s="16">
        <f>Raw_Data!Q435</f>
        <v>100</v>
      </c>
      <c r="T435" s="17">
        <f>Raw_Data!R435</f>
        <v>1.56</v>
      </c>
      <c r="U435" s="13" t="str">
        <f>Raw_Data!S435</f>
        <v>Low</v>
      </c>
      <c r="V435" s="13" t="str">
        <f>Raw_Data!T435</f>
        <v>Closed</v>
      </c>
    </row>
    <row r="436" spans="1:22" x14ac:dyDescent="0.3">
      <c r="A436" s="13" t="str">
        <f>Raw_Data!A436</f>
        <v>EMP015</v>
      </c>
      <c r="B436" s="13" t="str">
        <f>Raw_Data!B436</f>
        <v>Siddharth Roy</v>
      </c>
      <c r="C436" s="13" t="str">
        <f>Raw_Data!C436</f>
        <v>Customer Support</v>
      </c>
      <c r="D436" s="13" t="str">
        <f>Raw_Data!D436</f>
        <v>Senior Executive</v>
      </c>
      <c r="E436" s="13" t="str">
        <f>Raw_Data!E436</f>
        <v>Kolkata</v>
      </c>
      <c r="F436" s="13" t="str">
        <f>Raw_Data!F436</f>
        <v>Ritu Ghosh</v>
      </c>
      <c r="G436" s="14">
        <f>DATE(VALUE(RIGHT(Raw_Data!G436,4)),VALUE(MID(Raw_Data!G436,4,2)),VALUE(LEFT(Raw_Data!G436,2)))</f>
        <v>46137</v>
      </c>
      <c r="H436" s="13" t="str">
        <f t="shared" si="24"/>
        <v>Apr-2026</v>
      </c>
      <c r="I436" s="13" t="str">
        <f t="shared" si="25"/>
        <v>Sat</v>
      </c>
      <c r="J436" s="13" t="str">
        <f>Raw_Data!H436</f>
        <v>Present</v>
      </c>
      <c r="K436" s="15">
        <f>IF(Raw_Data!I436="","",TIMEVALUE(Raw_Data!I436))</f>
        <v>0.37638888888888888</v>
      </c>
      <c r="L436" s="15">
        <f>IF(Raw_Data!J436="","",TIMEVALUE(Raw_Data!J436))</f>
        <v>0.68055555555555558</v>
      </c>
      <c r="M436" s="13">
        <f>Raw_Data!K436</f>
        <v>7.31</v>
      </c>
      <c r="N436" s="13">
        <f>Raw_Data!L436</f>
        <v>34</v>
      </c>
      <c r="O436" s="13">
        <f>Raw_Data!M436</f>
        <v>26</v>
      </c>
      <c r="P436" s="13">
        <f t="shared" si="26"/>
        <v>8</v>
      </c>
      <c r="Q436" s="13">
        <f>Raw_Data!O436</f>
        <v>34</v>
      </c>
      <c r="R436" s="16">
        <f t="shared" si="27"/>
        <v>76.470588235294116</v>
      </c>
      <c r="S436" s="16">
        <f>Raw_Data!Q436</f>
        <v>76.5</v>
      </c>
      <c r="T436" s="17">
        <f>Raw_Data!R436</f>
        <v>0</v>
      </c>
      <c r="U436" s="13" t="str">
        <f>Raw_Data!S436</f>
        <v>High</v>
      </c>
      <c r="V436" s="13" t="str">
        <f>Raw_Data!T436</f>
        <v>Backlog</v>
      </c>
    </row>
    <row r="437" spans="1:22" x14ac:dyDescent="0.3">
      <c r="A437" s="13" t="str">
        <f>Raw_Data!A437</f>
        <v>EMP016</v>
      </c>
      <c r="B437" s="13" t="str">
        <f>Raw_Data!B437</f>
        <v>Pooja Saha</v>
      </c>
      <c r="C437" s="13" t="str">
        <f>Raw_Data!C437</f>
        <v>Operations</v>
      </c>
      <c r="D437" s="13" t="str">
        <f>Raw_Data!D437</f>
        <v>Process Executive</v>
      </c>
      <c r="E437" s="13" t="str">
        <f>Raw_Data!E437</f>
        <v>Durgapur</v>
      </c>
      <c r="F437" s="13" t="str">
        <f>Raw_Data!F437</f>
        <v>Amit Roy</v>
      </c>
      <c r="G437" s="14">
        <f>DATE(VALUE(RIGHT(Raw_Data!G437,4)),VALUE(MID(Raw_Data!G437,4,2)),VALUE(LEFT(Raw_Data!G437,2)))</f>
        <v>46137</v>
      </c>
      <c r="H437" s="13" t="str">
        <f t="shared" si="24"/>
        <v>Apr-2026</v>
      </c>
      <c r="I437" s="13" t="str">
        <f t="shared" si="25"/>
        <v>Sat</v>
      </c>
      <c r="J437" s="13" t="str">
        <f>Raw_Data!H437</f>
        <v>Present</v>
      </c>
      <c r="K437" s="15">
        <f>IF(Raw_Data!I437="","",TIMEVALUE(Raw_Data!I437))</f>
        <v>0.38472222222222224</v>
      </c>
      <c r="L437" s="15">
        <f>IF(Raw_Data!J437="","",TIMEVALUE(Raw_Data!J437))</f>
        <v>0.78194444444444444</v>
      </c>
      <c r="M437" s="13">
        <f>Raw_Data!K437</f>
        <v>9.5399999999999991</v>
      </c>
      <c r="N437" s="13">
        <f>Raw_Data!L437</f>
        <v>25</v>
      </c>
      <c r="O437" s="13">
        <f>Raw_Data!M437</f>
        <v>18</v>
      </c>
      <c r="P437" s="13">
        <f t="shared" si="26"/>
        <v>7</v>
      </c>
      <c r="Q437" s="13">
        <f>Raw_Data!O437</f>
        <v>25</v>
      </c>
      <c r="R437" s="16">
        <f t="shared" si="27"/>
        <v>72</v>
      </c>
      <c r="S437" s="16">
        <f>Raw_Data!Q437</f>
        <v>72</v>
      </c>
      <c r="T437" s="17">
        <f>Raw_Data!R437</f>
        <v>1.54</v>
      </c>
      <c r="U437" s="13" t="str">
        <f>Raw_Data!S437</f>
        <v>High</v>
      </c>
      <c r="V437" s="13" t="str">
        <f>Raw_Data!T437</f>
        <v>Pending</v>
      </c>
    </row>
    <row r="438" spans="1:22" x14ac:dyDescent="0.3">
      <c r="A438" s="13" t="str">
        <f>Raw_Data!A438</f>
        <v>EMP017</v>
      </c>
      <c r="B438" s="13" t="str">
        <f>Raw_Data!B438</f>
        <v>Abhishek Paul</v>
      </c>
      <c r="C438" s="13" t="str">
        <f>Raw_Data!C438</f>
        <v>Operations</v>
      </c>
      <c r="D438" s="13" t="str">
        <f>Raw_Data!D438</f>
        <v>Process Executive</v>
      </c>
      <c r="E438" s="13" t="str">
        <f>Raw_Data!E438</f>
        <v>Durgapur</v>
      </c>
      <c r="F438" s="13" t="str">
        <f>Raw_Data!F438</f>
        <v>Amit Roy</v>
      </c>
      <c r="G438" s="14">
        <f>DATE(VALUE(RIGHT(Raw_Data!G438,4)),VALUE(MID(Raw_Data!G438,4,2)),VALUE(LEFT(Raw_Data!G438,2)))</f>
        <v>46137</v>
      </c>
      <c r="H438" s="13" t="str">
        <f t="shared" si="24"/>
        <v>Apr-2026</v>
      </c>
      <c r="I438" s="13" t="str">
        <f t="shared" si="25"/>
        <v>Sat</v>
      </c>
      <c r="J438" s="13" t="str">
        <f>Raw_Data!H438</f>
        <v>Present</v>
      </c>
      <c r="K438" s="15">
        <f>IF(Raw_Data!I438="","",TIMEVALUE(Raw_Data!I438))</f>
        <v>0.3840277777777778</v>
      </c>
      <c r="L438" s="15">
        <f>IF(Raw_Data!J438="","",TIMEVALUE(Raw_Data!J438))</f>
        <v>0.75</v>
      </c>
      <c r="M438" s="13">
        <f>Raw_Data!K438</f>
        <v>8.7899999999999991</v>
      </c>
      <c r="N438" s="13">
        <f>Raw_Data!L438</f>
        <v>25</v>
      </c>
      <c r="O438" s="13">
        <f>Raw_Data!M438</f>
        <v>18</v>
      </c>
      <c r="P438" s="13">
        <f t="shared" si="26"/>
        <v>7</v>
      </c>
      <c r="Q438" s="13">
        <f>Raw_Data!O438</f>
        <v>25</v>
      </c>
      <c r="R438" s="16">
        <f t="shared" si="27"/>
        <v>72</v>
      </c>
      <c r="S438" s="16">
        <f>Raw_Data!Q438</f>
        <v>72</v>
      </c>
      <c r="T438" s="17">
        <f>Raw_Data!R438</f>
        <v>0.79</v>
      </c>
      <c r="U438" s="13" t="str">
        <f>Raw_Data!S438</f>
        <v>Low</v>
      </c>
      <c r="V438" s="13" t="str">
        <f>Raw_Data!T438</f>
        <v>Pending</v>
      </c>
    </row>
    <row r="439" spans="1:22" x14ac:dyDescent="0.3">
      <c r="A439" s="13" t="str">
        <f>Raw_Data!A439</f>
        <v>EMP018</v>
      </c>
      <c r="B439" s="13" t="str">
        <f>Raw_Data!B439</f>
        <v>Nandini Ghosh</v>
      </c>
      <c r="C439" s="13" t="str">
        <f>Raw_Data!C439</f>
        <v>Finance</v>
      </c>
      <c r="D439" s="13" t="str">
        <f>Raw_Data!D439</f>
        <v>Finance Executive</v>
      </c>
      <c r="E439" s="13" t="str">
        <f>Raw_Data!E439</f>
        <v>Durgapur</v>
      </c>
      <c r="F439" s="13" t="str">
        <f>Raw_Data!F439</f>
        <v>Neha Sen</v>
      </c>
      <c r="G439" s="14">
        <f>DATE(VALUE(RIGHT(Raw_Data!G439,4)),VALUE(MID(Raw_Data!G439,4,2)),VALUE(LEFT(Raw_Data!G439,2)))</f>
        <v>46137</v>
      </c>
      <c r="H439" s="13" t="str">
        <f t="shared" si="24"/>
        <v>Apr-2026</v>
      </c>
      <c r="I439" s="13" t="str">
        <f t="shared" si="25"/>
        <v>Sat</v>
      </c>
      <c r="J439" s="13" t="str">
        <f>Raw_Data!H439</f>
        <v>Present</v>
      </c>
      <c r="K439" s="15">
        <f>IF(Raw_Data!I439="","",TIMEVALUE(Raw_Data!I439))</f>
        <v>0.4236111111111111</v>
      </c>
      <c r="L439" s="15">
        <f>IF(Raw_Data!J439="","",TIMEVALUE(Raw_Data!J439))</f>
        <v>0.75486111111111109</v>
      </c>
      <c r="M439" s="13">
        <f>Raw_Data!K439</f>
        <v>7.96</v>
      </c>
      <c r="N439" s="13">
        <f>Raw_Data!L439</f>
        <v>15</v>
      </c>
      <c r="O439" s="13">
        <f>Raw_Data!M439</f>
        <v>11</v>
      </c>
      <c r="P439" s="13">
        <f t="shared" si="26"/>
        <v>4</v>
      </c>
      <c r="Q439" s="13">
        <f>Raw_Data!O439</f>
        <v>15</v>
      </c>
      <c r="R439" s="16">
        <f t="shared" si="27"/>
        <v>73.333333333333329</v>
      </c>
      <c r="S439" s="16">
        <f>Raw_Data!Q439</f>
        <v>73.3</v>
      </c>
      <c r="T439" s="17">
        <f>Raw_Data!R439</f>
        <v>0</v>
      </c>
      <c r="U439" s="13" t="str">
        <f>Raw_Data!S439</f>
        <v>Medium</v>
      </c>
      <c r="V439" s="13" t="str">
        <f>Raw_Data!T439</f>
        <v>Pending</v>
      </c>
    </row>
    <row r="440" spans="1:22" x14ac:dyDescent="0.3">
      <c r="A440" s="13" t="str">
        <f>Raw_Data!A440</f>
        <v>EMP019</v>
      </c>
      <c r="B440" s="13" t="str">
        <f>Raw_Data!B440</f>
        <v>Manish Kumar</v>
      </c>
      <c r="C440" s="13" t="str">
        <f>Raw_Data!C440</f>
        <v>Sales</v>
      </c>
      <c r="D440" s="13" t="str">
        <f>Raw_Data!D440</f>
        <v>Sales Executive</v>
      </c>
      <c r="E440" s="13" t="str">
        <f>Raw_Data!E440</f>
        <v>Durgapur</v>
      </c>
      <c r="F440" s="13" t="str">
        <f>Raw_Data!F440</f>
        <v>Sourav Das</v>
      </c>
      <c r="G440" s="14">
        <f>DATE(VALUE(RIGHT(Raw_Data!G440,4)),VALUE(MID(Raw_Data!G440,4,2)),VALUE(LEFT(Raw_Data!G440,2)))</f>
        <v>46137</v>
      </c>
      <c r="H440" s="13" t="str">
        <f t="shared" si="24"/>
        <v>Apr-2026</v>
      </c>
      <c r="I440" s="13" t="str">
        <f t="shared" si="25"/>
        <v>Sat</v>
      </c>
      <c r="J440" s="13" t="str">
        <f>Raw_Data!H440</f>
        <v>Present</v>
      </c>
      <c r="K440" s="15">
        <f>IF(Raw_Data!I440="","",TIMEVALUE(Raw_Data!I440))</f>
        <v>0.37708333333333333</v>
      </c>
      <c r="L440" s="15">
        <f>IF(Raw_Data!J440="","",TIMEVALUE(Raw_Data!J440))</f>
        <v>0.69305555555555554</v>
      </c>
      <c r="M440" s="13">
        <f>Raw_Data!K440</f>
        <v>7.59</v>
      </c>
      <c r="N440" s="13">
        <f>Raw_Data!L440</f>
        <v>21</v>
      </c>
      <c r="O440" s="13">
        <f>Raw_Data!M440</f>
        <v>18</v>
      </c>
      <c r="P440" s="13">
        <f t="shared" si="26"/>
        <v>3</v>
      </c>
      <c r="Q440" s="13">
        <f>Raw_Data!O440</f>
        <v>21</v>
      </c>
      <c r="R440" s="16">
        <f t="shared" si="27"/>
        <v>85.714285714285708</v>
      </c>
      <c r="S440" s="16">
        <f>Raw_Data!Q440</f>
        <v>85.7</v>
      </c>
      <c r="T440" s="17">
        <f>Raw_Data!R440</f>
        <v>0</v>
      </c>
      <c r="U440" s="13" t="str">
        <f>Raw_Data!S440</f>
        <v>Medium</v>
      </c>
      <c r="V440" s="13" t="str">
        <f>Raw_Data!T440</f>
        <v>In Progress</v>
      </c>
    </row>
    <row r="441" spans="1:22" x14ac:dyDescent="0.3">
      <c r="A441" s="13" t="str">
        <f>Raw_Data!A441</f>
        <v>EMP020</v>
      </c>
      <c r="B441" s="13" t="str">
        <f>Raw_Data!B441</f>
        <v>Riya Chatterjee</v>
      </c>
      <c r="C441" s="13" t="str">
        <f>Raw_Data!C441</f>
        <v>Customer Support</v>
      </c>
      <c r="D441" s="13" t="str">
        <f>Raw_Data!D441</f>
        <v>Support Executive</v>
      </c>
      <c r="E441" s="13" t="str">
        <f>Raw_Data!E441</f>
        <v>Durgapur</v>
      </c>
      <c r="F441" s="13" t="str">
        <f>Raw_Data!F441</f>
        <v>Ritu Ghosh</v>
      </c>
      <c r="G441" s="14">
        <f>DATE(VALUE(RIGHT(Raw_Data!G441,4)),VALUE(MID(Raw_Data!G441,4,2)),VALUE(LEFT(Raw_Data!G441,2)))</f>
        <v>46137</v>
      </c>
      <c r="H441" s="13" t="str">
        <f t="shared" si="24"/>
        <v>Apr-2026</v>
      </c>
      <c r="I441" s="13" t="str">
        <f t="shared" si="25"/>
        <v>Sat</v>
      </c>
      <c r="J441" s="13" t="str">
        <f>Raw_Data!H441</f>
        <v>Present</v>
      </c>
      <c r="K441" s="15">
        <f>IF(Raw_Data!I441="","",TIMEVALUE(Raw_Data!I441))</f>
        <v>0.38472222222222224</v>
      </c>
      <c r="L441" s="15">
        <f>IF(Raw_Data!J441="","",TIMEVALUE(Raw_Data!J441))</f>
        <v>0.71527777777777779</v>
      </c>
      <c r="M441" s="13">
        <f>Raw_Data!K441</f>
        <v>7.94</v>
      </c>
      <c r="N441" s="13">
        <f>Raw_Data!L441</f>
        <v>27</v>
      </c>
      <c r="O441" s="13">
        <f>Raw_Data!M441</f>
        <v>20</v>
      </c>
      <c r="P441" s="13">
        <f t="shared" si="26"/>
        <v>7</v>
      </c>
      <c r="Q441" s="13">
        <f>Raw_Data!O441</f>
        <v>27</v>
      </c>
      <c r="R441" s="16">
        <f t="shared" si="27"/>
        <v>74.074074074074076</v>
      </c>
      <c r="S441" s="16">
        <f>Raw_Data!Q441</f>
        <v>74.099999999999994</v>
      </c>
      <c r="T441" s="17">
        <f>Raw_Data!R441</f>
        <v>0</v>
      </c>
      <c r="U441" s="13" t="str">
        <f>Raw_Data!S441</f>
        <v>Medium</v>
      </c>
      <c r="V441" s="13" t="str">
        <f>Raw_Data!T441</f>
        <v>Pending</v>
      </c>
    </row>
    <row r="442" spans="1:22" x14ac:dyDescent="0.3">
      <c r="A442" s="13" t="str">
        <f>Raw_Data!A442</f>
        <v>EMP001</v>
      </c>
      <c r="B442" s="13" t="str">
        <f>Raw_Data!B442</f>
        <v>Aarav Sharma</v>
      </c>
      <c r="C442" s="13" t="str">
        <f>Raw_Data!C442</f>
        <v>Operations</v>
      </c>
      <c r="D442" s="13" t="str">
        <f>Raw_Data!D442</f>
        <v>MIS Executive</v>
      </c>
      <c r="E442" s="13" t="str">
        <f>Raw_Data!E442</f>
        <v>Kolkata</v>
      </c>
      <c r="F442" s="13" t="str">
        <f>Raw_Data!F442</f>
        <v>Amit Roy</v>
      </c>
      <c r="G442" s="14">
        <f>DATE(VALUE(RIGHT(Raw_Data!G442,4)),VALUE(MID(Raw_Data!G442,4,2)),VALUE(LEFT(Raw_Data!G442,2)))</f>
        <v>46139</v>
      </c>
      <c r="H442" s="13" t="str">
        <f t="shared" si="24"/>
        <v>Apr-2026</v>
      </c>
      <c r="I442" s="13" t="str">
        <f t="shared" si="25"/>
        <v>Mon</v>
      </c>
      <c r="J442" s="13" t="str">
        <f>Raw_Data!H442</f>
        <v>Present</v>
      </c>
      <c r="K442" s="15">
        <f>IF(Raw_Data!I442="","",TIMEVALUE(Raw_Data!I442))</f>
        <v>0.37916666666666665</v>
      </c>
      <c r="L442" s="15">
        <f>IF(Raw_Data!J442="","",TIMEVALUE(Raw_Data!J442))</f>
        <v>0.76249999999999996</v>
      </c>
      <c r="M442" s="13">
        <f>Raw_Data!K442</f>
        <v>9.2100000000000009</v>
      </c>
      <c r="N442" s="13">
        <f>Raw_Data!L442</f>
        <v>26</v>
      </c>
      <c r="O442" s="13">
        <f>Raw_Data!M442</f>
        <v>21</v>
      </c>
      <c r="P442" s="13">
        <f t="shared" si="26"/>
        <v>5</v>
      </c>
      <c r="Q442" s="13">
        <f>Raw_Data!O442</f>
        <v>26</v>
      </c>
      <c r="R442" s="16">
        <f t="shared" si="27"/>
        <v>80.769230769230774</v>
      </c>
      <c r="S442" s="16">
        <f>Raw_Data!Q442</f>
        <v>80.8</v>
      </c>
      <c r="T442" s="17">
        <f>Raw_Data!R442</f>
        <v>1.21</v>
      </c>
      <c r="U442" s="13" t="str">
        <f>Raw_Data!S442</f>
        <v>Low</v>
      </c>
      <c r="V442" s="13" t="str">
        <f>Raw_Data!T442</f>
        <v>Pending</v>
      </c>
    </row>
    <row r="443" spans="1:22" x14ac:dyDescent="0.3">
      <c r="A443" s="13" t="str">
        <f>Raw_Data!A443</f>
        <v>EMP002</v>
      </c>
      <c r="B443" s="13" t="str">
        <f>Raw_Data!B443</f>
        <v>Priya Singh</v>
      </c>
      <c r="C443" s="13" t="str">
        <f>Raw_Data!C443</f>
        <v>Operations</v>
      </c>
      <c r="D443" s="13" t="str">
        <f>Raw_Data!D443</f>
        <v>Process Executive</v>
      </c>
      <c r="E443" s="13" t="str">
        <f>Raw_Data!E443</f>
        <v>Kolkata</v>
      </c>
      <c r="F443" s="13" t="str">
        <f>Raw_Data!F443</f>
        <v>Amit Roy</v>
      </c>
      <c r="G443" s="14">
        <f>DATE(VALUE(RIGHT(Raw_Data!G443,4)),VALUE(MID(Raw_Data!G443,4,2)),VALUE(LEFT(Raw_Data!G443,2)))</f>
        <v>46139</v>
      </c>
      <c r="H443" s="13" t="str">
        <f t="shared" si="24"/>
        <v>Apr-2026</v>
      </c>
      <c r="I443" s="13" t="str">
        <f t="shared" si="25"/>
        <v>Mon</v>
      </c>
      <c r="J443" s="13" t="str">
        <f>Raw_Data!H443</f>
        <v>Present</v>
      </c>
      <c r="K443" s="15">
        <f>IF(Raw_Data!I443="","",TIMEVALUE(Raw_Data!I443))</f>
        <v>0.38333333333333336</v>
      </c>
      <c r="L443" s="15">
        <f>IF(Raw_Data!J443="","",TIMEVALUE(Raw_Data!J443))</f>
        <v>0.73402777777777772</v>
      </c>
      <c r="M443" s="13">
        <f>Raw_Data!K443</f>
        <v>8.43</v>
      </c>
      <c r="N443" s="13">
        <f>Raw_Data!L443</f>
        <v>22</v>
      </c>
      <c r="O443" s="13">
        <f>Raw_Data!M443</f>
        <v>22</v>
      </c>
      <c r="P443" s="13">
        <f t="shared" si="26"/>
        <v>0</v>
      </c>
      <c r="Q443" s="13">
        <f>Raw_Data!O443</f>
        <v>22</v>
      </c>
      <c r="R443" s="16">
        <f t="shared" si="27"/>
        <v>100</v>
      </c>
      <c r="S443" s="16">
        <f>Raw_Data!Q443</f>
        <v>100</v>
      </c>
      <c r="T443" s="17">
        <f>Raw_Data!R443</f>
        <v>0.43</v>
      </c>
      <c r="U443" s="13" t="str">
        <f>Raw_Data!S443</f>
        <v>Low</v>
      </c>
      <c r="V443" s="13" t="str">
        <f>Raw_Data!T443</f>
        <v>Closed</v>
      </c>
    </row>
    <row r="444" spans="1:22" x14ac:dyDescent="0.3">
      <c r="A444" s="13" t="str">
        <f>Raw_Data!A444</f>
        <v>EMP003</v>
      </c>
      <c r="B444" s="13" t="str">
        <f>Raw_Data!B444</f>
        <v>Rahul Verma</v>
      </c>
      <c r="C444" s="13" t="str">
        <f>Raw_Data!C444</f>
        <v>Operations</v>
      </c>
      <c r="D444" s="13" t="str">
        <f>Raw_Data!D444</f>
        <v>Process Executive</v>
      </c>
      <c r="E444" s="13" t="str">
        <f>Raw_Data!E444</f>
        <v>Kolkata</v>
      </c>
      <c r="F444" s="13" t="str">
        <f>Raw_Data!F444</f>
        <v>Amit Roy</v>
      </c>
      <c r="G444" s="14">
        <f>DATE(VALUE(RIGHT(Raw_Data!G444,4)),VALUE(MID(Raw_Data!G444,4,2)),VALUE(LEFT(Raw_Data!G444,2)))</f>
        <v>46139</v>
      </c>
      <c r="H444" s="13" t="str">
        <f t="shared" si="24"/>
        <v>Apr-2026</v>
      </c>
      <c r="I444" s="13" t="str">
        <f t="shared" si="25"/>
        <v>Mon</v>
      </c>
      <c r="J444" s="13" t="str">
        <f>Raw_Data!H444</f>
        <v>Present</v>
      </c>
      <c r="K444" s="15">
        <f>IF(Raw_Data!I444="","",TIMEVALUE(Raw_Data!I444))</f>
        <v>0.42638888888888887</v>
      </c>
      <c r="L444" s="15">
        <f>IF(Raw_Data!J444="","",TIMEVALUE(Raw_Data!J444))</f>
        <v>0.78125</v>
      </c>
      <c r="M444" s="13">
        <f>Raw_Data!K444</f>
        <v>8.5299999999999994</v>
      </c>
      <c r="N444" s="13">
        <f>Raw_Data!L444</f>
        <v>20</v>
      </c>
      <c r="O444" s="13">
        <f>Raw_Data!M444</f>
        <v>18</v>
      </c>
      <c r="P444" s="13">
        <f t="shared" si="26"/>
        <v>2</v>
      </c>
      <c r="Q444" s="13">
        <f>Raw_Data!O444</f>
        <v>20</v>
      </c>
      <c r="R444" s="16">
        <f t="shared" si="27"/>
        <v>90</v>
      </c>
      <c r="S444" s="16">
        <f>Raw_Data!Q444</f>
        <v>90</v>
      </c>
      <c r="T444" s="17">
        <f>Raw_Data!R444</f>
        <v>0.53</v>
      </c>
      <c r="U444" s="13" t="str">
        <f>Raw_Data!S444</f>
        <v>Low</v>
      </c>
      <c r="V444" s="13" t="str">
        <f>Raw_Data!T444</f>
        <v>In Progress</v>
      </c>
    </row>
    <row r="445" spans="1:22" x14ac:dyDescent="0.3">
      <c r="A445" s="13" t="str">
        <f>Raw_Data!A445</f>
        <v>EMP004</v>
      </c>
      <c r="B445" s="13" t="str">
        <f>Raw_Data!B445</f>
        <v>Sneha Das</v>
      </c>
      <c r="C445" s="13" t="str">
        <f>Raw_Data!C445</f>
        <v>Operations</v>
      </c>
      <c r="D445" s="13" t="str">
        <f>Raw_Data!D445</f>
        <v>Senior Executive</v>
      </c>
      <c r="E445" s="13" t="str">
        <f>Raw_Data!E445</f>
        <v>Kolkata</v>
      </c>
      <c r="F445" s="13" t="str">
        <f>Raw_Data!F445</f>
        <v>Amit Roy</v>
      </c>
      <c r="G445" s="14">
        <f>DATE(VALUE(RIGHT(Raw_Data!G445,4)),VALUE(MID(Raw_Data!G445,4,2)),VALUE(LEFT(Raw_Data!G445,2)))</f>
        <v>46139</v>
      </c>
      <c r="H445" s="13" t="str">
        <f t="shared" si="24"/>
        <v>Apr-2026</v>
      </c>
      <c r="I445" s="13" t="str">
        <f t="shared" si="25"/>
        <v>Mon</v>
      </c>
      <c r="J445" s="13" t="str">
        <f>Raw_Data!H445</f>
        <v>Present</v>
      </c>
      <c r="K445" s="15">
        <f>IF(Raw_Data!I445="","",TIMEVALUE(Raw_Data!I445))</f>
        <v>0.37708333333333333</v>
      </c>
      <c r="L445" s="15">
        <f>IF(Raw_Data!J445="","",TIMEVALUE(Raw_Data!J445))</f>
        <v>0.67777777777777781</v>
      </c>
      <c r="M445" s="13">
        <f>Raw_Data!K445</f>
        <v>7.23</v>
      </c>
      <c r="N445" s="13">
        <f>Raw_Data!L445</f>
        <v>30</v>
      </c>
      <c r="O445" s="13">
        <f>Raw_Data!M445</f>
        <v>22</v>
      </c>
      <c r="P445" s="13">
        <f t="shared" si="26"/>
        <v>8</v>
      </c>
      <c r="Q445" s="13">
        <f>Raw_Data!O445</f>
        <v>30</v>
      </c>
      <c r="R445" s="16">
        <f t="shared" si="27"/>
        <v>73.333333333333329</v>
      </c>
      <c r="S445" s="16">
        <f>Raw_Data!Q445</f>
        <v>73.3</v>
      </c>
      <c r="T445" s="17">
        <f>Raw_Data!R445</f>
        <v>0</v>
      </c>
      <c r="U445" s="13" t="str">
        <f>Raw_Data!S445</f>
        <v>High</v>
      </c>
      <c r="V445" s="13" t="str">
        <f>Raw_Data!T445</f>
        <v>Backlog</v>
      </c>
    </row>
    <row r="446" spans="1:22" x14ac:dyDescent="0.3">
      <c r="A446" s="13" t="str">
        <f>Raw_Data!A446</f>
        <v>EMP005</v>
      </c>
      <c r="B446" s="13" t="str">
        <f>Raw_Data!B446</f>
        <v>Vikram Patel</v>
      </c>
      <c r="C446" s="13" t="str">
        <f>Raw_Data!C446</f>
        <v>Operations</v>
      </c>
      <c r="D446" s="13" t="str">
        <f>Raw_Data!D446</f>
        <v>Process Executive</v>
      </c>
      <c r="E446" s="13" t="str">
        <f>Raw_Data!E446</f>
        <v>Kolkata</v>
      </c>
      <c r="F446" s="13" t="str">
        <f>Raw_Data!F446</f>
        <v>Amit Roy</v>
      </c>
      <c r="G446" s="14">
        <f>DATE(VALUE(RIGHT(Raw_Data!G446,4)),VALUE(MID(Raw_Data!G446,4,2)),VALUE(LEFT(Raw_Data!G446,2)))</f>
        <v>46139</v>
      </c>
      <c r="H446" s="13" t="str">
        <f t="shared" si="24"/>
        <v>Apr-2026</v>
      </c>
      <c r="I446" s="13" t="str">
        <f t="shared" si="25"/>
        <v>Mon</v>
      </c>
      <c r="J446" s="13" t="str">
        <f>Raw_Data!H446</f>
        <v>Present</v>
      </c>
      <c r="K446" s="15">
        <f>IF(Raw_Data!I446="","",TIMEVALUE(Raw_Data!I446))</f>
        <v>0.38750000000000001</v>
      </c>
      <c r="L446" s="15">
        <f>IF(Raw_Data!J446="","",TIMEVALUE(Raw_Data!J446))</f>
        <v>0.74583333333333335</v>
      </c>
      <c r="M446" s="13">
        <f>Raw_Data!K446</f>
        <v>8.61</v>
      </c>
      <c r="N446" s="13">
        <f>Raw_Data!L446</f>
        <v>11</v>
      </c>
      <c r="O446" s="13">
        <f>Raw_Data!M446</f>
        <v>11</v>
      </c>
      <c r="P446" s="13">
        <f t="shared" si="26"/>
        <v>0</v>
      </c>
      <c r="Q446" s="13">
        <f>Raw_Data!O446</f>
        <v>11</v>
      </c>
      <c r="R446" s="16">
        <f t="shared" si="27"/>
        <v>100</v>
      </c>
      <c r="S446" s="16">
        <f>Raw_Data!Q446</f>
        <v>100</v>
      </c>
      <c r="T446" s="17">
        <f>Raw_Data!R446</f>
        <v>0.61</v>
      </c>
      <c r="U446" s="13" t="str">
        <f>Raw_Data!S446</f>
        <v>Low</v>
      </c>
      <c r="V446" s="13" t="str">
        <f>Raw_Data!T446</f>
        <v>Closed</v>
      </c>
    </row>
    <row r="447" spans="1:22" x14ac:dyDescent="0.3">
      <c r="A447" s="13" t="str">
        <f>Raw_Data!A447</f>
        <v>EMP006</v>
      </c>
      <c r="B447" s="13" t="str">
        <f>Raw_Data!B447</f>
        <v>Ananya Gupta</v>
      </c>
      <c r="C447" s="13" t="str">
        <f>Raw_Data!C447</f>
        <v>Finance</v>
      </c>
      <c r="D447" s="13" t="str">
        <f>Raw_Data!D447</f>
        <v>Finance Executive</v>
      </c>
      <c r="E447" s="13" t="str">
        <f>Raw_Data!E447</f>
        <v>Kolkata</v>
      </c>
      <c r="F447" s="13" t="str">
        <f>Raw_Data!F447</f>
        <v>Neha Sen</v>
      </c>
      <c r="G447" s="14">
        <f>DATE(VALUE(RIGHT(Raw_Data!G447,4)),VALUE(MID(Raw_Data!G447,4,2)),VALUE(LEFT(Raw_Data!G447,2)))</f>
        <v>46139</v>
      </c>
      <c r="H447" s="13" t="str">
        <f t="shared" si="24"/>
        <v>Apr-2026</v>
      </c>
      <c r="I447" s="13" t="str">
        <f t="shared" si="25"/>
        <v>Mon</v>
      </c>
      <c r="J447" s="13" t="str">
        <f>Raw_Data!H447</f>
        <v>Present</v>
      </c>
      <c r="K447" s="15">
        <f>IF(Raw_Data!I447="","",TIMEVALUE(Raw_Data!I447))</f>
        <v>0.37916666666666665</v>
      </c>
      <c r="L447" s="15">
        <f>IF(Raw_Data!J447="","",TIMEVALUE(Raw_Data!J447))</f>
        <v>0.76944444444444449</v>
      </c>
      <c r="M447" s="13">
        <f>Raw_Data!K447</f>
        <v>9.3699999999999992</v>
      </c>
      <c r="N447" s="13">
        <f>Raw_Data!L447</f>
        <v>13</v>
      </c>
      <c r="O447" s="13">
        <f>Raw_Data!M447</f>
        <v>13</v>
      </c>
      <c r="P447" s="13">
        <f t="shared" si="26"/>
        <v>0</v>
      </c>
      <c r="Q447" s="13">
        <f>Raw_Data!O447</f>
        <v>13</v>
      </c>
      <c r="R447" s="16">
        <f t="shared" si="27"/>
        <v>100</v>
      </c>
      <c r="S447" s="16">
        <f>Raw_Data!Q447</f>
        <v>100</v>
      </c>
      <c r="T447" s="17">
        <f>Raw_Data!R447</f>
        <v>1.37</v>
      </c>
      <c r="U447" s="13" t="str">
        <f>Raw_Data!S447</f>
        <v>Low</v>
      </c>
      <c r="V447" s="13" t="str">
        <f>Raw_Data!T447</f>
        <v>Closed</v>
      </c>
    </row>
    <row r="448" spans="1:22" x14ac:dyDescent="0.3">
      <c r="A448" s="13" t="str">
        <f>Raw_Data!A448</f>
        <v>EMP007</v>
      </c>
      <c r="B448" s="13" t="str">
        <f>Raw_Data!B448</f>
        <v>Rohan Mehta</v>
      </c>
      <c r="C448" s="13" t="str">
        <f>Raw_Data!C448</f>
        <v>Finance</v>
      </c>
      <c r="D448" s="13" t="str">
        <f>Raw_Data!D448</f>
        <v>Accounts Executive</v>
      </c>
      <c r="E448" s="13" t="str">
        <f>Raw_Data!E448</f>
        <v>Kolkata</v>
      </c>
      <c r="F448" s="13" t="str">
        <f>Raw_Data!F448</f>
        <v>Neha Sen</v>
      </c>
      <c r="G448" s="14">
        <f>DATE(VALUE(RIGHT(Raw_Data!G448,4)),VALUE(MID(Raw_Data!G448,4,2)),VALUE(LEFT(Raw_Data!G448,2)))</f>
        <v>46139</v>
      </c>
      <c r="H448" s="13" t="str">
        <f t="shared" si="24"/>
        <v>Apr-2026</v>
      </c>
      <c r="I448" s="13" t="str">
        <f t="shared" si="25"/>
        <v>Mon</v>
      </c>
      <c r="J448" s="13" t="str">
        <f>Raw_Data!H448</f>
        <v>Present</v>
      </c>
      <c r="K448" s="15">
        <f>IF(Raw_Data!I448="","",TIMEVALUE(Raw_Data!I448))</f>
        <v>0.37708333333333333</v>
      </c>
      <c r="L448" s="15">
        <f>IF(Raw_Data!J448="","",TIMEVALUE(Raw_Data!J448))</f>
        <v>0.68125000000000002</v>
      </c>
      <c r="M448" s="13">
        <f>Raw_Data!K448</f>
        <v>7.3</v>
      </c>
      <c r="N448" s="13">
        <f>Raw_Data!L448</f>
        <v>16</v>
      </c>
      <c r="O448" s="13">
        <f>Raw_Data!M448</f>
        <v>14</v>
      </c>
      <c r="P448" s="13">
        <f t="shared" si="26"/>
        <v>2</v>
      </c>
      <c r="Q448" s="13">
        <f>Raw_Data!O448</f>
        <v>16</v>
      </c>
      <c r="R448" s="16">
        <f t="shared" si="27"/>
        <v>87.5</v>
      </c>
      <c r="S448" s="16">
        <f>Raw_Data!Q448</f>
        <v>87.5</v>
      </c>
      <c r="T448" s="17">
        <f>Raw_Data!R448</f>
        <v>0</v>
      </c>
      <c r="U448" s="13" t="str">
        <f>Raw_Data!S448</f>
        <v>Low</v>
      </c>
      <c r="V448" s="13" t="str">
        <f>Raw_Data!T448</f>
        <v>In Progress</v>
      </c>
    </row>
    <row r="449" spans="1:22" x14ac:dyDescent="0.3">
      <c r="A449" s="13" t="str">
        <f>Raw_Data!A449</f>
        <v>EMP008</v>
      </c>
      <c r="B449" s="13" t="str">
        <f>Raw_Data!B449</f>
        <v>Ishita Roy</v>
      </c>
      <c r="C449" s="13" t="str">
        <f>Raw_Data!C449</f>
        <v>Finance</v>
      </c>
      <c r="D449" s="13" t="str">
        <f>Raw_Data!D449</f>
        <v>Finance Executive</v>
      </c>
      <c r="E449" s="13" t="str">
        <f>Raw_Data!E449</f>
        <v>Kolkata</v>
      </c>
      <c r="F449" s="13" t="str">
        <f>Raw_Data!F449</f>
        <v>Neha Sen</v>
      </c>
      <c r="G449" s="14">
        <f>DATE(VALUE(RIGHT(Raw_Data!G449,4)),VALUE(MID(Raw_Data!G449,4,2)),VALUE(LEFT(Raw_Data!G449,2)))</f>
        <v>46139</v>
      </c>
      <c r="H449" s="13" t="str">
        <f t="shared" si="24"/>
        <v>Apr-2026</v>
      </c>
      <c r="I449" s="13" t="str">
        <f t="shared" si="25"/>
        <v>Mon</v>
      </c>
      <c r="J449" s="13" t="str">
        <f>Raw_Data!H449</f>
        <v>Present</v>
      </c>
      <c r="K449" s="15">
        <f>IF(Raw_Data!I449="","",TIMEVALUE(Raw_Data!I449))</f>
        <v>0.42708333333333331</v>
      </c>
      <c r="L449" s="15">
        <f>IF(Raw_Data!J449="","",TIMEVALUE(Raw_Data!J449))</f>
        <v>0.72986111111111107</v>
      </c>
      <c r="M449" s="13">
        <f>Raw_Data!K449</f>
        <v>7.27</v>
      </c>
      <c r="N449" s="13">
        <f>Raw_Data!L449</f>
        <v>14</v>
      </c>
      <c r="O449" s="13">
        <f>Raw_Data!M449</f>
        <v>10</v>
      </c>
      <c r="P449" s="13">
        <f t="shared" si="26"/>
        <v>4</v>
      </c>
      <c r="Q449" s="13">
        <f>Raw_Data!O449</f>
        <v>14</v>
      </c>
      <c r="R449" s="16">
        <f t="shared" si="27"/>
        <v>71.428571428571431</v>
      </c>
      <c r="S449" s="16">
        <f>Raw_Data!Q449</f>
        <v>71.400000000000006</v>
      </c>
      <c r="T449" s="17">
        <f>Raw_Data!R449</f>
        <v>0</v>
      </c>
      <c r="U449" s="13" t="str">
        <f>Raw_Data!S449</f>
        <v>Low</v>
      </c>
      <c r="V449" s="13" t="str">
        <f>Raw_Data!T449</f>
        <v>Pending</v>
      </c>
    </row>
    <row r="450" spans="1:22" x14ac:dyDescent="0.3">
      <c r="A450" s="13" t="str">
        <f>Raw_Data!A450</f>
        <v>EMP009</v>
      </c>
      <c r="B450" s="13" t="str">
        <f>Raw_Data!B450</f>
        <v>Arjun Nair</v>
      </c>
      <c r="C450" s="13" t="str">
        <f>Raw_Data!C450</f>
        <v>Sales</v>
      </c>
      <c r="D450" s="13" t="str">
        <f>Raw_Data!D450</f>
        <v>Sales Executive</v>
      </c>
      <c r="E450" s="13" t="str">
        <f>Raw_Data!E450</f>
        <v>Kolkata</v>
      </c>
      <c r="F450" s="13" t="str">
        <f>Raw_Data!F450</f>
        <v>Sourav Das</v>
      </c>
      <c r="G450" s="14">
        <f>DATE(VALUE(RIGHT(Raw_Data!G450,4)),VALUE(MID(Raw_Data!G450,4,2)),VALUE(LEFT(Raw_Data!G450,2)))</f>
        <v>46139</v>
      </c>
      <c r="H450" s="13" t="str">
        <f t="shared" ref="H450:H513" si="28">TEXT(G450,"mmm-yyyy")</f>
        <v>Apr-2026</v>
      </c>
      <c r="I450" s="13" t="str">
        <f t="shared" ref="I450:I513" si="29">TEXT(G450,"ddd")</f>
        <v>Mon</v>
      </c>
      <c r="J450" s="13" t="str">
        <f>Raw_Data!H450</f>
        <v>Present</v>
      </c>
      <c r="K450" s="15">
        <f>IF(Raw_Data!I450="","",TIMEVALUE(Raw_Data!I450))</f>
        <v>0.37569444444444444</v>
      </c>
      <c r="L450" s="15">
        <f>IF(Raw_Data!J450="","",TIMEVALUE(Raw_Data!J450))</f>
        <v>0.7368055555555556</v>
      </c>
      <c r="M450" s="13">
        <f>Raw_Data!K450</f>
        <v>8.67</v>
      </c>
      <c r="N450" s="13">
        <f>Raw_Data!L450</f>
        <v>17</v>
      </c>
      <c r="O450" s="13">
        <f>Raw_Data!M450</f>
        <v>15</v>
      </c>
      <c r="P450" s="13">
        <f t="shared" ref="P450:P513" si="30">N450-O450</f>
        <v>2</v>
      </c>
      <c r="Q450" s="13">
        <f>Raw_Data!O450</f>
        <v>17</v>
      </c>
      <c r="R450" s="16">
        <f t="shared" ref="R450:R513" si="31">IFERROR(O450/N450*100,0)</f>
        <v>88.235294117647058</v>
      </c>
      <c r="S450" s="16">
        <f>Raw_Data!Q450</f>
        <v>88.2</v>
      </c>
      <c r="T450" s="17">
        <f>Raw_Data!R450</f>
        <v>0.67</v>
      </c>
      <c r="U450" s="13" t="str">
        <f>Raw_Data!S450</f>
        <v>Medium</v>
      </c>
      <c r="V450" s="13" t="str">
        <f>Raw_Data!T450</f>
        <v>In Progress</v>
      </c>
    </row>
    <row r="451" spans="1:22" x14ac:dyDescent="0.3">
      <c r="A451" s="13" t="str">
        <f>Raw_Data!A451</f>
        <v>EMP010</v>
      </c>
      <c r="B451" s="13" t="str">
        <f>Raw_Data!B451</f>
        <v>Meera Kapoor</v>
      </c>
      <c r="C451" s="13" t="str">
        <f>Raw_Data!C451</f>
        <v>Sales</v>
      </c>
      <c r="D451" s="13" t="str">
        <f>Raw_Data!D451</f>
        <v>Sales Executive</v>
      </c>
      <c r="E451" s="13" t="str">
        <f>Raw_Data!E451</f>
        <v>Kolkata</v>
      </c>
      <c r="F451" s="13" t="str">
        <f>Raw_Data!F451</f>
        <v>Sourav Das</v>
      </c>
      <c r="G451" s="14">
        <f>DATE(VALUE(RIGHT(Raw_Data!G451,4)),VALUE(MID(Raw_Data!G451,4,2)),VALUE(LEFT(Raw_Data!G451,2)))</f>
        <v>46139</v>
      </c>
      <c r="H451" s="13" t="str">
        <f t="shared" si="28"/>
        <v>Apr-2026</v>
      </c>
      <c r="I451" s="13" t="str">
        <f t="shared" si="29"/>
        <v>Mon</v>
      </c>
      <c r="J451" s="13" t="str">
        <f>Raw_Data!H451</f>
        <v>Present</v>
      </c>
      <c r="K451" s="15">
        <f>IF(Raw_Data!I451="","",TIMEVALUE(Raw_Data!I451))</f>
        <v>0.41736111111111113</v>
      </c>
      <c r="L451" s="15">
        <f>IF(Raw_Data!J451="","",TIMEVALUE(Raw_Data!J451))</f>
        <v>0.72569444444444442</v>
      </c>
      <c r="M451" s="13">
        <f>Raw_Data!K451</f>
        <v>7.41</v>
      </c>
      <c r="N451" s="13">
        <f>Raw_Data!L451</f>
        <v>16</v>
      </c>
      <c r="O451" s="13">
        <f>Raw_Data!M451</f>
        <v>15</v>
      </c>
      <c r="P451" s="13">
        <f t="shared" si="30"/>
        <v>1</v>
      </c>
      <c r="Q451" s="13">
        <f>Raw_Data!O451</f>
        <v>16</v>
      </c>
      <c r="R451" s="16">
        <f t="shared" si="31"/>
        <v>93.75</v>
      </c>
      <c r="S451" s="16">
        <f>Raw_Data!Q451</f>
        <v>93.8</v>
      </c>
      <c r="T451" s="17">
        <f>Raw_Data!R451</f>
        <v>0</v>
      </c>
      <c r="U451" s="13" t="str">
        <f>Raw_Data!S451</f>
        <v>Medium</v>
      </c>
      <c r="V451" s="13" t="str">
        <f>Raw_Data!T451</f>
        <v>In Progress</v>
      </c>
    </row>
    <row r="452" spans="1:22" x14ac:dyDescent="0.3">
      <c r="A452" s="13" t="str">
        <f>Raw_Data!A452</f>
        <v>EMP011</v>
      </c>
      <c r="B452" s="13" t="str">
        <f>Raw_Data!B452</f>
        <v>Karan Malhotra</v>
      </c>
      <c r="C452" s="13" t="str">
        <f>Raw_Data!C452</f>
        <v>Sales</v>
      </c>
      <c r="D452" s="13" t="str">
        <f>Raw_Data!D452</f>
        <v>Senior Executive</v>
      </c>
      <c r="E452" s="13" t="str">
        <f>Raw_Data!E452</f>
        <v>Kolkata</v>
      </c>
      <c r="F452" s="13" t="str">
        <f>Raw_Data!F452</f>
        <v>Sourav Das</v>
      </c>
      <c r="G452" s="14">
        <f>DATE(VALUE(RIGHT(Raw_Data!G452,4)),VALUE(MID(Raw_Data!G452,4,2)),VALUE(LEFT(Raw_Data!G452,2)))</f>
        <v>46139</v>
      </c>
      <c r="H452" s="13" t="str">
        <f t="shared" si="28"/>
        <v>Apr-2026</v>
      </c>
      <c r="I452" s="13" t="str">
        <f t="shared" si="29"/>
        <v>Mon</v>
      </c>
      <c r="J452" s="13" t="str">
        <f>Raw_Data!H452</f>
        <v>Present</v>
      </c>
      <c r="K452" s="15">
        <f>IF(Raw_Data!I452="","",TIMEVALUE(Raw_Data!I452))</f>
        <v>0.38333333333333336</v>
      </c>
      <c r="L452" s="15">
        <f>IF(Raw_Data!J452="","",TIMEVALUE(Raw_Data!J452))</f>
        <v>0.76111111111111107</v>
      </c>
      <c r="M452" s="13">
        <f>Raw_Data!K452</f>
        <v>9.08</v>
      </c>
      <c r="N452" s="13">
        <f>Raw_Data!L452</f>
        <v>23</v>
      </c>
      <c r="O452" s="13">
        <f>Raw_Data!M452</f>
        <v>19</v>
      </c>
      <c r="P452" s="13">
        <f t="shared" si="30"/>
        <v>4</v>
      </c>
      <c r="Q452" s="13">
        <f>Raw_Data!O452</f>
        <v>23</v>
      </c>
      <c r="R452" s="16">
        <f t="shared" si="31"/>
        <v>82.608695652173907</v>
      </c>
      <c r="S452" s="16">
        <f>Raw_Data!Q452</f>
        <v>82.6</v>
      </c>
      <c r="T452" s="17">
        <f>Raw_Data!R452</f>
        <v>1.08</v>
      </c>
      <c r="U452" s="13" t="str">
        <f>Raw_Data!S452</f>
        <v>Medium</v>
      </c>
      <c r="V452" s="13" t="str">
        <f>Raw_Data!T452</f>
        <v>Pending</v>
      </c>
    </row>
    <row r="453" spans="1:22" x14ac:dyDescent="0.3">
      <c r="A453" s="13" t="str">
        <f>Raw_Data!A453</f>
        <v>EMP012</v>
      </c>
      <c r="B453" s="13" t="str">
        <f>Raw_Data!B453</f>
        <v>Tanya Bose</v>
      </c>
      <c r="C453" s="13" t="str">
        <f>Raw_Data!C453</f>
        <v>HR</v>
      </c>
      <c r="D453" s="13" t="str">
        <f>Raw_Data!D453</f>
        <v>HR Executive</v>
      </c>
      <c r="E453" s="13" t="str">
        <f>Raw_Data!E453</f>
        <v>Kolkata</v>
      </c>
      <c r="F453" s="13" t="str">
        <f>Raw_Data!F453</f>
        <v>Ritu Ghosh</v>
      </c>
      <c r="G453" s="14">
        <f>DATE(VALUE(RIGHT(Raw_Data!G453,4)),VALUE(MID(Raw_Data!G453,4,2)),VALUE(LEFT(Raw_Data!G453,2)))</f>
        <v>46139</v>
      </c>
      <c r="H453" s="13" t="str">
        <f t="shared" si="28"/>
        <v>Apr-2026</v>
      </c>
      <c r="I453" s="13" t="str">
        <f t="shared" si="29"/>
        <v>Mon</v>
      </c>
      <c r="J453" s="13" t="str">
        <f>Raw_Data!H453</f>
        <v>Present</v>
      </c>
      <c r="K453" s="15">
        <f>IF(Raw_Data!I453="","",TIMEVALUE(Raw_Data!I453))</f>
        <v>0.38333333333333336</v>
      </c>
      <c r="L453" s="15">
        <f>IF(Raw_Data!J453="","",TIMEVALUE(Raw_Data!J453))</f>
        <v>0.7104166666666667</v>
      </c>
      <c r="M453" s="13">
        <f>Raw_Data!K453</f>
        <v>7.85</v>
      </c>
      <c r="N453" s="13">
        <f>Raw_Data!L453</f>
        <v>18</v>
      </c>
      <c r="O453" s="13">
        <f>Raw_Data!M453</f>
        <v>12</v>
      </c>
      <c r="P453" s="13">
        <f t="shared" si="30"/>
        <v>6</v>
      </c>
      <c r="Q453" s="13">
        <f>Raw_Data!O453</f>
        <v>18</v>
      </c>
      <c r="R453" s="16">
        <f t="shared" si="31"/>
        <v>66.666666666666657</v>
      </c>
      <c r="S453" s="16">
        <f>Raw_Data!Q453</f>
        <v>66.7</v>
      </c>
      <c r="T453" s="17">
        <f>Raw_Data!R453</f>
        <v>0</v>
      </c>
      <c r="U453" s="13" t="str">
        <f>Raw_Data!S453</f>
        <v>High</v>
      </c>
      <c r="V453" s="13" t="str">
        <f>Raw_Data!T453</f>
        <v>Pending</v>
      </c>
    </row>
    <row r="454" spans="1:22" x14ac:dyDescent="0.3">
      <c r="A454" s="13" t="str">
        <f>Raw_Data!A454</f>
        <v>EMP013</v>
      </c>
      <c r="B454" s="13" t="str">
        <f>Raw_Data!B454</f>
        <v>Aditya Jain</v>
      </c>
      <c r="C454" s="13" t="str">
        <f>Raw_Data!C454</f>
        <v>Customer Support</v>
      </c>
      <c r="D454" s="13" t="str">
        <f>Raw_Data!D454</f>
        <v>Support Executive</v>
      </c>
      <c r="E454" s="13" t="str">
        <f>Raw_Data!E454</f>
        <v>Kolkata</v>
      </c>
      <c r="F454" s="13" t="str">
        <f>Raw_Data!F454</f>
        <v>Ritu Ghosh</v>
      </c>
      <c r="G454" s="14">
        <f>DATE(VALUE(RIGHT(Raw_Data!G454,4)),VALUE(MID(Raw_Data!G454,4,2)),VALUE(LEFT(Raw_Data!G454,2)))</f>
        <v>46139</v>
      </c>
      <c r="H454" s="13" t="str">
        <f t="shared" si="28"/>
        <v>Apr-2026</v>
      </c>
      <c r="I454" s="13" t="str">
        <f t="shared" si="29"/>
        <v>Mon</v>
      </c>
      <c r="J454" s="13" t="str">
        <f>Raw_Data!H454</f>
        <v>Present</v>
      </c>
      <c r="K454" s="15">
        <f>IF(Raw_Data!I454="","",TIMEVALUE(Raw_Data!I454))</f>
        <v>0.42777777777777776</v>
      </c>
      <c r="L454" s="15">
        <f>IF(Raw_Data!J454="","",TIMEVALUE(Raw_Data!J454))</f>
        <v>0.7631944444444444</v>
      </c>
      <c r="M454" s="13">
        <f>Raw_Data!K454</f>
        <v>8.06</v>
      </c>
      <c r="N454" s="13">
        <f>Raw_Data!L454</f>
        <v>29</v>
      </c>
      <c r="O454" s="13">
        <f>Raw_Data!M454</f>
        <v>26</v>
      </c>
      <c r="P454" s="13">
        <f t="shared" si="30"/>
        <v>3</v>
      </c>
      <c r="Q454" s="13">
        <f>Raw_Data!O454</f>
        <v>29</v>
      </c>
      <c r="R454" s="16">
        <f t="shared" si="31"/>
        <v>89.65517241379311</v>
      </c>
      <c r="S454" s="16">
        <f>Raw_Data!Q454</f>
        <v>89.7</v>
      </c>
      <c r="T454" s="17">
        <f>Raw_Data!R454</f>
        <v>0.06</v>
      </c>
      <c r="U454" s="13" t="str">
        <f>Raw_Data!S454</f>
        <v>Low</v>
      </c>
      <c r="V454" s="13" t="str">
        <f>Raw_Data!T454</f>
        <v>In Progress</v>
      </c>
    </row>
    <row r="455" spans="1:22" x14ac:dyDescent="0.3">
      <c r="A455" s="13" t="str">
        <f>Raw_Data!A455</f>
        <v>EMP014</v>
      </c>
      <c r="B455" s="13" t="str">
        <f>Raw_Data!B455</f>
        <v>Neha Agarwal</v>
      </c>
      <c r="C455" s="13" t="str">
        <f>Raw_Data!C455</f>
        <v>Customer Support</v>
      </c>
      <c r="D455" s="13" t="str">
        <f>Raw_Data!D455</f>
        <v>Support Executive</v>
      </c>
      <c r="E455" s="13" t="str">
        <f>Raw_Data!E455</f>
        <v>Kolkata</v>
      </c>
      <c r="F455" s="13" t="str">
        <f>Raw_Data!F455</f>
        <v>Ritu Ghosh</v>
      </c>
      <c r="G455" s="14">
        <f>DATE(VALUE(RIGHT(Raw_Data!G455,4)),VALUE(MID(Raw_Data!G455,4,2)),VALUE(LEFT(Raw_Data!G455,2)))</f>
        <v>46139</v>
      </c>
      <c r="H455" s="13" t="str">
        <f t="shared" si="28"/>
        <v>Apr-2026</v>
      </c>
      <c r="I455" s="13" t="str">
        <f t="shared" si="29"/>
        <v>Mon</v>
      </c>
      <c r="J455" s="13" t="str">
        <f>Raw_Data!H455</f>
        <v>Present</v>
      </c>
      <c r="K455" s="15">
        <f>IF(Raw_Data!I455="","",TIMEVALUE(Raw_Data!I455))</f>
        <v>0.37986111111111109</v>
      </c>
      <c r="L455" s="15">
        <f>IF(Raw_Data!J455="","",TIMEVALUE(Raw_Data!J455))</f>
        <v>0.70625000000000004</v>
      </c>
      <c r="M455" s="13">
        <f>Raw_Data!K455</f>
        <v>7.84</v>
      </c>
      <c r="N455" s="13">
        <f>Raw_Data!L455</f>
        <v>32</v>
      </c>
      <c r="O455" s="13">
        <f>Raw_Data!M455</f>
        <v>23</v>
      </c>
      <c r="P455" s="13">
        <f t="shared" si="30"/>
        <v>9</v>
      </c>
      <c r="Q455" s="13">
        <f>Raw_Data!O455</f>
        <v>32</v>
      </c>
      <c r="R455" s="16">
        <f t="shared" si="31"/>
        <v>71.875</v>
      </c>
      <c r="S455" s="16">
        <f>Raw_Data!Q455</f>
        <v>71.900000000000006</v>
      </c>
      <c r="T455" s="17">
        <f>Raw_Data!R455</f>
        <v>0</v>
      </c>
      <c r="U455" s="13" t="str">
        <f>Raw_Data!S455</f>
        <v>Critical</v>
      </c>
      <c r="V455" s="13" t="str">
        <f>Raw_Data!T455</f>
        <v>Backlog</v>
      </c>
    </row>
    <row r="456" spans="1:22" x14ac:dyDescent="0.3">
      <c r="A456" s="13" t="str">
        <f>Raw_Data!A456</f>
        <v>EMP015</v>
      </c>
      <c r="B456" s="13" t="str">
        <f>Raw_Data!B456</f>
        <v>Siddharth Roy</v>
      </c>
      <c r="C456" s="13" t="str">
        <f>Raw_Data!C456</f>
        <v>Customer Support</v>
      </c>
      <c r="D456" s="13" t="str">
        <f>Raw_Data!D456</f>
        <v>Senior Executive</v>
      </c>
      <c r="E456" s="13" t="str">
        <f>Raw_Data!E456</f>
        <v>Kolkata</v>
      </c>
      <c r="F456" s="13" t="str">
        <f>Raw_Data!F456</f>
        <v>Ritu Ghosh</v>
      </c>
      <c r="G456" s="14">
        <f>DATE(VALUE(RIGHT(Raw_Data!G456,4)),VALUE(MID(Raw_Data!G456,4,2)),VALUE(LEFT(Raw_Data!G456,2)))</f>
        <v>46139</v>
      </c>
      <c r="H456" s="13" t="str">
        <f t="shared" si="28"/>
        <v>Apr-2026</v>
      </c>
      <c r="I456" s="13" t="str">
        <f t="shared" si="29"/>
        <v>Mon</v>
      </c>
      <c r="J456" s="13" t="str">
        <f>Raw_Data!H456</f>
        <v>Present</v>
      </c>
      <c r="K456" s="15">
        <f>IF(Raw_Data!I456="","",TIMEVALUE(Raw_Data!I456))</f>
        <v>0.42430555555555555</v>
      </c>
      <c r="L456" s="15">
        <f>IF(Raw_Data!J456="","",TIMEVALUE(Raw_Data!J456))</f>
        <v>0.81736111111111109</v>
      </c>
      <c r="M456" s="13">
        <f>Raw_Data!K456</f>
        <v>9.44</v>
      </c>
      <c r="N456" s="13">
        <f>Raw_Data!L456</f>
        <v>17</v>
      </c>
      <c r="O456" s="13">
        <f>Raw_Data!M456</f>
        <v>17</v>
      </c>
      <c r="P456" s="13">
        <f t="shared" si="30"/>
        <v>0</v>
      </c>
      <c r="Q456" s="13">
        <f>Raw_Data!O456</f>
        <v>17</v>
      </c>
      <c r="R456" s="16">
        <f t="shared" si="31"/>
        <v>100</v>
      </c>
      <c r="S456" s="16">
        <f>Raw_Data!Q456</f>
        <v>100</v>
      </c>
      <c r="T456" s="17">
        <f>Raw_Data!R456</f>
        <v>1.44</v>
      </c>
      <c r="U456" s="13" t="str">
        <f>Raw_Data!S456</f>
        <v>Low</v>
      </c>
      <c r="V456" s="13" t="str">
        <f>Raw_Data!T456</f>
        <v>Closed</v>
      </c>
    </row>
    <row r="457" spans="1:22" x14ac:dyDescent="0.3">
      <c r="A457" s="13" t="str">
        <f>Raw_Data!A457</f>
        <v>EMP016</v>
      </c>
      <c r="B457" s="13" t="str">
        <f>Raw_Data!B457</f>
        <v>Pooja Saha</v>
      </c>
      <c r="C457" s="13" t="str">
        <f>Raw_Data!C457</f>
        <v>Operations</v>
      </c>
      <c r="D457" s="13" t="str">
        <f>Raw_Data!D457</f>
        <v>Process Executive</v>
      </c>
      <c r="E457" s="13" t="str">
        <f>Raw_Data!E457</f>
        <v>Durgapur</v>
      </c>
      <c r="F457" s="13" t="str">
        <f>Raw_Data!F457</f>
        <v>Amit Roy</v>
      </c>
      <c r="G457" s="14">
        <f>DATE(VALUE(RIGHT(Raw_Data!G457,4)),VALUE(MID(Raw_Data!G457,4,2)),VALUE(LEFT(Raw_Data!G457,2)))</f>
        <v>46139</v>
      </c>
      <c r="H457" s="13" t="str">
        <f t="shared" si="28"/>
        <v>Apr-2026</v>
      </c>
      <c r="I457" s="13" t="str">
        <f t="shared" si="29"/>
        <v>Mon</v>
      </c>
      <c r="J457" s="13" t="str">
        <f>Raw_Data!H457</f>
        <v>Present</v>
      </c>
      <c r="K457" s="15">
        <f>IF(Raw_Data!I457="","",TIMEVALUE(Raw_Data!I457))</f>
        <v>0.38750000000000001</v>
      </c>
      <c r="L457" s="15">
        <f>IF(Raw_Data!J457="","",TIMEVALUE(Raw_Data!J457))</f>
        <v>0.71875</v>
      </c>
      <c r="M457" s="13">
        <f>Raw_Data!K457</f>
        <v>7.96</v>
      </c>
      <c r="N457" s="13">
        <f>Raw_Data!L457</f>
        <v>23</v>
      </c>
      <c r="O457" s="13">
        <f>Raw_Data!M457</f>
        <v>21</v>
      </c>
      <c r="P457" s="13">
        <f t="shared" si="30"/>
        <v>2</v>
      </c>
      <c r="Q457" s="13">
        <f>Raw_Data!O457</f>
        <v>23</v>
      </c>
      <c r="R457" s="16">
        <f t="shared" si="31"/>
        <v>91.304347826086953</v>
      </c>
      <c r="S457" s="16">
        <f>Raw_Data!Q457</f>
        <v>91.3</v>
      </c>
      <c r="T457" s="17">
        <f>Raw_Data!R457</f>
        <v>0</v>
      </c>
      <c r="U457" s="13" t="str">
        <f>Raw_Data!S457</f>
        <v>Medium</v>
      </c>
      <c r="V457" s="13" t="str">
        <f>Raw_Data!T457</f>
        <v>In Progress</v>
      </c>
    </row>
    <row r="458" spans="1:22" x14ac:dyDescent="0.3">
      <c r="A458" s="13" t="str">
        <f>Raw_Data!A458</f>
        <v>EMP017</v>
      </c>
      <c r="B458" s="13" t="str">
        <f>Raw_Data!B458</f>
        <v>Abhishek Paul</v>
      </c>
      <c r="C458" s="13" t="str">
        <f>Raw_Data!C458</f>
        <v>Operations</v>
      </c>
      <c r="D458" s="13" t="str">
        <f>Raw_Data!D458</f>
        <v>Process Executive</v>
      </c>
      <c r="E458" s="13" t="str">
        <f>Raw_Data!E458</f>
        <v>Durgapur</v>
      </c>
      <c r="F458" s="13" t="str">
        <f>Raw_Data!F458</f>
        <v>Amit Roy</v>
      </c>
      <c r="G458" s="14">
        <f>DATE(VALUE(RIGHT(Raw_Data!G458,4)),VALUE(MID(Raw_Data!G458,4,2)),VALUE(LEFT(Raw_Data!G458,2)))</f>
        <v>46139</v>
      </c>
      <c r="H458" s="13" t="str">
        <f t="shared" si="28"/>
        <v>Apr-2026</v>
      </c>
      <c r="I458" s="13" t="str">
        <f t="shared" si="29"/>
        <v>Mon</v>
      </c>
      <c r="J458" s="13" t="str">
        <f>Raw_Data!H458</f>
        <v>Present</v>
      </c>
      <c r="K458" s="15">
        <f>IF(Raw_Data!I458="","",TIMEVALUE(Raw_Data!I458))</f>
        <v>0.38750000000000001</v>
      </c>
      <c r="L458" s="15">
        <f>IF(Raw_Data!J458="","",TIMEVALUE(Raw_Data!J458))</f>
        <v>0.78194444444444444</v>
      </c>
      <c r="M458" s="13">
        <f>Raw_Data!K458</f>
        <v>9.48</v>
      </c>
      <c r="N458" s="13">
        <f>Raw_Data!L458</f>
        <v>19</v>
      </c>
      <c r="O458" s="13">
        <f>Raw_Data!M458</f>
        <v>19</v>
      </c>
      <c r="P458" s="13">
        <f t="shared" si="30"/>
        <v>0</v>
      </c>
      <c r="Q458" s="13">
        <f>Raw_Data!O458</f>
        <v>19</v>
      </c>
      <c r="R458" s="16">
        <f t="shared" si="31"/>
        <v>100</v>
      </c>
      <c r="S458" s="16">
        <f>Raw_Data!Q458</f>
        <v>100</v>
      </c>
      <c r="T458" s="17">
        <f>Raw_Data!R458</f>
        <v>1.48</v>
      </c>
      <c r="U458" s="13" t="str">
        <f>Raw_Data!S458</f>
        <v>Low</v>
      </c>
      <c r="V458" s="13" t="str">
        <f>Raw_Data!T458</f>
        <v>Closed</v>
      </c>
    </row>
    <row r="459" spans="1:22" x14ac:dyDescent="0.3">
      <c r="A459" s="13" t="str">
        <f>Raw_Data!A459</f>
        <v>EMP018</v>
      </c>
      <c r="B459" s="13" t="str">
        <f>Raw_Data!B459</f>
        <v>Nandini Ghosh</v>
      </c>
      <c r="C459" s="13" t="str">
        <f>Raw_Data!C459</f>
        <v>Finance</v>
      </c>
      <c r="D459" s="13" t="str">
        <f>Raw_Data!D459</f>
        <v>Finance Executive</v>
      </c>
      <c r="E459" s="13" t="str">
        <f>Raw_Data!E459</f>
        <v>Durgapur</v>
      </c>
      <c r="F459" s="13" t="str">
        <f>Raw_Data!F459</f>
        <v>Neha Sen</v>
      </c>
      <c r="G459" s="14">
        <f>DATE(VALUE(RIGHT(Raw_Data!G459,4)),VALUE(MID(Raw_Data!G459,4,2)),VALUE(LEFT(Raw_Data!G459,2)))</f>
        <v>46139</v>
      </c>
      <c r="H459" s="13" t="str">
        <f t="shared" si="28"/>
        <v>Apr-2026</v>
      </c>
      <c r="I459" s="13" t="str">
        <f t="shared" si="29"/>
        <v>Mon</v>
      </c>
      <c r="J459" s="13" t="str">
        <f>Raw_Data!H459</f>
        <v>Present</v>
      </c>
      <c r="K459" s="15">
        <f>IF(Raw_Data!I459="","",TIMEVALUE(Raw_Data!I459))</f>
        <v>0.4284722222222222</v>
      </c>
      <c r="L459" s="15">
        <f>IF(Raw_Data!J459="","",TIMEVALUE(Raw_Data!J459))</f>
        <v>0.75902777777777775</v>
      </c>
      <c r="M459" s="13">
        <f>Raw_Data!K459</f>
        <v>7.94</v>
      </c>
      <c r="N459" s="13">
        <f>Raw_Data!L459</f>
        <v>13</v>
      </c>
      <c r="O459" s="13">
        <f>Raw_Data!M459</f>
        <v>10</v>
      </c>
      <c r="P459" s="13">
        <f t="shared" si="30"/>
        <v>3</v>
      </c>
      <c r="Q459" s="13">
        <f>Raw_Data!O459</f>
        <v>13</v>
      </c>
      <c r="R459" s="16">
        <f t="shared" si="31"/>
        <v>76.923076923076934</v>
      </c>
      <c r="S459" s="16">
        <f>Raw_Data!Q459</f>
        <v>76.900000000000006</v>
      </c>
      <c r="T459" s="17">
        <f>Raw_Data!R459</f>
        <v>0</v>
      </c>
      <c r="U459" s="13" t="str">
        <f>Raw_Data!S459</f>
        <v>Low</v>
      </c>
      <c r="V459" s="13" t="str">
        <f>Raw_Data!T459</f>
        <v>In Progress</v>
      </c>
    </row>
    <row r="460" spans="1:22" x14ac:dyDescent="0.3">
      <c r="A460" s="13" t="str">
        <f>Raw_Data!A460</f>
        <v>EMP019</v>
      </c>
      <c r="B460" s="13" t="str">
        <f>Raw_Data!B460</f>
        <v>Manish Kumar</v>
      </c>
      <c r="C460" s="13" t="str">
        <f>Raw_Data!C460</f>
        <v>Sales</v>
      </c>
      <c r="D460" s="13" t="str">
        <f>Raw_Data!D460</f>
        <v>Sales Executive</v>
      </c>
      <c r="E460" s="13" t="str">
        <f>Raw_Data!E460</f>
        <v>Durgapur</v>
      </c>
      <c r="F460" s="13" t="str">
        <f>Raw_Data!F460</f>
        <v>Sourav Das</v>
      </c>
      <c r="G460" s="14">
        <f>DATE(VALUE(RIGHT(Raw_Data!G460,4)),VALUE(MID(Raw_Data!G460,4,2)),VALUE(LEFT(Raw_Data!G460,2)))</f>
        <v>46139</v>
      </c>
      <c r="H460" s="13" t="str">
        <f t="shared" si="28"/>
        <v>Apr-2026</v>
      </c>
      <c r="I460" s="13" t="str">
        <f t="shared" si="29"/>
        <v>Mon</v>
      </c>
      <c r="J460" s="13" t="str">
        <f>Raw_Data!H460</f>
        <v>Present</v>
      </c>
      <c r="K460" s="15">
        <f>IF(Raw_Data!I460="","",TIMEVALUE(Raw_Data!I460))</f>
        <v>0.38194444444444442</v>
      </c>
      <c r="L460" s="15">
        <f>IF(Raw_Data!J460="","",TIMEVALUE(Raw_Data!J460))</f>
        <v>0.77361111111111114</v>
      </c>
      <c r="M460" s="13">
        <f>Raw_Data!K460</f>
        <v>9.4</v>
      </c>
      <c r="N460" s="13">
        <f>Raw_Data!L460</f>
        <v>20</v>
      </c>
      <c r="O460" s="13">
        <f>Raw_Data!M460</f>
        <v>15</v>
      </c>
      <c r="P460" s="13">
        <f t="shared" si="30"/>
        <v>5</v>
      </c>
      <c r="Q460" s="13">
        <f>Raw_Data!O460</f>
        <v>20</v>
      </c>
      <c r="R460" s="16">
        <f t="shared" si="31"/>
        <v>75</v>
      </c>
      <c r="S460" s="16">
        <f>Raw_Data!Q460</f>
        <v>75</v>
      </c>
      <c r="T460" s="17">
        <f>Raw_Data!R460</f>
        <v>1.4</v>
      </c>
      <c r="U460" s="13" t="str">
        <f>Raw_Data!S460</f>
        <v>Low</v>
      </c>
      <c r="V460" s="13" t="str">
        <f>Raw_Data!T460</f>
        <v>Pending</v>
      </c>
    </row>
    <row r="461" spans="1:22" x14ac:dyDescent="0.3">
      <c r="A461" s="13" t="str">
        <f>Raw_Data!A461</f>
        <v>EMP020</v>
      </c>
      <c r="B461" s="13" t="str">
        <f>Raw_Data!B461</f>
        <v>Riya Chatterjee</v>
      </c>
      <c r="C461" s="13" t="str">
        <f>Raw_Data!C461</f>
        <v>Customer Support</v>
      </c>
      <c r="D461" s="13" t="str">
        <f>Raw_Data!D461</f>
        <v>Support Executive</v>
      </c>
      <c r="E461" s="13" t="str">
        <f>Raw_Data!E461</f>
        <v>Durgapur</v>
      </c>
      <c r="F461" s="13" t="str">
        <f>Raw_Data!F461</f>
        <v>Ritu Ghosh</v>
      </c>
      <c r="G461" s="14">
        <f>DATE(VALUE(RIGHT(Raw_Data!G461,4)),VALUE(MID(Raw_Data!G461,4,2)),VALUE(LEFT(Raw_Data!G461,2)))</f>
        <v>46139</v>
      </c>
      <c r="H461" s="13" t="str">
        <f t="shared" si="28"/>
        <v>Apr-2026</v>
      </c>
      <c r="I461" s="13" t="str">
        <f t="shared" si="29"/>
        <v>Mon</v>
      </c>
      <c r="J461" s="13" t="str">
        <f>Raw_Data!H461</f>
        <v>Present</v>
      </c>
      <c r="K461" s="15">
        <f>IF(Raw_Data!I461="","",TIMEVALUE(Raw_Data!I461))</f>
        <v>0.37569444444444444</v>
      </c>
      <c r="L461" s="15">
        <f>IF(Raw_Data!J461="","",TIMEVALUE(Raw_Data!J461))</f>
        <v>0.67777777777777781</v>
      </c>
      <c r="M461" s="13">
        <f>Raw_Data!K461</f>
        <v>7.25</v>
      </c>
      <c r="N461" s="13">
        <f>Raw_Data!L461</f>
        <v>18</v>
      </c>
      <c r="O461" s="13">
        <f>Raw_Data!M461</f>
        <v>17</v>
      </c>
      <c r="P461" s="13">
        <f t="shared" si="30"/>
        <v>1</v>
      </c>
      <c r="Q461" s="13">
        <f>Raw_Data!O461</f>
        <v>18</v>
      </c>
      <c r="R461" s="16">
        <f t="shared" si="31"/>
        <v>94.444444444444443</v>
      </c>
      <c r="S461" s="16">
        <f>Raw_Data!Q461</f>
        <v>94.4</v>
      </c>
      <c r="T461" s="17">
        <f>Raw_Data!R461</f>
        <v>0</v>
      </c>
      <c r="U461" s="13" t="str">
        <f>Raw_Data!S461</f>
        <v>High</v>
      </c>
      <c r="V461" s="13" t="str">
        <f>Raw_Data!T461</f>
        <v>In Progress</v>
      </c>
    </row>
    <row r="462" spans="1:22" x14ac:dyDescent="0.3">
      <c r="A462" s="13" t="str">
        <f>Raw_Data!A462</f>
        <v>EMP001</v>
      </c>
      <c r="B462" s="13" t="str">
        <f>Raw_Data!B462</f>
        <v>Aarav Sharma</v>
      </c>
      <c r="C462" s="13" t="str">
        <f>Raw_Data!C462</f>
        <v>Operations</v>
      </c>
      <c r="D462" s="13" t="str">
        <f>Raw_Data!D462</f>
        <v>MIS Executive</v>
      </c>
      <c r="E462" s="13" t="str">
        <f>Raw_Data!E462</f>
        <v>Kolkata</v>
      </c>
      <c r="F462" s="13" t="str">
        <f>Raw_Data!F462</f>
        <v>Amit Roy</v>
      </c>
      <c r="G462" s="14">
        <f>DATE(VALUE(RIGHT(Raw_Data!G462,4)),VALUE(MID(Raw_Data!G462,4,2)),VALUE(LEFT(Raw_Data!G462,2)))</f>
        <v>46140</v>
      </c>
      <c r="H462" s="13" t="str">
        <f t="shared" si="28"/>
        <v>Apr-2026</v>
      </c>
      <c r="I462" s="13" t="str">
        <f t="shared" si="29"/>
        <v>Tue</v>
      </c>
      <c r="J462" s="13" t="str">
        <f>Raw_Data!H462</f>
        <v>Present</v>
      </c>
      <c r="K462" s="15">
        <f>IF(Raw_Data!I462="","",TIMEVALUE(Raw_Data!I462))</f>
        <v>0.38263888888888886</v>
      </c>
      <c r="L462" s="15">
        <f>IF(Raw_Data!J462="","",TIMEVALUE(Raw_Data!J462))</f>
        <v>0.75277777777777777</v>
      </c>
      <c r="M462" s="13">
        <f>Raw_Data!K462</f>
        <v>8.89</v>
      </c>
      <c r="N462" s="13">
        <f>Raw_Data!L462</f>
        <v>18</v>
      </c>
      <c r="O462" s="13">
        <f>Raw_Data!M462</f>
        <v>17</v>
      </c>
      <c r="P462" s="13">
        <f t="shared" si="30"/>
        <v>1</v>
      </c>
      <c r="Q462" s="13">
        <f>Raw_Data!O462</f>
        <v>18</v>
      </c>
      <c r="R462" s="16">
        <f t="shared" si="31"/>
        <v>94.444444444444443</v>
      </c>
      <c r="S462" s="16">
        <f>Raw_Data!Q462</f>
        <v>94.4</v>
      </c>
      <c r="T462" s="17">
        <f>Raw_Data!R462</f>
        <v>0.89</v>
      </c>
      <c r="U462" s="13" t="str">
        <f>Raw_Data!S462</f>
        <v>Medium</v>
      </c>
      <c r="V462" s="13" t="str">
        <f>Raw_Data!T462</f>
        <v>In Progress</v>
      </c>
    </row>
    <row r="463" spans="1:22" x14ac:dyDescent="0.3">
      <c r="A463" s="13" t="str">
        <f>Raw_Data!A463</f>
        <v>EMP002</v>
      </c>
      <c r="B463" s="13" t="str">
        <f>Raw_Data!B463</f>
        <v>Priya Singh</v>
      </c>
      <c r="C463" s="13" t="str">
        <f>Raw_Data!C463</f>
        <v>Operations</v>
      </c>
      <c r="D463" s="13" t="str">
        <f>Raw_Data!D463</f>
        <v>Process Executive</v>
      </c>
      <c r="E463" s="13" t="str">
        <f>Raw_Data!E463</f>
        <v>Kolkata</v>
      </c>
      <c r="F463" s="13" t="str">
        <f>Raw_Data!F463</f>
        <v>Amit Roy</v>
      </c>
      <c r="G463" s="14">
        <f>DATE(VALUE(RIGHT(Raw_Data!G463,4)),VALUE(MID(Raw_Data!G463,4,2)),VALUE(LEFT(Raw_Data!G463,2)))</f>
        <v>46140</v>
      </c>
      <c r="H463" s="13" t="str">
        <f t="shared" si="28"/>
        <v>Apr-2026</v>
      </c>
      <c r="I463" s="13" t="str">
        <f t="shared" si="29"/>
        <v>Tue</v>
      </c>
      <c r="J463" s="13" t="str">
        <f>Raw_Data!H463</f>
        <v>Present</v>
      </c>
      <c r="K463" s="15">
        <f>IF(Raw_Data!I463="","",TIMEVALUE(Raw_Data!I463))</f>
        <v>0.37777777777777777</v>
      </c>
      <c r="L463" s="15">
        <f>IF(Raw_Data!J463="","",TIMEVALUE(Raw_Data!J463))</f>
        <v>0.77500000000000002</v>
      </c>
      <c r="M463" s="13">
        <f>Raw_Data!K463</f>
        <v>9.5399999999999991</v>
      </c>
      <c r="N463" s="13">
        <f>Raw_Data!L463</f>
        <v>23</v>
      </c>
      <c r="O463" s="13">
        <f>Raw_Data!M463</f>
        <v>21</v>
      </c>
      <c r="P463" s="13">
        <f t="shared" si="30"/>
        <v>2</v>
      </c>
      <c r="Q463" s="13">
        <f>Raw_Data!O463</f>
        <v>23</v>
      </c>
      <c r="R463" s="16">
        <f t="shared" si="31"/>
        <v>91.304347826086953</v>
      </c>
      <c r="S463" s="16">
        <f>Raw_Data!Q463</f>
        <v>91.3</v>
      </c>
      <c r="T463" s="17">
        <f>Raw_Data!R463</f>
        <v>1.54</v>
      </c>
      <c r="U463" s="13" t="str">
        <f>Raw_Data!S463</f>
        <v>Medium</v>
      </c>
      <c r="V463" s="13" t="str">
        <f>Raw_Data!T463</f>
        <v>In Progress</v>
      </c>
    </row>
    <row r="464" spans="1:22" x14ac:dyDescent="0.3">
      <c r="A464" s="13" t="str">
        <f>Raw_Data!A464</f>
        <v>EMP003</v>
      </c>
      <c r="B464" s="13" t="str">
        <f>Raw_Data!B464</f>
        <v>Rahul Verma</v>
      </c>
      <c r="C464" s="13" t="str">
        <f>Raw_Data!C464</f>
        <v>Operations</v>
      </c>
      <c r="D464" s="13" t="str">
        <f>Raw_Data!D464</f>
        <v>Process Executive</v>
      </c>
      <c r="E464" s="13" t="str">
        <f>Raw_Data!E464</f>
        <v>Kolkata</v>
      </c>
      <c r="F464" s="13" t="str">
        <f>Raw_Data!F464</f>
        <v>Amit Roy</v>
      </c>
      <c r="G464" s="14">
        <f>DATE(VALUE(RIGHT(Raw_Data!G464,4)),VALUE(MID(Raw_Data!G464,4,2)),VALUE(LEFT(Raw_Data!G464,2)))</f>
        <v>46140</v>
      </c>
      <c r="H464" s="13" t="str">
        <f t="shared" si="28"/>
        <v>Apr-2026</v>
      </c>
      <c r="I464" s="13" t="str">
        <f t="shared" si="29"/>
        <v>Tue</v>
      </c>
      <c r="J464" s="13" t="str">
        <f>Raw_Data!H464</f>
        <v>Present</v>
      </c>
      <c r="K464" s="15">
        <f>IF(Raw_Data!I464="","",TIMEVALUE(Raw_Data!I464))</f>
        <v>0.37986111111111109</v>
      </c>
      <c r="L464" s="15">
        <f>IF(Raw_Data!J464="","",TIMEVALUE(Raw_Data!J464))</f>
        <v>0.74652777777777779</v>
      </c>
      <c r="M464" s="13">
        <f>Raw_Data!K464</f>
        <v>8.8000000000000007</v>
      </c>
      <c r="N464" s="13">
        <f>Raw_Data!L464</f>
        <v>18</v>
      </c>
      <c r="O464" s="13">
        <f>Raw_Data!M464</f>
        <v>18</v>
      </c>
      <c r="P464" s="13">
        <f t="shared" si="30"/>
        <v>0</v>
      </c>
      <c r="Q464" s="13">
        <f>Raw_Data!O464</f>
        <v>18</v>
      </c>
      <c r="R464" s="16">
        <f t="shared" si="31"/>
        <v>100</v>
      </c>
      <c r="S464" s="16">
        <f>Raw_Data!Q464</f>
        <v>100</v>
      </c>
      <c r="T464" s="17">
        <f>Raw_Data!R464</f>
        <v>0.8</v>
      </c>
      <c r="U464" s="13" t="str">
        <f>Raw_Data!S464</f>
        <v>Low</v>
      </c>
      <c r="V464" s="13" t="str">
        <f>Raw_Data!T464</f>
        <v>Closed</v>
      </c>
    </row>
    <row r="465" spans="1:22" x14ac:dyDescent="0.3">
      <c r="A465" s="13" t="str">
        <f>Raw_Data!A465</f>
        <v>EMP004</v>
      </c>
      <c r="B465" s="13" t="str">
        <f>Raw_Data!B465</f>
        <v>Sneha Das</v>
      </c>
      <c r="C465" s="13" t="str">
        <f>Raw_Data!C465</f>
        <v>Operations</v>
      </c>
      <c r="D465" s="13" t="str">
        <f>Raw_Data!D465</f>
        <v>Senior Executive</v>
      </c>
      <c r="E465" s="13" t="str">
        <f>Raw_Data!E465</f>
        <v>Kolkata</v>
      </c>
      <c r="F465" s="13" t="str">
        <f>Raw_Data!F465</f>
        <v>Amit Roy</v>
      </c>
      <c r="G465" s="14">
        <f>DATE(VALUE(RIGHT(Raw_Data!G465,4)),VALUE(MID(Raw_Data!G465,4,2)),VALUE(LEFT(Raw_Data!G465,2)))</f>
        <v>46140</v>
      </c>
      <c r="H465" s="13" t="str">
        <f t="shared" si="28"/>
        <v>Apr-2026</v>
      </c>
      <c r="I465" s="13" t="str">
        <f t="shared" si="29"/>
        <v>Tue</v>
      </c>
      <c r="J465" s="13" t="str">
        <f>Raw_Data!H465</f>
        <v>Present</v>
      </c>
      <c r="K465" s="15">
        <f>IF(Raw_Data!I465="","",TIMEVALUE(Raw_Data!I465))</f>
        <v>0.37777777777777777</v>
      </c>
      <c r="L465" s="15">
        <f>IF(Raw_Data!J465="","",TIMEVALUE(Raw_Data!J465))</f>
        <v>0.69513888888888886</v>
      </c>
      <c r="M465" s="13">
        <f>Raw_Data!K465</f>
        <v>7.63</v>
      </c>
      <c r="N465" s="13">
        <f>Raw_Data!L465</f>
        <v>31</v>
      </c>
      <c r="O465" s="13">
        <f>Raw_Data!M465</f>
        <v>28</v>
      </c>
      <c r="P465" s="13">
        <f t="shared" si="30"/>
        <v>3</v>
      </c>
      <c r="Q465" s="13">
        <f>Raw_Data!O465</f>
        <v>31</v>
      </c>
      <c r="R465" s="16">
        <f t="shared" si="31"/>
        <v>90.322580645161281</v>
      </c>
      <c r="S465" s="16">
        <f>Raw_Data!Q465</f>
        <v>90.3</v>
      </c>
      <c r="T465" s="17">
        <f>Raw_Data!R465</f>
        <v>0</v>
      </c>
      <c r="U465" s="13" t="str">
        <f>Raw_Data!S465</f>
        <v>High</v>
      </c>
      <c r="V465" s="13" t="str">
        <f>Raw_Data!T465</f>
        <v>In Progress</v>
      </c>
    </row>
    <row r="466" spans="1:22" x14ac:dyDescent="0.3">
      <c r="A466" s="13" t="str">
        <f>Raw_Data!A466</f>
        <v>EMP005</v>
      </c>
      <c r="B466" s="13" t="str">
        <f>Raw_Data!B466</f>
        <v>Vikram Patel</v>
      </c>
      <c r="C466" s="13" t="str">
        <f>Raw_Data!C466</f>
        <v>Operations</v>
      </c>
      <c r="D466" s="13" t="str">
        <f>Raw_Data!D466</f>
        <v>Process Executive</v>
      </c>
      <c r="E466" s="13" t="str">
        <f>Raw_Data!E466</f>
        <v>Kolkata</v>
      </c>
      <c r="F466" s="13" t="str">
        <f>Raw_Data!F466</f>
        <v>Amit Roy</v>
      </c>
      <c r="G466" s="14">
        <f>DATE(VALUE(RIGHT(Raw_Data!G466,4)),VALUE(MID(Raw_Data!G466,4,2)),VALUE(LEFT(Raw_Data!G466,2)))</f>
        <v>46140</v>
      </c>
      <c r="H466" s="13" t="str">
        <f t="shared" si="28"/>
        <v>Apr-2026</v>
      </c>
      <c r="I466" s="13" t="str">
        <f t="shared" si="29"/>
        <v>Tue</v>
      </c>
      <c r="J466" s="13" t="str">
        <f>Raw_Data!H466</f>
        <v>Present</v>
      </c>
      <c r="K466" s="15">
        <f>IF(Raw_Data!I466="","",TIMEVALUE(Raw_Data!I466))</f>
        <v>0.37847222222222221</v>
      </c>
      <c r="L466" s="15">
        <f>IF(Raw_Data!J466="","",TIMEVALUE(Raw_Data!J466))</f>
        <v>0.73888888888888893</v>
      </c>
      <c r="M466" s="13">
        <f>Raw_Data!K466</f>
        <v>8.65</v>
      </c>
      <c r="N466" s="13">
        <f>Raw_Data!L466</f>
        <v>24</v>
      </c>
      <c r="O466" s="13">
        <f>Raw_Data!M466</f>
        <v>24</v>
      </c>
      <c r="P466" s="13">
        <f t="shared" si="30"/>
        <v>0</v>
      </c>
      <c r="Q466" s="13">
        <f>Raw_Data!O466</f>
        <v>24</v>
      </c>
      <c r="R466" s="16">
        <f t="shared" si="31"/>
        <v>100</v>
      </c>
      <c r="S466" s="16">
        <f>Raw_Data!Q466</f>
        <v>100</v>
      </c>
      <c r="T466" s="17">
        <f>Raw_Data!R466</f>
        <v>0.65</v>
      </c>
      <c r="U466" s="13" t="str">
        <f>Raw_Data!S466</f>
        <v>Low</v>
      </c>
      <c r="V466" s="13" t="str">
        <f>Raw_Data!T466</f>
        <v>Closed</v>
      </c>
    </row>
    <row r="467" spans="1:22" x14ac:dyDescent="0.3">
      <c r="A467" s="13" t="str">
        <f>Raw_Data!A467</f>
        <v>EMP006</v>
      </c>
      <c r="B467" s="13" t="str">
        <f>Raw_Data!B467</f>
        <v>Ananya Gupta</v>
      </c>
      <c r="C467" s="13" t="str">
        <f>Raw_Data!C467</f>
        <v>Finance</v>
      </c>
      <c r="D467" s="13" t="str">
        <f>Raw_Data!D467</f>
        <v>Finance Executive</v>
      </c>
      <c r="E467" s="13" t="str">
        <f>Raw_Data!E467</f>
        <v>Kolkata</v>
      </c>
      <c r="F467" s="13" t="str">
        <f>Raw_Data!F467</f>
        <v>Neha Sen</v>
      </c>
      <c r="G467" s="14">
        <f>DATE(VALUE(RIGHT(Raw_Data!G467,4)),VALUE(MID(Raw_Data!G467,4,2)),VALUE(LEFT(Raw_Data!G467,2)))</f>
        <v>46140</v>
      </c>
      <c r="H467" s="13" t="str">
        <f t="shared" si="28"/>
        <v>Apr-2026</v>
      </c>
      <c r="I467" s="13" t="str">
        <f t="shared" si="29"/>
        <v>Tue</v>
      </c>
      <c r="J467" s="13" t="str">
        <f>Raw_Data!H467</f>
        <v>Leave</v>
      </c>
      <c r="K467" s="15" t="str">
        <f>IF(Raw_Data!I467="","",TIMEVALUE(Raw_Data!I467))</f>
        <v/>
      </c>
      <c r="L467" s="15" t="str">
        <f>IF(Raw_Data!J467="","",TIMEVALUE(Raw_Data!J467))</f>
        <v/>
      </c>
      <c r="M467" s="13">
        <f>Raw_Data!K467</f>
        <v>0</v>
      </c>
      <c r="N467" s="13">
        <f>Raw_Data!L467</f>
        <v>0</v>
      </c>
      <c r="O467" s="13">
        <f>Raw_Data!M467</f>
        <v>0</v>
      </c>
      <c r="P467" s="13">
        <f t="shared" si="30"/>
        <v>0</v>
      </c>
      <c r="Q467" s="13">
        <f>Raw_Data!O467</f>
        <v>0</v>
      </c>
      <c r="R467" s="16">
        <f t="shared" si="31"/>
        <v>0</v>
      </c>
      <c r="S467" s="16">
        <f>Raw_Data!Q467</f>
        <v>0</v>
      </c>
      <c r="T467" s="17">
        <f>Raw_Data!R467</f>
        <v>0</v>
      </c>
      <c r="U467" s="13" t="str">
        <f>Raw_Data!S467</f>
        <v>Low</v>
      </c>
      <c r="V467" s="13" t="str">
        <f>Raw_Data!T467</f>
        <v>Closed</v>
      </c>
    </row>
    <row r="468" spans="1:22" x14ac:dyDescent="0.3">
      <c r="A468" s="13" t="str">
        <f>Raw_Data!A468</f>
        <v>EMP007</v>
      </c>
      <c r="B468" s="13" t="str">
        <f>Raw_Data!B468</f>
        <v>Rohan Mehta</v>
      </c>
      <c r="C468" s="13" t="str">
        <f>Raw_Data!C468</f>
        <v>Finance</v>
      </c>
      <c r="D468" s="13" t="str">
        <f>Raw_Data!D468</f>
        <v>Accounts Executive</v>
      </c>
      <c r="E468" s="13" t="str">
        <f>Raw_Data!E468</f>
        <v>Kolkata</v>
      </c>
      <c r="F468" s="13" t="str">
        <f>Raw_Data!F468</f>
        <v>Neha Sen</v>
      </c>
      <c r="G468" s="14">
        <f>DATE(VALUE(RIGHT(Raw_Data!G468,4)),VALUE(MID(Raw_Data!G468,4,2)),VALUE(LEFT(Raw_Data!G468,2)))</f>
        <v>46140</v>
      </c>
      <c r="H468" s="13" t="str">
        <f t="shared" si="28"/>
        <v>Apr-2026</v>
      </c>
      <c r="I468" s="13" t="str">
        <f t="shared" si="29"/>
        <v>Tue</v>
      </c>
      <c r="J468" s="13" t="str">
        <f>Raw_Data!H468</f>
        <v>Present</v>
      </c>
      <c r="K468" s="15">
        <f>IF(Raw_Data!I468="","",TIMEVALUE(Raw_Data!I468))</f>
        <v>0.38541666666666669</v>
      </c>
      <c r="L468" s="15">
        <f>IF(Raw_Data!J468="","",TIMEVALUE(Raw_Data!J468))</f>
        <v>0.69930555555555551</v>
      </c>
      <c r="M468" s="13">
        <f>Raw_Data!K468</f>
        <v>7.54</v>
      </c>
      <c r="N468" s="13">
        <f>Raw_Data!L468</f>
        <v>15</v>
      </c>
      <c r="O468" s="13">
        <f>Raw_Data!M468</f>
        <v>15</v>
      </c>
      <c r="P468" s="13">
        <f t="shared" si="30"/>
        <v>0</v>
      </c>
      <c r="Q468" s="13">
        <f>Raw_Data!O468</f>
        <v>15</v>
      </c>
      <c r="R468" s="16">
        <f t="shared" si="31"/>
        <v>100</v>
      </c>
      <c r="S468" s="16">
        <f>Raw_Data!Q468</f>
        <v>100</v>
      </c>
      <c r="T468" s="17">
        <f>Raw_Data!R468</f>
        <v>0</v>
      </c>
      <c r="U468" s="13" t="str">
        <f>Raw_Data!S468</f>
        <v>Low</v>
      </c>
      <c r="V468" s="13" t="str">
        <f>Raw_Data!T468</f>
        <v>Closed</v>
      </c>
    </row>
    <row r="469" spans="1:22" x14ac:dyDescent="0.3">
      <c r="A469" s="13" t="str">
        <f>Raw_Data!A469</f>
        <v>EMP008</v>
      </c>
      <c r="B469" s="13" t="str">
        <f>Raw_Data!B469</f>
        <v>Ishita Roy</v>
      </c>
      <c r="C469" s="13" t="str">
        <f>Raw_Data!C469</f>
        <v>Finance</v>
      </c>
      <c r="D469" s="13" t="str">
        <f>Raw_Data!D469</f>
        <v>Finance Executive</v>
      </c>
      <c r="E469" s="13" t="str">
        <f>Raw_Data!E469</f>
        <v>Kolkata</v>
      </c>
      <c r="F469" s="13" t="str">
        <f>Raw_Data!F469</f>
        <v>Neha Sen</v>
      </c>
      <c r="G469" s="14">
        <f>DATE(VALUE(RIGHT(Raw_Data!G469,4)),VALUE(MID(Raw_Data!G469,4,2)),VALUE(LEFT(Raw_Data!G469,2)))</f>
        <v>46140</v>
      </c>
      <c r="H469" s="13" t="str">
        <f t="shared" si="28"/>
        <v>Apr-2026</v>
      </c>
      <c r="I469" s="13" t="str">
        <f t="shared" si="29"/>
        <v>Tue</v>
      </c>
      <c r="J469" s="13" t="str">
        <f>Raw_Data!H469</f>
        <v>Present</v>
      </c>
      <c r="K469" s="15">
        <f>IF(Raw_Data!I469="","",TIMEVALUE(Raw_Data!I469))</f>
        <v>0.3888888888888889</v>
      </c>
      <c r="L469" s="15">
        <f>IF(Raw_Data!J469="","",TIMEVALUE(Raw_Data!J469))</f>
        <v>0.76180555555555551</v>
      </c>
      <c r="M469" s="13">
        <f>Raw_Data!K469</f>
        <v>8.9499999999999993</v>
      </c>
      <c r="N469" s="13">
        <f>Raw_Data!L469</f>
        <v>12</v>
      </c>
      <c r="O469" s="13">
        <f>Raw_Data!M469</f>
        <v>9</v>
      </c>
      <c r="P469" s="13">
        <f t="shared" si="30"/>
        <v>3</v>
      </c>
      <c r="Q469" s="13">
        <f>Raw_Data!O469</f>
        <v>12</v>
      </c>
      <c r="R469" s="16">
        <f t="shared" si="31"/>
        <v>75</v>
      </c>
      <c r="S469" s="16">
        <f>Raw_Data!Q469</f>
        <v>75</v>
      </c>
      <c r="T469" s="17">
        <f>Raw_Data!R469</f>
        <v>0.95</v>
      </c>
      <c r="U469" s="13" t="str">
        <f>Raw_Data!S469</f>
        <v>Low</v>
      </c>
      <c r="V469" s="13" t="str">
        <f>Raw_Data!T469</f>
        <v>In Progress</v>
      </c>
    </row>
    <row r="470" spans="1:22" x14ac:dyDescent="0.3">
      <c r="A470" s="13" t="str">
        <f>Raw_Data!A470</f>
        <v>EMP009</v>
      </c>
      <c r="B470" s="13" t="str">
        <f>Raw_Data!B470</f>
        <v>Arjun Nair</v>
      </c>
      <c r="C470" s="13" t="str">
        <f>Raw_Data!C470</f>
        <v>Sales</v>
      </c>
      <c r="D470" s="13" t="str">
        <f>Raw_Data!D470</f>
        <v>Sales Executive</v>
      </c>
      <c r="E470" s="13" t="str">
        <f>Raw_Data!E470</f>
        <v>Kolkata</v>
      </c>
      <c r="F470" s="13" t="str">
        <f>Raw_Data!F470</f>
        <v>Sourav Das</v>
      </c>
      <c r="G470" s="14">
        <f>DATE(VALUE(RIGHT(Raw_Data!G470,4)),VALUE(MID(Raw_Data!G470,4,2)),VALUE(LEFT(Raw_Data!G470,2)))</f>
        <v>46140</v>
      </c>
      <c r="H470" s="13" t="str">
        <f t="shared" si="28"/>
        <v>Apr-2026</v>
      </c>
      <c r="I470" s="13" t="str">
        <f t="shared" si="29"/>
        <v>Tue</v>
      </c>
      <c r="J470" s="13" t="str">
        <f>Raw_Data!H470</f>
        <v>Present</v>
      </c>
      <c r="K470" s="15">
        <f>IF(Raw_Data!I470="","",TIMEVALUE(Raw_Data!I470))</f>
        <v>0.38263888888888886</v>
      </c>
      <c r="L470" s="15">
        <f>IF(Raw_Data!J470="","",TIMEVALUE(Raw_Data!J470))</f>
        <v>0.70833333333333337</v>
      </c>
      <c r="M470" s="13">
        <f>Raw_Data!K470</f>
        <v>7.82</v>
      </c>
      <c r="N470" s="13">
        <f>Raw_Data!L470</f>
        <v>20</v>
      </c>
      <c r="O470" s="13">
        <f>Raw_Data!M470</f>
        <v>16</v>
      </c>
      <c r="P470" s="13">
        <f t="shared" si="30"/>
        <v>4</v>
      </c>
      <c r="Q470" s="13">
        <f>Raw_Data!O470</f>
        <v>20</v>
      </c>
      <c r="R470" s="16">
        <f t="shared" si="31"/>
        <v>80</v>
      </c>
      <c r="S470" s="16">
        <f>Raw_Data!Q470</f>
        <v>80</v>
      </c>
      <c r="T470" s="17">
        <f>Raw_Data!R470</f>
        <v>0</v>
      </c>
      <c r="U470" s="13" t="str">
        <f>Raw_Data!S470</f>
        <v>Medium</v>
      </c>
      <c r="V470" s="13" t="str">
        <f>Raw_Data!T470</f>
        <v>Pending</v>
      </c>
    </row>
    <row r="471" spans="1:22" x14ac:dyDescent="0.3">
      <c r="A471" s="13" t="str">
        <f>Raw_Data!A471</f>
        <v>EMP010</v>
      </c>
      <c r="B471" s="13" t="str">
        <f>Raw_Data!B471</f>
        <v>Meera Kapoor</v>
      </c>
      <c r="C471" s="13" t="str">
        <f>Raw_Data!C471</f>
        <v>Sales</v>
      </c>
      <c r="D471" s="13" t="str">
        <f>Raw_Data!D471</f>
        <v>Sales Executive</v>
      </c>
      <c r="E471" s="13" t="str">
        <f>Raw_Data!E471</f>
        <v>Kolkata</v>
      </c>
      <c r="F471" s="13" t="str">
        <f>Raw_Data!F471</f>
        <v>Sourav Das</v>
      </c>
      <c r="G471" s="14">
        <f>DATE(VALUE(RIGHT(Raw_Data!G471,4)),VALUE(MID(Raw_Data!G471,4,2)),VALUE(LEFT(Raw_Data!G471,2)))</f>
        <v>46140</v>
      </c>
      <c r="H471" s="13" t="str">
        <f t="shared" si="28"/>
        <v>Apr-2026</v>
      </c>
      <c r="I471" s="13" t="str">
        <f t="shared" si="29"/>
        <v>Tue</v>
      </c>
      <c r="J471" s="13" t="str">
        <f>Raw_Data!H471</f>
        <v>Leave</v>
      </c>
      <c r="K471" s="15" t="str">
        <f>IF(Raw_Data!I471="","",TIMEVALUE(Raw_Data!I471))</f>
        <v/>
      </c>
      <c r="L471" s="15" t="str">
        <f>IF(Raw_Data!J471="","",TIMEVALUE(Raw_Data!J471))</f>
        <v/>
      </c>
      <c r="M471" s="13">
        <f>Raw_Data!K471</f>
        <v>0</v>
      </c>
      <c r="N471" s="13">
        <f>Raw_Data!L471</f>
        <v>0</v>
      </c>
      <c r="O471" s="13">
        <f>Raw_Data!M471</f>
        <v>0</v>
      </c>
      <c r="P471" s="13">
        <f t="shared" si="30"/>
        <v>0</v>
      </c>
      <c r="Q471" s="13">
        <f>Raw_Data!O471</f>
        <v>0</v>
      </c>
      <c r="R471" s="16">
        <f t="shared" si="31"/>
        <v>0</v>
      </c>
      <c r="S471" s="16">
        <f>Raw_Data!Q471</f>
        <v>0</v>
      </c>
      <c r="T471" s="17">
        <f>Raw_Data!R471</f>
        <v>0</v>
      </c>
      <c r="U471" s="13" t="str">
        <f>Raw_Data!S471</f>
        <v>Low</v>
      </c>
      <c r="V471" s="13" t="str">
        <f>Raw_Data!T471</f>
        <v>Closed</v>
      </c>
    </row>
    <row r="472" spans="1:22" x14ac:dyDescent="0.3">
      <c r="A472" s="13" t="str">
        <f>Raw_Data!A472</f>
        <v>EMP011</v>
      </c>
      <c r="B472" s="13" t="str">
        <f>Raw_Data!B472</f>
        <v>Karan Malhotra</v>
      </c>
      <c r="C472" s="13" t="str">
        <f>Raw_Data!C472</f>
        <v>Sales</v>
      </c>
      <c r="D472" s="13" t="str">
        <f>Raw_Data!D472</f>
        <v>Senior Executive</v>
      </c>
      <c r="E472" s="13" t="str">
        <f>Raw_Data!E472</f>
        <v>Kolkata</v>
      </c>
      <c r="F472" s="13" t="str">
        <f>Raw_Data!F472</f>
        <v>Sourav Das</v>
      </c>
      <c r="G472" s="14">
        <f>DATE(VALUE(RIGHT(Raw_Data!G472,4)),VALUE(MID(Raw_Data!G472,4,2)),VALUE(LEFT(Raw_Data!G472,2)))</f>
        <v>46140</v>
      </c>
      <c r="H472" s="13" t="str">
        <f t="shared" si="28"/>
        <v>Apr-2026</v>
      </c>
      <c r="I472" s="13" t="str">
        <f t="shared" si="29"/>
        <v>Tue</v>
      </c>
      <c r="J472" s="13" t="str">
        <f>Raw_Data!H472</f>
        <v>Present</v>
      </c>
      <c r="K472" s="15">
        <f>IF(Raw_Data!I472="","",TIMEVALUE(Raw_Data!I472))</f>
        <v>0.42499999999999999</v>
      </c>
      <c r="L472" s="15">
        <f>IF(Raw_Data!J472="","",TIMEVALUE(Raw_Data!J472))</f>
        <v>0.75972222222222219</v>
      </c>
      <c r="M472" s="13">
        <f>Raw_Data!K472</f>
        <v>8.0399999999999991</v>
      </c>
      <c r="N472" s="13">
        <f>Raw_Data!L472</f>
        <v>20</v>
      </c>
      <c r="O472" s="13">
        <f>Raw_Data!M472</f>
        <v>16</v>
      </c>
      <c r="P472" s="13">
        <f t="shared" si="30"/>
        <v>4</v>
      </c>
      <c r="Q472" s="13">
        <f>Raw_Data!O472</f>
        <v>20</v>
      </c>
      <c r="R472" s="16">
        <f t="shared" si="31"/>
        <v>80</v>
      </c>
      <c r="S472" s="16">
        <f>Raw_Data!Q472</f>
        <v>80</v>
      </c>
      <c r="T472" s="17">
        <f>Raw_Data!R472</f>
        <v>0.04</v>
      </c>
      <c r="U472" s="13" t="str">
        <f>Raw_Data!S472</f>
        <v>High</v>
      </c>
      <c r="V472" s="13" t="str">
        <f>Raw_Data!T472</f>
        <v>Pending</v>
      </c>
    </row>
    <row r="473" spans="1:22" x14ac:dyDescent="0.3">
      <c r="A473" s="13" t="str">
        <f>Raw_Data!A473</f>
        <v>EMP012</v>
      </c>
      <c r="B473" s="13" t="str">
        <f>Raw_Data!B473</f>
        <v>Tanya Bose</v>
      </c>
      <c r="C473" s="13" t="str">
        <f>Raw_Data!C473</f>
        <v>HR</v>
      </c>
      <c r="D473" s="13" t="str">
        <f>Raw_Data!D473</f>
        <v>HR Executive</v>
      </c>
      <c r="E473" s="13" t="str">
        <f>Raw_Data!E473</f>
        <v>Kolkata</v>
      </c>
      <c r="F473" s="13" t="str">
        <f>Raw_Data!F473</f>
        <v>Ritu Ghosh</v>
      </c>
      <c r="G473" s="14">
        <f>DATE(VALUE(RIGHT(Raw_Data!G473,4)),VALUE(MID(Raw_Data!G473,4,2)),VALUE(LEFT(Raw_Data!G473,2)))</f>
        <v>46140</v>
      </c>
      <c r="H473" s="13" t="str">
        <f t="shared" si="28"/>
        <v>Apr-2026</v>
      </c>
      <c r="I473" s="13" t="str">
        <f t="shared" si="29"/>
        <v>Tue</v>
      </c>
      <c r="J473" s="13" t="str">
        <f>Raw_Data!H473</f>
        <v>Present</v>
      </c>
      <c r="K473" s="15">
        <f>IF(Raw_Data!I473="","",TIMEVALUE(Raw_Data!I473))</f>
        <v>0.37847222222222221</v>
      </c>
      <c r="L473" s="15">
        <f>IF(Raw_Data!J473="","",TIMEVALUE(Raw_Data!J473))</f>
        <v>0.72291666666666665</v>
      </c>
      <c r="M473" s="13">
        <f>Raw_Data!K473</f>
        <v>8.2799999999999994</v>
      </c>
      <c r="N473" s="13">
        <f>Raw_Data!L473</f>
        <v>12</v>
      </c>
      <c r="O473" s="13">
        <f>Raw_Data!M473</f>
        <v>8</v>
      </c>
      <c r="P473" s="13">
        <f t="shared" si="30"/>
        <v>4</v>
      </c>
      <c r="Q473" s="13">
        <f>Raw_Data!O473</f>
        <v>12</v>
      </c>
      <c r="R473" s="16">
        <f t="shared" si="31"/>
        <v>66.666666666666657</v>
      </c>
      <c r="S473" s="16">
        <f>Raw_Data!Q473</f>
        <v>66.7</v>
      </c>
      <c r="T473" s="17">
        <f>Raw_Data!R473</f>
        <v>0.28000000000000003</v>
      </c>
      <c r="U473" s="13" t="str">
        <f>Raw_Data!S473</f>
        <v>Low</v>
      </c>
      <c r="V473" s="13" t="str">
        <f>Raw_Data!T473</f>
        <v>Pending</v>
      </c>
    </row>
    <row r="474" spans="1:22" x14ac:dyDescent="0.3">
      <c r="A474" s="13" t="str">
        <f>Raw_Data!A474</f>
        <v>EMP013</v>
      </c>
      <c r="B474" s="13" t="str">
        <f>Raw_Data!B474</f>
        <v>Aditya Jain</v>
      </c>
      <c r="C474" s="13" t="str">
        <f>Raw_Data!C474</f>
        <v>Customer Support</v>
      </c>
      <c r="D474" s="13" t="str">
        <f>Raw_Data!D474</f>
        <v>Support Executive</v>
      </c>
      <c r="E474" s="13" t="str">
        <f>Raw_Data!E474</f>
        <v>Kolkata</v>
      </c>
      <c r="F474" s="13" t="str">
        <f>Raw_Data!F474</f>
        <v>Ritu Ghosh</v>
      </c>
      <c r="G474" s="14">
        <f>DATE(VALUE(RIGHT(Raw_Data!G474,4)),VALUE(MID(Raw_Data!G474,4,2)),VALUE(LEFT(Raw_Data!G474,2)))</f>
        <v>46140</v>
      </c>
      <c r="H474" s="13" t="str">
        <f t="shared" si="28"/>
        <v>Apr-2026</v>
      </c>
      <c r="I474" s="13" t="str">
        <f t="shared" si="29"/>
        <v>Tue</v>
      </c>
      <c r="J474" s="13" t="str">
        <f>Raw_Data!H474</f>
        <v>Present</v>
      </c>
      <c r="K474" s="15">
        <f>IF(Raw_Data!I474="","",TIMEVALUE(Raw_Data!I474))</f>
        <v>0.37847222222222221</v>
      </c>
      <c r="L474" s="15">
        <f>IF(Raw_Data!J474="","",TIMEVALUE(Raw_Data!J474))</f>
        <v>0.76666666666666672</v>
      </c>
      <c r="M474" s="13">
        <f>Raw_Data!K474</f>
        <v>9.33</v>
      </c>
      <c r="N474" s="13">
        <f>Raw_Data!L474</f>
        <v>26</v>
      </c>
      <c r="O474" s="13">
        <f>Raw_Data!M474</f>
        <v>19</v>
      </c>
      <c r="P474" s="13">
        <f t="shared" si="30"/>
        <v>7</v>
      </c>
      <c r="Q474" s="13">
        <f>Raw_Data!O474</f>
        <v>26</v>
      </c>
      <c r="R474" s="16">
        <f t="shared" si="31"/>
        <v>73.076923076923066</v>
      </c>
      <c r="S474" s="16">
        <f>Raw_Data!Q474</f>
        <v>73.099999999999994</v>
      </c>
      <c r="T474" s="17">
        <f>Raw_Data!R474</f>
        <v>1.33</v>
      </c>
      <c r="U474" s="13" t="str">
        <f>Raw_Data!S474</f>
        <v>Low</v>
      </c>
      <c r="V474" s="13" t="str">
        <f>Raw_Data!T474</f>
        <v>Pending</v>
      </c>
    </row>
    <row r="475" spans="1:22" x14ac:dyDescent="0.3">
      <c r="A475" s="13" t="str">
        <f>Raw_Data!A475</f>
        <v>EMP014</v>
      </c>
      <c r="B475" s="13" t="str">
        <f>Raw_Data!B475</f>
        <v>Neha Agarwal</v>
      </c>
      <c r="C475" s="13" t="str">
        <f>Raw_Data!C475</f>
        <v>Customer Support</v>
      </c>
      <c r="D475" s="13" t="str">
        <f>Raw_Data!D475</f>
        <v>Support Executive</v>
      </c>
      <c r="E475" s="13" t="str">
        <f>Raw_Data!E475</f>
        <v>Kolkata</v>
      </c>
      <c r="F475" s="13" t="str">
        <f>Raw_Data!F475</f>
        <v>Ritu Ghosh</v>
      </c>
      <c r="G475" s="14">
        <f>DATE(VALUE(RIGHT(Raw_Data!G475,4)),VALUE(MID(Raw_Data!G475,4,2)),VALUE(LEFT(Raw_Data!G475,2)))</f>
        <v>46140</v>
      </c>
      <c r="H475" s="13" t="str">
        <f t="shared" si="28"/>
        <v>Apr-2026</v>
      </c>
      <c r="I475" s="13" t="str">
        <f t="shared" si="29"/>
        <v>Tue</v>
      </c>
      <c r="J475" s="13" t="str">
        <f>Raw_Data!H475</f>
        <v>Late</v>
      </c>
      <c r="K475" s="15">
        <f>IF(Raw_Data!I475="","",TIMEVALUE(Raw_Data!I475))</f>
        <v>0.4236111111111111</v>
      </c>
      <c r="L475" s="15">
        <f>IF(Raw_Data!J475="","",TIMEVALUE(Raw_Data!J475))</f>
        <v>0.78263888888888888</v>
      </c>
      <c r="M475" s="13">
        <f>Raw_Data!K475</f>
        <v>8.6300000000000008</v>
      </c>
      <c r="N475" s="13">
        <f>Raw_Data!L475</f>
        <v>23</v>
      </c>
      <c r="O475" s="13">
        <f>Raw_Data!M475</f>
        <v>16</v>
      </c>
      <c r="P475" s="13">
        <f t="shared" si="30"/>
        <v>7</v>
      </c>
      <c r="Q475" s="13">
        <f>Raw_Data!O475</f>
        <v>23</v>
      </c>
      <c r="R475" s="16">
        <f t="shared" si="31"/>
        <v>69.565217391304344</v>
      </c>
      <c r="S475" s="16">
        <f>Raw_Data!Q475</f>
        <v>69.599999999999994</v>
      </c>
      <c r="T475" s="17">
        <f>Raw_Data!R475</f>
        <v>0.63</v>
      </c>
      <c r="U475" s="13" t="str">
        <f>Raw_Data!S475</f>
        <v>High</v>
      </c>
      <c r="V475" s="13" t="str">
        <f>Raw_Data!T475</f>
        <v>Pending</v>
      </c>
    </row>
    <row r="476" spans="1:22" x14ac:dyDescent="0.3">
      <c r="A476" s="13" t="str">
        <f>Raw_Data!A476</f>
        <v>EMP015</v>
      </c>
      <c r="B476" s="13" t="str">
        <f>Raw_Data!B476</f>
        <v>Siddharth Roy</v>
      </c>
      <c r="C476" s="13" t="str">
        <f>Raw_Data!C476</f>
        <v>Customer Support</v>
      </c>
      <c r="D476" s="13" t="str">
        <f>Raw_Data!D476</f>
        <v>Senior Executive</v>
      </c>
      <c r="E476" s="13" t="str">
        <f>Raw_Data!E476</f>
        <v>Kolkata</v>
      </c>
      <c r="F476" s="13" t="str">
        <f>Raw_Data!F476</f>
        <v>Ritu Ghosh</v>
      </c>
      <c r="G476" s="14">
        <f>DATE(VALUE(RIGHT(Raw_Data!G476,4)),VALUE(MID(Raw_Data!G476,4,2)),VALUE(LEFT(Raw_Data!G476,2)))</f>
        <v>46140</v>
      </c>
      <c r="H476" s="13" t="str">
        <f t="shared" si="28"/>
        <v>Apr-2026</v>
      </c>
      <c r="I476" s="13" t="str">
        <f t="shared" si="29"/>
        <v>Tue</v>
      </c>
      <c r="J476" s="13" t="str">
        <f>Raw_Data!H476</f>
        <v>Present</v>
      </c>
      <c r="K476" s="15">
        <f>IF(Raw_Data!I476="","",TIMEVALUE(Raw_Data!I476))</f>
        <v>0.4201388888888889</v>
      </c>
      <c r="L476" s="15">
        <f>IF(Raw_Data!J476="","",TIMEVALUE(Raw_Data!J476))</f>
        <v>0.72499999999999998</v>
      </c>
      <c r="M476" s="13">
        <f>Raw_Data!K476</f>
        <v>7.33</v>
      </c>
      <c r="N476" s="13">
        <f>Raw_Data!L476</f>
        <v>24</v>
      </c>
      <c r="O476" s="13">
        <f>Raw_Data!M476</f>
        <v>19</v>
      </c>
      <c r="P476" s="13">
        <f t="shared" si="30"/>
        <v>5</v>
      </c>
      <c r="Q476" s="13">
        <f>Raw_Data!O476</f>
        <v>24</v>
      </c>
      <c r="R476" s="16">
        <f t="shared" si="31"/>
        <v>79.166666666666657</v>
      </c>
      <c r="S476" s="16">
        <f>Raw_Data!Q476</f>
        <v>79.2</v>
      </c>
      <c r="T476" s="17">
        <f>Raw_Data!R476</f>
        <v>0</v>
      </c>
      <c r="U476" s="13" t="str">
        <f>Raw_Data!S476</f>
        <v>Critical</v>
      </c>
      <c r="V476" s="13" t="str">
        <f>Raw_Data!T476</f>
        <v>Pending</v>
      </c>
    </row>
    <row r="477" spans="1:22" x14ac:dyDescent="0.3">
      <c r="A477" s="13" t="str">
        <f>Raw_Data!A477</f>
        <v>EMP016</v>
      </c>
      <c r="B477" s="13" t="str">
        <f>Raw_Data!B477</f>
        <v>Pooja Saha</v>
      </c>
      <c r="C477" s="13" t="str">
        <f>Raw_Data!C477</f>
        <v>Operations</v>
      </c>
      <c r="D477" s="13" t="str">
        <f>Raw_Data!D477</f>
        <v>Process Executive</v>
      </c>
      <c r="E477" s="13" t="str">
        <f>Raw_Data!E477</f>
        <v>Durgapur</v>
      </c>
      <c r="F477" s="13" t="str">
        <f>Raw_Data!F477</f>
        <v>Amit Roy</v>
      </c>
      <c r="G477" s="14">
        <f>DATE(VALUE(RIGHT(Raw_Data!G477,4)),VALUE(MID(Raw_Data!G477,4,2)),VALUE(LEFT(Raw_Data!G477,2)))</f>
        <v>46140</v>
      </c>
      <c r="H477" s="13" t="str">
        <f t="shared" si="28"/>
        <v>Apr-2026</v>
      </c>
      <c r="I477" s="13" t="str">
        <f t="shared" si="29"/>
        <v>Tue</v>
      </c>
      <c r="J477" s="13" t="str">
        <f>Raw_Data!H477</f>
        <v>Present</v>
      </c>
      <c r="K477" s="15">
        <f>IF(Raw_Data!I477="","",TIMEVALUE(Raw_Data!I477))</f>
        <v>0.38124999999999998</v>
      </c>
      <c r="L477" s="15">
        <f>IF(Raw_Data!J477="","",TIMEVALUE(Raw_Data!J477))</f>
        <v>0.7104166666666667</v>
      </c>
      <c r="M477" s="13">
        <f>Raw_Data!K477</f>
        <v>7.91</v>
      </c>
      <c r="N477" s="13">
        <f>Raw_Data!L477</f>
        <v>28</v>
      </c>
      <c r="O477" s="13">
        <f>Raw_Data!M477</f>
        <v>25</v>
      </c>
      <c r="P477" s="13">
        <f t="shared" si="30"/>
        <v>3</v>
      </c>
      <c r="Q477" s="13">
        <f>Raw_Data!O477</f>
        <v>28</v>
      </c>
      <c r="R477" s="16">
        <f t="shared" si="31"/>
        <v>89.285714285714292</v>
      </c>
      <c r="S477" s="16">
        <f>Raw_Data!Q477</f>
        <v>89.3</v>
      </c>
      <c r="T477" s="17">
        <f>Raw_Data!R477</f>
        <v>0</v>
      </c>
      <c r="U477" s="13" t="str">
        <f>Raw_Data!S477</f>
        <v>Medium</v>
      </c>
      <c r="V477" s="13" t="str">
        <f>Raw_Data!T477</f>
        <v>In Progress</v>
      </c>
    </row>
    <row r="478" spans="1:22" x14ac:dyDescent="0.3">
      <c r="A478" s="13" t="str">
        <f>Raw_Data!A478</f>
        <v>EMP017</v>
      </c>
      <c r="B478" s="13" t="str">
        <f>Raw_Data!B478</f>
        <v>Abhishek Paul</v>
      </c>
      <c r="C478" s="13" t="str">
        <f>Raw_Data!C478</f>
        <v>Operations</v>
      </c>
      <c r="D478" s="13" t="str">
        <f>Raw_Data!D478</f>
        <v>Process Executive</v>
      </c>
      <c r="E478" s="13" t="str">
        <f>Raw_Data!E478</f>
        <v>Durgapur</v>
      </c>
      <c r="F478" s="13" t="str">
        <f>Raw_Data!F478</f>
        <v>Amit Roy</v>
      </c>
      <c r="G478" s="14">
        <f>DATE(VALUE(RIGHT(Raw_Data!G478,4)),VALUE(MID(Raw_Data!G478,4,2)),VALUE(LEFT(Raw_Data!G478,2)))</f>
        <v>46140</v>
      </c>
      <c r="H478" s="13" t="str">
        <f t="shared" si="28"/>
        <v>Apr-2026</v>
      </c>
      <c r="I478" s="13" t="str">
        <f t="shared" si="29"/>
        <v>Tue</v>
      </c>
      <c r="J478" s="13" t="str">
        <f>Raw_Data!H478</f>
        <v>Present</v>
      </c>
      <c r="K478" s="15">
        <f>IF(Raw_Data!I478="","",TIMEVALUE(Raw_Data!I478))</f>
        <v>0.3840277777777778</v>
      </c>
      <c r="L478" s="15">
        <f>IF(Raw_Data!J478="","",TIMEVALUE(Raw_Data!J478))</f>
        <v>0.69236111111111109</v>
      </c>
      <c r="M478" s="13">
        <f>Raw_Data!K478</f>
        <v>7.41</v>
      </c>
      <c r="N478" s="13">
        <f>Raw_Data!L478</f>
        <v>26</v>
      </c>
      <c r="O478" s="13">
        <f>Raw_Data!M478</f>
        <v>26</v>
      </c>
      <c r="P478" s="13">
        <f t="shared" si="30"/>
        <v>0</v>
      </c>
      <c r="Q478" s="13">
        <f>Raw_Data!O478</f>
        <v>26</v>
      </c>
      <c r="R478" s="16">
        <f t="shared" si="31"/>
        <v>100</v>
      </c>
      <c r="S478" s="16">
        <f>Raw_Data!Q478</f>
        <v>100</v>
      </c>
      <c r="T478" s="17">
        <f>Raw_Data!R478</f>
        <v>0</v>
      </c>
      <c r="U478" s="13" t="str">
        <f>Raw_Data!S478</f>
        <v>Low</v>
      </c>
      <c r="V478" s="13" t="str">
        <f>Raw_Data!T478</f>
        <v>Closed</v>
      </c>
    </row>
    <row r="479" spans="1:22" x14ac:dyDescent="0.3">
      <c r="A479" s="13" t="str">
        <f>Raw_Data!A479</f>
        <v>EMP018</v>
      </c>
      <c r="B479" s="13" t="str">
        <f>Raw_Data!B479</f>
        <v>Nandini Ghosh</v>
      </c>
      <c r="C479" s="13" t="str">
        <f>Raw_Data!C479</f>
        <v>Finance</v>
      </c>
      <c r="D479" s="13" t="str">
        <f>Raw_Data!D479</f>
        <v>Finance Executive</v>
      </c>
      <c r="E479" s="13" t="str">
        <f>Raw_Data!E479</f>
        <v>Durgapur</v>
      </c>
      <c r="F479" s="13" t="str">
        <f>Raw_Data!F479</f>
        <v>Neha Sen</v>
      </c>
      <c r="G479" s="14">
        <f>DATE(VALUE(RIGHT(Raw_Data!G479,4)),VALUE(MID(Raw_Data!G479,4,2)),VALUE(LEFT(Raw_Data!G479,2)))</f>
        <v>46140</v>
      </c>
      <c r="H479" s="13" t="str">
        <f t="shared" si="28"/>
        <v>Apr-2026</v>
      </c>
      <c r="I479" s="13" t="str">
        <f t="shared" si="29"/>
        <v>Tue</v>
      </c>
      <c r="J479" s="13" t="str">
        <f>Raw_Data!H479</f>
        <v>Present</v>
      </c>
      <c r="K479" s="15">
        <f>IF(Raw_Data!I479="","",TIMEVALUE(Raw_Data!I479))</f>
        <v>0.42083333333333334</v>
      </c>
      <c r="L479" s="15">
        <f>IF(Raw_Data!J479="","",TIMEVALUE(Raw_Data!J479))</f>
        <v>0.72986111111111107</v>
      </c>
      <c r="M479" s="13">
        <f>Raw_Data!K479</f>
        <v>7.43</v>
      </c>
      <c r="N479" s="13">
        <f>Raw_Data!L479</f>
        <v>17</v>
      </c>
      <c r="O479" s="13">
        <f>Raw_Data!M479</f>
        <v>17</v>
      </c>
      <c r="P479" s="13">
        <f t="shared" si="30"/>
        <v>0</v>
      </c>
      <c r="Q479" s="13">
        <f>Raw_Data!O479</f>
        <v>17</v>
      </c>
      <c r="R479" s="16">
        <f t="shared" si="31"/>
        <v>100</v>
      </c>
      <c r="S479" s="16">
        <f>Raw_Data!Q479</f>
        <v>100</v>
      </c>
      <c r="T479" s="17">
        <f>Raw_Data!R479</f>
        <v>0</v>
      </c>
      <c r="U479" s="13" t="str">
        <f>Raw_Data!S479</f>
        <v>Low</v>
      </c>
      <c r="V479" s="13" t="str">
        <f>Raw_Data!T479</f>
        <v>Closed</v>
      </c>
    </row>
    <row r="480" spans="1:22" x14ac:dyDescent="0.3">
      <c r="A480" s="13" t="str">
        <f>Raw_Data!A480</f>
        <v>EMP019</v>
      </c>
      <c r="B480" s="13" t="str">
        <f>Raw_Data!B480</f>
        <v>Manish Kumar</v>
      </c>
      <c r="C480" s="13" t="str">
        <f>Raw_Data!C480</f>
        <v>Sales</v>
      </c>
      <c r="D480" s="13" t="str">
        <f>Raw_Data!D480</f>
        <v>Sales Executive</v>
      </c>
      <c r="E480" s="13" t="str">
        <f>Raw_Data!E480</f>
        <v>Durgapur</v>
      </c>
      <c r="F480" s="13" t="str">
        <f>Raw_Data!F480</f>
        <v>Sourav Das</v>
      </c>
      <c r="G480" s="14">
        <f>DATE(VALUE(RIGHT(Raw_Data!G480,4)),VALUE(MID(Raw_Data!G480,4,2)),VALUE(LEFT(Raw_Data!G480,2)))</f>
        <v>46140</v>
      </c>
      <c r="H480" s="13" t="str">
        <f t="shared" si="28"/>
        <v>Apr-2026</v>
      </c>
      <c r="I480" s="13" t="str">
        <f t="shared" si="29"/>
        <v>Tue</v>
      </c>
      <c r="J480" s="13" t="str">
        <f>Raw_Data!H480</f>
        <v>Present</v>
      </c>
      <c r="K480" s="15">
        <f>IF(Raw_Data!I480="","",TIMEVALUE(Raw_Data!I480))</f>
        <v>0.38124999999999998</v>
      </c>
      <c r="L480" s="15">
        <f>IF(Raw_Data!J480="","",TIMEVALUE(Raw_Data!J480))</f>
        <v>0.75902777777777775</v>
      </c>
      <c r="M480" s="13">
        <f>Raw_Data!K480</f>
        <v>9.08</v>
      </c>
      <c r="N480" s="13">
        <f>Raw_Data!L480</f>
        <v>26</v>
      </c>
      <c r="O480" s="13">
        <f>Raw_Data!M480</f>
        <v>22</v>
      </c>
      <c r="P480" s="13">
        <f t="shared" si="30"/>
        <v>4</v>
      </c>
      <c r="Q480" s="13">
        <f>Raw_Data!O480</f>
        <v>26</v>
      </c>
      <c r="R480" s="16">
        <f t="shared" si="31"/>
        <v>84.615384615384613</v>
      </c>
      <c r="S480" s="16">
        <f>Raw_Data!Q480</f>
        <v>84.6</v>
      </c>
      <c r="T480" s="17">
        <f>Raw_Data!R480</f>
        <v>1.08</v>
      </c>
      <c r="U480" s="13" t="str">
        <f>Raw_Data!S480</f>
        <v>High</v>
      </c>
      <c r="V480" s="13" t="str">
        <f>Raw_Data!T480</f>
        <v>Pending</v>
      </c>
    </row>
    <row r="481" spans="1:22" x14ac:dyDescent="0.3">
      <c r="A481" s="13" t="str">
        <f>Raw_Data!A481</f>
        <v>EMP020</v>
      </c>
      <c r="B481" s="13" t="str">
        <f>Raw_Data!B481</f>
        <v>Riya Chatterjee</v>
      </c>
      <c r="C481" s="13" t="str">
        <f>Raw_Data!C481</f>
        <v>Customer Support</v>
      </c>
      <c r="D481" s="13" t="str">
        <f>Raw_Data!D481</f>
        <v>Support Executive</v>
      </c>
      <c r="E481" s="13" t="str">
        <f>Raw_Data!E481</f>
        <v>Durgapur</v>
      </c>
      <c r="F481" s="13" t="str">
        <f>Raw_Data!F481</f>
        <v>Ritu Ghosh</v>
      </c>
      <c r="G481" s="14">
        <f>DATE(VALUE(RIGHT(Raw_Data!G481,4)),VALUE(MID(Raw_Data!G481,4,2)),VALUE(LEFT(Raw_Data!G481,2)))</f>
        <v>46140</v>
      </c>
      <c r="H481" s="13" t="str">
        <f t="shared" si="28"/>
        <v>Apr-2026</v>
      </c>
      <c r="I481" s="13" t="str">
        <f t="shared" si="29"/>
        <v>Tue</v>
      </c>
      <c r="J481" s="13" t="str">
        <f>Raw_Data!H481</f>
        <v>Present</v>
      </c>
      <c r="K481" s="15">
        <f>IF(Raw_Data!I481="","",TIMEVALUE(Raw_Data!I481))</f>
        <v>0.4201388888888889</v>
      </c>
      <c r="L481" s="15">
        <f>IF(Raw_Data!J481="","",TIMEVALUE(Raw_Data!J481))</f>
        <v>0.75694444444444442</v>
      </c>
      <c r="M481" s="13">
        <f>Raw_Data!K481</f>
        <v>8.09</v>
      </c>
      <c r="N481" s="13">
        <f>Raw_Data!L481</f>
        <v>25</v>
      </c>
      <c r="O481" s="13">
        <f>Raw_Data!M481</f>
        <v>17</v>
      </c>
      <c r="P481" s="13">
        <f t="shared" si="30"/>
        <v>8</v>
      </c>
      <c r="Q481" s="13">
        <f>Raw_Data!O481</f>
        <v>25</v>
      </c>
      <c r="R481" s="16">
        <f t="shared" si="31"/>
        <v>68</v>
      </c>
      <c r="S481" s="16">
        <f>Raw_Data!Q481</f>
        <v>68</v>
      </c>
      <c r="T481" s="17">
        <f>Raw_Data!R481</f>
        <v>0.09</v>
      </c>
      <c r="U481" s="13" t="str">
        <f>Raw_Data!S481</f>
        <v>Medium</v>
      </c>
      <c r="V481" s="13" t="str">
        <f>Raw_Data!T481</f>
        <v>Backlog</v>
      </c>
    </row>
    <row r="482" spans="1:22" x14ac:dyDescent="0.3">
      <c r="A482" s="13" t="str">
        <f>Raw_Data!A482</f>
        <v>EMP001</v>
      </c>
      <c r="B482" s="13" t="str">
        <f>Raw_Data!B482</f>
        <v>Aarav Sharma</v>
      </c>
      <c r="C482" s="13" t="str">
        <f>Raw_Data!C482</f>
        <v>Operations</v>
      </c>
      <c r="D482" s="13" t="str">
        <f>Raw_Data!D482</f>
        <v>MIS Executive</v>
      </c>
      <c r="E482" s="13" t="str">
        <f>Raw_Data!E482</f>
        <v>Kolkata</v>
      </c>
      <c r="F482" s="13" t="str">
        <f>Raw_Data!F482</f>
        <v>Amit Roy</v>
      </c>
      <c r="G482" s="14">
        <f>DATE(VALUE(RIGHT(Raw_Data!G482,4)),VALUE(MID(Raw_Data!G482,4,2)),VALUE(LEFT(Raw_Data!G482,2)))</f>
        <v>46141</v>
      </c>
      <c r="H482" s="13" t="str">
        <f t="shared" si="28"/>
        <v>Apr-2026</v>
      </c>
      <c r="I482" s="13" t="str">
        <f t="shared" si="29"/>
        <v>Wed</v>
      </c>
      <c r="J482" s="13" t="str">
        <f>Raw_Data!H482</f>
        <v>Present</v>
      </c>
      <c r="K482" s="15">
        <f>IF(Raw_Data!I482="","",TIMEVALUE(Raw_Data!I482))</f>
        <v>0.38750000000000001</v>
      </c>
      <c r="L482" s="15">
        <f>IF(Raw_Data!J482="","",TIMEVALUE(Raw_Data!J482))</f>
        <v>0.69374999999999998</v>
      </c>
      <c r="M482" s="13">
        <f>Raw_Data!K482</f>
        <v>7.35</v>
      </c>
      <c r="N482" s="13">
        <f>Raw_Data!L482</f>
        <v>26</v>
      </c>
      <c r="O482" s="13">
        <f>Raw_Data!M482</f>
        <v>25</v>
      </c>
      <c r="P482" s="13">
        <f t="shared" si="30"/>
        <v>1</v>
      </c>
      <c r="Q482" s="13">
        <f>Raw_Data!O482</f>
        <v>26</v>
      </c>
      <c r="R482" s="16">
        <f t="shared" si="31"/>
        <v>96.15384615384616</v>
      </c>
      <c r="S482" s="16">
        <f>Raw_Data!Q482</f>
        <v>96.2</v>
      </c>
      <c r="T482" s="17">
        <f>Raw_Data!R482</f>
        <v>0</v>
      </c>
      <c r="U482" s="13" t="str">
        <f>Raw_Data!S482</f>
        <v>Medium</v>
      </c>
      <c r="V482" s="13" t="str">
        <f>Raw_Data!T482</f>
        <v>In Progress</v>
      </c>
    </row>
    <row r="483" spans="1:22" x14ac:dyDescent="0.3">
      <c r="A483" s="13" t="str">
        <f>Raw_Data!A483</f>
        <v>EMP002</v>
      </c>
      <c r="B483" s="13" t="str">
        <f>Raw_Data!B483</f>
        <v>Priya Singh</v>
      </c>
      <c r="C483" s="13" t="str">
        <f>Raw_Data!C483</f>
        <v>Operations</v>
      </c>
      <c r="D483" s="13" t="str">
        <f>Raw_Data!D483</f>
        <v>Process Executive</v>
      </c>
      <c r="E483" s="13" t="str">
        <f>Raw_Data!E483</f>
        <v>Kolkata</v>
      </c>
      <c r="F483" s="13" t="str">
        <f>Raw_Data!F483</f>
        <v>Amit Roy</v>
      </c>
      <c r="G483" s="14">
        <f>DATE(VALUE(RIGHT(Raw_Data!G483,4)),VALUE(MID(Raw_Data!G483,4,2)),VALUE(LEFT(Raw_Data!G483,2)))</f>
        <v>46141</v>
      </c>
      <c r="H483" s="13" t="str">
        <f t="shared" si="28"/>
        <v>Apr-2026</v>
      </c>
      <c r="I483" s="13" t="str">
        <f t="shared" si="29"/>
        <v>Wed</v>
      </c>
      <c r="J483" s="13" t="str">
        <f>Raw_Data!H483</f>
        <v>Present</v>
      </c>
      <c r="K483" s="15">
        <f>IF(Raw_Data!I483="","",TIMEVALUE(Raw_Data!I483))</f>
        <v>0.38680555555555557</v>
      </c>
      <c r="L483" s="15">
        <f>IF(Raw_Data!J483="","",TIMEVALUE(Raw_Data!J483))</f>
        <v>0.72777777777777775</v>
      </c>
      <c r="M483" s="13">
        <f>Raw_Data!K483</f>
        <v>8.19</v>
      </c>
      <c r="N483" s="13">
        <f>Raw_Data!L483</f>
        <v>24</v>
      </c>
      <c r="O483" s="13">
        <f>Raw_Data!M483</f>
        <v>17</v>
      </c>
      <c r="P483" s="13">
        <f t="shared" si="30"/>
        <v>7</v>
      </c>
      <c r="Q483" s="13">
        <f>Raw_Data!O483</f>
        <v>24</v>
      </c>
      <c r="R483" s="16">
        <f t="shared" si="31"/>
        <v>70.833333333333343</v>
      </c>
      <c r="S483" s="16">
        <f>Raw_Data!Q483</f>
        <v>70.8</v>
      </c>
      <c r="T483" s="17">
        <f>Raw_Data!R483</f>
        <v>0.19</v>
      </c>
      <c r="U483" s="13" t="str">
        <f>Raw_Data!S483</f>
        <v>Medium</v>
      </c>
      <c r="V483" s="13" t="str">
        <f>Raw_Data!T483</f>
        <v>Pending</v>
      </c>
    </row>
    <row r="484" spans="1:22" x14ac:dyDescent="0.3">
      <c r="A484" s="13" t="str">
        <f>Raw_Data!A484</f>
        <v>EMP003</v>
      </c>
      <c r="B484" s="13" t="str">
        <f>Raw_Data!B484</f>
        <v>Rahul Verma</v>
      </c>
      <c r="C484" s="13" t="str">
        <f>Raw_Data!C484</f>
        <v>Operations</v>
      </c>
      <c r="D484" s="13" t="str">
        <f>Raw_Data!D484</f>
        <v>Process Executive</v>
      </c>
      <c r="E484" s="13" t="str">
        <f>Raw_Data!E484</f>
        <v>Kolkata</v>
      </c>
      <c r="F484" s="13" t="str">
        <f>Raw_Data!F484</f>
        <v>Amit Roy</v>
      </c>
      <c r="G484" s="14">
        <f>DATE(VALUE(RIGHT(Raw_Data!G484,4)),VALUE(MID(Raw_Data!G484,4,2)),VALUE(LEFT(Raw_Data!G484,2)))</f>
        <v>46141</v>
      </c>
      <c r="H484" s="13" t="str">
        <f t="shared" si="28"/>
        <v>Apr-2026</v>
      </c>
      <c r="I484" s="13" t="str">
        <f t="shared" si="29"/>
        <v>Wed</v>
      </c>
      <c r="J484" s="13" t="str">
        <f>Raw_Data!H484</f>
        <v>Present</v>
      </c>
      <c r="K484" s="15">
        <f>IF(Raw_Data!I484="","",TIMEVALUE(Raw_Data!I484))</f>
        <v>0.42916666666666664</v>
      </c>
      <c r="L484" s="15">
        <f>IF(Raw_Data!J484="","",TIMEVALUE(Raw_Data!J484))</f>
        <v>0.81736111111111109</v>
      </c>
      <c r="M484" s="13">
        <f>Raw_Data!K484</f>
        <v>9.32</v>
      </c>
      <c r="N484" s="13">
        <f>Raw_Data!L484</f>
        <v>20</v>
      </c>
      <c r="O484" s="13">
        <f>Raw_Data!M484</f>
        <v>17</v>
      </c>
      <c r="P484" s="13">
        <f t="shared" si="30"/>
        <v>3</v>
      </c>
      <c r="Q484" s="13">
        <f>Raw_Data!O484</f>
        <v>20</v>
      </c>
      <c r="R484" s="16">
        <f t="shared" si="31"/>
        <v>85</v>
      </c>
      <c r="S484" s="16">
        <f>Raw_Data!Q484</f>
        <v>85</v>
      </c>
      <c r="T484" s="17">
        <f>Raw_Data!R484</f>
        <v>1.32</v>
      </c>
      <c r="U484" s="13" t="str">
        <f>Raw_Data!S484</f>
        <v>Low</v>
      </c>
      <c r="V484" s="13" t="str">
        <f>Raw_Data!T484</f>
        <v>In Progress</v>
      </c>
    </row>
    <row r="485" spans="1:22" x14ac:dyDescent="0.3">
      <c r="A485" s="13" t="str">
        <f>Raw_Data!A485</f>
        <v>EMP004</v>
      </c>
      <c r="B485" s="13" t="str">
        <f>Raw_Data!B485</f>
        <v>Sneha Das</v>
      </c>
      <c r="C485" s="13" t="str">
        <f>Raw_Data!C485</f>
        <v>Operations</v>
      </c>
      <c r="D485" s="13" t="str">
        <f>Raw_Data!D485</f>
        <v>Senior Executive</v>
      </c>
      <c r="E485" s="13" t="str">
        <f>Raw_Data!E485</f>
        <v>Kolkata</v>
      </c>
      <c r="F485" s="13" t="str">
        <f>Raw_Data!F485</f>
        <v>Amit Roy</v>
      </c>
      <c r="G485" s="14">
        <f>DATE(VALUE(RIGHT(Raw_Data!G485,4)),VALUE(MID(Raw_Data!G485,4,2)),VALUE(LEFT(Raw_Data!G485,2)))</f>
        <v>46141</v>
      </c>
      <c r="H485" s="13" t="str">
        <f t="shared" si="28"/>
        <v>Apr-2026</v>
      </c>
      <c r="I485" s="13" t="str">
        <f t="shared" si="29"/>
        <v>Wed</v>
      </c>
      <c r="J485" s="13" t="str">
        <f>Raw_Data!H485</f>
        <v>Present</v>
      </c>
      <c r="K485" s="15">
        <f>IF(Raw_Data!I485="","",TIMEVALUE(Raw_Data!I485))</f>
        <v>0.38611111111111113</v>
      </c>
      <c r="L485" s="15">
        <f>IF(Raw_Data!J485="","",TIMEVALUE(Raw_Data!J485))</f>
        <v>0.74305555555555558</v>
      </c>
      <c r="M485" s="13">
        <f>Raw_Data!K485</f>
        <v>8.57</v>
      </c>
      <c r="N485" s="13">
        <f>Raw_Data!L485</f>
        <v>17</v>
      </c>
      <c r="O485" s="13">
        <f>Raw_Data!M485</f>
        <v>17</v>
      </c>
      <c r="P485" s="13">
        <f t="shared" si="30"/>
        <v>0</v>
      </c>
      <c r="Q485" s="13">
        <f>Raw_Data!O485</f>
        <v>17</v>
      </c>
      <c r="R485" s="16">
        <f t="shared" si="31"/>
        <v>100</v>
      </c>
      <c r="S485" s="16">
        <f>Raw_Data!Q485</f>
        <v>100</v>
      </c>
      <c r="T485" s="17">
        <f>Raw_Data!R485</f>
        <v>0.56999999999999995</v>
      </c>
      <c r="U485" s="13" t="str">
        <f>Raw_Data!S485</f>
        <v>Low</v>
      </c>
      <c r="V485" s="13" t="str">
        <f>Raw_Data!T485</f>
        <v>Closed</v>
      </c>
    </row>
    <row r="486" spans="1:22" x14ac:dyDescent="0.3">
      <c r="A486" s="13" t="str">
        <f>Raw_Data!A486</f>
        <v>EMP005</v>
      </c>
      <c r="B486" s="13" t="str">
        <f>Raw_Data!B486</f>
        <v>Vikram Patel</v>
      </c>
      <c r="C486" s="13" t="str">
        <f>Raw_Data!C486</f>
        <v>Operations</v>
      </c>
      <c r="D486" s="13" t="str">
        <f>Raw_Data!D486</f>
        <v>Process Executive</v>
      </c>
      <c r="E486" s="13" t="str">
        <f>Raw_Data!E486</f>
        <v>Kolkata</v>
      </c>
      <c r="F486" s="13" t="str">
        <f>Raw_Data!F486</f>
        <v>Amit Roy</v>
      </c>
      <c r="G486" s="14">
        <f>DATE(VALUE(RIGHT(Raw_Data!G486,4)),VALUE(MID(Raw_Data!G486,4,2)),VALUE(LEFT(Raw_Data!G486,2)))</f>
        <v>46141</v>
      </c>
      <c r="H486" s="13" t="str">
        <f t="shared" si="28"/>
        <v>Apr-2026</v>
      </c>
      <c r="I486" s="13" t="str">
        <f t="shared" si="29"/>
        <v>Wed</v>
      </c>
      <c r="J486" s="13" t="str">
        <f>Raw_Data!H486</f>
        <v>Present</v>
      </c>
      <c r="K486" s="15">
        <f>IF(Raw_Data!I486="","",TIMEVALUE(Raw_Data!I486))</f>
        <v>0.4201388888888889</v>
      </c>
      <c r="L486" s="15">
        <f>IF(Raw_Data!J486="","",TIMEVALUE(Raw_Data!J486))</f>
        <v>0.81458333333333333</v>
      </c>
      <c r="M486" s="13">
        <f>Raw_Data!K486</f>
        <v>9.48</v>
      </c>
      <c r="N486" s="13">
        <f>Raw_Data!L486</f>
        <v>23</v>
      </c>
      <c r="O486" s="13">
        <f>Raw_Data!M486</f>
        <v>17</v>
      </c>
      <c r="P486" s="13">
        <f t="shared" si="30"/>
        <v>6</v>
      </c>
      <c r="Q486" s="13">
        <f>Raw_Data!O486</f>
        <v>23</v>
      </c>
      <c r="R486" s="16">
        <f t="shared" si="31"/>
        <v>73.91304347826086</v>
      </c>
      <c r="S486" s="16">
        <f>Raw_Data!Q486</f>
        <v>73.900000000000006</v>
      </c>
      <c r="T486" s="17">
        <f>Raw_Data!R486</f>
        <v>1.48</v>
      </c>
      <c r="U486" s="13" t="str">
        <f>Raw_Data!S486</f>
        <v>Low</v>
      </c>
      <c r="V486" s="13" t="str">
        <f>Raw_Data!T486</f>
        <v>Pending</v>
      </c>
    </row>
    <row r="487" spans="1:22" x14ac:dyDescent="0.3">
      <c r="A487" s="13" t="str">
        <f>Raw_Data!A487</f>
        <v>EMP006</v>
      </c>
      <c r="B487" s="13" t="str">
        <f>Raw_Data!B487</f>
        <v>Ananya Gupta</v>
      </c>
      <c r="C487" s="13" t="str">
        <f>Raw_Data!C487</f>
        <v>Finance</v>
      </c>
      <c r="D487" s="13" t="str">
        <f>Raw_Data!D487</f>
        <v>Finance Executive</v>
      </c>
      <c r="E487" s="13" t="str">
        <f>Raw_Data!E487</f>
        <v>Kolkata</v>
      </c>
      <c r="F487" s="13" t="str">
        <f>Raw_Data!F487</f>
        <v>Neha Sen</v>
      </c>
      <c r="G487" s="14">
        <f>DATE(VALUE(RIGHT(Raw_Data!G487,4)),VALUE(MID(Raw_Data!G487,4,2)),VALUE(LEFT(Raw_Data!G487,2)))</f>
        <v>46141</v>
      </c>
      <c r="H487" s="13" t="str">
        <f t="shared" si="28"/>
        <v>Apr-2026</v>
      </c>
      <c r="I487" s="13" t="str">
        <f t="shared" si="29"/>
        <v>Wed</v>
      </c>
      <c r="J487" s="13" t="str">
        <f>Raw_Data!H487</f>
        <v>Present</v>
      </c>
      <c r="K487" s="15">
        <f>IF(Raw_Data!I487="","",TIMEVALUE(Raw_Data!I487))</f>
        <v>0.3840277777777778</v>
      </c>
      <c r="L487" s="15">
        <f>IF(Raw_Data!J487="","",TIMEVALUE(Raw_Data!J487))</f>
        <v>0.69166666666666665</v>
      </c>
      <c r="M487" s="13">
        <f>Raw_Data!K487</f>
        <v>7.39</v>
      </c>
      <c r="N487" s="13">
        <f>Raw_Data!L487</f>
        <v>14</v>
      </c>
      <c r="O487" s="13">
        <f>Raw_Data!M487</f>
        <v>14</v>
      </c>
      <c r="P487" s="13">
        <f t="shared" si="30"/>
        <v>0</v>
      </c>
      <c r="Q487" s="13">
        <f>Raw_Data!O487</f>
        <v>14</v>
      </c>
      <c r="R487" s="16">
        <f t="shared" si="31"/>
        <v>100</v>
      </c>
      <c r="S487" s="16">
        <f>Raw_Data!Q487</f>
        <v>100</v>
      </c>
      <c r="T487" s="17">
        <f>Raw_Data!R487</f>
        <v>0</v>
      </c>
      <c r="U487" s="13" t="str">
        <f>Raw_Data!S487</f>
        <v>Low</v>
      </c>
      <c r="V487" s="13" t="str">
        <f>Raw_Data!T487</f>
        <v>Closed</v>
      </c>
    </row>
    <row r="488" spans="1:22" x14ac:dyDescent="0.3">
      <c r="A488" s="13" t="str">
        <f>Raw_Data!A488</f>
        <v>EMP007</v>
      </c>
      <c r="B488" s="13" t="str">
        <f>Raw_Data!B488</f>
        <v>Rohan Mehta</v>
      </c>
      <c r="C488" s="13" t="str">
        <f>Raw_Data!C488</f>
        <v>Finance</v>
      </c>
      <c r="D488" s="13" t="str">
        <f>Raw_Data!D488</f>
        <v>Accounts Executive</v>
      </c>
      <c r="E488" s="13" t="str">
        <f>Raw_Data!E488</f>
        <v>Kolkata</v>
      </c>
      <c r="F488" s="13" t="str">
        <f>Raw_Data!F488</f>
        <v>Neha Sen</v>
      </c>
      <c r="G488" s="14">
        <f>DATE(VALUE(RIGHT(Raw_Data!G488,4)),VALUE(MID(Raw_Data!G488,4,2)),VALUE(LEFT(Raw_Data!G488,2)))</f>
        <v>46141</v>
      </c>
      <c r="H488" s="13" t="str">
        <f t="shared" si="28"/>
        <v>Apr-2026</v>
      </c>
      <c r="I488" s="13" t="str">
        <f t="shared" si="29"/>
        <v>Wed</v>
      </c>
      <c r="J488" s="13" t="str">
        <f>Raw_Data!H488</f>
        <v>Present</v>
      </c>
      <c r="K488" s="15">
        <f>IF(Raw_Data!I488="","",TIMEVALUE(Raw_Data!I488))</f>
        <v>0.38194444444444442</v>
      </c>
      <c r="L488" s="15">
        <f>IF(Raw_Data!J488="","",TIMEVALUE(Raw_Data!J488))</f>
        <v>0.7729166666666667</v>
      </c>
      <c r="M488" s="13">
        <f>Raw_Data!K488</f>
        <v>9.39</v>
      </c>
      <c r="N488" s="13">
        <f>Raw_Data!L488</f>
        <v>12</v>
      </c>
      <c r="O488" s="13">
        <f>Raw_Data!M488</f>
        <v>12</v>
      </c>
      <c r="P488" s="13">
        <f t="shared" si="30"/>
        <v>0</v>
      </c>
      <c r="Q488" s="13">
        <f>Raw_Data!O488</f>
        <v>12</v>
      </c>
      <c r="R488" s="16">
        <f t="shared" si="31"/>
        <v>100</v>
      </c>
      <c r="S488" s="16">
        <f>Raw_Data!Q488</f>
        <v>100</v>
      </c>
      <c r="T488" s="17">
        <f>Raw_Data!R488</f>
        <v>1.39</v>
      </c>
      <c r="U488" s="13" t="str">
        <f>Raw_Data!S488</f>
        <v>Low</v>
      </c>
      <c r="V488" s="13" t="str">
        <f>Raw_Data!T488</f>
        <v>Closed</v>
      </c>
    </row>
    <row r="489" spans="1:22" x14ac:dyDescent="0.3">
      <c r="A489" s="13" t="str">
        <f>Raw_Data!A489</f>
        <v>EMP008</v>
      </c>
      <c r="B489" s="13" t="str">
        <f>Raw_Data!B489</f>
        <v>Ishita Roy</v>
      </c>
      <c r="C489" s="13" t="str">
        <f>Raw_Data!C489</f>
        <v>Finance</v>
      </c>
      <c r="D489" s="13" t="str">
        <f>Raw_Data!D489</f>
        <v>Finance Executive</v>
      </c>
      <c r="E489" s="13" t="str">
        <f>Raw_Data!E489</f>
        <v>Kolkata</v>
      </c>
      <c r="F489" s="13" t="str">
        <f>Raw_Data!F489</f>
        <v>Neha Sen</v>
      </c>
      <c r="G489" s="14">
        <f>DATE(VALUE(RIGHT(Raw_Data!G489,4)),VALUE(MID(Raw_Data!G489,4,2)),VALUE(LEFT(Raw_Data!G489,2)))</f>
        <v>46141</v>
      </c>
      <c r="H489" s="13" t="str">
        <f t="shared" si="28"/>
        <v>Apr-2026</v>
      </c>
      <c r="I489" s="13" t="str">
        <f t="shared" si="29"/>
        <v>Wed</v>
      </c>
      <c r="J489" s="13" t="str">
        <f>Raw_Data!H489</f>
        <v>Present</v>
      </c>
      <c r="K489" s="15">
        <f>IF(Raw_Data!I489="","",TIMEVALUE(Raw_Data!I489))</f>
        <v>0.4284722222222222</v>
      </c>
      <c r="L489" s="15">
        <f>IF(Raw_Data!J489="","",TIMEVALUE(Raw_Data!J489))</f>
        <v>0.7680555555555556</v>
      </c>
      <c r="M489" s="13">
        <f>Raw_Data!K489</f>
        <v>8.15</v>
      </c>
      <c r="N489" s="13">
        <f>Raw_Data!L489</f>
        <v>14</v>
      </c>
      <c r="O489" s="13">
        <f>Raw_Data!M489</f>
        <v>12</v>
      </c>
      <c r="P489" s="13">
        <f t="shared" si="30"/>
        <v>2</v>
      </c>
      <c r="Q489" s="13">
        <f>Raw_Data!O489</f>
        <v>14</v>
      </c>
      <c r="R489" s="16">
        <f t="shared" si="31"/>
        <v>85.714285714285708</v>
      </c>
      <c r="S489" s="16">
        <f>Raw_Data!Q489</f>
        <v>85.7</v>
      </c>
      <c r="T489" s="17">
        <f>Raw_Data!R489</f>
        <v>0.15</v>
      </c>
      <c r="U489" s="13" t="str">
        <f>Raw_Data!S489</f>
        <v>High</v>
      </c>
      <c r="V489" s="13" t="str">
        <f>Raw_Data!T489</f>
        <v>In Progress</v>
      </c>
    </row>
    <row r="490" spans="1:22" x14ac:dyDescent="0.3">
      <c r="A490" s="13" t="str">
        <f>Raw_Data!A490</f>
        <v>EMP009</v>
      </c>
      <c r="B490" s="13" t="str">
        <f>Raw_Data!B490</f>
        <v>Arjun Nair</v>
      </c>
      <c r="C490" s="13" t="str">
        <f>Raw_Data!C490</f>
        <v>Sales</v>
      </c>
      <c r="D490" s="13" t="str">
        <f>Raw_Data!D490</f>
        <v>Sales Executive</v>
      </c>
      <c r="E490" s="13" t="str">
        <f>Raw_Data!E490</f>
        <v>Kolkata</v>
      </c>
      <c r="F490" s="13" t="str">
        <f>Raw_Data!F490</f>
        <v>Sourav Das</v>
      </c>
      <c r="G490" s="14">
        <f>DATE(VALUE(RIGHT(Raw_Data!G490,4)),VALUE(MID(Raw_Data!G490,4,2)),VALUE(LEFT(Raw_Data!G490,2)))</f>
        <v>46141</v>
      </c>
      <c r="H490" s="13" t="str">
        <f t="shared" si="28"/>
        <v>Apr-2026</v>
      </c>
      <c r="I490" s="13" t="str">
        <f t="shared" si="29"/>
        <v>Wed</v>
      </c>
      <c r="J490" s="13" t="str">
        <f>Raw_Data!H490</f>
        <v>Present</v>
      </c>
      <c r="K490" s="15">
        <f>IF(Raw_Data!I490="","",TIMEVALUE(Raw_Data!I490))</f>
        <v>0.41875000000000001</v>
      </c>
      <c r="L490" s="15">
        <f>IF(Raw_Data!J490="","",TIMEVALUE(Raw_Data!J490))</f>
        <v>0.75972222222222219</v>
      </c>
      <c r="M490" s="13">
        <f>Raw_Data!K490</f>
        <v>8.19</v>
      </c>
      <c r="N490" s="13">
        <f>Raw_Data!L490</f>
        <v>23</v>
      </c>
      <c r="O490" s="13">
        <f>Raw_Data!M490</f>
        <v>17</v>
      </c>
      <c r="P490" s="13">
        <f t="shared" si="30"/>
        <v>6</v>
      </c>
      <c r="Q490" s="13">
        <f>Raw_Data!O490</f>
        <v>23</v>
      </c>
      <c r="R490" s="16">
        <f t="shared" si="31"/>
        <v>73.91304347826086</v>
      </c>
      <c r="S490" s="16">
        <f>Raw_Data!Q490</f>
        <v>73.900000000000006</v>
      </c>
      <c r="T490" s="17">
        <f>Raw_Data!R490</f>
        <v>0.19</v>
      </c>
      <c r="U490" s="13" t="str">
        <f>Raw_Data!S490</f>
        <v>Medium</v>
      </c>
      <c r="V490" s="13" t="str">
        <f>Raw_Data!T490</f>
        <v>Pending</v>
      </c>
    </row>
    <row r="491" spans="1:22" x14ac:dyDescent="0.3">
      <c r="A491" s="13" t="str">
        <f>Raw_Data!A491</f>
        <v>EMP010</v>
      </c>
      <c r="B491" s="13" t="str">
        <f>Raw_Data!B491</f>
        <v>Meera Kapoor</v>
      </c>
      <c r="C491" s="13" t="str">
        <f>Raw_Data!C491</f>
        <v>Sales</v>
      </c>
      <c r="D491" s="13" t="str">
        <f>Raw_Data!D491</f>
        <v>Sales Executive</v>
      </c>
      <c r="E491" s="13" t="str">
        <f>Raw_Data!E491</f>
        <v>Kolkata</v>
      </c>
      <c r="F491" s="13" t="str">
        <f>Raw_Data!F491</f>
        <v>Sourav Das</v>
      </c>
      <c r="G491" s="14">
        <f>DATE(VALUE(RIGHT(Raw_Data!G491,4)),VALUE(MID(Raw_Data!G491,4,2)),VALUE(LEFT(Raw_Data!G491,2)))</f>
        <v>46141</v>
      </c>
      <c r="H491" s="13" t="str">
        <f t="shared" si="28"/>
        <v>Apr-2026</v>
      </c>
      <c r="I491" s="13" t="str">
        <f t="shared" si="29"/>
        <v>Wed</v>
      </c>
      <c r="J491" s="13" t="str">
        <f>Raw_Data!H491</f>
        <v>Present</v>
      </c>
      <c r="K491" s="15">
        <f>IF(Raw_Data!I491="","",TIMEVALUE(Raw_Data!I491))</f>
        <v>0.37708333333333333</v>
      </c>
      <c r="L491" s="15">
        <f>IF(Raw_Data!J491="","",TIMEVALUE(Raw_Data!J491))</f>
        <v>0.73333333333333328</v>
      </c>
      <c r="M491" s="13">
        <f>Raw_Data!K491</f>
        <v>8.5500000000000007</v>
      </c>
      <c r="N491" s="13">
        <f>Raw_Data!L491</f>
        <v>23</v>
      </c>
      <c r="O491" s="13">
        <f>Raw_Data!M491</f>
        <v>20</v>
      </c>
      <c r="P491" s="13">
        <f t="shared" si="30"/>
        <v>3</v>
      </c>
      <c r="Q491" s="13">
        <f>Raw_Data!O491</f>
        <v>23</v>
      </c>
      <c r="R491" s="16">
        <f t="shared" si="31"/>
        <v>86.956521739130437</v>
      </c>
      <c r="S491" s="16">
        <f>Raw_Data!Q491</f>
        <v>87</v>
      </c>
      <c r="T491" s="17">
        <f>Raw_Data!R491</f>
        <v>0.55000000000000004</v>
      </c>
      <c r="U491" s="13" t="str">
        <f>Raw_Data!S491</f>
        <v>Low</v>
      </c>
      <c r="V491" s="13" t="str">
        <f>Raw_Data!T491</f>
        <v>In Progress</v>
      </c>
    </row>
    <row r="492" spans="1:22" x14ac:dyDescent="0.3">
      <c r="A492" s="13" t="str">
        <f>Raw_Data!A492</f>
        <v>EMP011</v>
      </c>
      <c r="B492" s="13" t="str">
        <f>Raw_Data!B492</f>
        <v>Karan Malhotra</v>
      </c>
      <c r="C492" s="13" t="str">
        <f>Raw_Data!C492</f>
        <v>Sales</v>
      </c>
      <c r="D492" s="13" t="str">
        <f>Raw_Data!D492</f>
        <v>Senior Executive</v>
      </c>
      <c r="E492" s="13" t="str">
        <f>Raw_Data!E492</f>
        <v>Kolkata</v>
      </c>
      <c r="F492" s="13" t="str">
        <f>Raw_Data!F492</f>
        <v>Sourav Das</v>
      </c>
      <c r="G492" s="14">
        <f>DATE(VALUE(RIGHT(Raw_Data!G492,4)),VALUE(MID(Raw_Data!G492,4,2)),VALUE(LEFT(Raw_Data!G492,2)))</f>
        <v>46141</v>
      </c>
      <c r="H492" s="13" t="str">
        <f t="shared" si="28"/>
        <v>Apr-2026</v>
      </c>
      <c r="I492" s="13" t="str">
        <f t="shared" si="29"/>
        <v>Wed</v>
      </c>
      <c r="J492" s="13" t="str">
        <f>Raw_Data!H492</f>
        <v>Present</v>
      </c>
      <c r="K492" s="15">
        <f>IF(Raw_Data!I492="","",TIMEVALUE(Raw_Data!I492))</f>
        <v>0.43055555555555558</v>
      </c>
      <c r="L492" s="15">
        <f>IF(Raw_Data!J492="","",TIMEVALUE(Raw_Data!J492))</f>
        <v>0.77916666666666667</v>
      </c>
      <c r="M492" s="13">
        <f>Raw_Data!K492</f>
        <v>8.3699999999999992</v>
      </c>
      <c r="N492" s="13">
        <f>Raw_Data!L492</f>
        <v>22</v>
      </c>
      <c r="O492" s="13">
        <f>Raw_Data!M492</f>
        <v>20</v>
      </c>
      <c r="P492" s="13">
        <f t="shared" si="30"/>
        <v>2</v>
      </c>
      <c r="Q492" s="13">
        <f>Raw_Data!O492</f>
        <v>22</v>
      </c>
      <c r="R492" s="16">
        <f t="shared" si="31"/>
        <v>90.909090909090907</v>
      </c>
      <c r="S492" s="16">
        <f>Raw_Data!Q492</f>
        <v>90.9</v>
      </c>
      <c r="T492" s="17">
        <f>Raw_Data!R492</f>
        <v>0.37</v>
      </c>
      <c r="U492" s="13" t="str">
        <f>Raw_Data!S492</f>
        <v>Low</v>
      </c>
      <c r="V492" s="13" t="str">
        <f>Raw_Data!T492</f>
        <v>In Progress</v>
      </c>
    </row>
    <row r="493" spans="1:22" x14ac:dyDescent="0.3">
      <c r="A493" s="13" t="str">
        <f>Raw_Data!A493</f>
        <v>EMP012</v>
      </c>
      <c r="B493" s="13" t="str">
        <f>Raw_Data!B493</f>
        <v>Tanya Bose</v>
      </c>
      <c r="C493" s="13" t="str">
        <f>Raw_Data!C493</f>
        <v>HR</v>
      </c>
      <c r="D493" s="13" t="str">
        <f>Raw_Data!D493</f>
        <v>HR Executive</v>
      </c>
      <c r="E493" s="13" t="str">
        <f>Raw_Data!E493</f>
        <v>Kolkata</v>
      </c>
      <c r="F493" s="13" t="str">
        <f>Raw_Data!F493</f>
        <v>Ritu Ghosh</v>
      </c>
      <c r="G493" s="14">
        <f>DATE(VALUE(RIGHT(Raw_Data!G493,4)),VALUE(MID(Raw_Data!G493,4,2)),VALUE(LEFT(Raw_Data!G493,2)))</f>
        <v>46141</v>
      </c>
      <c r="H493" s="13" t="str">
        <f t="shared" si="28"/>
        <v>Apr-2026</v>
      </c>
      <c r="I493" s="13" t="str">
        <f t="shared" si="29"/>
        <v>Wed</v>
      </c>
      <c r="J493" s="13" t="str">
        <f>Raw_Data!H493</f>
        <v>Present</v>
      </c>
      <c r="K493" s="15">
        <f>IF(Raw_Data!I493="","",TIMEVALUE(Raw_Data!I493))</f>
        <v>0.38819444444444445</v>
      </c>
      <c r="L493" s="15">
        <f>IF(Raw_Data!J493="","",TIMEVALUE(Raw_Data!J493))</f>
        <v>0.74861111111111112</v>
      </c>
      <c r="M493" s="13">
        <f>Raw_Data!K493</f>
        <v>8.66</v>
      </c>
      <c r="N493" s="13">
        <f>Raw_Data!L493</f>
        <v>11</v>
      </c>
      <c r="O493" s="13">
        <f>Raw_Data!M493</f>
        <v>11</v>
      </c>
      <c r="P493" s="13">
        <f t="shared" si="30"/>
        <v>0</v>
      </c>
      <c r="Q493" s="13">
        <f>Raw_Data!O493</f>
        <v>11</v>
      </c>
      <c r="R493" s="16">
        <f t="shared" si="31"/>
        <v>100</v>
      </c>
      <c r="S493" s="16">
        <f>Raw_Data!Q493</f>
        <v>100</v>
      </c>
      <c r="T493" s="17">
        <f>Raw_Data!R493</f>
        <v>0.66</v>
      </c>
      <c r="U493" s="13" t="str">
        <f>Raw_Data!S493</f>
        <v>Low</v>
      </c>
      <c r="V493" s="13" t="str">
        <f>Raw_Data!T493</f>
        <v>Closed</v>
      </c>
    </row>
    <row r="494" spans="1:22" x14ac:dyDescent="0.3">
      <c r="A494" s="13" t="str">
        <f>Raw_Data!A494</f>
        <v>EMP013</v>
      </c>
      <c r="B494" s="13" t="str">
        <f>Raw_Data!B494</f>
        <v>Aditya Jain</v>
      </c>
      <c r="C494" s="13" t="str">
        <f>Raw_Data!C494</f>
        <v>Customer Support</v>
      </c>
      <c r="D494" s="13" t="str">
        <f>Raw_Data!D494</f>
        <v>Support Executive</v>
      </c>
      <c r="E494" s="13" t="str">
        <f>Raw_Data!E494</f>
        <v>Kolkata</v>
      </c>
      <c r="F494" s="13" t="str">
        <f>Raw_Data!F494</f>
        <v>Ritu Ghosh</v>
      </c>
      <c r="G494" s="14">
        <f>DATE(VALUE(RIGHT(Raw_Data!G494,4)),VALUE(MID(Raw_Data!G494,4,2)),VALUE(LEFT(Raw_Data!G494,2)))</f>
        <v>46141</v>
      </c>
      <c r="H494" s="13" t="str">
        <f t="shared" si="28"/>
        <v>Apr-2026</v>
      </c>
      <c r="I494" s="13" t="str">
        <f t="shared" si="29"/>
        <v>Wed</v>
      </c>
      <c r="J494" s="13" t="str">
        <f>Raw_Data!H494</f>
        <v>Present</v>
      </c>
      <c r="K494" s="15">
        <f>IF(Raw_Data!I494="","",TIMEVALUE(Raw_Data!I494))</f>
        <v>0.37569444444444444</v>
      </c>
      <c r="L494" s="15">
        <f>IF(Raw_Data!J494="","",TIMEVALUE(Raw_Data!J494))</f>
        <v>0.75</v>
      </c>
      <c r="M494" s="13">
        <f>Raw_Data!K494</f>
        <v>8.99</v>
      </c>
      <c r="N494" s="13">
        <f>Raw_Data!L494</f>
        <v>26</v>
      </c>
      <c r="O494" s="13">
        <f>Raw_Data!M494</f>
        <v>26</v>
      </c>
      <c r="P494" s="13">
        <f t="shared" si="30"/>
        <v>0</v>
      </c>
      <c r="Q494" s="13">
        <f>Raw_Data!O494</f>
        <v>26</v>
      </c>
      <c r="R494" s="16">
        <f t="shared" si="31"/>
        <v>100</v>
      </c>
      <c r="S494" s="16">
        <f>Raw_Data!Q494</f>
        <v>100</v>
      </c>
      <c r="T494" s="17">
        <f>Raw_Data!R494</f>
        <v>0.99</v>
      </c>
      <c r="U494" s="13" t="str">
        <f>Raw_Data!S494</f>
        <v>Low</v>
      </c>
      <c r="V494" s="13" t="str">
        <f>Raw_Data!T494</f>
        <v>Closed</v>
      </c>
    </row>
    <row r="495" spans="1:22" x14ac:dyDescent="0.3">
      <c r="A495" s="13" t="str">
        <f>Raw_Data!A495</f>
        <v>EMP014</v>
      </c>
      <c r="B495" s="13" t="str">
        <f>Raw_Data!B495</f>
        <v>Neha Agarwal</v>
      </c>
      <c r="C495" s="13" t="str">
        <f>Raw_Data!C495</f>
        <v>Customer Support</v>
      </c>
      <c r="D495" s="13" t="str">
        <f>Raw_Data!D495</f>
        <v>Support Executive</v>
      </c>
      <c r="E495" s="13" t="str">
        <f>Raw_Data!E495</f>
        <v>Kolkata</v>
      </c>
      <c r="F495" s="13" t="str">
        <f>Raw_Data!F495</f>
        <v>Ritu Ghosh</v>
      </c>
      <c r="G495" s="14">
        <f>DATE(VALUE(RIGHT(Raw_Data!G495,4)),VALUE(MID(Raw_Data!G495,4,2)),VALUE(LEFT(Raw_Data!G495,2)))</f>
        <v>46141</v>
      </c>
      <c r="H495" s="13" t="str">
        <f t="shared" si="28"/>
        <v>Apr-2026</v>
      </c>
      <c r="I495" s="13" t="str">
        <f t="shared" si="29"/>
        <v>Wed</v>
      </c>
      <c r="J495" s="13" t="str">
        <f>Raw_Data!H495</f>
        <v>Present</v>
      </c>
      <c r="K495" s="15">
        <f>IF(Raw_Data!I495="","",TIMEVALUE(Raw_Data!I495))</f>
        <v>0.38194444444444442</v>
      </c>
      <c r="L495" s="15">
        <f>IF(Raw_Data!J495="","",TIMEVALUE(Raw_Data!J495))</f>
        <v>0.7631944444444444</v>
      </c>
      <c r="M495" s="13">
        <f>Raw_Data!K495</f>
        <v>9.16</v>
      </c>
      <c r="N495" s="13">
        <f>Raw_Data!L495</f>
        <v>26</v>
      </c>
      <c r="O495" s="13">
        <f>Raw_Data!M495</f>
        <v>23</v>
      </c>
      <c r="P495" s="13">
        <f t="shared" si="30"/>
        <v>3</v>
      </c>
      <c r="Q495" s="13">
        <f>Raw_Data!O495</f>
        <v>26</v>
      </c>
      <c r="R495" s="16">
        <f t="shared" si="31"/>
        <v>88.461538461538453</v>
      </c>
      <c r="S495" s="16">
        <f>Raw_Data!Q495</f>
        <v>88.5</v>
      </c>
      <c r="T495" s="17">
        <f>Raw_Data!R495</f>
        <v>1.1599999999999999</v>
      </c>
      <c r="U495" s="13" t="str">
        <f>Raw_Data!S495</f>
        <v>Medium</v>
      </c>
      <c r="V495" s="13" t="str">
        <f>Raw_Data!T495</f>
        <v>In Progress</v>
      </c>
    </row>
    <row r="496" spans="1:22" x14ac:dyDescent="0.3">
      <c r="A496" s="13" t="str">
        <f>Raw_Data!A496</f>
        <v>EMP015</v>
      </c>
      <c r="B496" s="13" t="str">
        <f>Raw_Data!B496</f>
        <v>Siddharth Roy</v>
      </c>
      <c r="C496" s="13" t="str">
        <f>Raw_Data!C496</f>
        <v>Customer Support</v>
      </c>
      <c r="D496" s="13" t="str">
        <f>Raw_Data!D496</f>
        <v>Senior Executive</v>
      </c>
      <c r="E496" s="13" t="str">
        <f>Raw_Data!E496</f>
        <v>Kolkata</v>
      </c>
      <c r="F496" s="13" t="str">
        <f>Raw_Data!F496</f>
        <v>Ritu Ghosh</v>
      </c>
      <c r="G496" s="14">
        <f>DATE(VALUE(RIGHT(Raw_Data!G496,4)),VALUE(MID(Raw_Data!G496,4,2)),VALUE(LEFT(Raw_Data!G496,2)))</f>
        <v>46141</v>
      </c>
      <c r="H496" s="13" t="str">
        <f t="shared" si="28"/>
        <v>Apr-2026</v>
      </c>
      <c r="I496" s="13" t="str">
        <f t="shared" si="29"/>
        <v>Wed</v>
      </c>
      <c r="J496" s="13" t="str">
        <f>Raw_Data!H496</f>
        <v>Present</v>
      </c>
      <c r="K496" s="15">
        <f>IF(Raw_Data!I496="","",TIMEVALUE(Raw_Data!I496))</f>
        <v>0.37777777777777777</v>
      </c>
      <c r="L496" s="15">
        <f>IF(Raw_Data!J496="","",TIMEVALUE(Raw_Data!J496))</f>
        <v>0.70763888888888893</v>
      </c>
      <c r="M496" s="13">
        <f>Raw_Data!K496</f>
        <v>7.92</v>
      </c>
      <c r="N496" s="13">
        <f>Raw_Data!L496</f>
        <v>31</v>
      </c>
      <c r="O496" s="13">
        <f>Raw_Data!M496</f>
        <v>30</v>
      </c>
      <c r="P496" s="13">
        <f t="shared" si="30"/>
        <v>1</v>
      </c>
      <c r="Q496" s="13">
        <f>Raw_Data!O496</f>
        <v>31</v>
      </c>
      <c r="R496" s="16">
        <f t="shared" si="31"/>
        <v>96.774193548387103</v>
      </c>
      <c r="S496" s="16">
        <f>Raw_Data!Q496</f>
        <v>96.8</v>
      </c>
      <c r="T496" s="17">
        <f>Raw_Data!R496</f>
        <v>0</v>
      </c>
      <c r="U496" s="13" t="str">
        <f>Raw_Data!S496</f>
        <v>Medium</v>
      </c>
      <c r="V496" s="13" t="str">
        <f>Raw_Data!T496</f>
        <v>In Progress</v>
      </c>
    </row>
    <row r="497" spans="1:22" x14ac:dyDescent="0.3">
      <c r="A497" s="13" t="str">
        <f>Raw_Data!A497</f>
        <v>EMP016</v>
      </c>
      <c r="B497" s="13" t="str">
        <f>Raw_Data!B497</f>
        <v>Pooja Saha</v>
      </c>
      <c r="C497" s="13" t="str">
        <f>Raw_Data!C497</f>
        <v>Operations</v>
      </c>
      <c r="D497" s="13" t="str">
        <f>Raw_Data!D497</f>
        <v>Process Executive</v>
      </c>
      <c r="E497" s="13" t="str">
        <f>Raw_Data!E497</f>
        <v>Durgapur</v>
      </c>
      <c r="F497" s="13" t="str">
        <f>Raw_Data!F497</f>
        <v>Amit Roy</v>
      </c>
      <c r="G497" s="14">
        <f>DATE(VALUE(RIGHT(Raw_Data!G497,4)),VALUE(MID(Raw_Data!G497,4,2)),VALUE(LEFT(Raw_Data!G497,2)))</f>
        <v>46141</v>
      </c>
      <c r="H497" s="13" t="str">
        <f t="shared" si="28"/>
        <v>Apr-2026</v>
      </c>
      <c r="I497" s="13" t="str">
        <f t="shared" si="29"/>
        <v>Wed</v>
      </c>
      <c r="J497" s="13" t="str">
        <f>Raw_Data!H497</f>
        <v>Present</v>
      </c>
      <c r="K497" s="15">
        <f>IF(Raw_Data!I497="","",TIMEVALUE(Raw_Data!I497))</f>
        <v>0.42986111111111114</v>
      </c>
      <c r="L497" s="15">
        <f>IF(Raw_Data!J497="","",TIMEVALUE(Raw_Data!J497))</f>
        <v>0.7944444444444444</v>
      </c>
      <c r="M497" s="13">
        <f>Raw_Data!K497</f>
        <v>8.75</v>
      </c>
      <c r="N497" s="13">
        <f>Raw_Data!L497</f>
        <v>25</v>
      </c>
      <c r="O497" s="13">
        <f>Raw_Data!M497</f>
        <v>25</v>
      </c>
      <c r="P497" s="13">
        <f t="shared" si="30"/>
        <v>0</v>
      </c>
      <c r="Q497" s="13">
        <f>Raw_Data!O497</f>
        <v>25</v>
      </c>
      <c r="R497" s="16">
        <f t="shared" si="31"/>
        <v>100</v>
      </c>
      <c r="S497" s="16">
        <f>Raw_Data!Q497</f>
        <v>100</v>
      </c>
      <c r="T497" s="17">
        <f>Raw_Data!R497</f>
        <v>0.75</v>
      </c>
      <c r="U497" s="13" t="str">
        <f>Raw_Data!S497</f>
        <v>Low</v>
      </c>
      <c r="V497" s="13" t="str">
        <f>Raw_Data!T497</f>
        <v>Closed</v>
      </c>
    </row>
    <row r="498" spans="1:22" x14ac:dyDescent="0.3">
      <c r="A498" s="13" t="str">
        <f>Raw_Data!A498</f>
        <v>EMP017</v>
      </c>
      <c r="B498" s="13" t="str">
        <f>Raw_Data!B498</f>
        <v>Abhishek Paul</v>
      </c>
      <c r="C498" s="13" t="str">
        <f>Raw_Data!C498</f>
        <v>Operations</v>
      </c>
      <c r="D498" s="13" t="str">
        <f>Raw_Data!D498</f>
        <v>Process Executive</v>
      </c>
      <c r="E498" s="13" t="str">
        <f>Raw_Data!E498</f>
        <v>Durgapur</v>
      </c>
      <c r="F498" s="13" t="str">
        <f>Raw_Data!F498</f>
        <v>Amit Roy</v>
      </c>
      <c r="G498" s="14">
        <f>DATE(VALUE(RIGHT(Raw_Data!G498,4)),VALUE(MID(Raw_Data!G498,4,2)),VALUE(LEFT(Raw_Data!G498,2)))</f>
        <v>46141</v>
      </c>
      <c r="H498" s="13" t="str">
        <f t="shared" si="28"/>
        <v>Apr-2026</v>
      </c>
      <c r="I498" s="13" t="str">
        <f t="shared" si="29"/>
        <v>Wed</v>
      </c>
      <c r="J498" s="13" t="str">
        <f>Raw_Data!H498</f>
        <v>Present</v>
      </c>
      <c r="K498" s="15">
        <f>IF(Raw_Data!I498="","",TIMEVALUE(Raw_Data!I498))</f>
        <v>0.37569444444444444</v>
      </c>
      <c r="L498" s="15">
        <f>IF(Raw_Data!J498="","",TIMEVALUE(Raw_Data!J498))</f>
        <v>0.7270833333333333</v>
      </c>
      <c r="M498" s="13">
        <f>Raw_Data!K498</f>
        <v>8.44</v>
      </c>
      <c r="N498" s="13">
        <f>Raw_Data!L498</f>
        <v>27</v>
      </c>
      <c r="O498" s="13">
        <f>Raw_Data!M498</f>
        <v>20</v>
      </c>
      <c r="P498" s="13">
        <f t="shared" si="30"/>
        <v>7</v>
      </c>
      <c r="Q498" s="13">
        <f>Raw_Data!O498</f>
        <v>27</v>
      </c>
      <c r="R498" s="16">
        <f t="shared" si="31"/>
        <v>74.074074074074076</v>
      </c>
      <c r="S498" s="16">
        <f>Raw_Data!Q498</f>
        <v>74.099999999999994</v>
      </c>
      <c r="T498" s="17">
        <f>Raw_Data!R498</f>
        <v>0.44</v>
      </c>
      <c r="U498" s="13" t="str">
        <f>Raw_Data!S498</f>
        <v>Low</v>
      </c>
      <c r="V498" s="13" t="str">
        <f>Raw_Data!T498</f>
        <v>Pending</v>
      </c>
    </row>
    <row r="499" spans="1:22" x14ac:dyDescent="0.3">
      <c r="A499" s="13" t="str">
        <f>Raw_Data!A499</f>
        <v>EMP018</v>
      </c>
      <c r="B499" s="13" t="str">
        <f>Raw_Data!B499</f>
        <v>Nandini Ghosh</v>
      </c>
      <c r="C499" s="13" t="str">
        <f>Raw_Data!C499</f>
        <v>Finance</v>
      </c>
      <c r="D499" s="13" t="str">
        <f>Raw_Data!D499</f>
        <v>Finance Executive</v>
      </c>
      <c r="E499" s="13" t="str">
        <f>Raw_Data!E499</f>
        <v>Durgapur</v>
      </c>
      <c r="F499" s="13" t="str">
        <f>Raw_Data!F499</f>
        <v>Neha Sen</v>
      </c>
      <c r="G499" s="14">
        <f>DATE(VALUE(RIGHT(Raw_Data!G499,4)),VALUE(MID(Raw_Data!G499,4,2)),VALUE(LEFT(Raw_Data!G499,2)))</f>
        <v>46141</v>
      </c>
      <c r="H499" s="13" t="str">
        <f t="shared" si="28"/>
        <v>Apr-2026</v>
      </c>
      <c r="I499" s="13" t="str">
        <f t="shared" si="29"/>
        <v>Wed</v>
      </c>
      <c r="J499" s="13" t="str">
        <f>Raw_Data!H499</f>
        <v>Present</v>
      </c>
      <c r="K499" s="15">
        <f>IF(Raw_Data!I499="","",TIMEVALUE(Raw_Data!I499))</f>
        <v>0.38611111111111113</v>
      </c>
      <c r="L499" s="15">
        <f>IF(Raw_Data!J499="","",TIMEVALUE(Raw_Data!J499))</f>
        <v>0.77361111111111114</v>
      </c>
      <c r="M499" s="13">
        <f>Raw_Data!K499</f>
        <v>9.31</v>
      </c>
      <c r="N499" s="13">
        <f>Raw_Data!L499</f>
        <v>19</v>
      </c>
      <c r="O499" s="13">
        <f>Raw_Data!M499</f>
        <v>19</v>
      </c>
      <c r="P499" s="13">
        <f t="shared" si="30"/>
        <v>0</v>
      </c>
      <c r="Q499" s="13">
        <f>Raw_Data!O499</f>
        <v>19</v>
      </c>
      <c r="R499" s="16">
        <f t="shared" si="31"/>
        <v>100</v>
      </c>
      <c r="S499" s="16">
        <f>Raw_Data!Q499</f>
        <v>100</v>
      </c>
      <c r="T499" s="17">
        <f>Raw_Data!R499</f>
        <v>1.31</v>
      </c>
      <c r="U499" s="13" t="str">
        <f>Raw_Data!S499</f>
        <v>Low</v>
      </c>
      <c r="V499" s="13" t="str">
        <f>Raw_Data!T499</f>
        <v>Closed</v>
      </c>
    </row>
    <row r="500" spans="1:22" x14ac:dyDescent="0.3">
      <c r="A500" s="13" t="str">
        <f>Raw_Data!A500</f>
        <v>EMP019</v>
      </c>
      <c r="B500" s="13" t="str">
        <f>Raw_Data!B500</f>
        <v>Manish Kumar</v>
      </c>
      <c r="C500" s="13" t="str">
        <f>Raw_Data!C500</f>
        <v>Sales</v>
      </c>
      <c r="D500" s="13" t="str">
        <f>Raw_Data!D500</f>
        <v>Sales Executive</v>
      </c>
      <c r="E500" s="13" t="str">
        <f>Raw_Data!E500</f>
        <v>Durgapur</v>
      </c>
      <c r="F500" s="13" t="str">
        <f>Raw_Data!F500</f>
        <v>Sourav Das</v>
      </c>
      <c r="G500" s="14">
        <f>DATE(VALUE(RIGHT(Raw_Data!G500,4)),VALUE(MID(Raw_Data!G500,4,2)),VALUE(LEFT(Raw_Data!G500,2)))</f>
        <v>46141</v>
      </c>
      <c r="H500" s="13" t="str">
        <f t="shared" si="28"/>
        <v>Apr-2026</v>
      </c>
      <c r="I500" s="13" t="str">
        <f t="shared" si="29"/>
        <v>Wed</v>
      </c>
      <c r="J500" s="13" t="str">
        <f>Raw_Data!H500</f>
        <v>Present</v>
      </c>
      <c r="K500" s="15">
        <f>IF(Raw_Data!I500="","",TIMEVALUE(Raw_Data!I500))</f>
        <v>0.37569444444444444</v>
      </c>
      <c r="L500" s="15">
        <f>IF(Raw_Data!J500="","",TIMEVALUE(Raw_Data!J500))</f>
        <v>0.72152777777777777</v>
      </c>
      <c r="M500" s="13">
        <f>Raw_Data!K500</f>
        <v>8.3000000000000007</v>
      </c>
      <c r="N500" s="13">
        <f>Raw_Data!L500</f>
        <v>20</v>
      </c>
      <c r="O500" s="13">
        <f>Raw_Data!M500</f>
        <v>20</v>
      </c>
      <c r="P500" s="13">
        <f t="shared" si="30"/>
        <v>0</v>
      </c>
      <c r="Q500" s="13">
        <f>Raw_Data!O500</f>
        <v>20</v>
      </c>
      <c r="R500" s="16">
        <f t="shared" si="31"/>
        <v>100</v>
      </c>
      <c r="S500" s="16">
        <f>Raw_Data!Q500</f>
        <v>100</v>
      </c>
      <c r="T500" s="17">
        <f>Raw_Data!R500</f>
        <v>0.3</v>
      </c>
      <c r="U500" s="13" t="str">
        <f>Raw_Data!S500</f>
        <v>Low</v>
      </c>
      <c r="V500" s="13" t="str">
        <f>Raw_Data!T500</f>
        <v>Closed</v>
      </c>
    </row>
    <row r="501" spans="1:22" x14ac:dyDescent="0.3">
      <c r="A501" s="13" t="str">
        <f>Raw_Data!A501</f>
        <v>EMP020</v>
      </c>
      <c r="B501" s="13" t="str">
        <f>Raw_Data!B501</f>
        <v>Riya Chatterjee</v>
      </c>
      <c r="C501" s="13" t="str">
        <f>Raw_Data!C501</f>
        <v>Customer Support</v>
      </c>
      <c r="D501" s="13" t="str">
        <f>Raw_Data!D501</f>
        <v>Support Executive</v>
      </c>
      <c r="E501" s="13" t="str">
        <f>Raw_Data!E501</f>
        <v>Durgapur</v>
      </c>
      <c r="F501" s="13" t="str">
        <f>Raw_Data!F501</f>
        <v>Ritu Ghosh</v>
      </c>
      <c r="G501" s="14">
        <f>DATE(VALUE(RIGHT(Raw_Data!G501,4)),VALUE(MID(Raw_Data!G501,4,2)),VALUE(LEFT(Raw_Data!G501,2)))</f>
        <v>46141</v>
      </c>
      <c r="H501" s="13" t="str">
        <f t="shared" si="28"/>
        <v>Apr-2026</v>
      </c>
      <c r="I501" s="13" t="str">
        <f t="shared" si="29"/>
        <v>Wed</v>
      </c>
      <c r="J501" s="13" t="str">
        <f>Raw_Data!H501</f>
        <v>Present</v>
      </c>
      <c r="K501" s="15">
        <f>IF(Raw_Data!I501="","",TIMEVALUE(Raw_Data!I501))</f>
        <v>0.38263888888888886</v>
      </c>
      <c r="L501" s="15">
        <f>IF(Raw_Data!J501="","",TIMEVALUE(Raw_Data!J501))</f>
        <v>0.76458333333333328</v>
      </c>
      <c r="M501" s="13">
        <f>Raw_Data!K501</f>
        <v>9.18</v>
      </c>
      <c r="N501" s="13">
        <f>Raw_Data!L501</f>
        <v>20</v>
      </c>
      <c r="O501" s="13">
        <f>Raw_Data!M501</f>
        <v>14</v>
      </c>
      <c r="P501" s="13">
        <f t="shared" si="30"/>
        <v>6</v>
      </c>
      <c r="Q501" s="13">
        <f>Raw_Data!O501</f>
        <v>20</v>
      </c>
      <c r="R501" s="16">
        <f t="shared" si="31"/>
        <v>70</v>
      </c>
      <c r="S501" s="16">
        <f>Raw_Data!Q501</f>
        <v>70</v>
      </c>
      <c r="T501" s="17">
        <f>Raw_Data!R501</f>
        <v>1.18</v>
      </c>
      <c r="U501" s="13" t="str">
        <f>Raw_Data!S501</f>
        <v>Low</v>
      </c>
      <c r="V501" s="13" t="str">
        <f>Raw_Data!T501</f>
        <v>Pending</v>
      </c>
    </row>
    <row r="502" spans="1:22" x14ac:dyDescent="0.3">
      <c r="A502" s="13" t="str">
        <f>Raw_Data!A502</f>
        <v>EMP001</v>
      </c>
      <c r="B502" s="13" t="str">
        <f>Raw_Data!B502</f>
        <v>Aarav Sharma</v>
      </c>
      <c r="C502" s="13" t="str">
        <f>Raw_Data!C502</f>
        <v>Operations</v>
      </c>
      <c r="D502" s="13" t="str">
        <f>Raw_Data!D502</f>
        <v>MIS Executive</v>
      </c>
      <c r="E502" s="13" t="str">
        <f>Raw_Data!E502</f>
        <v>Kolkata</v>
      </c>
      <c r="F502" s="13" t="str">
        <f>Raw_Data!F502</f>
        <v>Amit Roy</v>
      </c>
      <c r="G502" s="14">
        <f>DATE(VALUE(RIGHT(Raw_Data!G502,4)),VALUE(MID(Raw_Data!G502,4,2)),VALUE(LEFT(Raw_Data!G502,2)))</f>
        <v>46142</v>
      </c>
      <c r="H502" s="13" t="str">
        <f t="shared" si="28"/>
        <v>Apr-2026</v>
      </c>
      <c r="I502" s="13" t="str">
        <f t="shared" si="29"/>
        <v>Thu</v>
      </c>
      <c r="J502" s="13" t="str">
        <f>Raw_Data!H502</f>
        <v>Present</v>
      </c>
      <c r="K502" s="15">
        <f>IF(Raw_Data!I502="","",TIMEVALUE(Raw_Data!I502))</f>
        <v>0.4201388888888889</v>
      </c>
      <c r="L502" s="15">
        <f>IF(Raw_Data!J502="","",TIMEVALUE(Raw_Data!J502))</f>
        <v>0.81597222222222221</v>
      </c>
      <c r="M502" s="13">
        <f>Raw_Data!K502</f>
        <v>9.51</v>
      </c>
      <c r="N502" s="13">
        <f>Raw_Data!L502</f>
        <v>23</v>
      </c>
      <c r="O502" s="13">
        <f>Raw_Data!M502</f>
        <v>20</v>
      </c>
      <c r="P502" s="13">
        <f t="shared" si="30"/>
        <v>3</v>
      </c>
      <c r="Q502" s="13">
        <f>Raw_Data!O502</f>
        <v>23</v>
      </c>
      <c r="R502" s="16">
        <f t="shared" si="31"/>
        <v>86.956521739130437</v>
      </c>
      <c r="S502" s="16">
        <f>Raw_Data!Q502</f>
        <v>87</v>
      </c>
      <c r="T502" s="17">
        <f>Raw_Data!R502</f>
        <v>1.51</v>
      </c>
      <c r="U502" s="13" t="str">
        <f>Raw_Data!S502</f>
        <v>Medium</v>
      </c>
      <c r="V502" s="13" t="str">
        <f>Raw_Data!T502</f>
        <v>In Progress</v>
      </c>
    </row>
    <row r="503" spans="1:22" x14ac:dyDescent="0.3">
      <c r="A503" s="13" t="str">
        <f>Raw_Data!A503</f>
        <v>EMP002</v>
      </c>
      <c r="B503" s="13" t="str">
        <f>Raw_Data!B503</f>
        <v>Priya Singh</v>
      </c>
      <c r="C503" s="13" t="str">
        <f>Raw_Data!C503</f>
        <v>Operations</v>
      </c>
      <c r="D503" s="13" t="str">
        <f>Raw_Data!D503</f>
        <v>Process Executive</v>
      </c>
      <c r="E503" s="13" t="str">
        <f>Raw_Data!E503</f>
        <v>Kolkata</v>
      </c>
      <c r="F503" s="13" t="str">
        <f>Raw_Data!F503</f>
        <v>Amit Roy</v>
      </c>
      <c r="G503" s="14">
        <f>DATE(VALUE(RIGHT(Raw_Data!G503,4)),VALUE(MID(Raw_Data!G503,4,2)),VALUE(LEFT(Raw_Data!G503,2)))</f>
        <v>46142</v>
      </c>
      <c r="H503" s="13" t="str">
        <f t="shared" si="28"/>
        <v>Apr-2026</v>
      </c>
      <c r="I503" s="13" t="str">
        <f t="shared" si="29"/>
        <v>Thu</v>
      </c>
      <c r="J503" s="13" t="str">
        <f>Raw_Data!H503</f>
        <v>Present</v>
      </c>
      <c r="K503" s="15">
        <f>IF(Raw_Data!I503="","",TIMEVALUE(Raw_Data!I503))</f>
        <v>0.37638888888888888</v>
      </c>
      <c r="L503" s="15">
        <f>IF(Raw_Data!J503="","",TIMEVALUE(Raw_Data!J503))</f>
        <v>0.70416666666666672</v>
      </c>
      <c r="M503" s="13">
        <f>Raw_Data!K503</f>
        <v>7.88</v>
      </c>
      <c r="N503" s="13">
        <f>Raw_Data!L503</f>
        <v>21</v>
      </c>
      <c r="O503" s="13">
        <f>Raw_Data!M503</f>
        <v>19</v>
      </c>
      <c r="P503" s="13">
        <f t="shared" si="30"/>
        <v>2</v>
      </c>
      <c r="Q503" s="13">
        <f>Raw_Data!O503</f>
        <v>21</v>
      </c>
      <c r="R503" s="16">
        <f t="shared" si="31"/>
        <v>90.476190476190482</v>
      </c>
      <c r="S503" s="16">
        <f>Raw_Data!Q503</f>
        <v>90.5</v>
      </c>
      <c r="T503" s="17">
        <f>Raw_Data!R503</f>
        <v>0</v>
      </c>
      <c r="U503" s="13" t="str">
        <f>Raw_Data!S503</f>
        <v>High</v>
      </c>
      <c r="V503" s="13" t="str">
        <f>Raw_Data!T503</f>
        <v>In Progress</v>
      </c>
    </row>
    <row r="504" spans="1:22" x14ac:dyDescent="0.3">
      <c r="A504" s="13" t="str">
        <f>Raw_Data!A504</f>
        <v>EMP003</v>
      </c>
      <c r="B504" s="13" t="str">
        <f>Raw_Data!B504</f>
        <v>Rahul Verma</v>
      </c>
      <c r="C504" s="13" t="str">
        <f>Raw_Data!C504</f>
        <v>Operations</v>
      </c>
      <c r="D504" s="13" t="str">
        <f>Raw_Data!D504</f>
        <v>Process Executive</v>
      </c>
      <c r="E504" s="13" t="str">
        <f>Raw_Data!E504</f>
        <v>Kolkata</v>
      </c>
      <c r="F504" s="13" t="str">
        <f>Raw_Data!F504</f>
        <v>Amit Roy</v>
      </c>
      <c r="G504" s="14">
        <f>DATE(VALUE(RIGHT(Raw_Data!G504,4)),VALUE(MID(Raw_Data!G504,4,2)),VALUE(LEFT(Raw_Data!G504,2)))</f>
        <v>46142</v>
      </c>
      <c r="H504" s="13" t="str">
        <f t="shared" si="28"/>
        <v>Apr-2026</v>
      </c>
      <c r="I504" s="13" t="str">
        <f t="shared" si="29"/>
        <v>Thu</v>
      </c>
      <c r="J504" s="13" t="str">
        <f>Raw_Data!H504</f>
        <v>Present</v>
      </c>
      <c r="K504" s="15">
        <f>IF(Raw_Data!I504="","",TIMEVALUE(Raw_Data!I504))</f>
        <v>0.37916666666666665</v>
      </c>
      <c r="L504" s="15">
        <f>IF(Raw_Data!J504="","",TIMEVALUE(Raw_Data!J504))</f>
        <v>0.70625000000000004</v>
      </c>
      <c r="M504" s="13">
        <f>Raw_Data!K504</f>
        <v>7.85</v>
      </c>
      <c r="N504" s="13">
        <f>Raw_Data!L504</f>
        <v>25</v>
      </c>
      <c r="O504" s="13">
        <f>Raw_Data!M504</f>
        <v>21</v>
      </c>
      <c r="P504" s="13">
        <f t="shared" si="30"/>
        <v>4</v>
      </c>
      <c r="Q504" s="13">
        <f>Raw_Data!O504</f>
        <v>25</v>
      </c>
      <c r="R504" s="16">
        <f t="shared" si="31"/>
        <v>84</v>
      </c>
      <c r="S504" s="16">
        <f>Raw_Data!Q504</f>
        <v>84</v>
      </c>
      <c r="T504" s="17">
        <f>Raw_Data!R504</f>
        <v>0</v>
      </c>
      <c r="U504" s="13" t="str">
        <f>Raw_Data!S504</f>
        <v>Low</v>
      </c>
      <c r="V504" s="13" t="str">
        <f>Raw_Data!T504</f>
        <v>Pending</v>
      </c>
    </row>
    <row r="505" spans="1:22" x14ac:dyDescent="0.3">
      <c r="A505" s="13" t="str">
        <f>Raw_Data!A505</f>
        <v>EMP004</v>
      </c>
      <c r="B505" s="13" t="str">
        <f>Raw_Data!B505</f>
        <v>Sneha Das</v>
      </c>
      <c r="C505" s="13" t="str">
        <f>Raw_Data!C505</f>
        <v>Operations</v>
      </c>
      <c r="D505" s="13" t="str">
        <f>Raw_Data!D505</f>
        <v>Senior Executive</v>
      </c>
      <c r="E505" s="13" t="str">
        <f>Raw_Data!E505</f>
        <v>Kolkata</v>
      </c>
      <c r="F505" s="13" t="str">
        <f>Raw_Data!F505</f>
        <v>Amit Roy</v>
      </c>
      <c r="G505" s="14">
        <f>DATE(VALUE(RIGHT(Raw_Data!G505,4)),VALUE(MID(Raw_Data!G505,4,2)),VALUE(LEFT(Raw_Data!G505,2)))</f>
        <v>46142</v>
      </c>
      <c r="H505" s="13" t="str">
        <f t="shared" si="28"/>
        <v>Apr-2026</v>
      </c>
      <c r="I505" s="13" t="str">
        <f t="shared" si="29"/>
        <v>Thu</v>
      </c>
      <c r="J505" s="13" t="str">
        <f>Raw_Data!H505</f>
        <v>Present</v>
      </c>
      <c r="K505" s="15">
        <f>IF(Raw_Data!I505="","",TIMEVALUE(Raw_Data!I505))</f>
        <v>0.38541666666666669</v>
      </c>
      <c r="L505" s="15">
        <f>IF(Raw_Data!J505="","",TIMEVALUE(Raw_Data!J505))</f>
        <v>0.77638888888888891</v>
      </c>
      <c r="M505" s="13">
        <f>Raw_Data!K505</f>
        <v>9.39</v>
      </c>
      <c r="N505" s="13">
        <f>Raw_Data!L505</f>
        <v>19</v>
      </c>
      <c r="O505" s="13">
        <f>Raw_Data!M505</f>
        <v>13</v>
      </c>
      <c r="P505" s="13">
        <f t="shared" si="30"/>
        <v>6</v>
      </c>
      <c r="Q505" s="13">
        <f>Raw_Data!O505</f>
        <v>19</v>
      </c>
      <c r="R505" s="16">
        <f t="shared" si="31"/>
        <v>68.421052631578945</v>
      </c>
      <c r="S505" s="16">
        <f>Raw_Data!Q505</f>
        <v>68.400000000000006</v>
      </c>
      <c r="T505" s="17">
        <f>Raw_Data!R505</f>
        <v>1.39</v>
      </c>
      <c r="U505" s="13" t="str">
        <f>Raw_Data!S505</f>
        <v>Low</v>
      </c>
      <c r="V505" s="13" t="str">
        <f>Raw_Data!T505</f>
        <v>Pending</v>
      </c>
    </row>
    <row r="506" spans="1:22" x14ac:dyDescent="0.3">
      <c r="A506" s="13" t="str">
        <f>Raw_Data!A506</f>
        <v>EMP005</v>
      </c>
      <c r="B506" s="13" t="str">
        <f>Raw_Data!B506</f>
        <v>Vikram Patel</v>
      </c>
      <c r="C506" s="13" t="str">
        <f>Raw_Data!C506</f>
        <v>Operations</v>
      </c>
      <c r="D506" s="13" t="str">
        <f>Raw_Data!D506</f>
        <v>Process Executive</v>
      </c>
      <c r="E506" s="13" t="str">
        <f>Raw_Data!E506</f>
        <v>Kolkata</v>
      </c>
      <c r="F506" s="13" t="str">
        <f>Raw_Data!F506</f>
        <v>Amit Roy</v>
      </c>
      <c r="G506" s="14">
        <f>DATE(VALUE(RIGHT(Raw_Data!G506,4)),VALUE(MID(Raw_Data!G506,4,2)),VALUE(LEFT(Raw_Data!G506,2)))</f>
        <v>46142</v>
      </c>
      <c r="H506" s="13" t="str">
        <f t="shared" si="28"/>
        <v>Apr-2026</v>
      </c>
      <c r="I506" s="13" t="str">
        <f t="shared" si="29"/>
        <v>Thu</v>
      </c>
      <c r="J506" s="13" t="str">
        <f>Raw_Data!H506</f>
        <v>Present</v>
      </c>
      <c r="K506" s="15">
        <f>IF(Raw_Data!I506="","",TIMEVALUE(Raw_Data!I506))</f>
        <v>0.3888888888888889</v>
      </c>
      <c r="L506" s="15">
        <f>IF(Raw_Data!J506="","",TIMEVALUE(Raw_Data!J506))</f>
        <v>0.71597222222222223</v>
      </c>
      <c r="M506" s="13">
        <f>Raw_Data!K506</f>
        <v>7.86</v>
      </c>
      <c r="N506" s="13">
        <f>Raw_Data!L506</f>
        <v>18</v>
      </c>
      <c r="O506" s="13">
        <f>Raw_Data!M506</f>
        <v>18</v>
      </c>
      <c r="P506" s="13">
        <f t="shared" si="30"/>
        <v>0</v>
      </c>
      <c r="Q506" s="13">
        <f>Raw_Data!O506</f>
        <v>18</v>
      </c>
      <c r="R506" s="16">
        <f t="shared" si="31"/>
        <v>100</v>
      </c>
      <c r="S506" s="16">
        <f>Raw_Data!Q506</f>
        <v>100</v>
      </c>
      <c r="T506" s="17">
        <f>Raw_Data!R506</f>
        <v>0</v>
      </c>
      <c r="U506" s="13" t="str">
        <f>Raw_Data!S506</f>
        <v>Low</v>
      </c>
      <c r="V506" s="13" t="str">
        <f>Raw_Data!T506</f>
        <v>Closed</v>
      </c>
    </row>
    <row r="507" spans="1:22" x14ac:dyDescent="0.3">
      <c r="A507" s="13" t="str">
        <f>Raw_Data!A507</f>
        <v>EMP006</v>
      </c>
      <c r="B507" s="13" t="str">
        <f>Raw_Data!B507</f>
        <v>Ananya Gupta</v>
      </c>
      <c r="C507" s="13" t="str">
        <f>Raw_Data!C507</f>
        <v>Finance</v>
      </c>
      <c r="D507" s="13" t="str">
        <f>Raw_Data!D507</f>
        <v>Finance Executive</v>
      </c>
      <c r="E507" s="13" t="str">
        <f>Raw_Data!E507</f>
        <v>Kolkata</v>
      </c>
      <c r="F507" s="13" t="str">
        <f>Raw_Data!F507</f>
        <v>Neha Sen</v>
      </c>
      <c r="G507" s="14">
        <f>DATE(VALUE(RIGHT(Raw_Data!G507,4)),VALUE(MID(Raw_Data!G507,4,2)),VALUE(LEFT(Raw_Data!G507,2)))</f>
        <v>46142</v>
      </c>
      <c r="H507" s="13" t="str">
        <f t="shared" si="28"/>
        <v>Apr-2026</v>
      </c>
      <c r="I507" s="13" t="str">
        <f t="shared" si="29"/>
        <v>Thu</v>
      </c>
      <c r="J507" s="13" t="str">
        <f>Raw_Data!H507</f>
        <v>Present</v>
      </c>
      <c r="K507" s="15">
        <f>IF(Raw_Data!I507="","",TIMEVALUE(Raw_Data!I507))</f>
        <v>0.42222222222222222</v>
      </c>
      <c r="L507" s="15">
        <f>IF(Raw_Data!J507="","",TIMEVALUE(Raw_Data!J507))</f>
        <v>0.74375000000000002</v>
      </c>
      <c r="M507" s="13">
        <f>Raw_Data!K507</f>
        <v>7.72</v>
      </c>
      <c r="N507" s="13">
        <f>Raw_Data!L507</f>
        <v>14</v>
      </c>
      <c r="O507" s="13">
        <f>Raw_Data!M507</f>
        <v>13</v>
      </c>
      <c r="P507" s="13">
        <f t="shared" si="30"/>
        <v>1</v>
      </c>
      <c r="Q507" s="13">
        <f>Raw_Data!O507</f>
        <v>14</v>
      </c>
      <c r="R507" s="16">
        <f t="shared" si="31"/>
        <v>92.857142857142861</v>
      </c>
      <c r="S507" s="16">
        <f>Raw_Data!Q507</f>
        <v>92.9</v>
      </c>
      <c r="T507" s="17">
        <f>Raw_Data!R507</f>
        <v>0</v>
      </c>
      <c r="U507" s="13" t="str">
        <f>Raw_Data!S507</f>
        <v>Medium</v>
      </c>
      <c r="V507" s="13" t="str">
        <f>Raw_Data!T507</f>
        <v>In Progress</v>
      </c>
    </row>
    <row r="508" spans="1:22" x14ac:dyDescent="0.3">
      <c r="A508" s="13" t="str">
        <f>Raw_Data!A508</f>
        <v>EMP007</v>
      </c>
      <c r="B508" s="13" t="str">
        <f>Raw_Data!B508</f>
        <v>Rohan Mehta</v>
      </c>
      <c r="C508" s="13" t="str">
        <f>Raw_Data!C508</f>
        <v>Finance</v>
      </c>
      <c r="D508" s="13" t="str">
        <f>Raw_Data!D508</f>
        <v>Accounts Executive</v>
      </c>
      <c r="E508" s="13" t="str">
        <f>Raw_Data!E508</f>
        <v>Kolkata</v>
      </c>
      <c r="F508" s="13" t="str">
        <f>Raw_Data!F508</f>
        <v>Neha Sen</v>
      </c>
      <c r="G508" s="14">
        <f>DATE(VALUE(RIGHT(Raw_Data!G508,4)),VALUE(MID(Raw_Data!G508,4,2)),VALUE(LEFT(Raw_Data!G508,2)))</f>
        <v>46142</v>
      </c>
      <c r="H508" s="13" t="str">
        <f t="shared" si="28"/>
        <v>Apr-2026</v>
      </c>
      <c r="I508" s="13" t="str">
        <f t="shared" si="29"/>
        <v>Thu</v>
      </c>
      <c r="J508" s="13" t="str">
        <f>Raw_Data!H508</f>
        <v>Present</v>
      </c>
      <c r="K508" s="15">
        <f>IF(Raw_Data!I508="","",TIMEVALUE(Raw_Data!I508))</f>
        <v>0.38680555555555557</v>
      </c>
      <c r="L508" s="15">
        <f>IF(Raw_Data!J508="","",TIMEVALUE(Raw_Data!J508))</f>
        <v>0.75138888888888888</v>
      </c>
      <c r="M508" s="13">
        <f>Raw_Data!K508</f>
        <v>8.75</v>
      </c>
      <c r="N508" s="13">
        <f>Raw_Data!L508</f>
        <v>21</v>
      </c>
      <c r="O508" s="13">
        <f>Raw_Data!M508</f>
        <v>19</v>
      </c>
      <c r="P508" s="13">
        <f t="shared" si="30"/>
        <v>2</v>
      </c>
      <c r="Q508" s="13">
        <f>Raw_Data!O508</f>
        <v>21</v>
      </c>
      <c r="R508" s="16">
        <f t="shared" si="31"/>
        <v>90.476190476190482</v>
      </c>
      <c r="S508" s="16">
        <f>Raw_Data!Q508</f>
        <v>90.5</v>
      </c>
      <c r="T508" s="17">
        <f>Raw_Data!R508</f>
        <v>0.75</v>
      </c>
      <c r="U508" s="13" t="str">
        <f>Raw_Data!S508</f>
        <v>Low</v>
      </c>
      <c r="V508" s="13" t="str">
        <f>Raw_Data!T508</f>
        <v>In Progress</v>
      </c>
    </row>
    <row r="509" spans="1:22" x14ac:dyDescent="0.3">
      <c r="A509" s="13" t="str">
        <f>Raw_Data!A509</f>
        <v>EMP008</v>
      </c>
      <c r="B509" s="13" t="str">
        <f>Raw_Data!B509</f>
        <v>Ishita Roy</v>
      </c>
      <c r="C509" s="13" t="str">
        <f>Raw_Data!C509</f>
        <v>Finance</v>
      </c>
      <c r="D509" s="13" t="str">
        <f>Raw_Data!D509</f>
        <v>Finance Executive</v>
      </c>
      <c r="E509" s="13" t="str">
        <f>Raw_Data!E509</f>
        <v>Kolkata</v>
      </c>
      <c r="F509" s="13" t="str">
        <f>Raw_Data!F509</f>
        <v>Neha Sen</v>
      </c>
      <c r="G509" s="14">
        <f>DATE(VALUE(RIGHT(Raw_Data!G509,4)),VALUE(MID(Raw_Data!G509,4,2)),VALUE(LEFT(Raw_Data!G509,2)))</f>
        <v>46142</v>
      </c>
      <c r="H509" s="13" t="str">
        <f t="shared" si="28"/>
        <v>Apr-2026</v>
      </c>
      <c r="I509" s="13" t="str">
        <f t="shared" si="29"/>
        <v>Thu</v>
      </c>
      <c r="J509" s="13" t="str">
        <f>Raw_Data!H509</f>
        <v>Present</v>
      </c>
      <c r="K509" s="15">
        <f>IF(Raw_Data!I509="","",TIMEVALUE(Raw_Data!I509))</f>
        <v>0.38194444444444442</v>
      </c>
      <c r="L509" s="15">
        <f>IF(Raw_Data!J509="","",TIMEVALUE(Raw_Data!J509))</f>
        <v>0.78055555555555556</v>
      </c>
      <c r="M509" s="13">
        <f>Raw_Data!K509</f>
        <v>9.57</v>
      </c>
      <c r="N509" s="13">
        <f>Raw_Data!L509</f>
        <v>9</v>
      </c>
      <c r="O509" s="13">
        <f>Raw_Data!M509</f>
        <v>7</v>
      </c>
      <c r="P509" s="13">
        <f t="shared" si="30"/>
        <v>2</v>
      </c>
      <c r="Q509" s="13">
        <f>Raw_Data!O509</f>
        <v>9</v>
      </c>
      <c r="R509" s="16">
        <f t="shared" si="31"/>
        <v>77.777777777777786</v>
      </c>
      <c r="S509" s="16">
        <f>Raw_Data!Q509</f>
        <v>77.8</v>
      </c>
      <c r="T509" s="17">
        <f>Raw_Data!R509</f>
        <v>1.57</v>
      </c>
      <c r="U509" s="13" t="str">
        <f>Raw_Data!S509</f>
        <v>Medium</v>
      </c>
      <c r="V509" s="13" t="str">
        <f>Raw_Data!T509</f>
        <v>In Progress</v>
      </c>
    </row>
    <row r="510" spans="1:22" x14ac:dyDescent="0.3">
      <c r="A510" s="13" t="str">
        <f>Raw_Data!A510</f>
        <v>EMP009</v>
      </c>
      <c r="B510" s="13" t="str">
        <f>Raw_Data!B510</f>
        <v>Arjun Nair</v>
      </c>
      <c r="C510" s="13" t="str">
        <f>Raw_Data!C510</f>
        <v>Sales</v>
      </c>
      <c r="D510" s="13" t="str">
        <f>Raw_Data!D510</f>
        <v>Sales Executive</v>
      </c>
      <c r="E510" s="13" t="str">
        <f>Raw_Data!E510</f>
        <v>Kolkata</v>
      </c>
      <c r="F510" s="13" t="str">
        <f>Raw_Data!F510</f>
        <v>Sourav Das</v>
      </c>
      <c r="G510" s="14">
        <f>DATE(VALUE(RIGHT(Raw_Data!G510,4)),VALUE(MID(Raw_Data!G510,4,2)),VALUE(LEFT(Raw_Data!G510,2)))</f>
        <v>46142</v>
      </c>
      <c r="H510" s="13" t="str">
        <f t="shared" si="28"/>
        <v>Apr-2026</v>
      </c>
      <c r="I510" s="13" t="str">
        <f t="shared" si="29"/>
        <v>Thu</v>
      </c>
      <c r="J510" s="13" t="str">
        <f>Raw_Data!H510</f>
        <v>Present</v>
      </c>
      <c r="K510" s="15">
        <f>IF(Raw_Data!I510="","",TIMEVALUE(Raw_Data!I510))</f>
        <v>0.37916666666666665</v>
      </c>
      <c r="L510" s="15">
        <f>IF(Raw_Data!J510="","",TIMEVALUE(Raw_Data!J510))</f>
        <v>0.69374999999999998</v>
      </c>
      <c r="M510" s="13">
        <f>Raw_Data!K510</f>
        <v>7.56</v>
      </c>
      <c r="N510" s="13">
        <f>Raw_Data!L510</f>
        <v>12</v>
      </c>
      <c r="O510" s="13">
        <f>Raw_Data!M510</f>
        <v>11</v>
      </c>
      <c r="P510" s="13">
        <f t="shared" si="30"/>
        <v>1</v>
      </c>
      <c r="Q510" s="13">
        <f>Raw_Data!O510</f>
        <v>12</v>
      </c>
      <c r="R510" s="16">
        <f t="shared" si="31"/>
        <v>91.666666666666657</v>
      </c>
      <c r="S510" s="16">
        <f>Raw_Data!Q510</f>
        <v>91.7</v>
      </c>
      <c r="T510" s="17">
        <f>Raw_Data!R510</f>
        <v>0</v>
      </c>
      <c r="U510" s="13" t="str">
        <f>Raw_Data!S510</f>
        <v>High</v>
      </c>
      <c r="V510" s="13" t="str">
        <f>Raw_Data!T510</f>
        <v>In Progress</v>
      </c>
    </row>
    <row r="511" spans="1:22" x14ac:dyDescent="0.3">
      <c r="A511" s="13" t="str">
        <f>Raw_Data!A511</f>
        <v>EMP010</v>
      </c>
      <c r="B511" s="13" t="str">
        <f>Raw_Data!B511</f>
        <v>Meera Kapoor</v>
      </c>
      <c r="C511" s="13" t="str">
        <f>Raw_Data!C511</f>
        <v>Sales</v>
      </c>
      <c r="D511" s="13" t="str">
        <f>Raw_Data!D511</f>
        <v>Sales Executive</v>
      </c>
      <c r="E511" s="13" t="str">
        <f>Raw_Data!E511</f>
        <v>Kolkata</v>
      </c>
      <c r="F511" s="13" t="str">
        <f>Raw_Data!F511</f>
        <v>Sourav Das</v>
      </c>
      <c r="G511" s="14">
        <f>DATE(VALUE(RIGHT(Raw_Data!G511,4)),VALUE(MID(Raw_Data!G511,4,2)),VALUE(LEFT(Raw_Data!G511,2)))</f>
        <v>46142</v>
      </c>
      <c r="H511" s="13" t="str">
        <f t="shared" si="28"/>
        <v>Apr-2026</v>
      </c>
      <c r="I511" s="13" t="str">
        <f t="shared" si="29"/>
        <v>Thu</v>
      </c>
      <c r="J511" s="13" t="str">
        <f>Raw_Data!H511</f>
        <v>Present</v>
      </c>
      <c r="K511" s="15">
        <f>IF(Raw_Data!I511="","",TIMEVALUE(Raw_Data!I511))</f>
        <v>0.4236111111111111</v>
      </c>
      <c r="L511" s="15">
        <f>IF(Raw_Data!J511="","",TIMEVALUE(Raw_Data!J511))</f>
        <v>0.79097222222222219</v>
      </c>
      <c r="M511" s="13">
        <f>Raw_Data!K511</f>
        <v>8.83</v>
      </c>
      <c r="N511" s="13">
        <f>Raw_Data!L511</f>
        <v>18</v>
      </c>
      <c r="O511" s="13">
        <f>Raw_Data!M511</f>
        <v>18</v>
      </c>
      <c r="P511" s="13">
        <f t="shared" si="30"/>
        <v>0</v>
      </c>
      <c r="Q511" s="13">
        <f>Raw_Data!O511</f>
        <v>18</v>
      </c>
      <c r="R511" s="16">
        <f t="shared" si="31"/>
        <v>100</v>
      </c>
      <c r="S511" s="16">
        <f>Raw_Data!Q511</f>
        <v>100</v>
      </c>
      <c r="T511" s="17">
        <f>Raw_Data!R511</f>
        <v>0.83</v>
      </c>
      <c r="U511" s="13" t="str">
        <f>Raw_Data!S511</f>
        <v>Low</v>
      </c>
      <c r="V511" s="13" t="str">
        <f>Raw_Data!T511</f>
        <v>Closed</v>
      </c>
    </row>
    <row r="512" spans="1:22" x14ac:dyDescent="0.3">
      <c r="A512" s="13" t="str">
        <f>Raw_Data!A512</f>
        <v>EMP011</v>
      </c>
      <c r="B512" s="13" t="str">
        <f>Raw_Data!B512</f>
        <v>Karan Malhotra</v>
      </c>
      <c r="C512" s="13" t="str">
        <f>Raw_Data!C512</f>
        <v>Sales</v>
      </c>
      <c r="D512" s="13" t="str">
        <f>Raw_Data!D512</f>
        <v>Senior Executive</v>
      </c>
      <c r="E512" s="13" t="str">
        <f>Raw_Data!E512</f>
        <v>Kolkata</v>
      </c>
      <c r="F512" s="13" t="str">
        <f>Raw_Data!F512</f>
        <v>Sourav Das</v>
      </c>
      <c r="G512" s="14">
        <f>DATE(VALUE(RIGHT(Raw_Data!G512,4)),VALUE(MID(Raw_Data!G512,4,2)),VALUE(LEFT(Raw_Data!G512,2)))</f>
        <v>46142</v>
      </c>
      <c r="H512" s="13" t="str">
        <f t="shared" si="28"/>
        <v>Apr-2026</v>
      </c>
      <c r="I512" s="13" t="str">
        <f t="shared" si="29"/>
        <v>Thu</v>
      </c>
      <c r="J512" s="13" t="str">
        <f>Raw_Data!H512</f>
        <v>Present</v>
      </c>
      <c r="K512" s="15">
        <f>IF(Raw_Data!I512="","",TIMEVALUE(Raw_Data!I512))</f>
        <v>0.42499999999999999</v>
      </c>
      <c r="L512" s="15">
        <f>IF(Raw_Data!J512="","",TIMEVALUE(Raw_Data!J512))</f>
        <v>0.7631944444444444</v>
      </c>
      <c r="M512" s="13">
        <f>Raw_Data!K512</f>
        <v>8.1300000000000008</v>
      </c>
      <c r="N512" s="13">
        <f>Raw_Data!L512</f>
        <v>12</v>
      </c>
      <c r="O512" s="13">
        <f>Raw_Data!M512</f>
        <v>8</v>
      </c>
      <c r="P512" s="13">
        <f t="shared" si="30"/>
        <v>4</v>
      </c>
      <c r="Q512" s="13">
        <f>Raw_Data!O512</f>
        <v>12</v>
      </c>
      <c r="R512" s="16">
        <f t="shared" si="31"/>
        <v>66.666666666666657</v>
      </c>
      <c r="S512" s="16">
        <f>Raw_Data!Q512</f>
        <v>66.7</v>
      </c>
      <c r="T512" s="17">
        <f>Raw_Data!R512</f>
        <v>0.13</v>
      </c>
      <c r="U512" s="13" t="str">
        <f>Raw_Data!S512</f>
        <v>Medium</v>
      </c>
      <c r="V512" s="13" t="str">
        <f>Raw_Data!T512</f>
        <v>Pending</v>
      </c>
    </row>
    <row r="513" spans="1:22" x14ac:dyDescent="0.3">
      <c r="A513" s="13" t="str">
        <f>Raw_Data!A513</f>
        <v>EMP012</v>
      </c>
      <c r="B513" s="13" t="str">
        <f>Raw_Data!B513</f>
        <v>Tanya Bose</v>
      </c>
      <c r="C513" s="13" t="str">
        <f>Raw_Data!C513</f>
        <v>HR</v>
      </c>
      <c r="D513" s="13" t="str">
        <f>Raw_Data!D513</f>
        <v>HR Executive</v>
      </c>
      <c r="E513" s="13" t="str">
        <f>Raw_Data!E513</f>
        <v>Kolkata</v>
      </c>
      <c r="F513" s="13" t="str">
        <f>Raw_Data!F513</f>
        <v>Ritu Ghosh</v>
      </c>
      <c r="G513" s="14">
        <f>DATE(VALUE(RIGHT(Raw_Data!G513,4)),VALUE(MID(Raw_Data!G513,4,2)),VALUE(LEFT(Raw_Data!G513,2)))</f>
        <v>46142</v>
      </c>
      <c r="H513" s="13" t="str">
        <f t="shared" si="28"/>
        <v>Apr-2026</v>
      </c>
      <c r="I513" s="13" t="str">
        <f t="shared" si="29"/>
        <v>Thu</v>
      </c>
      <c r="J513" s="13" t="str">
        <f>Raw_Data!H513</f>
        <v>Present</v>
      </c>
      <c r="K513" s="15">
        <f>IF(Raw_Data!I513="","",TIMEVALUE(Raw_Data!I513))</f>
        <v>0.38194444444444442</v>
      </c>
      <c r="L513" s="15">
        <f>IF(Raw_Data!J513="","",TIMEVALUE(Raw_Data!J513))</f>
        <v>0.75416666666666665</v>
      </c>
      <c r="M513" s="13">
        <f>Raw_Data!K513</f>
        <v>8.94</v>
      </c>
      <c r="N513" s="13">
        <f>Raw_Data!L513</f>
        <v>13</v>
      </c>
      <c r="O513" s="13">
        <f>Raw_Data!M513</f>
        <v>12</v>
      </c>
      <c r="P513" s="13">
        <f t="shared" si="30"/>
        <v>1</v>
      </c>
      <c r="Q513" s="13">
        <f>Raw_Data!O513</f>
        <v>13</v>
      </c>
      <c r="R513" s="16">
        <f t="shared" si="31"/>
        <v>92.307692307692307</v>
      </c>
      <c r="S513" s="16">
        <f>Raw_Data!Q513</f>
        <v>92.3</v>
      </c>
      <c r="T513" s="17">
        <f>Raw_Data!R513</f>
        <v>0.94</v>
      </c>
      <c r="U513" s="13" t="str">
        <f>Raw_Data!S513</f>
        <v>High</v>
      </c>
      <c r="V513" s="13" t="str">
        <f>Raw_Data!T513</f>
        <v>In Progress</v>
      </c>
    </row>
    <row r="514" spans="1:22" x14ac:dyDescent="0.3">
      <c r="A514" s="13" t="str">
        <f>Raw_Data!A514</f>
        <v>EMP013</v>
      </c>
      <c r="B514" s="13" t="str">
        <f>Raw_Data!B514</f>
        <v>Aditya Jain</v>
      </c>
      <c r="C514" s="13" t="str">
        <f>Raw_Data!C514</f>
        <v>Customer Support</v>
      </c>
      <c r="D514" s="13" t="str">
        <f>Raw_Data!D514</f>
        <v>Support Executive</v>
      </c>
      <c r="E514" s="13" t="str">
        <f>Raw_Data!E514</f>
        <v>Kolkata</v>
      </c>
      <c r="F514" s="13" t="str">
        <f>Raw_Data!F514</f>
        <v>Ritu Ghosh</v>
      </c>
      <c r="G514" s="14">
        <f>DATE(VALUE(RIGHT(Raw_Data!G514,4)),VALUE(MID(Raw_Data!G514,4,2)),VALUE(LEFT(Raw_Data!G514,2)))</f>
        <v>46142</v>
      </c>
      <c r="H514" s="13" t="str">
        <f t="shared" ref="H514:H577" si="32">TEXT(G514,"mmm-yyyy")</f>
        <v>Apr-2026</v>
      </c>
      <c r="I514" s="13" t="str">
        <f t="shared" ref="I514:I577" si="33">TEXT(G514,"ddd")</f>
        <v>Thu</v>
      </c>
      <c r="J514" s="13" t="str">
        <f>Raw_Data!H514</f>
        <v>Present</v>
      </c>
      <c r="K514" s="15">
        <f>IF(Raw_Data!I514="","",TIMEVALUE(Raw_Data!I514))</f>
        <v>0.37847222222222221</v>
      </c>
      <c r="L514" s="15">
        <f>IF(Raw_Data!J514="","",TIMEVALUE(Raw_Data!J514))</f>
        <v>0.76249999999999996</v>
      </c>
      <c r="M514" s="13">
        <f>Raw_Data!K514</f>
        <v>9.2200000000000006</v>
      </c>
      <c r="N514" s="13">
        <f>Raw_Data!L514</f>
        <v>34</v>
      </c>
      <c r="O514" s="13">
        <f>Raw_Data!M514</f>
        <v>34</v>
      </c>
      <c r="P514" s="13">
        <f t="shared" ref="P514:P577" si="34">N514-O514</f>
        <v>0</v>
      </c>
      <c r="Q514" s="13">
        <f>Raw_Data!O514</f>
        <v>34</v>
      </c>
      <c r="R514" s="16">
        <f t="shared" ref="R514:R577" si="35">IFERROR(O514/N514*100,0)</f>
        <v>100</v>
      </c>
      <c r="S514" s="16">
        <f>Raw_Data!Q514</f>
        <v>100</v>
      </c>
      <c r="T514" s="17">
        <f>Raw_Data!R514</f>
        <v>1.22</v>
      </c>
      <c r="U514" s="13" t="str">
        <f>Raw_Data!S514</f>
        <v>Low</v>
      </c>
      <c r="V514" s="13" t="str">
        <f>Raw_Data!T514</f>
        <v>Closed</v>
      </c>
    </row>
    <row r="515" spans="1:22" x14ac:dyDescent="0.3">
      <c r="A515" s="13" t="str">
        <f>Raw_Data!A515</f>
        <v>EMP014</v>
      </c>
      <c r="B515" s="13" t="str">
        <f>Raw_Data!B515</f>
        <v>Neha Agarwal</v>
      </c>
      <c r="C515" s="13" t="str">
        <f>Raw_Data!C515</f>
        <v>Customer Support</v>
      </c>
      <c r="D515" s="13" t="str">
        <f>Raw_Data!D515</f>
        <v>Support Executive</v>
      </c>
      <c r="E515" s="13" t="str">
        <f>Raw_Data!E515</f>
        <v>Kolkata</v>
      </c>
      <c r="F515" s="13" t="str">
        <f>Raw_Data!F515</f>
        <v>Ritu Ghosh</v>
      </c>
      <c r="G515" s="14">
        <f>DATE(VALUE(RIGHT(Raw_Data!G515,4)),VALUE(MID(Raw_Data!G515,4,2)),VALUE(LEFT(Raw_Data!G515,2)))</f>
        <v>46142</v>
      </c>
      <c r="H515" s="13" t="str">
        <f t="shared" si="32"/>
        <v>Apr-2026</v>
      </c>
      <c r="I515" s="13" t="str">
        <f t="shared" si="33"/>
        <v>Thu</v>
      </c>
      <c r="J515" s="13" t="str">
        <f>Raw_Data!H515</f>
        <v>Present</v>
      </c>
      <c r="K515" s="15">
        <f>IF(Raw_Data!I515="","",TIMEVALUE(Raw_Data!I515))</f>
        <v>0.38541666666666669</v>
      </c>
      <c r="L515" s="15">
        <f>IF(Raw_Data!J515="","",TIMEVALUE(Raw_Data!J515))</f>
        <v>0.69791666666666663</v>
      </c>
      <c r="M515" s="13">
        <f>Raw_Data!K515</f>
        <v>7.51</v>
      </c>
      <c r="N515" s="13">
        <f>Raw_Data!L515</f>
        <v>27</v>
      </c>
      <c r="O515" s="13">
        <f>Raw_Data!M515</f>
        <v>26</v>
      </c>
      <c r="P515" s="13">
        <f t="shared" si="34"/>
        <v>1</v>
      </c>
      <c r="Q515" s="13">
        <f>Raw_Data!O515</f>
        <v>27</v>
      </c>
      <c r="R515" s="16">
        <f t="shared" si="35"/>
        <v>96.296296296296291</v>
      </c>
      <c r="S515" s="16">
        <f>Raw_Data!Q515</f>
        <v>96.3</v>
      </c>
      <c r="T515" s="17">
        <f>Raw_Data!R515</f>
        <v>0</v>
      </c>
      <c r="U515" s="13" t="str">
        <f>Raw_Data!S515</f>
        <v>Low</v>
      </c>
      <c r="V515" s="13" t="str">
        <f>Raw_Data!T515</f>
        <v>In Progress</v>
      </c>
    </row>
    <row r="516" spans="1:22" x14ac:dyDescent="0.3">
      <c r="A516" s="13" t="str">
        <f>Raw_Data!A516</f>
        <v>EMP015</v>
      </c>
      <c r="B516" s="13" t="str">
        <f>Raw_Data!B516</f>
        <v>Siddharth Roy</v>
      </c>
      <c r="C516" s="13" t="str">
        <f>Raw_Data!C516</f>
        <v>Customer Support</v>
      </c>
      <c r="D516" s="13" t="str">
        <f>Raw_Data!D516</f>
        <v>Senior Executive</v>
      </c>
      <c r="E516" s="13" t="str">
        <f>Raw_Data!E516</f>
        <v>Kolkata</v>
      </c>
      <c r="F516" s="13" t="str">
        <f>Raw_Data!F516</f>
        <v>Ritu Ghosh</v>
      </c>
      <c r="G516" s="14">
        <f>DATE(VALUE(RIGHT(Raw_Data!G516,4)),VALUE(MID(Raw_Data!G516,4,2)),VALUE(LEFT(Raw_Data!G516,2)))</f>
        <v>46142</v>
      </c>
      <c r="H516" s="13" t="str">
        <f t="shared" si="32"/>
        <v>Apr-2026</v>
      </c>
      <c r="I516" s="13" t="str">
        <f t="shared" si="33"/>
        <v>Thu</v>
      </c>
      <c r="J516" s="13" t="str">
        <f>Raw_Data!H516</f>
        <v>Present</v>
      </c>
      <c r="K516" s="15">
        <f>IF(Raw_Data!I516="","",TIMEVALUE(Raw_Data!I516))</f>
        <v>0.3888888888888889</v>
      </c>
      <c r="L516" s="15">
        <f>IF(Raw_Data!J516="","",TIMEVALUE(Raw_Data!J516))</f>
        <v>0.69722222222222219</v>
      </c>
      <c r="M516" s="13">
        <f>Raw_Data!K516</f>
        <v>7.41</v>
      </c>
      <c r="N516" s="13">
        <f>Raw_Data!L516</f>
        <v>37</v>
      </c>
      <c r="O516" s="13">
        <f>Raw_Data!M516</f>
        <v>30</v>
      </c>
      <c r="P516" s="13">
        <f t="shared" si="34"/>
        <v>7</v>
      </c>
      <c r="Q516" s="13">
        <f>Raw_Data!O516</f>
        <v>37</v>
      </c>
      <c r="R516" s="16">
        <f t="shared" si="35"/>
        <v>81.081081081081081</v>
      </c>
      <c r="S516" s="16">
        <f>Raw_Data!Q516</f>
        <v>81.099999999999994</v>
      </c>
      <c r="T516" s="17">
        <f>Raw_Data!R516</f>
        <v>0</v>
      </c>
      <c r="U516" s="13" t="str">
        <f>Raw_Data!S516</f>
        <v>Medium</v>
      </c>
      <c r="V516" s="13" t="str">
        <f>Raw_Data!T516</f>
        <v>Pending</v>
      </c>
    </row>
    <row r="517" spans="1:22" x14ac:dyDescent="0.3">
      <c r="A517" s="13" t="str">
        <f>Raw_Data!A517</f>
        <v>EMP016</v>
      </c>
      <c r="B517" s="13" t="str">
        <f>Raw_Data!B517</f>
        <v>Pooja Saha</v>
      </c>
      <c r="C517" s="13" t="str">
        <f>Raw_Data!C517</f>
        <v>Operations</v>
      </c>
      <c r="D517" s="13" t="str">
        <f>Raw_Data!D517</f>
        <v>Process Executive</v>
      </c>
      <c r="E517" s="13" t="str">
        <f>Raw_Data!E517</f>
        <v>Durgapur</v>
      </c>
      <c r="F517" s="13" t="str">
        <f>Raw_Data!F517</f>
        <v>Amit Roy</v>
      </c>
      <c r="G517" s="14">
        <f>DATE(VALUE(RIGHT(Raw_Data!G517,4)),VALUE(MID(Raw_Data!G517,4,2)),VALUE(LEFT(Raw_Data!G517,2)))</f>
        <v>46142</v>
      </c>
      <c r="H517" s="13" t="str">
        <f t="shared" si="32"/>
        <v>Apr-2026</v>
      </c>
      <c r="I517" s="13" t="str">
        <f t="shared" si="33"/>
        <v>Thu</v>
      </c>
      <c r="J517" s="13" t="str">
        <f>Raw_Data!H517</f>
        <v>Present</v>
      </c>
      <c r="K517" s="15">
        <f>IF(Raw_Data!I517="","",TIMEVALUE(Raw_Data!I517))</f>
        <v>0.38263888888888886</v>
      </c>
      <c r="L517" s="15">
        <f>IF(Raw_Data!J517="","",TIMEVALUE(Raw_Data!J517))</f>
        <v>0.70833333333333337</v>
      </c>
      <c r="M517" s="13">
        <f>Raw_Data!K517</f>
        <v>7.83</v>
      </c>
      <c r="N517" s="13">
        <f>Raw_Data!L517</f>
        <v>21</v>
      </c>
      <c r="O517" s="13">
        <f>Raw_Data!M517</f>
        <v>18</v>
      </c>
      <c r="P517" s="13">
        <f t="shared" si="34"/>
        <v>3</v>
      </c>
      <c r="Q517" s="13">
        <f>Raw_Data!O517</f>
        <v>21</v>
      </c>
      <c r="R517" s="16">
        <f t="shared" si="35"/>
        <v>85.714285714285708</v>
      </c>
      <c r="S517" s="16">
        <f>Raw_Data!Q517</f>
        <v>85.7</v>
      </c>
      <c r="T517" s="17">
        <f>Raw_Data!R517</f>
        <v>0</v>
      </c>
      <c r="U517" s="13" t="str">
        <f>Raw_Data!S517</f>
        <v>High</v>
      </c>
      <c r="V517" s="13" t="str">
        <f>Raw_Data!T517</f>
        <v>In Progress</v>
      </c>
    </row>
    <row r="518" spans="1:22" x14ac:dyDescent="0.3">
      <c r="A518" s="13" t="str">
        <f>Raw_Data!A518</f>
        <v>EMP017</v>
      </c>
      <c r="B518" s="13" t="str">
        <f>Raw_Data!B518</f>
        <v>Abhishek Paul</v>
      </c>
      <c r="C518" s="13" t="str">
        <f>Raw_Data!C518</f>
        <v>Operations</v>
      </c>
      <c r="D518" s="13" t="str">
        <f>Raw_Data!D518</f>
        <v>Process Executive</v>
      </c>
      <c r="E518" s="13" t="str">
        <f>Raw_Data!E518</f>
        <v>Durgapur</v>
      </c>
      <c r="F518" s="13" t="str">
        <f>Raw_Data!F518</f>
        <v>Amit Roy</v>
      </c>
      <c r="G518" s="14">
        <f>DATE(VALUE(RIGHT(Raw_Data!G518,4)),VALUE(MID(Raw_Data!G518,4,2)),VALUE(LEFT(Raw_Data!G518,2)))</f>
        <v>46142</v>
      </c>
      <c r="H518" s="13" t="str">
        <f t="shared" si="32"/>
        <v>Apr-2026</v>
      </c>
      <c r="I518" s="13" t="str">
        <f t="shared" si="33"/>
        <v>Thu</v>
      </c>
      <c r="J518" s="13" t="str">
        <f>Raw_Data!H518</f>
        <v>Present</v>
      </c>
      <c r="K518" s="15">
        <f>IF(Raw_Data!I518="","",TIMEVALUE(Raw_Data!I518))</f>
        <v>0.38541666666666669</v>
      </c>
      <c r="L518" s="15">
        <f>IF(Raw_Data!J518="","",TIMEVALUE(Raw_Data!J518))</f>
        <v>0.77361111111111114</v>
      </c>
      <c r="M518" s="13">
        <f>Raw_Data!K518</f>
        <v>9.33</v>
      </c>
      <c r="N518" s="13">
        <f>Raw_Data!L518</f>
        <v>33</v>
      </c>
      <c r="O518" s="13">
        <f>Raw_Data!M518</f>
        <v>29</v>
      </c>
      <c r="P518" s="13">
        <f t="shared" si="34"/>
        <v>4</v>
      </c>
      <c r="Q518" s="13">
        <f>Raw_Data!O518</f>
        <v>33</v>
      </c>
      <c r="R518" s="16">
        <f t="shared" si="35"/>
        <v>87.878787878787875</v>
      </c>
      <c r="S518" s="16">
        <f>Raw_Data!Q518</f>
        <v>87.9</v>
      </c>
      <c r="T518" s="17">
        <f>Raw_Data!R518</f>
        <v>1.33</v>
      </c>
      <c r="U518" s="13" t="str">
        <f>Raw_Data!S518</f>
        <v>High</v>
      </c>
      <c r="V518" s="13" t="str">
        <f>Raw_Data!T518</f>
        <v>Pending</v>
      </c>
    </row>
    <row r="519" spans="1:22" x14ac:dyDescent="0.3">
      <c r="A519" s="13" t="str">
        <f>Raw_Data!A519</f>
        <v>EMP018</v>
      </c>
      <c r="B519" s="13" t="str">
        <f>Raw_Data!B519</f>
        <v>Nandini Ghosh</v>
      </c>
      <c r="C519" s="13" t="str">
        <f>Raw_Data!C519</f>
        <v>Finance</v>
      </c>
      <c r="D519" s="13" t="str">
        <f>Raw_Data!D519</f>
        <v>Finance Executive</v>
      </c>
      <c r="E519" s="13" t="str">
        <f>Raw_Data!E519</f>
        <v>Durgapur</v>
      </c>
      <c r="F519" s="13" t="str">
        <f>Raw_Data!F519</f>
        <v>Neha Sen</v>
      </c>
      <c r="G519" s="14">
        <f>DATE(VALUE(RIGHT(Raw_Data!G519,4)),VALUE(MID(Raw_Data!G519,4,2)),VALUE(LEFT(Raw_Data!G519,2)))</f>
        <v>46142</v>
      </c>
      <c r="H519" s="13" t="str">
        <f t="shared" si="32"/>
        <v>Apr-2026</v>
      </c>
      <c r="I519" s="13" t="str">
        <f t="shared" si="33"/>
        <v>Thu</v>
      </c>
      <c r="J519" s="13" t="str">
        <f>Raw_Data!H519</f>
        <v>Present</v>
      </c>
      <c r="K519" s="15">
        <f>IF(Raw_Data!I519="","",TIMEVALUE(Raw_Data!I519))</f>
        <v>0.3840277777777778</v>
      </c>
      <c r="L519" s="15">
        <f>IF(Raw_Data!J519="","",TIMEVALUE(Raw_Data!J519))</f>
        <v>0.68888888888888888</v>
      </c>
      <c r="M519" s="13">
        <f>Raw_Data!K519</f>
        <v>7.33</v>
      </c>
      <c r="N519" s="13">
        <f>Raw_Data!L519</f>
        <v>17</v>
      </c>
      <c r="O519" s="13">
        <f>Raw_Data!M519</f>
        <v>13</v>
      </c>
      <c r="P519" s="13">
        <f t="shared" si="34"/>
        <v>4</v>
      </c>
      <c r="Q519" s="13">
        <f>Raw_Data!O519</f>
        <v>17</v>
      </c>
      <c r="R519" s="16">
        <f t="shared" si="35"/>
        <v>76.470588235294116</v>
      </c>
      <c r="S519" s="16">
        <f>Raw_Data!Q519</f>
        <v>76.5</v>
      </c>
      <c r="T519" s="17">
        <f>Raw_Data!R519</f>
        <v>0</v>
      </c>
      <c r="U519" s="13" t="str">
        <f>Raw_Data!S519</f>
        <v>Medium</v>
      </c>
      <c r="V519" s="13" t="str">
        <f>Raw_Data!T519</f>
        <v>Pending</v>
      </c>
    </row>
    <row r="520" spans="1:22" x14ac:dyDescent="0.3">
      <c r="A520" s="13" t="str">
        <f>Raw_Data!A520</f>
        <v>EMP019</v>
      </c>
      <c r="B520" s="13" t="str">
        <f>Raw_Data!B520</f>
        <v>Manish Kumar</v>
      </c>
      <c r="C520" s="13" t="str">
        <f>Raw_Data!C520</f>
        <v>Sales</v>
      </c>
      <c r="D520" s="13" t="str">
        <f>Raw_Data!D520</f>
        <v>Sales Executive</v>
      </c>
      <c r="E520" s="13" t="str">
        <f>Raw_Data!E520</f>
        <v>Durgapur</v>
      </c>
      <c r="F520" s="13" t="str">
        <f>Raw_Data!F520</f>
        <v>Sourav Das</v>
      </c>
      <c r="G520" s="14">
        <f>DATE(VALUE(RIGHT(Raw_Data!G520,4)),VALUE(MID(Raw_Data!G520,4,2)),VALUE(LEFT(Raw_Data!G520,2)))</f>
        <v>46142</v>
      </c>
      <c r="H520" s="13" t="str">
        <f t="shared" si="32"/>
        <v>Apr-2026</v>
      </c>
      <c r="I520" s="13" t="str">
        <f t="shared" si="33"/>
        <v>Thu</v>
      </c>
      <c r="J520" s="13" t="str">
        <f>Raw_Data!H520</f>
        <v>Present</v>
      </c>
      <c r="K520" s="15">
        <f>IF(Raw_Data!I520="","",TIMEVALUE(Raw_Data!I520))</f>
        <v>0.41944444444444445</v>
      </c>
      <c r="L520" s="15">
        <f>IF(Raw_Data!J520="","",TIMEVALUE(Raw_Data!J520))</f>
        <v>0.75069444444444444</v>
      </c>
      <c r="M520" s="13">
        <f>Raw_Data!K520</f>
        <v>7.96</v>
      </c>
      <c r="N520" s="13">
        <f>Raw_Data!L520</f>
        <v>17</v>
      </c>
      <c r="O520" s="13">
        <f>Raw_Data!M520</f>
        <v>16</v>
      </c>
      <c r="P520" s="13">
        <f t="shared" si="34"/>
        <v>1</v>
      </c>
      <c r="Q520" s="13">
        <f>Raw_Data!O520</f>
        <v>17</v>
      </c>
      <c r="R520" s="16">
        <f t="shared" si="35"/>
        <v>94.117647058823522</v>
      </c>
      <c r="S520" s="16">
        <f>Raw_Data!Q520</f>
        <v>94.1</v>
      </c>
      <c r="T520" s="17">
        <f>Raw_Data!R520</f>
        <v>0</v>
      </c>
      <c r="U520" s="13" t="str">
        <f>Raw_Data!S520</f>
        <v>Medium</v>
      </c>
      <c r="V520" s="13" t="str">
        <f>Raw_Data!T520</f>
        <v>In Progress</v>
      </c>
    </row>
    <row r="521" spans="1:22" x14ac:dyDescent="0.3">
      <c r="A521" s="13" t="str">
        <f>Raw_Data!A521</f>
        <v>EMP020</v>
      </c>
      <c r="B521" s="13" t="str">
        <f>Raw_Data!B521</f>
        <v>Riya Chatterjee</v>
      </c>
      <c r="C521" s="13" t="str">
        <f>Raw_Data!C521</f>
        <v>Customer Support</v>
      </c>
      <c r="D521" s="13" t="str">
        <f>Raw_Data!D521</f>
        <v>Support Executive</v>
      </c>
      <c r="E521" s="13" t="str">
        <f>Raw_Data!E521</f>
        <v>Durgapur</v>
      </c>
      <c r="F521" s="13" t="str">
        <f>Raw_Data!F521</f>
        <v>Ritu Ghosh</v>
      </c>
      <c r="G521" s="14">
        <f>DATE(VALUE(RIGHT(Raw_Data!G521,4)),VALUE(MID(Raw_Data!G521,4,2)),VALUE(LEFT(Raw_Data!G521,2)))</f>
        <v>46142</v>
      </c>
      <c r="H521" s="13" t="str">
        <f t="shared" si="32"/>
        <v>Apr-2026</v>
      </c>
      <c r="I521" s="13" t="str">
        <f t="shared" si="33"/>
        <v>Thu</v>
      </c>
      <c r="J521" s="13" t="str">
        <f>Raw_Data!H521</f>
        <v>Present</v>
      </c>
      <c r="K521" s="15">
        <f>IF(Raw_Data!I521="","",TIMEVALUE(Raw_Data!I521))</f>
        <v>0.38194444444444442</v>
      </c>
      <c r="L521" s="15">
        <f>IF(Raw_Data!J521="","",TIMEVALUE(Raw_Data!J521))</f>
        <v>0.74513888888888891</v>
      </c>
      <c r="M521" s="13">
        <f>Raw_Data!K521</f>
        <v>8.7200000000000006</v>
      </c>
      <c r="N521" s="13">
        <f>Raw_Data!L521</f>
        <v>31</v>
      </c>
      <c r="O521" s="13">
        <f>Raw_Data!M521</f>
        <v>30</v>
      </c>
      <c r="P521" s="13">
        <f t="shared" si="34"/>
        <v>1</v>
      </c>
      <c r="Q521" s="13">
        <f>Raw_Data!O521</f>
        <v>31</v>
      </c>
      <c r="R521" s="16">
        <f t="shared" si="35"/>
        <v>96.774193548387103</v>
      </c>
      <c r="S521" s="16">
        <f>Raw_Data!Q521</f>
        <v>96.8</v>
      </c>
      <c r="T521" s="17">
        <f>Raw_Data!R521</f>
        <v>0.72</v>
      </c>
      <c r="U521" s="13" t="str">
        <f>Raw_Data!S521</f>
        <v>Low</v>
      </c>
      <c r="V521" s="13" t="str">
        <f>Raw_Data!T521</f>
        <v>In Progress</v>
      </c>
    </row>
    <row r="522" spans="1:22" x14ac:dyDescent="0.3">
      <c r="A522" s="13" t="str">
        <f>Raw_Data!A522</f>
        <v>EMP001</v>
      </c>
      <c r="B522" s="13" t="str">
        <f>Raw_Data!B522</f>
        <v>Aarav Sharma</v>
      </c>
      <c r="C522" s="13" t="str">
        <f>Raw_Data!C522</f>
        <v>Operations</v>
      </c>
      <c r="D522" s="13" t="str">
        <f>Raw_Data!D522</f>
        <v>MIS Executive</v>
      </c>
      <c r="E522" s="13" t="str">
        <f>Raw_Data!E522</f>
        <v>Kolkata</v>
      </c>
      <c r="F522" s="13" t="str">
        <f>Raw_Data!F522</f>
        <v>Amit Roy</v>
      </c>
      <c r="G522" s="14">
        <f>DATE(VALUE(RIGHT(Raw_Data!G522,4)),VALUE(MID(Raw_Data!G522,4,2)),VALUE(LEFT(Raw_Data!G522,2)))</f>
        <v>46143</v>
      </c>
      <c r="H522" s="13" t="str">
        <f t="shared" si="32"/>
        <v>May-2026</v>
      </c>
      <c r="I522" s="13" t="str">
        <f t="shared" si="33"/>
        <v>Fri</v>
      </c>
      <c r="J522" s="13" t="str">
        <f>Raw_Data!H522</f>
        <v>Present</v>
      </c>
      <c r="K522" s="15">
        <f>IF(Raw_Data!I522="","",TIMEVALUE(Raw_Data!I522))</f>
        <v>0.41805555555555557</v>
      </c>
      <c r="L522" s="15">
        <f>IF(Raw_Data!J522="","",TIMEVALUE(Raw_Data!J522))</f>
        <v>0.73055555555555551</v>
      </c>
      <c r="M522" s="13">
        <f>Raw_Data!K522</f>
        <v>7.51</v>
      </c>
      <c r="N522" s="13">
        <f>Raw_Data!L522</f>
        <v>24</v>
      </c>
      <c r="O522" s="13">
        <f>Raw_Data!M522</f>
        <v>20</v>
      </c>
      <c r="P522" s="13">
        <f t="shared" si="34"/>
        <v>4</v>
      </c>
      <c r="Q522" s="13">
        <f>Raw_Data!O522</f>
        <v>24</v>
      </c>
      <c r="R522" s="16">
        <f t="shared" si="35"/>
        <v>83.333333333333343</v>
      </c>
      <c r="S522" s="16">
        <f>Raw_Data!Q522</f>
        <v>83.3</v>
      </c>
      <c r="T522" s="17">
        <f>Raw_Data!R522</f>
        <v>0</v>
      </c>
      <c r="U522" s="13" t="str">
        <f>Raw_Data!S522</f>
        <v>Medium</v>
      </c>
      <c r="V522" s="13" t="str">
        <f>Raw_Data!T522</f>
        <v>Pending</v>
      </c>
    </row>
    <row r="523" spans="1:22" x14ac:dyDescent="0.3">
      <c r="A523" s="13" t="str">
        <f>Raw_Data!A523</f>
        <v>EMP002</v>
      </c>
      <c r="B523" s="13" t="str">
        <f>Raw_Data!B523</f>
        <v>Priya Singh</v>
      </c>
      <c r="C523" s="13" t="str">
        <f>Raw_Data!C523</f>
        <v>Operations</v>
      </c>
      <c r="D523" s="13" t="str">
        <f>Raw_Data!D523</f>
        <v>Process Executive</v>
      </c>
      <c r="E523" s="13" t="str">
        <f>Raw_Data!E523</f>
        <v>Kolkata</v>
      </c>
      <c r="F523" s="13" t="str">
        <f>Raw_Data!F523</f>
        <v>Amit Roy</v>
      </c>
      <c r="G523" s="14">
        <f>DATE(VALUE(RIGHT(Raw_Data!G523,4)),VALUE(MID(Raw_Data!G523,4,2)),VALUE(LEFT(Raw_Data!G523,2)))</f>
        <v>46143</v>
      </c>
      <c r="H523" s="13" t="str">
        <f t="shared" si="32"/>
        <v>May-2026</v>
      </c>
      <c r="I523" s="13" t="str">
        <f t="shared" si="33"/>
        <v>Fri</v>
      </c>
      <c r="J523" s="13" t="str">
        <f>Raw_Data!H523</f>
        <v>Present</v>
      </c>
      <c r="K523" s="15">
        <f>IF(Raw_Data!I523="","",TIMEVALUE(Raw_Data!I523))</f>
        <v>0.42499999999999999</v>
      </c>
      <c r="L523" s="15">
        <f>IF(Raw_Data!J523="","",TIMEVALUE(Raw_Data!J523))</f>
        <v>0.72499999999999998</v>
      </c>
      <c r="M523" s="13">
        <f>Raw_Data!K523</f>
        <v>7.21</v>
      </c>
      <c r="N523" s="13">
        <f>Raw_Data!L523</f>
        <v>16</v>
      </c>
      <c r="O523" s="13">
        <f>Raw_Data!M523</f>
        <v>16</v>
      </c>
      <c r="P523" s="13">
        <f t="shared" si="34"/>
        <v>0</v>
      </c>
      <c r="Q523" s="13">
        <f>Raw_Data!O523</f>
        <v>16</v>
      </c>
      <c r="R523" s="16">
        <f t="shared" si="35"/>
        <v>100</v>
      </c>
      <c r="S523" s="16">
        <f>Raw_Data!Q523</f>
        <v>100</v>
      </c>
      <c r="T523" s="17">
        <f>Raw_Data!R523</f>
        <v>0</v>
      </c>
      <c r="U523" s="13" t="str">
        <f>Raw_Data!S523</f>
        <v>Low</v>
      </c>
      <c r="V523" s="13" t="str">
        <f>Raw_Data!T523</f>
        <v>Closed</v>
      </c>
    </row>
    <row r="524" spans="1:22" x14ac:dyDescent="0.3">
      <c r="A524" s="13" t="str">
        <f>Raw_Data!A524</f>
        <v>EMP003</v>
      </c>
      <c r="B524" s="13" t="str">
        <f>Raw_Data!B524</f>
        <v>Rahul Verma</v>
      </c>
      <c r="C524" s="13" t="str">
        <f>Raw_Data!C524</f>
        <v>Operations</v>
      </c>
      <c r="D524" s="13" t="str">
        <f>Raw_Data!D524</f>
        <v>Process Executive</v>
      </c>
      <c r="E524" s="13" t="str">
        <f>Raw_Data!E524</f>
        <v>Kolkata</v>
      </c>
      <c r="F524" s="13" t="str">
        <f>Raw_Data!F524</f>
        <v>Amit Roy</v>
      </c>
      <c r="G524" s="14">
        <f>DATE(VALUE(RIGHT(Raw_Data!G524,4)),VALUE(MID(Raw_Data!G524,4,2)),VALUE(LEFT(Raw_Data!G524,2)))</f>
        <v>46143</v>
      </c>
      <c r="H524" s="13" t="str">
        <f t="shared" si="32"/>
        <v>May-2026</v>
      </c>
      <c r="I524" s="13" t="str">
        <f t="shared" si="33"/>
        <v>Fri</v>
      </c>
      <c r="J524" s="13" t="str">
        <f>Raw_Data!H524</f>
        <v>Present</v>
      </c>
      <c r="K524" s="15">
        <f>IF(Raw_Data!I524="","",TIMEVALUE(Raw_Data!I524))</f>
        <v>0.375</v>
      </c>
      <c r="L524" s="15">
        <f>IF(Raw_Data!J524="","",TIMEVALUE(Raw_Data!J524))</f>
        <v>0.74236111111111114</v>
      </c>
      <c r="M524" s="13">
        <f>Raw_Data!K524</f>
        <v>8.82</v>
      </c>
      <c r="N524" s="13">
        <f>Raw_Data!L524</f>
        <v>22</v>
      </c>
      <c r="O524" s="13">
        <f>Raw_Data!M524</f>
        <v>20</v>
      </c>
      <c r="P524" s="13">
        <f t="shared" si="34"/>
        <v>2</v>
      </c>
      <c r="Q524" s="13">
        <f>Raw_Data!O524</f>
        <v>22</v>
      </c>
      <c r="R524" s="16">
        <f t="shared" si="35"/>
        <v>90.909090909090907</v>
      </c>
      <c r="S524" s="16">
        <f>Raw_Data!Q524</f>
        <v>90.9</v>
      </c>
      <c r="T524" s="17">
        <f>Raw_Data!R524</f>
        <v>0.82</v>
      </c>
      <c r="U524" s="13" t="str">
        <f>Raw_Data!S524</f>
        <v>Low</v>
      </c>
      <c r="V524" s="13" t="str">
        <f>Raw_Data!T524</f>
        <v>In Progress</v>
      </c>
    </row>
    <row r="525" spans="1:22" x14ac:dyDescent="0.3">
      <c r="A525" s="13" t="str">
        <f>Raw_Data!A525</f>
        <v>EMP004</v>
      </c>
      <c r="B525" s="13" t="str">
        <f>Raw_Data!B525</f>
        <v>Sneha Das</v>
      </c>
      <c r="C525" s="13" t="str">
        <f>Raw_Data!C525</f>
        <v>Operations</v>
      </c>
      <c r="D525" s="13" t="str">
        <f>Raw_Data!D525</f>
        <v>Senior Executive</v>
      </c>
      <c r="E525" s="13" t="str">
        <f>Raw_Data!E525</f>
        <v>Kolkata</v>
      </c>
      <c r="F525" s="13" t="str">
        <f>Raw_Data!F525</f>
        <v>Amit Roy</v>
      </c>
      <c r="G525" s="14">
        <f>DATE(VALUE(RIGHT(Raw_Data!G525,4)),VALUE(MID(Raw_Data!G525,4,2)),VALUE(LEFT(Raw_Data!G525,2)))</f>
        <v>46143</v>
      </c>
      <c r="H525" s="13" t="str">
        <f t="shared" si="32"/>
        <v>May-2026</v>
      </c>
      <c r="I525" s="13" t="str">
        <f t="shared" si="33"/>
        <v>Fri</v>
      </c>
      <c r="J525" s="13" t="str">
        <f>Raw_Data!H525</f>
        <v>Present</v>
      </c>
      <c r="K525" s="15">
        <f>IF(Raw_Data!I525="","",TIMEVALUE(Raw_Data!I525))</f>
        <v>0.38124999999999998</v>
      </c>
      <c r="L525" s="15">
        <f>IF(Raw_Data!J525="","",TIMEVALUE(Raw_Data!J525))</f>
        <v>0.69374999999999998</v>
      </c>
      <c r="M525" s="13">
        <f>Raw_Data!K525</f>
        <v>7.51</v>
      </c>
      <c r="N525" s="13">
        <f>Raw_Data!L525</f>
        <v>19</v>
      </c>
      <c r="O525" s="13">
        <f>Raw_Data!M525</f>
        <v>14</v>
      </c>
      <c r="P525" s="13">
        <f t="shared" si="34"/>
        <v>5</v>
      </c>
      <c r="Q525" s="13">
        <f>Raw_Data!O525</f>
        <v>19</v>
      </c>
      <c r="R525" s="16">
        <f t="shared" si="35"/>
        <v>73.68421052631578</v>
      </c>
      <c r="S525" s="16">
        <f>Raw_Data!Q525</f>
        <v>73.7</v>
      </c>
      <c r="T525" s="17">
        <f>Raw_Data!R525</f>
        <v>0</v>
      </c>
      <c r="U525" s="13" t="str">
        <f>Raw_Data!S525</f>
        <v>High</v>
      </c>
      <c r="V525" s="13" t="str">
        <f>Raw_Data!T525</f>
        <v>Pending</v>
      </c>
    </row>
    <row r="526" spans="1:22" x14ac:dyDescent="0.3">
      <c r="A526" s="13" t="str">
        <f>Raw_Data!A526</f>
        <v>EMP005</v>
      </c>
      <c r="B526" s="13" t="str">
        <f>Raw_Data!B526</f>
        <v>Vikram Patel</v>
      </c>
      <c r="C526" s="13" t="str">
        <f>Raw_Data!C526</f>
        <v>Operations</v>
      </c>
      <c r="D526" s="13" t="str">
        <f>Raw_Data!D526</f>
        <v>Process Executive</v>
      </c>
      <c r="E526" s="13" t="str">
        <f>Raw_Data!E526</f>
        <v>Kolkata</v>
      </c>
      <c r="F526" s="13" t="str">
        <f>Raw_Data!F526</f>
        <v>Amit Roy</v>
      </c>
      <c r="G526" s="14">
        <f>DATE(VALUE(RIGHT(Raw_Data!G526,4)),VALUE(MID(Raw_Data!G526,4,2)),VALUE(LEFT(Raw_Data!G526,2)))</f>
        <v>46143</v>
      </c>
      <c r="H526" s="13" t="str">
        <f t="shared" si="32"/>
        <v>May-2026</v>
      </c>
      <c r="I526" s="13" t="str">
        <f t="shared" si="33"/>
        <v>Fri</v>
      </c>
      <c r="J526" s="13" t="str">
        <f>Raw_Data!H526</f>
        <v>Present</v>
      </c>
      <c r="K526" s="15">
        <f>IF(Raw_Data!I526="","",TIMEVALUE(Raw_Data!I526))</f>
        <v>0.38472222222222224</v>
      </c>
      <c r="L526" s="15">
        <f>IF(Raw_Data!J526="","",TIMEVALUE(Raw_Data!J526))</f>
        <v>0.75763888888888886</v>
      </c>
      <c r="M526" s="13">
        <f>Raw_Data!K526</f>
        <v>8.9499999999999993</v>
      </c>
      <c r="N526" s="13">
        <f>Raw_Data!L526</f>
        <v>28</v>
      </c>
      <c r="O526" s="13">
        <f>Raw_Data!M526</f>
        <v>25</v>
      </c>
      <c r="P526" s="13">
        <f t="shared" si="34"/>
        <v>3</v>
      </c>
      <c r="Q526" s="13">
        <f>Raw_Data!O526</f>
        <v>28</v>
      </c>
      <c r="R526" s="16">
        <f t="shared" si="35"/>
        <v>89.285714285714292</v>
      </c>
      <c r="S526" s="16">
        <f>Raw_Data!Q526</f>
        <v>89.3</v>
      </c>
      <c r="T526" s="17">
        <f>Raw_Data!R526</f>
        <v>0.95</v>
      </c>
      <c r="U526" s="13" t="str">
        <f>Raw_Data!S526</f>
        <v>Low</v>
      </c>
      <c r="V526" s="13" t="str">
        <f>Raw_Data!T526</f>
        <v>In Progress</v>
      </c>
    </row>
    <row r="527" spans="1:22" x14ac:dyDescent="0.3">
      <c r="A527" s="13" t="str">
        <f>Raw_Data!A527</f>
        <v>EMP006</v>
      </c>
      <c r="B527" s="13" t="str">
        <f>Raw_Data!B527</f>
        <v>Ananya Gupta</v>
      </c>
      <c r="C527" s="13" t="str">
        <f>Raw_Data!C527</f>
        <v>Finance</v>
      </c>
      <c r="D527" s="13" t="str">
        <f>Raw_Data!D527</f>
        <v>Finance Executive</v>
      </c>
      <c r="E527" s="13" t="str">
        <f>Raw_Data!E527</f>
        <v>Kolkata</v>
      </c>
      <c r="F527" s="13" t="str">
        <f>Raw_Data!F527</f>
        <v>Neha Sen</v>
      </c>
      <c r="G527" s="14">
        <f>DATE(VALUE(RIGHT(Raw_Data!G527,4)),VALUE(MID(Raw_Data!G527,4,2)),VALUE(LEFT(Raw_Data!G527,2)))</f>
        <v>46143</v>
      </c>
      <c r="H527" s="13" t="str">
        <f t="shared" si="32"/>
        <v>May-2026</v>
      </c>
      <c r="I527" s="13" t="str">
        <f t="shared" si="33"/>
        <v>Fri</v>
      </c>
      <c r="J527" s="13" t="str">
        <f>Raw_Data!H527</f>
        <v>Present</v>
      </c>
      <c r="K527" s="15">
        <f>IF(Raw_Data!I527="","",TIMEVALUE(Raw_Data!I527))</f>
        <v>0.38194444444444442</v>
      </c>
      <c r="L527" s="15">
        <f>IF(Raw_Data!J527="","",TIMEVALUE(Raw_Data!J527))</f>
        <v>0.78125</v>
      </c>
      <c r="M527" s="13">
        <f>Raw_Data!K527</f>
        <v>9.59</v>
      </c>
      <c r="N527" s="13">
        <f>Raw_Data!L527</f>
        <v>7</v>
      </c>
      <c r="O527" s="13">
        <f>Raw_Data!M527</f>
        <v>5</v>
      </c>
      <c r="P527" s="13">
        <f t="shared" si="34"/>
        <v>2</v>
      </c>
      <c r="Q527" s="13">
        <f>Raw_Data!O527</f>
        <v>7</v>
      </c>
      <c r="R527" s="16">
        <f t="shared" si="35"/>
        <v>71.428571428571431</v>
      </c>
      <c r="S527" s="16">
        <f>Raw_Data!Q527</f>
        <v>71.400000000000006</v>
      </c>
      <c r="T527" s="17">
        <f>Raw_Data!R527</f>
        <v>1.59</v>
      </c>
      <c r="U527" s="13" t="str">
        <f>Raw_Data!S527</f>
        <v>High</v>
      </c>
      <c r="V527" s="13" t="str">
        <f>Raw_Data!T527</f>
        <v>In Progress</v>
      </c>
    </row>
    <row r="528" spans="1:22" x14ac:dyDescent="0.3">
      <c r="A528" s="13" t="str">
        <f>Raw_Data!A528</f>
        <v>EMP007</v>
      </c>
      <c r="B528" s="13" t="str">
        <f>Raw_Data!B528</f>
        <v>Rohan Mehta</v>
      </c>
      <c r="C528" s="13" t="str">
        <f>Raw_Data!C528</f>
        <v>Finance</v>
      </c>
      <c r="D528" s="13" t="str">
        <f>Raw_Data!D528</f>
        <v>Accounts Executive</v>
      </c>
      <c r="E528" s="13" t="str">
        <f>Raw_Data!E528</f>
        <v>Kolkata</v>
      </c>
      <c r="F528" s="13" t="str">
        <f>Raw_Data!F528</f>
        <v>Neha Sen</v>
      </c>
      <c r="G528" s="14">
        <f>DATE(VALUE(RIGHT(Raw_Data!G528,4)),VALUE(MID(Raw_Data!G528,4,2)),VALUE(LEFT(Raw_Data!G528,2)))</f>
        <v>46143</v>
      </c>
      <c r="H528" s="13" t="str">
        <f t="shared" si="32"/>
        <v>May-2026</v>
      </c>
      <c r="I528" s="13" t="str">
        <f t="shared" si="33"/>
        <v>Fri</v>
      </c>
      <c r="J528" s="13" t="str">
        <f>Raw_Data!H528</f>
        <v>Present</v>
      </c>
      <c r="K528" s="15">
        <f>IF(Raw_Data!I528="","",TIMEVALUE(Raw_Data!I528))</f>
        <v>0.37986111111111109</v>
      </c>
      <c r="L528" s="15">
        <f>IF(Raw_Data!J528="","",TIMEVALUE(Raw_Data!J528))</f>
        <v>0.70208333333333328</v>
      </c>
      <c r="M528" s="13">
        <f>Raw_Data!K528</f>
        <v>7.74</v>
      </c>
      <c r="N528" s="13">
        <f>Raw_Data!L528</f>
        <v>16</v>
      </c>
      <c r="O528" s="13">
        <f>Raw_Data!M528</f>
        <v>16</v>
      </c>
      <c r="P528" s="13">
        <f t="shared" si="34"/>
        <v>0</v>
      </c>
      <c r="Q528" s="13">
        <f>Raw_Data!O528</f>
        <v>16</v>
      </c>
      <c r="R528" s="16">
        <f t="shared" si="35"/>
        <v>100</v>
      </c>
      <c r="S528" s="16">
        <f>Raw_Data!Q528</f>
        <v>100</v>
      </c>
      <c r="T528" s="17">
        <f>Raw_Data!R528</f>
        <v>0</v>
      </c>
      <c r="U528" s="13" t="str">
        <f>Raw_Data!S528</f>
        <v>Low</v>
      </c>
      <c r="V528" s="13" t="str">
        <f>Raw_Data!T528</f>
        <v>Closed</v>
      </c>
    </row>
    <row r="529" spans="1:22" x14ac:dyDescent="0.3">
      <c r="A529" s="13" t="str">
        <f>Raw_Data!A529</f>
        <v>EMP008</v>
      </c>
      <c r="B529" s="13" t="str">
        <f>Raw_Data!B529</f>
        <v>Ishita Roy</v>
      </c>
      <c r="C529" s="13" t="str">
        <f>Raw_Data!C529</f>
        <v>Finance</v>
      </c>
      <c r="D529" s="13" t="str">
        <f>Raw_Data!D529</f>
        <v>Finance Executive</v>
      </c>
      <c r="E529" s="13" t="str">
        <f>Raw_Data!E529</f>
        <v>Kolkata</v>
      </c>
      <c r="F529" s="13" t="str">
        <f>Raw_Data!F529</f>
        <v>Neha Sen</v>
      </c>
      <c r="G529" s="14">
        <f>DATE(VALUE(RIGHT(Raw_Data!G529,4)),VALUE(MID(Raw_Data!G529,4,2)),VALUE(LEFT(Raw_Data!G529,2)))</f>
        <v>46143</v>
      </c>
      <c r="H529" s="13" t="str">
        <f t="shared" si="32"/>
        <v>May-2026</v>
      </c>
      <c r="I529" s="13" t="str">
        <f t="shared" si="33"/>
        <v>Fri</v>
      </c>
      <c r="J529" s="13" t="str">
        <f>Raw_Data!H529</f>
        <v>Present</v>
      </c>
      <c r="K529" s="15">
        <f>IF(Raw_Data!I529="","",TIMEVALUE(Raw_Data!I529))</f>
        <v>0.38750000000000001</v>
      </c>
      <c r="L529" s="15">
        <f>IF(Raw_Data!J529="","",TIMEVALUE(Raw_Data!J529))</f>
        <v>0.73750000000000004</v>
      </c>
      <c r="M529" s="13">
        <f>Raw_Data!K529</f>
        <v>8.41</v>
      </c>
      <c r="N529" s="13">
        <f>Raw_Data!L529</f>
        <v>21</v>
      </c>
      <c r="O529" s="13">
        <f>Raw_Data!M529</f>
        <v>21</v>
      </c>
      <c r="P529" s="13">
        <f t="shared" si="34"/>
        <v>0</v>
      </c>
      <c r="Q529" s="13">
        <f>Raw_Data!O529</f>
        <v>21</v>
      </c>
      <c r="R529" s="16">
        <f t="shared" si="35"/>
        <v>100</v>
      </c>
      <c r="S529" s="16">
        <f>Raw_Data!Q529</f>
        <v>100</v>
      </c>
      <c r="T529" s="17">
        <f>Raw_Data!R529</f>
        <v>0.41</v>
      </c>
      <c r="U529" s="13" t="str">
        <f>Raw_Data!S529</f>
        <v>Low</v>
      </c>
      <c r="V529" s="13" t="str">
        <f>Raw_Data!T529</f>
        <v>Closed</v>
      </c>
    </row>
    <row r="530" spans="1:22" x14ac:dyDescent="0.3">
      <c r="A530" s="13" t="str">
        <f>Raw_Data!A530</f>
        <v>EMP009</v>
      </c>
      <c r="B530" s="13" t="str">
        <f>Raw_Data!B530</f>
        <v>Arjun Nair</v>
      </c>
      <c r="C530" s="13" t="str">
        <f>Raw_Data!C530</f>
        <v>Sales</v>
      </c>
      <c r="D530" s="13" t="str">
        <f>Raw_Data!D530</f>
        <v>Sales Executive</v>
      </c>
      <c r="E530" s="13" t="str">
        <f>Raw_Data!E530</f>
        <v>Kolkata</v>
      </c>
      <c r="F530" s="13" t="str">
        <f>Raw_Data!F530</f>
        <v>Sourav Das</v>
      </c>
      <c r="G530" s="14">
        <f>DATE(VALUE(RIGHT(Raw_Data!G530,4)),VALUE(MID(Raw_Data!G530,4,2)),VALUE(LEFT(Raw_Data!G530,2)))</f>
        <v>46143</v>
      </c>
      <c r="H530" s="13" t="str">
        <f t="shared" si="32"/>
        <v>May-2026</v>
      </c>
      <c r="I530" s="13" t="str">
        <f t="shared" si="33"/>
        <v>Fri</v>
      </c>
      <c r="J530" s="13" t="str">
        <f>Raw_Data!H530</f>
        <v>Present</v>
      </c>
      <c r="K530" s="15">
        <f>IF(Raw_Data!I530="","",TIMEVALUE(Raw_Data!I530))</f>
        <v>0.38680555555555557</v>
      </c>
      <c r="L530" s="15">
        <f>IF(Raw_Data!J530="","",TIMEVALUE(Raw_Data!J530))</f>
        <v>0.74930555555555556</v>
      </c>
      <c r="M530" s="13">
        <f>Raw_Data!K530</f>
        <v>8.6999999999999993</v>
      </c>
      <c r="N530" s="13">
        <f>Raw_Data!L530</f>
        <v>25</v>
      </c>
      <c r="O530" s="13">
        <f>Raw_Data!M530</f>
        <v>23</v>
      </c>
      <c r="P530" s="13">
        <f t="shared" si="34"/>
        <v>2</v>
      </c>
      <c r="Q530" s="13">
        <f>Raw_Data!O530</f>
        <v>25</v>
      </c>
      <c r="R530" s="16">
        <f t="shared" si="35"/>
        <v>92</v>
      </c>
      <c r="S530" s="16">
        <f>Raw_Data!Q530</f>
        <v>92</v>
      </c>
      <c r="T530" s="17">
        <f>Raw_Data!R530</f>
        <v>0.7</v>
      </c>
      <c r="U530" s="13" t="str">
        <f>Raw_Data!S530</f>
        <v>Low</v>
      </c>
      <c r="V530" s="13" t="str">
        <f>Raw_Data!T530</f>
        <v>In Progress</v>
      </c>
    </row>
    <row r="531" spans="1:22" x14ac:dyDescent="0.3">
      <c r="A531" s="13" t="str">
        <f>Raw_Data!A531</f>
        <v>EMP010</v>
      </c>
      <c r="B531" s="13" t="str">
        <f>Raw_Data!B531</f>
        <v>Meera Kapoor</v>
      </c>
      <c r="C531" s="13" t="str">
        <f>Raw_Data!C531</f>
        <v>Sales</v>
      </c>
      <c r="D531" s="13" t="str">
        <f>Raw_Data!D531</f>
        <v>Sales Executive</v>
      </c>
      <c r="E531" s="13" t="str">
        <f>Raw_Data!E531</f>
        <v>Kolkata</v>
      </c>
      <c r="F531" s="13" t="str">
        <f>Raw_Data!F531</f>
        <v>Sourav Das</v>
      </c>
      <c r="G531" s="14">
        <f>DATE(VALUE(RIGHT(Raw_Data!G531,4)),VALUE(MID(Raw_Data!G531,4,2)),VALUE(LEFT(Raw_Data!G531,2)))</f>
        <v>46143</v>
      </c>
      <c r="H531" s="13" t="str">
        <f t="shared" si="32"/>
        <v>May-2026</v>
      </c>
      <c r="I531" s="13" t="str">
        <f t="shared" si="33"/>
        <v>Fri</v>
      </c>
      <c r="J531" s="13" t="str">
        <f>Raw_Data!H531</f>
        <v>Present</v>
      </c>
      <c r="K531" s="15">
        <f>IF(Raw_Data!I531="","",TIMEVALUE(Raw_Data!I531))</f>
        <v>0.37569444444444444</v>
      </c>
      <c r="L531" s="15">
        <f>IF(Raw_Data!J531="","",TIMEVALUE(Raw_Data!J531))</f>
        <v>0.74444444444444446</v>
      </c>
      <c r="M531" s="13">
        <f>Raw_Data!K531</f>
        <v>8.86</v>
      </c>
      <c r="N531" s="13">
        <f>Raw_Data!L531</f>
        <v>15</v>
      </c>
      <c r="O531" s="13">
        <f>Raw_Data!M531</f>
        <v>13</v>
      </c>
      <c r="P531" s="13">
        <f t="shared" si="34"/>
        <v>2</v>
      </c>
      <c r="Q531" s="13">
        <f>Raw_Data!O531</f>
        <v>15</v>
      </c>
      <c r="R531" s="16">
        <f t="shared" si="35"/>
        <v>86.666666666666671</v>
      </c>
      <c r="S531" s="16">
        <f>Raw_Data!Q531</f>
        <v>86.7</v>
      </c>
      <c r="T531" s="17">
        <f>Raw_Data!R531</f>
        <v>0.86</v>
      </c>
      <c r="U531" s="13" t="str">
        <f>Raw_Data!S531</f>
        <v>Medium</v>
      </c>
      <c r="V531" s="13" t="str">
        <f>Raw_Data!T531</f>
        <v>In Progress</v>
      </c>
    </row>
    <row r="532" spans="1:22" x14ac:dyDescent="0.3">
      <c r="A532" s="13" t="str">
        <f>Raw_Data!A532</f>
        <v>EMP011</v>
      </c>
      <c r="B532" s="13" t="str">
        <f>Raw_Data!B532</f>
        <v>Karan Malhotra</v>
      </c>
      <c r="C532" s="13" t="str">
        <f>Raw_Data!C532</f>
        <v>Sales</v>
      </c>
      <c r="D532" s="13" t="str">
        <f>Raw_Data!D532</f>
        <v>Senior Executive</v>
      </c>
      <c r="E532" s="13" t="str">
        <f>Raw_Data!E532</f>
        <v>Kolkata</v>
      </c>
      <c r="F532" s="13" t="str">
        <f>Raw_Data!F532</f>
        <v>Sourav Das</v>
      </c>
      <c r="G532" s="14">
        <f>DATE(VALUE(RIGHT(Raw_Data!G532,4)),VALUE(MID(Raw_Data!G532,4,2)),VALUE(LEFT(Raw_Data!G532,2)))</f>
        <v>46143</v>
      </c>
      <c r="H532" s="13" t="str">
        <f t="shared" si="32"/>
        <v>May-2026</v>
      </c>
      <c r="I532" s="13" t="str">
        <f t="shared" si="33"/>
        <v>Fri</v>
      </c>
      <c r="J532" s="13" t="str">
        <f>Raw_Data!H532</f>
        <v>Present</v>
      </c>
      <c r="K532" s="15">
        <f>IF(Raw_Data!I532="","",TIMEVALUE(Raw_Data!I532))</f>
        <v>0.38124999999999998</v>
      </c>
      <c r="L532" s="15">
        <f>IF(Raw_Data!J532="","",TIMEVALUE(Raw_Data!J532))</f>
        <v>0.72291666666666665</v>
      </c>
      <c r="M532" s="13">
        <f>Raw_Data!K532</f>
        <v>8.2100000000000009</v>
      </c>
      <c r="N532" s="13">
        <f>Raw_Data!L532</f>
        <v>22</v>
      </c>
      <c r="O532" s="13">
        <f>Raw_Data!M532</f>
        <v>16</v>
      </c>
      <c r="P532" s="13">
        <f t="shared" si="34"/>
        <v>6</v>
      </c>
      <c r="Q532" s="13">
        <f>Raw_Data!O532</f>
        <v>22</v>
      </c>
      <c r="R532" s="16">
        <f t="shared" si="35"/>
        <v>72.727272727272734</v>
      </c>
      <c r="S532" s="16">
        <f>Raw_Data!Q532</f>
        <v>72.7</v>
      </c>
      <c r="T532" s="17">
        <f>Raw_Data!R532</f>
        <v>0.21</v>
      </c>
      <c r="U532" s="13" t="str">
        <f>Raw_Data!S532</f>
        <v>Medium</v>
      </c>
      <c r="V532" s="13" t="str">
        <f>Raw_Data!T532</f>
        <v>Pending</v>
      </c>
    </row>
    <row r="533" spans="1:22" x14ac:dyDescent="0.3">
      <c r="A533" s="13" t="str">
        <f>Raw_Data!A533</f>
        <v>EMP012</v>
      </c>
      <c r="B533" s="13" t="str">
        <f>Raw_Data!B533</f>
        <v>Tanya Bose</v>
      </c>
      <c r="C533" s="13" t="str">
        <f>Raw_Data!C533</f>
        <v>HR</v>
      </c>
      <c r="D533" s="13" t="str">
        <f>Raw_Data!D533</f>
        <v>HR Executive</v>
      </c>
      <c r="E533" s="13" t="str">
        <f>Raw_Data!E533</f>
        <v>Kolkata</v>
      </c>
      <c r="F533" s="13" t="str">
        <f>Raw_Data!F533</f>
        <v>Ritu Ghosh</v>
      </c>
      <c r="G533" s="14">
        <f>DATE(VALUE(RIGHT(Raw_Data!G533,4)),VALUE(MID(Raw_Data!G533,4,2)),VALUE(LEFT(Raw_Data!G533,2)))</f>
        <v>46143</v>
      </c>
      <c r="H533" s="13" t="str">
        <f t="shared" si="32"/>
        <v>May-2026</v>
      </c>
      <c r="I533" s="13" t="str">
        <f t="shared" si="33"/>
        <v>Fri</v>
      </c>
      <c r="J533" s="13" t="str">
        <f>Raw_Data!H533</f>
        <v>Present</v>
      </c>
      <c r="K533" s="15">
        <f>IF(Raw_Data!I533="","",TIMEVALUE(Raw_Data!I533))</f>
        <v>0.3840277777777778</v>
      </c>
      <c r="L533" s="15">
        <f>IF(Raw_Data!J533="","",TIMEVALUE(Raw_Data!J533))</f>
        <v>0.76666666666666672</v>
      </c>
      <c r="M533" s="13">
        <f>Raw_Data!K533</f>
        <v>9.19</v>
      </c>
      <c r="N533" s="13">
        <f>Raw_Data!L533</f>
        <v>18</v>
      </c>
      <c r="O533" s="13">
        <f>Raw_Data!M533</f>
        <v>13</v>
      </c>
      <c r="P533" s="13">
        <f t="shared" si="34"/>
        <v>5</v>
      </c>
      <c r="Q533" s="13">
        <f>Raw_Data!O533</f>
        <v>18</v>
      </c>
      <c r="R533" s="16">
        <f t="shared" si="35"/>
        <v>72.222222222222214</v>
      </c>
      <c r="S533" s="16">
        <f>Raw_Data!Q533</f>
        <v>72.2</v>
      </c>
      <c r="T533" s="17">
        <f>Raw_Data!R533</f>
        <v>1.19</v>
      </c>
      <c r="U533" s="13" t="str">
        <f>Raw_Data!S533</f>
        <v>Low</v>
      </c>
      <c r="V533" s="13" t="str">
        <f>Raw_Data!T533</f>
        <v>Pending</v>
      </c>
    </row>
    <row r="534" spans="1:22" x14ac:dyDescent="0.3">
      <c r="A534" s="13" t="str">
        <f>Raw_Data!A534</f>
        <v>EMP013</v>
      </c>
      <c r="B534" s="13" t="str">
        <f>Raw_Data!B534</f>
        <v>Aditya Jain</v>
      </c>
      <c r="C534" s="13" t="str">
        <f>Raw_Data!C534</f>
        <v>Customer Support</v>
      </c>
      <c r="D534" s="13" t="str">
        <f>Raw_Data!D534</f>
        <v>Support Executive</v>
      </c>
      <c r="E534" s="13" t="str">
        <f>Raw_Data!E534</f>
        <v>Kolkata</v>
      </c>
      <c r="F534" s="13" t="str">
        <f>Raw_Data!F534</f>
        <v>Ritu Ghosh</v>
      </c>
      <c r="G534" s="14">
        <f>DATE(VALUE(RIGHT(Raw_Data!G534,4)),VALUE(MID(Raw_Data!G534,4,2)),VALUE(LEFT(Raw_Data!G534,2)))</f>
        <v>46143</v>
      </c>
      <c r="H534" s="13" t="str">
        <f t="shared" si="32"/>
        <v>May-2026</v>
      </c>
      <c r="I534" s="13" t="str">
        <f t="shared" si="33"/>
        <v>Fri</v>
      </c>
      <c r="J534" s="13" t="str">
        <f>Raw_Data!H534</f>
        <v>Present</v>
      </c>
      <c r="K534" s="15">
        <f>IF(Raw_Data!I534="","",TIMEVALUE(Raw_Data!I534))</f>
        <v>0.38819444444444445</v>
      </c>
      <c r="L534" s="15">
        <f>IF(Raw_Data!J534="","",TIMEVALUE(Raw_Data!J534))</f>
        <v>0.70763888888888893</v>
      </c>
      <c r="M534" s="13">
        <f>Raw_Data!K534</f>
        <v>7.68</v>
      </c>
      <c r="N534" s="13">
        <f>Raw_Data!L534</f>
        <v>32</v>
      </c>
      <c r="O534" s="13">
        <f>Raw_Data!M534</f>
        <v>25</v>
      </c>
      <c r="P534" s="13">
        <f t="shared" si="34"/>
        <v>7</v>
      </c>
      <c r="Q534" s="13">
        <f>Raw_Data!O534</f>
        <v>32</v>
      </c>
      <c r="R534" s="16">
        <f t="shared" si="35"/>
        <v>78.125</v>
      </c>
      <c r="S534" s="16">
        <f>Raw_Data!Q534</f>
        <v>78.099999999999994</v>
      </c>
      <c r="T534" s="17">
        <f>Raw_Data!R534</f>
        <v>0</v>
      </c>
      <c r="U534" s="13" t="str">
        <f>Raw_Data!S534</f>
        <v>Medium</v>
      </c>
      <c r="V534" s="13" t="str">
        <f>Raw_Data!T534</f>
        <v>Pending</v>
      </c>
    </row>
    <row r="535" spans="1:22" x14ac:dyDescent="0.3">
      <c r="A535" s="13" t="str">
        <f>Raw_Data!A535</f>
        <v>EMP014</v>
      </c>
      <c r="B535" s="13" t="str">
        <f>Raw_Data!B535</f>
        <v>Neha Agarwal</v>
      </c>
      <c r="C535" s="13" t="str">
        <f>Raw_Data!C535</f>
        <v>Customer Support</v>
      </c>
      <c r="D535" s="13" t="str">
        <f>Raw_Data!D535</f>
        <v>Support Executive</v>
      </c>
      <c r="E535" s="13" t="str">
        <f>Raw_Data!E535</f>
        <v>Kolkata</v>
      </c>
      <c r="F535" s="13" t="str">
        <f>Raw_Data!F535</f>
        <v>Ritu Ghosh</v>
      </c>
      <c r="G535" s="14">
        <f>DATE(VALUE(RIGHT(Raw_Data!G535,4)),VALUE(MID(Raw_Data!G535,4,2)),VALUE(LEFT(Raw_Data!G535,2)))</f>
        <v>46143</v>
      </c>
      <c r="H535" s="13" t="str">
        <f t="shared" si="32"/>
        <v>May-2026</v>
      </c>
      <c r="I535" s="13" t="str">
        <f t="shared" si="33"/>
        <v>Fri</v>
      </c>
      <c r="J535" s="13" t="str">
        <f>Raw_Data!H535</f>
        <v>Present</v>
      </c>
      <c r="K535" s="15">
        <f>IF(Raw_Data!I535="","",TIMEVALUE(Raw_Data!I535))</f>
        <v>0.42291666666666666</v>
      </c>
      <c r="L535" s="15">
        <f>IF(Raw_Data!J535="","",TIMEVALUE(Raw_Data!J535))</f>
        <v>0.73819444444444449</v>
      </c>
      <c r="M535" s="13">
        <f>Raw_Data!K535</f>
        <v>7.58</v>
      </c>
      <c r="N535" s="13">
        <f>Raw_Data!L535</f>
        <v>17</v>
      </c>
      <c r="O535" s="13">
        <f>Raw_Data!M535</f>
        <v>16</v>
      </c>
      <c r="P535" s="13">
        <f t="shared" si="34"/>
        <v>1</v>
      </c>
      <c r="Q535" s="13">
        <f>Raw_Data!O535</f>
        <v>17</v>
      </c>
      <c r="R535" s="16">
        <f t="shared" si="35"/>
        <v>94.117647058823522</v>
      </c>
      <c r="S535" s="16">
        <f>Raw_Data!Q535</f>
        <v>94.1</v>
      </c>
      <c r="T535" s="17">
        <f>Raw_Data!R535</f>
        <v>0</v>
      </c>
      <c r="U535" s="13" t="str">
        <f>Raw_Data!S535</f>
        <v>Medium</v>
      </c>
      <c r="V535" s="13" t="str">
        <f>Raw_Data!T535</f>
        <v>In Progress</v>
      </c>
    </row>
    <row r="536" spans="1:22" x14ac:dyDescent="0.3">
      <c r="A536" s="13" t="str">
        <f>Raw_Data!A536</f>
        <v>EMP015</v>
      </c>
      <c r="B536" s="13" t="str">
        <f>Raw_Data!B536</f>
        <v>Siddharth Roy</v>
      </c>
      <c r="C536" s="13" t="str">
        <f>Raw_Data!C536</f>
        <v>Customer Support</v>
      </c>
      <c r="D536" s="13" t="str">
        <f>Raw_Data!D536</f>
        <v>Senior Executive</v>
      </c>
      <c r="E536" s="13" t="str">
        <f>Raw_Data!E536</f>
        <v>Kolkata</v>
      </c>
      <c r="F536" s="13" t="str">
        <f>Raw_Data!F536</f>
        <v>Ritu Ghosh</v>
      </c>
      <c r="G536" s="14">
        <f>DATE(VALUE(RIGHT(Raw_Data!G536,4)),VALUE(MID(Raw_Data!G536,4,2)),VALUE(LEFT(Raw_Data!G536,2)))</f>
        <v>46143</v>
      </c>
      <c r="H536" s="13" t="str">
        <f t="shared" si="32"/>
        <v>May-2026</v>
      </c>
      <c r="I536" s="13" t="str">
        <f t="shared" si="33"/>
        <v>Fri</v>
      </c>
      <c r="J536" s="13" t="str">
        <f>Raw_Data!H536</f>
        <v>Present</v>
      </c>
      <c r="K536" s="15">
        <f>IF(Raw_Data!I536="","",TIMEVALUE(Raw_Data!I536))</f>
        <v>0.37638888888888888</v>
      </c>
      <c r="L536" s="15">
        <f>IF(Raw_Data!J536="","",TIMEVALUE(Raw_Data!J536))</f>
        <v>0.76666666666666672</v>
      </c>
      <c r="M536" s="13">
        <f>Raw_Data!K536</f>
        <v>9.3800000000000008</v>
      </c>
      <c r="N536" s="13">
        <f>Raw_Data!L536</f>
        <v>24</v>
      </c>
      <c r="O536" s="13">
        <f>Raw_Data!M536</f>
        <v>24</v>
      </c>
      <c r="P536" s="13">
        <f t="shared" si="34"/>
        <v>0</v>
      </c>
      <c r="Q536" s="13">
        <f>Raw_Data!O536</f>
        <v>24</v>
      </c>
      <c r="R536" s="16">
        <f t="shared" si="35"/>
        <v>100</v>
      </c>
      <c r="S536" s="16">
        <f>Raw_Data!Q536</f>
        <v>100</v>
      </c>
      <c r="T536" s="17">
        <f>Raw_Data!R536</f>
        <v>1.38</v>
      </c>
      <c r="U536" s="13" t="str">
        <f>Raw_Data!S536</f>
        <v>Low</v>
      </c>
      <c r="V536" s="13" t="str">
        <f>Raw_Data!T536</f>
        <v>Closed</v>
      </c>
    </row>
    <row r="537" spans="1:22" x14ac:dyDescent="0.3">
      <c r="A537" s="13" t="str">
        <f>Raw_Data!A537</f>
        <v>EMP016</v>
      </c>
      <c r="B537" s="13" t="str">
        <f>Raw_Data!B537</f>
        <v>Pooja Saha</v>
      </c>
      <c r="C537" s="13" t="str">
        <f>Raw_Data!C537</f>
        <v>Operations</v>
      </c>
      <c r="D537" s="13" t="str">
        <f>Raw_Data!D537</f>
        <v>Process Executive</v>
      </c>
      <c r="E537" s="13" t="str">
        <f>Raw_Data!E537</f>
        <v>Durgapur</v>
      </c>
      <c r="F537" s="13" t="str">
        <f>Raw_Data!F537</f>
        <v>Amit Roy</v>
      </c>
      <c r="G537" s="14">
        <f>DATE(VALUE(RIGHT(Raw_Data!G537,4)),VALUE(MID(Raw_Data!G537,4,2)),VALUE(LEFT(Raw_Data!G537,2)))</f>
        <v>46143</v>
      </c>
      <c r="H537" s="13" t="str">
        <f t="shared" si="32"/>
        <v>May-2026</v>
      </c>
      <c r="I537" s="13" t="str">
        <f t="shared" si="33"/>
        <v>Fri</v>
      </c>
      <c r="J537" s="13" t="str">
        <f>Raw_Data!H537</f>
        <v>Present</v>
      </c>
      <c r="K537" s="15">
        <f>IF(Raw_Data!I537="","",TIMEVALUE(Raw_Data!I537))</f>
        <v>0.37638888888888888</v>
      </c>
      <c r="L537" s="15">
        <f>IF(Raw_Data!J537="","",TIMEVALUE(Raw_Data!J537))</f>
        <v>0.75416666666666665</v>
      </c>
      <c r="M537" s="13">
        <f>Raw_Data!K537</f>
        <v>9.07</v>
      </c>
      <c r="N537" s="13">
        <f>Raw_Data!L537</f>
        <v>31</v>
      </c>
      <c r="O537" s="13">
        <f>Raw_Data!M537</f>
        <v>31</v>
      </c>
      <c r="P537" s="13">
        <f t="shared" si="34"/>
        <v>0</v>
      </c>
      <c r="Q537" s="13">
        <f>Raw_Data!O537</f>
        <v>31</v>
      </c>
      <c r="R537" s="16">
        <f t="shared" si="35"/>
        <v>100</v>
      </c>
      <c r="S537" s="16">
        <f>Raw_Data!Q537</f>
        <v>100</v>
      </c>
      <c r="T537" s="17">
        <f>Raw_Data!R537</f>
        <v>1.07</v>
      </c>
      <c r="U537" s="13" t="str">
        <f>Raw_Data!S537</f>
        <v>Low</v>
      </c>
      <c r="V537" s="13" t="str">
        <f>Raw_Data!T537</f>
        <v>Closed</v>
      </c>
    </row>
    <row r="538" spans="1:22" x14ac:dyDescent="0.3">
      <c r="A538" s="13" t="str">
        <f>Raw_Data!A538</f>
        <v>EMP017</v>
      </c>
      <c r="B538" s="13" t="str">
        <f>Raw_Data!B538</f>
        <v>Abhishek Paul</v>
      </c>
      <c r="C538" s="13" t="str">
        <f>Raw_Data!C538</f>
        <v>Operations</v>
      </c>
      <c r="D538" s="13" t="str">
        <f>Raw_Data!D538</f>
        <v>Process Executive</v>
      </c>
      <c r="E538" s="13" t="str">
        <f>Raw_Data!E538</f>
        <v>Durgapur</v>
      </c>
      <c r="F538" s="13" t="str">
        <f>Raw_Data!F538</f>
        <v>Amit Roy</v>
      </c>
      <c r="G538" s="14">
        <f>DATE(VALUE(RIGHT(Raw_Data!G538,4)),VALUE(MID(Raw_Data!G538,4,2)),VALUE(LEFT(Raw_Data!G538,2)))</f>
        <v>46143</v>
      </c>
      <c r="H538" s="13" t="str">
        <f t="shared" si="32"/>
        <v>May-2026</v>
      </c>
      <c r="I538" s="13" t="str">
        <f t="shared" si="33"/>
        <v>Fri</v>
      </c>
      <c r="J538" s="13" t="str">
        <f>Raw_Data!H538</f>
        <v>Present</v>
      </c>
      <c r="K538" s="15">
        <f>IF(Raw_Data!I538="","",TIMEVALUE(Raw_Data!I538))</f>
        <v>0.42291666666666666</v>
      </c>
      <c r="L538" s="15">
        <f>IF(Raw_Data!J538="","",TIMEVALUE(Raw_Data!J538))</f>
        <v>0.74861111111111112</v>
      </c>
      <c r="M538" s="13">
        <f>Raw_Data!K538</f>
        <v>7.83</v>
      </c>
      <c r="N538" s="13">
        <f>Raw_Data!L538</f>
        <v>27</v>
      </c>
      <c r="O538" s="13">
        <f>Raw_Data!M538</f>
        <v>19</v>
      </c>
      <c r="P538" s="13">
        <f t="shared" si="34"/>
        <v>8</v>
      </c>
      <c r="Q538" s="13">
        <f>Raw_Data!O538</f>
        <v>27</v>
      </c>
      <c r="R538" s="16">
        <f t="shared" si="35"/>
        <v>70.370370370370367</v>
      </c>
      <c r="S538" s="16">
        <f>Raw_Data!Q538</f>
        <v>70.400000000000006</v>
      </c>
      <c r="T538" s="17">
        <f>Raw_Data!R538</f>
        <v>0</v>
      </c>
      <c r="U538" s="13" t="str">
        <f>Raw_Data!S538</f>
        <v>High</v>
      </c>
      <c r="V538" s="13" t="str">
        <f>Raw_Data!T538</f>
        <v>Backlog</v>
      </c>
    </row>
    <row r="539" spans="1:22" x14ac:dyDescent="0.3">
      <c r="A539" s="13" t="str">
        <f>Raw_Data!A539</f>
        <v>EMP018</v>
      </c>
      <c r="B539" s="13" t="str">
        <f>Raw_Data!B539</f>
        <v>Nandini Ghosh</v>
      </c>
      <c r="C539" s="13" t="str">
        <f>Raw_Data!C539</f>
        <v>Finance</v>
      </c>
      <c r="D539" s="13" t="str">
        <f>Raw_Data!D539</f>
        <v>Finance Executive</v>
      </c>
      <c r="E539" s="13" t="str">
        <f>Raw_Data!E539</f>
        <v>Durgapur</v>
      </c>
      <c r="F539" s="13" t="str">
        <f>Raw_Data!F539</f>
        <v>Neha Sen</v>
      </c>
      <c r="G539" s="14">
        <f>DATE(VALUE(RIGHT(Raw_Data!G539,4)),VALUE(MID(Raw_Data!G539,4,2)),VALUE(LEFT(Raw_Data!G539,2)))</f>
        <v>46143</v>
      </c>
      <c r="H539" s="13" t="str">
        <f t="shared" si="32"/>
        <v>May-2026</v>
      </c>
      <c r="I539" s="13" t="str">
        <f t="shared" si="33"/>
        <v>Fri</v>
      </c>
      <c r="J539" s="13" t="str">
        <f>Raw_Data!H539</f>
        <v>Present</v>
      </c>
      <c r="K539" s="15">
        <f>IF(Raw_Data!I539="","",TIMEVALUE(Raw_Data!I539))</f>
        <v>0.38263888888888886</v>
      </c>
      <c r="L539" s="15">
        <f>IF(Raw_Data!J539="","",TIMEVALUE(Raw_Data!J539))</f>
        <v>0.76249999999999996</v>
      </c>
      <c r="M539" s="13">
        <f>Raw_Data!K539</f>
        <v>9.1199999999999992</v>
      </c>
      <c r="N539" s="13">
        <f>Raw_Data!L539</f>
        <v>12</v>
      </c>
      <c r="O539" s="13">
        <f>Raw_Data!M539</f>
        <v>8</v>
      </c>
      <c r="P539" s="13">
        <f t="shared" si="34"/>
        <v>4</v>
      </c>
      <c r="Q539" s="13">
        <f>Raw_Data!O539</f>
        <v>12</v>
      </c>
      <c r="R539" s="16">
        <f t="shared" si="35"/>
        <v>66.666666666666657</v>
      </c>
      <c r="S539" s="16">
        <f>Raw_Data!Q539</f>
        <v>66.7</v>
      </c>
      <c r="T539" s="17">
        <f>Raw_Data!R539</f>
        <v>1.1200000000000001</v>
      </c>
      <c r="U539" s="13" t="str">
        <f>Raw_Data!S539</f>
        <v>Medium</v>
      </c>
      <c r="V539" s="13" t="str">
        <f>Raw_Data!T539</f>
        <v>Pending</v>
      </c>
    </row>
    <row r="540" spans="1:22" x14ac:dyDescent="0.3">
      <c r="A540" s="13" t="str">
        <f>Raw_Data!A540</f>
        <v>EMP019</v>
      </c>
      <c r="B540" s="13" t="str">
        <f>Raw_Data!B540</f>
        <v>Manish Kumar</v>
      </c>
      <c r="C540" s="13" t="str">
        <f>Raw_Data!C540</f>
        <v>Sales</v>
      </c>
      <c r="D540" s="13" t="str">
        <f>Raw_Data!D540</f>
        <v>Sales Executive</v>
      </c>
      <c r="E540" s="13" t="str">
        <f>Raw_Data!E540</f>
        <v>Durgapur</v>
      </c>
      <c r="F540" s="13" t="str">
        <f>Raw_Data!F540</f>
        <v>Sourav Das</v>
      </c>
      <c r="G540" s="14">
        <f>DATE(VALUE(RIGHT(Raw_Data!G540,4)),VALUE(MID(Raw_Data!G540,4,2)),VALUE(LEFT(Raw_Data!G540,2)))</f>
        <v>46143</v>
      </c>
      <c r="H540" s="13" t="str">
        <f t="shared" si="32"/>
        <v>May-2026</v>
      </c>
      <c r="I540" s="13" t="str">
        <f t="shared" si="33"/>
        <v>Fri</v>
      </c>
      <c r="J540" s="13" t="str">
        <f>Raw_Data!H540</f>
        <v>Present</v>
      </c>
      <c r="K540" s="15">
        <f>IF(Raw_Data!I540="","",TIMEVALUE(Raw_Data!I540))</f>
        <v>0.3888888888888889</v>
      </c>
      <c r="L540" s="15">
        <f>IF(Raw_Data!J540="","",TIMEVALUE(Raw_Data!J540))</f>
        <v>0.7055555555555556</v>
      </c>
      <c r="M540" s="13">
        <f>Raw_Data!K540</f>
        <v>7.61</v>
      </c>
      <c r="N540" s="13">
        <f>Raw_Data!L540</f>
        <v>27</v>
      </c>
      <c r="O540" s="13">
        <f>Raw_Data!M540</f>
        <v>22</v>
      </c>
      <c r="P540" s="13">
        <f t="shared" si="34"/>
        <v>5</v>
      </c>
      <c r="Q540" s="13">
        <f>Raw_Data!O540</f>
        <v>27</v>
      </c>
      <c r="R540" s="16">
        <f t="shared" si="35"/>
        <v>81.481481481481481</v>
      </c>
      <c r="S540" s="16">
        <f>Raw_Data!Q540</f>
        <v>81.5</v>
      </c>
      <c r="T540" s="17">
        <f>Raw_Data!R540</f>
        <v>0</v>
      </c>
      <c r="U540" s="13" t="str">
        <f>Raw_Data!S540</f>
        <v>Medium</v>
      </c>
      <c r="V540" s="13" t="str">
        <f>Raw_Data!T540</f>
        <v>Pending</v>
      </c>
    </row>
    <row r="541" spans="1:22" x14ac:dyDescent="0.3">
      <c r="A541" s="13" t="str">
        <f>Raw_Data!A541</f>
        <v>EMP020</v>
      </c>
      <c r="B541" s="13" t="str">
        <f>Raw_Data!B541</f>
        <v>Riya Chatterjee</v>
      </c>
      <c r="C541" s="13" t="str">
        <f>Raw_Data!C541</f>
        <v>Customer Support</v>
      </c>
      <c r="D541" s="13" t="str">
        <f>Raw_Data!D541</f>
        <v>Support Executive</v>
      </c>
      <c r="E541" s="13" t="str">
        <f>Raw_Data!E541</f>
        <v>Durgapur</v>
      </c>
      <c r="F541" s="13" t="str">
        <f>Raw_Data!F541</f>
        <v>Ritu Ghosh</v>
      </c>
      <c r="G541" s="14">
        <f>DATE(VALUE(RIGHT(Raw_Data!G541,4)),VALUE(MID(Raw_Data!G541,4,2)),VALUE(LEFT(Raw_Data!G541,2)))</f>
        <v>46143</v>
      </c>
      <c r="H541" s="13" t="str">
        <f t="shared" si="32"/>
        <v>May-2026</v>
      </c>
      <c r="I541" s="13" t="str">
        <f t="shared" si="33"/>
        <v>Fri</v>
      </c>
      <c r="J541" s="13" t="str">
        <f>Raw_Data!H541</f>
        <v>Present</v>
      </c>
      <c r="K541" s="15">
        <f>IF(Raw_Data!I541="","",TIMEVALUE(Raw_Data!I541))</f>
        <v>0.38263888888888886</v>
      </c>
      <c r="L541" s="15">
        <f>IF(Raw_Data!J541="","",TIMEVALUE(Raw_Data!J541))</f>
        <v>0.76388888888888884</v>
      </c>
      <c r="M541" s="13">
        <f>Raw_Data!K541</f>
        <v>9.16</v>
      </c>
      <c r="N541" s="13">
        <f>Raw_Data!L541</f>
        <v>30</v>
      </c>
      <c r="O541" s="13">
        <f>Raw_Data!M541</f>
        <v>30</v>
      </c>
      <c r="P541" s="13">
        <f t="shared" si="34"/>
        <v>0</v>
      </c>
      <c r="Q541" s="13">
        <f>Raw_Data!O541</f>
        <v>30</v>
      </c>
      <c r="R541" s="16">
        <f t="shared" si="35"/>
        <v>100</v>
      </c>
      <c r="S541" s="16">
        <f>Raw_Data!Q541</f>
        <v>100</v>
      </c>
      <c r="T541" s="17">
        <f>Raw_Data!R541</f>
        <v>1.1599999999999999</v>
      </c>
      <c r="U541" s="13" t="str">
        <f>Raw_Data!S541</f>
        <v>Low</v>
      </c>
      <c r="V541" s="13" t="str">
        <f>Raw_Data!T541</f>
        <v>Closed</v>
      </c>
    </row>
    <row r="542" spans="1:22" x14ac:dyDescent="0.3">
      <c r="A542" s="13" t="str">
        <f>Raw_Data!A542</f>
        <v>EMP001</v>
      </c>
      <c r="B542" s="13" t="str">
        <f>Raw_Data!B542</f>
        <v>Aarav Sharma</v>
      </c>
      <c r="C542" s="13" t="str">
        <f>Raw_Data!C542</f>
        <v>Operations</v>
      </c>
      <c r="D542" s="13" t="str">
        <f>Raw_Data!D542</f>
        <v>MIS Executive</v>
      </c>
      <c r="E542" s="13" t="str">
        <f>Raw_Data!E542</f>
        <v>Kolkata</v>
      </c>
      <c r="F542" s="13" t="str">
        <f>Raw_Data!F542</f>
        <v>Amit Roy</v>
      </c>
      <c r="G542" s="14">
        <f>DATE(VALUE(RIGHT(Raw_Data!G542,4)),VALUE(MID(Raw_Data!G542,4,2)),VALUE(LEFT(Raw_Data!G542,2)))</f>
        <v>46144</v>
      </c>
      <c r="H542" s="13" t="str">
        <f t="shared" si="32"/>
        <v>May-2026</v>
      </c>
      <c r="I542" s="13" t="str">
        <f t="shared" si="33"/>
        <v>Sat</v>
      </c>
      <c r="J542" s="13" t="str">
        <f>Raw_Data!H542</f>
        <v>Present</v>
      </c>
      <c r="K542" s="15">
        <f>IF(Raw_Data!I542="","",TIMEVALUE(Raw_Data!I542))</f>
        <v>0.42708333333333331</v>
      </c>
      <c r="L542" s="15">
        <f>IF(Raw_Data!J542="","",TIMEVALUE(Raw_Data!J542))</f>
        <v>0.80694444444444446</v>
      </c>
      <c r="M542" s="13">
        <f>Raw_Data!K542</f>
        <v>9.1199999999999992</v>
      </c>
      <c r="N542" s="13">
        <f>Raw_Data!L542</f>
        <v>28</v>
      </c>
      <c r="O542" s="13">
        <f>Raw_Data!M542</f>
        <v>26</v>
      </c>
      <c r="P542" s="13">
        <f t="shared" si="34"/>
        <v>2</v>
      </c>
      <c r="Q542" s="13">
        <f>Raw_Data!O542</f>
        <v>28</v>
      </c>
      <c r="R542" s="16">
        <f t="shared" si="35"/>
        <v>92.857142857142861</v>
      </c>
      <c r="S542" s="16">
        <f>Raw_Data!Q542</f>
        <v>92.9</v>
      </c>
      <c r="T542" s="17">
        <f>Raw_Data!R542</f>
        <v>1.1200000000000001</v>
      </c>
      <c r="U542" s="13" t="str">
        <f>Raw_Data!S542</f>
        <v>Medium</v>
      </c>
      <c r="V542" s="13" t="str">
        <f>Raw_Data!T542</f>
        <v>In Progress</v>
      </c>
    </row>
    <row r="543" spans="1:22" x14ac:dyDescent="0.3">
      <c r="A543" s="13" t="str">
        <f>Raw_Data!A543</f>
        <v>EMP002</v>
      </c>
      <c r="B543" s="13" t="str">
        <f>Raw_Data!B543</f>
        <v>Priya Singh</v>
      </c>
      <c r="C543" s="13" t="str">
        <f>Raw_Data!C543</f>
        <v>Operations</v>
      </c>
      <c r="D543" s="13" t="str">
        <f>Raw_Data!D543</f>
        <v>Process Executive</v>
      </c>
      <c r="E543" s="13" t="str">
        <f>Raw_Data!E543</f>
        <v>Kolkata</v>
      </c>
      <c r="F543" s="13" t="str">
        <f>Raw_Data!F543</f>
        <v>Amit Roy</v>
      </c>
      <c r="G543" s="14">
        <f>DATE(VALUE(RIGHT(Raw_Data!G543,4)),VALUE(MID(Raw_Data!G543,4,2)),VALUE(LEFT(Raw_Data!G543,2)))</f>
        <v>46144</v>
      </c>
      <c r="H543" s="13" t="str">
        <f t="shared" si="32"/>
        <v>May-2026</v>
      </c>
      <c r="I543" s="13" t="str">
        <f t="shared" si="33"/>
        <v>Sat</v>
      </c>
      <c r="J543" s="13" t="str">
        <f>Raw_Data!H543</f>
        <v>Present</v>
      </c>
      <c r="K543" s="15">
        <f>IF(Raw_Data!I543="","",TIMEVALUE(Raw_Data!I543))</f>
        <v>0.37847222222222221</v>
      </c>
      <c r="L543" s="15">
        <f>IF(Raw_Data!J543="","",TIMEVALUE(Raw_Data!J543))</f>
        <v>0.68888888888888888</v>
      </c>
      <c r="M543" s="13">
        <f>Raw_Data!K543</f>
        <v>7.45</v>
      </c>
      <c r="N543" s="13">
        <f>Raw_Data!L543</f>
        <v>28</v>
      </c>
      <c r="O543" s="13">
        <f>Raw_Data!M543</f>
        <v>25</v>
      </c>
      <c r="P543" s="13">
        <f t="shared" si="34"/>
        <v>3</v>
      </c>
      <c r="Q543" s="13">
        <f>Raw_Data!O543</f>
        <v>28</v>
      </c>
      <c r="R543" s="16">
        <f t="shared" si="35"/>
        <v>89.285714285714292</v>
      </c>
      <c r="S543" s="16">
        <f>Raw_Data!Q543</f>
        <v>89.3</v>
      </c>
      <c r="T543" s="17">
        <f>Raw_Data!R543</f>
        <v>0</v>
      </c>
      <c r="U543" s="13" t="str">
        <f>Raw_Data!S543</f>
        <v>Medium</v>
      </c>
      <c r="V543" s="13" t="str">
        <f>Raw_Data!T543</f>
        <v>In Progress</v>
      </c>
    </row>
    <row r="544" spans="1:22" x14ac:dyDescent="0.3">
      <c r="A544" s="13" t="str">
        <f>Raw_Data!A544</f>
        <v>EMP003</v>
      </c>
      <c r="B544" s="13" t="str">
        <f>Raw_Data!B544</f>
        <v>Rahul Verma</v>
      </c>
      <c r="C544" s="13" t="str">
        <f>Raw_Data!C544</f>
        <v>Operations</v>
      </c>
      <c r="D544" s="13" t="str">
        <f>Raw_Data!D544</f>
        <v>Process Executive</v>
      </c>
      <c r="E544" s="13" t="str">
        <f>Raw_Data!E544</f>
        <v>Kolkata</v>
      </c>
      <c r="F544" s="13" t="str">
        <f>Raw_Data!F544</f>
        <v>Amit Roy</v>
      </c>
      <c r="G544" s="14">
        <f>DATE(VALUE(RIGHT(Raw_Data!G544,4)),VALUE(MID(Raw_Data!G544,4,2)),VALUE(LEFT(Raw_Data!G544,2)))</f>
        <v>46144</v>
      </c>
      <c r="H544" s="13" t="str">
        <f t="shared" si="32"/>
        <v>May-2026</v>
      </c>
      <c r="I544" s="13" t="str">
        <f t="shared" si="33"/>
        <v>Sat</v>
      </c>
      <c r="J544" s="13" t="str">
        <f>Raw_Data!H544</f>
        <v>Present</v>
      </c>
      <c r="K544" s="15">
        <f>IF(Raw_Data!I544="","",TIMEVALUE(Raw_Data!I544))</f>
        <v>0.38819444444444445</v>
      </c>
      <c r="L544" s="15">
        <f>IF(Raw_Data!J544="","",TIMEVALUE(Raw_Data!J544))</f>
        <v>0.69097222222222221</v>
      </c>
      <c r="M544" s="13">
        <f>Raw_Data!K544</f>
        <v>7.27</v>
      </c>
      <c r="N544" s="13">
        <f>Raw_Data!L544</f>
        <v>20</v>
      </c>
      <c r="O544" s="13">
        <f>Raw_Data!M544</f>
        <v>19</v>
      </c>
      <c r="P544" s="13">
        <f t="shared" si="34"/>
        <v>1</v>
      </c>
      <c r="Q544" s="13">
        <f>Raw_Data!O544</f>
        <v>20</v>
      </c>
      <c r="R544" s="16">
        <f t="shared" si="35"/>
        <v>95</v>
      </c>
      <c r="S544" s="16">
        <f>Raw_Data!Q544</f>
        <v>95</v>
      </c>
      <c r="T544" s="17">
        <f>Raw_Data!R544</f>
        <v>0</v>
      </c>
      <c r="U544" s="13" t="str">
        <f>Raw_Data!S544</f>
        <v>High</v>
      </c>
      <c r="V544" s="13" t="str">
        <f>Raw_Data!T544</f>
        <v>In Progress</v>
      </c>
    </row>
    <row r="545" spans="1:22" x14ac:dyDescent="0.3">
      <c r="A545" s="13" t="str">
        <f>Raw_Data!A545</f>
        <v>EMP004</v>
      </c>
      <c r="B545" s="13" t="str">
        <f>Raw_Data!B545</f>
        <v>Sneha Das</v>
      </c>
      <c r="C545" s="13" t="str">
        <f>Raw_Data!C545</f>
        <v>Operations</v>
      </c>
      <c r="D545" s="13" t="str">
        <f>Raw_Data!D545</f>
        <v>Senior Executive</v>
      </c>
      <c r="E545" s="13" t="str">
        <f>Raw_Data!E545</f>
        <v>Kolkata</v>
      </c>
      <c r="F545" s="13" t="str">
        <f>Raw_Data!F545</f>
        <v>Amit Roy</v>
      </c>
      <c r="G545" s="14">
        <f>DATE(VALUE(RIGHT(Raw_Data!G545,4)),VALUE(MID(Raw_Data!G545,4,2)),VALUE(LEFT(Raw_Data!G545,2)))</f>
        <v>46144</v>
      </c>
      <c r="H545" s="13" t="str">
        <f t="shared" si="32"/>
        <v>May-2026</v>
      </c>
      <c r="I545" s="13" t="str">
        <f t="shared" si="33"/>
        <v>Sat</v>
      </c>
      <c r="J545" s="13" t="str">
        <f>Raw_Data!H545</f>
        <v>Leave</v>
      </c>
      <c r="K545" s="15" t="str">
        <f>IF(Raw_Data!I545="","",TIMEVALUE(Raw_Data!I545))</f>
        <v/>
      </c>
      <c r="L545" s="15" t="str">
        <f>IF(Raw_Data!J545="","",TIMEVALUE(Raw_Data!J545))</f>
        <v/>
      </c>
      <c r="M545" s="13">
        <f>Raw_Data!K545</f>
        <v>0</v>
      </c>
      <c r="N545" s="13">
        <f>Raw_Data!L545</f>
        <v>0</v>
      </c>
      <c r="O545" s="13">
        <f>Raw_Data!M545</f>
        <v>0</v>
      </c>
      <c r="P545" s="13">
        <f t="shared" si="34"/>
        <v>0</v>
      </c>
      <c r="Q545" s="13">
        <f>Raw_Data!O545</f>
        <v>0</v>
      </c>
      <c r="R545" s="16">
        <f t="shared" si="35"/>
        <v>0</v>
      </c>
      <c r="S545" s="16">
        <f>Raw_Data!Q545</f>
        <v>0</v>
      </c>
      <c r="T545" s="17">
        <f>Raw_Data!R545</f>
        <v>0</v>
      </c>
      <c r="U545" s="13" t="str">
        <f>Raw_Data!S545</f>
        <v>Low</v>
      </c>
      <c r="V545" s="13" t="str">
        <f>Raw_Data!T545</f>
        <v>Closed</v>
      </c>
    </row>
    <row r="546" spans="1:22" x14ac:dyDescent="0.3">
      <c r="A546" s="13" t="str">
        <f>Raw_Data!A546</f>
        <v>EMP005</v>
      </c>
      <c r="B546" s="13" t="str">
        <f>Raw_Data!B546</f>
        <v>Vikram Patel</v>
      </c>
      <c r="C546" s="13" t="str">
        <f>Raw_Data!C546</f>
        <v>Operations</v>
      </c>
      <c r="D546" s="13" t="str">
        <f>Raw_Data!D546</f>
        <v>Process Executive</v>
      </c>
      <c r="E546" s="13" t="str">
        <f>Raw_Data!E546</f>
        <v>Kolkata</v>
      </c>
      <c r="F546" s="13" t="str">
        <f>Raw_Data!F546</f>
        <v>Amit Roy</v>
      </c>
      <c r="G546" s="14">
        <f>DATE(VALUE(RIGHT(Raw_Data!G546,4)),VALUE(MID(Raw_Data!G546,4,2)),VALUE(LEFT(Raw_Data!G546,2)))</f>
        <v>46144</v>
      </c>
      <c r="H546" s="13" t="str">
        <f t="shared" si="32"/>
        <v>May-2026</v>
      </c>
      <c r="I546" s="13" t="str">
        <f t="shared" si="33"/>
        <v>Sat</v>
      </c>
      <c r="J546" s="13" t="str">
        <f>Raw_Data!H546</f>
        <v>Present</v>
      </c>
      <c r="K546" s="15">
        <f>IF(Raw_Data!I546="","",TIMEVALUE(Raw_Data!I546))</f>
        <v>0.41875000000000001</v>
      </c>
      <c r="L546" s="15">
        <f>IF(Raw_Data!J546="","",TIMEVALUE(Raw_Data!J546))</f>
        <v>0.80694444444444446</v>
      </c>
      <c r="M546" s="13">
        <f>Raw_Data!K546</f>
        <v>9.33</v>
      </c>
      <c r="N546" s="13">
        <f>Raw_Data!L546</f>
        <v>22</v>
      </c>
      <c r="O546" s="13">
        <f>Raw_Data!M546</f>
        <v>20</v>
      </c>
      <c r="P546" s="13">
        <f t="shared" si="34"/>
        <v>2</v>
      </c>
      <c r="Q546" s="13">
        <f>Raw_Data!O546</f>
        <v>22</v>
      </c>
      <c r="R546" s="16">
        <f t="shared" si="35"/>
        <v>90.909090909090907</v>
      </c>
      <c r="S546" s="16">
        <f>Raw_Data!Q546</f>
        <v>90.9</v>
      </c>
      <c r="T546" s="17">
        <f>Raw_Data!R546</f>
        <v>1.33</v>
      </c>
      <c r="U546" s="13" t="str">
        <f>Raw_Data!S546</f>
        <v>Low</v>
      </c>
      <c r="V546" s="13" t="str">
        <f>Raw_Data!T546</f>
        <v>In Progress</v>
      </c>
    </row>
    <row r="547" spans="1:22" x14ac:dyDescent="0.3">
      <c r="A547" s="13" t="str">
        <f>Raw_Data!A547</f>
        <v>EMP006</v>
      </c>
      <c r="B547" s="13" t="str">
        <f>Raw_Data!B547</f>
        <v>Ananya Gupta</v>
      </c>
      <c r="C547" s="13" t="str">
        <f>Raw_Data!C547</f>
        <v>Finance</v>
      </c>
      <c r="D547" s="13" t="str">
        <f>Raw_Data!D547</f>
        <v>Finance Executive</v>
      </c>
      <c r="E547" s="13" t="str">
        <f>Raw_Data!E547</f>
        <v>Kolkata</v>
      </c>
      <c r="F547" s="13" t="str">
        <f>Raw_Data!F547</f>
        <v>Neha Sen</v>
      </c>
      <c r="G547" s="14">
        <f>DATE(VALUE(RIGHT(Raw_Data!G547,4)),VALUE(MID(Raw_Data!G547,4,2)),VALUE(LEFT(Raw_Data!G547,2)))</f>
        <v>46144</v>
      </c>
      <c r="H547" s="13" t="str">
        <f t="shared" si="32"/>
        <v>May-2026</v>
      </c>
      <c r="I547" s="13" t="str">
        <f t="shared" si="33"/>
        <v>Sat</v>
      </c>
      <c r="J547" s="13" t="str">
        <f>Raw_Data!H547</f>
        <v>Present</v>
      </c>
      <c r="K547" s="15">
        <f>IF(Raw_Data!I547="","",TIMEVALUE(Raw_Data!I547))</f>
        <v>0.38194444444444442</v>
      </c>
      <c r="L547" s="15">
        <f>IF(Raw_Data!J547="","",TIMEVALUE(Raw_Data!J547))</f>
        <v>0.73402777777777772</v>
      </c>
      <c r="M547" s="13">
        <f>Raw_Data!K547</f>
        <v>8.4499999999999993</v>
      </c>
      <c r="N547" s="13">
        <f>Raw_Data!L547</f>
        <v>16</v>
      </c>
      <c r="O547" s="13">
        <f>Raw_Data!M547</f>
        <v>15</v>
      </c>
      <c r="P547" s="13">
        <f t="shared" si="34"/>
        <v>1</v>
      </c>
      <c r="Q547" s="13">
        <f>Raw_Data!O547</f>
        <v>16</v>
      </c>
      <c r="R547" s="16">
        <f t="shared" si="35"/>
        <v>93.75</v>
      </c>
      <c r="S547" s="16">
        <f>Raw_Data!Q547</f>
        <v>93.8</v>
      </c>
      <c r="T547" s="17">
        <f>Raw_Data!R547</f>
        <v>0.45</v>
      </c>
      <c r="U547" s="13" t="str">
        <f>Raw_Data!S547</f>
        <v>Medium</v>
      </c>
      <c r="V547" s="13" t="str">
        <f>Raw_Data!T547</f>
        <v>In Progress</v>
      </c>
    </row>
    <row r="548" spans="1:22" x14ac:dyDescent="0.3">
      <c r="A548" s="13" t="str">
        <f>Raw_Data!A548</f>
        <v>EMP007</v>
      </c>
      <c r="B548" s="13" t="str">
        <f>Raw_Data!B548</f>
        <v>Rohan Mehta</v>
      </c>
      <c r="C548" s="13" t="str">
        <f>Raw_Data!C548</f>
        <v>Finance</v>
      </c>
      <c r="D548" s="13" t="str">
        <f>Raw_Data!D548</f>
        <v>Accounts Executive</v>
      </c>
      <c r="E548" s="13" t="str">
        <f>Raw_Data!E548</f>
        <v>Kolkata</v>
      </c>
      <c r="F548" s="13" t="str">
        <f>Raw_Data!F548</f>
        <v>Neha Sen</v>
      </c>
      <c r="G548" s="14">
        <f>DATE(VALUE(RIGHT(Raw_Data!G548,4)),VALUE(MID(Raw_Data!G548,4,2)),VALUE(LEFT(Raw_Data!G548,2)))</f>
        <v>46144</v>
      </c>
      <c r="H548" s="13" t="str">
        <f t="shared" si="32"/>
        <v>May-2026</v>
      </c>
      <c r="I548" s="13" t="str">
        <f t="shared" si="33"/>
        <v>Sat</v>
      </c>
      <c r="J548" s="13" t="str">
        <f>Raw_Data!H548</f>
        <v>Present</v>
      </c>
      <c r="K548" s="15">
        <f>IF(Raw_Data!I548="","",TIMEVALUE(Raw_Data!I548))</f>
        <v>0.38541666666666669</v>
      </c>
      <c r="L548" s="15">
        <f>IF(Raw_Data!J548="","",TIMEVALUE(Raw_Data!J548))</f>
        <v>0.71944444444444444</v>
      </c>
      <c r="M548" s="13">
        <f>Raw_Data!K548</f>
        <v>8.0299999999999994</v>
      </c>
      <c r="N548" s="13">
        <f>Raw_Data!L548</f>
        <v>13</v>
      </c>
      <c r="O548" s="13">
        <f>Raw_Data!M548</f>
        <v>13</v>
      </c>
      <c r="P548" s="13">
        <f t="shared" si="34"/>
        <v>0</v>
      </c>
      <c r="Q548" s="13">
        <f>Raw_Data!O548</f>
        <v>13</v>
      </c>
      <c r="R548" s="16">
        <f t="shared" si="35"/>
        <v>100</v>
      </c>
      <c r="S548" s="16">
        <f>Raw_Data!Q548</f>
        <v>100</v>
      </c>
      <c r="T548" s="17">
        <f>Raw_Data!R548</f>
        <v>0.03</v>
      </c>
      <c r="U548" s="13" t="str">
        <f>Raw_Data!S548</f>
        <v>Low</v>
      </c>
      <c r="V548" s="13" t="str">
        <f>Raw_Data!T548</f>
        <v>Closed</v>
      </c>
    </row>
    <row r="549" spans="1:22" x14ac:dyDescent="0.3">
      <c r="A549" s="13" t="str">
        <f>Raw_Data!A549</f>
        <v>EMP008</v>
      </c>
      <c r="B549" s="13" t="str">
        <f>Raw_Data!B549</f>
        <v>Ishita Roy</v>
      </c>
      <c r="C549" s="13" t="str">
        <f>Raw_Data!C549</f>
        <v>Finance</v>
      </c>
      <c r="D549" s="13" t="str">
        <f>Raw_Data!D549</f>
        <v>Finance Executive</v>
      </c>
      <c r="E549" s="13" t="str">
        <f>Raw_Data!E549</f>
        <v>Kolkata</v>
      </c>
      <c r="F549" s="13" t="str">
        <f>Raw_Data!F549</f>
        <v>Neha Sen</v>
      </c>
      <c r="G549" s="14">
        <f>DATE(VALUE(RIGHT(Raw_Data!G549,4)),VALUE(MID(Raw_Data!G549,4,2)),VALUE(LEFT(Raw_Data!G549,2)))</f>
        <v>46144</v>
      </c>
      <c r="H549" s="13" t="str">
        <f t="shared" si="32"/>
        <v>May-2026</v>
      </c>
      <c r="I549" s="13" t="str">
        <f t="shared" si="33"/>
        <v>Sat</v>
      </c>
      <c r="J549" s="13" t="str">
        <f>Raw_Data!H549</f>
        <v>Present</v>
      </c>
      <c r="K549" s="15">
        <f>IF(Raw_Data!I549="","",TIMEVALUE(Raw_Data!I549))</f>
        <v>0.375</v>
      </c>
      <c r="L549" s="15">
        <f>IF(Raw_Data!J549="","",TIMEVALUE(Raw_Data!J549))</f>
        <v>0.73888888888888893</v>
      </c>
      <c r="M549" s="13">
        <f>Raw_Data!K549</f>
        <v>8.74</v>
      </c>
      <c r="N549" s="13">
        <f>Raw_Data!L549</f>
        <v>11</v>
      </c>
      <c r="O549" s="13">
        <f>Raw_Data!M549</f>
        <v>8</v>
      </c>
      <c r="P549" s="13">
        <f t="shared" si="34"/>
        <v>3</v>
      </c>
      <c r="Q549" s="13">
        <f>Raw_Data!O549</f>
        <v>11</v>
      </c>
      <c r="R549" s="16">
        <f t="shared" si="35"/>
        <v>72.727272727272734</v>
      </c>
      <c r="S549" s="16">
        <f>Raw_Data!Q549</f>
        <v>72.7</v>
      </c>
      <c r="T549" s="17">
        <f>Raw_Data!R549</f>
        <v>0.74</v>
      </c>
      <c r="U549" s="13" t="str">
        <f>Raw_Data!S549</f>
        <v>High</v>
      </c>
      <c r="V549" s="13" t="str">
        <f>Raw_Data!T549</f>
        <v>In Progress</v>
      </c>
    </row>
    <row r="550" spans="1:22" x14ac:dyDescent="0.3">
      <c r="A550" s="13" t="str">
        <f>Raw_Data!A550</f>
        <v>EMP009</v>
      </c>
      <c r="B550" s="13" t="str">
        <f>Raw_Data!B550</f>
        <v>Arjun Nair</v>
      </c>
      <c r="C550" s="13" t="str">
        <f>Raw_Data!C550</f>
        <v>Sales</v>
      </c>
      <c r="D550" s="13" t="str">
        <f>Raw_Data!D550</f>
        <v>Sales Executive</v>
      </c>
      <c r="E550" s="13" t="str">
        <f>Raw_Data!E550</f>
        <v>Kolkata</v>
      </c>
      <c r="F550" s="13" t="str">
        <f>Raw_Data!F550</f>
        <v>Sourav Das</v>
      </c>
      <c r="G550" s="14">
        <f>DATE(VALUE(RIGHT(Raw_Data!G550,4)),VALUE(MID(Raw_Data!G550,4,2)),VALUE(LEFT(Raw_Data!G550,2)))</f>
        <v>46144</v>
      </c>
      <c r="H550" s="13" t="str">
        <f t="shared" si="32"/>
        <v>May-2026</v>
      </c>
      <c r="I550" s="13" t="str">
        <f t="shared" si="33"/>
        <v>Sat</v>
      </c>
      <c r="J550" s="13" t="str">
        <f>Raw_Data!H550</f>
        <v>Present</v>
      </c>
      <c r="K550" s="15">
        <f>IF(Raw_Data!I550="","",TIMEVALUE(Raw_Data!I550))</f>
        <v>0.37638888888888888</v>
      </c>
      <c r="L550" s="15">
        <f>IF(Raw_Data!J550="","",TIMEVALUE(Raw_Data!J550))</f>
        <v>0.75138888888888888</v>
      </c>
      <c r="M550" s="13">
        <f>Raw_Data!K550</f>
        <v>9</v>
      </c>
      <c r="N550" s="13">
        <f>Raw_Data!L550</f>
        <v>18</v>
      </c>
      <c r="O550" s="13">
        <f>Raw_Data!M550</f>
        <v>14</v>
      </c>
      <c r="P550" s="13">
        <f t="shared" si="34"/>
        <v>4</v>
      </c>
      <c r="Q550" s="13">
        <f>Raw_Data!O550</f>
        <v>18</v>
      </c>
      <c r="R550" s="16">
        <f t="shared" si="35"/>
        <v>77.777777777777786</v>
      </c>
      <c r="S550" s="16">
        <f>Raw_Data!Q550</f>
        <v>77.8</v>
      </c>
      <c r="T550" s="17">
        <f>Raw_Data!R550</f>
        <v>1</v>
      </c>
      <c r="U550" s="13" t="str">
        <f>Raw_Data!S550</f>
        <v>Medium</v>
      </c>
      <c r="V550" s="13" t="str">
        <f>Raw_Data!T550</f>
        <v>Pending</v>
      </c>
    </row>
    <row r="551" spans="1:22" x14ac:dyDescent="0.3">
      <c r="A551" s="13" t="str">
        <f>Raw_Data!A551</f>
        <v>EMP010</v>
      </c>
      <c r="B551" s="13" t="str">
        <f>Raw_Data!B551</f>
        <v>Meera Kapoor</v>
      </c>
      <c r="C551" s="13" t="str">
        <f>Raw_Data!C551</f>
        <v>Sales</v>
      </c>
      <c r="D551" s="13" t="str">
        <f>Raw_Data!D551</f>
        <v>Sales Executive</v>
      </c>
      <c r="E551" s="13" t="str">
        <f>Raw_Data!E551</f>
        <v>Kolkata</v>
      </c>
      <c r="F551" s="13" t="str">
        <f>Raw_Data!F551</f>
        <v>Sourav Das</v>
      </c>
      <c r="G551" s="14">
        <f>DATE(VALUE(RIGHT(Raw_Data!G551,4)),VALUE(MID(Raw_Data!G551,4,2)),VALUE(LEFT(Raw_Data!G551,2)))</f>
        <v>46144</v>
      </c>
      <c r="H551" s="13" t="str">
        <f t="shared" si="32"/>
        <v>May-2026</v>
      </c>
      <c r="I551" s="13" t="str">
        <f t="shared" si="33"/>
        <v>Sat</v>
      </c>
      <c r="J551" s="13" t="str">
        <f>Raw_Data!H551</f>
        <v>Present</v>
      </c>
      <c r="K551" s="15">
        <f>IF(Raw_Data!I551="","",TIMEVALUE(Raw_Data!I551))</f>
        <v>0.42499999999999999</v>
      </c>
      <c r="L551" s="15">
        <f>IF(Raw_Data!J551="","",TIMEVALUE(Raw_Data!J551))</f>
        <v>0.80625000000000002</v>
      </c>
      <c r="M551" s="13">
        <f>Raw_Data!K551</f>
        <v>9.16</v>
      </c>
      <c r="N551" s="13">
        <f>Raw_Data!L551</f>
        <v>24</v>
      </c>
      <c r="O551" s="13">
        <f>Raw_Data!M551</f>
        <v>17</v>
      </c>
      <c r="P551" s="13">
        <f t="shared" si="34"/>
        <v>7</v>
      </c>
      <c r="Q551" s="13">
        <f>Raw_Data!O551</f>
        <v>24</v>
      </c>
      <c r="R551" s="16">
        <f t="shared" si="35"/>
        <v>70.833333333333343</v>
      </c>
      <c r="S551" s="16">
        <f>Raw_Data!Q551</f>
        <v>70.8</v>
      </c>
      <c r="T551" s="17">
        <f>Raw_Data!R551</f>
        <v>1.1599999999999999</v>
      </c>
      <c r="U551" s="13" t="str">
        <f>Raw_Data!S551</f>
        <v>Medium</v>
      </c>
      <c r="V551" s="13" t="str">
        <f>Raw_Data!T551</f>
        <v>Pending</v>
      </c>
    </row>
    <row r="552" spans="1:22" x14ac:dyDescent="0.3">
      <c r="A552" s="13" t="str">
        <f>Raw_Data!A552</f>
        <v>EMP011</v>
      </c>
      <c r="B552" s="13" t="str">
        <f>Raw_Data!B552</f>
        <v>Karan Malhotra</v>
      </c>
      <c r="C552" s="13" t="str">
        <f>Raw_Data!C552</f>
        <v>Sales</v>
      </c>
      <c r="D552" s="13" t="str">
        <f>Raw_Data!D552</f>
        <v>Senior Executive</v>
      </c>
      <c r="E552" s="13" t="str">
        <f>Raw_Data!E552</f>
        <v>Kolkata</v>
      </c>
      <c r="F552" s="13" t="str">
        <f>Raw_Data!F552</f>
        <v>Sourav Das</v>
      </c>
      <c r="G552" s="14">
        <f>DATE(VALUE(RIGHT(Raw_Data!G552,4)),VALUE(MID(Raw_Data!G552,4,2)),VALUE(LEFT(Raw_Data!G552,2)))</f>
        <v>46144</v>
      </c>
      <c r="H552" s="13" t="str">
        <f t="shared" si="32"/>
        <v>May-2026</v>
      </c>
      <c r="I552" s="13" t="str">
        <f t="shared" si="33"/>
        <v>Sat</v>
      </c>
      <c r="J552" s="13" t="str">
        <f>Raw_Data!H552</f>
        <v>Present</v>
      </c>
      <c r="K552" s="15">
        <f>IF(Raw_Data!I552="","",TIMEVALUE(Raw_Data!I552))</f>
        <v>0.38541666666666669</v>
      </c>
      <c r="L552" s="15">
        <f>IF(Raw_Data!J552="","",TIMEVALUE(Raw_Data!J552))</f>
        <v>0.72986111111111107</v>
      </c>
      <c r="M552" s="13">
        <f>Raw_Data!K552</f>
        <v>8.27</v>
      </c>
      <c r="N552" s="13">
        <f>Raw_Data!L552</f>
        <v>24</v>
      </c>
      <c r="O552" s="13">
        <f>Raw_Data!M552</f>
        <v>22</v>
      </c>
      <c r="P552" s="13">
        <f t="shared" si="34"/>
        <v>2</v>
      </c>
      <c r="Q552" s="13">
        <f>Raw_Data!O552</f>
        <v>24</v>
      </c>
      <c r="R552" s="16">
        <f t="shared" si="35"/>
        <v>91.666666666666657</v>
      </c>
      <c r="S552" s="16">
        <f>Raw_Data!Q552</f>
        <v>91.7</v>
      </c>
      <c r="T552" s="17">
        <f>Raw_Data!R552</f>
        <v>0.27</v>
      </c>
      <c r="U552" s="13" t="str">
        <f>Raw_Data!S552</f>
        <v>Low</v>
      </c>
      <c r="V552" s="13" t="str">
        <f>Raw_Data!T552</f>
        <v>In Progress</v>
      </c>
    </row>
    <row r="553" spans="1:22" x14ac:dyDescent="0.3">
      <c r="A553" s="13" t="str">
        <f>Raw_Data!A553</f>
        <v>EMP012</v>
      </c>
      <c r="B553" s="13" t="str">
        <f>Raw_Data!B553</f>
        <v>Tanya Bose</v>
      </c>
      <c r="C553" s="13" t="str">
        <f>Raw_Data!C553</f>
        <v>HR</v>
      </c>
      <c r="D553" s="13" t="str">
        <f>Raw_Data!D553</f>
        <v>HR Executive</v>
      </c>
      <c r="E553" s="13" t="str">
        <f>Raw_Data!E553</f>
        <v>Kolkata</v>
      </c>
      <c r="F553" s="13" t="str">
        <f>Raw_Data!F553</f>
        <v>Ritu Ghosh</v>
      </c>
      <c r="G553" s="14">
        <f>DATE(VALUE(RIGHT(Raw_Data!G553,4)),VALUE(MID(Raw_Data!G553,4,2)),VALUE(LEFT(Raw_Data!G553,2)))</f>
        <v>46144</v>
      </c>
      <c r="H553" s="13" t="str">
        <f t="shared" si="32"/>
        <v>May-2026</v>
      </c>
      <c r="I553" s="13" t="str">
        <f t="shared" si="33"/>
        <v>Sat</v>
      </c>
      <c r="J553" s="13" t="str">
        <f>Raw_Data!H553</f>
        <v>Present</v>
      </c>
      <c r="K553" s="15">
        <f>IF(Raw_Data!I553="","",TIMEVALUE(Raw_Data!I553))</f>
        <v>0.37638888888888888</v>
      </c>
      <c r="L553" s="15">
        <f>IF(Raw_Data!J553="","",TIMEVALUE(Raw_Data!J553))</f>
        <v>0.75555555555555554</v>
      </c>
      <c r="M553" s="13">
        <f>Raw_Data!K553</f>
        <v>9.1</v>
      </c>
      <c r="N553" s="13">
        <f>Raw_Data!L553</f>
        <v>15</v>
      </c>
      <c r="O553" s="13">
        <f>Raw_Data!M553</f>
        <v>15</v>
      </c>
      <c r="P553" s="13">
        <f t="shared" si="34"/>
        <v>0</v>
      </c>
      <c r="Q553" s="13">
        <f>Raw_Data!O553</f>
        <v>15</v>
      </c>
      <c r="R553" s="16">
        <f t="shared" si="35"/>
        <v>100</v>
      </c>
      <c r="S553" s="16">
        <f>Raw_Data!Q553</f>
        <v>100</v>
      </c>
      <c r="T553" s="17">
        <f>Raw_Data!R553</f>
        <v>1.1000000000000001</v>
      </c>
      <c r="U553" s="13" t="str">
        <f>Raw_Data!S553</f>
        <v>Low</v>
      </c>
      <c r="V553" s="13" t="str">
        <f>Raw_Data!T553</f>
        <v>Closed</v>
      </c>
    </row>
    <row r="554" spans="1:22" x14ac:dyDescent="0.3">
      <c r="A554" s="13" t="str">
        <f>Raw_Data!A554</f>
        <v>EMP013</v>
      </c>
      <c r="B554" s="13" t="str">
        <f>Raw_Data!B554</f>
        <v>Aditya Jain</v>
      </c>
      <c r="C554" s="13" t="str">
        <f>Raw_Data!C554</f>
        <v>Customer Support</v>
      </c>
      <c r="D554" s="13" t="str">
        <f>Raw_Data!D554</f>
        <v>Support Executive</v>
      </c>
      <c r="E554" s="13" t="str">
        <f>Raw_Data!E554</f>
        <v>Kolkata</v>
      </c>
      <c r="F554" s="13" t="str">
        <f>Raw_Data!F554</f>
        <v>Ritu Ghosh</v>
      </c>
      <c r="G554" s="14">
        <f>DATE(VALUE(RIGHT(Raw_Data!G554,4)),VALUE(MID(Raw_Data!G554,4,2)),VALUE(LEFT(Raw_Data!G554,2)))</f>
        <v>46144</v>
      </c>
      <c r="H554" s="13" t="str">
        <f t="shared" si="32"/>
        <v>May-2026</v>
      </c>
      <c r="I554" s="13" t="str">
        <f t="shared" si="33"/>
        <v>Sat</v>
      </c>
      <c r="J554" s="13" t="str">
        <f>Raw_Data!H554</f>
        <v>Present</v>
      </c>
      <c r="K554" s="15">
        <f>IF(Raw_Data!I554="","",TIMEVALUE(Raw_Data!I554))</f>
        <v>0.3888888888888889</v>
      </c>
      <c r="L554" s="15">
        <f>IF(Raw_Data!J554="","",TIMEVALUE(Raw_Data!J554))</f>
        <v>0.75555555555555554</v>
      </c>
      <c r="M554" s="13">
        <f>Raw_Data!K554</f>
        <v>8.81</v>
      </c>
      <c r="N554" s="13">
        <f>Raw_Data!L554</f>
        <v>32</v>
      </c>
      <c r="O554" s="13">
        <f>Raw_Data!M554</f>
        <v>23</v>
      </c>
      <c r="P554" s="13">
        <f t="shared" si="34"/>
        <v>9</v>
      </c>
      <c r="Q554" s="13">
        <f>Raw_Data!O554</f>
        <v>32</v>
      </c>
      <c r="R554" s="16">
        <f t="shared" si="35"/>
        <v>71.875</v>
      </c>
      <c r="S554" s="16">
        <f>Raw_Data!Q554</f>
        <v>71.900000000000006</v>
      </c>
      <c r="T554" s="17">
        <f>Raw_Data!R554</f>
        <v>0.81</v>
      </c>
      <c r="U554" s="13" t="str">
        <f>Raw_Data!S554</f>
        <v>Low</v>
      </c>
      <c r="V554" s="13" t="str">
        <f>Raw_Data!T554</f>
        <v>Backlog</v>
      </c>
    </row>
    <row r="555" spans="1:22" x14ac:dyDescent="0.3">
      <c r="A555" s="13" t="str">
        <f>Raw_Data!A555</f>
        <v>EMP014</v>
      </c>
      <c r="B555" s="13" t="str">
        <f>Raw_Data!B555</f>
        <v>Neha Agarwal</v>
      </c>
      <c r="C555" s="13" t="str">
        <f>Raw_Data!C555</f>
        <v>Customer Support</v>
      </c>
      <c r="D555" s="13" t="str">
        <f>Raw_Data!D555</f>
        <v>Support Executive</v>
      </c>
      <c r="E555" s="13" t="str">
        <f>Raw_Data!E555</f>
        <v>Kolkata</v>
      </c>
      <c r="F555" s="13" t="str">
        <f>Raw_Data!F555</f>
        <v>Ritu Ghosh</v>
      </c>
      <c r="G555" s="14">
        <f>DATE(VALUE(RIGHT(Raw_Data!G555,4)),VALUE(MID(Raw_Data!G555,4,2)),VALUE(LEFT(Raw_Data!G555,2)))</f>
        <v>46144</v>
      </c>
      <c r="H555" s="13" t="str">
        <f t="shared" si="32"/>
        <v>May-2026</v>
      </c>
      <c r="I555" s="13" t="str">
        <f t="shared" si="33"/>
        <v>Sat</v>
      </c>
      <c r="J555" s="13" t="str">
        <f>Raw_Data!H555</f>
        <v>Present</v>
      </c>
      <c r="K555" s="15">
        <f>IF(Raw_Data!I555="","",TIMEVALUE(Raw_Data!I555))</f>
        <v>0.42430555555555555</v>
      </c>
      <c r="L555" s="15">
        <f>IF(Raw_Data!J555="","",TIMEVALUE(Raw_Data!J555))</f>
        <v>0.79583333333333328</v>
      </c>
      <c r="M555" s="13">
        <f>Raw_Data!K555</f>
        <v>8.92</v>
      </c>
      <c r="N555" s="13">
        <f>Raw_Data!L555</f>
        <v>26</v>
      </c>
      <c r="O555" s="13">
        <f>Raw_Data!M555</f>
        <v>19</v>
      </c>
      <c r="P555" s="13">
        <f t="shared" si="34"/>
        <v>7</v>
      </c>
      <c r="Q555" s="13">
        <f>Raw_Data!O555</f>
        <v>26</v>
      </c>
      <c r="R555" s="16">
        <f t="shared" si="35"/>
        <v>73.076923076923066</v>
      </c>
      <c r="S555" s="16">
        <f>Raw_Data!Q555</f>
        <v>73.099999999999994</v>
      </c>
      <c r="T555" s="17">
        <f>Raw_Data!R555</f>
        <v>0.92</v>
      </c>
      <c r="U555" s="13" t="str">
        <f>Raw_Data!S555</f>
        <v>Medium</v>
      </c>
      <c r="V555" s="13" t="str">
        <f>Raw_Data!T555</f>
        <v>Pending</v>
      </c>
    </row>
    <row r="556" spans="1:22" x14ac:dyDescent="0.3">
      <c r="A556" s="13" t="str">
        <f>Raw_Data!A556</f>
        <v>EMP015</v>
      </c>
      <c r="B556" s="13" t="str">
        <f>Raw_Data!B556</f>
        <v>Siddharth Roy</v>
      </c>
      <c r="C556" s="13" t="str">
        <f>Raw_Data!C556</f>
        <v>Customer Support</v>
      </c>
      <c r="D556" s="13" t="str">
        <f>Raw_Data!D556</f>
        <v>Senior Executive</v>
      </c>
      <c r="E556" s="13" t="str">
        <f>Raw_Data!E556</f>
        <v>Kolkata</v>
      </c>
      <c r="F556" s="13" t="str">
        <f>Raw_Data!F556</f>
        <v>Ritu Ghosh</v>
      </c>
      <c r="G556" s="14">
        <f>DATE(VALUE(RIGHT(Raw_Data!G556,4)),VALUE(MID(Raw_Data!G556,4,2)),VALUE(LEFT(Raw_Data!G556,2)))</f>
        <v>46144</v>
      </c>
      <c r="H556" s="13" t="str">
        <f t="shared" si="32"/>
        <v>May-2026</v>
      </c>
      <c r="I556" s="13" t="str">
        <f t="shared" si="33"/>
        <v>Sat</v>
      </c>
      <c r="J556" s="13" t="str">
        <f>Raw_Data!H556</f>
        <v>Present</v>
      </c>
      <c r="K556" s="15">
        <f>IF(Raw_Data!I556="","",TIMEVALUE(Raw_Data!I556))</f>
        <v>0.38263888888888886</v>
      </c>
      <c r="L556" s="15">
        <f>IF(Raw_Data!J556="","",TIMEVALUE(Raw_Data!J556))</f>
        <v>0.76527777777777772</v>
      </c>
      <c r="M556" s="13">
        <f>Raw_Data!K556</f>
        <v>9.19</v>
      </c>
      <c r="N556" s="13">
        <f>Raw_Data!L556</f>
        <v>32</v>
      </c>
      <c r="O556" s="13">
        <f>Raw_Data!M556</f>
        <v>28</v>
      </c>
      <c r="P556" s="13">
        <f t="shared" si="34"/>
        <v>4</v>
      </c>
      <c r="Q556" s="13">
        <f>Raw_Data!O556</f>
        <v>32</v>
      </c>
      <c r="R556" s="16">
        <f t="shared" si="35"/>
        <v>87.5</v>
      </c>
      <c r="S556" s="16">
        <f>Raw_Data!Q556</f>
        <v>87.5</v>
      </c>
      <c r="T556" s="17">
        <f>Raw_Data!R556</f>
        <v>1.19</v>
      </c>
      <c r="U556" s="13" t="str">
        <f>Raw_Data!S556</f>
        <v>Medium</v>
      </c>
      <c r="V556" s="13" t="str">
        <f>Raw_Data!T556</f>
        <v>Pending</v>
      </c>
    </row>
    <row r="557" spans="1:22" x14ac:dyDescent="0.3">
      <c r="A557" s="13" t="str">
        <f>Raw_Data!A557</f>
        <v>EMP016</v>
      </c>
      <c r="B557" s="13" t="str">
        <f>Raw_Data!B557</f>
        <v>Pooja Saha</v>
      </c>
      <c r="C557" s="13" t="str">
        <f>Raw_Data!C557</f>
        <v>Operations</v>
      </c>
      <c r="D557" s="13" t="str">
        <f>Raw_Data!D557</f>
        <v>Process Executive</v>
      </c>
      <c r="E557" s="13" t="str">
        <f>Raw_Data!E557</f>
        <v>Durgapur</v>
      </c>
      <c r="F557" s="13" t="str">
        <f>Raw_Data!F557</f>
        <v>Amit Roy</v>
      </c>
      <c r="G557" s="14">
        <f>DATE(VALUE(RIGHT(Raw_Data!G557,4)),VALUE(MID(Raw_Data!G557,4,2)),VALUE(LEFT(Raw_Data!G557,2)))</f>
        <v>46144</v>
      </c>
      <c r="H557" s="13" t="str">
        <f t="shared" si="32"/>
        <v>May-2026</v>
      </c>
      <c r="I557" s="13" t="str">
        <f t="shared" si="33"/>
        <v>Sat</v>
      </c>
      <c r="J557" s="13" t="str">
        <f>Raw_Data!H557</f>
        <v>Present</v>
      </c>
      <c r="K557" s="15">
        <f>IF(Raw_Data!I557="","",TIMEVALUE(Raw_Data!I557))</f>
        <v>0.38541666666666669</v>
      </c>
      <c r="L557" s="15">
        <f>IF(Raw_Data!J557="","",TIMEVALUE(Raw_Data!J557))</f>
        <v>0.69930555555555551</v>
      </c>
      <c r="M557" s="13">
        <f>Raw_Data!K557</f>
        <v>7.54</v>
      </c>
      <c r="N557" s="13">
        <f>Raw_Data!L557</f>
        <v>23</v>
      </c>
      <c r="O557" s="13">
        <f>Raw_Data!M557</f>
        <v>22</v>
      </c>
      <c r="P557" s="13">
        <f t="shared" si="34"/>
        <v>1</v>
      </c>
      <c r="Q557" s="13">
        <f>Raw_Data!O557</f>
        <v>23</v>
      </c>
      <c r="R557" s="16">
        <f t="shared" si="35"/>
        <v>95.652173913043484</v>
      </c>
      <c r="S557" s="16">
        <f>Raw_Data!Q557</f>
        <v>95.7</v>
      </c>
      <c r="T557" s="17">
        <f>Raw_Data!R557</f>
        <v>0</v>
      </c>
      <c r="U557" s="13" t="str">
        <f>Raw_Data!S557</f>
        <v>Medium</v>
      </c>
      <c r="V557" s="13" t="str">
        <f>Raw_Data!T557</f>
        <v>In Progress</v>
      </c>
    </row>
    <row r="558" spans="1:22" x14ac:dyDescent="0.3">
      <c r="A558" s="13" t="str">
        <f>Raw_Data!A558</f>
        <v>EMP017</v>
      </c>
      <c r="B558" s="13" t="str">
        <f>Raw_Data!B558</f>
        <v>Abhishek Paul</v>
      </c>
      <c r="C558" s="13" t="str">
        <f>Raw_Data!C558</f>
        <v>Operations</v>
      </c>
      <c r="D558" s="13" t="str">
        <f>Raw_Data!D558</f>
        <v>Process Executive</v>
      </c>
      <c r="E558" s="13" t="str">
        <f>Raw_Data!E558</f>
        <v>Durgapur</v>
      </c>
      <c r="F558" s="13" t="str">
        <f>Raw_Data!F558</f>
        <v>Amit Roy</v>
      </c>
      <c r="G558" s="14">
        <f>DATE(VALUE(RIGHT(Raw_Data!G558,4)),VALUE(MID(Raw_Data!G558,4,2)),VALUE(LEFT(Raw_Data!G558,2)))</f>
        <v>46144</v>
      </c>
      <c r="H558" s="13" t="str">
        <f t="shared" si="32"/>
        <v>May-2026</v>
      </c>
      <c r="I558" s="13" t="str">
        <f t="shared" si="33"/>
        <v>Sat</v>
      </c>
      <c r="J558" s="13" t="str">
        <f>Raw_Data!H558</f>
        <v>Present</v>
      </c>
      <c r="K558" s="15">
        <f>IF(Raw_Data!I558="","",TIMEVALUE(Raw_Data!I558))</f>
        <v>0.37916666666666665</v>
      </c>
      <c r="L558" s="15">
        <f>IF(Raw_Data!J558="","",TIMEVALUE(Raw_Data!J558))</f>
        <v>0.69097222222222221</v>
      </c>
      <c r="M558" s="13">
        <f>Raw_Data!K558</f>
        <v>7.49</v>
      </c>
      <c r="N558" s="13">
        <f>Raw_Data!L558</f>
        <v>26</v>
      </c>
      <c r="O558" s="13">
        <f>Raw_Data!M558</f>
        <v>26</v>
      </c>
      <c r="P558" s="13">
        <f t="shared" si="34"/>
        <v>0</v>
      </c>
      <c r="Q558" s="13">
        <f>Raw_Data!O558</f>
        <v>26</v>
      </c>
      <c r="R558" s="16">
        <f t="shared" si="35"/>
        <v>100</v>
      </c>
      <c r="S558" s="16">
        <f>Raw_Data!Q558</f>
        <v>100</v>
      </c>
      <c r="T558" s="17">
        <f>Raw_Data!R558</f>
        <v>0</v>
      </c>
      <c r="U558" s="13" t="str">
        <f>Raw_Data!S558</f>
        <v>Low</v>
      </c>
      <c r="V558" s="13" t="str">
        <f>Raw_Data!T558</f>
        <v>Closed</v>
      </c>
    </row>
    <row r="559" spans="1:22" x14ac:dyDescent="0.3">
      <c r="A559" s="13" t="str">
        <f>Raw_Data!A559</f>
        <v>EMP018</v>
      </c>
      <c r="B559" s="13" t="str">
        <f>Raw_Data!B559</f>
        <v>Nandini Ghosh</v>
      </c>
      <c r="C559" s="13" t="str">
        <f>Raw_Data!C559</f>
        <v>Finance</v>
      </c>
      <c r="D559" s="13" t="str">
        <f>Raw_Data!D559</f>
        <v>Finance Executive</v>
      </c>
      <c r="E559" s="13" t="str">
        <f>Raw_Data!E559</f>
        <v>Durgapur</v>
      </c>
      <c r="F559" s="13" t="str">
        <f>Raw_Data!F559</f>
        <v>Neha Sen</v>
      </c>
      <c r="G559" s="14">
        <f>DATE(VALUE(RIGHT(Raw_Data!G559,4)),VALUE(MID(Raw_Data!G559,4,2)),VALUE(LEFT(Raw_Data!G559,2)))</f>
        <v>46144</v>
      </c>
      <c r="H559" s="13" t="str">
        <f t="shared" si="32"/>
        <v>May-2026</v>
      </c>
      <c r="I559" s="13" t="str">
        <f t="shared" si="33"/>
        <v>Sat</v>
      </c>
      <c r="J559" s="13" t="str">
        <f>Raw_Data!H559</f>
        <v>Present</v>
      </c>
      <c r="K559" s="15">
        <f>IF(Raw_Data!I559="","",TIMEVALUE(Raw_Data!I559))</f>
        <v>0.37708333333333333</v>
      </c>
      <c r="L559" s="15">
        <f>IF(Raw_Data!J559="","",TIMEVALUE(Raw_Data!J559))</f>
        <v>0.75277777777777777</v>
      </c>
      <c r="M559" s="13">
        <f>Raw_Data!K559</f>
        <v>9.02</v>
      </c>
      <c r="N559" s="13">
        <f>Raw_Data!L559</f>
        <v>13</v>
      </c>
      <c r="O559" s="13">
        <f>Raw_Data!M559</f>
        <v>9</v>
      </c>
      <c r="P559" s="13">
        <f t="shared" si="34"/>
        <v>4</v>
      </c>
      <c r="Q559" s="13">
        <f>Raw_Data!O559</f>
        <v>13</v>
      </c>
      <c r="R559" s="16">
        <f t="shared" si="35"/>
        <v>69.230769230769226</v>
      </c>
      <c r="S559" s="16">
        <f>Raw_Data!Q559</f>
        <v>69.2</v>
      </c>
      <c r="T559" s="17">
        <f>Raw_Data!R559</f>
        <v>1.02</v>
      </c>
      <c r="U559" s="13" t="str">
        <f>Raw_Data!S559</f>
        <v>Medium</v>
      </c>
      <c r="V559" s="13" t="str">
        <f>Raw_Data!T559</f>
        <v>Pending</v>
      </c>
    </row>
    <row r="560" spans="1:22" x14ac:dyDescent="0.3">
      <c r="A560" s="13" t="str">
        <f>Raw_Data!A560</f>
        <v>EMP019</v>
      </c>
      <c r="B560" s="13" t="str">
        <f>Raw_Data!B560</f>
        <v>Manish Kumar</v>
      </c>
      <c r="C560" s="13" t="str">
        <f>Raw_Data!C560</f>
        <v>Sales</v>
      </c>
      <c r="D560" s="13" t="str">
        <f>Raw_Data!D560</f>
        <v>Sales Executive</v>
      </c>
      <c r="E560" s="13" t="str">
        <f>Raw_Data!E560</f>
        <v>Durgapur</v>
      </c>
      <c r="F560" s="13" t="str">
        <f>Raw_Data!F560</f>
        <v>Sourav Das</v>
      </c>
      <c r="G560" s="14">
        <f>DATE(VALUE(RIGHT(Raw_Data!G560,4)),VALUE(MID(Raw_Data!G560,4,2)),VALUE(LEFT(Raw_Data!G560,2)))</f>
        <v>46144</v>
      </c>
      <c r="H560" s="13" t="str">
        <f t="shared" si="32"/>
        <v>May-2026</v>
      </c>
      <c r="I560" s="13" t="str">
        <f t="shared" si="33"/>
        <v>Sat</v>
      </c>
      <c r="J560" s="13" t="str">
        <f>Raw_Data!H560</f>
        <v>Present</v>
      </c>
      <c r="K560" s="15">
        <f>IF(Raw_Data!I560="","",TIMEVALUE(Raw_Data!I560))</f>
        <v>0.38472222222222224</v>
      </c>
      <c r="L560" s="15">
        <f>IF(Raw_Data!J560="","",TIMEVALUE(Raw_Data!J560))</f>
        <v>0.73055555555555551</v>
      </c>
      <c r="M560" s="13">
        <f>Raw_Data!K560</f>
        <v>8.3000000000000007</v>
      </c>
      <c r="N560" s="13">
        <f>Raw_Data!L560</f>
        <v>14</v>
      </c>
      <c r="O560" s="13">
        <f>Raw_Data!M560</f>
        <v>14</v>
      </c>
      <c r="P560" s="13">
        <f t="shared" si="34"/>
        <v>0</v>
      </c>
      <c r="Q560" s="13">
        <f>Raw_Data!O560</f>
        <v>14</v>
      </c>
      <c r="R560" s="16">
        <f t="shared" si="35"/>
        <v>100</v>
      </c>
      <c r="S560" s="16">
        <f>Raw_Data!Q560</f>
        <v>100</v>
      </c>
      <c r="T560" s="17">
        <f>Raw_Data!R560</f>
        <v>0.3</v>
      </c>
      <c r="U560" s="13" t="str">
        <f>Raw_Data!S560</f>
        <v>Low</v>
      </c>
      <c r="V560" s="13" t="str">
        <f>Raw_Data!T560</f>
        <v>Closed</v>
      </c>
    </row>
    <row r="561" spans="1:22" x14ac:dyDescent="0.3">
      <c r="A561" s="13" t="str">
        <f>Raw_Data!A561</f>
        <v>EMP020</v>
      </c>
      <c r="B561" s="13" t="str">
        <f>Raw_Data!B561</f>
        <v>Riya Chatterjee</v>
      </c>
      <c r="C561" s="13" t="str">
        <f>Raw_Data!C561</f>
        <v>Customer Support</v>
      </c>
      <c r="D561" s="13" t="str">
        <f>Raw_Data!D561</f>
        <v>Support Executive</v>
      </c>
      <c r="E561" s="13" t="str">
        <f>Raw_Data!E561</f>
        <v>Durgapur</v>
      </c>
      <c r="F561" s="13" t="str">
        <f>Raw_Data!F561</f>
        <v>Ritu Ghosh</v>
      </c>
      <c r="G561" s="14">
        <f>DATE(VALUE(RIGHT(Raw_Data!G561,4)),VALUE(MID(Raw_Data!G561,4,2)),VALUE(LEFT(Raw_Data!G561,2)))</f>
        <v>46144</v>
      </c>
      <c r="H561" s="13" t="str">
        <f t="shared" si="32"/>
        <v>May-2026</v>
      </c>
      <c r="I561" s="13" t="str">
        <f t="shared" si="33"/>
        <v>Sat</v>
      </c>
      <c r="J561" s="13" t="str">
        <f>Raw_Data!H561</f>
        <v>Present</v>
      </c>
      <c r="K561" s="15">
        <f>IF(Raw_Data!I561="","",TIMEVALUE(Raw_Data!I561))</f>
        <v>0.38680555555555557</v>
      </c>
      <c r="L561" s="15">
        <f>IF(Raw_Data!J561="","",TIMEVALUE(Raw_Data!J561))</f>
        <v>0.77986111111111112</v>
      </c>
      <c r="M561" s="13">
        <f>Raw_Data!K561</f>
        <v>9.44</v>
      </c>
      <c r="N561" s="13">
        <f>Raw_Data!L561</f>
        <v>24</v>
      </c>
      <c r="O561" s="13">
        <f>Raw_Data!M561</f>
        <v>24</v>
      </c>
      <c r="P561" s="13">
        <f t="shared" si="34"/>
        <v>0</v>
      </c>
      <c r="Q561" s="13">
        <f>Raw_Data!O561</f>
        <v>24</v>
      </c>
      <c r="R561" s="16">
        <f t="shared" si="35"/>
        <v>100</v>
      </c>
      <c r="S561" s="16">
        <f>Raw_Data!Q561</f>
        <v>100</v>
      </c>
      <c r="T561" s="17">
        <f>Raw_Data!R561</f>
        <v>1.44</v>
      </c>
      <c r="U561" s="13" t="str">
        <f>Raw_Data!S561</f>
        <v>Low</v>
      </c>
      <c r="V561" s="13" t="str">
        <f>Raw_Data!T561</f>
        <v>Closed</v>
      </c>
    </row>
    <row r="562" spans="1:22" x14ac:dyDescent="0.3">
      <c r="A562" s="13" t="str">
        <f>Raw_Data!A562</f>
        <v>EMP001</v>
      </c>
      <c r="B562" s="13" t="str">
        <f>Raw_Data!B562</f>
        <v>Aarav Sharma</v>
      </c>
      <c r="C562" s="13" t="str">
        <f>Raw_Data!C562</f>
        <v>Operations</v>
      </c>
      <c r="D562" s="13" t="str">
        <f>Raw_Data!D562</f>
        <v>MIS Executive</v>
      </c>
      <c r="E562" s="13" t="str">
        <f>Raw_Data!E562</f>
        <v>Kolkata</v>
      </c>
      <c r="F562" s="13" t="str">
        <f>Raw_Data!F562</f>
        <v>Amit Roy</v>
      </c>
      <c r="G562" s="14">
        <f>DATE(VALUE(RIGHT(Raw_Data!G562,4)),VALUE(MID(Raw_Data!G562,4,2)),VALUE(LEFT(Raw_Data!G562,2)))</f>
        <v>46146</v>
      </c>
      <c r="H562" s="13" t="str">
        <f t="shared" si="32"/>
        <v>May-2026</v>
      </c>
      <c r="I562" s="13" t="str">
        <f t="shared" si="33"/>
        <v>Mon</v>
      </c>
      <c r="J562" s="13" t="str">
        <f>Raw_Data!H562</f>
        <v>Present</v>
      </c>
      <c r="K562" s="15">
        <f>IF(Raw_Data!I562="","",TIMEVALUE(Raw_Data!I562))</f>
        <v>0.38750000000000001</v>
      </c>
      <c r="L562" s="15">
        <f>IF(Raw_Data!J562="","",TIMEVALUE(Raw_Data!J562))</f>
        <v>0.70486111111111116</v>
      </c>
      <c r="M562" s="13">
        <f>Raw_Data!K562</f>
        <v>7.62</v>
      </c>
      <c r="N562" s="13">
        <f>Raw_Data!L562</f>
        <v>24</v>
      </c>
      <c r="O562" s="13">
        <f>Raw_Data!M562</f>
        <v>22</v>
      </c>
      <c r="P562" s="13">
        <f t="shared" si="34"/>
        <v>2</v>
      </c>
      <c r="Q562" s="13">
        <f>Raw_Data!O562</f>
        <v>24</v>
      </c>
      <c r="R562" s="16">
        <f t="shared" si="35"/>
        <v>91.666666666666657</v>
      </c>
      <c r="S562" s="16">
        <f>Raw_Data!Q562</f>
        <v>91.7</v>
      </c>
      <c r="T562" s="17">
        <f>Raw_Data!R562</f>
        <v>0</v>
      </c>
      <c r="U562" s="13" t="str">
        <f>Raw_Data!S562</f>
        <v>Medium</v>
      </c>
      <c r="V562" s="13" t="str">
        <f>Raw_Data!T562</f>
        <v>In Progress</v>
      </c>
    </row>
    <row r="563" spans="1:22" x14ac:dyDescent="0.3">
      <c r="A563" s="13" t="str">
        <f>Raw_Data!A563</f>
        <v>EMP002</v>
      </c>
      <c r="B563" s="13" t="str">
        <f>Raw_Data!B563</f>
        <v>Priya Singh</v>
      </c>
      <c r="C563" s="13" t="str">
        <f>Raw_Data!C563</f>
        <v>Operations</v>
      </c>
      <c r="D563" s="13" t="str">
        <f>Raw_Data!D563</f>
        <v>Process Executive</v>
      </c>
      <c r="E563" s="13" t="str">
        <f>Raw_Data!E563</f>
        <v>Kolkata</v>
      </c>
      <c r="F563" s="13" t="str">
        <f>Raw_Data!F563</f>
        <v>Amit Roy</v>
      </c>
      <c r="G563" s="14">
        <f>DATE(VALUE(RIGHT(Raw_Data!G563,4)),VALUE(MID(Raw_Data!G563,4,2)),VALUE(LEFT(Raw_Data!G563,2)))</f>
        <v>46146</v>
      </c>
      <c r="H563" s="13" t="str">
        <f t="shared" si="32"/>
        <v>May-2026</v>
      </c>
      <c r="I563" s="13" t="str">
        <f t="shared" si="33"/>
        <v>Mon</v>
      </c>
      <c r="J563" s="13" t="str">
        <f>Raw_Data!H563</f>
        <v>Present</v>
      </c>
      <c r="K563" s="15">
        <f>IF(Raw_Data!I563="","",TIMEVALUE(Raw_Data!I563))</f>
        <v>0.42569444444444443</v>
      </c>
      <c r="L563" s="15">
        <f>IF(Raw_Data!J563="","",TIMEVALUE(Raw_Data!J563))</f>
        <v>0.82361111111111107</v>
      </c>
      <c r="M563" s="13">
        <f>Raw_Data!K563</f>
        <v>9.5500000000000007</v>
      </c>
      <c r="N563" s="13">
        <f>Raw_Data!L563</f>
        <v>21</v>
      </c>
      <c r="O563" s="13">
        <f>Raw_Data!M563</f>
        <v>21</v>
      </c>
      <c r="P563" s="13">
        <f t="shared" si="34"/>
        <v>0</v>
      </c>
      <c r="Q563" s="13">
        <f>Raw_Data!O563</f>
        <v>21</v>
      </c>
      <c r="R563" s="16">
        <f t="shared" si="35"/>
        <v>100</v>
      </c>
      <c r="S563" s="16">
        <f>Raw_Data!Q563</f>
        <v>100</v>
      </c>
      <c r="T563" s="17">
        <f>Raw_Data!R563</f>
        <v>1.55</v>
      </c>
      <c r="U563" s="13" t="str">
        <f>Raw_Data!S563</f>
        <v>Low</v>
      </c>
      <c r="V563" s="13" t="str">
        <f>Raw_Data!T563</f>
        <v>Closed</v>
      </c>
    </row>
    <row r="564" spans="1:22" x14ac:dyDescent="0.3">
      <c r="A564" s="13" t="str">
        <f>Raw_Data!A564</f>
        <v>EMP003</v>
      </c>
      <c r="B564" s="13" t="str">
        <f>Raw_Data!B564</f>
        <v>Rahul Verma</v>
      </c>
      <c r="C564" s="13" t="str">
        <f>Raw_Data!C564</f>
        <v>Operations</v>
      </c>
      <c r="D564" s="13" t="str">
        <f>Raw_Data!D564</f>
        <v>Process Executive</v>
      </c>
      <c r="E564" s="13" t="str">
        <f>Raw_Data!E564</f>
        <v>Kolkata</v>
      </c>
      <c r="F564" s="13" t="str">
        <f>Raw_Data!F564</f>
        <v>Amit Roy</v>
      </c>
      <c r="G564" s="14">
        <f>DATE(VALUE(RIGHT(Raw_Data!G564,4)),VALUE(MID(Raw_Data!G564,4,2)),VALUE(LEFT(Raw_Data!G564,2)))</f>
        <v>46146</v>
      </c>
      <c r="H564" s="13" t="str">
        <f t="shared" si="32"/>
        <v>May-2026</v>
      </c>
      <c r="I564" s="13" t="str">
        <f t="shared" si="33"/>
        <v>Mon</v>
      </c>
      <c r="J564" s="13" t="str">
        <f>Raw_Data!H564</f>
        <v>Present</v>
      </c>
      <c r="K564" s="15">
        <f>IF(Raw_Data!I564="","",TIMEVALUE(Raw_Data!I564))</f>
        <v>0.38333333333333336</v>
      </c>
      <c r="L564" s="15">
        <f>IF(Raw_Data!J564="","",TIMEVALUE(Raw_Data!J564))</f>
        <v>0.77916666666666667</v>
      </c>
      <c r="M564" s="13">
        <f>Raw_Data!K564</f>
        <v>9.51</v>
      </c>
      <c r="N564" s="13">
        <f>Raw_Data!L564</f>
        <v>29</v>
      </c>
      <c r="O564" s="13">
        <f>Raw_Data!M564</f>
        <v>21</v>
      </c>
      <c r="P564" s="13">
        <f t="shared" si="34"/>
        <v>8</v>
      </c>
      <c r="Q564" s="13">
        <f>Raw_Data!O564</f>
        <v>29</v>
      </c>
      <c r="R564" s="16">
        <f t="shared" si="35"/>
        <v>72.41379310344827</v>
      </c>
      <c r="S564" s="16">
        <f>Raw_Data!Q564</f>
        <v>72.400000000000006</v>
      </c>
      <c r="T564" s="17">
        <f>Raw_Data!R564</f>
        <v>1.51</v>
      </c>
      <c r="U564" s="13" t="str">
        <f>Raw_Data!S564</f>
        <v>Medium</v>
      </c>
      <c r="V564" s="13" t="str">
        <f>Raw_Data!T564</f>
        <v>Backlog</v>
      </c>
    </row>
    <row r="565" spans="1:22" x14ac:dyDescent="0.3">
      <c r="A565" s="13" t="str">
        <f>Raw_Data!A565</f>
        <v>EMP004</v>
      </c>
      <c r="B565" s="13" t="str">
        <f>Raw_Data!B565</f>
        <v>Sneha Das</v>
      </c>
      <c r="C565" s="13" t="str">
        <f>Raw_Data!C565</f>
        <v>Operations</v>
      </c>
      <c r="D565" s="13" t="str">
        <f>Raw_Data!D565</f>
        <v>Senior Executive</v>
      </c>
      <c r="E565" s="13" t="str">
        <f>Raw_Data!E565</f>
        <v>Kolkata</v>
      </c>
      <c r="F565" s="13" t="str">
        <f>Raw_Data!F565</f>
        <v>Amit Roy</v>
      </c>
      <c r="G565" s="14">
        <f>DATE(VALUE(RIGHT(Raw_Data!G565,4)),VALUE(MID(Raw_Data!G565,4,2)),VALUE(LEFT(Raw_Data!G565,2)))</f>
        <v>46146</v>
      </c>
      <c r="H565" s="13" t="str">
        <f t="shared" si="32"/>
        <v>May-2026</v>
      </c>
      <c r="I565" s="13" t="str">
        <f t="shared" si="33"/>
        <v>Mon</v>
      </c>
      <c r="J565" s="13" t="str">
        <f>Raw_Data!H565</f>
        <v>Present</v>
      </c>
      <c r="K565" s="15">
        <f>IF(Raw_Data!I565="","",TIMEVALUE(Raw_Data!I565))</f>
        <v>0.38680555555555557</v>
      </c>
      <c r="L565" s="15">
        <f>IF(Raw_Data!J565="","",TIMEVALUE(Raw_Data!J565))</f>
        <v>0.7729166666666667</v>
      </c>
      <c r="M565" s="13">
        <f>Raw_Data!K565</f>
        <v>9.27</v>
      </c>
      <c r="N565" s="13">
        <f>Raw_Data!L565</f>
        <v>22</v>
      </c>
      <c r="O565" s="13">
        <f>Raw_Data!M565</f>
        <v>21</v>
      </c>
      <c r="P565" s="13">
        <f t="shared" si="34"/>
        <v>1</v>
      </c>
      <c r="Q565" s="13">
        <f>Raw_Data!O565</f>
        <v>22</v>
      </c>
      <c r="R565" s="16">
        <f t="shared" si="35"/>
        <v>95.454545454545453</v>
      </c>
      <c r="S565" s="16">
        <f>Raw_Data!Q565</f>
        <v>95.5</v>
      </c>
      <c r="T565" s="17">
        <f>Raw_Data!R565</f>
        <v>1.27</v>
      </c>
      <c r="U565" s="13" t="str">
        <f>Raw_Data!S565</f>
        <v>High</v>
      </c>
      <c r="V565" s="13" t="str">
        <f>Raw_Data!T565</f>
        <v>In Progress</v>
      </c>
    </row>
    <row r="566" spans="1:22" x14ac:dyDescent="0.3">
      <c r="A566" s="13" t="str">
        <f>Raw_Data!A566</f>
        <v>EMP005</v>
      </c>
      <c r="B566" s="13" t="str">
        <f>Raw_Data!B566</f>
        <v>Vikram Patel</v>
      </c>
      <c r="C566" s="13" t="str">
        <f>Raw_Data!C566</f>
        <v>Operations</v>
      </c>
      <c r="D566" s="13" t="str">
        <f>Raw_Data!D566</f>
        <v>Process Executive</v>
      </c>
      <c r="E566" s="13" t="str">
        <f>Raw_Data!E566</f>
        <v>Kolkata</v>
      </c>
      <c r="F566" s="13" t="str">
        <f>Raw_Data!F566</f>
        <v>Amit Roy</v>
      </c>
      <c r="G566" s="14">
        <f>DATE(VALUE(RIGHT(Raw_Data!G566,4)),VALUE(MID(Raw_Data!G566,4,2)),VALUE(LEFT(Raw_Data!G566,2)))</f>
        <v>46146</v>
      </c>
      <c r="H566" s="13" t="str">
        <f t="shared" si="32"/>
        <v>May-2026</v>
      </c>
      <c r="I566" s="13" t="str">
        <f t="shared" si="33"/>
        <v>Mon</v>
      </c>
      <c r="J566" s="13" t="str">
        <f>Raw_Data!H566</f>
        <v>Present</v>
      </c>
      <c r="K566" s="15">
        <f>IF(Raw_Data!I566="","",TIMEVALUE(Raw_Data!I566))</f>
        <v>0.37916666666666665</v>
      </c>
      <c r="L566" s="15">
        <f>IF(Raw_Data!J566="","",TIMEVALUE(Raw_Data!J566))</f>
        <v>0.7416666666666667</v>
      </c>
      <c r="M566" s="13">
        <f>Raw_Data!K566</f>
        <v>8.6999999999999993</v>
      </c>
      <c r="N566" s="13">
        <f>Raw_Data!L566</f>
        <v>22</v>
      </c>
      <c r="O566" s="13">
        <f>Raw_Data!M566</f>
        <v>21</v>
      </c>
      <c r="P566" s="13">
        <f t="shared" si="34"/>
        <v>1</v>
      </c>
      <c r="Q566" s="13">
        <f>Raw_Data!O566</f>
        <v>22</v>
      </c>
      <c r="R566" s="16">
        <f t="shared" si="35"/>
        <v>95.454545454545453</v>
      </c>
      <c r="S566" s="16">
        <f>Raw_Data!Q566</f>
        <v>95.5</v>
      </c>
      <c r="T566" s="17">
        <f>Raw_Data!R566</f>
        <v>0.7</v>
      </c>
      <c r="U566" s="13" t="str">
        <f>Raw_Data!S566</f>
        <v>Critical</v>
      </c>
      <c r="V566" s="13" t="str">
        <f>Raw_Data!T566</f>
        <v>In Progress</v>
      </c>
    </row>
    <row r="567" spans="1:22" x14ac:dyDescent="0.3">
      <c r="A567" s="13" t="str">
        <f>Raw_Data!A567</f>
        <v>EMP006</v>
      </c>
      <c r="B567" s="13" t="str">
        <f>Raw_Data!B567</f>
        <v>Ananya Gupta</v>
      </c>
      <c r="C567" s="13" t="str">
        <f>Raw_Data!C567</f>
        <v>Finance</v>
      </c>
      <c r="D567" s="13" t="str">
        <f>Raw_Data!D567</f>
        <v>Finance Executive</v>
      </c>
      <c r="E567" s="13" t="str">
        <f>Raw_Data!E567</f>
        <v>Kolkata</v>
      </c>
      <c r="F567" s="13" t="str">
        <f>Raw_Data!F567</f>
        <v>Neha Sen</v>
      </c>
      <c r="G567" s="14">
        <f>DATE(VALUE(RIGHT(Raw_Data!G567,4)),VALUE(MID(Raw_Data!G567,4,2)),VALUE(LEFT(Raw_Data!G567,2)))</f>
        <v>46146</v>
      </c>
      <c r="H567" s="13" t="str">
        <f t="shared" si="32"/>
        <v>May-2026</v>
      </c>
      <c r="I567" s="13" t="str">
        <f t="shared" si="33"/>
        <v>Mon</v>
      </c>
      <c r="J567" s="13" t="str">
        <f>Raw_Data!H567</f>
        <v>Present</v>
      </c>
      <c r="K567" s="15">
        <f>IF(Raw_Data!I567="","",TIMEVALUE(Raw_Data!I567))</f>
        <v>0.38611111111111113</v>
      </c>
      <c r="L567" s="15">
        <f>IF(Raw_Data!J567="","",TIMEVALUE(Raw_Data!J567))</f>
        <v>0.74027777777777781</v>
      </c>
      <c r="M567" s="13">
        <f>Raw_Data!K567</f>
        <v>8.5</v>
      </c>
      <c r="N567" s="13">
        <f>Raw_Data!L567</f>
        <v>20</v>
      </c>
      <c r="O567" s="13">
        <f>Raw_Data!M567</f>
        <v>18</v>
      </c>
      <c r="P567" s="13">
        <f t="shared" si="34"/>
        <v>2</v>
      </c>
      <c r="Q567" s="13">
        <f>Raw_Data!O567</f>
        <v>20</v>
      </c>
      <c r="R567" s="16">
        <f t="shared" si="35"/>
        <v>90</v>
      </c>
      <c r="S567" s="16">
        <f>Raw_Data!Q567</f>
        <v>90</v>
      </c>
      <c r="T567" s="17">
        <f>Raw_Data!R567</f>
        <v>0.5</v>
      </c>
      <c r="U567" s="13" t="str">
        <f>Raw_Data!S567</f>
        <v>Medium</v>
      </c>
      <c r="V567" s="13" t="str">
        <f>Raw_Data!T567</f>
        <v>In Progress</v>
      </c>
    </row>
    <row r="568" spans="1:22" x14ac:dyDescent="0.3">
      <c r="A568" s="13" t="str">
        <f>Raw_Data!A568</f>
        <v>EMP007</v>
      </c>
      <c r="B568" s="13" t="str">
        <f>Raw_Data!B568</f>
        <v>Rohan Mehta</v>
      </c>
      <c r="C568" s="13" t="str">
        <f>Raw_Data!C568</f>
        <v>Finance</v>
      </c>
      <c r="D568" s="13" t="str">
        <f>Raw_Data!D568</f>
        <v>Accounts Executive</v>
      </c>
      <c r="E568" s="13" t="str">
        <f>Raw_Data!E568</f>
        <v>Kolkata</v>
      </c>
      <c r="F568" s="13" t="str">
        <f>Raw_Data!F568</f>
        <v>Neha Sen</v>
      </c>
      <c r="G568" s="14">
        <f>DATE(VALUE(RIGHT(Raw_Data!G568,4)),VALUE(MID(Raw_Data!G568,4,2)),VALUE(LEFT(Raw_Data!G568,2)))</f>
        <v>46146</v>
      </c>
      <c r="H568" s="13" t="str">
        <f t="shared" si="32"/>
        <v>May-2026</v>
      </c>
      <c r="I568" s="13" t="str">
        <f t="shared" si="33"/>
        <v>Mon</v>
      </c>
      <c r="J568" s="13" t="str">
        <f>Raw_Data!H568</f>
        <v>Present</v>
      </c>
      <c r="K568" s="15">
        <f>IF(Raw_Data!I568="","",TIMEVALUE(Raw_Data!I568))</f>
        <v>0.42916666666666664</v>
      </c>
      <c r="L568" s="15">
        <f>IF(Raw_Data!J568="","",TIMEVALUE(Raw_Data!J568))</f>
        <v>0.78611111111111109</v>
      </c>
      <c r="M568" s="13">
        <f>Raw_Data!K568</f>
        <v>8.57</v>
      </c>
      <c r="N568" s="13">
        <f>Raw_Data!L568</f>
        <v>13</v>
      </c>
      <c r="O568" s="13">
        <f>Raw_Data!M568</f>
        <v>12</v>
      </c>
      <c r="P568" s="13">
        <f t="shared" si="34"/>
        <v>1</v>
      </c>
      <c r="Q568" s="13">
        <f>Raw_Data!O568</f>
        <v>13</v>
      </c>
      <c r="R568" s="16">
        <f t="shared" si="35"/>
        <v>92.307692307692307</v>
      </c>
      <c r="S568" s="16">
        <f>Raw_Data!Q568</f>
        <v>92.3</v>
      </c>
      <c r="T568" s="17">
        <f>Raw_Data!R568</f>
        <v>0.56999999999999995</v>
      </c>
      <c r="U568" s="13" t="str">
        <f>Raw_Data!S568</f>
        <v>High</v>
      </c>
      <c r="V568" s="13" t="str">
        <f>Raw_Data!T568</f>
        <v>In Progress</v>
      </c>
    </row>
    <row r="569" spans="1:22" x14ac:dyDescent="0.3">
      <c r="A569" s="13" t="str">
        <f>Raw_Data!A569</f>
        <v>EMP008</v>
      </c>
      <c r="B569" s="13" t="str">
        <f>Raw_Data!B569</f>
        <v>Ishita Roy</v>
      </c>
      <c r="C569" s="13" t="str">
        <f>Raw_Data!C569</f>
        <v>Finance</v>
      </c>
      <c r="D569" s="13" t="str">
        <f>Raw_Data!D569</f>
        <v>Finance Executive</v>
      </c>
      <c r="E569" s="13" t="str">
        <f>Raw_Data!E569</f>
        <v>Kolkata</v>
      </c>
      <c r="F569" s="13" t="str">
        <f>Raw_Data!F569</f>
        <v>Neha Sen</v>
      </c>
      <c r="G569" s="14">
        <f>DATE(VALUE(RIGHT(Raw_Data!G569,4)),VALUE(MID(Raw_Data!G569,4,2)),VALUE(LEFT(Raw_Data!G569,2)))</f>
        <v>46146</v>
      </c>
      <c r="H569" s="13" t="str">
        <f t="shared" si="32"/>
        <v>May-2026</v>
      </c>
      <c r="I569" s="13" t="str">
        <f t="shared" si="33"/>
        <v>Mon</v>
      </c>
      <c r="J569" s="13" t="str">
        <f>Raw_Data!H569</f>
        <v>Present</v>
      </c>
      <c r="K569" s="15">
        <f>IF(Raw_Data!I569="","",TIMEVALUE(Raw_Data!I569))</f>
        <v>0.41666666666666669</v>
      </c>
      <c r="L569" s="15">
        <f>IF(Raw_Data!J569="","",TIMEVALUE(Raw_Data!J569))</f>
        <v>0.76875000000000004</v>
      </c>
      <c r="M569" s="13">
        <f>Raw_Data!K569</f>
        <v>8.4499999999999993</v>
      </c>
      <c r="N569" s="13">
        <f>Raw_Data!L569</f>
        <v>11</v>
      </c>
      <c r="O569" s="13">
        <f>Raw_Data!M569</f>
        <v>7</v>
      </c>
      <c r="P569" s="13">
        <f t="shared" si="34"/>
        <v>4</v>
      </c>
      <c r="Q569" s="13">
        <f>Raw_Data!O569</f>
        <v>11</v>
      </c>
      <c r="R569" s="16">
        <f t="shared" si="35"/>
        <v>63.636363636363633</v>
      </c>
      <c r="S569" s="16">
        <f>Raw_Data!Q569</f>
        <v>63.6</v>
      </c>
      <c r="T569" s="17">
        <f>Raw_Data!R569</f>
        <v>0.45</v>
      </c>
      <c r="U569" s="13" t="str">
        <f>Raw_Data!S569</f>
        <v>Low</v>
      </c>
      <c r="V569" s="13" t="str">
        <f>Raw_Data!T569</f>
        <v>Pending</v>
      </c>
    </row>
    <row r="570" spans="1:22" x14ac:dyDescent="0.3">
      <c r="A570" s="13" t="str">
        <f>Raw_Data!A570</f>
        <v>EMP009</v>
      </c>
      <c r="B570" s="13" t="str">
        <f>Raw_Data!B570</f>
        <v>Arjun Nair</v>
      </c>
      <c r="C570" s="13" t="str">
        <f>Raw_Data!C570</f>
        <v>Sales</v>
      </c>
      <c r="D570" s="13" t="str">
        <f>Raw_Data!D570</f>
        <v>Sales Executive</v>
      </c>
      <c r="E570" s="13" t="str">
        <f>Raw_Data!E570</f>
        <v>Kolkata</v>
      </c>
      <c r="F570" s="13" t="str">
        <f>Raw_Data!F570</f>
        <v>Sourav Das</v>
      </c>
      <c r="G570" s="14">
        <f>DATE(VALUE(RIGHT(Raw_Data!G570,4)),VALUE(MID(Raw_Data!G570,4,2)),VALUE(LEFT(Raw_Data!G570,2)))</f>
        <v>46146</v>
      </c>
      <c r="H570" s="13" t="str">
        <f t="shared" si="32"/>
        <v>May-2026</v>
      </c>
      <c r="I570" s="13" t="str">
        <f t="shared" si="33"/>
        <v>Mon</v>
      </c>
      <c r="J570" s="13" t="str">
        <f>Raw_Data!H570</f>
        <v>Present</v>
      </c>
      <c r="K570" s="15">
        <f>IF(Raw_Data!I570="","",TIMEVALUE(Raw_Data!I570))</f>
        <v>0.38055555555555554</v>
      </c>
      <c r="L570" s="15">
        <f>IF(Raw_Data!J570="","",TIMEVALUE(Raw_Data!J570))</f>
        <v>0.75555555555555554</v>
      </c>
      <c r="M570" s="13">
        <f>Raw_Data!K570</f>
        <v>9</v>
      </c>
      <c r="N570" s="13">
        <f>Raw_Data!L570</f>
        <v>22</v>
      </c>
      <c r="O570" s="13">
        <f>Raw_Data!M570</f>
        <v>17</v>
      </c>
      <c r="P570" s="13">
        <f t="shared" si="34"/>
        <v>5</v>
      </c>
      <c r="Q570" s="13">
        <f>Raw_Data!O570</f>
        <v>22</v>
      </c>
      <c r="R570" s="16">
        <f t="shared" si="35"/>
        <v>77.272727272727266</v>
      </c>
      <c r="S570" s="16">
        <f>Raw_Data!Q570</f>
        <v>77.3</v>
      </c>
      <c r="T570" s="17">
        <f>Raw_Data!R570</f>
        <v>1</v>
      </c>
      <c r="U570" s="13" t="str">
        <f>Raw_Data!S570</f>
        <v>High</v>
      </c>
      <c r="V570" s="13" t="str">
        <f>Raw_Data!T570</f>
        <v>Pending</v>
      </c>
    </row>
    <row r="571" spans="1:22" x14ac:dyDescent="0.3">
      <c r="A571" s="13" t="str">
        <f>Raw_Data!A571</f>
        <v>EMP010</v>
      </c>
      <c r="B571" s="13" t="str">
        <f>Raw_Data!B571</f>
        <v>Meera Kapoor</v>
      </c>
      <c r="C571" s="13" t="str">
        <f>Raw_Data!C571</f>
        <v>Sales</v>
      </c>
      <c r="D571" s="13" t="str">
        <f>Raw_Data!D571</f>
        <v>Sales Executive</v>
      </c>
      <c r="E571" s="13" t="str">
        <f>Raw_Data!E571</f>
        <v>Kolkata</v>
      </c>
      <c r="F571" s="13" t="str">
        <f>Raw_Data!F571</f>
        <v>Sourav Das</v>
      </c>
      <c r="G571" s="14">
        <f>DATE(VALUE(RIGHT(Raw_Data!G571,4)),VALUE(MID(Raw_Data!G571,4,2)),VALUE(LEFT(Raw_Data!G571,2)))</f>
        <v>46146</v>
      </c>
      <c r="H571" s="13" t="str">
        <f t="shared" si="32"/>
        <v>May-2026</v>
      </c>
      <c r="I571" s="13" t="str">
        <f t="shared" si="33"/>
        <v>Mon</v>
      </c>
      <c r="J571" s="13" t="str">
        <f>Raw_Data!H571</f>
        <v>Present</v>
      </c>
      <c r="K571" s="15">
        <f>IF(Raw_Data!I571="","",TIMEVALUE(Raw_Data!I571))</f>
        <v>0.37916666666666665</v>
      </c>
      <c r="L571" s="15">
        <f>IF(Raw_Data!J571="","",TIMEVALUE(Raw_Data!J571))</f>
        <v>0.75416666666666665</v>
      </c>
      <c r="M571" s="13">
        <f>Raw_Data!K571</f>
        <v>9.01</v>
      </c>
      <c r="N571" s="13">
        <f>Raw_Data!L571</f>
        <v>23</v>
      </c>
      <c r="O571" s="13">
        <f>Raw_Data!M571</f>
        <v>16</v>
      </c>
      <c r="P571" s="13">
        <f t="shared" si="34"/>
        <v>7</v>
      </c>
      <c r="Q571" s="13">
        <f>Raw_Data!O571</f>
        <v>23</v>
      </c>
      <c r="R571" s="16">
        <f t="shared" si="35"/>
        <v>69.565217391304344</v>
      </c>
      <c r="S571" s="16">
        <f>Raw_Data!Q571</f>
        <v>69.599999999999994</v>
      </c>
      <c r="T571" s="17">
        <f>Raw_Data!R571</f>
        <v>1.01</v>
      </c>
      <c r="U571" s="13" t="str">
        <f>Raw_Data!S571</f>
        <v>High</v>
      </c>
      <c r="V571" s="13" t="str">
        <f>Raw_Data!T571</f>
        <v>Pending</v>
      </c>
    </row>
    <row r="572" spans="1:22" x14ac:dyDescent="0.3">
      <c r="A572" s="13" t="str">
        <f>Raw_Data!A572</f>
        <v>EMP011</v>
      </c>
      <c r="B572" s="13" t="str">
        <f>Raw_Data!B572</f>
        <v>Karan Malhotra</v>
      </c>
      <c r="C572" s="13" t="str">
        <f>Raw_Data!C572</f>
        <v>Sales</v>
      </c>
      <c r="D572" s="13" t="str">
        <f>Raw_Data!D572</f>
        <v>Senior Executive</v>
      </c>
      <c r="E572" s="13" t="str">
        <f>Raw_Data!E572</f>
        <v>Kolkata</v>
      </c>
      <c r="F572" s="13" t="str">
        <f>Raw_Data!F572</f>
        <v>Sourav Das</v>
      </c>
      <c r="G572" s="14">
        <f>DATE(VALUE(RIGHT(Raw_Data!G572,4)),VALUE(MID(Raw_Data!G572,4,2)),VALUE(LEFT(Raw_Data!G572,2)))</f>
        <v>46146</v>
      </c>
      <c r="H572" s="13" t="str">
        <f t="shared" si="32"/>
        <v>May-2026</v>
      </c>
      <c r="I572" s="13" t="str">
        <f t="shared" si="33"/>
        <v>Mon</v>
      </c>
      <c r="J572" s="13" t="str">
        <f>Raw_Data!H572</f>
        <v>Present</v>
      </c>
      <c r="K572" s="15">
        <f>IF(Raw_Data!I572="","",TIMEVALUE(Raw_Data!I572))</f>
        <v>0.3888888888888889</v>
      </c>
      <c r="L572" s="15">
        <f>IF(Raw_Data!J572="","",TIMEVALUE(Raw_Data!J572))</f>
        <v>0.74513888888888891</v>
      </c>
      <c r="M572" s="13">
        <f>Raw_Data!K572</f>
        <v>8.5500000000000007</v>
      </c>
      <c r="N572" s="13">
        <f>Raw_Data!L572</f>
        <v>20</v>
      </c>
      <c r="O572" s="13">
        <f>Raw_Data!M572</f>
        <v>20</v>
      </c>
      <c r="P572" s="13">
        <f t="shared" si="34"/>
        <v>0</v>
      </c>
      <c r="Q572" s="13">
        <f>Raw_Data!O572</f>
        <v>20</v>
      </c>
      <c r="R572" s="16">
        <f t="shared" si="35"/>
        <v>100</v>
      </c>
      <c r="S572" s="16">
        <f>Raw_Data!Q572</f>
        <v>100</v>
      </c>
      <c r="T572" s="17">
        <f>Raw_Data!R572</f>
        <v>0.55000000000000004</v>
      </c>
      <c r="U572" s="13" t="str">
        <f>Raw_Data!S572</f>
        <v>Low</v>
      </c>
      <c r="V572" s="13" t="str">
        <f>Raw_Data!T572</f>
        <v>Closed</v>
      </c>
    </row>
    <row r="573" spans="1:22" x14ac:dyDescent="0.3">
      <c r="A573" s="13" t="str">
        <f>Raw_Data!A573</f>
        <v>EMP012</v>
      </c>
      <c r="B573" s="13" t="str">
        <f>Raw_Data!B573</f>
        <v>Tanya Bose</v>
      </c>
      <c r="C573" s="13" t="str">
        <f>Raw_Data!C573</f>
        <v>HR</v>
      </c>
      <c r="D573" s="13" t="str">
        <f>Raw_Data!D573</f>
        <v>HR Executive</v>
      </c>
      <c r="E573" s="13" t="str">
        <f>Raw_Data!E573</f>
        <v>Kolkata</v>
      </c>
      <c r="F573" s="13" t="str">
        <f>Raw_Data!F573</f>
        <v>Ritu Ghosh</v>
      </c>
      <c r="G573" s="14">
        <f>DATE(VALUE(RIGHT(Raw_Data!G573,4)),VALUE(MID(Raw_Data!G573,4,2)),VALUE(LEFT(Raw_Data!G573,2)))</f>
        <v>46146</v>
      </c>
      <c r="H573" s="13" t="str">
        <f t="shared" si="32"/>
        <v>May-2026</v>
      </c>
      <c r="I573" s="13" t="str">
        <f t="shared" si="33"/>
        <v>Mon</v>
      </c>
      <c r="J573" s="13" t="str">
        <f>Raw_Data!H573</f>
        <v>Present</v>
      </c>
      <c r="K573" s="15">
        <f>IF(Raw_Data!I573="","",TIMEVALUE(Raw_Data!I573))</f>
        <v>0.38333333333333336</v>
      </c>
      <c r="L573" s="15">
        <f>IF(Raw_Data!J573="","",TIMEVALUE(Raw_Data!J573))</f>
        <v>0.72152777777777777</v>
      </c>
      <c r="M573" s="13">
        <f>Raw_Data!K573</f>
        <v>8.1300000000000008</v>
      </c>
      <c r="N573" s="13">
        <f>Raw_Data!L573</f>
        <v>20</v>
      </c>
      <c r="O573" s="13">
        <f>Raw_Data!M573</f>
        <v>20</v>
      </c>
      <c r="P573" s="13">
        <f t="shared" si="34"/>
        <v>0</v>
      </c>
      <c r="Q573" s="13">
        <f>Raw_Data!O573</f>
        <v>20</v>
      </c>
      <c r="R573" s="16">
        <f t="shared" si="35"/>
        <v>100</v>
      </c>
      <c r="S573" s="16">
        <f>Raw_Data!Q573</f>
        <v>100</v>
      </c>
      <c r="T573" s="17">
        <f>Raw_Data!R573</f>
        <v>0.13</v>
      </c>
      <c r="U573" s="13" t="str">
        <f>Raw_Data!S573</f>
        <v>Low</v>
      </c>
      <c r="V573" s="13" t="str">
        <f>Raw_Data!T573</f>
        <v>Closed</v>
      </c>
    </row>
    <row r="574" spans="1:22" x14ac:dyDescent="0.3">
      <c r="A574" s="13" t="str">
        <f>Raw_Data!A574</f>
        <v>EMP013</v>
      </c>
      <c r="B574" s="13" t="str">
        <f>Raw_Data!B574</f>
        <v>Aditya Jain</v>
      </c>
      <c r="C574" s="13" t="str">
        <f>Raw_Data!C574</f>
        <v>Customer Support</v>
      </c>
      <c r="D574" s="13" t="str">
        <f>Raw_Data!D574</f>
        <v>Support Executive</v>
      </c>
      <c r="E574" s="13" t="str">
        <f>Raw_Data!E574</f>
        <v>Kolkata</v>
      </c>
      <c r="F574" s="13" t="str">
        <f>Raw_Data!F574</f>
        <v>Ritu Ghosh</v>
      </c>
      <c r="G574" s="14">
        <f>DATE(VALUE(RIGHT(Raw_Data!G574,4)),VALUE(MID(Raw_Data!G574,4,2)),VALUE(LEFT(Raw_Data!G574,2)))</f>
        <v>46146</v>
      </c>
      <c r="H574" s="13" t="str">
        <f t="shared" si="32"/>
        <v>May-2026</v>
      </c>
      <c r="I574" s="13" t="str">
        <f t="shared" si="33"/>
        <v>Mon</v>
      </c>
      <c r="J574" s="13" t="str">
        <f>Raw_Data!H574</f>
        <v>Leave</v>
      </c>
      <c r="K574" s="15" t="str">
        <f>IF(Raw_Data!I574="","",TIMEVALUE(Raw_Data!I574))</f>
        <v/>
      </c>
      <c r="L574" s="15" t="str">
        <f>IF(Raw_Data!J574="","",TIMEVALUE(Raw_Data!J574))</f>
        <v/>
      </c>
      <c r="M574" s="13">
        <f>Raw_Data!K574</f>
        <v>0</v>
      </c>
      <c r="N574" s="13">
        <f>Raw_Data!L574</f>
        <v>0</v>
      </c>
      <c r="O574" s="13">
        <f>Raw_Data!M574</f>
        <v>0</v>
      </c>
      <c r="P574" s="13">
        <f t="shared" si="34"/>
        <v>0</v>
      </c>
      <c r="Q574" s="13">
        <f>Raw_Data!O574</f>
        <v>0</v>
      </c>
      <c r="R574" s="16">
        <f t="shared" si="35"/>
        <v>0</v>
      </c>
      <c r="S574" s="16">
        <f>Raw_Data!Q574</f>
        <v>0</v>
      </c>
      <c r="T574" s="17">
        <f>Raw_Data!R574</f>
        <v>0</v>
      </c>
      <c r="U574" s="13" t="str">
        <f>Raw_Data!S574</f>
        <v>Low</v>
      </c>
      <c r="V574" s="13" t="str">
        <f>Raw_Data!T574</f>
        <v>Closed</v>
      </c>
    </row>
    <row r="575" spans="1:22" x14ac:dyDescent="0.3">
      <c r="A575" s="13" t="str">
        <f>Raw_Data!A575</f>
        <v>EMP014</v>
      </c>
      <c r="B575" s="13" t="str">
        <f>Raw_Data!B575</f>
        <v>Neha Agarwal</v>
      </c>
      <c r="C575" s="13" t="str">
        <f>Raw_Data!C575</f>
        <v>Customer Support</v>
      </c>
      <c r="D575" s="13" t="str">
        <f>Raw_Data!D575</f>
        <v>Support Executive</v>
      </c>
      <c r="E575" s="13" t="str">
        <f>Raw_Data!E575</f>
        <v>Kolkata</v>
      </c>
      <c r="F575" s="13" t="str">
        <f>Raw_Data!F575</f>
        <v>Ritu Ghosh</v>
      </c>
      <c r="G575" s="14">
        <f>DATE(VALUE(RIGHT(Raw_Data!G575,4)),VALUE(MID(Raw_Data!G575,4,2)),VALUE(LEFT(Raw_Data!G575,2)))</f>
        <v>46146</v>
      </c>
      <c r="H575" s="13" t="str">
        <f t="shared" si="32"/>
        <v>May-2026</v>
      </c>
      <c r="I575" s="13" t="str">
        <f t="shared" si="33"/>
        <v>Mon</v>
      </c>
      <c r="J575" s="13" t="str">
        <f>Raw_Data!H575</f>
        <v>Present</v>
      </c>
      <c r="K575" s="15">
        <f>IF(Raw_Data!I575="","",TIMEVALUE(Raw_Data!I575))</f>
        <v>0.375</v>
      </c>
      <c r="L575" s="15">
        <f>IF(Raw_Data!J575="","",TIMEVALUE(Raw_Data!J575))</f>
        <v>0.74861111111111112</v>
      </c>
      <c r="M575" s="13">
        <f>Raw_Data!K575</f>
        <v>8.98</v>
      </c>
      <c r="N575" s="13">
        <f>Raw_Data!L575</f>
        <v>30</v>
      </c>
      <c r="O575" s="13">
        <f>Raw_Data!M575</f>
        <v>30</v>
      </c>
      <c r="P575" s="13">
        <f t="shared" si="34"/>
        <v>0</v>
      </c>
      <c r="Q575" s="13">
        <f>Raw_Data!O575</f>
        <v>30</v>
      </c>
      <c r="R575" s="16">
        <f t="shared" si="35"/>
        <v>100</v>
      </c>
      <c r="S575" s="16">
        <f>Raw_Data!Q575</f>
        <v>100</v>
      </c>
      <c r="T575" s="17">
        <f>Raw_Data!R575</f>
        <v>0.98</v>
      </c>
      <c r="U575" s="13" t="str">
        <f>Raw_Data!S575</f>
        <v>Low</v>
      </c>
      <c r="V575" s="13" t="str">
        <f>Raw_Data!T575</f>
        <v>Closed</v>
      </c>
    </row>
    <row r="576" spans="1:22" x14ac:dyDescent="0.3">
      <c r="A576" s="13" t="str">
        <f>Raw_Data!A576</f>
        <v>EMP015</v>
      </c>
      <c r="B576" s="13" t="str">
        <f>Raw_Data!B576</f>
        <v>Siddharth Roy</v>
      </c>
      <c r="C576" s="13" t="str">
        <f>Raw_Data!C576</f>
        <v>Customer Support</v>
      </c>
      <c r="D576" s="13" t="str">
        <f>Raw_Data!D576</f>
        <v>Senior Executive</v>
      </c>
      <c r="E576" s="13" t="str">
        <f>Raw_Data!E576</f>
        <v>Kolkata</v>
      </c>
      <c r="F576" s="13" t="str">
        <f>Raw_Data!F576</f>
        <v>Ritu Ghosh</v>
      </c>
      <c r="G576" s="14">
        <f>DATE(VALUE(RIGHT(Raw_Data!G576,4)),VALUE(MID(Raw_Data!G576,4,2)),VALUE(LEFT(Raw_Data!G576,2)))</f>
        <v>46146</v>
      </c>
      <c r="H576" s="13" t="str">
        <f t="shared" si="32"/>
        <v>May-2026</v>
      </c>
      <c r="I576" s="13" t="str">
        <f t="shared" si="33"/>
        <v>Mon</v>
      </c>
      <c r="J576" s="13" t="str">
        <f>Raw_Data!H576</f>
        <v>Present</v>
      </c>
      <c r="K576" s="15">
        <f>IF(Raw_Data!I576="","",TIMEVALUE(Raw_Data!I576))</f>
        <v>0.3888888888888889</v>
      </c>
      <c r="L576" s="15">
        <f>IF(Raw_Data!J576="","",TIMEVALUE(Raw_Data!J576))</f>
        <v>0.75902777777777775</v>
      </c>
      <c r="M576" s="13">
        <f>Raw_Data!K576</f>
        <v>8.89</v>
      </c>
      <c r="N576" s="13">
        <f>Raw_Data!L576</f>
        <v>37</v>
      </c>
      <c r="O576" s="13">
        <f>Raw_Data!M576</f>
        <v>35</v>
      </c>
      <c r="P576" s="13">
        <f t="shared" si="34"/>
        <v>2</v>
      </c>
      <c r="Q576" s="13">
        <f>Raw_Data!O576</f>
        <v>37</v>
      </c>
      <c r="R576" s="16">
        <f t="shared" si="35"/>
        <v>94.594594594594597</v>
      </c>
      <c r="S576" s="16">
        <f>Raw_Data!Q576</f>
        <v>94.6</v>
      </c>
      <c r="T576" s="17">
        <f>Raw_Data!R576</f>
        <v>0.89</v>
      </c>
      <c r="U576" s="13" t="str">
        <f>Raw_Data!S576</f>
        <v>Medium</v>
      </c>
      <c r="V576" s="13" t="str">
        <f>Raw_Data!T576</f>
        <v>In Progress</v>
      </c>
    </row>
    <row r="577" spans="1:22" x14ac:dyDescent="0.3">
      <c r="A577" s="13" t="str">
        <f>Raw_Data!A577</f>
        <v>EMP016</v>
      </c>
      <c r="B577" s="13" t="str">
        <f>Raw_Data!B577</f>
        <v>Pooja Saha</v>
      </c>
      <c r="C577" s="13" t="str">
        <f>Raw_Data!C577</f>
        <v>Operations</v>
      </c>
      <c r="D577" s="13" t="str">
        <f>Raw_Data!D577</f>
        <v>Process Executive</v>
      </c>
      <c r="E577" s="13" t="str">
        <f>Raw_Data!E577</f>
        <v>Durgapur</v>
      </c>
      <c r="F577" s="13" t="str">
        <f>Raw_Data!F577</f>
        <v>Amit Roy</v>
      </c>
      <c r="G577" s="14">
        <f>DATE(VALUE(RIGHT(Raw_Data!G577,4)),VALUE(MID(Raw_Data!G577,4,2)),VALUE(LEFT(Raw_Data!G577,2)))</f>
        <v>46146</v>
      </c>
      <c r="H577" s="13" t="str">
        <f t="shared" si="32"/>
        <v>May-2026</v>
      </c>
      <c r="I577" s="13" t="str">
        <f t="shared" si="33"/>
        <v>Mon</v>
      </c>
      <c r="J577" s="13" t="str">
        <f>Raw_Data!H577</f>
        <v>Present</v>
      </c>
      <c r="K577" s="15">
        <f>IF(Raw_Data!I577="","",TIMEVALUE(Raw_Data!I577))</f>
        <v>0.37916666666666665</v>
      </c>
      <c r="L577" s="15">
        <f>IF(Raw_Data!J577="","",TIMEVALUE(Raw_Data!J577))</f>
        <v>0.70833333333333337</v>
      </c>
      <c r="M577" s="13">
        <f>Raw_Data!K577</f>
        <v>7.91</v>
      </c>
      <c r="N577" s="13">
        <f>Raw_Data!L577</f>
        <v>27</v>
      </c>
      <c r="O577" s="13">
        <f>Raw_Data!M577</f>
        <v>20</v>
      </c>
      <c r="P577" s="13">
        <f t="shared" si="34"/>
        <v>7</v>
      </c>
      <c r="Q577" s="13">
        <f>Raw_Data!O577</f>
        <v>27</v>
      </c>
      <c r="R577" s="16">
        <f t="shared" si="35"/>
        <v>74.074074074074076</v>
      </c>
      <c r="S577" s="16">
        <f>Raw_Data!Q577</f>
        <v>74.099999999999994</v>
      </c>
      <c r="T577" s="17">
        <f>Raw_Data!R577</f>
        <v>0</v>
      </c>
      <c r="U577" s="13" t="str">
        <f>Raw_Data!S577</f>
        <v>Low</v>
      </c>
      <c r="V577" s="13" t="str">
        <f>Raw_Data!T577</f>
        <v>Pending</v>
      </c>
    </row>
    <row r="578" spans="1:22" x14ac:dyDescent="0.3">
      <c r="A578" s="13" t="str">
        <f>Raw_Data!A578</f>
        <v>EMP017</v>
      </c>
      <c r="B578" s="13" t="str">
        <f>Raw_Data!B578</f>
        <v>Abhishek Paul</v>
      </c>
      <c r="C578" s="13" t="str">
        <f>Raw_Data!C578</f>
        <v>Operations</v>
      </c>
      <c r="D578" s="13" t="str">
        <f>Raw_Data!D578</f>
        <v>Process Executive</v>
      </c>
      <c r="E578" s="13" t="str">
        <f>Raw_Data!E578</f>
        <v>Durgapur</v>
      </c>
      <c r="F578" s="13" t="str">
        <f>Raw_Data!F578</f>
        <v>Amit Roy</v>
      </c>
      <c r="G578" s="14">
        <f>DATE(VALUE(RIGHT(Raw_Data!G578,4)),VALUE(MID(Raw_Data!G578,4,2)),VALUE(LEFT(Raw_Data!G578,2)))</f>
        <v>46146</v>
      </c>
      <c r="H578" s="13" t="str">
        <f t="shared" ref="H578:H641" si="36">TEXT(G578,"mmm-yyyy")</f>
        <v>May-2026</v>
      </c>
      <c r="I578" s="13" t="str">
        <f t="shared" ref="I578:I641" si="37">TEXT(G578,"ddd")</f>
        <v>Mon</v>
      </c>
      <c r="J578" s="13" t="str">
        <f>Raw_Data!H578</f>
        <v>Present</v>
      </c>
      <c r="K578" s="15">
        <f>IF(Raw_Data!I578="","",TIMEVALUE(Raw_Data!I578))</f>
        <v>0.41736111111111113</v>
      </c>
      <c r="L578" s="15">
        <f>IF(Raw_Data!J578="","",TIMEVALUE(Raw_Data!J578))</f>
        <v>0.75972222222222219</v>
      </c>
      <c r="M578" s="13">
        <f>Raw_Data!K578</f>
        <v>8.23</v>
      </c>
      <c r="N578" s="13">
        <f>Raw_Data!L578</f>
        <v>30</v>
      </c>
      <c r="O578" s="13">
        <f>Raw_Data!M578</f>
        <v>27</v>
      </c>
      <c r="P578" s="13">
        <f t="shared" ref="P578:P641" si="38">N578-O578</f>
        <v>3</v>
      </c>
      <c r="Q578" s="13">
        <f>Raw_Data!O578</f>
        <v>30</v>
      </c>
      <c r="R578" s="16">
        <f t="shared" ref="R578:R641" si="39">IFERROR(O578/N578*100,0)</f>
        <v>90</v>
      </c>
      <c r="S578" s="16">
        <f>Raw_Data!Q578</f>
        <v>90</v>
      </c>
      <c r="T578" s="17">
        <f>Raw_Data!R578</f>
        <v>0.23</v>
      </c>
      <c r="U578" s="13" t="str">
        <f>Raw_Data!S578</f>
        <v>Low</v>
      </c>
      <c r="V578" s="13" t="str">
        <f>Raw_Data!T578</f>
        <v>In Progress</v>
      </c>
    </row>
    <row r="579" spans="1:22" x14ac:dyDescent="0.3">
      <c r="A579" s="13" t="str">
        <f>Raw_Data!A579</f>
        <v>EMP018</v>
      </c>
      <c r="B579" s="13" t="str">
        <f>Raw_Data!B579</f>
        <v>Nandini Ghosh</v>
      </c>
      <c r="C579" s="13" t="str">
        <f>Raw_Data!C579</f>
        <v>Finance</v>
      </c>
      <c r="D579" s="13" t="str">
        <f>Raw_Data!D579</f>
        <v>Finance Executive</v>
      </c>
      <c r="E579" s="13" t="str">
        <f>Raw_Data!E579</f>
        <v>Durgapur</v>
      </c>
      <c r="F579" s="13" t="str">
        <f>Raw_Data!F579</f>
        <v>Neha Sen</v>
      </c>
      <c r="G579" s="14">
        <f>DATE(VALUE(RIGHT(Raw_Data!G579,4)),VALUE(MID(Raw_Data!G579,4,2)),VALUE(LEFT(Raw_Data!G579,2)))</f>
        <v>46146</v>
      </c>
      <c r="H579" s="13" t="str">
        <f t="shared" si="36"/>
        <v>May-2026</v>
      </c>
      <c r="I579" s="13" t="str">
        <f t="shared" si="37"/>
        <v>Mon</v>
      </c>
      <c r="J579" s="13" t="str">
        <f>Raw_Data!H579</f>
        <v>Present</v>
      </c>
      <c r="K579" s="15">
        <f>IF(Raw_Data!I579="","",TIMEVALUE(Raw_Data!I579))</f>
        <v>0.375</v>
      </c>
      <c r="L579" s="15">
        <f>IF(Raw_Data!J579="","",TIMEVALUE(Raw_Data!J579))</f>
        <v>0.70763888888888893</v>
      </c>
      <c r="M579" s="13">
        <f>Raw_Data!K579</f>
        <v>7.99</v>
      </c>
      <c r="N579" s="13">
        <f>Raw_Data!L579</f>
        <v>15</v>
      </c>
      <c r="O579" s="13">
        <f>Raw_Data!M579</f>
        <v>11</v>
      </c>
      <c r="P579" s="13">
        <f t="shared" si="38"/>
        <v>4</v>
      </c>
      <c r="Q579" s="13">
        <f>Raw_Data!O579</f>
        <v>15</v>
      </c>
      <c r="R579" s="16">
        <f t="shared" si="39"/>
        <v>73.333333333333329</v>
      </c>
      <c r="S579" s="16">
        <f>Raw_Data!Q579</f>
        <v>73.3</v>
      </c>
      <c r="T579" s="17">
        <f>Raw_Data!R579</f>
        <v>0</v>
      </c>
      <c r="U579" s="13" t="str">
        <f>Raw_Data!S579</f>
        <v>Low</v>
      </c>
      <c r="V579" s="13" t="str">
        <f>Raw_Data!T579</f>
        <v>Pending</v>
      </c>
    </row>
    <row r="580" spans="1:22" x14ac:dyDescent="0.3">
      <c r="A580" s="13" t="str">
        <f>Raw_Data!A580</f>
        <v>EMP019</v>
      </c>
      <c r="B580" s="13" t="str">
        <f>Raw_Data!B580</f>
        <v>Manish Kumar</v>
      </c>
      <c r="C580" s="13" t="str">
        <f>Raw_Data!C580</f>
        <v>Sales</v>
      </c>
      <c r="D580" s="13" t="str">
        <f>Raw_Data!D580</f>
        <v>Sales Executive</v>
      </c>
      <c r="E580" s="13" t="str">
        <f>Raw_Data!E580</f>
        <v>Durgapur</v>
      </c>
      <c r="F580" s="13" t="str">
        <f>Raw_Data!F580</f>
        <v>Sourav Das</v>
      </c>
      <c r="G580" s="14">
        <f>DATE(VALUE(RIGHT(Raw_Data!G580,4)),VALUE(MID(Raw_Data!G580,4,2)),VALUE(LEFT(Raw_Data!G580,2)))</f>
        <v>46146</v>
      </c>
      <c r="H580" s="13" t="str">
        <f t="shared" si="36"/>
        <v>May-2026</v>
      </c>
      <c r="I580" s="13" t="str">
        <f t="shared" si="37"/>
        <v>Mon</v>
      </c>
      <c r="J580" s="13" t="str">
        <f>Raw_Data!H580</f>
        <v>Present</v>
      </c>
      <c r="K580" s="15">
        <f>IF(Raw_Data!I580="","",TIMEVALUE(Raw_Data!I580))</f>
        <v>0.38541666666666669</v>
      </c>
      <c r="L580" s="15">
        <f>IF(Raw_Data!J580="","",TIMEVALUE(Raw_Data!J580))</f>
        <v>0.76458333333333328</v>
      </c>
      <c r="M580" s="13">
        <f>Raw_Data!K580</f>
        <v>9.1</v>
      </c>
      <c r="N580" s="13">
        <f>Raw_Data!L580</f>
        <v>17</v>
      </c>
      <c r="O580" s="13">
        <f>Raw_Data!M580</f>
        <v>15</v>
      </c>
      <c r="P580" s="13">
        <f t="shared" si="38"/>
        <v>2</v>
      </c>
      <c r="Q580" s="13">
        <f>Raw_Data!O580</f>
        <v>17</v>
      </c>
      <c r="R580" s="16">
        <f t="shared" si="39"/>
        <v>88.235294117647058</v>
      </c>
      <c r="S580" s="16">
        <f>Raw_Data!Q580</f>
        <v>88.2</v>
      </c>
      <c r="T580" s="17">
        <f>Raw_Data!R580</f>
        <v>1.1000000000000001</v>
      </c>
      <c r="U580" s="13" t="str">
        <f>Raw_Data!S580</f>
        <v>Low</v>
      </c>
      <c r="V580" s="13" t="str">
        <f>Raw_Data!T580</f>
        <v>In Progress</v>
      </c>
    </row>
    <row r="581" spans="1:22" x14ac:dyDescent="0.3">
      <c r="A581" s="13" t="str">
        <f>Raw_Data!A581</f>
        <v>EMP020</v>
      </c>
      <c r="B581" s="13" t="str">
        <f>Raw_Data!B581</f>
        <v>Riya Chatterjee</v>
      </c>
      <c r="C581" s="13" t="str">
        <f>Raw_Data!C581</f>
        <v>Customer Support</v>
      </c>
      <c r="D581" s="13" t="str">
        <f>Raw_Data!D581</f>
        <v>Support Executive</v>
      </c>
      <c r="E581" s="13" t="str">
        <f>Raw_Data!E581</f>
        <v>Durgapur</v>
      </c>
      <c r="F581" s="13" t="str">
        <f>Raw_Data!F581</f>
        <v>Ritu Ghosh</v>
      </c>
      <c r="G581" s="14">
        <f>DATE(VALUE(RIGHT(Raw_Data!G581,4)),VALUE(MID(Raw_Data!G581,4,2)),VALUE(LEFT(Raw_Data!G581,2)))</f>
        <v>46146</v>
      </c>
      <c r="H581" s="13" t="str">
        <f t="shared" si="36"/>
        <v>May-2026</v>
      </c>
      <c r="I581" s="13" t="str">
        <f t="shared" si="37"/>
        <v>Mon</v>
      </c>
      <c r="J581" s="13" t="str">
        <f>Raw_Data!H581</f>
        <v>Present</v>
      </c>
      <c r="K581" s="15">
        <f>IF(Raw_Data!I581="","",TIMEVALUE(Raw_Data!I581))</f>
        <v>0.37847222222222221</v>
      </c>
      <c r="L581" s="15">
        <f>IF(Raw_Data!J581="","",TIMEVALUE(Raw_Data!J581))</f>
        <v>0.73055555555555551</v>
      </c>
      <c r="M581" s="13">
        <f>Raw_Data!K581</f>
        <v>8.4499999999999993</v>
      </c>
      <c r="N581" s="13">
        <f>Raw_Data!L581</f>
        <v>28</v>
      </c>
      <c r="O581" s="13">
        <f>Raw_Data!M581</f>
        <v>25</v>
      </c>
      <c r="P581" s="13">
        <f t="shared" si="38"/>
        <v>3</v>
      </c>
      <c r="Q581" s="13">
        <f>Raw_Data!O581</f>
        <v>28</v>
      </c>
      <c r="R581" s="16">
        <f t="shared" si="39"/>
        <v>89.285714285714292</v>
      </c>
      <c r="S581" s="16">
        <f>Raw_Data!Q581</f>
        <v>89.3</v>
      </c>
      <c r="T581" s="17">
        <f>Raw_Data!R581</f>
        <v>0.45</v>
      </c>
      <c r="U581" s="13" t="str">
        <f>Raw_Data!S581</f>
        <v>Medium</v>
      </c>
      <c r="V581" s="13" t="str">
        <f>Raw_Data!T581</f>
        <v>In Progress</v>
      </c>
    </row>
    <row r="582" spans="1:22" x14ac:dyDescent="0.3">
      <c r="A582" s="13" t="str">
        <f>Raw_Data!A582</f>
        <v>EMP001</v>
      </c>
      <c r="B582" s="13" t="str">
        <f>Raw_Data!B582</f>
        <v>Aarav Sharma</v>
      </c>
      <c r="C582" s="13" t="str">
        <f>Raw_Data!C582</f>
        <v>Operations</v>
      </c>
      <c r="D582" s="13" t="str">
        <f>Raw_Data!D582</f>
        <v>MIS Executive</v>
      </c>
      <c r="E582" s="13" t="str">
        <f>Raw_Data!E582</f>
        <v>Kolkata</v>
      </c>
      <c r="F582" s="13" t="str">
        <f>Raw_Data!F582</f>
        <v>Amit Roy</v>
      </c>
      <c r="G582" s="14">
        <f>DATE(VALUE(RIGHT(Raw_Data!G582,4)),VALUE(MID(Raw_Data!G582,4,2)),VALUE(LEFT(Raw_Data!G582,2)))</f>
        <v>46147</v>
      </c>
      <c r="H582" s="13" t="str">
        <f t="shared" si="36"/>
        <v>May-2026</v>
      </c>
      <c r="I582" s="13" t="str">
        <f t="shared" si="37"/>
        <v>Tue</v>
      </c>
      <c r="J582" s="13" t="str">
        <f>Raw_Data!H582</f>
        <v>Present</v>
      </c>
      <c r="K582" s="15">
        <f>IF(Raw_Data!I582="","",TIMEVALUE(Raw_Data!I582))</f>
        <v>0.38194444444444442</v>
      </c>
      <c r="L582" s="15">
        <f>IF(Raw_Data!J582="","",TIMEVALUE(Raw_Data!J582))</f>
        <v>0.71458333333333335</v>
      </c>
      <c r="M582" s="13">
        <f>Raw_Data!K582</f>
        <v>7.99</v>
      </c>
      <c r="N582" s="13">
        <f>Raw_Data!L582</f>
        <v>21</v>
      </c>
      <c r="O582" s="13">
        <f>Raw_Data!M582</f>
        <v>17</v>
      </c>
      <c r="P582" s="13">
        <f t="shared" si="38"/>
        <v>4</v>
      </c>
      <c r="Q582" s="13">
        <f>Raw_Data!O582</f>
        <v>21</v>
      </c>
      <c r="R582" s="16">
        <f t="shared" si="39"/>
        <v>80.952380952380949</v>
      </c>
      <c r="S582" s="16">
        <f>Raw_Data!Q582</f>
        <v>81</v>
      </c>
      <c r="T582" s="17">
        <f>Raw_Data!R582</f>
        <v>0</v>
      </c>
      <c r="U582" s="13" t="str">
        <f>Raw_Data!S582</f>
        <v>High</v>
      </c>
      <c r="V582" s="13" t="str">
        <f>Raw_Data!T582</f>
        <v>Pending</v>
      </c>
    </row>
    <row r="583" spans="1:22" x14ac:dyDescent="0.3">
      <c r="A583" s="13" t="str">
        <f>Raw_Data!A583</f>
        <v>EMP002</v>
      </c>
      <c r="B583" s="13" t="str">
        <f>Raw_Data!B583</f>
        <v>Priya Singh</v>
      </c>
      <c r="C583" s="13" t="str">
        <f>Raw_Data!C583</f>
        <v>Operations</v>
      </c>
      <c r="D583" s="13" t="str">
        <f>Raw_Data!D583</f>
        <v>Process Executive</v>
      </c>
      <c r="E583" s="13" t="str">
        <f>Raw_Data!E583</f>
        <v>Kolkata</v>
      </c>
      <c r="F583" s="13" t="str">
        <f>Raw_Data!F583</f>
        <v>Amit Roy</v>
      </c>
      <c r="G583" s="14">
        <f>DATE(VALUE(RIGHT(Raw_Data!G583,4)),VALUE(MID(Raw_Data!G583,4,2)),VALUE(LEFT(Raw_Data!G583,2)))</f>
        <v>46147</v>
      </c>
      <c r="H583" s="13" t="str">
        <f t="shared" si="36"/>
        <v>May-2026</v>
      </c>
      <c r="I583" s="13" t="str">
        <f t="shared" si="37"/>
        <v>Tue</v>
      </c>
      <c r="J583" s="13" t="str">
        <f>Raw_Data!H583</f>
        <v>Present</v>
      </c>
      <c r="K583" s="15">
        <f>IF(Raw_Data!I583="","",TIMEVALUE(Raw_Data!I583))</f>
        <v>0.4284722222222222</v>
      </c>
      <c r="L583" s="15">
        <f>IF(Raw_Data!J583="","",TIMEVALUE(Raw_Data!J583))</f>
        <v>0.81041666666666667</v>
      </c>
      <c r="M583" s="13">
        <f>Raw_Data!K583</f>
        <v>9.18</v>
      </c>
      <c r="N583" s="13">
        <f>Raw_Data!L583</f>
        <v>24</v>
      </c>
      <c r="O583" s="13">
        <f>Raw_Data!M583</f>
        <v>22</v>
      </c>
      <c r="P583" s="13">
        <f t="shared" si="38"/>
        <v>2</v>
      </c>
      <c r="Q583" s="13">
        <f>Raw_Data!O583</f>
        <v>24</v>
      </c>
      <c r="R583" s="16">
        <f t="shared" si="39"/>
        <v>91.666666666666657</v>
      </c>
      <c r="S583" s="16">
        <f>Raw_Data!Q583</f>
        <v>91.7</v>
      </c>
      <c r="T583" s="17">
        <f>Raw_Data!R583</f>
        <v>1.18</v>
      </c>
      <c r="U583" s="13" t="str">
        <f>Raw_Data!S583</f>
        <v>Medium</v>
      </c>
      <c r="V583" s="13" t="str">
        <f>Raw_Data!T583</f>
        <v>In Progress</v>
      </c>
    </row>
    <row r="584" spans="1:22" x14ac:dyDescent="0.3">
      <c r="A584" s="13" t="str">
        <f>Raw_Data!A584</f>
        <v>EMP003</v>
      </c>
      <c r="B584" s="13" t="str">
        <f>Raw_Data!B584</f>
        <v>Rahul Verma</v>
      </c>
      <c r="C584" s="13" t="str">
        <f>Raw_Data!C584</f>
        <v>Operations</v>
      </c>
      <c r="D584" s="13" t="str">
        <f>Raw_Data!D584</f>
        <v>Process Executive</v>
      </c>
      <c r="E584" s="13" t="str">
        <f>Raw_Data!E584</f>
        <v>Kolkata</v>
      </c>
      <c r="F584" s="13" t="str">
        <f>Raw_Data!F584</f>
        <v>Amit Roy</v>
      </c>
      <c r="G584" s="14">
        <f>DATE(VALUE(RIGHT(Raw_Data!G584,4)),VALUE(MID(Raw_Data!G584,4,2)),VALUE(LEFT(Raw_Data!G584,2)))</f>
        <v>46147</v>
      </c>
      <c r="H584" s="13" t="str">
        <f t="shared" si="36"/>
        <v>May-2026</v>
      </c>
      <c r="I584" s="13" t="str">
        <f t="shared" si="37"/>
        <v>Tue</v>
      </c>
      <c r="J584" s="13" t="str">
        <f>Raw_Data!H584</f>
        <v>Present</v>
      </c>
      <c r="K584" s="15">
        <f>IF(Raw_Data!I584="","",TIMEVALUE(Raw_Data!I584))</f>
        <v>0.37569444444444444</v>
      </c>
      <c r="L584" s="15">
        <f>IF(Raw_Data!J584="","",TIMEVALUE(Raw_Data!J584))</f>
        <v>0.74375000000000002</v>
      </c>
      <c r="M584" s="13">
        <f>Raw_Data!K584</f>
        <v>8.84</v>
      </c>
      <c r="N584" s="13">
        <f>Raw_Data!L584</f>
        <v>23</v>
      </c>
      <c r="O584" s="13">
        <f>Raw_Data!M584</f>
        <v>18</v>
      </c>
      <c r="P584" s="13">
        <f t="shared" si="38"/>
        <v>5</v>
      </c>
      <c r="Q584" s="13">
        <f>Raw_Data!O584</f>
        <v>23</v>
      </c>
      <c r="R584" s="16">
        <f t="shared" si="39"/>
        <v>78.260869565217391</v>
      </c>
      <c r="S584" s="16">
        <f>Raw_Data!Q584</f>
        <v>78.3</v>
      </c>
      <c r="T584" s="17">
        <f>Raw_Data!R584</f>
        <v>0.84</v>
      </c>
      <c r="U584" s="13" t="str">
        <f>Raw_Data!S584</f>
        <v>High</v>
      </c>
      <c r="V584" s="13" t="str">
        <f>Raw_Data!T584</f>
        <v>Pending</v>
      </c>
    </row>
    <row r="585" spans="1:22" x14ac:dyDescent="0.3">
      <c r="A585" s="13" t="str">
        <f>Raw_Data!A585</f>
        <v>EMP004</v>
      </c>
      <c r="B585" s="13" t="str">
        <f>Raw_Data!B585</f>
        <v>Sneha Das</v>
      </c>
      <c r="C585" s="13" t="str">
        <f>Raw_Data!C585</f>
        <v>Operations</v>
      </c>
      <c r="D585" s="13" t="str">
        <f>Raw_Data!D585</f>
        <v>Senior Executive</v>
      </c>
      <c r="E585" s="13" t="str">
        <f>Raw_Data!E585</f>
        <v>Kolkata</v>
      </c>
      <c r="F585" s="13" t="str">
        <f>Raw_Data!F585</f>
        <v>Amit Roy</v>
      </c>
      <c r="G585" s="14">
        <f>DATE(VALUE(RIGHT(Raw_Data!G585,4)),VALUE(MID(Raw_Data!G585,4,2)),VALUE(LEFT(Raw_Data!G585,2)))</f>
        <v>46147</v>
      </c>
      <c r="H585" s="13" t="str">
        <f t="shared" si="36"/>
        <v>May-2026</v>
      </c>
      <c r="I585" s="13" t="str">
        <f t="shared" si="37"/>
        <v>Tue</v>
      </c>
      <c r="J585" s="13" t="str">
        <f>Raw_Data!H585</f>
        <v>Late</v>
      </c>
      <c r="K585" s="15">
        <f>IF(Raw_Data!I585="","",TIMEVALUE(Raw_Data!I585))</f>
        <v>0.42222222222222222</v>
      </c>
      <c r="L585" s="15">
        <f>IF(Raw_Data!J585="","",TIMEVALUE(Raw_Data!J585))</f>
        <v>0.77638888888888891</v>
      </c>
      <c r="M585" s="13">
        <f>Raw_Data!K585</f>
        <v>8.5</v>
      </c>
      <c r="N585" s="13">
        <f>Raw_Data!L585</f>
        <v>21</v>
      </c>
      <c r="O585" s="13">
        <f>Raw_Data!M585</f>
        <v>21</v>
      </c>
      <c r="P585" s="13">
        <f t="shared" si="38"/>
        <v>0</v>
      </c>
      <c r="Q585" s="13">
        <f>Raw_Data!O585</f>
        <v>21</v>
      </c>
      <c r="R585" s="16">
        <f t="shared" si="39"/>
        <v>100</v>
      </c>
      <c r="S585" s="16">
        <f>Raw_Data!Q585</f>
        <v>100</v>
      </c>
      <c r="T585" s="17">
        <f>Raw_Data!R585</f>
        <v>0.5</v>
      </c>
      <c r="U585" s="13" t="str">
        <f>Raw_Data!S585</f>
        <v>Low</v>
      </c>
      <c r="V585" s="13" t="str">
        <f>Raw_Data!T585</f>
        <v>Closed</v>
      </c>
    </row>
    <row r="586" spans="1:22" x14ac:dyDescent="0.3">
      <c r="A586" s="13" t="str">
        <f>Raw_Data!A586</f>
        <v>EMP005</v>
      </c>
      <c r="B586" s="13" t="str">
        <f>Raw_Data!B586</f>
        <v>Vikram Patel</v>
      </c>
      <c r="C586" s="13" t="str">
        <f>Raw_Data!C586</f>
        <v>Operations</v>
      </c>
      <c r="D586" s="13" t="str">
        <f>Raw_Data!D586</f>
        <v>Process Executive</v>
      </c>
      <c r="E586" s="13" t="str">
        <f>Raw_Data!E586</f>
        <v>Kolkata</v>
      </c>
      <c r="F586" s="13" t="str">
        <f>Raw_Data!F586</f>
        <v>Amit Roy</v>
      </c>
      <c r="G586" s="14">
        <f>DATE(VALUE(RIGHT(Raw_Data!G586,4)),VALUE(MID(Raw_Data!G586,4,2)),VALUE(LEFT(Raw_Data!G586,2)))</f>
        <v>46147</v>
      </c>
      <c r="H586" s="13" t="str">
        <f t="shared" si="36"/>
        <v>May-2026</v>
      </c>
      <c r="I586" s="13" t="str">
        <f t="shared" si="37"/>
        <v>Tue</v>
      </c>
      <c r="J586" s="13" t="str">
        <f>Raw_Data!H586</f>
        <v>Present</v>
      </c>
      <c r="K586" s="15">
        <f>IF(Raw_Data!I586="","",TIMEVALUE(Raw_Data!I586))</f>
        <v>0.42708333333333331</v>
      </c>
      <c r="L586" s="15">
        <f>IF(Raw_Data!J586="","",TIMEVALUE(Raw_Data!J586))</f>
        <v>0.73124999999999996</v>
      </c>
      <c r="M586" s="13">
        <f>Raw_Data!K586</f>
        <v>7.31</v>
      </c>
      <c r="N586" s="13">
        <f>Raw_Data!L586</f>
        <v>34</v>
      </c>
      <c r="O586" s="13">
        <f>Raw_Data!M586</f>
        <v>34</v>
      </c>
      <c r="P586" s="13">
        <f t="shared" si="38"/>
        <v>0</v>
      </c>
      <c r="Q586" s="13">
        <f>Raw_Data!O586</f>
        <v>34</v>
      </c>
      <c r="R586" s="16">
        <f t="shared" si="39"/>
        <v>100</v>
      </c>
      <c r="S586" s="16">
        <f>Raw_Data!Q586</f>
        <v>100</v>
      </c>
      <c r="T586" s="17">
        <f>Raw_Data!R586</f>
        <v>0</v>
      </c>
      <c r="U586" s="13" t="str">
        <f>Raw_Data!S586</f>
        <v>Low</v>
      </c>
      <c r="V586" s="13" t="str">
        <f>Raw_Data!T586</f>
        <v>Closed</v>
      </c>
    </row>
    <row r="587" spans="1:22" x14ac:dyDescent="0.3">
      <c r="A587" s="13" t="str">
        <f>Raw_Data!A587</f>
        <v>EMP006</v>
      </c>
      <c r="B587" s="13" t="str">
        <f>Raw_Data!B587</f>
        <v>Ananya Gupta</v>
      </c>
      <c r="C587" s="13" t="str">
        <f>Raw_Data!C587</f>
        <v>Finance</v>
      </c>
      <c r="D587" s="13" t="str">
        <f>Raw_Data!D587</f>
        <v>Finance Executive</v>
      </c>
      <c r="E587" s="13" t="str">
        <f>Raw_Data!E587</f>
        <v>Kolkata</v>
      </c>
      <c r="F587" s="13" t="str">
        <f>Raw_Data!F587</f>
        <v>Neha Sen</v>
      </c>
      <c r="G587" s="14">
        <f>DATE(VALUE(RIGHT(Raw_Data!G587,4)),VALUE(MID(Raw_Data!G587,4,2)),VALUE(LEFT(Raw_Data!G587,2)))</f>
        <v>46147</v>
      </c>
      <c r="H587" s="13" t="str">
        <f t="shared" si="36"/>
        <v>May-2026</v>
      </c>
      <c r="I587" s="13" t="str">
        <f t="shared" si="37"/>
        <v>Tue</v>
      </c>
      <c r="J587" s="13" t="str">
        <f>Raw_Data!H587</f>
        <v>Present</v>
      </c>
      <c r="K587" s="15">
        <f>IF(Raw_Data!I587="","",TIMEVALUE(Raw_Data!I587))</f>
        <v>0.37708333333333333</v>
      </c>
      <c r="L587" s="15">
        <f>IF(Raw_Data!J587="","",TIMEVALUE(Raw_Data!J587))</f>
        <v>0.69374999999999998</v>
      </c>
      <c r="M587" s="13">
        <f>Raw_Data!K587</f>
        <v>7.6</v>
      </c>
      <c r="N587" s="13">
        <f>Raw_Data!L587</f>
        <v>21</v>
      </c>
      <c r="O587" s="13">
        <f>Raw_Data!M587</f>
        <v>14</v>
      </c>
      <c r="P587" s="13">
        <f t="shared" si="38"/>
        <v>7</v>
      </c>
      <c r="Q587" s="13">
        <f>Raw_Data!O587</f>
        <v>21</v>
      </c>
      <c r="R587" s="16">
        <f t="shared" si="39"/>
        <v>66.666666666666657</v>
      </c>
      <c r="S587" s="16">
        <f>Raw_Data!Q587</f>
        <v>66.7</v>
      </c>
      <c r="T587" s="17">
        <f>Raw_Data!R587</f>
        <v>0</v>
      </c>
      <c r="U587" s="13" t="str">
        <f>Raw_Data!S587</f>
        <v>Low</v>
      </c>
      <c r="V587" s="13" t="str">
        <f>Raw_Data!T587</f>
        <v>Pending</v>
      </c>
    </row>
    <row r="588" spans="1:22" x14ac:dyDescent="0.3">
      <c r="A588" s="13" t="str">
        <f>Raw_Data!A588</f>
        <v>EMP007</v>
      </c>
      <c r="B588" s="13" t="str">
        <f>Raw_Data!B588</f>
        <v>Rohan Mehta</v>
      </c>
      <c r="C588" s="13" t="str">
        <f>Raw_Data!C588</f>
        <v>Finance</v>
      </c>
      <c r="D588" s="13" t="str">
        <f>Raw_Data!D588</f>
        <v>Accounts Executive</v>
      </c>
      <c r="E588" s="13" t="str">
        <f>Raw_Data!E588</f>
        <v>Kolkata</v>
      </c>
      <c r="F588" s="13" t="str">
        <f>Raw_Data!F588</f>
        <v>Neha Sen</v>
      </c>
      <c r="G588" s="14">
        <f>DATE(VALUE(RIGHT(Raw_Data!G588,4)),VALUE(MID(Raw_Data!G588,4,2)),VALUE(LEFT(Raw_Data!G588,2)))</f>
        <v>46147</v>
      </c>
      <c r="H588" s="13" t="str">
        <f t="shared" si="36"/>
        <v>May-2026</v>
      </c>
      <c r="I588" s="13" t="str">
        <f t="shared" si="37"/>
        <v>Tue</v>
      </c>
      <c r="J588" s="13" t="str">
        <f>Raw_Data!H588</f>
        <v>Present</v>
      </c>
      <c r="K588" s="15">
        <f>IF(Raw_Data!I588="","",TIMEVALUE(Raw_Data!I588))</f>
        <v>0.3840277777777778</v>
      </c>
      <c r="L588" s="15">
        <f>IF(Raw_Data!J588="","",TIMEVALUE(Raw_Data!J588))</f>
        <v>0.76736111111111116</v>
      </c>
      <c r="M588" s="13">
        <f>Raw_Data!K588</f>
        <v>9.2100000000000009</v>
      </c>
      <c r="N588" s="13">
        <f>Raw_Data!L588</f>
        <v>14</v>
      </c>
      <c r="O588" s="13">
        <f>Raw_Data!M588</f>
        <v>10</v>
      </c>
      <c r="P588" s="13">
        <f t="shared" si="38"/>
        <v>4</v>
      </c>
      <c r="Q588" s="13">
        <f>Raw_Data!O588</f>
        <v>14</v>
      </c>
      <c r="R588" s="16">
        <f t="shared" si="39"/>
        <v>71.428571428571431</v>
      </c>
      <c r="S588" s="16">
        <f>Raw_Data!Q588</f>
        <v>71.400000000000006</v>
      </c>
      <c r="T588" s="17">
        <f>Raw_Data!R588</f>
        <v>1.21</v>
      </c>
      <c r="U588" s="13" t="str">
        <f>Raw_Data!S588</f>
        <v>High</v>
      </c>
      <c r="V588" s="13" t="str">
        <f>Raw_Data!T588</f>
        <v>Pending</v>
      </c>
    </row>
    <row r="589" spans="1:22" x14ac:dyDescent="0.3">
      <c r="A589" s="13" t="str">
        <f>Raw_Data!A589</f>
        <v>EMP008</v>
      </c>
      <c r="B589" s="13" t="str">
        <f>Raw_Data!B589</f>
        <v>Ishita Roy</v>
      </c>
      <c r="C589" s="13" t="str">
        <f>Raw_Data!C589</f>
        <v>Finance</v>
      </c>
      <c r="D589" s="13" t="str">
        <f>Raw_Data!D589</f>
        <v>Finance Executive</v>
      </c>
      <c r="E589" s="13" t="str">
        <f>Raw_Data!E589</f>
        <v>Kolkata</v>
      </c>
      <c r="F589" s="13" t="str">
        <f>Raw_Data!F589</f>
        <v>Neha Sen</v>
      </c>
      <c r="G589" s="14">
        <f>DATE(VALUE(RIGHT(Raw_Data!G589,4)),VALUE(MID(Raw_Data!G589,4,2)),VALUE(LEFT(Raw_Data!G589,2)))</f>
        <v>46147</v>
      </c>
      <c r="H589" s="13" t="str">
        <f t="shared" si="36"/>
        <v>May-2026</v>
      </c>
      <c r="I589" s="13" t="str">
        <f t="shared" si="37"/>
        <v>Tue</v>
      </c>
      <c r="J589" s="13" t="str">
        <f>Raw_Data!H589</f>
        <v>Present</v>
      </c>
      <c r="K589" s="15">
        <f>IF(Raw_Data!I589="","",TIMEVALUE(Raw_Data!I589))</f>
        <v>0.43055555555555558</v>
      </c>
      <c r="L589" s="15">
        <f>IF(Raw_Data!J589="","",TIMEVALUE(Raw_Data!J589))</f>
        <v>0.81180555555555556</v>
      </c>
      <c r="M589" s="13">
        <f>Raw_Data!K589</f>
        <v>9.16</v>
      </c>
      <c r="N589" s="13">
        <f>Raw_Data!L589</f>
        <v>22</v>
      </c>
      <c r="O589" s="13">
        <f>Raw_Data!M589</f>
        <v>15</v>
      </c>
      <c r="P589" s="13">
        <f t="shared" si="38"/>
        <v>7</v>
      </c>
      <c r="Q589" s="13">
        <f>Raw_Data!O589</f>
        <v>22</v>
      </c>
      <c r="R589" s="16">
        <f t="shared" si="39"/>
        <v>68.181818181818173</v>
      </c>
      <c r="S589" s="16">
        <f>Raw_Data!Q589</f>
        <v>68.2</v>
      </c>
      <c r="T589" s="17">
        <f>Raw_Data!R589</f>
        <v>1.1599999999999999</v>
      </c>
      <c r="U589" s="13" t="str">
        <f>Raw_Data!S589</f>
        <v>Medium</v>
      </c>
      <c r="V589" s="13" t="str">
        <f>Raw_Data!T589</f>
        <v>Pending</v>
      </c>
    </row>
    <row r="590" spans="1:22" x14ac:dyDescent="0.3">
      <c r="A590" s="13" t="str">
        <f>Raw_Data!A590</f>
        <v>EMP009</v>
      </c>
      <c r="B590" s="13" t="str">
        <f>Raw_Data!B590</f>
        <v>Arjun Nair</v>
      </c>
      <c r="C590" s="13" t="str">
        <f>Raw_Data!C590</f>
        <v>Sales</v>
      </c>
      <c r="D590" s="13" t="str">
        <f>Raw_Data!D590</f>
        <v>Sales Executive</v>
      </c>
      <c r="E590" s="13" t="str">
        <f>Raw_Data!E590</f>
        <v>Kolkata</v>
      </c>
      <c r="F590" s="13" t="str">
        <f>Raw_Data!F590</f>
        <v>Sourav Das</v>
      </c>
      <c r="G590" s="14">
        <f>DATE(VALUE(RIGHT(Raw_Data!G590,4)),VALUE(MID(Raw_Data!G590,4,2)),VALUE(LEFT(Raw_Data!G590,2)))</f>
        <v>46147</v>
      </c>
      <c r="H590" s="13" t="str">
        <f t="shared" si="36"/>
        <v>May-2026</v>
      </c>
      <c r="I590" s="13" t="str">
        <f t="shared" si="37"/>
        <v>Tue</v>
      </c>
      <c r="J590" s="13" t="str">
        <f>Raw_Data!H590</f>
        <v>Present</v>
      </c>
      <c r="K590" s="15">
        <f>IF(Raw_Data!I590="","",TIMEVALUE(Raw_Data!I590))</f>
        <v>0.37569444444444444</v>
      </c>
      <c r="L590" s="15">
        <f>IF(Raw_Data!J590="","",TIMEVALUE(Raw_Data!J590))</f>
        <v>0.69305555555555554</v>
      </c>
      <c r="M590" s="13">
        <f>Raw_Data!K590</f>
        <v>7.63</v>
      </c>
      <c r="N590" s="13">
        <f>Raw_Data!L590</f>
        <v>23</v>
      </c>
      <c r="O590" s="13">
        <f>Raw_Data!M590</f>
        <v>18</v>
      </c>
      <c r="P590" s="13">
        <f t="shared" si="38"/>
        <v>5</v>
      </c>
      <c r="Q590" s="13">
        <f>Raw_Data!O590</f>
        <v>23</v>
      </c>
      <c r="R590" s="16">
        <f t="shared" si="39"/>
        <v>78.260869565217391</v>
      </c>
      <c r="S590" s="16">
        <f>Raw_Data!Q590</f>
        <v>78.3</v>
      </c>
      <c r="T590" s="17">
        <f>Raw_Data!R590</f>
        <v>0</v>
      </c>
      <c r="U590" s="13" t="str">
        <f>Raw_Data!S590</f>
        <v>Low</v>
      </c>
      <c r="V590" s="13" t="str">
        <f>Raw_Data!T590</f>
        <v>Pending</v>
      </c>
    </row>
    <row r="591" spans="1:22" x14ac:dyDescent="0.3">
      <c r="A591" s="13" t="str">
        <f>Raw_Data!A591</f>
        <v>EMP010</v>
      </c>
      <c r="B591" s="13" t="str">
        <f>Raw_Data!B591</f>
        <v>Meera Kapoor</v>
      </c>
      <c r="C591" s="13" t="str">
        <f>Raw_Data!C591</f>
        <v>Sales</v>
      </c>
      <c r="D591" s="13" t="str">
        <f>Raw_Data!D591</f>
        <v>Sales Executive</v>
      </c>
      <c r="E591" s="13" t="str">
        <f>Raw_Data!E591</f>
        <v>Kolkata</v>
      </c>
      <c r="F591" s="13" t="str">
        <f>Raw_Data!F591</f>
        <v>Sourav Das</v>
      </c>
      <c r="G591" s="14">
        <f>DATE(VALUE(RIGHT(Raw_Data!G591,4)),VALUE(MID(Raw_Data!G591,4,2)),VALUE(LEFT(Raw_Data!G591,2)))</f>
        <v>46147</v>
      </c>
      <c r="H591" s="13" t="str">
        <f t="shared" si="36"/>
        <v>May-2026</v>
      </c>
      <c r="I591" s="13" t="str">
        <f t="shared" si="37"/>
        <v>Tue</v>
      </c>
      <c r="J591" s="13" t="str">
        <f>Raw_Data!H591</f>
        <v>Present</v>
      </c>
      <c r="K591" s="15">
        <f>IF(Raw_Data!I591="","",TIMEVALUE(Raw_Data!I591))</f>
        <v>0.3840277777777778</v>
      </c>
      <c r="L591" s="15">
        <f>IF(Raw_Data!J591="","",TIMEVALUE(Raw_Data!J591))</f>
        <v>0.72222222222222221</v>
      </c>
      <c r="M591" s="13">
        <f>Raw_Data!K591</f>
        <v>8.1300000000000008</v>
      </c>
      <c r="N591" s="13">
        <f>Raw_Data!L591</f>
        <v>16</v>
      </c>
      <c r="O591" s="13">
        <f>Raw_Data!M591</f>
        <v>11</v>
      </c>
      <c r="P591" s="13">
        <f t="shared" si="38"/>
        <v>5</v>
      </c>
      <c r="Q591" s="13">
        <f>Raw_Data!O591</f>
        <v>16</v>
      </c>
      <c r="R591" s="16">
        <f t="shared" si="39"/>
        <v>68.75</v>
      </c>
      <c r="S591" s="16">
        <f>Raw_Data!Q591</f>
        <v>68.8</v>
      </c>
      <c r="T591" s="17">
        <f>Raw_Data!R591</f>
        <v>0.13</v>
      </c>
      <c r="U591" s="13" t="str">
        <f>Raw_Data!S591</f>
        <v>Medium</v>
      </c>
      <c r="V591" s="13" t="str">
        <f>Raw_Data!T591</f>
        <v>Pending</v>
      </c>
    </row>
    <row r="592" spans="1:22" x14ac:dyDescent="0.3">
      <c r="A592" s="13" t="str">
        <f>Raw_Data!A592</f>
        <v>EMP011</v>
      </c>
      <c r="B592" s="13" t="str">
        <f>Raw_Data!B592</f>
        <v>Karan Malhotra</v>
      </c>
      <c r="C592" s="13" t="str">
        <f>Raw_Data!C592</f>
        <v>Sales</v>
      </c>
      <c r="D592" s="13" t="str">
        <f>Raw_Data!D592</f>
        <v>Senior Executive</v>
      </c>
      <c r="E592" s="13" t="str">
        <f>Raw_Data!E592</f>
        <v>Kolkata</v>
      </c>
      <c r="F592" s="13" t="str">
        <f>Raw_Data!F592</f>
        <v>Sourav Das</v>
      </c>
      <c r="G592" s="14">
        <f>DATE(VALUE(RIGHT(Raw_Data!G592,4)),VALUE(MID(Raw_Data!G592,4,2)),VALUE(LEFT(Raw_Data!G592,2)))</f>
        <v>46147</v>
      </c>
      <c r="H592" s="13" t="str">
        <f t="shared" si="36"/>
        <v>May-2026</v>
      </c>
      <c r="I592" s="13" t="str">
        <f t="shared" si="37"/>
        <v>Tue</v>
      </c>
      <c r="J592" s="13" t="str">
        <f>Raw_Data!H592</f>
        <v>Present</v>
      </c>
      <c r="K592" s="15">
        <f>IF(Raw_Data!I592="","",TIMEVALUE(Raw_Data!I592))</f>
        <v>0.38750000000000001</v>
      </c>
      <c r="L592" s="15">
        <f>IF(Raw_Data!J592="","",TIMEVALUE(Raw_Data!J592))</f>
        <v>0.69166666666666665</v>
      </c>
      <c r="M592" s="13">
        <f>Raw_Data!K592</f>
        <v>7.31</v>
      </c>
      <c r="N592" s="13">
        <f>Raw_Data!L592</f>
        <v>16</v>
      </c>
      <c r="O592" s="13">
        <f>Raw_Data!M592</f>
        <v>16</v>
      </c>
      <c r="P592" s="13">
        <f t="shared" si="38"/>
        <v>0</v>
      </c>
      <c r="Q592" s="13">
        <f>Raw_Data!O592</f>
        <v>16</v>
      </c>
      <c r="R592" s="16">
        <f t="shared" si="39"/>
        <v>100</v>
      </c>
      <c r="S592" s="16">
        <f>Raw_Data!Q592</f>
        <v>100</v>
      </c>
      <c r="T592" s="17">
        <f>Raw_Data!R592</f>
        <v>0</v>
      </c>
      <c r="U592" s="13" t="str">
        <f>Raw_Data!S592</f>
        <v>Low</v>
      </c>
      <c r="V592" s="13" t="str">
        <f>Raw_Data!T592</f>
        <v>Closed</v>
      </c>
    </row>
    <row r="593" spans="1:22" x14ac:dyDescent="0.3">
      <c r="A593" s="13" t="str">
        <f>Raw_Data!A593</f>
        <v>EMP012</v>
      </c>
      <c r="B593" s="13" t="str">
        <f>Raw_Data!B593</f>
        <v>Tanya Bose</v>
      </c>
      <c r="C593" s="13" t="str">
        <f>Raw_Data!C593</f>
        <v>HR</v>
      </c>
      <c r="D593" s="13" t="str">
        <f>Raw_Data!D593</f>
        <v>HR Executive</v>
      </c>
      <c r="E593" s="13" t="str">
        <f>Raw_Data!E593</f>
        <v>Kolkata</v>
      </c>
      <c r="F593" s="13" t="str">
        <f>Raw_Data!F593</f>
        <v>Ritu Ghosh</v>
      </c>
      <c r="G593" s="14">
        <f>DATE(VALUE(RIGHT(Raw_Data!G593,4)),VALUE(MID(Raw_Data!G593,4,2)),VALUE(LEFT(Raw_Data!G593,2)))</f>
        <v>46147</v>
      </c>
      <c r="H593" s="13" t="str">
        <f t="shared" si="36"/>
        <v>May-2026</v>
      </c>
      <c r="I593" s="13" t="str">
        <f t="shared" si="37"/>
        <v>Tue</v>
      </c>
      <c r="J593" s="13" t="str">
        <f>Raw_Data!H593</f>
        <v>Present</v>
      </c>
      <c r="K593" s="15">
        <f>IF(Raw_Data!I593="","",TIMEVALUE(Raw_Data!I593))</f>
        <v>0.38124999999999998</v>
      </c>
      <c r="L593" s="15">
        <f>IF(Raw_Data!J593="","",TIMEVALUE(Raw_Data!J593))</f>
        <v>0.75972222222222219</v>
      </c>
      <c r="M593" s="13">
        <f>Raw_Data!K593</f>
        <v>9.09</v>
      </c>
      <c r="N593" s="13">
        <f>Raw_Data!L593</f>
        <v>11</v>
      </c>
      <c r="O593" s="13">
        <f>Raw_Data!M593</f>
        <v>10</v>
      </c>
      <c r="P593" s="13">
        <f t="shared" si="38"/>
        <v>1</v>
      </c>
      <c r="Q593" s="13">
        <f>Raw_Data!O593</f>
        <v>11</v>
      </c>
      <c r="R593" s="16">
        <f t="shared" si="39"/>
        <v>90.909090909090907</v>
      </c>
      <c r="S593" s="16">
        <f>Raw_Data!Q593</f>
        <v>90.9</v>
      </c>
      <c r="T593" s="17">
        <f>Raw_Data!R593</f>
        <v>1.0900000000000001</v>
      </c>
      <c r="U593" s="13" t="str">
        <f>Raw_Data!S593</f>
        <v>Medium</v>
      </c>
      <c r="V593" s="13" t="str">
        <f>Raw_Data!T593</f>
        <v>In Progress</v>
      </c>
    </row>
    <row r="594" spans="1:22" x14ac:dyDescent="0.3">
      <c r="A594" s="13" t="str">
        <f>Raw_Data!A594</f>
        <v>EMP013</v>
      </c>
      <c r="B594" s="13" t="str">
        <f>Raw_Data!B594</f>
        <v>Aditya Jain</v>
      </c>
      <c r="C594" s="13" t="str">
        <f>Raw_Data!C594</f>
        <v>Customer Support</v>
      </c>
      <c r="D594" s="13" t="str">
        <f>Raw_Data!D594</f>
        <v>Support Executive</v>
      </c>
      <c r="E594" s="13" t="str">
        <f>Raw_Data!E594</f>
        <v>Kolkata</v>
      </c>
      <c r="F594" s="13" t="str">
        <f>Raw_Data!F594</f>
        <v>Ritu Ghosh</v>
      </c>
      <c r="G594" s="14">
        <f>DATE(VALUE(RIGHT(Raw_Data!G594,4)),VALUE(MID(Raw_Data!G594,4,2)),VALUE(LEFT(Raw_Data!G594,2)))</f>
        <v>46147</v>
      </c>
      <c r="H594" s="13" t="str">
        <f t="shared" si="36"/>
        <v>May-2026</v>
      </c>
      <c r="I594" s="13" t="str">
        <f t="shared" si="37"/>
        <v>Tue</v>
      </c>
      <c r="J594" s="13" t="str">
        <f>Raw_Data!H594</f>
        <v>Present</v>
      </c>
      <c r="K594" s="15">
        <f>IF(Raw_Data!I594="","",TIMEVALUE(Raw_Data!I594))</f>
        <v>0.38541666666666669</v>
      </c>
      <c r="L594" s="15">
        <f>IF(Raw_Data!J594="","",TIMEVALUE(Raw_Data!J594))</f>
        <v>0.7006944444444444</v>
      </c>
      <c r="M594" s="13">
        <f>Raw_Data!K594</f>
        <v>7.58</v>
      </c>
      <c r="N594" s="13">
        <f>Raw_Data!L594</f>
        <v>30</v>
      </c>
      <c r="O594" s="13">
        <f>Raw_Data!M594</f>
        <v>23</v>
      </c>
      <c r="P594" s="13">
        <f t="shared" si="38"/>
        <v>7</v>
      </c>
      <c r="Q594" s="13">
        <f>Raw_Data!O594</f>
        <v>30</v>
      </c>
      <c r="R594" s="16">
        <f t="shared" si="39"/>
        <v>76.666666666666671</v>
      </c>
      <c r="S594" s="16">
        <f>Raw_Data!Q594</f>
        <v>76.7</v>
      </c>
      <c r="T594" s="17">
        <f>Raw_Data!R594</f>
        <v>0</v>
      </c>
      <c r="U594" s="13" t="str">
        <f>Raw_Data!S594</f>
        <v>Medium</v>
      </c>
      <c r="V594" s="13" t="str">
        <f>Raw_Data!T594</f>
        <v>Pending</v>
      </c>
    </row>
    <row r="595" spans="1:22" x14ac:dyDescent="0.3">
      <c r="A595" s="13" t="str">
        <f>Raw_Data!A595</f>
        <v>EMP014</v>
      </c>
      <c r="B595" s="13" t="str">
        <f>Raw_Data!B595</f>
        <v>Neha Agarwal</v>
      </c>
      <c r="C595" s="13" t="str">
        <f>Raw_Data!C595</f>
        <v>Customer Support</v>
      </c>
      <c r="D595" s="13" t="str">
        <f>Raw_Data!D595</f>
        <v>Support Executive</v>
      </c>
      <c r="E595" s="13" t="str">
        <f>Raw_Data!E595</f>
        <v>Kolkata</v>
      </c>
      <c r="F595" s="13" t="str">
        <f>Raw_Data!F595</f>
        <v>Ritu Ghosh</v>
      </c>
      <c r="G595" s="14">
        <f>DATE(VALUE(RIGHT(Raw_Data!G595,4)),VALUE(MID(Raw_Data!G595,4,2)),VALUE(LEFT(Raw_Data!G595,2)))</f>
        <v>46147</v>
      </c>
      <c r="H595" s="13" t="str">
        <f t="shared" si="36"/>
        <v>May-2026</v>
      </c>
      <c r="I595" s="13" t="str">
        <f t="shared" si="37"/>
        <v>Tue</v>
      </c>
      <c r="J595" s="13" t="str">
        <f>Raw_Data!H595</f>
        <v>Present</v>
      </c>
      <c r="K595" s="15">
        <f>IF(Raw_Data!I595="","",TIMEVALUE(Raw_Data!I595))</f>
        <v>0.3888888888888889</v>
      </c>
      <c r="L595" s="15">
        <f>IF(Raw_Data!J595="","",TIMEVALUE(Raw_Data!J595))</f>
        <v>0.70347222222222228</v>
      </c>
      <c r="M595" s="13">
        <f>Raw_Data!K595</f>
        <v>7.55</v>
      </c>
      <c r="N595" s="13">
        <f>Raw_Data!L595</f>
        <v>23</v>
      </c>
      <c r="O595" s="13">
        <f>Raw_Data!M595</f>
        <v>23</v>
      </c>
      <c r="P595" s="13">
        <f t="shared" si="38"/>
        <v>0</v>
      </c>
      <c r="Q595" s="13">
        <f>Raw_Data!O595</f>
        <v>23</v>
      </c>
      <c r="R595" s="16">
        <f t="shared" si="39"/>
        <v>100</v>
      </c>
      <c r="S595" s="16">
        <f>Raw_Data!Q595</f>
        <v>100</v>
      </c>
      <c r="T595" s="17">
        <f>Raw_Data!R595</f>
        <v>0</v>
      </c>
      <c r="U595" s="13" t="str">
        <f>Raw_Data!S595</f>
        <v>Low</v>
      </c>
      <c r="V595" s="13" t="str">
        <f>Raw_Data!T595</f>
        <v>Closed</v>
      </c>
    </row>
    <row r="596" spans="1:22" x14ac:dyDescent="0.3">
      <c r="A596" s="13" t="str">
        <f>Raw_Data!A596</f>
        <v>EMP015</v>
      </c>
      <c r="B596" s="13" t="str">
        <f>Raw_Data!B596</f>
        <v>Siddharth Roy</v>
      </c>
      <c r="C596" s="13" t="str">
        <f>Raw_Data!C596</f>
        <v>Customer Support</v>
      </c>
      <c r="D596" s="13" t="str">
        <f>Raw_Data!D596</f>
        <v>Senior Executive</v>
      </c>
      <c r="E596" s="13" t="str">
        <f>Raw_Data!E596</f>
        <v>Kolkata</v>
      </c>
      <c r="F596" s="13" t="str">
        <f>Raw_Data!F596</f>
        <v>Ritu Ghosh</v>
      </c>
      <c r="G596" s="14">
        <f>DATE(VALUE(RIGHT(Raw_Data!G596,4)),VALUE(MID(Raw_Data!G596,4,2)),VALUE(LEFT(Raw_Data!G596,2)))</f>
        <v>46147</v>
      </c>
      <c r="H596" s="13" t="str">
        <f t="shared" si="36"/>
        <v>May-2026</v>
      </c>
      <c r="I596" s="13" t="str">
        <f t="shared" si="37"/>
        <v>Tue</v>
      </c>
      <c r="J596" s="13" t="str">
        <f>Raw_Data!H596</f>
        <v>Present</v>
      </c>
      <c r="K596" s="15">
        <f>IF(Raw_Data!I596="","",TIMEVALUE(Raw_Data!I596))</f>
        <v>0.375</v>
      </c>
      <c r="L596" s="15">
        <f>IF(Raw_Data!J596="","",TIMEVALUE(Raw_Data!J596))</f>
        <v>0.72986111111111107</v>
      </c>
      <c r="M596" s="13">
        <f>Raw_Data!K596</f>
        <v>8.5299999999999994</v>
      </c>
      <c r="N596" s="13">
        <f>Raw_Data!L596</f>
        <v>18</v>
      </c>
      <c r="O596" s="13">
        <f>Raw_Data!M596</f>
        <v>16</v>
      </c>
      <c r="P596" s="13">
        <f t="shared" si="38"/>
        <v>2</v>
      </c>
      <c r="Q596" s="13">
        <f>Raw_Data!O596</f>
        <v>18</v>
      </c>
      <c r="R596" s="16">
        <f t="shared" si="39"/>
        <v>88.888888888888886</v>
      </c>
      <c r="S596" s="16">
        <f>Raw_Data!Q596</f>
        <v>88.9</v>
      </c>
      <c r="T596" s="17">
        <f>Raw_Data!R596</f>
        <v>0.53</v>
      </c>
      <c r="U596" s="13" t="str">
        <f>Raw_Data!S596</f>
        <v>Low</v>
      </c>
      <c r="V596" s="13" t="str">
        <f>Raw_Data!T596</f>
        <v>In Progress</v>
      </c>
    </row>
    <row r="597" spans="1:22" x14ac:dyDescent="0.3">
      <c r="A597" s="13" t="str">
        <f>Raw_Data!A597</f>
        <v>EMP016</v>
      </c>
      <c r="B597" s="13" t="str">
        <f>Raw_Data!B597</f>
        <v>Pooja Saha</v>
      </c>
      <c r="C597" s="13" t="str">
        <f>Raw_Data!C597</f>
        <v>Operations</v>
      </c>
      <c r="D597" s="13" t="str">
        <f>Raw_Data!D597</f>
        <v>Process Executive</v>
      </c>
      <c r="E597" s="13" t="str">
        <f>Raw_Data!E597</f>
        <v>Durgapur</v>
      </c>
      <c r="F597" s="13" t="str">
        <f>Raw_Data!F597</f>
        <v>Amit Roy</v>
      </c>
      <c r="G597" s="14">
        <f>DATE(VALUE(RIGHT(Raw_Data!G597,4)),VALUE(MID(Raw_Data!G597,4,2)),VALUE(LEFT(Raw_Data!G597,2)))</f>
        <v>46147</v>
      </c>
      <c r="H597" s="13" t="str">
        <f t="shared" si="36"/>
        <v>May-2026</v>
      </c>
      <c r="I597" s="13" t="str">
        <f t="shared" si="37"/>
        <v>Tue</v>
      </c>
      <c r="J597" s="13" t="str">
        <f>Raw_Data!H597</f>
        <v>Present</v>
      </c>
      <c r="K597" s="15">
        <f>IF(Raw_Data!I597="","",TIMEVALUE(Raw_Data!I597))</f>
        <v>0.4284722222222222</v>
      </c>
      <c r="L597" s="15">
        <f>IF(Raw_Data!J597="","",TIMEVALUE(Raw_Data!J597))</f>
        <v>0.78263888888888888</v>
      </c>
      <c r="M597" s="13">
        <f>Raw_Data!K597</f>
        <v>8.51</v>
      </c>
      <c r="N597" s="13">
        <f>Raw_Data!L597</f>
        <v>26</v>
      </c>
      <c r="O597" s="13">
        <f>Raw_Data!M597</f>
        <v>25</v>
      </c>
      <c r="P597" s="13">
        <f t="shared" si="38"/>
        <v>1</v>
      </c>
      <c r="Q597" s="13">
        <f>Raw_Data!O597</f>
        <v>26</v>
      </c>
      <c r="R597" s="16">
        <f t="shared" si="39"/>
        <v>96.15384615384616</v>
      </c>
      <c r="S597" s="16">
        <f>Raw_Data!Q597</f>
        <v>96.2</v>
      </c>
      <c r="T597" s="17">
        <f>Raw_Data!R597</f>
        <v>0.51</v>
      </c>
      <c r="U597" s="13" t="str">
        <f>Raw_Data!S597</f>
        <v>Medium</v>
      </c>
      <c r="V597" s="13" t="str">
        <f>Raw_Data!T597</f>
        <v>In Progress</v>
      </c>
    </row>
    <row r="598" spans="1:22" x14ac:dyDescent="0.3">
      <c r="A598" s="13" t="str">
        <f>Raw_Data!A598</f>
        <v>EMP017</v>
      </c>
      <c r="B598" s="13" t="str">
        <f>Raw_Data!B598</f>
        <v>Abhishek Paul</v>
      </c>
      <c r="C598" s="13" t="str">
        <f>Raw_Data!C598</f>
        <v>Operations</v>
      </c>
      <c r="D598" s="13" t="str">
        <f>Raw_Data!D598</f>
        <v>Process Executive</v>
      </c>
      <c r="E598" s="13" t="str">
        <f>Raw_Data!E598</f>
        <v>Durgapur</v>
      </c>
      <c r="F598" s="13" t="str">
        <f>Raw_Data!F598</f>
        <v>Amit Roy</v>
      </c>
      <c r="G598" s="14">
        <f>DATE(VALUE(RIGHT(Raw_Data!G598,4)),VALUE(MID(Raw_Data!G598,4,2)),VALUE(LEFT(Raw_Data!G598,2)))</f>
        <v>46147</v>
      </c>
      <c r="H598" s="13" t="str">
        <f t="shared" si="36"/>
        <v>May-2026</v>
      </c>
      <c r="I598" s="13" t="str">
        <f t="shared" si="37"/>
        <v>Tue</v>
      </c>
      <c r="J598" s="13" t="str">
        <f>Raw_Data!H598</f>
        <v>Present</v>
      </c>
      <c r="K598" s="15">
        <f>IF(Raw_Data!I598="","",TIMEVALUE(Raw_Data!I598))</f>
        <v>0.37847222222222221</v>
      </c>
      <c r="L598" s="15">
        <f>IF(Raw_Data!J598="","",TIMEVALUE(Raw_Data!J598))</f>
        <v>0.69652777777777775</v>
      </c>
      <c r="M598" s="13">
        <f>Raw_Data!K598</f>
        <v>7.64</v>
      </c>
      <c r="N598" s="13">
        <f>Raw_Data!L598</f>
        <v>25</v>
      </c>
      <c r="O598" s="13">
        <f>Raw_Data!M598</f>
        <v>23</v>
      </c>
      <c r="P598" s="13">
        <f t="shared" si="38"/>
        <v>2</v>
      </c>
      <c r="Q598" s="13">
        <f>Raw_Data!O598</f>
        <v>25</v>
      </c>
      <c r="R598" s="16">
        <f t="shared" si="39"/>
        <v>92</v>
      </c>
      <c r="S598" s="16">
        <f>Raw_Data!Q598</f>
        <v>92</v>
      </c>
      <c r="T598" s="17">
        <f>Raw_Data!R598</f>
        <v>0</v>
      </c>
      <c r="U598" s="13" t="str">
        <f>Raw_Data!S598</f>
        <v>Low</v>
      </c>
      <c r="V598" s="13" t="str">
        <f>Raw_Data!T598</f>
        <v>In Progress</v>
      </c>
    </row>
    <row r="599" spans="1:22" x14ac:dyDescent="0.3">
      <c r="A599" s="13" t="str">
        <f>Raw_Data!A599</f>
        <v>EMP018</v>
      </c>
      <c r="B599" s="13" t="str">
        <f>Raw_Data!B599</f>
        <v>Nandini Ghosh</v>
      </c>
      <c r="C599" s="13" t="str">
        <f>Raw_Data!C599</f>
        <v>Finance</v>
      </c>
      <c r="D599" s="13" t="str">
        <f>Raw_Data!D599</f>
        <v>Finance Executive</v>
      </c>
      <c r="E599" s="13" t="str">
        <f>Raw_Data!E599</f>
        <v>Durgapur</v>
      </c>
      <c r="F599" s="13" t="str">
        <f>Raw_Data!F599</f>
        <v>Neha Sen</v>
      </c>
      <c r="G599" s="14">
        <f>DATE(VALUE(RIGHT(Raw_Data!G599,4)),VALUE(MID(Raw_Data!G599,4,2)),VALUE(LEFT(Raw_Data!G599,2)))</f>
        <v>46147</v>
      </c>
      <c r="H599" s="13" t="str">
        <f t="shared" si="36"/>
        <v>May-2026</v>
      </c>
      <c r="I599" s="13" t="str">
        <f t="shared" si="37"/>
        <v>Tue</v>
      </c>
      <c r="J599" s="13" t="str">
        <f>Raw_Data!H599</f>
        <v>Present</v>
      </c>
      <c r="K599" s="15">
        <f>IF(Raw_Data!I599="","",TIMEVALUE(Raw_Data!I599))</f>
        <v>0.38680555555555557</v>
      </c>
      <c r="L599" s="15">
        <f>IF(Raw_Data!J599="","",TIMEVALUE(Raw_Data!J599))</f>
        <v>0.73263888888888884</v>
      </c>
      <c r="M599" s="13">
        <f>Raw_Data!K599</f>
        <v>8.31</v>
      </c>
      <c r="N599" s="13">
        <f>Raw_Data!L599</f>
        <v>12</v>
      </c>
      <c r="O599" s="13">
        <f>Raw_Data!M599</f>
        <v>8</v>
      </c>
      <c r="P599" s="13">
        <f t="shared" si="38"/>
        <v>4</v>
      </c>
      <c r="Q599" s="13">
        <f>Raw_Data!O599</f>
        <v>12</v>
      </c>
      <c r="R599" s="16">
        <f t="shared" si="39"/>
        <v>66.666666666666657</v>
      </c>
      <c r="S599" s="16">
        <f>Raw_Data!Q599</f>
        <v>66.7</v>
      </c>
      <c r="T599" s="17">
        <f>Raw_Data!R599</f>
        <v>0.31</v>
      </c>
      <c r="U599" s="13" t="str">
        <f>Raw_Data!S599</f>
        <v>Low</v>
      </c>
      <c r="V599" s="13" t="str">
        <f>Raw_Data!T599</f>
        <v>Pending</v>
      </c>
    </row>
    <row r="600" spans="1:22" x14ac:dyDescent="0.3">
      <c r="A600" s="13" t="str">
        <f>Raw_Data!A600</f>
        <v>EMP019</v>
      </c>
      <c r="B600" s="13" t="str">
        <f>Raw_Data!B600</f>
        <v>Manish Kumar</v>
      </c>
      <c r="C600" s="13" t="str">
        <f>Raw_Data!C600</f>
        <v>Sales</v>
      </c>
      <c r="D600" s="13" t="str">
        <f>Raw_Data!D600</f>
        <v>Sales Executive</v>
      </c>
      <c r="E600" s="13" t="str">
        <f>Raw_Data!E600</f>
        <v>Durgapur</v>
      </c>
      <c r="F600" s="13" t="str">
        <f>Raw_Data!F600</f>
        <v>Sourav Das</v>
      </c>
      <c r="G600" s="14">
        <f>DATE(VALUE(RIGHT(Raw_Data!G600,4)),VALUE(MID(Raw_Data!G600,4,2)),VALUE(LEFT(Raw_Data!G600,2)))</f>
        <v>46147</v>
      </c>
      <c r="H600" s="13" t="str">
        <f t="shared" si="36"/>
        <v>May-2026</v>
      </c>
      <c r="I600" s="13" t="str">
        <f t="shared" si="37"/>
        <v>Tue</v>
      </c>
      <c r="J600" s="13" t="str">
        <f>Raw_Data!H600</f>
        <v>Present</v>
      </c>
      <c r="K600" s="15">
        <f>IF(Raw_Data!I600="","",TIMEVALUE(Raw_Data!I600))</f>
        <v>0.4236111111111111</v>
      </c>
      <c r="L600" s="15">
        <f>IF(Raw_Data!J600="","",TIMEVALUE(Raw_Data!J600))</f>
        <v>0.75902777777777775</v>
      </c>
      <c r="M600" s="13">
        <f>Raw_Data!K600</f>
        <v>8.06</v>
      </c>
      <c r="N600" s="13">
        <f>Raw_Data!L600</f>
        <v>18</v>
      </c>
      <c r="O600" s="13">
        <f>Raw_Data!M600</f>
        <v>17</v>
      </c>
      <c r="P600" s="13">
        <f t="shared" si="38"/>
        <v>1</v>
      </c>
      <c r="Q600" s="13">
        <f>Raw_Data!O600</f>
        <v>18</v>
      </c>
      <c r="R600" s="16">
        <f t="shared" si="39"/>
        <v>94.444444444444443</v>
      </c>
      <c r="S600" s="16">
        <f>Raw_Data!Q600</f>
        <v>94.4</v>
      </c>
      <c r="T600" s="17">
        <f>Raw_Data!R600</f>
        <v>0.06</v>
      </c>
      <c r="U600" s="13" t="str">
        <f>Raw_Data!S600</f>
        <v>Low</v>
      </c>
      <c r="V600" s="13" t="str">
        <f>Raw_Data!T600</f>
        <v>In Progress</v>
      </c>
    </row>
    <row r="601" spans="1:22" x14ac:dyDescent="0.3">
      <c r="A601" s="13" t="str">
        <f>Raw_Data!A601</f>
        <v>EMP020</v>
      </c>
      <c r="B601" s="13" t="str">
        <f>Raw_Data!B601</f>
        <v>Riya Chatterjee</v>
      </c>
      <c r="C601" s="13" t="str">
        <f>Raw_Data!C601</f>
        <v>Customer Support</v>
      </c>
      <c r="D601" s="13" t="str">
        <f>Raw_Data!D601</f>
        <v>Support Executive</v>
      </c>
      <c r="E601" s="13" t="str">
        <f>Raw_Data!E601</f>
        <v>Durgapur</v>
      </c>
      <c r="F601" s="13" t="str">
        <f>Raw_Data!F601</f>
        <v>Ritu Ghosh</v>
      </c>
      <c r="G601" s="14">
        <f>DATE(VALUE(RIGHT(Raw_Data!G601,4)),VALUE(MID(Raw_Data!G601,4,2)),VALUE(LEFT(Raw_Data!G601,2)))</f>
        <v>46147</v>
      </c>
      <c r="H601" s="13" t="str">
        <f t="shared" si="36"/>
        <v>May-2026</v>
      </c>
      <c r="I601" s="13" t="str">
        <f t="shared" si="37"/>
        <v>Tue</v>
      </c>
      <c r="J601" s="13" t="str">
        <f>Raw_Data!H601</f>
        <v>Present</v>
      </c>
      <c r="K601" s="15">
        <f>IF(Raw_Data!I601="","",TIMEVALUE(Raw_Data!I601))</f>
        <v>0.37916666666666665</v>
      </c>
      <c r="L601" s="15">
        <f>IF(Raw_Data!J601="","",TIMEVALUE(Raw_Data!J601))</f>
        <v>0.7104166666666667</v>
      </c>
      <c r="M601" s="13">
        <f>Raw_Data!K601</f>
        <v>7.96</v>
      </c>
      <c r="N601" s="13">
        <f>Raw_Data!L601</f>
        <v>21</v>
      </c>
      <c r="O601" s="13">
        <f>Raw_Data!M601</f>
        <v>17</v>
      </c>
      <c r="P601" s="13">
        <f t="shared" si="38"/>
        <v>4</v>
      </c>
      <c r="Q601" s="13">
        <f>Raw_Data!O601</f>
        <v>21</v>
      </c>
      <c r="R601" s="16">
        <f t="shared" si="39"/>
        <v>80.952380952380949</v>
      </c>
      <c r="S601" s="16">
        <f>Raw_Data!Q601</f>
        <v>81</v>
      </c>
      <c r="T601" s="17">
        <f>Raw_Data!R601</f>
        <v>0</v>
      </c>
      <c r="U601" s="13" t="str">
        <f>Raw_Data!S601</f>
        <v>Medium</v>
      </c>
      <c r="V601" s="13" t="str">
        <f>Raw_Data!T601</f>
        <v>Pending</v>
      </c>
    </row>
    <row r="602" spans="1:22" x14ac:dyDescent="0.3">
      <c r="A602" s="13" t="str">
        <f>Raw_Data!A602</f>
        <v>EMP001</v>
      </c>
      <c r="B602" s="13" t="str">
        <f>Raw_Data!B602</f>
        <v>Aarav Sharma</v>
      </c>
      <c r="C602" s="13" t="str">
        <f>Raw_Data!C602</f>
        <v>Operations</v>
      </c>
      <c r="D602" s="13" t="str">
        <f>Raw_Data!D602</f>
        <v>MIS Executive</v>
      </c>
      <c r="E602" s="13" t="str">
        <f>Raw_Data!E602</f>
        <v>Kolkata</v>
      </c>
      <c r="F602" s="13" t="str">
        <f>Raw_Data!F602</f>
        <v>Amit Roy</v>
      </c>
      <c r="G602" s="14">
        <f>DATE(VALUE(RIGHT(Raw_Data!G602,4)),VALUE(MID(Raw_Data!G602,4,2)),VALUE(LEFT(Raw_Data!G602,2)))</f>
        <v>46148</v>
      </c>
      <c r="H602" s="13" t="str">
        <f t="shared" si="36"/>
        <v>May-2026</v>
      </c>
      <c r="I602" s="13" t="str">
        <f t="shared" si="37"/>
        <v>Wed</v>
      </c>
      <c r="J602" s="13" t="str">
        <f>Raw_Data!H602</f>
        <v>Present</v>
      </c>
      <c r="K602" s="15">
        <f>IF(Raw_Data!I602="","",TIMEVALUE(Raw_Data!I602))</f>
        <v>0.38194444444444442</v>
      </c>
      <c r="L602" s="15">
        <f>IF(Raw_Data!J602="","",TIMEVALUE(Raw_Data!J602))</f>
        <v>0.77777777777777779</v>
      </c>
      <c r="M602" s="13">
        <f>Raw_Data!K602</f>
        <v>9.5</v>
      </c>
      <c r="N602" s="13">
        <f>Raw_Data!L602</f>
        <v>26</v>
      </c>
      <c r="O602" s="13">
        <f>Raw_Data!M602</f>
        <v>19</v>
      </c>
      <c r="P602" s="13">
        <f t="shared" si="38"/>
        <v>7</v>
      </c>
      <c r="Q602" s="13">
        <f>Raw_Data!O602</f>
        <v>26</v>
      </c>
      <c r="R602" s="16">
        <f t="shared" si="39"/>
        <v>73.076923076923066</v>
      </c>
      <c r="S602" s="16">
        <f>Raw_Data!Q602</f>
        <v>73.099999999999994</v>
      </c>
      <c r="T602" s="17">
        <f>Raw_Data!R602</f>
        <v>1.5</v>
      </c>
      <c r="U602" s="13" t="str">
        <f>Raw_Data!S602</f>
        <v>Low</v>
      </c>
      <c r="V602" s="13" t="str">
        <f>Raw_Data!T602</f>
        <v>Pending</v>
      </c>
    </row>
    <row r="603" spans="1:22" x14ac:dyDescent="0.3">
      <c r="A603" s="13" t="str">
        <f>Raw_Data!A603</f>
        <v>EMP002</v>
      </c>
      <c r="B603" s="13" t="str">
        <f>Raw_Data!B603</f>
        <v>Priya Singh</v>
      </c>
      <c r="C603" s="13" t="str">
        <f>Raw_Data!C603</f>
        <v>Operations</v>
      </c>
      <c r="D603" s="13" t="str">
        <f>Raw_Data!D603</f>
        <v>Process Executive</v>
      </c>
      <c r="E603" s="13" t="str">
        <f>Raw_Data!E603</f>
        <v>Kolkata</v>
      </c>
      <c r="F603" s="13" t="str">
        <f>Raw_Data!F603</f>
        <v>Amit Roy</v>
      </c>
      <c r="G603" s="14">
        <f>DATE(VALUE(RIGHT(Raw_Data!G603,4)),VALUE(MID(Raw_Data!G603,4,2)),VALUE(LEFT(Raw_Data!G603,2)))</f>
        <v>46148</v>
      </c>
      <c r="H603" s="13" t="str">
        <f t="shared" si="36"/>
        <v>May-2026</v>
      </c>
      <c r="I603" s="13" t="str">
        <f t="shared" si="37"/>
        <v>Wed</v>
      </c>
      <c r="J603" s="13" t="str">
        <f>Raw_Data!H603</f>
        <v>Present</v>
      </c>
      <c r="K603" s="15">
        <f>IF(Raw_Data!I603="","",TIMEVALUE(Raw_Data!I603))</f>
        <v>0.42222222222222222</v>
      </c>
      <c r="L603" s="15">
        <f>IF(Raw_Data!J603="","",TIMEVALUE(Raw_Data!J603))</f>
        <v>0.80625000000000002</v>
      </c>
      <c r="M603" s="13">
        <f>Raw_Data!K603</f>
        <v>9.2200000000000006</v>
      </c>
      <c r="N603" s="13">
        <f>Raw_Data!L603</f>
        <v>29</v>
      </c>
      <c r="O603" s="13">
        <f>Raw_Data!M603</f>
        <v>29</v>
      </c>
      <c r="P603" s="13">
        <f t="shared" si="38"/>
        <v>0</v>
      </c>
      <c r="Q603" s="13">
        <f>Raw_Data!O603</f>
        <v>29</v>
      </c>
      <c r="R603" s="16">
        <f t="shared" si="39"/>
        <v>100</v>
      </c>
      <c r="S603" s="16">
        <f>Raw_Data!Q603</f>
        <v>100</v>
      </c>
      <c r="T603" s="17">
        <f>Raw_Data!R603</f>
        <v>1.22</v>
      </c>
      <c r="U603" s="13" t="str">
        <f>Raw_Data!S603</f>
        <v>Low</v>
      </c>
      <c r="V603" s="13" t="str">
        <f>Raw_Data!T603</f>
        <v>Closed</v>
      </c>
    </row>
    <row r="604" spans="1:22" x14ac:dyDescent="0.3">
      <c r="A604" s="13" t="str">
        <f>Raw_Data!A604</f>
        <v>EMP003</v>
      </c>
      <c r="B604" s="13" t="str">
        <f>Raw_Data!B604</f>
        <v>Rahul Verma</v>
      </c>
      <c r="C604" s="13" t="str">
        <f>Raw_Data!C604</f>
        <v>Operations</v>
      </c>
      <c r="D604" s="13" t="str">
        <f>Raw_Data!D604</f>
        <v>Process Executive</v>
      </c>
      <c r="E604" s="13" t="str">
        <f>Raw_Data!E604</f>
        <v>Kolkata</v>
      </c>
      <c r="F604" s="13" t="str">
        <f>Raw_Data!F604</f>
        <v>Amit Roy</v>
      </c>
      <c r="G604" s="14">
        <f>DATE(VALUE(RIGHT(Raw_Data!G604,4)),VALUE(MID(Raw_Data!G604,4,2)),VALUE(LEFT(Raw_Data!G604,2)))</f>
        <v>46148</v>
      </c>
      <c r="H604" s="13" t="str">
        <f t="shared" si="36"/>
        <v>May-2026</v>
      </c>
      <c r="I604" s="13" t="str">
        <f t="shared" si="37"/>
        <v>Wed</v>
      </c>
      <c r="J604" s="13" t="str">
        <f>Raw_Data!H604</f>
        <v>Present</v>
      </c>
      <c r="K604" s="15">
        <f>IF(Raw_Data!I604="","",TIMEVALUE(Raw_Data!I604))</f>
        <v>0.38124999999999998</v>
      </c>
      <c r="L604" s="15">
        <f>IF(Raw_Data!J604="","",TIMEVALUE(Raw_Data!J604))</f>
        <v>0.72986111111111107</v>
      </c>
      <c r="M604" s="13">
        <f>Raw_Data!K604</f>
        <v>8.3699999999999992</v>
      </c>
      <c r="N604" s="13">
        <f>Raw_Data!L604</f>
        <v>30</v>
      </c>
      <c r="O604" s="13">
        <f>Raw_Data!M604</f>
        <v>22</v>
      </c>
      <c r="P604" s="13">
        <f t="shared" si="38"/>
        <v>8</v>
      </c>
      <c r="Q604" s="13">
        <f>Raw_Data!O604</f>
        <v>30</v>
      </c>
      <c r="R604" s="16">
        <f t="shared" si="39"/>
        <v>73.333333333333329</v>
      </c>
      <c r="S604" s="16">
        <f>Raw_Data!Q604</f>
        <v>73.3</v>
      </c>
      <c r="T604" s="17">
        <f>Raw_Data!R604</f>
        <v>0.37</v>
      </c>
      <c r="U604" s="13" t="str">
        <f>Raw_Data!S604</f>
        <v>Medium</v>
      </c>
      <c r="V604" s="13" t="str">
        <f>Raw_Data!T604</f>
        <v>Backlog</v>
      </c>
    </row>
    <row r="605" spans="1:22" x14ac:dyDescent="0.3">
      <c r="A605" s="13" t="str">
        <f>Raw_Data!A605</f>
        <v>EMP004</v>
      </c>
      <c r="B605" s="13" t="str">
        <f>Raw_Data!B605</f>
        <v>Sneha Das</v>
      </c>
      <c r="C605" s="13" t="str">
        <f>Raw_Data!C605</f>
        <v>Operations</v>
      </c>
      <c r="D605" s="13" t="str">
        <f>Raw_Data!D605</f>
        <v>Senior Executive</v>
      </c>
      <c r="E605" s="13" t="str">
        <f>Raw_Data!E605</f>
        <v>Kolkata</v>
      </c>
      <c r="F605" s="13" t="str">
        <f>Raw_Data!F605</f>
        <v>Amit Roy</v>
      </c>
      <c r="G605" s="14">
        <f>DATE(VALUE(RIGHT(Raw_Data!G605,4)),VALUE(MID(Raw_Data!G605,4,2)),VALUE(LEFT(Raw_Data!G605,2)))</f>
        <v>46148</v>
      </c>
      <c r="H605" s="13" t="str">
        <f t="shared" si="36"/>
        <v>May-2026</v>
      </c>
      <c r="I605" s="13" t="str">
        <f t="shared" si="37"/>
        <v>Wed</v>
      </c>
      <c r="J605" s="13" t="str">
        <f>Raw_Data!H605</f>
        <v>Present</v>
      </c>
      <c r="K605" s="15">
        <f>IF(Raw_Data!I605="","",TIMEVALUE(Raw_Data!I605))</f>
        <v>0.37777777777777777</v>
      </c>
      <c r="L605" s="15">
        <f>IF(Raw_Data!J605="","",TIMEVALUE(Raw_Data!J605))</f>
        <v>0.76666666666666672</v>
      </c>
      <c r="M605" s="13">
        <f>Raw_Data!K605</f>
        <v>9.34</v>
      </c>
      <c r="N605" s="13">
        <f>Raw_Data!L605</f>
        <v>26</v>
      </c>
      <c r="O605" s="13">
        <f>Raw_Data!M605</f>
        <v>24</v>
      </c>
      <c r="P605" s="13">
        <f t="shared" si="38"/>
        <v>2</v>
      </c>
      <c r="Q605" s="13">
        <f>Raw_Data!O605</f>
        <v>26</v>
      </c>
      <c r="R605" s="16">
        <f t="shared" si="39"/>
        <v>92.307692307692307</v>
      </c>
      <c r="S605" s="16">
        <f>Raw_Data!Q605</f>
        <v>92.3</v>
      </c>
      <c r="T605" s="17">
        <f>Raw_Data!R605</f>
        <v>1.34</v>
      </c>
      <c r="U605" s="13" t="str">
        <f>Raw_Data!S605</f>
        <v>Medium</v>
      </c>
      <c r="V605" s="13" t="str">
        <f>Raw_Data!T605</f>
        <v>In Progress</v>
      </c>
    </row>
    <row r="606" spans="1:22" x14ac:dyDescent="0.3">
      <c r="A606" s="13" t="str">
        <f>Raw_Data!A606</f>
        <v>EMP005</v>
      </c>
      <c r="B606" s="13" t="str">
        <f>Raw_Data!B606</f>
        <v>Vikram Patel</v>
      </c>
      <c r="C606" s="13" t="str">
        <f>Raw_Data!C606</f>
        <v>Operations</v>
      </c>
      <c r="D606" s="13" t="str">
        <f>Raw_Data!D606</f>
        <v>Process Executive</v>
      </c>
      <c r="E606" s="13" t="str">
        <f>Raw_Data!E606</f>
        <v>Kolkata</v>
      </c>
      <c r="F606" s="13" t="str">
        <f>Raw_Data!F606</f>
        <v>Amit Roy</v>
      </c>
      <c r="G606" s="14">
        <f>DATE(VALUE(RIGHT(Raw_Data!G606,4)),VALUE(MID(Raw_Data!G606,4,2)),VALUE(LEFT(Raw_Data!G606,2)))</f>
        <v>46148</v>
      </c>
      <c r="H606" s="13" t="str">
        <f t="shared" si="36"/>
        <v>May-2026</v>
      </c>
      <c r="I606" s="13" t="str">
        <f t="shared" si="37"/>
        <v>Wed</v>
      </c>
      <c r="J606" s="13" t="str">
        <f>Raw_Data!H606</f>
        <v>Present</v>
      </c>
      <c r="K606" s="15">
        <f>IF(Raw_Data!I606="","",TIMEVALUE(Raw_Data!I606))</f>
        <v>0.38750000000000001</v>
      </c>
      <c r="L606" s="15">
        <f>IF(Raw_Data!J606="","",TIMEVALUE(Raw_Data!J606))</f>
        <v>0.74513888888888891</v>
      </c>
      <c r="M606" s="13">
        <f>Raw_Data!K606</f>
        <v>8.59</v>
      </c>
      <c r="N606" s="13">
        <f>Raw_Data!L606</f>
        <v>31</v>
      </c>
      <c r="O606" s="13">
        <f>Raw_Data!M606</f>
        <v>30</v>
      </c>
      <c r="P606" s="13">
        <f t="shared" si="38"/>
        <v>1</v>
      </c>
      <c r="Q606" s="13">
        <f>Raw_Data!O606</f>
        <v>31</v>
      </c>
      <c r="R606" s="16">
        <f t="shared" si="39"/>
        <v>96.774193548387103</v>
      </c>
      <c r="S606" s="16">
        <f>Raw_Data!Q606</f>
        <v>96.8</v>
      </c>
      <c r="T606" s="17">
        <f>Raw_Data!R606</f>
        <v>0.59</v>
      </c>
      <c r="U606" s="13" t="str">
        <f>Raw_Data!S606</f>
        <v>Low</v>
      </c>
      <c r="V606" s="13" t="str">
        <f>Raw_Data!T606</f>
        <v>In Progress</v>
      </c>
    </row>
    <row r="607" spans="1:22" x14ac:dyDescent="0.3">
      <c r="A607" s="13" t="str">
        <f>Raw_Data!A607</f>
        <v>EMP006</v>
      </c>
      <c r="B607" s="13" t="str">
        <f>Raw_Data!B607</f>
        <v>Ananya Gupta</v>
      </c>
      <c r="C607" s="13" t="str">
        <f>Raw_Data!C607</f>
        <v>Finance</v>
      </c>
      <c r="D607" s="13" t="str">
        <f>Raw_Data!D607</f>
        <v>Finance Executive</v>
      </c>
      <c r="E607" s="13" t="str">
        <f>Raw_Data!E607</f>
        <v>Kolkata</v>
      </c>
      <c r="F607" s="13" t="str">
        <f>Raw_Data!F607</f>
        <v>Neha Sen</v>
      </c>
      <c r="G607" s="14">
        <f>DATE(VALUE(RIGHT(Raw_Data!G607,4)),VALUE(MID(Raw_Data!G607,4,2)),VALUE(LEFT(Raw_Data!G607,2)))</f>
        <v>46148</v>
      </c>
      <c r="H607" s="13" t="str">
        <f t="shared" si="36"/>
        <v>May-2026</v>
      </c>
      <c r="I607" s="13" t="str">
        <f t="shared" si="37"/>
        <v>Wed</v>
      </c>
      <c r="J607" s="13" t="str">
        <f>Raw_Data!H607</f>
        <v>Present</v>
      </c>
      <c r="K607" s="15">
        <f>IF(Raw_Data!I607="","",TIMEVALUE(Raw_Data!I607))</f>
        <v>0.38680555555555557</v>
      </c>
      <c r="L607" s="15">
        <f>IF(Raw_Data!J607="","",TIMEVALUE(Raw_Data!J607))</f>
        <v>0.77638888888888891</v>
      </c>
      <c r="M607" s="13">
        <f>Raw_Data!K607</f>
        <v>9.35</v>
      </c>
      <c r="N607" s="13">
        <f>Raw_Data!L607</f>
        <v>8</v>
      </c>
      <c r="O607" s="13">
        <f>Raw_Data!M607</f>
        <v>6</v>
      </c>
      <c r="P607" s="13">
        <f t="shared" si="38"/>
        <v>2</v>
      </c>
      <c r="Q607" s="13">
        <f>Raw_Data!O607</f>
        <v>8</v>
      </c>
      <c r="R607" s="16">
        <f t="shared" si="39"/>
        <v>75</v>
      </c>
      <c r="S607" s="16">
        <f>Raw_Data!Q607</f>
        <v>75</v>
      </c>
      <c r="T607" s="17">
        <f>Raw_Data!R607</f>
        <v>1.35</v>
      </c>
      <c r="U607" s="13" t="str">
        <f>Raw_Data!S607</f>
        <v>Medium</v>
      </c>
      <c r="V607" s="13" t="str">
        <f>Raw_Data!T607</f>
        <v>In Progress</v>
      </c>
    </row>
    <row r="608" spans="1:22" x14ac:dyDescent="0.3">
      <c r="A608" s="13" t="str">
        <f>Raw_Data!A608</f>
        <v>EMP007</v>
      </c>
      <c r="B608" s="13" t="str">
        <f>Raw_Data!B608</f>
        <v>Rohan Mehta</v>
      </c>
      <c r="C608" s="13" t="str">
        <f>Raw_Data!C608</f>
        <v>Finance</v>
      </c>
      <c r="D608" s="13" t="str">
        <f>Raw_Data!D608</f>
        <v>Accounts Executive</v>
      </c>
      <c r="E608" s="13" t="str">
        <f>Raw_Data!E608</f>
        <v>Kolkata</v>
      </c>
      <c r="F608" s="13" t="str">
        <f>Raw_Data!F608</f>
        <v>Neha Sen</v>
      </c>
      <c r="G608" s="14">
        <f>DATE(VALUE(RIGHT(Raw_Data!G608,4)),VALUE(MID(Raw_Data!G608,4,2)),VALUE(LEFT(Raw_Data!G608,2)))</f>
        <v>46148</v>
      </c>
      <c r="H608" s="13" t="str">
        <f t="shared" si="36"/>
        <v>May-2026</v>
      </c>
      <c r="I608" s="13" t="str">
        <f t="shared" si="37"/>
        <v>Wed</v>
      </c>
      <c r="J608" s="13" t="str">
        <f>Raw_Data!H608</f>
        <v>Present</v>
      </c>
      <c r="K608" s="15">
        <f>IF(Raw_Data!I608="","",TIMEVALUE(Raw_Data!I608))</f>
        <v>0.37777777777777777</v>
      </c>
      <c r="L608" s="15">
        <f>IF(Raw_Data!J608="","",TIMEVALUE(Raw_Data!J608))</f>
        <v>0.72430555555555554</v>
      </c>
      <c r="M608" s="13">
        <f>Raw_Data!K608</f>
        <v>8.32</v>
      </c>
      <c r="N608" s="13">
        <f>Raw_Data!L608</f>
        <v>14</v>
      </c>
      <c r="O608" s="13">
        <f>Raw_Data!M608</f>
        <v>12</v>
      </c>
      <c r="P608" s="13">
        <f t="shared" si="38"/>
        <v>2</v>
      </c>
      <c r="Q608" s="13">
        <f>Raw_Data!O608</f>
        <v>14</v>
      </c>
      <c r="R608" s="16">
        <f t="shared" si="39"/>
        <v>85.714285714285708</v>
      </c>
      <c r="S608" s="16">
        <f>Raw_Data!Q608</f>
        <v>85.7</v>
      </c>
      <c r="T608" s="17">
        <f>Raw_Data!R608</f>
        <v>0.32</v>
      </c>
      <c r="U608" s="13" t="str">
        <f>Raw_Data!S608</f>
        <v>Medium</v>
      </c>
      <c r="V608" s="13" t="str">
        <f>Raw_Data!T608</f>
        <v>In Progress</v>
      </c>
    </row>
    <row r="609" spans="1:22" x14ac:dyDescent="0.3">
      <c r="A609" s="13" t="str">
        <f>Raw_Data!A609</f>
        <v>EMP008</v>
      </c>
      <c r="B609" s="13" t="str">
        <f>Raw_Data!B609</f>
        <v>Ishita Roy</v>
      </c>
      <c r="C609" s="13" t="str">
        <f>Raw_Data!C609</f>
        <v>Finance</v>
      </c>
      <c r="D609" s="13" t="str">
        <f>Raw_Data!D609</f>
        <v>Finance Executive</v>
      </c>
      <c r="E609" s="13" t="str">
        <f>Raw_Data!E609</f>
        <v>Kolkata</v>
      </c>
      <c r="F609" s="13" t="str">
        <f>Raw_Data!F609</f>
        <v>Neha Sen</v>
      </c>
      <c r="G609" s="14">
        <f>DATE(VALUE(RIGHT(Raw_Data!G609,4)),VALUE(MID(Raw_Data!G609,4,2)),VALUE(LEFT(Raw_Data!G609,2)))</f>
        <v>46148</v>
      </c>
      <c r="H609" s="13" t="str">
        <f t="shared" si="36"/>
        <v>May-2026</v>
      </c>
      <c r="I609" s="13" t="str">
        <f t="shared" si="37"/>
        <v>Wed</v>
      </c>
      <c r="J609" s="13" t="str">
        <f>Raw_Data!H609</f>
        <v>Present</v>
      </c>
      <c r="K609" s="15">
        <f>IF(Raw_Data!I609="","",TIMEVALUE(Raw_Data!I609))</f>
        <v>0.38819444444444445</v>
      </c>
      <c r="L609" s="15">
        <f>IF(Raw_Data!J609="","",TIMEVALUE(Raw_Data!J609))</f>
        <v>0.75624999999999998</v>
      </c>
      <c r="M609" s="13">
        <f>Raw_Data!K609</f>
        <v>8.84</v>
      </c>
      <c r="N609" s="13">
        <f>Raw_Data!L609</f>
        <v>16</v>
      </c>
      <c r="O609" s="13">
        <f>Raw_Data!M609</f>
        <v>12</v>
      </c>
      <c r="P609" s="13">
        <f t="shared" si="38"/>
        <v>4</v>
      </c>
      <c r="Q609" s="13">
        <f>Raw_Data!O609</f>
        <v>16</v>
      </c>
      <c r="R609" s="16">
        <f t="shared" si="39"/>
        <v>75</v>
      </c>
      <c r="S609" s="16">
        <f>Raw_Data!Q609</f>
        <v>75</v>
      </c>
      <c r="T609" s="17">
        <f>Raw_Data!R609</f>
        <v>0.84</v>
      </c>
      <c r="U609" s="13" t="str">
        <f>Raw_Data!S609</f>
        <v>Medium</v>
      </c>
      <c r="V609" s="13" t="str">
        <f>Raw_Data!T609</f>
        <v>Pending</v>
      </c>
    </row>
    <row r="610" spans="1:22" x14ac:dyDescent="0.3">
      <c r="A610" s="13" t="str">
        <f>Raw_Data!A610</f>
        <v>EMP009</v>
      </c>
      <c r="B610" s="13" t="str">
        <f>Raw_Data!B610</f>
        <v>Arjun Nair</v>
      </c>
      <c r="C610" s="13" t="str">
        <f>Raw_Data!C610</f>
        <v>Sales</v>
      </c>
      <c r="D610" s="13" t="str">
        <f>Raw_Data!D610</f>
        <v>Sales Executive</v>
      </c>
      <c r="E610" s="13" t="str">
        <f>Raw_Data!E610</f>
        <v>Kolkata</v>
      </c>
      <c r="F610" s="13" t="str">
        <f>Raw_Data!F610</f>
        <v>Sourav Das</v>
      </c>
      <c r="G610" s="14">
        <f>DATE(VALUE(RIGHT(Raw_Data!G610,4)),VALUE(MID(Raw_Data!G610,4,2)),VALUE(LEFT(Raw_Data!G610,2)))</f>
        <v>46148</v>
      </c>
      <c r="H610" s="13" t="str">
        <f t="shared" si="36"/>
        <v>May-2026</v>
      </c>
      <c r="I610" s="13" t="str">
        <f t="shared" si="37"/>
        <v>Wed</v>
      </c>
      <c r="J610" s="13" t="str">
        <f>Raw_Data!H610</f>
        <v>Present</v>
      </c>
      <c r="K610" s="15">
        <f>IF(Raw_Data!I610="","",TIMEVALUE(Raw_Data!I610))</f>
        <v>0.38541666666666669</v>
      </c>
      <c r="L610" s="15">
        <f>IF(Raw_Data!J610="","",TIMEVALUE(Raw_Data!J610))</f>
        <v>0.77916666666666667</v>
      </c>
      <c r="M610" s="13">
        <f>Raw_Data!K610</f>
        <v>9.4499999999999993</v>
      </c>
      <c r="N610" s="13">
        <f>Raw_Data!L610</f>
        <v>17</v>
      </c>
      <c r="O610" s="13">
        <f>Raw_Data!M610</f>
        <v>12</v>
      </c>
      <c r="P610" s="13">
        <f t="shared" si="38"/>
        <v>5</v>
      </c>
      <c r="Q610" s="13">
        <f>Raw_Data!O610</f>
        <v>17</v>
      </c>
      <c r="R610" s="16">
        <f t="shared" si="39"/>
        <v>70.588235294117652</v>
      </c>
      <c r="S610" s="16">
        <f>Raw_Data!Q610</f>
        <v>70.599999999999994</v>
      </c>
      <c r="T610" s="17">
        <f>Raw_Data!R610</f>
        <v>1.45</v>
      </c>
      <c r="U610" s="13" t="str">
        <f>Raw_Data!S610</f>
        <v>Medium</v>
      </c>
      <c r="V610" s="13" t="str">
        <f>Raw_Data!T610</f>
        <v>Pending</v>
      </c>
    </row>
    <row r="611" spans="1:22" x14ac:dyDescent="0.3">
      <c r="A611" s="13" t="str">
        <f>Raw_Data!A611</f>
        <v>EMP010</v>
      </c>
      <c r="B611" s="13" t="str">
        <f>Raw_Data!B611</f>
        <v>Meera Kapoor</v>
      </c>
      <c r="C611" s="13" t="str">
        <f>Raw_Data!C611</f>
        <v>Sales</v>
      </c>
      <c r="D611" s="13" t="str">
        <f>Raw_Data!D611</f>
        <v>Sales Executive</v>
      </c>
      <c r="E611" s="13" t="str">
        <f>Raw_Data!E611</f>
        <v>Kolkata</v>
      </c>
      <c r="F611" s="13" t="str">
        <f>Raw_Data!F611</f>
        <v>Sourav Das</v>
      </c>
      <c r="G611" s="14">
        <f>DATE(VALUE(RIGHT(Raw_Data!G611,4)),VALUE(MID(Raw_Data!G611,4,2)),VALUE(LEFT(Raw_Data!G611,2)))</f>
        <v>46148</v>
      </c>
      <c r="H611" s="13" t="str">
        <f t="shared" si="36"/>
        <v>May-2026</v>
      </c>
      <c r="I611" s="13" t="str">
        <f t="shared" si="37"/>
        <v>Wed</v>
      </c>
      <c r="J611" s="13" t="str">
        <f>Raw_Data!H611</f>
        <v>Present</v>
      </c>
      <c r="K611" s="15">
        <f>IF(Raw_Data!I611="","",TIMEVALUE(Raw_Data!I611))</f>
        <v>0.38263888888888886</v>
      </c>
      <c r="L611" s="15">
        <f>IF(Raw_Data!J611="","",TIMEVALUE(Raw_Data!J611))</f>
        <v>0.7055555555555556</v>
      </c>
      <c r="M611" s="13">
        <f>Raw_Data!K611</f>
        <v>7.76</v>
      </c>
      <c r="N611" s="13">
        <f>Raw_Data!L611</f>
        <v>17</v>
      </c>
      <c r="O611" s="13">
        <f>Raw_Data!M611</f>
        <v>17</v>
      </c>
      <c r="P611" s="13">
        <f t="shared" si="38"/>
        <v>0</v>
      </c>
      <c r="Q611" s="13">
        <f>Raw_Data!O611</f>
        <v>17</v>
      </c>
      <c r="R611" s="16">
        <f t="shared" si="39"/>
        <v>100</v>
      </c>
      <c r="S611" s="16">
        <f>Raw_Data!Q611</f>
        <v>100</v>
      </c>
      <c r="T611" s="17">
        <f>Raw_Data!R611</f>
        <v>0</v>
      </c>
      <c r="U611" s="13" t="str">
        <f>Raw_Data!S611</f>
        <v>Low</v>
      </c>
      <c r="V611" s="13" t="str">
        <f>Raw_Data!T611</f>
        <v>Closed</v>
      </c>
    </row>
    <row r="612" spans="1:22" x14ac:dyDescent="0.3">
      <c r="A612" s="13" t="str">
        <f>Raw_Data!A612</f>
        <v>EMP011</v>
      </c>
      <c r="B612" s="13" t="str">
        <f>Raw_Data!B612</f>
        <v>Karan Malhotra</v>
      </c>
      <c r="C612" s="13" t="str">
        <f>Raw_Data!C612</f>
        <v>Sales</v>
      </c>
      <c r="D612" s="13" t="str">
        <f>Raw_Data!D612</f>
        <v>Senior Executive</v>
      </c>
      <c r="E612" s="13" t="str">
        <f>Raw_Data!E612</f>
        <v>Kolkata</v>
      </c>
      <c r="F612" s="13" t="str">
        <f>Raw_Data!F612</f>
        <v>Sourav Das</v>
      </c>
      <c r="G612" s="14">
        <f>DATE(VALUE(RIGHT(Raw_Data!G612,4)),VALUE(MID(Raw_Data!G612,4,2)),VALUE(LEFT(Raw_Data!G612,2)))</f>
        <v>46148</v>
      </c>
      <c r="H612" s="13" t="str">
        <f t="shared" si="36"/>
        <v>May-2026</v>
      </c>
      <c r="I612" s="13" t="str">
        <f t="shared" si="37"/>
        <v>Wed</v>
      </c>
      <c r="J612" s="13" t="str">
        <f>Raw_Data!H612</f>
        <v>Present</v>
      </c>
      <c r="K612" s="15">
        <f>IF(Raw_Data!I612="","",TIMEVALUE(Raw_Data!I612))</f>
        <v>0.41736111111111113</v>
      </c>
      <c r="L612" s="15">
        <f>IF(Raw_Data!J612="","",TIMEVALUE(Raw_Data!J612))</f>
        <v>0.72152777777777777</v>
      </c>
      <c r="M612" s="13">
        <f>Raw_Data!K612</f>
        <v>7.3</v>
      </c>
      <c r="N612" s="13">
        <f>Raw_Data!L612</f>
        <v>14</v>
      </c>
      <c r="O612" s="13">
        <f>Raw_Data!M612</f>
        <v>13</v>
      </c>
      <c r="P612" s="13">
        <f t="shared" si="38"/>
        <v>1</v>
      </c>
      <c r="Q612" s="13">
        <f>Raw_Data!O612</f>
        <v>14</v>
      </c>
      <c r="R612" s="16">
        <f t="shared" si="39"/>
        <v>92.857142857142861</v>
      </c>
      <c r="S612" s="16">
        <f>Raw_Data!Q612</f>
        <v>92.9</v>
      </c>
      <c r="T612" s="17">
        <f>Raw_Data!R612</f>
        <v>0</v>
      </c>
      <c r="U612" s="13" t="str">
        <f>Raw_Data!S612</f>
        <v>Low</v>
      </c>
      <c r="V612" s="13" t="str">
        <f>Raw_Data!T612</f>
        <v>In Progress</v>
      </c>
    </row>
    <row r="613" spans="1:22" x14ac:dyDescent="0.3">
      <c r="A613" s="13" t="str">
        <f>Raw_Data!A613</f>
        <v>EMP012</v>
      </c>
      <c r="B613" s="13" t="str">
        <f>Raw_Data!B613</f>
        <v>Tanya Bose</v>
      </c>
      <c r="C613" s="13" t="str">
        <f>Raw_Data!C613</f>
        <v>HR</v>
      </c>
      <c r="D613" s="13" t="str">
        <f>Raw_Data!D613</f>
        <v>HR Executive</v>
      </c>
      <c r="E613" s="13" t="str">
        <f>Raw_Data!E613</f>
        <v>Kolkata</v>
      </c>
      <c r="F613" s="13" t="str">
        <f>Raw_Data!F613</f>
        <v>Ritu Ghosh</v>
      </c>
      <c r="G613" s="14">
        <f>DATE(VALUE(RIGHT(Raw_Data!G613,4)),VALUE(MID(Raw_Data!G613,4,2)),VALUE(LEFT(Raw_Data!G613,2)))</f>
        <v>46148</v>
      </c>
      <c r="H613" s="13" t="str">
        <f t="shared" si="36"/>
        <v>May-2026</v>
      </c>
      <c r="I613" s="13" t="str">
        <f t="shared" si="37"/>
        <v>Wed</v>
      </c>
      <c r="J613" s="13" t="str">
        <f>Raw_Data!H613</f>
        <v>Leave</v>
      </c>
      <c r="K613" s="15" t="str">
        <f>IF(Raw_Data!I613="","",TIMEVALUE(Raw_Data!I613))</f>
        <v/>
      </c>
      <c r="L613" s="15" t="str">
        <f>IF(Raw_Data!J613="","",TIMEVALUE(Raw_Data!J613))</f>
        <v/>
      </c>
      <c r="M613" s="13">
        <f>Raw_Data!K613</f>
        <v>0</v>
      </c>
      <c r="N613" s="13">
        <f>Raw_Data!L613</f>
        <v>0</v>
      </c>
      <c r="O613" s="13">
        <f>Raw_Data!M613</f>
        <v>0</v>
      </c>
      <c r="P613" s="13">
        <f t="shared" si="38"/>
        <v>0</v>
      </c>
      <c r="Q613" s="13">
        <f>Raw_Data!O613</f>
        <v>0</v>
      </c>
      <c r="R613" s="16">
        <f t="shared" si="39"/>
        <v>0</v>
      </c>
      <c r="S613" s="16">
        <f>Raw_Data!Q613</f>
        <v>0</v>
      </c>
      <c r="T613" s="17">
        <f>Raw_Data!R613</f>
        <v>0</v>
      </c>
      <c r="U613" s="13" t="str">
        <f>Raw_Data!S613</f>
        <v>Low</v>
      </c>
      <c r="V613" s="13" t="str">
        <f>Raw_Data!T613</f>
        <v>Closed</v>
      </c>
    </row>
    <row r="614" spans="1:22" x14ac:dyDescent="0.3">
      <c r="A614" s="13" t="str">
        <f>Raw_Data!A614</f>
        <v>EMP013</v>
      </c>
      <c r="B614" s="13" t="str">
        <f>Raw_Data!B614</f>
        <v>Aditya Jain</v>
      </c>
      <c r="C614" s="13" t="str">
        <f>Raw_Data!C614</f>
        <v>Customer Support</v>
      </c>
      <c r="D614" s="13" t="str">
        <f>Raw_Data!D614</f>
        <v>Support Executive</v>
      </c>
      <c r="E614" s="13" t="str">
        <f>Raw_Data!E614</f>
        <v>Kolkata</v>
      </c>
      <c r="F614" s="13" t="str">
        <f>Raw_Data!F614</f>
        <v>Ritu Ghosh</v>
      </c>
      <c r="G614" s="14">
        <f>DATE(VALUE(RIGHT(Raw_Data!G614,4)),VALUE(MID(Raw_Data!G614,4,2)),VALUE(LEFT(Raw_Data!G614,2)))</f>
        <v>46148</v>
      </c>
      <c r="H614" s="13" t="str">
        <f t="shared" si="36"/>
        <v>May-2026</v>
      </c>
      <c r="I614" s="13" t="str">
        <f t="shared" si="37"/>
        <v>Wed</v>
      </c>
      <c r="J614" s="13" t="str">
        <f>Raw_Data!H614</f>
        <v>Present</v>
      </c>
      <c r="K614" s="15">
        <f>IF(Raw_Data!I614="","",TIMEVALUE(Raw_Data!I614))</f>
        <v>0.38055555555555554</v>
      </c>
      <c r="L614" s="15">
        <f>IF(Raw_Data!J614="","",TIMEVALUE(Raw_Data!J614))</f>
        <v>0.73819444444444449</v>
      </c>
      <c r="M614" s="13">
        <f>Raw_Data!K614</f>
        <v>8.59</v>
      </c>
      <c r="N614" s="13">
        <f>Raw_Data!L614</f>
        <v>23</v>
      </c>
      <c r="O614" s="13">
        <f>Raw_Data!M614</f>
        <v>19</v>
      </c>
      <c r="P614" s="13">
        <f t="shared" si="38"/>
        <v>4</v>
      </c>
      <c r="Q614" s="13">
        <f>Raw_Data!O614</f>
        <v>23</v>
      </c>
      <c r="R614" s="16">
        <f t="shared" si="39"/>
        <v>82.608695652173907</v>
      </c>
      <c r="S614" s="16">
        <f>Raw_Data!Q614</f>
        <v>82.6</v>
      </c>
      <c r="T614" s="17">
        <f>Raw_Data!R614</f>
        <v>0.59</v>
      </c>
      <c r="U614" s="13" t="str">
        <f>Raw_Data!S614</f>
        <v>Medium</v>
      </c>
      <c r="V614" s="13" t="str">
        <f>Raw_Data!T614</f>
        <v>Pending</v>
      </c>
    </row>
    <row r="615" spans="1:22" x14ac:dyDescent="0.3">
      <c r="A615" s="13" t="str">
        <f>Raw_Data!A615</f>
        <v>EMP014</v>
      </c>
      <c r="B615" s="13" t="str">
        <f>Raw_Data!B615</f>
        <v>Neha Agarwal</v>
      </c>
      <c r="C615" s="13" t="str">
        <f>Raw_Data!C615</f>
        <v>Customer Support</v>
      </c>
      <c r="D615" s="13" t="str">
        <f>Raw_Data!D615</f>
        <v>Support Executive</v>
      </c>
      <c r="E615" s="13" t="str">
        <f>Raw_Data!E615</f>
        <v>Kolkata</v>
      </c>
      <c r="F615" s="13" t="str">
        <f>Raw_Data!F615</f>
        <v>Ritu Ghosh</v>
      </c>
      <c r="G615" s="14">
        <f>DATE(VALUE(RIGHT(Raw_Data!G615,4)),VALUE(MID(Raw_Data!G615,4,2)),VALUE(LEFT(Raw_Data!G615,2)))</f>
        <v>46148</v>
      </c>
      <c r="H615" s="13" t="str">
        <f t="shared" si="36"/>
        <v>May-2026</v>
      </c>
      <c r="I615" s="13" t="str">
        <f t="shared" si="37"/>
        <v>Wed</v>
      </c>
      <c r="J615" s="13" t="str">
        <f>Raw_Data!H615</f>
        <v>Present</v>
      </c>
      <c r="K615" s="15">
        <f>IF(Raw_Data!I615="","",TIMEVALUE(Raw_Data!I615))</f>
        <v>0.38611111111111113</v>
      </c>
      <c r="L615" s="15">
        <f>IF(Raw_Data!J615="","",TIMEVALUE(Raw_Data!J615))</f>
        <v>0.71111111111111114</v>
      </c>
      <c r="M615" s="13">
        <f>Raw_Data!K615</f>
        <v>7.8</v>
      </c>
      <c r="N615" s="13">
        <f>Raw_Data!L615</f>
        <v>25</v>
      </c>
      <c r="O615" s="13">
        <f>Raw_Data!M615</f>
        <v>25</v>
      </c>
      <c r="P615" s="13">
        <f t="shared" si="38"/>
        <v>0</v>
      </c>
      <c r="Q615" s="13">
        <f>Raw_Data!O615</f>
        <v>25</v>
      </c>
      <c r="R615" s="16">
        <f t="shared" si="39"/>
        <v>100</v>
      </c>
      <c r="S615" s="16">
        <f>Raw_Data!Q615</f>
        <v>100</v>
      </c>
      <c r="T615" s="17">
        <f>Raw_Data!R615</f>
        <v>0</v>
      </c>
      <c r="U615" s="13" t="str">
        <f>Raw_Data!S615</f>
        <v>Low</v>
      </c>
      <c r="V615" s="13" t="str">
        <f>Raw_Data!T615</f>
        <v>Closed</v>
      </c>
    </row>
    <row r="616" spans="1:22" x14ac:dyDescent="0.3">
      <c r="A616" s="13" t="str">
        <f>Raw_Data!A616</f>
        <v>EMP015</v>
      </c>
      <c r="B616" s="13" t="str">
        <f>Raw_Data!B616</f>
        <v>Siddharth Roy</v>
      </c>
      <c r="C616" s="13" t="str">
        <f>Raw_Data!C616</f>
        <v>Customer Support</v>
      </c>
      <c r="D616" s="13" t="str">
        <f>Raw_Data!D616</f>
        <v>Senior Executive</v>
      </c>
      <c r="E616" s="13" t="str">
        <f>Raw_Data!E616</f>
        <v>Kolkata</v>
      </c>
      <c r="F616" s="13" t="str">
        <f>Raw_Data!F616</f>
        <v>Ritu Ghosh</v>
      </c>
      <c r="G616" s="14">
        <f>DATE(VALUE(RIGHT(Raw_Data!G616,4)),VALUE(MID(Raw_Data!G616,4,2)),VALUE(LEFT(Raw_Data!G616,2)))</f>
        <v>46148</v>
      </c>
      <c r="H616" s="13" t="str">
        <f t="shared" si="36"/>
        <v>May-2026</v>
      </c>
      <c r="I616" s="13" t="str">
        <f t="shared" si="37"/>
        <v>Wed</v>
      </c>
      <c r="J616" s="13" t="str">
        <f>Raw_Data!H616</f>
        <v>Present</v>
      </c>
      <c r="K616" s="15">
        <f>IF(Raw_Data!I616="","",TIMEVALUE(Raw_Data!I616))</f>
        <v>0.42430555555555555</v>
      </c>
      <c r="L616" s="15">
        <f>IF(Raw_Data!J616="","",TIMEVALUE(Raw_Data!J616))</f>
        <v>0.80555555555555558</v>
      </c>
      <c r="M616" s="13">
        <f>Raw_Data!K616</f>
        <v>9.16</v>
      </c>
      <c r="N616" s="13">
        <f>Raw_Data!L616</f>
        <v>23</v>
      </c>
      <c r="O616" s="13">
        <f>Raw_Data!M616</f>
        <v>23</v>
      </c>
      <c r="P616" s="13">
        <f t="shared" si="38"/>
        <v>0</v>
      </c>
      <c r="Q616" s="13">
        <f>Raw_Data!O616</f>
        <v>23</v>
      </c>
      <c r="R616" s="16">
        <f t="shared" si="39"/>
        <v>100</v>
      </c>
      <c r="S616" s="16">
        <f>Raw_Data!Q616</f>
        <v>100</v>
      </c>
      <c r="T616" s="17">
        <f>Raw_Data!R616</f>
        <v>1.1599999999999999</v>
      </c>
      <c r="U616" s="13" t="str">
        <f>Raw_Data!S616</f>
        <v>Low</v>
      </c>
      <c r="V616" s="13" t="str">
        <f>Raw_Data!T616</f>
        <v>Closed</v>
      </c>
    </row>
    <row r="617" spans="1:22" x14ac:dyDescent="0.3">
      <c r="A617" s="13" t="str">
        <f>Raw_Data!A617</f>
        <v>EMP016</v>
      </c>
      <c r="B617" s="13" t="str">
        <f>Raw_Data!B617</f>
        <v>Pooja Saha</v>
      </c>
      <c r="C617" s="13" t="str">
        <f>Raw_Data!C617</f>
        <v>Operations</v>
      </c>
      <c r="D617" s="13" t="str">
        <f>Raw_Data!D617</f>
        <v>Process Executive</v>
      </c>
      <c r="E617" s="13" t="str">
        <f>Raw_Data!E617</f>
        <v>Durgapur</v>
      </c>
      <c r="F617" s="13" t="str">
        <f>Raw_Data!F617</f>
        <v>Amit Roy</v>
      </c>
      <c r="G617" s="14">
        <f>DATE(VALUE(RIGHT(Raw_Data!G617,4)),VALUE(MID(Raw_Data!G617,4,2)),VALUE(LEFT(Raw_Data!G617,2)))</f>
        <v>46148</v>
      </c>
      <c r="H617" s="13" t="str">
        <f t="shared" si="36"/>
        <v>May-2026</v>
      </c>
      <c r="I617" s="13" t="str">
        <f t="shared" si="37"/>
        <v>Wed</v>
      </c>
      <c r="J617" s="13" t="str">
        <f>Raw_Data!H617</f>
        <v>Present</v>
      </c>
      <c r="K617" s="15">
        <f>IF(Raw_Data!I617="","",TIMEVALUE(Raw_Data!I617))</f>
        <v>0.38472222222222224</v>
      </c>
      <c r="L617" s="15">
        <f>IF(Raw_Data!J617="","",TIMEVALUE(Raw_Data!J617))</f>
        <v>0.70138888888888884</v>
      </c>
      <c r="M617" s="13">
        <f>Raw_Data!K617</f>
        <v>7.6</v>
      </c>
      <c r="N617" s="13">
        <f>Raw_Data!L617</f>
        <v>31</v>
      </c>
      <c r="O617" s="13">
        <f>Raw_Data!M617</f>
        <v>22</v>
      </c>
      <c r="P617" s="13">
        <f t="shared" si="38"/>
        <v>9</v>
      </c>
      <c r="Q617" s="13">
        <f>Raw_Data!O617</f>
        <v>31</v>
      </c>
      <c r="R617" s="16">
        <f t="shared" si="39"/>
        <v>70.967741935483872</v>
      </c>
      <c r="S617" s="16">
        <f>Raw_Data!Q617</f>
        <v>71</v>
      </c>
      <c r="T617" s="17">
        <f>Raw_Data!R617</f>
        <v>0</v>
      </c>
      <c r="U617" s="13" t="str">
        <f>Raw_Data!S617</f>
        <v>Medium</v>
      </c>
      <c r="V617" s="13" t="str">
        <f>Raw_Data!T617</f>
        <v>Backlog</v>
      </c>
    </row>
    <row r="618" spans="1:22" x14ac:dyDescent="0.3">
      <c r="A618" s="13" t="str">
        <f>Raw_Data!A618</f>
        <v>EMP017</v>
      </c>
      <c r="B618" s="13" t="str">
        <f>Raw_Data!B618</f>
        <v>Abhishek Paul</v>
      </c>
      <c r="C618" s="13" t="str">
        <f>Raw_Data!C618</f>
        <v>Operations</v>
      </c>
      <c r="D618" s="13" t="str">
        <f>Raw_Data!D618</f>
        <v>Process Executive</v>
      </c>
      <c r="E618" s="13" t="str">
        <f>Raw_Data!E618</f>
        <v>Durgapur</v>
      </c>
      <c r="F618" s="13" t="str">
        <f>Raw_Data!F618</f>
        <v>Amit Roy</v>
      </c>
      <c r="G618" s="14">
        <f>DATE(VALUE(RIGHT(Raw_Data!G618,4)),VALUE(MID(Raw_Data!G618,4,2)),VALUE(LEFT(Raw_Data!G618,2)))</f>
        <v>46148</v>
      </c>
      <c r="H618" s="13" t="str">
        <f t="shared" si="36"/>
        <v>May-2026</v>
      </c>
      <c r="I618" s="13" t="str">
        <f t="shared" si="37"/>
        <v>Wed</v>
      </c>
      <c r="J618" s="13" t="str">
        <f>Raw_Data!H618</f>
        <v>Present</v>
      </c>
      <c r="K618" s="15">
        <f>IF(Raw_Data!I618="","",TIMEVALUE(Raw_Data!I618))</f>
        <v>0.37847222222222221</v>
      </c>
      <c r="L618" s="15">
        <f>IF(Raw_Data!J618="","",TIMEVALUE(Raw_Data!J618))</f>
        <v>0.71458333333333335</v>
      </c>
      <c r="M618" s="13">
        <f>Raw_Data!K618</f>
        <v>8.07</v>
      </c>
      <c r="N618" s="13">
        <f>Raw_Data!L618</f>
        <v>23</v>
      </c>
      <c r="O618" s="13">
        <f>Raw_Data!M618</f>
        <v>18</v>
      </c>
      <c r="P618" s="13">
        <f t="shared" si="38"/>
        <v>5</v>
      </c>
      <c r="Q618" s="13">
        <f>Raw_Data!O618</f>
        <v>23</v>
      </c>
      <c r="R618" s="16">
        <f t="shared" si="39"/>
        <v>78.260869565217391</v>
      </c>
      <c r="S618" s="16">
        <f>Raw_Data!Q618</f>
        <v>78.3</v>
      </c>
      <c r="T618" s="17">
        <f>Raw_Data!R618</f>
        <v>7.0000000000000007E-2</v>
      </c>
      <c r="U618" s="13" t="str">
        <f>Raw_Data!S618</f>
        <v>High</v>
      </c>
      <c r="V618" s="13" t="str">
        <f>Raw_Data!T618</f>
        <v>Pending</v>
      </c>
    </row>
    <row r="619" spans="1:22" x14ac:dyDescent="0.3">
      <c r="A619" s="13" t="str">
        <f>Raw_Data!A619</f>
        <v>EMP018</v>
      </c>
      <c r="B619" s="13" t="str">
        <f>Raw_Data!B619</f>
        <v>Nandini Ghosh</v>
      </c>
      <c r="C619" s="13" t="str">
        <f>Raw_Data!C619</f>
        <v>Finance</v>
      </c>
      <c r="D619" s="13" t="str">
        <f>Raw_Data!D619</f>
        <v>Finance Executive</v>
      </c>
      <c r="E619" s="13" t="str">
        <f>Raw_Data!E619</f>
        <v>Durgapur</v>
      </c>
      <c r="F619" s="13" t="str">
        <f>Raw_Data!F619</f>
        <v>Neha Sen</v>
      </c>
      <c r="G619" s="14">
        <f>DATE(VALUE(RIGHT(Raw_Data!G619,4)),VALUE(MID(Raw_Data!G619,4,2)),VALUE(LEFT(Raw_Data!G619,2)))</f>
        <v>46148</v>
      </c>
      <c r="H619" s="13" t="str">
        <f t="shared" si="36"/>
        <v>May-2026</v>
      </c>
      <c r="I619" s="13" t="str">
        <f t="shared" si="37"/>
        <v>Wed</v>
      </c>
      <c r="J619" s="13" t="str">
        <f>Raw_Data!H619</f>
        <v>Present</v>
      </c>
      <c r="K619" s="15">
        <f>IF(Raw_Data!I619="","",TIMEVALUE(Raw_Data!I619))</f>
        <v>0.42708333333333331</v>
      </c>
      <c r="L619" s="15">
        <f>IF(Raw_Data!J619="","",TIMEVALUE(Raw_Data!J619))</f>
        <v>0.77500000000000002</v>
      </c>
      <c r="M619" s="13">
        <f>Raw_Data!K619</f>
        <v>8.35</v>
      </c>
      <c r="N619" s="13">
        <f>Raw_Data!L619</f>
        <v>13</v>
      </c>
      <c r="O619" s="13">
        <f>Raw_Data!M619</f>
        <v>12</v>
      </c>
      <c r="P619" s="13">
        <f t="shared" si="38"/>
        <v>1</v>
      </c>
      <c r="Q619" s="13">
        <f>Raw_Data!O619</f>
        <v>13</v>
      </c>
      <c r="R619" s="16">
        <f t="shared" si="39"/>
        <v>92.307692307692307</v>
      </c>
      <c r="S619" s="16">
        <f>Raw_Data!Q619</f>
        <v>92.3</v>
      </c>
      <c r="T619" s="17">
        <f>Raw_Data!R619</f>
        <v>0.35</v>
      </c>
      <c r="U619" s="13" t="str">
        <f>Raw_Data!S619</f>
        <v>Medium</v>
      </c>
      <c r="V619" s="13" t="str">
        <f>Raw_Data!T619</f>
        <v>In Progress</v>
      </c>
    </row>
    <row r="620" spans="1:22" x14ac:dyDescent="0.3">
      <c r="A620" s="13" t="str">
        <f>Raw_Data!A620</f>
        <v>EMP019</v>
      </c>
      <c r="B620" s="13" t="str">
        <f>Raw_Data!B620</f>
        <v>Manish Kumar</v>
      </c>
      <c r="C620" s="13" t="str">
        <f>Raw_Data!C620</f>
        <v>Sales</v>
      </c>
      <c r="D620" s="13" t="str">
        <f>Raw_Data!D620</f>
        <v>Sales Executive</v>
      </c>
      <c r="E620" s="13" t="str">
        <f>Raw_Data!E620</f>
        <v>Durgapur</v>
      </c>
      <c r="F620" s="13" t="str">
        <f>Raw_Data!F620</f>
        <v>Sourav Das</v>
      </c>
      <c r="G620" s="14">
        <f>DATE(VALUE(RIGHT(Raw_Data!G620,4)),VALUE(MID(Raw_Data!G620,4,2)),VALUE(LEFT(Raw_Data!G620,2)))</f>
        <v>46148</v>
      </c>
      <c r="H620" s="13" t="str">
        <f t="shared" si="36"/>
        <v>May-2026</v>
      </c>
      <c r="I620" s="13" t="str">
        <f t="shared" si="37"/>
        <v>Wed</v>
      </c>
      <c r="J620" s="13" t="str">
        <f>Raw_Data!H620</f>
        <v>Present</v>
      </c>
      <c r="K620" s="15">
        <f>IF(Raw_Data!I620="","",TIMEVALUE(Raw_Data!I620))</f>
        <v>0.37569444444444444</v>
      </c>
      <c r="L620" s="15">
        <f>IF(Raw_Data!J620="","",TIMEVALUE(Raw_Data!J620))</f>
        <v>0.68819444444444444</v>
      </c>
      <c r="M620" s="13">
        <f>Raw_Data!K620</f>
        <v>7.51</v>
      </c>
      <c r="N620" s="13">
        <f>Raw_Data!L620</f>
        <v>17</v>
      </c>
      <c r="O620" s="13">
        <f>Raw_Data!M620</f>
        <v>15</v>
      </c>
      <c r="P620" s="13">
        <f t="shared" si="38"/>
        <v>2</v>
      </c>
      <c r="Q620" s="13">
        <f>Raw_Data!O620</f>
        <v>17</v>
      </c>
      <c r="R620" s="16">
        <f t="shared" si="39"/>
        <v>88.235294117647058</v>
      </c>
      <c r="S620" s="16">
        <f>Raw_Data!Q620</f>
        <v>88.2</v>
      </c>
      <c r="T620" s="17">
        <f>Raw_Data!R620</f>
        <v>0</v>
      </c>
      <c r="U620" s="13" t="str">
        <f>Raw_Data!S620</f>
        <v>High</v>
      </c>
      <c r="V620" s="13" t="str">
        <f>Raw_Data!T620</f>
        <v>In Progress</v>
      </c>
    </row>
    <row r="621" spans="1:22" x14ac:dyDescent="0.3">
      <c r="A621" s="13" t="str">
        <f>Raw_Data!A621</f>
        <v>EMP020</v>
      </c>
      <c r="B621" s="13" t="str">
        <f>Raw_Data!B621</f>
        <v>Riya Chatterjee</v>
      </c>
      <c r="C621" s="13" t="str">
        <f>Raw_Data!C621</f>
        <v>Customer Support</v>
      </c>
      <c r="D621" s="13" t="str">
        <f>Raw_Data!D621</f>
        <v>Support Executive</v>
      </c>
      <c r="E621" s="13" t="str">
        <f>Raw_Data!E621</f>
        <v>Durgapur</v>
      </c>
      <c r="F621" s="13" t="str">
        <f>Raw_Data!F621</f>
        <v>Ritu Ghosh</v>
      </c>
      <c r="G621" s="14">
        <f>DATE(VALUE(RIGHT(Raw_Data!G621,4)),VALUE(MID(Raw_Data!G621,4,2)),VALUE(LEFT(Raw_Data!G621,2)))</f>
        <v>46148</v>
      </c>
      <c r="H621" s="13" t="str">
        <f t="shared" si="36"/>
        <v>May-2026</v>
      </c>
      <c r="I621" s="13" t="str">
        <f t="shared" si="37"/>
        <v>Wed</v>
      </c>
      <c r="J621" s="13" t="str">
        <f>Raw_Data!H621</f>
        <v>Present</v>
      </c>
      <c r="K621" s="15">
        <f>IF(Raw_Data!I621="","",TIMEVALUE(Raw_Data!I621))</f>
        <v>0.38055555555555554</v>
      </c>
      <c r="L621" s="15">
        <f>IF(Raw_Data!J621="","",TIMEVALUE(Raw_Data!J621))</f>
        <v>0.77222222222222225</v>
      </c>
      <c r="M621" s="13">
        <f>Raw_Data!K621</f>
        <v>9.41</v>
      </c>
      <c r="N621" s="13">
        <f>Raw_Data!L621</f>
        <v>26</v>
      </c>
      <c r="O621" s="13">
        <f>Raw_Data!M621</f>
        <v>23</v>
      </c>
      <c r="P621" s="13">
        <f t="shared" si="38"/>
        <v>3</v>
      </c>
      <c r="Q621" s="13">
        <f>Raw_Data!O621</f>
        <v>26</v>
      </c>
      <c r="R621" s="16">
        <f t="shared" si="39"/>
        <v>88.461538461538453</v>
      </c>
      <c r="S621" s="16">
        <f>Raw_Data!Q621</f>
        <v>88.5</v>
      </c>
      <c r="T621" s="17">
        <f>Raw_Data!R621</f>
        <v>1.41</v>
      </c>
      <c r="U621" s="13" t="str">
        <f>Raw_Data!S621</f>
        <v>Medium</v>
      </c>
      <c r="V621" s="13" t="str">
        <f>Raw_Data!T621</f>
        <v>In Progress</v>
      </c>
    </row>
    <row r="622" spans="1:22" x14ac:dyDescent="0.3">
      <c r="A622" s="13" t="str">
        <f>Raw_Data!A622</f>
        <v>EMP001</v>
      </c>
      <c r="B622" s="13" t="str">
        <f>Raw_Data!B622</f>
        <v>Aarav Sharma</v>
      </c>
      <c r="C622" s="13" t="str">
        <f>Raw_Data!C622</f>
        <v>Operations</v>
      </c>
      <c r="D622" s="13" t="str">
        <f>Raw_Data!D622</f>
        <v>MIS Executive</v>
      </c>
      <c r="E622" s="13" t="str">
        <f>Raw_Data!E622</f>
        <v>Kolkata</v>
      </c>
      <c r="F622" s="13" t="str">
        <f>Raw_Data!F622</f>
        <v>Amit Roy</v>
      </c>
      <c r="G622" s="14">
        <f>DATE(VALUE(RIGHT(Raw_Data!G622,4)),VALUE(MID(Raw_Data!G622,4,2)),VALUE(LEFT(Raw_Data!G622,2)))</f>
        <v>46149</v>
      </c>
      <c r="H622" s="13" t="str">
        <f t="shared" si="36"/>
        <v>May-2026</v>
      </c>
      <c r="I622" s="13" t="str">
        <f t="shared" si="37"/>
        <v>Thu</v>
      </c>
      <c r="J622" s="13" t="str">
        <f>Raw_Data!H622</f>
        <v>Leave</v>
      </c>
      <c r="K622" s="15" t="str">
        <f>IF(Raw_Data!I622="","",TIMEVALUE(Raw_Data!I622))</f>
        <v/>
      </c>
      <c r="L622" s="15" t="str">
        <f>IF(Raw_Data!J622="","",TIMEVALUE(Raw_Data!J622))</f>
        <v/>
      </c>
      <c r="M622" s="13">
        <f>Raw_Data!K622</f>
        <v>0</v>
      </c>
      <c r="N622" s="13">
        <f>Raw_Data!L622</f>
        <v>0</v>
      </c>
      <c r="O622" s="13">
        <f>Raw_Data!M622</f>
        <v>0</v>
      </c>
      <c r="P622" s="13">
        <f t="shared" si="38"/>
        <v>0</v>
      </c>
      <c r="Q622" s="13">
        <f>Raw_Data!O622</f>
        <v>0</v>
      </c>
      <c r="R622" s="16">
        <f t="shared" si="39"/>
        <v>0</v>
      </c>
      <c r="S622" s="16">
        <f>Raw_Data!Q622</f>
        <v>0</v>
      </c>
      <c r="T622" s="17">
        <f>Raw_Data!R622</f>
        <v>0</v>
      </c>
      <c r="U622" s="13" t="str">
        <f>Raw_Data!S622</f>
        <v>Low</v>
      </c>
      <c r="V622" s="13" t="str">
        <f>Raw_Data!T622</f>
        <v>Closed</v>
      </c>
    </row>
    <row r="623" spans="1:22" x14ac:dyDescent="0.3">
      <c r="A623" s="13" t="str">
        <f>Raw_Data!A623</f>
        <v>EMP002</v>
      </c>
      <c r="B623" s="13" t="str">
        <f>Raw_Data!B623</f>
        <v>Priya Singh</v>
      </c>
      <c r="C623" s="13" t="str">
        <f>Raw_Data!C623</f>
        <v>Operations</v>
      </c>
      <c r="D623" s="13" t="str">
        <f>Raw_Data!D623</f>
        <v>Process Executive</v>
      </c>
      <c r="E623" s="13" t="str">
        <f>Raw_Data!E623</f>
        <v>Kolkata</v>
      </c>
      <c r="F623" s="13" t="str">
        <f>Raw_Data!F623</f>
        <v>Amit Roy</v>
      </c>
      <c r="G623" s="14">
        <f>DATE(VALUE(RIGHT(Raw_Data!G623,4)),VALUE(MID(Raw_Data!G623,4,2)),VALUE(LEFT(Raw_Data!G623,2)))</f>
        <v>46149</v>
      </c>
      <c r="H623" s="13" t="str">
        <f t="shared" si="36"/>
        <v>May-2026</v>
      </c>
      <c r="I623" s="13" t="str">
        <f t="shared" si="37"/>
        <v>Thu</v>
      </c>
      <c r="J623" s="13" t="str">
        <f>Raw_Data!H623</f>
        <v>Present</v>
      </c>
      <c r="K623" s="15">
        <f>IF(Raw_Data!I623="","",TIMEVALUE(Raw_Data!I623))</f>
        <v>0.37638888888888888</v>
      </c>
      <c r="L623" s="15">
        <f>IF(Raw_Data!J623="","",TIMEVALUE(Raw_Data!J623))</f>
        <v>0.69791666666666663</v>
      </c>
      <c r="M623" s="13">
        <f>Raw_Data!K623</f>
        <v>7.72</v>
      </c>
      <c r="N623" s="13">
        <f>Raw_Data!L623</f>
        <v>19</v>
      </c>
      <c r="O623" s="13">
        <f>Raw_Data!M623</f>
        <v>16</v>
      </c>
      <c r="P623" s="13">
        <f t="shared" si="38"/>
        <v>3</v>
      </c>
      <c r="Q623" s="13">
        <f>Raw_Data!O623</f>
        <v>19</v>
      </c>
      <c r="R623" s="16">
        <f t="shared" si="39"/>
        <v>84.210526315789465</v>
      </c>
      <c r="S623" s="16">
        <f>Raw_Data!Q623</f>
        <v>84.2</v>
      </c>
      <c r="T623" s="17">
        <f>Raw_Data!R623</f>
        <v>0</v>
      </c>
      <c r="U623" s="13" t="str">
        <f>Raw_Data!S623</f>
        <v>Low</v>
      </c>
      <c r="V623" s="13" t="str">
        <f>Raw_Data!T623</f>
        <v>In Progress</v>
      </c>
    </row>
    <row r="624" spans="1:22" x14ac:dyDescent="0.3">
      <c r="A624" s="13" t="str">
        <f>Raw_Data!A624</f>
        <v>EMP003</v>
      </c>
      <c r="B624" s="13" t="str">
        <f>Raw_Data!B624</f>
        <v>Rahul Verma</v>
      </c>
      <c r="C624" s="13" t="str">
        <f>Raw_Data!C624</f>
        <v>Operations</v>
      </c>
      <c r="D624" s="13" t="str">
        <f>Raw_Data!D624</f>
        <v>Process Executive</v>
      </c>
      <c r="E624" s="13" t="str">
        <f>Raw_Data!E624</f>
        <v>Kolkata</v>
      </c>
      <c r="F624" s="13" t="str">
        <f>Raw_Data!F624</f>
        <v>Amit Roy</v>
      </c>
      <c r="G624" s="14">
        <f>DATE(VALUE(RIGHT(Raw_Data!G624,4)),VALUE(MID(Raw_Data!G624,4,2)),VALUE(LEFT(Raw_Data!G624,2)))</f>
        <v>46149</v>
      </c>
      <c r="H624" s="13" t="str">
        <f t="shared" si="36"/>
        <v>May-2026</v>
      </c>
      <c r="I624" s="13" t="str">
        <f t="shared" si="37"/>
        <v>Thu</v>
      </c>
      <c r="J624" s="13" t="str">
        <f>Raw_Data!H624</f>
        <v>Present</v>
      </c>
      <c r="K624" s="15">
        <f>IF(Raw_Data!I624="","",TIMEVALUE(Raw_Data!I624))</f>
        <v>0.38750000000000001</v>
      </c>
      <c r="L624" s="15">
        <f>IF(Raw_Data!J624="","",TIMEVALUE(Raw_Data!J624))</f>
        <v>0.76944444444444449</v>
      </c>
      <c r="M624" s="13">
        <f>Raw_Data!K624</f>
        <v>9.17</v>
      </c>
      <c r="N624" s="13">
        <f>Raw_Data!L624</f>
        <v>20</v>
      </c>
      <c r="O624" s="13">
        <f>Raw_Data!M624</f>
        <v>15</v>
      </c>
      <c r="P624" s="13">
        <f t="shared" si="38"/>
        <v>5</v>
      </c>
      <c r="Q624" s="13">
        <f>Raw_Data!O624</f>
        <v>20</v>
      </c>
      <c r="R624" s="16">
        <f t="shared" si="39"/>
        <v>75</v>
      </c>
      <c r="S624" s="16">
        <f>Raw_Data!Q624</f>
        <v>75</v>
      </c>
      <c r="T624" s="17">
        <f>Raw_Data!R624</f>
        <v>1.17</v>
      </c>
      <c r="U624" s="13" t="str">
        <f>Raw_Data!S624</f>
        <v>Medium</v>
      </c>
      <c r="V624" s="13" t="str">
        <f>Raw_Data!T624</f>
        <v>Pending</v>
      </c>
    </row>
    <row r="625" spans="1:22" x14ac:dyDescent="0.3">
      <c r="A625" s="13" t="str">
        <f>Raw_Data!A625</f>
        <v>EMP004</v>
      </c>
      <c r="B625" s="13" t="str">
        <f>Raw_Data!B625</f>
        <v>Sneha Das</v>
      </c>
      <c r="C625" s="13" t="str">
        <f>Raw_Data!C625</f>
        <v>Operations</v>
      </c>
      <c r="D625" s="13" t="str">
        <f>Raw_Data!D625</f>
        <v>Senior Executive</v>
      </c>
      <c r="E625" s="13" t="str">
        <f>Raw_Data!E625</f>
        <v>Kolkata</v>
      </c>
      <c r="F625" s="13" t="str">
        <f>Raw_Data!F625</f>
        <v>Amit Roy</v>
      </c>
      <c r="G625" s="14">
        <f>DATE(VALUE(RIGHT(Raw_Data!G625,4)),VALUE(MID(Raw_Data!G625,4,2)),VALUE(LEFT(Raw_Data!G625,2)))</f>
        <v>46149</v>
      </c>
      <c r="H625" s="13" t="str">
        <f t="shared" si="36"/>
        <v>May-2026</v>
      </c>
      <c r="I625" s="13" t="str">
        <f t="shared" si="37"/>
        <v>Thu</v>
      </c>
      <c r="J625" s="13" t="str">
        <f>Raw_Data!H625</f>
        <v>Present</v>
      </c>
      <c r="K625" s="15">
        <f>IF(Raw_Data!I625="","",TIMEVALUE(Raw_Data!I625))</f>
        <v>0.38472222222222224</v>
      </c>
      <c r="L625" s="15">
        <f>IF(Raw_Data!J625="","",TIMEVALUE(Raw_Data!J625))</f>
        <v>0.74375000000000002</v>
      </c>
      <c r="M625" s="13">
        <f>Raw_Data!K625</f>
        <v>8.6300000000000008</v>
      </c>
      <c r="N625" s="13">
        <f>Raw_Data!L625</f>
        <v>28</v>
      </c>
      <c r="O625" s="13">
        <f>Raw_Data!M625</f>
        <v>21</v>
      </c>
      <c r="P625" s="13">
        <f t="shared" si="38"/>
        <v>7</v>
      </c>
      <c r="Q625" s="13">
        <f>Raw_Data!O625</f>
        <v>28</v>
      </c>
      <c r="R625" s="16">
        <f t="shared" si="39"/>
        <v>75</v>
      </c>
      <c r="S625" s="16">
        <f>Raw_Data!Q625</f>
        <v>75</v>
      </c>
      <c r="T625" s="17">
        <f>Raw_Data!R625</f>
        <v>0.63</v>
      </c>
      <c r="U625" s="13" t="str">
        <f>Raw_Data!S625</f>
        <v>Low</v>
      </c>
      <c r="V625" s="13" t="str">
        <f>Raw_Data!T625</f>
        <v>Pending</v>
      </c>
    </row>
    <row r="626" spans="1:22" x14ac:dyDescent="0.3">
      <c r="A626" s="13" t="str">
        <f>Raw_Data!A626</f>
        <v>EMP005</v>
      </c>
      <c r="B626" s="13" t="str">
        <f>Raw_Data!B626</f>
        <v>Vikram Patel</v>
      </c>
      <c r="C626" s="13" t="str">
        <f>Raw_Data!C626</f>
        <v>Operations</v>
      </c>
      <c r="D626" s="13" t="str">
        <f>Raw_Data!D626</f>
        <v>Process Executive</v>
      </c>
      <c r="E626" s="13" t="str">
        <f>Raw_Data!E626</f>
        <v>Kolkata</v>
      </c>
      <c r="F626" s="13" t="str">
        <f>Raw_Data!F626</f>
        <v>Amit Roy</v>
      </c>
      <c r="G626" s="14">
        <f>DATE(VALUE(RIGHT(Raw_Data!G626,4)),VALUE(MID(Raw_Data!G626,4,2)),VALUE(LEFT(Raw_Data!G626,2)))</f>
        <v>46149</v>
      </c>
      <c r="H626" s="13" t="str">
        <f t="shared" si="36"/>
        <v>May-2026</v>
      </c>
      <c r="I626" s="13" t="str">
        <f t="shared" si="37"/>
        <v>Thu</v>
      </c>
      <c r="J626" s="13" t="str">
        <f>Raw_Data!H626</f>
        <v>Present</v>
      </c>
      <c r="K626" s="15">
        <f>IF(Raw_Data!I626="","",TIMEVALUE(Raw_Data!I626))</f>
        <v>0.41944444444444445</v>
      </c>
      <c r="L626" s="15">
        <f>IF(Raw_Data!J626="","",TIMEVALUE(Raw_Data!J626))</f>
        <v>0.77986111111111112</v>
      </c>
      <c r="M626" s="13">
        <f>Raw_Data!K626</f>
        <v>8.65</v>
      </c>
      <c r="N626" s="13">
        <f>Raw_Data!L626</f>
        <v>26</v>
      </c>
      <c r="O626" s="13">
        <f>Raw_Data!M626</f>
        <v>19</v>
      </c>
      <c r="P626" s="13">
        <f t="shared" si="38"/>
        <v>7</v>
      </c>
      <c r="Q626" s="13">
        <f>Raw_Data!O626</f>
        <v>26</v>
      </c>
      <c r="R626" s="16">
        <f t="shared" si="39"/>
        <v>73.076923076923066</v>
      </c>
      <c r="S626" s="16">
        <f>Raw_Data!Q626</f>
        <v>73.099999999999994</v>
      </c>
      <c r="T626" s="17">
        <f>Raw_Data!R626</f>
        <v>0.65</v>
      </c>
      <c r="U626" s="13" t="str">
        <f>Raw_Data!S626</f>
        <v>High</v>
      </c>
      <c r="V626" s="13" t="str">
        <f>Raw_Data!T626</f>
        <v>Pending</v>
      </c>
    </row>
    <row r="627" spans="1:22" x14ac:dyDescent="0.3">
      <c r="A627" s="13" t="str">
        <f>Raw_Data!A627</f>
        <v>EMP006</v>
      </c>
      <c r="B627" s="13" t="str">
        <f>Raw_Data!B627</f>
        <v>Ananya Gupta</v>
      </c>
      <c r="C627" s="13" t="str">
        <f>Raw_Data!C627</f>
        <v>Finance</v>
      </c>
      <c r="D627" s="13" t="str">
        <f>Raw_Data!D627</f>
        <v>Finance Executive</v>
      </c>
      <c r="E627" s="13" t="str">
        <f>Raw_Data!E627</f>
        <v>Kolkata</v>
      </c>
      <c r="F627" s="13" t="str">
        <f>Raw_Data!F627</f>
        <v>Neha Sen</v>
      </c>
      <c r="G627" s="14">
        <f>DATE(VALUE(RIGHT(Raw_Data!G627,4)),VALUE(MID(Raw_Data!G627,4,2)),VALUE(LEFT(Raw_Data!G627,2)))</f>
        <v>46149</v>
      </c>
      <c r="H627" s="13" t="str">
        <f t="shared" si="36"/>
        <v>May-2026</v>
      </c>
      <c r="I627" s="13" t="str">
        <f t="shared" si="37"/>
        <v>Thu</v>
      </c>
      <c r="J627" s="13" t="str">
        <f>Raw_Data!H627</f>
        <v>Present</v>
      </c>
      <c r="K627" s="15">
        <f>IF(Raw_Data!I627="","",TIMEVALUE(Raw_Data!I627))</f>
        <v>0.37638888888888888</v>
      </c>
      <c r="L627" s="15">
        <f>IF(Raw_Data!J627="","",TIMEVALUE(Raw_Data!J627))</f>
        <v>0.72430555555555554</v>
      </c>
      <c r="M627" s="13">
        <f>Raw_Data!K627</f>
        <v>8.36</v>
      </c>
      <c r="N627" s="13">
        <f>Raw_Data!L627</f>
        <v>20</v>
      </c>
      <c r="O627" s="13">
        <f>Raw_Data!M627</f>
        <v>20</v>
      </c>
      <c r="P627" s="13">
        <f t="shared" si="38"/>
        <v>0</v>
      </c>
      <c r="Q627" s="13">
        <f>Raw_Data!O627</f>
        <v>20</v>
      </c>
      <c r="R627" s="16">
        <f t="shared" si="39"/>
        <v>100</v>
      </c>
      <c r="S627" s="16">
        <f>Raw_Data!Q627</f>
        <v>100</v>
      </c>
      <c r="T627" s="17">
        <f>Raw_Data!R627</f>
        <v>0.36</v>
      </c>
      <c r="U627" s="13" t="str">
        <f>Raw_Data!S627</f>
        <v>Low</v>
      </c>
      <c r="V627" s="13" t="str">
        <f>Raw_Data!T627</f>
        <v>Closed</v>
      </c>
    </row>
    <row r="628" spans="1:22" x14ac:dyDescent="0.3">
      <c r="A628" s="13" t="str">
        <f>Raw_Data!A628</f>
        <v>EMP007</v>
      </c>
      <c r="B628" s="13" t="str">
        <f>Raw_Data!B628</f>
        <v>Rohan Mehta</v>
      </c>
      <c r="C628" s="13" t="str">
        <f>Raw_Data!C628</f>
        <v>Finance</v>
      </c>
      <c r="D628" s="13" t="str">
        <f>Raw_Data!D628</f>
        <v>Accounts Executive</v>
      </c>
      <c r="E628" s="13" t="str">
        <f>Raw_Data!E628</f>
        <v>Kolkata</v>
      </c>
      <c r="F628" s="13" t="str">
        <f>Raw_Data!F628</f>
        <v>Neha Sen</v>
      </c>
      <c r="G628" s="14">
        <f>DATE(VALUE(RIGHT(Raw_Data!G628,4)),VALUE(MID(Raw_Data!G628,4,2)),VALUE(LEFT(Raw_Data!G628,2)))</f>
        <v>46149</v>
      </c>
      <c r="H628" s="13" t="str">
        <f t="shared" si="36"/>
        <v>May-2026</v>
      </c>
      <c r="I628" s="13" t="str">
        <f t="shared" si="37"/>
        <v>Thu</v>
      </c>
      <c r="J628" s="13" t="str">
        <f>Raw_Data!H628</f>
        <v>Present</v>
      </c>
      <c r="K628" s="15">
        <f>IF(Raw_Data!I628="","",TIMEVALUE(Raw_Data!I628))</f>
        <v>0.42777777777777776</v>
      </c>
      <c r="L628" s="15">
        <f>IF(Raw_Data!J628="","",TIMEVALUE(Raw_Data!J628))</f>
        <v>0.76944444444444449</v>
      </c>
      <c r="M628" s="13">
        <f>Raw_Data!K628</f>
        <v>8.2100000000000009</v>
      </c>
      <c r="N628" s="13">
        <f>Raw_Data!L628</f>
        <v>20</v>
      </c>
      <c r="O628" s="13">
        <f>Raw_Data!M628</f>
        <v>20</v>
      </c>
      <c r="P628" s="13">
        <f t="shared" si="38"/>
        <v>0</v>
      </c>
      <c r="Q628" s="13">
        <f>Raw_Data!O628</f>
        <v>20</v>
      </c>
      <c r="R628" s="16">
        <f t="shared" si="39"/>
        <v>100</v>
      </c>
      <c r="S628" s="16">
        <f>Raw_Data!Q628</f>
        <v>100</v>
      </c>
      <c r="T628" s="17">
        <f>Raw_Data!R628</f>
        <v>0.21</v>
      </c>
      <c r="U628" s="13" t="str">
        <f>Raw_Data!S628</f>
        <v>Low</v>
      </c>
      <c r="V628" s="13" t="str">
        <f>Raw_Data!T628</f>
        <v>Closed</v>
      </c>
    </row>
    <row r="629" spans="1:22" x14ac:dyDescent="0.3">
      <c r="A629" s="13" t="str">
        <f>Raw_Data!A629</f>
        <v>EMP008</v>
      </c>
      <c r="B629" s="13" t="str">
        <f>Raw_Data!B629</f>
        <v>Ishita Roy</v>
      </c>
      <c r="C629" s="13" t="str">
        <f>Raw_Data!C629</f>
        <v>Finance</v>
      </c>
      <c r="D629" s="13" t="str">
        <f>Raw_Data!D629</f>
        <v>Finance Executive</v>
      </c>
      <c r="E629" s="13" t="str">
        <f>Raw_Data!E629</f>
        <v>Kolkata</v>
      </c>
      <c r="F629" s="13" t="str">
        <f>Raw_Data!F629</f>
        <v>Neha Sen</v>
      </c>
      <c r="G629" s="14">
        <f>DATE(VALUE(RIGHT(Raw_Data!G629,4)),VALUE(MID(Raw_Data!G629,4,2)),VALUE(LEFT(Raw_Data!G629,2)))</f>
        <v>46149</v>
      </c>
      <c r="H629" s="13" t="str">
        <f t="shared" si="36"/>
        <v>May-2026</v>
      </c>
      <c r="I629" s="13" t="str">
        <f t="shared" si="37"/>
        <v>Thu</v>
      </c>
      <c r="J629" s="13" t="str">
        <f>Raw_Data!H629</f>
        <v>Present</v>
      </c>
      <c r="K629" s="15">
        <f>IF(Raw_Data!I629="","",TIMEVALUE(Raw_Data!I629))</f>
        <v>0.42152777777777778</v>
      </c>
      <c r="L629" s="15">
        <f>IF(Raw_Data!J629="","",TIMEVALUE(Raw_Data!J629))</f>
        <v>0.81527777777777777</v>
      </c>
      <c r="M629" s="13">
        <f>Raw_Data!K629</f>
        <v>9.4499999999999993</v>
      </c>
      <c r="N629" s="13">
        <f>Raw_Data!L629</f>
        <v>7</v>
      </c>
      <c r="O629" s="13">
        <f>Raw_Data!M629</f>
        <v>5</v>
      </c>
      <c r="P629" s="13">
        <f t="shared" si="38"/>
        <v>2</v>
      </c>
      <c r="Q629" s="13">
        <f>Raw_Data!O629</f>
        <v>7</v>
      </c>
      <c r="R629" s="16">
        <f t="shared" si="39"/>
        <v>71.428571428571431</v>
      </c>
      <c r="S629" s="16">
        <f>Raw_Data!Q629</f>
        <v>71.400000000000006</v>
      </c>
      <c r="T629" s="17">
        <f>Raw_Data!R629</f>
        <v>1.45</v>
      </c>
      <c r="U629" s="13" t="str">
        <f>Raw_Data!S629</f>
        <v>High</v>
      </c>
      <c r="V629" s="13" t="str">
        <f>Raw_Data!T629</f>
        <v>In Progress</v>
      </c>
    </row>
    <row r="630" spans="1:22" x14ac:dyDescent="0.3">
      <c r="A630" s="13" t="str">
        <f>Raw_Data!A630</f>
        <v>EMP009</v>
      </c>
      <c r="B630" s="13" t="str">
        <f>Raw_Data!B630</f>
        <v>Arjun Nair</v>
      </c>
      <c r="C630" s="13" t="str">
        <f>Raw_Data!C630</f>
        <v>Sales</v>
      </c>
      <c r="D630" s="13" t="str">
        <f>Raw_Data!D630</f>
        <v>Sales Executive</v>
      </c>
      <c r="E630" s="13" t="str">
        <f>Raw_Data!E630</f>
        <v>Kolkata</v>
      </c>
      <c r="F630" s="13" t="str">
        <f>Raw_Data!F630</f>
        <v>Sourav Das</v>
      </c>
      <c r="G630" s="14">
        <f>DATE(VALUE(RIGHT(Raw_Data!G630,4)),VALUE(MID(Raw_Data!G630,4,2)),VALUE(LEFT(Raw_Data!G630,2)))</f>
        <v>46149</v>
      </c>
      <c r="H630" s="13" t="str">
        <f t="shared" si="36"/>
        <v>May-2026</v>
      </c>
      <c r="I630" s="13" t="str">
        <f t="shared" si="37"/>
        <v>Thu</v>
      </c>
      <c r="J630" s="13" t="str">
        <f>Raw_Data!H630</f>
        <v>Present</v>
      </c>
      <c r="K630" s="15">
        <f>IF(Raw_Data!I630="","",TIMEVALUE(Raw_Data!I630))</f>
        <v>0.3840277777777778</v>
      </c>
      <c r="L630" s="15">
        <f>IF(Raw_Data!J630="","",TIMEVALUE(Raw_Data!J630))</f>
        <v>0.69722222222222219</v>
      </c>
      <c r="M630" s="13">
        <f>Raw_Data!K630</f>
        <v>7.52</v>
      </c>
      <c r="N630" s="13">
        <f>Raw_Data!L630</f>
        <v>20</v>
      </c>
      <c r="O630" s="13">
        <f>Raw_Data!M630</f>
        <v>17</v>
      </c>
      <c r="P630" s="13">
        <f t="shared" si="38"/>
        <v>3</v>
      </c>
      <c r="Q630" s="13">
        <f>Raw_Data!O630</f>
        <v>20</v>
      </c>
      <c r="R630" s="16">
        <f t="shared" si="39"/>
        <v>85</v>
      </c>
      <c r="S630" s="16">
        <f>Raw_Data!Q630</f>
        <v>85</v>
      </c>
      <c r="T630" s="17">
        <f>Raw_Data!R630</f>
        <v>0</v>
      </c>
      <c r="U630" s="13" t="str">
        <f>Raw_Data!S630</f>
        <v>Low</v>
      </c>
      <c r="V630" s="13" t="str">
        <f>Raw_Data!T630</f>
        <v>In Progress</v>
      </c>
    </row>
    <row r="631" spans="1:22" x14ac:dyDescent="0.3">
      <c r="A631" s="13" t="str">
        <f>Raw_Data!A631</f>
        <v>EMP010</v>
      </c>
      <c r="B631" s="13" t="str">
        <f>Raw_Data!B631</f>
        <v>Meera Kapoor</v>
      </c>
      <c r="C631" s="13" t="str">
        <f>Raw_Data!C631</f>
        <v>Sales</v>
      </c>
      <c r="D631" s="13" t="str">
        <f>Raw_Data!D631</f>
        <v>Sales Executive</v>
      </c>
      <c r="E631" s="13" t="str">
        <f>Raw_Data!E631</f>
        <v>Kolkata</v>
      </c>
      <c r="F631" s="13" t="str">
        <f>Raw_Data!F631</f>
        <v>Sourav Das</v>
      </c>
      <c r="G631" s="14">
        <f>DATE(VALUE(RIGHT(Raw_Data!G631,4)),VALUE(MID(Raw_Data!G631,4,2)),VALUE(LEFT(Raw_Data!G631,2)))</f>
        <v>46149</v>
      </c>
      <c r="H631" s="13" t="str">
        <f t="shared" si="36"/>
        <v>May-2026</v>
      </c>
      <c r="I631" s="13" t="str">
        <f t="shared" si="37"/>
        <v>Thu</v>
      </c>
      <c r="J631" s="13" t="str">
        <f>Raw_Data!H631</f>
        <v>Present</v>
      </c>
      <c r="K631" s="15">
        <f>IF(Raw_Data!I631="","",TIMEVALUE(Raw_Data!I631))</f>
        <v>0.38819444444444445</v>
      </c>
      <c r="L631" s="15">
        <f>IF(Raw_Data!J631="","",TIMEVALUE(Raw_Data!J631))</f>
        <v>0.77569444444444446</v>
      </c>
      <c r="M631" s="13">
        <f>Raw_Data!K631</f>
        <v>9.3000000000000007</v>
      </c>
      <c r="N631" s="13">
        <f>Raw_Data!L631</f>
        <v>17</v>
      </c>
      <c r="O631" s="13">
        <f>Raw_Data!M631</f>
        <v>16</v>
      </c>
      <c r="P631" s="13">
        <f t="shared" si="38"/>
        <v>1</v>
      </c>
      <c r="Q631" s="13">
        <f>Raw_Data!O631</f>
        <v>17</v>
      </c>
      <c r="R631" s="16">
        <f t="shared" si="39"/>
        <v>94.117647058823522</v>
      </c>
      <c r="S631" s="16">
        <f>Raw_Data!Q631</f>
        <v>94.1</v>
      </c>
      <c r="T631" s="17">
        <f>Raw_Data!R631</f>
        <v>1.3</v>
      </c>
      <c r="U631" s="13" t="str">
        <f>Raw_Data!S631</f>
        <v>Medium</v>
      </c>
      <c r="V631" s="13" t="str">
        <f>Raw_Data!T631</f>
        <v>In Progress</v>
      </c>
    </row>
    <row r="632" spans="1:22" x14ac:dyDescent="0.3">
      <c r="A632" s="13" t="str">
        <f>Raw_Data!A632</f>
        <v>EMP011</v>
      </c>
      <c r="B632" s="13" t="str">
        <f>Raw_Data!B632</f>
        <v>Karan Malhotra</v>
      </c>
      <c r="C632" s="13" t="str">
        <f>Raw_Data!C632</f>
        <v>Sales</v>
      </c>
      <c r="D632" s="13" t="str">
        <f>Raw_Data!D632</f>
        <v>Senior Executive</v>
      </c>
      <c r="E632" s="13" t="str">
        <f>Raw_Data!E632</f>
        <v>Kolkata</v>
      </c>
      <c r="F632" s="13" t="str">
        <f>Raw_Data!F632</f>
        <v>Sourav Das</v>
      </c>
      <c r="G632" s="14">
        <f>DATE(VALUE(RIGHT(Raw_Data!G632,4)),VALUE(MID(Raw_Data!G632,4,2)),VALUE(LEFT(Raw_Data!G632,2)))</f>
        <v>46149</v>
      </c>
      <c r="H632" s="13" t="str">
        <f t="shared" si="36"/>
        <v>May-2026</v>
      </c>
      <c r="I632" s="13" t="str">
        <f t="shared" si="37"/>
        <v>Thu</v>
      </c>
      <c r="J632" s="13" t="str">
        <f>Raw_Data!H632</f>
        <v>Present</v>
      </c>
      <c r="K632" s="15">
        <f>IF(Raw_Data!I632="","",TIMEVALUE(Raw_Data!I632))</f>
        <v>0.38611111111111113</v>
      </c>
      <c r="L632" s="15">
        <f>IF(Raw_Data!J632="","",TIMEVALUE(Raw_Data!J632))</f>
        <v>0.68680555555555556</v>
      </c>
      <c r="M632" s="13">
        <f>Raw_Data!K632</f>
        <v>7.22</v>
      </c>
      <c r="N632" s="13">
        <f>Raw_Data!L632</f>
        <v>21</v>
      </c>
      <c r="O632" s="13">
        <f>Raw_Data!M632</f>
        <v>19</v>
      </c>
      <c r="P632" s="13">
        <f t="shared" si="38"/>
        <v>2</v>
      </c>
      <c r="Q632" s="13">
        <f>Raw_Data!O632</f>
        <v>21</v>
      </c>
      <c r="R632" s="16">
        <f t="shared" si="39"/>
        <v>90.476190476190482</v>
      </c>
      <c r="S632" s="16">
        <f>Raw_Data!Q632</f>
        <v>90.5</v>
      </c>
      <c r="T632" s="17">
        <f>Raw_Data!R632</f>
        <v>0</v>
      </c>
      <c r="U632" s="13" t="str">
        <f>Raw_Data!S632</f>
        <v>Medium</v>
      </c>
      <c r="V632" s="13" t="str">
        <f>Raw_Data!T632</f>
        <v>In Progress</v>
      </c>
    </row>
    <row r="633" spans="1:22" x14ac:dyDescent="0.3">
      <c r="A633" s="13" t="str">
        <f>Raw_Data!A633</f>
        <v>EMP012</v>
      </c>
      <c r="B633" s="13" t="str">
        <f>Raw_Data!B633</f>
        <v>Tanya Bose</v>
      </c>
      <c r="C633" s="13" t="str">
        <f>Raw_Data!C633</f>
        <v>HR</v>
      </c>
      <c r="D633" s="13" t="str">
        <f>Raw_Data!D633</f>
        <v>HR Executive</v>
      </c>
      <c r="E633" s="13" t="str">
        <f>Raw_Data!E633</f>
        <v>Kolkata</v>
      </c>
      <c r="F633" s="13" t="str">
        <f>Raw_Data!F633</f>
        <v>Ritu Ghosh</v>
      </c>
      <c r="G633" s="14">
        <f>DATE(VALUE(RIGHT(Raw_Data!G633,4)),VALUE(MID(Raw_Data!G633,4,2)),VALUE(LEFT(Raw_Data!G633,2)))</f>
        <v>46149</v>
      </c>
      <c r="H633" s="13" t="str">
        <f t="shared" si="36"/>
        <v>May-2026</v>
      </c>
      <c r="I633" s="13" t="str">
        <f t="shared" si="37"/>
        <v>Thu</v>
      </c>
      <c r="J633" s="13" t="str">
        <f>Raw_Data!H633</f>
        <v>Present</v>
      </c>
      <c r="K633" s="15">
        <f>IF(Raw_Data!I633="","",TIMEVALUE(Raw_Data!I633))</f>
        <v>0.37708333333333333</v>
      </c>
      <c r="L633" s="15">
        <f>IF(Raw_Data!J633="","",TIMEVALUE(Raw_Data!J633))</f>
        <v>0.69236111111111109</v>
      </c>
      <c r="M633" s="13">
        <f>Raw_Data!K633</f>
        <v>7.57</v>
      </c>
      <c r="N633" s="13">
        <f>Raw_Data!L633</f>
        <v>9</v>
      </c>
      <c r="O633" s="13">
        <f>Raw_Data!M633</f>
        <v>9</v>
      </c>
      <c r="P633" s="13">
        <f t="shared" si="38"/>
        <v>0</v>
      </c>
      <c r="Q633" s="13">
        <f>Raw_Data!O633</f>
        <v>9</v>
      </c>
      <c r="R633" s="16">
        <f t="shared" si="39"/>
        <v>100</v>
      </c>
      <c r="S633" s="16">
        <f>Raw_Data!Q633</f>
        <v>100</v>
      </c>
      <c r="T633" s="17">
        <f>Raw_Data!R633</f>
        <v>0</v>
      </c>
      <c r="U633" s="13" t="str">
        <f>Raw_Data!S633</f>
        <v>Low</v>
      </c>
      <c r="V633" s="13" t="str">
        <f>Raw_Data!T633</f>
        <v>Closed</v>
      </c>
    </row>
    <row r="634" spans="1:22" x14ac:dyDescent="0.3">
      <c r="A634" s="13" t="str">
        <f>Raw_Data!A634</f>
        <v>EMP013</v>
      </c>
      <c r="B634" s="13" t="str">
        <f>Raw_Data!B634</f>
        <v>Aditya Jain</v>
      </c>
      <c r="C634" s="13" t="str">
        <f>Raw_Data!C634</f>
        <v>Customer Support</v>
      </c>
      <c r="D634" s="13" t="str">
        <f>Raw_Data!D634</f>
        <v>Support Executive</v>
      </c>
      <c r="E634" s="13" t="str">
        <f>Raw_Data!E634</f>
        <v>Kolkata</v>
      </c>
      <c r="F634" s="13" t="str">
        <f>Raw_Data!F634</f>
        <v>Ritu Ghosh</v>
      </c>
      <c r="G634" s="14">
        <f>DATE(VALUE(RIGHT(Raw_Data!G634,4)),VALUE(MID(Raw_Data!G634,4,2)),VALUE(LEFT(Raw_Data!G634,2)))</f>
        <v>46149</v>
      </c>
      <c r="H634" s="13" t="str">
        <f t="shared" si="36"/>
        <v>May-2026</v>
      </c>
      <c r="I634" s="13" t="str">
        <f t="shared" si="37"/>
        <v>Thu</v>
      </c>
      <c r="J634" s="13" t="str">
        <f>Raw_Data!H634</f>
        <v>Present</v>
      </c>
      <c r="K634" s="15">
        <f>IF(Raw_Data!I634="","",TIMEVALUE(Raw_Data!I634))</f>
        <v>0.38819444444444445</v>
      </c>
      <c r="L634" s="15">
        <f>IF(Raw_Data!J634="","",TIMEVALUE(Raw_Data!J634))</f>
        <v>0.71527777777777779</v>
      </c>
      <c r="M634" s="13">
        <f>Raw_Data!K634</f>
        <v>7.86</v>
      </c>
      <c r="N634" s="13">
        <f>Raw_Data!L634</f>
        <v>24</v>
      </c>
      <c r="O634" s="13">
        <f>Raw_Data!M634</f>
        <v>23</v>
      </c>
      <c r="P634" s="13">
        <f t="shared" si="38"/>
        <v>1</v>
      </c>
      <c r="Q634" s="13">
        <f>Raw_Data!O634</f>
        <v>24</v>
      </c>
      <c r="R634" s="16">
        <f t="shared" si="39"/>
        <v>95.833333333333343</v>
      </c>
      <c r="S634" s="16">
        <f>Raw_Data!Q634</f>
        <v>95.8</v>
      </c>
      <c r="T634" s="17">
        <f>Raw_Data!R634</f>
        <v>0</v>
      </c>
      <c r="U634" s="13" t="str">
        <f>Raw_Data!S634</f>
        <v>Medium</v>
      </c>
      <c r="V634" s="13" t="str">
        <f>Raw_Data!T634</f>
        <v>In Progress</v>
      </c>
    </row>
    <row r="635" spans="1:22" x14ac:dyDescent="0.3">
      <c r="A635" s="13" t="str">
        <f>Raw_Data!A635</f>
        <v>EMP014</v>
      </c>
      <c r="B635" s="13" t="str">
        <f>Raw_Data!B635</f>
        <v>Neha Agarwal</v>
      </c>
      <c r="C635" s="13" t="str">
        <f>Raw_Data!C635</f>
        <v>Customer Support</v>
      </c>
      <c r="D635" s="13" t="str">
        <f>Raw_Data!D635</f>
        <v>Support Executive</v>
      </c>
      <c r="E635" s="13" t="str">
        <f>Raw_Data!E635</f>
        <v>Kolkata</v>
      </c>
      <c r="F635" s="13" t="str">
        <f>Raw_Data!F635</f>
        <v>Ritu Ghosh</v>
      </c>
      <c r="G635" s="14">
        <f>DATE(VALUE(RIGHT(Raw_Data!G635,4)),VALUE(MID(Raw_Data!G635,4,2)),VALUE(LEFT(Raw_Data!G635,2)))</f>
        <v>46149</v>
      </c>
      <c r="H635" s="13" t="str">
        <f t="shared" si="36"/>
        <v>May-2026</v>
      </c>
      <c r="I635" s="13" t="str">
        <f t="shared" si="37"/>
        <v>Thu</v>
      </c>
      <c r="J635" s="13" t="str">
        <f>Raw_Data!H635</f>
        <v>Present</v>
      </c>
      <c r="K635" s="15">
        <f>IF(Raw_Data!I635="","",TIMEVALUE(Raw_Data!I635))</f>
        <v>0.4201388888888889</v>
      </c>
      <c r="L635" s="15">
        <f>IF(Raw_Data!J635="","",TIMEVALUE(Raw_Data!J635))</f>
        <v>0.75694444444444442</v>
      </c>
      <c r="M635" s="13">
        <f>Raw_Data!K635</f>
        <v>8.09</v>
      </c>
      <c r="N635" s="13">
        <f>Raw_Data!L635</f>
        <v>24</v>
      </c>
      <c r="O635" s="13">
        <f>Raw_Data!M635</f>
        <v>19</v>
      </c>
      <c r="P635" s="13">
        <f t="shared" si="38"/>
        <v>5</v>
      </c>
      <c r="Q635" s="13">
        <f>Raw_Data!O635</f>
        <v>24</v>
      </c>
      <c r="R635" s="16">
        <f t="shared" si="39"/>
        <v>79.166666666666657</v>
      </c>
      <c r="S635" s="16">
        <f>Raw_Data!Q635</f>
        <v>79.2</v>
      </c>
      <c r="T635" s="17">
        <f>Raw_Data!R635</f>
        <v>0.09</v>
      </c>
      <c r="U635" s="13" t="str">
        <f>Raw_Data!S635</f>
        <v>Low</v>
      </c>
      <c r="V635" s="13" t="str">
        <f>Raw_Data!T635</f>
        <v>Pending</v>
      </c>
    </row>
    <row r="636" spans="1:22" x14ac:dyDescent="0.3">
      <c r="A636" s="13" t="str">
        <f>Raw_Data!A636</f>
        <v>EMP015</v>
      </c>
      <c r="B636" s="13" t="str">
        <f>Raw_Data!B636</f>
        <v>Siddharth Roy</v>
      </c>
      <c r="C636" s="13" t="str">
        <f>Raw_Data!C636</f>
        <v>Customer Support</v>
      </c>
      <c r="D636" s="13" t="str">
        <f>Raw_Data!D636</f>
        <v>Senior Executive</v>
      </c>
      <c r="E636" s="13" t="str">
        <f>Raw_Data!E636</f>
        <v>Kolkata</v>
      </c>
      <c r="F636" s="13" t="str">
        <f>Raw_Data!F636</f>
        <v>Ritu Ghosh</v>
      </c>
      <c r="G636" s="14">
        <f>DATE(VALUE(RIGHT(Raw_Data!G636,4)),VALUE(MID(Raw_Data!G636,4,2)),VALUE(LEFT(Raw_Data!G636,2)))</f>
        <v>46149</v>
      </c>
      <c r="H636" s="13" t="str">
        <f t="shared" si="36"/>
        <v>May-2026</v>
      </c>
      <c r="I636" s="13" t="str">
        <f t="shared" si="37"/>
        <v>Thu</v>
      </c>
      <c r="J636" s="13" t="str">
        <f>Raw_Data!H636</f>
        <v>Present</v>
      </c>
      <c r="K636" s="15">
        <f>IF(Raw_Data!I636="","",TIMEVALUE(Raw_Data!I636))</f>
        <v>0.37708333333333333</v>
      </c>
      <c r="L636" s="15">
        <f>IF(Raw_Data!J636="","",TIMEVALUE(Raw_Data!J636))</f>
        <v>0.75138888888888888</v>
      </c>
      <c r="M636" s="13">
        <f>Raw_Data!K636</f>
        <v>8.99</v>
      </c>
      <c r="N636" s="13">
        <f>Raw_Data!L636</f>
        <v>26</v>
      </c>
      <c r="O636" s="13">
        <f>Raw_Data!M636</f>
        <v>22</v>
      </c>
      <c r="P636" s="13">
        <f t="shared" si="38"/>
        <v>4</v>
      </c>
      <c r="Q636" s="13">
        <f>Raw_Data!O636</f>
        <v>26</v>
      </c>
      <c r="R636" s="16">
        <f t="shared" si="39"/>
        <v>84.615384615384613</v>
      </c>
      <c r="S636" s="16">
        <f>Raw_Data!Q636</f>
        <v>84.6</v>
      </c>
      <c r="T636" s="17">
        <f>Raw_Data!R636</f>
        <v>0.99</v>
      </c>
      <c r="U636" s="13" t="str">
        <f>Raw_Data!S636</f>
        <v>Medium</v>
      </c>
      <c r="V636" s="13" t="str">
        <f>Raw_Data!T636</f>
        <v>Pending</v>
      </c>
    </row>
    <row r="637" spans="1:22" x14ac:dyDescent="0.3">
      <c r="A637" s="13" t="str">
        <f>Raw_Data!A637</f>
        <v>EMP016</v>
      </c>
      <c r="B637" s="13" t="str">
        <f>Raw_Data!B637</f>
        <v>Pooja Saha</v>
      </c>
      <c r="C637" s="13" t="str">
        <f>Raw_Data!C637</f>
        <v>Operations</v>
      </c>
      <c r="D637" s="13" t="str">
        <f>Raw_Data!D637</f>
        <v>Process Executive</v>
      </c>
      <c r="E637" s="13" t="str">
        <f>Raw_Data!E637</f>
        <v>Durgapur</v>
      </c>
      <c r="F637" s="13" t="str">
        <f>Raw_Data!F637</f>
        <v>Amit Roy</v>
      </c>
      <c r="G637" s="14">
        <f>DATE(VALUE(RIGHT(Raw_Data!G637,4)),VALUE(MID(Raw_Data!G637,4,2)),VALUE(LEFT(Raw_Data!G637,2)))</f>
        <v>46149</v>
      </c>
      <c r="H637" s="13" t="str">
        <f t="shared" si="36"/>
        <v>May-2026</v>
      </c>
      <c r="I637" s="13" t="str">
        <f t="shared" si="37"/>
        <v>Thu</v>
      </c>
      <c r="J637" s="13" t="str">
        <f>Raw_Data!H637</f>
        <v>Present</v>
      </c>
      <c r="K637" s="15">
        <f>IF(Raw_Data!I637="","",TIMEVALUE(Raw_Data!I637))</f>
        <v>0.38611111111111113</v>
      </c>
      <c r="L637" s="15">
        <f>IF(Raw_Data!J637="","",TIMEVALUE(Raw_Data!J637))</f>
        <v>0.72569444444444442</v>
      </c>
      <c r="M637" s="13">
        <f>Raw_Data!K637</f>
        <v>8.16</v>
      </c>
      <c r="N637" s="13">
        <f>Raw_Data!L637</f>
        <v>20</v>
      </c>
      <c r="O637" s="13">
        <f>Raw_Data!M637</f>
        <v>19</v>
      </c>
      <c r="P637" s="13">
        <f t="shared" si="38"/>
        <v>1</v>
      </c>
      <c r="Q637" s="13">
        <f>Raw_Data!O637</f>
        <v>20</v>
      </c>
      <c r="R637" s="16">
        <f t="shared" si="39"/>
        <v>95</v>
      </c>
      <c r="S637" s="16">
        <f>Raw_Data!Q637</f>
        <v>95</v>
      </c>
      <c r="T637" s="17">
        <f>Raw_Data!R637</f>
        <v>0.16</v>
      </c>
      <c r="U637" s="13" t="str">
        <f>Raw_Data!S637</f>
        <v>Medium</v>
      </c>
      <c r="V637" s="13" t="str">
        <f>Raw_Data!T637</f>
        <v>In Progress</v>
      </c>
    </row>
    <row r="638" spans="1:22" x14ac:dyDescent="0.3">
      <c r="A638" s="13" t="str">
        <f>Raw_Data!A638</f>
        <v>EMP017</v>
      </c>
      <c r="B638" s="13" t="str">
        <f>Raw_Data!B638</f>
        <v>Abhishek Paul</v>
      </c>
      <c r="C638" s="13" t="str">
        <f>Raw_Data!C638</f>
        <v>Operations</v>
      </c>
      <c r="D638" s="13" t="str">
        <f>Raw_Data!D638</f>
        <v>Process Executive</v>
      </c>
      <c r="E638" s="13" t="str">
        <f>Raw_Data!E638</f>
        <v>Durgapur</v>
      </c>
      <c r="F638" s="13" t="str">
        <f>Raw_Data!F638</f>
        <v>Amit Roy</v>
      </c>
      <c r="G638" s="14">
        <f>DATE(VALUE(RIGHT(Raw_Data!G638,4)),VALUE(MID(Raw_Data!G638,4,2)),VALUE(LEFT(Raw_Data!G638,2)))</f>
        <v>46149</v>
      </c>
      <c r="H638" s="13" t="str">
        <f t="shared" si="36"/>
        <v>May-2026</v>
      </c>
      <c r="I638" s="13" t="str">
        <f t="shared" si="37"/>
        <v>Thu</v>
      </c>
      <c r="J638" s="13" t="str">
        <f>Raw_Data!H638</f>
        <v>Present</v>
      </c>
      <c r="K638" s="15">
        <f>IF(Raw_Data!I638="","",TIMEVALUE(Raw_Data!I638))</f>
        <v>0.37638888888888888</v>
      </c>
      <c r="L638" s="15">
        <f>IF(Raw_Data!J638="","",TIMEVALUE(Raw_Data!J638))</f>
        <v>0.7583333333333333</v>
      </c>
      <c r="M638" s="13">
        <f>Raw_Data!K638</f>
        <v>9.18</v>
      </c>
      <c r="N638" s="13">
        <f>Raw_Data!L638</f>
        <v>29</v>
      </c>
      <c r="O638" s="13">
        <f>Raw_Data!M638</f>
        <v>25</v>
      </c>
      <c r="P638" s="13">
        <f t="shared" si="38"/>
        <v>4</v>
      </c>
      <c r="Q638" s="13">
        <f>Raw_Data!O638</f>
        <v>29</v>
      </c>
      <c r="R638" s="16">
        <f t="shared" si="39"/>
        <v>86.206896551724128</v>
      </c>
      <c r="S638" s="16">
        <f>Raw_Data!Q638</f>
        <v>86.2</v>
      </c>
      <c r="T638" s="17">
        <f>Raw_Data!R638</f>
        <v>1.18</v>
      </c>
      <c r="U638" s="13" t="str">
        <f>Raw_Data!S638</f>
        <v>Medium</v>
      </c>
      <c r="V638" s="13" t="str">
        <f>Raw_Data!T638</f>
        <v>Pending</v>
      </c>
    </row>
    <row r="639" spans="1:22" x14ac:dyDescent="0.3">
      <c r="A639" s="13" t="str">
        <f>Raw_Data!A639</f>
        <v>EMP018</v>
      </c>
      <c r="B639" s="13" t="str">
        <f>Raw_Data!B639</f>
        <v>Nandini Ghosh</v>
      </c>
      <c r="C639" s="13" t="str">
        <f>Raw_Data!C639</f>
        <v>Finance</v>
      </c>
      <c r="D639" s="13" t="str">
        <f>Raw_Data!D639</f>
        <v>Finance Executive</v>
      </c>
      <c r="E639" s="13" t="str">
        <f>Raw_Data!E639</f>
        <v>Durgapur</v>
      </c>
      <c r="F639" s="13" t="str">
        <f>Raw_Data!F639</f>
        <v>Neha Sen</v>
      </c>
      <c r="G639" s="14">
        <f>DATE(VALUE(RIGHT(Raw_Data!G639,4)),VALUE(MID(Raw_Data!G639,4,2)),VALUE(LEFT(Raw_Data!G639,2)))</f>
        <v>46149</v>
      </c>
      <c r="H639" s="13" t="str">
        <f t="shared" si="36"/>
        <v>May-2026</v>
      </c>
      <c r="I639" s="13" t="str">
        <f t="shared" si="37"/>
        <v>Thu</v>
      </c>
      <c r="J639" s="13" t="str">
        <f>Raw_Data!H639</f>
        <v>Present</v>
      </c>
      <c r="K639" s="15">
        <f>IF(Raw_Data!I639="","",TIMEVALUE(Raw_Data!I639))</f>
        <v>0.37986111111111109</v>
      </c>
      <c r="L639" s="15">
        <f>IF(Raw_Data!J639="","",TIMEVALUE(Raw_Data!J639))</f>
        <v>0.71666666666666667</v>
      </c>
      <c r="M639" s="13">
        <f>Raw_Data!K639</f>
        <v>8.09</v>
      </c>
      <c r="N639" s="13">
        <f>Raw_Data!L639</f>
        <v>9</v>
      </c>
      <c r="O639" s="13">
        <f>Raw_Data!M639</f>
        <v>9</v>
      </c>
      <c r="P639" s="13">
        <f t="shared" si="38"/>
        <v>0</v>
      </c>
      <c r="Q639" s="13">
        <f>Raw_Data!O639</f>
        <v>9</v>
      </c>
      <c r="R639" s="16">
        <f t="shared" si="39"/>
        <v>100</v>
      </c>
      <c r="S639" s="16">
        <f>Raw_Data!Q639</f>
        <v>100</v>
      </c>
      <c r="T639" s="17">
        <f>Raw_Data!R639</f>
        <v>0.09</v>
      </c>
      <c r="U639" s="13" t="str">
        <f>Raw_Data!S639</f>
        <v>Low</v>
      </c>
      <c r="V639" s="13" t="str">
        <f>Raw_Data!T639</f>
        <v>Closed</v>
      </c>
    </row>
    <row r="640" spans="1:22" x14ac:dyDescent="0.3">
      <c r="A640" s="13" t="str">
        <f>Raw_Data!A640</f>
        <v>EMP019</v>
      </c>
      <c r="B640" s="13" t="str">
        <f>Raw_Data!B640</f>
        <v>Manish Kumar</v>
      </c>
      <c r="C640" s="13" t="str">
        <f>Raw_Data!C640</f>
        <v>Sales</v>
      </c>
      <c r="D640" s="13" t="str">
        <f>Raw_Data!D640</f>
        <v>Sales Executive</v>
      </c>
      <c r="E640" s="13" t="str">
        <f>Raw_Data!E640</f>
        <v>Durgapur</v>
      </c>
      <c r="F640" s="13" t="str">
        <f>Raw_Data!F640</f>
        <v>Sourav Das</v>
      </c>
      <c r="G640" s="14">
        <f>DATE(VALUE(RIGHT(Raw_Data!G640,4)),VALUE(MID(Raw_Data!G640,4,2)),VALUE(LEFT(Raw_Data!G640,2)))</f>
        <v>46149</v>
      </c>
      <c r="H640" s="13" t="str">
        <f t="shared" si="36"/>
        <v>May-2026</v>
      </c>
      <c r="I640" s="13" t="str">
        <f t="shared" si="37"/>
        <v>Thu</v>
      </c>
      <c r="J640" s="13" t="str">
        <f>Raw_Data!H640</f>
        <v>Present</v>
      </c>
      <c r="K640" s="15">
        <f>IF(Raw_Data!I640="","",TIMEVALUE(Raw_Data!I640))</f>
        <v>0.38819444444444445</v>
      </c>
      <c r="L640" s="15">
        <f>IF(Raw_Data!J640="","",TIMEVALUE(Raw_Data!J640))</f>
        <v>0.69374999999999998</v>
      </c>
      <c r="M640" s="13">
        <f>Raw_Data!K640</f>
        <v>7.34</v>
      </c>
      <c r="N640" s="13">
        <f>Raw_Data!L640</f>
        <v>14</v>
      </c>
      <c r="O640" s="13">
        <f>Raw_Data!M640</f>
        <v>13</v>
      </c>
      <c r="P640" s="13">
        <f t="shared" si="38"/>
        <v>1</v>
      </c>
      <c r="Q640" s="13">
        <f>Raw_Data!O640</f>
        <v>14</v>
      </c>
      <c r="R640" s="16">
        <f t="shared" si="39"/>
        <v>92.857142857142861</v>
      </c>
      <c r="S640" s="16">
        <f>Raw_Data!Q640</f>
        <v>92.9</v>
      </c>
      <c r="T640" s="17">
        <f>Raw_Data!R640</f>
        <v>0</v>
      </c>
      <c r="U640" s="13" t="str">
        <f>Raw_Data!S640</f>
        <v>Low</v>
      </c>
      <c r="V640" s="13" t="str">
        <f>Raw_Data!T640</f>
        <v>In Progress</v>
      </c>
    </row>
    <row r="641" spans="1:22" x14ac:dyDescent="0.3">
      <c r="A641" s="13" t="str">
        <f>Raw_Data!A641</f>
        <v>EMP020</v>
      </c>
      <c r="B641" s="13" t="str">
        <f>Raw_Data!B641</f>
        <v>Riya Chatterjee</v>
      </c>
      <c r="C641" s="13" t="str">
        <f>Raw_Data!C641</f>
        <v>Customer Support</v>
      </c>
      <c r="D641" s="13" t="str">
        <f>Raw_Data!D641</f>
        <v>Support Executive</v>
      </c>
      <c r="E641" s="13" t="str">
        <f>Raw_Data!E641</f>
        <v>Durgapur</v>
      </c>
      <c r="F641" s="13" t="str">
        <f>Raw_Data!F641</f>
        <v>Ritu Ghosh</v>
      </c>
      <c r="G641" s="14">
        <f>DATE(VALUE(RIGHT(Raw_Data!G641,4)),VALUE(MID(Raw_Data!G641,4,2)),VALUE(LEFT(Raw_Data!G641,2)))</f>
        <v>46149</v>
      </c>
      <c r="H641" s="13" t="str">
        <f t="shared" si="36"/>
        <v>May-2026</v>
      </c>
      <c r="I641" s="13" t="str">
        <f t="shared" si="37"/>
        <v>Thu</v>
      </c>
      <c r="J641" s="13" t="str">
        <f>Raw_Data!H641</f>
        <v>Present</v>
      </c>
      <c r="K641" s="15">
        <f>IF(Raw_Data!I641="","",TIMEVALUE(Raw_Data!I641))</f>
        <v>0.37916666666666665</v>
      </c>
      <c r="L641" s="15">
        <f>IF(Raw_Data!J641="","",TIMEVALUE(Raw_Data!J641))</f>
        <v>0.76388888888888884</v>
      </c>
      <c r="M641" s="13">
        <f>Raw_Data!K641</f>
        <v>9.24</v>
      </c>
      <c r="N641" s="13">
        <f>Raw_Data!L641</f>
        <v>33</v>
      </c>
      <c r="O641" s="13">
        <f>Raw_Data!M641</f>
        <v>25</v>
      </c>
      <c r="P641" s="13">
        <f t="shared" si="38"/>
        <v>8</v>
      </c>
      <c r="Q641" s="13">
        <f>Raw_Data!O641</f>
        <v>33</v>
      </c>
      <c r="R641" s="16">
        <f t="shared" si="39"/>
        <v>75.757575757575751</v>
      </c>
      <c r="S641" s="16">
        <f>Raw_Data!Q641</f>
        <v>75.8</v>
      </c>
      <c r="T641" s="17">
        <f>Raw_Data!R641</f>
        <v>1.24</v>
      </c>
      <c r="U641" s="13" t="str">
        <f>Raw_Data!S641</f>
        <v>Medium</v>
      </c>
      <c r="V641" s="13" t="str">
        <f>Raw_Data!T641</f>
        <v>Backlog</v>
      </c>
    </row>
    <row r="642" spans="1:22" x14ac:dyDescent="0.3">
      <c r="A642" s="13" t="str">
        <f>Raw_Data!A642</f>
        <v>EMP001</v>
      </c>
      <c r="B642" s="13" t="str">
        <f>Raw_Data!B642</f>
        <v>Aarav Sharma</v>
      </c>
      <c r="C642" s="13" t="str">
        <f>Raw_Data!C642</f>
        <v>Operations</v>
      </c>
      <c r="D642" s="13" t="str">
        <f>Raw_Data!D642</f>
        <v>MIS Executive</v>
      </c>
      <c r="E642" s="13" t="str">
        <f>Raw_Data!E642</f>
        <v>Kolkata</v>
      </c>
      <c r="F642" s="13" t="str">
        <f>Raw_Data!F642</f>
        <v>Amit Roy</v>
      </c>
      <c r="G642" s="14">
        <f>DATE(VALUE(RIGHT(Raw_Data!G642,4)),VALUE(MID(Raw_Data!G642,4,2)),VALUE(LEFT(Raw_Data!G642,2)))</f>
        <v>46150</v>
      </c>
      <c r="H642" s="13" t="str">
        <f t="shared" ref="H642:H705" si="40">TEXT(G642,"mmm-yyyy")</f>
        <v>May-2026</v>
      </c>
      <c r="I642" s="13" t="str">
        <f t="shared" ref="I642:I705" si="41">TEXT(G642,"ddd")</f>
        <v>Fri</v>
      </c>
      <c r="J642" s="13" t="str">
        <f>Raw_Data!H642</f>
        <v>Present</v>
      </c>
      <c r="K642" s="15">
        <f>IF(Raw_Data!I642="","",TIMEVALUE(Raw_Data!I642))</f>
        <v>0.38819444444444445</v>
      </c>
      <c r="L642" s="15">
        <f>IF(Raw_Data!J642="","",TIMEVALUE(Raw_Data!J642))</f>
        <v>0.70486111111111116</v>
      </c>
      <c r="M642" s="13">
        <f>Raw_Data!K642</f>
        <v>7.61</v>
      </c>
      <c r="N642" s="13">
        <f>Raw_Data!L642</f>
        <v>21</v>
      </c>
      <c r="O642" s="13">
        <f>Raw_Data!M642</f>
        <v>14</v>
      </c>
      <c r="P642" s="13">
        <f t="shared" ref="P642:P705" si="42">N642-O642</f>
        <v>7</v>
      </c>
      <c r="Q642" s="13">
        <f>Raw_Data!O642</f>
        <v>21</v>
      </c>
      <c r="R642" s="16">
        <f t="shared" ref="R642:R705" si="43">IFERROR(O642/N642*100,0)</f>
        <v>66.666666666666657</v>
      </c>
      <c r="S642" s="16">
        <f>Raw_Data!Q642</f>
        <v>66.7</v>
      </c>
      <c r="T642" s="17">
        <f>Raw_Data!R642</f>
        <v>0</v>
      </c>
      <c r="U642" s="13" t="str">
        <f>Raw_Data!S642</f>
        <v>Low</v>
      </c>
      <c r="V642" s="13" t="str">
        <f>Raw_Data!T642</f>
        <v>Pending</v>
      </c>
    </row>
    <row r="643" spans="1:22" x14ac:dyDescent="0.3">
      <c r="A643" s="13" t="str">
        <f>Raw_Data!A643</f>
        <v>EMP002</v>
      </c>
      <c r="B643" s="13" t="str">
        <f>Raw_Data!B643</f>
        <v>Priya Singh</v>
      </c>
      <c r="C643" s="13" t="str">
        <f>Raw_Data!C643</f>
        <v>Operations</v>
      </c>
      <c r="D643" s="13" t="str">
        <f>Raw_Data!D643</f>
        <v>Process Executive</v>
      </c>
      <c r="E643" s="13" t="str">
        <f>Raw_Data!E643</f>
        <v>Kolkata</v>
      </c>
      <c r="F643" s="13" t="str">
        <f>Raw_Data!F643</f>
        <v>Amit Roy</v>
      </c>
      <c r="G643" s="14">
        <f>DATE(VALUE(RIGHT(Raw_Data!G643,4)),VALUE(MID(Raw_Data!G643,4,2)),VALUE(LEFT(Raw_Data!G643,2)))</f>
        <v>46150</v>
      </c>
      <c r="H643" s="13" t="str">
        <f t="shared" si="40"/>
        <v>May-2026</v>
      </c>
      <c r="I643" s="13" t="str">
        <f t="shared" si="41"/>
        <v>Fri</v>
      </c>
      <c r="J643" s="13" t="str">
        <f>Raw_Data!H643</f>
        <v>Present</v>
      </c>
      <c r="K643" s="15">
        <f>IF(Raw_Data!I643="","",TIMEVALUE(Raw_Data!I643))</f>
        <v>0.37638888888888888</v>
      </c>
      <c r="L643" s="15">
        <f>IF(Raw_Data!J643="","",TIMEVALUE(Raw_Data!J643))</f>
        <v>0.77569444444444446</v>
      </c>
      <c r="M643" s="13">
        <f>Raw_Data!K643</f>
        <v>9.59</v>
      </c>
      <c r="N643" s="13">
        <f>Raw_Data!L643</f>
        <v>24</v>
      </c>
      <c r="O643" s="13">
        <f>Raw_Data!M643</f>
        <v>20</v>
      </c>
      <c r="P643" s="13">
        <f t="shared" si="42"/>
        <v>4</v>
      </c>
      <c r="Q643" s="13">
        <f>Raw_Data!O643</f>
        <v>24</v>
      </c>
      <c r="R643" s="16">
        <f t="shared" si="43"/>
        <v>83.333333333333343</v>
      </c>
      <c r="S643" s="16">
        <f>Raw_Data!Q643</f>
        <v>83.3</v>
      </c>
      <c r="T643" s="17">
        <f>Raw_Data!R643</f>
        <v>1.59</v>
      </c>
      <c r="U643" s="13" t="str">
        <f>Raw_Data!S643</f>
        <v>Medium</v>
      </c>
      <c r="V643" s="13" t="str">
        <f>Raw_Data!T643</f>
        <v>Pending</v>
      </c>
    </row>
    <row r="644" spans="1:22" x14ac:dyDescent="0.3">
      <c r="A644" s="13" t="str">
        <f>Raw_Data!A644</f>
        <v>EMP003</v>
      </c>
      <c r="B644" s="13" t="str">
        <f>Raw_Data!B644</f>
        <v>Rahul Verma</v>
      </c>
      <c r="C644" s="13" t="str">
        <f>Raw_Data!C644</f>
        <v>Operations</v>
      </c>
      <c r="D644" s="13" t="str">
        <f>Raw_Data!D644</f>
        <v>Process Executive</v>
      </c>
      <c r="E644" s="13" t="str">
        <f>Raw_Data!E644</f>
        <v>Kolkata</v>
      </c>
      <c r="F644" s="13" t="str">
        <f>Raw_Data!F644</f>
        <v>Amit Roy</v>
      </c>
      <c r="G644" s="14">
        <f>DATE(VALUE(RIGHT(Raw_Data!G644,4)),VALUE(MID(Raw_Data!G644,4,2)),VALUE(LEFT(Raw_Data!G644,2)))</f>
        <v>46150</v>
      </c>
      <c r="H644" s="13" t="str">
        <f t="shared" si="40"/>
        <v>May-2026</v>
      </c>
      <c r="I644" s="13" t="str">
        <f t="shared" si="41"/>
        <v>Fri</v>
      </c>
      <c r="J644" s="13" t="str">
        <f>Raw_Data!H644</f>
        <v>Present</v>
      </c>
      <c r="K644" s="15">
        <f>IF(Raw_Data!I644="","",TIMEVALUE(Raw_Data!I644))</f>
        <v>0.37638888888888888</v>
      </c>
      <c r="L644" s="15">
        <f>IF(Raw_Data!J644="","",TIMEVALUE(Raw_Data!J644))</f>
        <v>0.73124999999999996</v>
      </c>
      <c r="M644" s="13">
        <f>Raw_Data!K644</f>
        <v>8.52</v>
      </c>
      <c r="N644" s="13">
        <f>Raw_Data!L644</f>
        <v>19</v>
      </c>
      <c r="O644" s="13">
        <f>Raw_Data!M644</f>
        <v>18</v>
      </c>
      <c r="P644" s="13">
        <f t="shared" si="42"/>
        <v>1</v>
      </c>
      <c r="Q644" s="13">
        <f>Raw_Data!O644</f>
        <v>19</v>
      </c>
      <c r="R644" s="16">
        <f t="shared" si="43"/>
        <v>94.73684210526315</v>
      </c>
      <c r="S644" s="16">
        <f>Raw_Data!Q644</f>
        <v>94.7</v>
      </c>
      <c r="T644" s="17">
        <f>Raw_Data!R644</f>
        <v>0.52</v>
      </c>
      <c r="U644" s="13" t="str">
        <f>Raw_Data!S644</f>
        <v>Medium</v>
      </c>
      <c r="V644" s="13" t="str">
        <f>Raw_Data!T644</f>
        <v>In Progress</v>
      </c>
    </row>
    <row r="645" spans="1:22" x14ac:dyDescent="0.3">
      <c r="A645" s="13" t="str">
        <f>Raw_Data!A645</f>
        <v>EMP004</v>
      </c>
      <c r="B645" s="13" t="str">
        <f>Raw_Data!B645</f>
        <v>Sneha Das</v>
      </c>
      <c r="C645" s="13" t="str">
        <f>Raw_Data!C645</f>
        <v>Operations</v>
      </c>
      <c r="D645" s="13" t="str">
        <f>Raw_Data!D645</f>
        <v>Senior Executive</v>
      </c>
      <c r="E645" s="13" t="str">
        <f>Raw_Data!E645</f>
        <v>Kolkata</v>
      </c>
      <c r="F645" s="13" t="str">
        <f>Raw_Data!F645</f>
        <v>Amit Roy</v>
      </c>
      <c r="G645" s="14">
        <f>DATE(VALUE(RIGHT(Raw_Data!G645,4)),VALUE(MID(Raw_Data!G645,4,2)),VALUE(LEFT(Raw_Data!G645,2)))</f>
        <v>46150</v>
      </c>
      <c r="H645" s="13" t="str">
        <f t="shared" si="40"/>
        <v>May-2026</v>
      </c>
      <c r="I645" s="13" t="str">
        <f t="shared" si="41"/>
        <v>Fri</v>
      </c>
      <c r="J645" s="13" t="str">
        <f>Raw_Data!H645</f>
        <v>Present</v>
      </c>
      <c r="K645" s="15">
        <f>IF(Raw_Data!I645="","",TIMEVALUE(Raw_Data!I645))</f>
        <v>0.38055555555555554</v>
      </c>
      <c r="L645" s="15">
        <f>IF(Raw_Data!J645="","",TIMEVALUE(Raw_Data!J645))</f>
        <v>0.70277777777777772</v>
      </c>
      <c r="M645" s="13">
        <f>Raw_Data!K645</f>
        <v>7.74</v>
      </c>
      <c r="N645" s="13">
        <f>Raw_Data!L645</f>
        <v>29</v>
      </c>
      <c r="O645" s="13">
        <f>Raw_Data!M645</f>
        <v>24</v>
      </c>
      <c r="P645" s="13">
        <f t="shared" si="42"/>
        <v>5</v>
      </c>
      <c r="Q645" s="13">
        <f>Raw_Data!O645</f>
        <v>29</v>
      </c>
      <c r="R645" s="16">
        <f t="shared" si="43"/>
        <v>82.758620689655174</v>
      </c>
      <c r="S645" s="16">
        <f>Raw_Data!Q645</f>
        <v>82.8</v>
      </c>
      <c r="T645" s="17">
        <f>Raw_Data!R645</f>
        <v>0</v>
      </c>
      <c r="U645" s="13" t="str">
        <f>Raw_Data!S645</f>
        <v>Low</v>
      </c>
      <c r="V645" s="13" t="str">
        <f>Raw_Data!T645</f>
        <v>Pending</v>
      </c>
    </row>
    <row r="646" spans="1:22" x14ac:dyDescent="0.3">
      <c r="A646" s="13" t="str">
        <f>Raw_Data!A646</f>
        <v>EMP005</v>
      </c>
      <c r="B646" s="13" t="str">
        <f>Raw_Data!B646</f>
        <v>Vikram Patel</v>
      </c>
      <c r="C646" s="13" t="str">
        <f>Raw_Data!C646</f>
        <v>Operations</v>
      </c>
      <c r="D646" s="13" t="str">
        <f>Raw_Data!D646</f>
        <v>Process Executive</v>
      </c>
      <c r="E646" s="13" t="str">
        <f>Raw_Data!E646</f>
        <v>Kolkata</v>
      </c>
      <c r="F646" s="13" t="str">
        <f>Raw_Data!F646</f>
        <v>Amit Roy</v>
      </c>
      <c r="G646" s="14">
        <f>DATE(VALUE(RIGHT(Raw_Data!G646,4)),VALUE(MID(Raw_Data!G646,4,2)),VALUE(LEFT(Raw_Data!G646,2)))</f>
        <v>46150</v>
      </c>
      <c r="H646" s="13" t="str">
        <f t="shared" si="40"/>
        <v>May-2026</v>
      </c>
      <c r="I646" s="13" t="str">
        <f t="shared" si="41"/>
        <v>Fri</v>
      </c>
      <c r="J646" s="13" t="str">
        <f>Raw_Data!H646</f>
        <v>Present</v>
      </c>
      <c r="K646" s="15">
        <f>IF(Raw_Data!I646="","",TIMEVALUE(Raw_Data!I646))</f>
        <v>0.38680555555555557</v>
      </c>
      <c r="L646" s="15">
        <f>IF(Raw_Data!J646="","",TIMEVALUE(Raw_Data!J646))</f>
        <v>0.69374999999999998</v>
      </c>
      <c r="M646" s="13">
        <f>Raw_Data!K646</f>
        <v>7.37</v>
      </c>
      <c r="N646" s="13">
        <f>Raw_Data!L646</f>
        <v>22</v>
      </c>
      <c r="O646" s="13">
        <f>Raw_Data!M646</f>
        <v>17</v>
      </c>
      <c r="P646" s="13">
        <f t="shared" si="42"/>
        <v>5</v>
      </c>
      <c r="Q646" s="13">
        <f>Raw_Data!O646</f>
        <v>22</v>
      </c>
      <c r="R646" s="16">
        <f t="shared" si="43"/>
        <v>77.272727272727266</v>
      </c>
      <c r="S646" s="16">
        <f>Raw_Data!Q646</f>
        <v>77.3</v>
      </c>
      <c r="T646" s="17">
        <f>Raw_Data!R646</f>
        <v>0</v>
      </c>
      <c r="U646" s="13" t="str">
        <f>Raw_Data!S646</f>
        <v>High</v>
      </c>
      <c r="V646" s="13" t="str">
        <f>Raw_Data!T646</f>
        <v>Pending</v>
      </c>
    </row>
    <row r="647" spans="1:22" x14ac:dyDescent="0.3">
      <c r="A647" s="13" t="str">
        <f>Raw_Data!A647</f>
        <v>EMP006</v>
      </c>
      <c r="B647" s="13" t="str">
        <f>Raw_Data!B647</f>
        <v>Ananya Gupta</v>
      </c>
      <c r="C647" s="13" t="str">
        <f>Raw_Data!C647</f>
        <v>Finance</v>
      </c>
      <c r="D647" s="13" t="str">
        <f>Raw_Data!D647</f>
        <v>Finance Executive</v>
      </c>
      <c r="E647" s="13" t="str">
        <f>Raw_Data!E647</f>
        <v>Kolkata</v>
      </c>
      <c r="F647" s="13" t="str">
        <f>Raw_Data!F647</f>
        <v>Neha Sen</v>
      </c>
      <c r="G647" s="14">
        <f>DATE(VALUE(RIGHT(Raw_Data!G647,4)),VALUE(MID(Raw_Data!G647,4,2)),VALUE(LEFT(Raw_Data!G647,2)))</f>
        <v>46150</v>
      </c>
      <c r="H647" s="13" t="str">
        <f t="shared" si="40"/>
        <v>May-2026</v>
      </c>
      <c r="I647" s="13" t="str">
        <f t="shared" si="41"/>
        <v>Fri</v>
      </c>
      <c r="J647" s="13" t="str">
        <f>Raw_Data!H647</f>
        <v>Present</v>
      </c>
      <c r="K647" s="15">
        <f>IF(Raw_Data!I647="","",TIMEVALUE(Raw_Data!I647))</f>
        <v>0.38680555555555557</v>
      </c>
      <c r="L647" s="15">
        <f>IF(Raw_Data!J647="","",TIMEVALUE(Raw_Data!J647))</f>
        <v>0.7680555555555556</v>
      </c>
      <c r="M647" s="13">
        <f>Raw_Data!K647</f>
        <v>9.15</v>
      </c>
      <c r="N647" s="13">
        <f>Raw_Data!L647</f>
        <v>9</v>
      </c>
      <c r="O647" s="13">
        <f>Raw_Data!M647</f>
        <v>9</v>
      </c>
      <c r="P647" s="13">
        <f t="shared" si="42"/>
        <v>0</v>
      </c>
      <c r="Q647" s="13">
        <f>Raw_Data!O647</f>
        <v>9</v>
      </c>
      <c r="R647" s="16">
        <f t="shared" si="43"/>
        <v>100</v>
      </c>
      <c r="S647" s="16">
        <f>Raw_Data!Q647</f>
        <v>100</v>
      </c>
      <c r="T647" s="17">
        <f>Raw_Data!R647</f>
        <v>1.1499999999999999</v>
      </c>
      <c r="U647" s="13" t="str">
        <f>Raw_Data!S647</f>
        <v>Low</v>
      </c>
      <c r="V647" s="13" t="str">
        <f>Raw_Data!T647</f>
        <v>Closed</v>
      </c>
    </row>
    <row r="648" spans="1:22" x14ac:dyDescent="0.3">
      <c r="A648" s="13" t="str">
        <f>Raw_Data!A648</f>
        <v>EMP007</v>
      </c>
      <c r="B648" s="13" t="str">
        <f>Raw_Data!B648</f>
        <v>Rohan Mehta</v>
      </c>
      <c r="C648" s="13" t="str">
        <f>Raw_Data!C648</f>
        <v>Finance</v>
      </c>
      <c r="D648" s="13" t="str">
        <f>Raw_Data!D648</f>
        <v>Accounts Executive</v>
      </c>
      <c r="E648" s="13" t="str">
        <f>Raw_Data!E648</f>
        <v>Kolkata</v>
      </c>
      <c r="F648" s="13" t="str">
        <f>Raw_Data!F648</f>
        <v>Neha Sen</v>
      </c>
      <c r="G648" s="14">
        <f>DATE(VALUE(RIGHT(Raw_Data!G648,4)),VALUE(MID(Raw_Data!G648,4,2)),VALUE(LEFT(Raw_Data!G648,2)))</f>
        <v>46150</v>
      </c>
      <c r="H648" s="13" t="str">
        <f t="shared" si="40"/>
        <v>May-2026</v>
      </c>
      <c r="I648" s="13" t="str">
        <f t="shared" si="41"/>
        <v>Fri</v>
      </c>
      <c r="J648" s="13" t="str">
        <f>Raw_Data!H648</f>
        <v>Present</v>
      </c>
      <c r="K648" s="15">
        <f>IF(Raw_Data!I648="","",TIMEVALUE(Raw_Data!I648))</f>
        <v>0.38194444444444442</v>
      </c>
      <c r="L648" s="15">
        <f>IF(Raw_Data!J648="","",TIMEVALUE(Raw_Data!J648))</f>
        <v>0.77777777777777779</v>
      </c>
      <c r="M648" s="13">
        <f>Raw_Data!K648</f>
        <v>9.51</v>
      </c>
      <c r="N648" s="13">
        <f>Raw_Data!L648</f>
        <v>12</v>
      </c>
      <c r="O648" s="13">
        <f>Raw_Data!M648</f>
        <v>10</v>
      </c>
      <c r="P648" s="13">
        <f t="shared" si="42"/>
        <v>2</v>
      </c>
      <c r="Q648" s="13">
        <f>Raw_Data!O648</f>
        <v>12</v>
      </c>
      <c r="R648" s="16">
        <f t="shared" si="43"/>
        <v>83.333333333333343</v>
      </c>
      <c r="S648" s="16">
        <f>Raw_Data!Q648</f>
        <v>83.3</v>
      </c>
      <c r="T648" s="17">
        <f>Raw_Data!R648</f>
        <v>1.51</v>
      </c>
      <c r="U648" s="13" t="str">
        <f>Raw_Data!S648</f>
        <v>Medium</v>
      </c>
      <c r="V648" s="13" t="str">
        <f>Raw_Data!T648</f>
        <v>In Progress</v>
      </c>
    </row>
    <row r="649" spans="1:22" x14ac:dyDescent="0.3">
      <c r="A649" s="13" t="str">
        <f>Raw_Data!A649</f>
        <v>EMP008</v>
      </c>
      <c r="B649" s="13" t="str">
        <f>Raw_Data!B649</f>
        <v>Ishita Roy</v>
      </c>
      <c r="C649" s="13" t="str">
        <f>Raw_Data!C649</f>
        <v>Finance</v>
      </c>
      <c r="D649" s="13" t="str">
        <f>Raw_Data!D649</f>
        <v>Finance Executive</v>
      </c>
      <c r="E649" s="13" t="str">
        <f>Raw_Data!E649</f>
        <v>Kolkata</v>
      </c>
      <c r="F649" s="13" t="str">
        <f>Raw_Data!F649</f>
        <v>Neha Sen</v>
      </c>
      <c r="G649" s="14">
        <f>DATE(VALUE(RIGHT(Raw_Data!G649,4)),VALUE(MID(Raw_Data!G649,4,2)),VALUE(LEFT(Raw_Data!G649,2)))</f>
        <v>46150</v>
      </c>
      <c r="H649" s="13" t="str">
        <f t="shared" si="40"/>
        <v>May-2026</v>
      </c>
      <c r="I649" s="13" t="str">
        <f t="shared" si="41"/>
        <v>Fri</v>
      </c>
      <c r="J649" s="13" t="str">
        <f>Raw_Data!H649</f>
        <v>Present</v>
      </c>
      <c r="K649" s="15">
        <f>IF(Raw_Data!I649="","",TIMEVALUE(Raw_Data!I649))</f>
        <v>0.38541666666666669</v>
      </c>
      <c r="L649" s="15">
        <f>IF(Raw_Data!J649="","",TIMEVALUE(Raw_Data!J649))</f>
        <v>0.69652777777777775</v>
      </c>
      <c r="M649" s="13">
        <f>Raw_Data!K649</f>
        <v>7.48</v>
      </c>
      <c r="N649" s="13">
        <f>Raw_Data!L649</f>
        <v>22</v>
      </c>
      <c r="O649" s="13">
        <f>Raw_Data!M649</f>
        <v>22</v>
      </c>
      <c r="P649" s="13">
        <f t="shared" si="42"/>
        <v>0</v>
      </c>
      <c r="Q649" s="13">
        <f>Raw_Data!O649</f>
        <v>22</v>
      </c>
      <c r="R649" s="16">
        <f t="shared" si="43"/>
        <v>100</v>
      </c>
      <c r="S649" s="16">
        <f>Raw_Data!Q649</f>
        <v>100</v>
      </c>
      <c r="T649" s="17">
        <f>Raw_Data!R649</f>
        <v>0</v>
      </c>
      <c r="U649" s="13" t="str">
        <f>Raw_Data!S649</f>
        <v>Low</v>
      </c>
      <c r="V649" s="13" t="str">
        <f>Raw_Data!T649</f>
        <v>Closed</v>
      </c>
    </row>
    <row r="650" spans="1:22" x14ac:dyDescent="0.3">
      <c r="A650" s="13" t="str">
        <f>Raw_Data!A650</f>
        <v>EMP009</v>
      </c>
      <c r="B650" s="13" t="str">
        <f>Raw_Data!B650</f>
        <v>Arjun Nair</v>
      </c>
      <c r="C650" s="13" t="str">
        <f>Raw_Data!C650</f>
        <v>Sales</v>
      </c>
      <c r="D650" s="13" t="str">
        <f>Raw_Data!D650</f>
        <v>Sales Executive</v>
      </c>
      <c r="E650" s="13" t="str">
        <f>Raw_Data!E650</f>
        <v>Kolkata</v>
      </c>
      <c r="F650" s="13" t="str">
        <f>Raw_Data!F650</f>
        <v>Sourav Das</v>
      </c>
      <c r="G650" s="14">
        <f>DATE(VALUE(RIGHT(Raw_Data!G650,4)),VALUE(MID(Raw_Data!G650,4,2)),VALUE(LEFT(Raw_Data!G650,2)))</f>
        <v>46150</v>
      </c>
      <c r="H650" s="13" t="str">
        <f t="shared" si="40"/>
        <v>May-2026</v>
      </c>
      <c r="I650" s="13" t="str">
        <f t="shared" si="41"/>
        <v>Fri</v>
      </c>
      <c r="J650" s="13" t="str">
        <f>Raw_Data!H650</f>
        <v>Present</v>
      </c>
      <c r="K650" s="15">
        <f>IF(Raw_Data!I650="","",TIMEVALUE(Raw_Data!I650))</f>
        <v>0.38194444444444442</v>
      </c>
      <c r="L650" s="15">
        <f>IF(Raw_Data!J650="","",TIMEVALUE(Raw_Data!J650))</f>
        <v>0.72291666666666665</v>
      </c>
      <c r="M650" s="13">
        <f>Raw_Data!K650</f>
        <v>8.19</v>
      </c>
      <c r="N650" s="13">
        <f>Raw_Data!L650</f>
        <v>22</v>
      </c>
      <c r="O650" s="13">
        <f>Raw_Data!M650</f>
        <v>18</v>
      </c>
      <c r="P650" s="13">
        <f t="shared" si="42"/>
        <v>4</v>
      </c>
      <c r="Q650" s="13">
        <f>Raw_Data!O650</f>
        <v>22</v>
      </c>
      <c r="R650" s="16">
        <f t="shared" si="43"/>
        <v>81.818181818181827</v>
      </c>
      <c r="S650" s="16">
        <f>Raw_Data!Q650</f>
        <v>81.8</v>
      </c>
      <c r="T650" s="17">
        <f>Raw_Data!R650</f>
        <v>0.19</v>
      </c>
      <c r="U650" s="13" t="str">
        <f>Raw_Data!S650</f>
        <v>Medium</v>
      </c>
      <c r="V650" s="13" t="str">
        <f>Raw_Data!T650</f>
        <v>Pending</v>
      </c>
    </row>
    <row r="651" spans="1:22" x14ac:dyDescent="0.3">
      <c r="A651" s="13" t="str">
        <f>Raw_Data!A651</f>
        <v>EMP010</v>
      </c>
      <c r="B651" s="13" t="str">
        <f>Raw_Data!B651</f>
        <v>Meera Kapoor</v>
      </c>
      <c r="C651" s="13" t="str">
        <f>Raw_Data!C651</f>
        <v>Sales</v>
      </c>
      <c r="D651" s="13" t="str">
        <f>Raw_Data!D651</f>
        <v>Sales Executive</v>
      </c>
      <c r="E651" s="13" t="str">
        <f>Raw_Data!E651</f>
        <v>Kolkata</v>
      </c>
      <c r="F651" s="13" t="str">
        <f>Raw_Data!F651</f>
        <v>Sourav Das</v>
      </c>
      <c r="G651" s="14">
        <f>DATE(VALUE(RIGHT(Raw_Data!G651,4)),VALUE(MID(Raw_Data!G651,4,2)),VALUE(LEFT(Raw_Data!G651,2)))</f>
        <v>46150</v>
      </c>
      <c r="H651" s="13" t="str">
        <f t="shared" si="40"/>
        <v>May-2026</v>
      </c>
      <c r="I651" s="13" t="str">
        <f t="shared" si="41"/>
        <v>Fri</v>
      </c>
      <c r="J651" s="13" t="str">
        <f>Raw_Data!H651</f>
        <v>Present</v>
      </c>
      <c r="K651" s="15">
        <f>IF(Raw_Data!I651="","",TIMEVALUE(Raw_Data!I651))</f>
        <v>0.37986111111111109</v>
      </c>
      <c r="L651" s="15">
        <f>IF(Raw_Data!J651="","",TIMEVALUE(Raw_Data!J651))</f>
        <v>0.70833333333333337</v>
      </c>
      <c r="M651" s="13">
        <f>Raw_Data!K651</f>
        <v>7.89</v>
      </c>
      <c r="N651" s="13">
        <f>Raw_Data!L651</f>
        <v>13</v>
      </c>
      <c r="O651" s="13">
        <f>Raw_Data!M651</f>
        <v>10</v>
      </c>
      <c r="P651" s="13">
        <f t="shared" si="42"/>
        <v>3</v>
      </c>
      <c r="Q651" s="13">
        <f>Raw_Data!O651</f>
        <v>13</v>
      </c>
      <c r="R651" s="16">
        <f t="shared" si="43"/>
        <v>76.923076923076934</v>
      </c>
      <c r="S651" s="16">
        <f>Raw_Data!Q651</f>
        <v>76.900000000000006</v>
      </c>
      <c r="T651" s="17">
        <f>Raw_Data!R651</f>
        <v>0</v>
      </c>
      <c r="U651" s="13" t="str">
        <f>Raw_Data!S651</f>
        <v>Medium</v>
      </c>
      <c r="V651" s="13" t="str">
        <f>Raw_Data!T651</f>
        <v>In Progress</v>
      </c>
    </row>
    <row r="652" spans="1:22" x14ac:dyDescent="0.3">
      <c r="A652" s="13" t="str">
        <f>Raw_Data!A652</f>
        <v>EMP011</v>
      </c>
      <c r="B652" s="13" t="str">
        <f>Raw_Data!B652</f>
        <v>Karan Malhotra</v>
      </c>
      <c r="C652" s="13" t="str">
        <f>Raw_Data!C652</f>
        <v>Sales</v>
      </c>
      <c r="D652" s="13" t="str">
        <f>Raw_Data!D652</f>
        <v>Senior Executive</v>
      </c>
      <c r="E652" s="13" t="str">
        <f>Raw_Data!E652</f>
        <v>Kolkata</v>
      </c>
      <c r="F652" s="13" t="str">
        <f>Raw_Data!F652</f>
        <v>Sourav Das</v>
      </c>
      <c r="G652" s="14">
        <f>DATE(VALUE(RIGHT(Raw_Data!G652,4)),VALUE(MID(Raw_Data!G652,4,2)),VALUE(LEFT(Raw_Data!G652,2)))</f>
        <v>46150</v>
      </c>
      <c r="H652" s="13" t="str">
        <f t="shared" si="40"/>
        <v>May-2026</v>
      </c>
      <c r="I652" s="13" t="str">
        <f t="shared" si="41"/>
        <v>Fri</v>
      </c>
      <c r="J652" s="13" t="str">
        <f>Raw_Data!H652</f>
        <v>Present</v>
      </c>
      <c r="K652" s="15">
        <f>IF(Raw_Data!I652="","",TIMEVALUE(Raw_Data!I652))</f>
        <v>0.38263888888888886</v>
      </c>
      <c r="L652" s="15">
        <f>IF(Raw_Data!J652="","",TIMEVALUE(Raw_Data!J652))</f>
        <v>0.70416666666666672</v>
      </c>
      <c r="M652" s="13">
        <f>Raw_Data!K652</f>
        <v>7.72</v>
      </c>
      <c r="N652" s="13">
        <f>Raw_Data!L652</f>
        <v>24</v>
      </c>
      <c r="O652" s="13">
        <f>Raw_Data!M652</f>
        <v>22</v>
      </c>
      <c r="P652" s="13">
        <f t="shared" si="42"/>
        <v>2</v>
      </c>
      <c r="Q652" s="13">
        <f>Raw_Data!O652</f>
        <v>24</v>
      </c>
      <c r="R652" s="16">
        <f t="shared" si="43"/>
        <v>91.666666666666657</v>
      </c>
      <c r="S652" s="16">
        <f>Raw_Data!Q652</f>
        <v>91.7</v>
      </c>
      <c r="T652" s="17">
        <f>Raw_Data!R652</f>
        <v>0</v>
      </c>
      <c r="U652" s="13" t="str">
        <f>Raw_Data!S652</f>
        <v>Low</v>
      </c>
      <c r="V652" s="13" t="str">
        <f>Raw_Data!T652</f>
        <v>In Progress</v>
      </c>
    </row>
    <row r="653" spans="1:22" x14ac:dyDescent="0.3">
      <c r="A653" s="13" t="str">
        <f>Raw_Data!A653</f>
        <v>EMP012</v>
      </c>
      <c r="B653" s="13" t="str">
        <f>Raw_Data!B653</f>
        <v>Tanya Bose</v>
      </c>
      <c r="C653" s="13" t="str">
        <f>Raw_Data!C653</f>
        <v>HR</v>
      </c>
      <c r="D653" s="13" t="str">
        <f>Raw_Data!D653</f>
        <v>HR Executive</v>
      </c>
      <c r="E653" s="13" t="str">
        <f>Raw_Data!E653</f>
        <v>Kolkata</v>
      </c>
      <c r="F653" s="13" t="str">
        <f>Raw_Data!F653</f>
        <v>Ritu Ghosh</v>
      </c>
      <c r="G653" s="14">
        <f>DATE(VALUE(RIGHT(Raw_Data!G653,4)),VALUE(MID(Raw_Data!G653,4,2)),VALUE(LEFT(Raw_Data!G653,2)))</f>
        <v>46150</v>
      </c>
      <c r="H653" s="13" t="str">
        <f t="shared" si="40"/>
        <v>May-2026</v>
      </c>
      <c r="I653" s="13" t="str">
        <f t="shared" si="41"/>
        <v>Fri</v>
      </c>
      <c r="J653" s="13" t="str">
        <f>Raw_Data!H653</f>
        <v>Present</v>
      </c>
      <c r="K653" s="15">
        <f>IF(Raw_Data!I653="","",TIMEVALUE(Raw_Data!I653))</f>
        <v>0.38541666666666669</v>
      </c>
      <c r="L653" s="15">
        <f>IF(Raw_Data!J653="","",TIMEVALUE(Raw_Data!J653))</f>
        <v>0.75902777777777775</v>
      </c>
      <c r="M653" s="13">
        <f>Raw_Data!K653</f>
        <v>8.9700000000000006</v>
      </c>
      <c r="N653" s="13">
        <f>Raw_Data!L653</f>
        <v>12</v>
      </c>
      <c r="O653" s="13">
        <f>Raw_Data!M653</f>
        <v>9</v>
      </c>
      <c r="P653" s="13">
        <f t="shared" si="42"/>
        <v>3</v>
      </c>
      <c r="Q653" s="13">
        <f>Raw_Data!O653</f>
        <v>12</v>
      </c>
      <c r="R653" s="16">
        <f t="shared" si="43"/>
        <v>75</v>
      </c>
      <c r="S653" s="16">
        <f>Raw_Data!Q653</f>
        <v>75</v>
      </c>
      <c r="T653" s="17">
        <f>Raw_Data!R653</f>
        <v>0.97</v>
      </c>
      <c r="U653" s="13" t="str">
        <f>Raw_Data!S653</f>
        <v>Low</v>
      </c>
      <c r="V653" s="13" t="str">
        <f>Raw_Data!T653</f>
        <v>In Progress</v>
      </c>
    </row>
    <row r="654" spans="1:22" x14ac:dyDescent="0.3">
      <c r="A654" s="13" t="str">
        <f>Raw_Data!A654</f>
        <v>EMP013</v>
      </c>
      <c r="B654" s="13" t="str">
        <f>Raw_Data!B654</f>
        <v>Aditya Jain</v>
      </c>
      <c r="C654" s="13" t="str">
        <f>Raw_Data!C654</f>
        <v>Customer Support</v>
      </c>
      <c r="D654" s="13" t="str">
        <f>Raw_Data!D654</f>
        <v>Support Executive</v>
      </c>
      <c r="E654" s="13" t="str">
        <f>Raw_Data!E654</f>
        <v>Kolkata</v>
      </c>
      <c r="F654" s="13" t="str">
        <f>Raw_Data!F654</f>
        <v>Ritu Ghosh</v>
      </c>
      <c r="G654" s="14">
        <f>DATE(VALUE(RIGHT(Raw_Data!G654,4)),VALUE(MID(Raw_Data!G654,4,2)),VALUE(LEFT(Raw_Data!G654,2)))</f>
        <v>46150</v>
      </c>
      <c r="H654" s="13" t="str">
        <f t="shared" si="40"/>
        <v>May-2026</v>
      </c>
      <c r="I654" s="13" t="str">
        <f t="shared" si="41"/>
        <v>Fri</v>
      </c>
      <c r="J654" s="13" t="str">
        <f>Raw_Data!H654</f>
        <v>Present</v>
      </c>
      <c r="K654" s="15">
        <f>IF(Raw_Data!I654="","",TIMEVALUE(Raw_Data!I654))</f>
        <v>0.37777777777777777</v>
      </c>
      <c r="L654" s="15">
        <f>IF(Raw_Data!J654="","",TIMEVALUE(Raw_Data!J654))</f>
        <v>0.75555555555555554</v>
      </c>
      <c r="M654" s="13">
        <f>Raw_Data!K654</f>
        <v>9.07</v>
      </c>
      <c r="N654" s="13">
        <f>Raw_Data!L654</f>
        <v>31</v>
      </c>
      <c r="O654" s="13">
        <f>Raw_Data!M654</f>
        <v>23</v>
      </c>
      <c r="P654" s="13">
        <f t="shared" si="42"/>
        <v>8</v>
      </c>
      <c r="Q654" s="13">
        <f>Raw_Data!O654</f>
        <v>31</v>
      </c>
      <c r="R654" s="16">
        <f t="shared" si="43"/>
        <v>74.193548387096769</v>
      </c>
      <c r="S654" s="16">
        <f>Raw_Data!Q654</f>
        <v>74.2</v>
      </c>
      <c r="T654" s="17">
        <f>Raw_Data!R654</f>
        <v>1.07</v>
      </c>
      <c r="U654" s="13" t="str">
        <f>Raw_Data!S654</f>
        <v>Low</v>
      </c>
      <c r="V654" s="13" t="str">
        <f>Raw_Data!T654</f>
        <v>Backlog</v>
      </c>
    </row>
    <row r="655" spans="1:22" x14ac:dyDescent="0.3">
      <c r="A655" s="13" t="str">
        <f>Raw_Data!A655</f>
        <v>EMP014</v>
      </c>
      <c r="B655" s="13" t="str">
        <f>Raw_Data!B655</f>
        <v>Neha Agarwal</v>
      </c>
      <c r="C655" s="13" t="str">
        <f>Raw_Data!C655</f>
        <v>Customer Support</v>
      </c>
      <c r="D655" s="13" t="str">
        <f>Raw_Data!D655</f>
        <v>Support Executive</v>
      </c>
      <c r="E655" s="13" t="str">
        <f>Raw_Data!E655</f>
        <v>Kolkata</v>
      </c>
      <c r="F655" s="13" t="str">
        <f>Raw_Data!F655</f>
        <v>Ritu Ghosh</v>
      </c>
      <c r="G655" s="14">
        <f>DATE(VALUE(RIGHT(Raw_Data!G655,4)),VALUE(MID(Raw_Data!G655,4,2)),VALUE(LEFT(Raw_Data!G655,2)))</f>
        <v>46150</v>
      </c>
      <c r="H655" s="13" t="str">
        <f t="shared" si="40"/>
        <v>May-2026</v>
      </c>
      <c r="I655" s="13" t="str">
        <f t="shared" si="41"/>
        <v>Fri</v>
      </c>
      <c r="J655" s="13" t="str">
        <f>Raw_Data!H655</f>
        <v>Leave</v>
      </c>
      <c r="K655" s="15" t="str">
        <f>IF(Raw_Data!I655="","",TIMEVALUE(Raw_Data!I655))</f>
        <v/>
      </c>
      <c r="L655" s="15" t="str">
        <f>IF(Raw_Data!J655="","",TIMEVALUE(Raw_Data!J655))</f>
        <v/>
      </c>
      <c r="M655" s="13">
        <f>Raw_Data!K655</f>
        <v>0</v>
      </c>
      <c r="N655" s="13">
        <f>Raw_Data!L655</f>
        <v>0</v>
      </c>
      <c r="O655" s="13">
        <f>Raw_Data!M655</f>
        <v>0</v>
      </c>
      <c r="P655" s="13">
        <f t="shared" si="42"/>
        <v>0</v>
      </c>
      <c r="Q655" s="13">
        <f>Raw_Data!O655</f>
        <v>0</v>
      </c>
      <c r="R655" s="16">
        <f t="shared" si="43"/>
        <v>0</v>
      </c>
      <c r="S655" s="16">
        <f>Raw_Data!Q655</f>
        <v>0</v>
      </c>
      <c r="T655" s="17">
        <f>Raw_Data!R655</f>
        <v>0</v>
      </c>
      <c r="U655" s="13" t="str">
        <f>Raw_Data!S655</f>
        <v>Low</v>
      </c>
      <c r="V655" s="13" t="str">
        <f>Raw_Data!T655</f>
        <v>Closed</v>
      </c>
    </row>
    <row r="656" spans="1:22" x14ac:dyDescent="0.3">
      <c r="A656" s="13" t="str">
        <f>Raw_Data!A656</f>
        <v>EMP015</v>
      </c>
      <c r="B656" s="13" t="str">
        <f>Raw_Data!B656</f>
        <v>Siddharth Roy</v>
      </c>
      <c r="C656" s="13" t="str">
        <f>Raw_Data!C656</f>
        <v>Customer Support</v>
      </c>
      <c r="D656" s="13" t="str">
        <f>Raw_Data!D656</f>
        <v>Senior Executive</v>
      </c>
      <c r="E656" s="13" t="str">
        <f>Raw_Data!E656</f>
        <v>Kolkata</v>
      </c>
      <c r="F656" s="13" t="str">
        <f>Raw_Data!F656</f>
        <v>Ritu Ghosh</v>
      </c>
      <c r="G656" s="14">
        <f>DATE(VALUE(RIGHT(Raw_Data!G656,4)),VALUE(MID(Raw_Data!G656,4,2)),VALUE(LEFT(Raw_Data!G656,2)))</f>
        <v>46150</v>
      </c>
      <c r="H656" s="13" t="str">
        <f t="shared" si="40"/>
        <v>May-2026</v>
      </c>
      <c r="I656" s="13" t="str">
        <f t="shared" si="41"/>
        <v>Fri</v>
      </c>
      <c r="J656" s="13" t="str">
        <f>Raw_Data!H656</f>
        <v>Present</v>
      </c>
      <c r="K656" s="15">
        <f>IF(Raw_Data!I656="","",TIMEVALUE(Raw_Data!I656))</f>
        <v>0.38680555555555557</v>
      </c>
      <c r="L656" s="15">
        <f>IF(Raw_Data!J656="","",TIMEVALUE(Raw_Data!J656))</f>
        <v>0.78263888888888888</v>
      </c>
      <c r="M656" s="13">
        <f>Raw_Data!K656</f>
        <v>9.5</v>
      </c>
      <c r="N656" s="13">
        <f>Raw_Data!L656</f>
        <v>30</v>
      </c>
      <c r="O656" s="13">
        <f>Raw_Data!M656</f>
        <v>24</v>
      </c>
      <c r="P656" s="13">
        <f t="shared" si="42"/>
        <v>6</v>
      </c>
      <c r="Q656" s="13">
        <f>Raw_Data!O656</f>
        <v>30</v>
      </c>
      <c r="R656" s="16">
        <f t="shared" si="43"/>
        <v>80</v>
      </c>
      <c r="S656" s="16">
        <f>Raw_Data!Q656</f>
        <v>80</v>
      </c>
      <c r="T656" s="17">
        <f>Raw_Data!R656</f>
        <v>1.5</v>
      </c>
      <c r="U656" s="13" t="str">
        <f>Raw_Data!S656</f>
        <v>High</v>
      </c>
      <c r="V656" s="13" t="str">
        <f>Raw_Data!T656</f>
        <v>Pending</v>
      </c>
    </row>
    <row r="657" spans="1:22" x14ac:dyDescent="0.3">
      <c r="A657" s="13" t="str">
        <f>Raw_Data!A657</f>
        <v>EMP016</v>
      </c>
      <c r="B657" s="13" t="str">
        <f>Raw_Data!B657</f>
        <v>Pooja Saha</v>
      </c>
      <c r="C657" s="13" t="str">
        <f>Raw_Data!C657</f>
        <v>Operations</v>
      </c>
      <c r="D657" s="13" t="str">
        <f>Raw_Data!D657</f>
        <v>Process Executive</v>
      </c>
      <c r="E657" s="13" t="str">
        <f>Raw_Data!E657</f>
        <v>Durgapur</v>
      </c>
      <c r="F657" s="13" t="str">
        <f>Raw_Data!F657</f>
        <v>Amit Roy</v>
      </c>
      <c r="G657" s="14">
        <f>DATE(VALUE(RIGHT(Raw_Data!G657,4)),VALUE(MID(Raw_Data!G657,4,2)),VALUE(LEFT(Raw_Data!G657,2)))</f>
        <v>46150</v>
      </c>
      <c r="H657" s="13" t="str">
        <f t="shared" si="40"/>
        <v>May-2026</v>
      </c>
      <c r="I657" s="13" t="str">
        <f t="shared" si="41"/>
        <v>Fri</v>
      </c>
      <c r="J657" s="13" t="str">
        <f>Raw_Data!H657</f>
        <v>Present</v>
      </c>
      <c r="K657" s="15">
        <f>IF(Raw_Data!I657="","",TIMEVALUE(Raw_Data!I657))</f>
        <v>0.38541666666666669</v>
      </c>
      <c r="L657" s="15">
        <f>IF(Raw_Data!J657="","",TIMEVALUE(Raw_Data!J657))</f>
        <v>0.70347222222222228</v>
      </c>
      <c r="M657" s="13">
        <f>Raw_Data!K657</f>
        <v>7.64</v>
      </c>
      <c r="N657" s="13">
        <f>Raw_Data!L657</f>
        <v>20</v>
      </c>
      <c r="O657" s="13">
        <f>Raw_Data!M657</f>
        <v>19</v>
      </c>
      <c r="P657" s="13">
        <f t="shared" si="42"/>
        <v>1</v>
      </c>
      <c r="Q657" s="13">
        <f>Raw_Data!O657</f>
        <v>20</v>
      </c>
      <c r="R657" s="16">
        <f t="shared" si="43"/>
        <v>95</v>
      </c>
      <c r="S657" s="16">
        <f>Raw_Data!Q657</f>
        <v>95</v>
      </c>
      <c r="T657" s="17">
        <f>Raw_Data!R657</f>
        <v>0</v>
      </c>
      <c r="U657" s="13" t="str">
        <f>Raw_Data!S657</f>
        <v>Medium</v>
      </c>
      <c r="V657" s="13" t="str">
        <f>Raw_Data!T657</f>
        <v>In Progress</v>
      </c>
    </row>
    <row r="658" spans="1:22" x14ac:dyDescent="0.3">
      <c r="A658" s="13" t="str">
        <f>Raw_Data!A658</f>
        <v>EMP017</v>
      </c>
      <c r="B658" s="13" t="str">
        <f>Raw_Data!B658</f>
        <v>Abhishek Paul</v>
      </c>
      <c r="C658" s="13" t="str">
        <f>Raw_Data!C658</f>
        <v>Operations</v>
      </c>
      <c r="D658" s="13" t="str">
        <f>Raw_Data!D658</f>
        <v>Process Executive</v>
      </c>
      <c r="E658" s="13" t="str">
        <f>Raw_Data!E658</f>
        <v>Durgapur</v>
      </c>
      <c r="F658" s="13" t="str">
        <f>Raw_Data!F658</f>
        <v>Amit Roy</v>
      </c>
      <c r="G658" s="14">
        <f>DATE(VALUE(RIGHT(Raw_Data!G658,4)),VALUE(MID(Raw_Data!G658,4,2)),VALUE(LEFT(Raw_Data!G658,2)))</f>
        <v>46150</v>
      </c>
      <c r="H658" s="13" t="str">
        <f t="shared" si="40"/>
        <v>May-2026</v>
      </c>
      <c r="I658" s="13" t="str">
        <f t="shared" si="41"/>
        <v>Fri</v>
      </c>
      <c r="J658" s="13" t="str">
        <f>Raw_Data!H658</f>
        <v>Present</v>
      </c>
      <c r="K658" s="15">
        <f>IF(Raw_Data!I658="","",TIMEVALUE(Raw_Data!I658))</f>
        <v>0.37569444444444444</v>
      </c>
      <c r="L658" s="15">
        <f>IF(Raw_Data!J658="","",TIMEVALUE(Raw_Data!J658))</f>
        <v>0.72777777777777775</v>
      </c>
      <c r="M658" s="13">
        <f>Raw_Data!K658</f>
        <v>8.4600000000000009</v>
      </c>
      <c r="N658" s="13">
        <f>Raw_Data!L658</f>
        <v>13</v>
      </c>
      <c r="O658" s="13">
        <f>Raw_Data!M658</f>
        <v>9</v>
      </c>
      <c r="P658" s="13">
        <f t="shared" si="42"/>
        <v>4</v>
      </c>
      <c r="Q658" s="13">
        <f>Raw_Data!O658</f>
        <v>13</v>
      </c>
      <c r="R658" s="16">
        <f t="shared" si="43"/>
        <v>69.230769230769226</v>
      </c>
      <c r="S658" s="16">
        <f>Raw_Data!Q658</f>
        <v>69.2</v>
      </c>
      <c r="T658" s="17">
        <f>Raw_Data!R658</f>
        <v>0.46</v>
      </c>
      <c r="U658" s="13" t="str">
        <f>Raw_Data!S658</f>
        <v>Low</v>
      </c>
      <c r="V658" s="13" t="str">
        <f>Raw_Data!T658</f>
        <v>Pending</v>
      </c>
    </row>
    <row r="659" spans="1:22" x14ac:dyDescent="0.3">
      <c r="A659" s="13" t="str">
        <f>Raw_Data!A659</f>
        <v>EMP018</v>
      </c>
      <c r="B659" s="13" t="str">
        <f>Raw_Data!B659</f>
        <v>Nandini Ghosh</v>
      </c>
      <c r="C659" s="13" t="str">
        <f>Raw_Data!C659</f>
        <v>Finance</v>
      </c>
      <c r="D659" s="13" t="str">
        <f>Raw_Data!D659</f>
        <v>Finance Executive</v>
      </c>
      <c r="E659" s="13" t="str">
        <f>Raw_Data!E659</f>
        <v>Durgapur</v>
      </c>
      <c r="F659" s="13" t="str">
        <f>Raw_Data!F659</f>
        <v>Neha Sen</v>
      </c>
      <c r="G659" s="14">
        <f>DATE(VALUE(RIGHT(Raw_Data!G659,4)),VALUE(MID(Raw_Data!G659,4,2)),VALUE(LEFT(Raw_Data!G659,2)))</f>
        <v>46150</v>
      </c>
      <c r="H659" s="13" t="str">
        <f t="shared" si="40"/>
        <v>May-2026</v>
      </c>
      <c r="I659" s="13" t="str">
        <f t="shared" si="41"/>
        <v>Fri</v>
      </c>
      <c r="J659" s="13" t="str">
        <f>Raw_Data!H659</f>
        <v>Present</v>
      </c>
      <c r="K659" s="15">
        <f>IF(Raw_Data!I659="","",TIMEVALUE(Raw_Data!I659))</f>
        <v>0.38472222222222224</v>
      </c>
      <c r="L659" s="15">
        <f>IF(Raw_Data!J659="","",TIMEVALUE(Raw_Data!J659))</f>
        <v>0.78194444444444444</v>
      </c>
      <c r="M659" s="13">
        <f>Raw_Data!K659</f>
        <v>9.5399999999999991</v>
      </c>
      <c r="N659" s="13">
        <f>Raw_Data!L659</f>
        <v>21</v>
      </c>
      <c r="O659" s="13">
        <f>Raw_Data!M659</f>
        <v>20</v>
      </c>
      <c r="P659" s="13">
        <f t="shared" si="42"/>
        <v>1</v>
      </c>
      <c r="Q659" s="13">
        <f>Raw_Data!O659</f>
        <v>21</v>
      </c>
      <c r="R659" s="16">
        <f t="shared" si="43"/>
        <v>95.238095238095227</v>
      </c>
      <c r="S659" s="16">
        <f>Raw_Data!Q659</f>
        <v>95.2</v>
      </c>
      <c r="T659" s="17">
        <f>Raw_Data!R659</f>
        <v>1.54</v>
      </c>
      <c r="U659" s="13" t="str">
        <f>Raw_Data!S659</f>
        <v>Medium</v>
      </c>
      <c r="V659" s="13" t="str">
        <f>Raw_Data!T659</f>
        <v>In Progress</v>
      </c>
    </row>
    <row r="660" spans="1:22" x14ac:dyDescent="0.3">
      <c r="A660" s="13" t="str">
        <f>Raw_Data!A660</f>
        <v>EMP019</v>
      </c>
      <c r="B660" s="13" t="str">
        <f>Raw_Data!B660</f>
        <v>Manish Kumar</v>
      </c>
      <c r="C660" s="13" t="str">
        <f>Raw_Data!C660</f>
        <v>Sales</v>
      </c>
      <c r="D660" s="13" t="str">
        <f>Raw_Data!D660</f>
        <v>Sales Executive</v>
      </c>
      <c r="E660" s="13" t="str">
        <f>Raw_Data!E660</f>
        <v>Durgapur</v>
      </c>
      <c r="F660" s="13" t="str">
        <f>Raw_Data!F660</f>
        <v>Sourav Das</v>
      </c>
      <c r="G660" s="14">
        <f>DATE(VALUE(RIGHT(Raw_Data!G660,4)),VALUE(MID(Raw_Data!G660,4,2)),VALUE(LEFT(Raw_Data!G660,2)))</f>
        <v>46150</v>
      </c>
      <c r="H660" s="13" t="str">
        <f t="shared" si="40"/>
        <v>May-2026</v>
      </c>
      <c r="I660" s="13" t="str">
        <f t="shared" si="41"/>
        <v>Fri</v>
      </c>
      <c r="J660" s="13" t="str">
        <f>Raw_Data!H660</f>
        <v>Present</v>
      </c>
      <c r="K660" s="15">
        <f>IF(Raw_Data!I660="","",TIMEVALUE(Raw_Data!I660))</f>
        <v>0.37916666666666665</v>
      </c>
      <c r="L660" s="15">
        <f>IF(Raw_Data!J660="","",TIMEVALUE(Raw_Data!J660))</f>
        <v>0.71666666666666667</v>
      </c>
      <c r="M660" s="13">
        <f>Raw_Data!K660</f>
        <v>8.11</v>
      </c>
      <c r="N660" s="13">
        <f>Raw_Data!L660</f>
        <v>23</v>
      </c>
      <c r="O660" s="13">
        <f>Raw_Data!M660</f>
        <v>23</v>
      </c>
      <c r="P660" s="13">
        <f t="shared" si="42"/>
        <v>0</v>
      </c>
      <c r="Q660" s="13">
        <f>Raw_Data!O660</f>
        <v>23</v>
      </c>
      <c r="R660" s="16">
        <f t="shared" si="43"/>
        <v>100</v>
      </c>
      <c r="S660" s="16">
        <f>Raw_Data!Q660</f>
        <v>100</v>
      </c>
      <c r="T660" s="17">
        <f>Raw_Data!R660</f>
        <v>0.11</v>
      </c>
      <c r="U660" s="13" t="str">
        <f>Raw_Data!S660</f>
        <v>Low</v>
      </c>
      <c r="V660" s="13" t="str">
        <f>Raw_Data!T660</f>
        <v>Closed</v>
      </c>
    </row>
    <row r="661" spans="1:22" x14ac:dyDescent="0.3">
      <c r="A661" s="13" t="str">
        <f>Raw_Data!A661</f>
        <v>EMP020</v>
      </c>
      <c r="B661" s="13" t="str">
        <f>Raw_Data!B661</f>
        <v>Riya Chatterjee</v>
      </c>
      <c r="C661" s="13" t="str">
        <f>Raw_Data!C661</f>
        <v>Customer Support</v>
      </c>
      <c r="D661" s="13" t="str">
        <f>Raw_Data!D661</f>
        <v>Support Executive</v>
      </c>
      <c r="E661" s="13" t="str">
        <f>Raw_Data!E661</f>
        <v>Durgapur</v>
      </c>
      <c r="F661" s="13" t="str">
        <f>Raw_Data!F661</f>
        <v>Ritu Ghosh</v>
      </c>
      <c r="G661" s="14">
        <f>DATE(VALUE(RIGHT(Raw_Data!G661,4)),VALUE(MID(Raw_Data!G661,4,2)),VALUE(LEFT(Raw_Data!G661,2)))</f>
        <v>46150</v>
      </c>
      <c r="H661" s="13" t="str">
        <f t="shared" si="40"/>
        <v>May-2026</v>
      </c>
      <c r="I661" s="13" t="str">
        <f t="shared" si="41"/>
        <v>Fri</v>
      </c>
      <c r="J661" s="13" t="str">
        <f>Raw_Data!H661</f>
        <v>Present</v>
      </c>
      <c r="K661" s="15">
        <f>IF(Raw_Data!I661="","",TIMEVALUE(Raw_Data!I661))</f>
        <v>0.37986111111111109</v>
      </c>
      <c r="L661" s="15">
        <f>IF(Raw_Data!J661="","",TIMEVALUE(Raw_Data!J661))</f>
        <v>0.70694444444444449</v>
      </c>
      <c r="M661" s="13">
        <f>Raw_Data!K661</f>
        <v>7.85</v>
      </c>
      <c r="N661" s="13">
        <f>Raw_Data!L661</f>
        <v>30</v>
      </c>
      <c r="O661" s="13">
        <f>Raw_Data!M661</f>
        <v>30</v>
      </c>
      <c r="P661" s="13">
        <f t="shared" si="42"/>
        <v>0</v>
      </c>
      <c r="Q661" s="13">
        <f>Raw_Data!O661</f>
        <v>30</v>
      </c>
      <c r="R661" s="16">
        <f t="shared" si="43"/>
        <v>100</v>
      </c>
      <c r="S661" s="16">
        <f>Raw_Data!Q661</f>
        <v>100</v>
      </c>
      <c r="T661" s="17">
        <f>Raw_Data!R661</f>
        <v>0</v>
      </c>
      <c r="U661" s="13" t="str">
        <f>Raw_Data!S661</f>
        <v>Low</v>
      </c>
      <c r="V661" s="13" t="str">
        <f>Raw_Data!T661</f>
        <v>Closed</v>
      </c>
    </row>
    <row r="662" spans="1:22" x14ac:dyDescent="0.3">
      <c r="A662" s="13" t="str">
        <f>Raw_Data!A662</f>
        <v>EMP001</v>
      </c>
      <c r="B662" s="13" t="str">
        <f>Raw_Data!B662</f>
        <v>Aarav Sharma</v>
      </c>
      <c r="C662" s="13" t="str">
        <f>Raw_Data!C662</f>
        <v>Operations</v>
      </c>
      <c r="D662" s="13" t="str">
        <f>Raw_Data!D662</f>
        <v>MIS Executive</v>
      </c>
      <c r="E662" s="13" t="str">
        <f>Raw_Data!E662</f>
        <v>Kolkata</v>
      </c>
      <c r="F662" s="13" t="str">
        <f>Raw_Data!F662</f>
        <v>Amit Roy</v>
      </c>
      <c r="G662" s="14">
        <f>DATE(VALUE(RIGHT(Raw_Data!G662,4)),VALUE(MID(Raw_Data!G662,4,2)),VALUE(LEFT(Raw_Data!G662,2)))</f>
        <v>46151</v>
      </c>
      <c r="H662" s="13" t="str">
        <f t="shared" si="40"/>
        <v>May-2026</v>
      </c>
      <c r="I662" s="13" t="str">
        <f t="shared" si="41"/>
        <v>Sat</v>
      </c>
      <c r="J662" s="13" t="str">
        <f>Raw_Data!H662</f>
        <v>Present</v>
      </c>
      <c r="K662" s="15">
        <f>IF(Raw_Data!I662="","",TIMEVALUE(Raw_Data!I662))</f>
        <v>0.38541666666666669</v>
      </c>
      <c r="L662" s="15">
        <f>IF(Raw_Data!J662="","",TIMEVALUE(Raw_Data!J662))</f>
        <v>0.72777777777777775</v>
      </c>
      <c r="M662" s="13">
        <f>Raw_Data!K662</f>
        <v>8.2200000000000006</v>
      </c>
      <c r="N662" s="13">
        <f>Raw_Data!L662</f>
        <v>16</v>
      </c>
      <c r="O662" s="13">
        <f>Raw_Data!M662</f>
        <v>13</v>
      </c>
      <c r="P662" s="13">
        <f t="shared" si="42"/>
        <v>3</v>
      </c>
      <c r="Q662" s="13">
        <f>Raw_Data!O662</f>
        <v>16</v>
      </c>
      <c r="R662" s="16">
        <f t="shared" si="43"/>
        <v>81.25</v>
      </c>
      <c r="S662" s="16">
        <f>Raw_Data!Q662</f>
        <v>81.2</v>
      </c>
      <c r="T662" s="17">
        <f>Raw_Data!R662</f>
        <v>0.22</v>
      </c>
      <c r="U662" s="13" t="str">
        <f>Raw_Data!S662</f>
        <v>Medium</v>
      </c>
      <c r="V662" s="13" t="str">
        <f>Raw_Data!T662</f>
        <v>In Progress</v>
      </c>
    </row>
    <row r="663" spans="1:22" x14ac:dyDescent="0.3">
      <c r="A663" s="13" t="str">
        <f>Raw_Data!A663</f>
        <v>EMP002</v>
      </c>
      <c r="B663" s="13" t="str">
        <f>Raw_Data!B663</f>
        <v>Priya Singh</v>
      </c>
      <c r="C663" s="13" t="str">
        <f>Raw_Data!C663</f>
        <v>Operations</v>
      </c>
      <c r="D663" s="13" t="str">
        <f>Raw_Data!D663</f>
        <v>Process Executive</v>
      </c>
      <c r="E663" s="13" t="str">
        <f>Raw_Data!E663</f>
        <v>Kolkata</v>
      </c>
      <c r="F663" s="13" t="str">
        <f>Raw_Data!F663</f>
        <v>Amit Roy</v>
      </c>
      <c r="G663" s="14">
        <f>DATE(VALUE(RIGHT(Raw_Data!G663,4)),VALUE(MID(Raw_Data!G663,4,2)),VALUE(LEFT(Raw_Data!G663,2)))</f>
        <v>46151</v>
      </c>
      <c r="H663" s="13" t="str">
        <f t="shared" si="40"/>
        <v>May-2026</v>
      </c>
      <c r="I663" s="13" t="str">
        <f t="shared" si="41"/>
        <v>Sat</v>
      </c>
      <c r="J663" s="13" t="str">
        <f>Raw_Data!H663</f>
        <v>Present</v>
      </c>
      <c r="K663" s="15">
        <f>IF(Raw_Data!I663="","",TIMEVALUE(Raw_Data!I663))</f>
        <v>0.38750000000000001</v>
      </c>
      <c r="L663" s="15">
        <f>IF(Raw_Data!J663="","",TIMEVALUE(Raw_Data!J663))</f>
        <v>0.75624999999999998</v>
      </c>
      <c r="M663" s="13">
        <f>Raw_Data!K663</f>
        <v>8.85</v>
      </c>
      <c r="N663" s="13">
        <f>Raw_Data!L663</f>
        <v>28</v>
      </c>
      <c r="O663" s="13">
        <f>Raw_Data!M663</f>
        <v>28</v>
      </c>
      <c r="P663" s="13">
        <f t="shared" si="42"/>
        <v>0</v>
      </c>
      <c r="Q663" s="13">
        <f>Raw_Data!O663</f>
        <v>28</v>
      </c>
      <c r="R663" s="16">
        <f t="shared" si="43"/>
        <v>100</v>
      </c>
      <c r="S663" s="16">
        <f>Raw_Data!Q663</f>
        <v>100</v>
      </c>
      <c r="T663" s="17">
        <f>Raw_Data!R663</f>
        <v>0.85</v>
      </c>
      <c r="U663" s="13" t="str">
        <f>Raw_Data!S663</f>
        <v>Low</v>
      </c>
      <c r="V663" s="13" t="str">
        <f>Raw_Data!T663</f>
        <v>Closed</v>
      </c>
    </row>
    <row r="664" spans="1:22" x14ac:dyDescent="0.3">
      <c r="A664" s="13" t="str">
        <f>Raw_Data!A664</f>
        <v>EMP003</v>
      </c>
      <c r="B664" s="13" t="str">
        <f>Raw_Data!B664</f>
        <v>Rahul Verma</v>
      </c>
      <c r="C664" s="13" t="str">
        <f>Raw_Data!C664</f>
        <v>Operations</v>
      </c>
      <c r="D664" s="13" t="str">
        <f>Raw_Data!D664</f>
        <v>Process Executive</v>
      </c>
      <c r="E664" s="13" t="str">
        <f>Raw_Data!E664</f>
        <v>Kolkata</v>
      </c>
      <c r="F664" s="13" t="str">
        <f>Raw_Data!F664</f>
        <v>Amit Roy</v>
      </c>
      <c r="G664" s="14">
        <f>DATE(VALUE(RIGHT(Raw_Data!G664,4)),VALUE(MID(Raw_Data!G664,4,2)),VALUE(LEFT(Raw_Data!G664,2)))</f>
        <v>46151</v>
      </c>
      <c r="H664" s="13" t="str">
        <f t="shared" si="40"/>
        <v>May-2026</v>
      </c>
      <c r="I664" s="13" t="str">
        <f t="shared" si="41"/>
        <v>Sat</v>
      </c>
      <c r="J664" s="13" t="str">
        <f>Raw_Data!H664</f>
        <v>Present</v>
      </c>
      <c r="K664" s="15">
        <f>IF(Raw_Data!I664="","",TIMEVALUE(Raw_Data!I664))</f>
        <v>0.38680555555555557</v>
      </c>
      <c r="L664" s="15">
        <f>IF(Raw_Data!J664="","",TIMEVALUE(Raw_Data!J664))</f>
        <v>0.72986111111111107</v>
      </c>
      <c r="M664" s="13">
        <f>Raw_Data!K664</f>
        <v>8.24</v>
      </c>
      <c r="N664" s="13">
        <f>Raw_Data!L664</f>
        <v>21</v>
      </c>
      <c r="O664" s="13">
        <f>Raw_Data!M664</f>
        <v>21</v>
      </c>
      <c r="P664" s="13">
        <f t="shared" si="42"/>
        <v>0</v>
      </c>
      <c r="Q664" s="13">
        <f>Raw_Data!O664</f>
        <v>21</v>
      </c>
      <c r="R664" s="16">
        <f t="shared" si="43"/>
        <v>100</v>
      </c>
      <c r="S664" s="16">
        <f>Raw_Data!Q664</f>
        <v>100</v>
      </c>
      <c r="T664" s="17">
        <f>Raw_Data!R664</f>
        <v>0.24</v>
      </c>
      <c r="U664" s="13" t="str">
        <f>Raw_Data!S664</f>
        <v>Low</v>
      </c>
      <c r="V664" s="13" t="str">
        <f>Raw_Data!T664</f>
        <v>Closed</v>
      </c>
    </row>
    <row r="665" spans="1:22" x14ac:dyDescent="0.3">
      <c r="A665" s="13" t="str">
        <f>Raw_Data!A665</f>
        <v>EMP004</v>
      </c>
      <c r="B665" s="13" t="str">
        <f>Raw_Data!B665</f>
        <v>Sneha Das</v>
      </c>
      <c r="C665" s="13" t="str">
        <f>Raw_Data!C665</f>
        <v>Operations</v>
      </c>
      <c r="D665" s="13" t="str">
        <f>Raw_Data!D665</f>
        <v>Senior Executive</v>
      </c>
      <c r="E665" s="13" t="str">
        <f>Raw_Data!E665</f>
        <v>Kolkata</v>
      </c>
      <c r="F665" s="13" t="str">
        <f>Raw_Data!F665</f>
        <v>Amit Roy</v>
      </c>
      <c r="G665" s="14">
        <f>DATE(VALUE(RIGHT(Raw_Data!G665,4)),VALUE(MID(Raw_Data!G665,4,2)),VALUE(LEFT(Raw_Data!G665,2)))</f>
        <v>46151</v>
      </c>
      <c r="H665" s="13" t="str">
        <f t="shared" si="40"/>
        <v>May-2026</v>
      </c>
      <c r="I665" s="13" t="str">
        <f t="shared" si="41"/>
        <v>Sat</v>
      </c>
      <c r="J665" s="13" t="str">
        <f>Raw_Data!H665</f>
        <v>Present</v>
      </c>
      <c r="K665" s="15">
        <f>IF(Raw_Data!I665="","",TIMEVALUE(Raw_Data!I665))</f>
        <v>0.37847222222222221</v>
      </c>
      <c r="L665" s="15">
        <f>IF(Raw_Data!J665="","",TIMEVALUE(Raw_Data!J665))</f>
        <v>0.72013888888888888</v>
      </c>
      <c r="M665" s="13">
        <f>Raw_Data!K665</f>
        <v>8.2100000000000009</v>
      </c>
      <c r="N665" s="13">
        <f>Raw_Data!L665</f>
        <v>25</v>
      </c>
      <c r="O665" s="13">
        <f>Raw_Data!M665</f>
        <v>18</v>
      </c>
      <c r="P665" s="13">
        <f t="shared" si="42"/>
        <v>7</v>
      </c>
      <c r="Q665" s="13">
        <f>Raw_Data!O665</f>
        <v>25</v>
      </c>
      <c r="R665" s="16">
        <f t="shared" si="43"/>
        <v>72</v>
      </c>
      <c r="S665" s="16">
        <f>Raw_Data!Q665</f>
        <v>72</v>
      </c>
      <c r="T665" s="17">
        <f>Raw_Data!R665</f>
        <v>0.21</v>
      </c>
      <c r="U665" s="13" t="str">
        <f>Raw_Data!S665</f>
        <v>High</v>
      </c>
      <c r="V665" s="13" t="str">
        <f>Raw_Data!T665</f>
        <v>Pending</v>
      </c>
    </row>
    <row r="666" spans="1:22" x14ac:dyDescent="0.3">
      <c r="A666" s="13" t="str">
        <f>Raw_Data!A666</f>
        <v>EMP005</v>
      </c>
      <c r="B666" s="13" t="str">
        <f>Raw_Data!B666</f>
        <v>Vikram Patel</v>
      </c>
      <c r="C666" s="13" t="str">
        <f>Raw_Data!C666</f>
        <v>Operations</v>
      </c>
      <c r="D666" s="13" t="str">
        <f>Raw_Data!D666</f>
        <v>Process Executive</v>
      </c>
      <c r="E666" s="13" t="str">
        <f>Raw_Data!E666</f>
        <v>Kolkata</v>
      </c>
      <c r="F666" s="13" t="str">
        <f>Raw_Data!F666</f>
        <v>Amit Roy</v>
      </c>
      <c r="G666" s="14">
        <f>DATE(VALUE(RIGHT(Raw_Data!G666,4)),VALUE(MID(Raw_Data!G666,4,2)),VALUE(LEFT(Raw_Data!G666,2)))</f>
        <v>46151</v>
      </c>
      <c r="H666" s="13" t="str">
        <f t="shared" si="40"/>
        <v>May-2026</v>
      </c>
      <c r="I666" s="13" t="str">
        <f t="shared" si="41"/>
        <v>Sat</v>
      </c>
      <c r="J666" s="13" t="str">
        <f>Raw_Data!H666</f>
        <v>Present</v>
      </c>
      <c r="K666" s="15">
        <f>IF(Raw_Data!I666="","",TIMEVALUE(Raw_Data!I666))</f>
        <v>0.38541666666666669</v>
      </c>
      <c r="L666" s="15">
        <f>IF(Raw_Data!J666="","",TIMEVALUE(Raw_Data!J666))</f>
        <v>0.71527777777777779</v>
      </c>
      <c r="M666" s="13">
        <f>Raw_Data!K666</f>
        <v>7.92</v>
      </c>
      <c r="N666" s="13">
        <f>Raw_Data!L666</f>
        <v>18</v>
      </c>
      <c r="O666" s="13">
        <f>Raw_Data!M666</f>
        <v>15</v>
      </c>
      <c r="P666" s="13">
        <f t="shared" si="42"/>
        <v>3</v>
      </c>
      <c r="Q666" s="13">
        <f>Raw_Data!O666</f>
        <v>18</v>
      </c>
      <c r="R666" s="16">
        <f t="shared" si="43"/>
        <v>83.333333333333343</v>
      </c>
      <c r="S666" s="16">
        <f>Raw_Data!Q666</f>
        <v>83.3</v>
      </c>
      <c r="T666" s="17">
        <f>Raw_Data!R666</f>
        <v>0</v>
      </c>
      <c r="U666" s="13" t="str">
        <f>Raw_Data!S666</f>
        <v>Medium</v>
      </c>
      <c r="V666" s="13" t="str">
        <f>Raw_Data!T666</f>
        <v>In Progress</v>
      </c>
    </row>
    <row r="667" spans="1:22" x14ac:dyDescent="0.3">
      <c r="A667" s="13" t="str">
        <f>Raw_Data!A667</f>
        <v>EMP006</v>
      </c>
      <c r="B667" s="13" t="str">
        <f>Raw_Data!B667</f>
        <v>Ananya Gupta</v>
      </c>
      <c r="C667" s="13" t="str">
        <f>Raw_Data!C667</f>
        <v>Finance</v>
      </c>
      <c r="D667" s="13" t="str">
        <f>Raw_Data!D667</f>
        <v>Finance Executive</v>
      </c>
      <c r="E667" s="13" t="str">
        <f>Raw_Data!E667</f>
        <v>Kolkata</v>
      </c>
      <c r="F667" s="13" t="str">
        <f>Raw_Data!F667</f>
        <v>Neha Sen</v>
      </c>
      <c r="G667" s="14">
        <f>DATE(VALUE(RIGHT(Raw_Data!G667,4)),VALUE(MID(Raw_Data!G667,4,2)),VALUE(LEFT(Raw_Data!G667,2)))</f>
        <v>46151</v>
      </c>
      <c r="H667" s="13" t="str">
        <f t="shared" si="40"/>
        <v>May-2026</v>
      </c>
      <c r="I667" s="13" t="str">
        <f t="shared" si="41"/>
        <v>Sat</v>
      </c>
      <c r="J667" s="13" t="str">
        <f>Raw_Data!H667</f>
        <v>Present</v>
      </c>
      <c r="K667" s="15">
        <f>IF(Raw_Data!I667="","",TIMEVALUE(Raw_Data!I667))</f>
        <v>0.38541666666666669</v>
      </c>
      <c r="L667" s="15">
        <f>IF(Raw_Data!J667="","",TIMEVALUE(Raw_Data!J667))</f>
        <v>0.76875000000000004</v>
      </c>
      <c r="M667" s="13">
        <f>Raw_Data!K667</f>
        <v>9.2100000000000009</v>
      </c>
      <c r="N667" s="13">
        <f>Raw_Data!L667</f>
        <v>13</v>
      </c>
      <c r="O667" s="13">
        <f>Raw_Data!M667</f>
        <v>9</v>
      </c>
      <c r="P667" s="13">
        <f t="shared" si="42"/>
        <v>4</v>
      </c>
      <c r="Q667" s="13">
        <f>Raw_Data!O667</f>
        <v>13</v>
      </c>
      <c r="R667" s="16">
        <f t="shared" si="43"/>
        <v>69.230769230769226</v>
      </c>
      <c r="S667" s="16">
        <f>Raw_Data!Q667</f>
        <v>69.2</v>
      </c>
      <c r="T667" s="17">
        <f>Raw_Data!R667</f>
        <v>1.21</v>
      </c>
      <c r="U667" s="13" t="str">
        <f>Raw_Data!S667</f>
        <v>Medium</v>
      </c>
      <c r="V667" s="13" t="str">
        <f>Raw_Data!T667</f>
        <v>Pending</v>
      </c>
    </row>
    <row r="668" spans="1:22" x14ac:dyDescent="0.3">
      <c r="A668" s="13" t="str">
        <f>Raw_Data!A668</f>
        <v>EMP007</v>
      </c>
      <c r="B668" s="13" t="str">
        <f>Raw_Data!B668</f>
        <v>Rohan Mehta</v>
      </c>
      <c r="C668" s="13" t="str">
        <f>Raw_Data!C668</f>
        <v>Finance</v>
      </c>
      <c r="D668" s="13" t="str">
        <f>Raw_Data!D668</f>
        <v>Accounts Executive</v>
      </c>
      <c r="E668" s="13" t="str">
        <f>Raw_Data!E668</f>
        <v>Kolkata</v>
      </c>
      <c r="F668" s="13" t="str">
        <f>Raw_Data!F668</f>
        <v>Neha Sen</v>
      </c>
      <c r="G668" s="14">
        <f>DATE(VALUE(RIGHT(Raw_Data!G668,4)),VALUE(MID(Raw_Data!G668,4,2)),VALUE(LEFT(Raw_Data!G668,2)))</f>
        <v>46151</v>
      </c>
      <c r="H668" s="13" t="str">
        <f t="shared" si="40"/>
        <v>May-2026</v>
      </c>
      <c r="I668" s="13" t="str">
        <f t="shared" si="41"/>
        <v>Sat</v>
      </c>
      <c r="J668" s="13" t="str">
        <f>Raw_Data!H668</f>
        <v>Present</v>
      </c>
      <c r="K668" s="15">
        <f>IF(Raw_Data!I668="","",TIMEVALUE(Raw_Data!I668))</f>
        <v>0.38680555555555557</v>
      </c>
      <c r="L668" s="15">
        <f>IF(Raw_Data!J668="","",TIMEVALUE(Raw_Data!J668))</f>
        <v>0.74236111111111114</v>
      </c>
      <c r="M668" s="13">
        <f>Raw_Data!K668</f>
        <v>8.5399999999999991</v>
      </c>
      <c r="N668" s="13">
        <f>Raw_Data!L668</f>
        <v>17</v>
      </c>
      <c r="O668" s="13">
        <f>Raw_Data!M668</f>
        <v>14</v>
      </c>
      <c r="P668" s="13">
        <f t="shared" si="42"/>
        <v>3</v>
      </c>
      <c r="Q668" s="13">
        <f>Raw_Data!O668</f>
        <v>17</v>
      </c>
      <c r="R668" s="16">
        <f t="shared" si="43"/>
        <v>82.35294117647058</v>
      </c>
      <c r="S668" s="16">
        <f>Raw_Data!Q668</f>
        <v>82.4</v>
      </c>
      <c r="T668" s="17">
        <f>Raw_Data!R668</f>
        <v>0.54</v>
      </c>
      <c r="U668" s="13" t="str">
        <f>Raw_Data!S668</f>
        <v>Medium</v>
      </c>
      <c r="V668" s="13" t="str">
        <f>Raw_Data!T668</f>
        <v>In Progress</v>
      </c>
    </row>
    <row r="669" spans="1:22" x14ac:dyDescent="0.3">
      <c r="A669" s="13" t="str">
        <f>Raw_Data!A669</f>
        <v>EMP008</v>
      </c>
      <c r="B669" s="13" t="str">
        <f>Raw_Data!B669</f>
        <v>Ishita Roy</v>
      </c>
      <c r="C669" s="13" t="str">
        <f>Raw_Data!C669</f>
        <v>Finance</v>
      </c>
      <c r="D669" s="13" t="str">
        <f>Raw_Data!D669</f>
        <v>Finance Executive</v>
      </c>
      <c r="E669" s="13" t="str">
        <f>Raw_Data!E669</f>
        <v>Kolkata</v>
      </c>
      <c r="F669" s="13" t="str">
        <f>Raw_Data!F669</f>
        <v>Neha Sen</v>
      </c>
      <c r="G669" s="14">
        <f>DATE(VALUE(RIGHT(Raw_Data!G669,4)),VALUE(MID(Raw_Data!G669,4,2)),VALUE(LEFT(Raw_Data!G669,2)))</f>
        <v>46151</v>
      </c>
      <c r="H669" s="13" t="str">
        <f t="shared" si="40"/>
        <v>May-2026</v>
      </c>
      <c r="I669" s="13" t="str">
        <f t="shared" si="41"/>
        <v>Sat</v>
      </c>
      <c r="J669" s="13" t="str">
        <f>Raw_Data!H669</f>
        <v>Present</v>
      </c>
      <c r="K669" s="15">
        <f>IF(Raw_Data!I669="","",TIMEVALUE(Raw_Data!I669))</f>
        <v>0.38750000000000001</v>
      </c>
      <c r="L669" s="15">
        <f>IF(Raw_Data!J669="","",TIMEVALUE(Raw_Data!J669))</f>
        <v>0.74444444444444446</v>
      </c>
      <c r="M669" s="13">
        <f>Raw_Data!K669</f>
        <v>8.58</v>
      </c>
      <c r="N669" s="13">
        <f>Raw_Data!L669</f>
        <v>11</v>
      </c>
      <c r="O669" s="13">
        <f>Raw_Data!M669</f>
        <v>10</v>
      </c>
      <c r="P669" s="13">
        <f t="shared" si="42"/>
        <v>1</v>
      </c>
      <c r="Q669" s="13">
        <f>Raw_Data!O669</f>
        <v>11</v>
      </c>
      <c r="R669" s="16">
        <f t="shared" si="43"/>
        <v>90.909090909090907</v>
      </c>
      <c r="S669" s="16">
        <f>Raw_Data!Q669</f>
        <v>90.9</v>
      </c>
      <c r="T669" s="17">
        <f>Raw_Data!R669</f>
        <v>0.57999999999999996</v>
      </c>
      <c r="U669" s="13" t="str">
        <f>Raw_Data!S669</f>
        <v>Low</v>
      </c>
      <c r="V669" s="13" t="str">
        <f>Raw_Data!T669</f>
        <v>In Progress</v>
      </c>
    </row>
    <row r="670" spans="1:22" x14ac:dyDescent="0.3">
      <c r="A670" s="13" t="str">
        <f>Raw_Data!A670</f>
        <v>EMP009</v>
      </c>
      <c r="B670" s="13" t="str">
        <f>Raw_Data!B670</f>
        <v>Arjun Nair</v>
      </c>
      <c r="C670" s="13" t="str">
        <f>Raw_Data!C670</f>
        <v>Sales</v>
      </c>
      <c r="D670" s="13" t="str">
        <f>Raw_Data!D670</f>
        <v>Sales Executive</v>
      </c>
      <c r="E670" s="13" t="str">
        <f>Raw_Data!E670</f>
        <v>Kolkata</v>
      </c>
      <c r="F670" s="13" t="str">
        <f>Raw_Data!F670</f>
        <v>Sourav Das</v>
      </c>
      <c r="G670" s="14">
        <f>DATE(VALUE(RIGHT(Raw_Data!G670,4)),VALUE(MID(Raw_Data!G670,4,2)),VALUE(LEFT(Raw_Data!G670,2)))</f>
        <v>46151</v>
      </c>
      <c r="H670" s="13" t="str">
        <f t="shared" si="40"/>
        <v>May-2026</v>
      </c>
      <c r="I670" s="13" t="str">
        <f t="shared" si="41"/>
        <v>Sat</v>
      </c>
      <c r="J670" s="13" t="str">
        <f>Raw_Data!H670</f>
        <v>Present</v>
      </c>
      <c r="K670" s="15">
        <f>IF(Raw_Data!I670="","",TIMEVALUE(Raw_Data!I670))</f>
        <v>0.38194444444444442</v>
      </c>
      <c r="L670" s="15">
        <f>IF(Raw_Data!J670="","",TIMEVALUE(Raw_Data!J670))</f>
        <v>0.74930555555555556</v>
      </c>
      <c r="M670" s="13">
        <f>Raw_Data!K670</f>
        <v>8.82</v>
      </c>
      <c r="N670" s="13">
        <f>Raw_Data!L670</f>
        <v>11</v>
      </c>
      <c r="O670" s="13">
        <f>Raw_Data!M670</f>
        <v>11</v>
      </c>
      <c r="P670" s="13">
        <f t="shared" si="42"/>
        <v>0</v>
      </c>
      <c r="Q670" s="13">
        <f>Raw_Data!O670</f>
        <v>11</v>
      </c>
      <c r="R670" s="16">
        <f t="shared" si="43"/>
        <v>100</v>
      </c>
      <c r="S670" s="16">
        <f>Raw_Data!Q670</f>
        <v>100</v>
      </c>
      <c r="T670" s="17">
        <f>Raw_Data!R670</f>
        <v>0.82</v>
      </c>
      <c r="U670" s="13" t="str">
        <f>Raw_Data!S670</f>
        <v>Low</v>
      </c>
      <c r="V670" s="13" t="str">
        <f>Raw_Data!T670</f>
        <v>Closed</v>
      </c>
    </row>
    <row r="671" spans="1:22" x14ac:dyDescent="0.3">
      <c r="A671" s="13" t="str">
        <f>Raw_Data!A671</f>
        <v>EMP010</v>
      </c>
      <c r="B671" s="13" t="str">
        <f>Raw_Data!B671</f>
        <v>Meera Kapoor</v>
      </c>
      <c r="C671" s="13" t="str">
        <f>Raw_Data!C671</f>
        <v>Sales</v>
      </c>
      <c r="D671" s="13" t="str">
        <f>Raw_Data!D671</f>
        <v>Sales Executive</v>
      </c>
      <c r="E671" s="13" t="str">
        <f>Raw_Data!E671</f>
        <v>Kolkata</v>
      </c>
      <c r="F671" s="13" t="str">
        <f>Raw_Data!F671</f>
        <v>Sourav Das</v>
      </c>
      <c r="G671" s="14">
        <f>DATE(VALUE(RIGHT(Raw_Data!G671,4)),VALUE(MID(Raw_Data!G671,4,2)),VALUE(LEFT(Raw_Data!G671,2)))</f>
        <v>46151</v>
      </c>
      <c r="H671" s="13" t="str">
        <f t="shared" si="40"/>
        <v>May-2026</v>
      </c>
      <c r="I671" s="13" t="str">
        <f t="shared" si="41"/>
        <v>Sat</v>
      </c>
      <c r="J671" s="13" t="str">
        <f>Raw_Data!H671</f>
        <v>Present</v>
      </c>
      <c r="K671" s="15">
        <f>IF(Raw_Data!I671="","",TIMEVALUE(Raw_Data!I671))</f>
        <v>0.38472222222222224</v>
      </c>
      <c r="L671" s="15">
        <f>IF(Raw_Data!J671="","",TIMEVALUE(Raw_Data!J671))</f>
        <v>0.74791666666666667</v>
      </c>
      <c r="M671" s="13">
        <f>Raw_Data!K671</f>
        <v>8.7200000000000006</v>
      </c>
      <c r="N671" s="13">
        <f>Raw_Data!L671</f>
        <v>20</v>
      </c>
      <c r="O671" s="13">
        <f>Raw_Data!M671</f>
        <v>15</v>
      </c>
      <c r="P671" s="13">
        <f t="shared" si="42"/>
        <v>5</v>
      </c>
      <c r="Q671" s="13">
        <f>Raw_Data!O671</f>
        <v>20</v>
      </c>
      <c r="R671" s="16">
        <f t="shared" si="43"/>
        <v>75</v>
      </c>
      <c r="S671" s="16">
        <f>Raw_Data!Q671</f>
        <v>75</v>
      </c>
      <c r="T671" s="17">
        <f>Raw_Data!R671</f>
        <v>0.72</v>
      </c>
      <c r="U671" s="13" t="str">
        <f>Raw_Data!S671</f>
        <v>Low</v>
      </c>
      <c r="V671" s="13" t="str">
        <f>Raw_Data!T671</f>
        <v>Pending</v>
      </c>
    </row>
    <row r="672" spans="1:22" x14ac:dyDescent="0.3">
      <c r="A672" s="13" t="str">
        <f>Raw_Data!A672</f>
        <v>EMP011</v>
      </c>
      <c r="B672" s="13" t="str">
        <f>Raw_Data!B672</f>
        <v>Karan Malhotra</v>
      </c>
      <c r="C672" s="13" t="str">
        <f>Raw_Data!C672</f>
        <v>Sales</v>
      </c>
      <c r="D672" s="13" t="str">
        <f>Raw_Data!D672</f>
        <v>Senior Executive</v>
      </c>
      <c r="E672" s="13" t="str">
        <f>Raw_Data!E672</f>
        <v>Kolkata</v>
      </c>
      <c r="F672" s="13" t="str">
        <f>Raw_Data!F672</f>
        <v>Sourav Das</v>
      </c>
      <c r="G672" s="14">
        <f>DATE(VALUE(RIGHT(Raw_Data!G672,4)),VALUE(MID(Raw_Data!G672,4,2)),VALUE(LEFT(Raw_Data!G672,2)))</f>
        <v>46151</v>
      </c>
      <c r="H672" s="13" t="str">
        <f t="shared" si="40"/>
        <v>May-2026</v>
      </c>
      <c r="I672" s="13" t="str">
        <f t="shared" si="41"/>
        <v>Sat</v>
      </c>
      <c r="J672" s="13" t="str">
        <f>Raw_Data!H672</f>
        <v>Present</v>
      </c>
      <c r="K672" s="15">
        <f>IF(Raw_Data!I672="","",TIMEVALUE(Raw_Data!I672))</f>
        <v>0.3840277777777778</v>
      </c>
      <c r="L672" s="15">
        <f>IF(Raw_Data!J672="","",TIMEVALUE(Raw_Data!J672))</f>
        <v>0.74722222222222223</v>
      </c>
      <c r="M672" s="13">
        <f>Raw_Data!K672</f>
        <v>8.7200000000000006</v>
      </c>
      <c r="N672" s="13">
        <f>Raw_Data!L672</f>
        <v>11</v>
      </c>
      <c r="O672" s="13">
        <f>Raw_Data!M672</f>
        <v>7</v>
      </c>
      <c r="P672" s="13">
        <f t="shared" si="42"/>
        <v>4</v>
      </c>
      <c r="Q672" s="13">
        <f>Raw_Data!O672</f>
        <v>11</v>
      </c>
      <c r="R672" s="16">
        <f t="shared" si="43"/>
        <v>63.636363636363633</v>
      </c>
      <c r="S672" s="16">
        <f>Raw_Data!Q672</f>
        <v>63.6</v>
      </c>
      <c r="T672" s="17">
        <f>Raw_Data!R672</f>
        <v>0.72</v>
      </c>
      <c r="U672" s="13" t="str">
        <f>Raw_Data!S672</f>
        <v>Low</v>
      </c>
      <c r="V672" s="13" t="str">
        <f>Raw_Data!T672</f>
        <v>Pending</v>
      </c>
    </row>
    <row r="673" spans="1:22" x14ac:dyDescent="0.3">
      <c r="A673" s="13" t="str">
        <f>Raw_Data!A673</f>
        <v>EMP012</v>
      </c>
      <c r="B673" s="13" t="str">
        <f>Raw_Data!B673</f>
        <v>Tanya Bose</v>
      </c>
      <c r="C673" s="13" t="str">
        <f>Raw_Data!C673</f>
        <v>HR</v>
      </c>
      <c r="D673" s="13" t="str">
        <f>Raw_Data!D673</f>
        <v>HR Executive</v>
      </c>
      <c r="E673" s="13" t="str">
        <f>Raw_Data!E673</f>
        <v>Kolkata</v>
      </c>
      <c r="F673" s="13" t="str">
        <f>Raw_Data!F673</f>
        <v>Ritu Ghosh</v>
      </c>
      <c r="G673" s="14">
        <f>DATE(VALUE(RIGHT(Raw_Data!G673,4)),VALUE(MID(Raw_Data!G673,4,2)),VALUE(LEFT(Raw_Data!G673,2)))</f>
        <v>46151</v>
      </c>
      <c r="H673" s="13" t="str">
        <f t="shared" si="40"/>
        <v>May-2026</v>
      </c>
      <c r="I673" s="13" t="str">
        <f t="shared" si="41"/>
        <v>Sat</v>
      </c>
      <c r="J673" s="13" t="str">
        <f>Raw_Data!H673</f>
        <v>Present</v>
      </c>
      <c r="K673" s="15">
        <f>IF(Raw_Data!I673="","",TIMEVALUE(Raw_Data!I673))</f>
        <v>0.3888888888888889</v>
      </c>
      <c r="L673" s="15">
        <f>IF(Raw_Data!J673="","",TIMEVALUE(Raw_Data!J673))</f>
        <v>0.71805555555555556</v>
      </c>
      <c r="M673" s="13">
        <f>Raw_Data!K673</f>
        <v>7.9</v>
      </c>
      <c r="N673" s="13">
        <f>Raw_Data!L673</f>
        <v>7</v>
      </c>
      <c r="O673" s="13">
        <f>Raw_Data!M673</f>
        <v>5</v>
      </c>
      <c r="P673" s="13">
        <f t="shared" si="42"/>
        <v>2</v>
      </c>
      <c r="Q673" s="13">
        <f>Raw_Data!O673</f>
        <v>7</v>
      </c>
      <c r="R673" s="16">
        <f t="shared" si="43"/>
        <v>71.428571428571431</v>
      </c>
      <c r="S673" s="16">
        <f>Raw_Data!Q673</f>
        <v>71.400000000000006</v>
      </c>
      <c r="T673" s="17">
        <f>Raw_Data!R673</f>
        <v>0</v>
      </c>
      <c r="U673" s="13" t="str">
        <f>Raw_Data!S673</f>
        <v>Medium</v>
      </c>
      <c r="V673" s="13" t="str">
        <f>Raw_Data!T673</f>
        <v>In Progress</v>
      </c>
    </row>
    <row r="674" spans="1:22" x14ac:dyDescent="0.3">
      <c r="A674" s="13" t="str">
        <f>Raw_Data!A674</f>
        <v>EMP013</v>
      </c>
      <c r="B674" s="13" t="str">
        <f>Raw_Data!B674</f>
        <v>Aditya Jain</v>
      </c>
      <c r="C674" s="13" t="str">
        <f>Raw_Data!C674</f>
        <v>Customer Support</v>
      </c>
      <c r="D674" s="13" t="str">
        <f>Raw_Data!D674</f>
        <v>Support Executive</v>
      </c>
      <c r="E674" s="13" t="str">
        <f>Raw_Data!E674</f>
        <v>Kolkata</v>
      </c>
      <c r="F674" s="13" t="str">
        <f>Raw_Data!F674</f>
        <v>Ritu Ghosh</v>
      </c>
      <c r="G674" s="14">
        <f>DATE(VALUE(RIGHT(Raw_Data!G674,4)),VALUE(MID(Raw_Data!G674,4,2)),VALUE(LEFT(Raw_Data!G674,2)))</f>
        <v>46151</v>
      </c>
      <c r="H674" s="13" t="str">
        <f t="shared" si="40"/>
        <v>May-2026</v>
      </c>
      <c r="I674" s="13" t="str">
        <f t="shared" si="41"/>
        <v>Sat</v>
      </c>
      <c r="J674" s="13" t="str">
        <f>Raw_Data!H674</f>
        <v>Present</v>
      </c>
      <c r="K674" s="15">
        <f>IF(Raw_Data!I674="","",TIMEVALUE(Raw_Data!I674))</f>
        <v>0.42430555555555555</v>
      </c>
      <c r="L674" s="15">
        <f>IF(Raw_Data!J674="","",TIMEVALUE(Raw_Data!J674))</f>
        <v>0.79861111111111116</v>
      </c>
      <c r="M674" s="13">
        <f>Raw_Data!K674</f>
        <v>8.99</v>
      </c>
      <c r="N674" s="13">
        <f>Raw_Data!L674</f>
        <v>22</v>
      </c>
      <c r="O674" s="13">
        <f>Raw_Data!M674</f>
        <v>16</v>
      </c>
      <c r="P674" s="13">
        <f t="shared" si="42"/>
        <v>6</v>
      </c>
      <c r="Q674" s="13">
        <f>Raw_Data!O674</f>
        <v>22</v>
      </c>
      <c r="R674" s="16">
        <f t="shared" si="43"/>
        <v>72.727272727272734</v>
      </c>
      <c r="S674" s="16">
        <f>Raw_Data!Q674</f>
        <v>72.7</v>
      </c>
      <c r="T674" s="17">
        <f>Raw_Data!R674</f>
        <v>0.99</v>
      </c>
      <c r="U674" s="13" t="str">
        <f>Raw_Data!S674</f>
        <v>High</v>
      </c>
      <c r="V674" s="13" t="str">
        <f>Raw_Data!T674</f>
        <v>Pending</v>
      </c>
    </row>
    <row r="675" spans="1:22" x14ac:dyDescent="0.3">
      <c r="A675" s="13" t="str">
        <f>Raw_Data!A675</f>
        <v>EMP014</v>
      </c>
      <c r="B675" s="13" t="str">
        <f>Raw_Data!B675</f>
        <v>Neha Agarwal</v>
      </c>
      <c r="C675" s="13" t="str">
        <f>Raw_Data!C675</f>
        <v>Customer Support</v>
      </c>
      <c r="D675" s="13" t="str">
        <f>Raw_Data!D675</f>
        <v>Support Executive</v>
      </c>
      <c r="E675" s="13" t="str">
        <f>Raw_Data!E675</f>
        <v>Kolkata</v>
      </c>
      <c r="F675" s="13" t="str">
        <f>Raw_Data!F675</f>
        <v>Ritu Ghosh</v>
      </c>
      <c r="G675" s="14">
        <f>DATE(VALUE(RIGHT(Raw_Data!G675,4)),VALUE(MID(Raw_Data!G675,4,2)),VALUE(LEFT(Raw_Data!G675,2)))</f>
        <v>46151</v>
      </c>
      <c r="H675" s="13" t="str">
        <f t="shared" si="40"/>
        <v>May-2026</v>
      </c>
      <c r="I675" s="13" t="str">
        <f t="shared" si="41"/>
        <v>Sat</v>
      </c>
      <c r="J675" s="13" t="str">
        <f>Raw_Data!H675</f>
        <v>Present</v>
      </c>
      <c r="K675" s="15">
        <f>IF(Raw_Data!I675="","",TIMEVALUE(Raw_Data!I675))</f>
        <v>0.38055555555555554</v>
      </c>
      <c r="L675" s="15">
        <f>IF(Raw_Data!J675="","",TIMEVALUE(Raw_Data!J675))</f>
        <v>0.77430555555555558</v>
      </c>
      <c r="M675" s="13">
        <f>Raw_Data!K675</f>
        <v>9.4600000000000009</v>
      </c>
      <c r="N675" s="13">
        <f>Raw_Data!L675</f>
        <v>27</v>
      </c>
      <c r="O675" s="13">
        <f>Raw_Data!M675</f>
        <v>26</v>
      </c>
      <c r="P675" s="13">
        <f t="shared" si="42"/>
        <v>1</v>
      </c>
      <c r="Q675" s="13">
        <f>Raw_Data!O675</f>
        <v>27</v>
      </c>
      <c r="R675" s="16">
        <f t="shared" si="43"/>
        <v>96.296296296296291</v>
      </c>
      <c r="S675" s="16">
        <f>Raw_Data!Q675</f>
        <v>96.3</v>
      </c>
      <c r="T675" s="17">
        <f>Raw_Data!R675</f>
        <v>1.46</v>
      </c>
      <c r="U675" s="13" t="str">
        <f>Raw_Data!S675</f>
        <v>Low</v>
      </c>
      <c r="V675" s="13" t="str">
        <f>Raw_Data!T675</f>
        <v>In Progress</v>
      </c>
    </row>
    <row r="676" spans="1:22" x14ac:dyDescent="0.3">
      <c r="A676" s="13" t="str">
        <f>Raw_Data!A676</f>
        <v>EMP015</v>
      </c>
      <c r="B676" s="13" t="str">
        <f>Raw_Data!B676</f>
        <v>Siddharth Roy</v>
      </c>
      <c r="C676" s="13" t="str">
        <f>Raw_Data!C676</f>
        <v>Customer Support</v>
      </c>
      <c r="D676" s="13" t="str">
        <f>Raw_Data!D676</f>
        <v>Senior Executive</v>
      </c>
      <c r="E676" s="13" t="str">
        <f>Raw_Data!E676</f>
        <v>Kolkata</v>
      </c>
      <c r="F676" s="13" t="str">
        <f>Raw_Data!F676</f>
        <v>Ritu Ghosh</v>
      </c>
      <c r="G676" s="14">
        <f>DATE(VALUE(RIGHT(Raw_Data!G676,4)),VALUE(MID(Raw_Data!G676,4,2)),VALUE(LEFT(Raw_Data!G676,2)))</f>
        <v>46151</v>
      </c>
      <c r="H676" s="13" t="str">
        <f t="shared" si="40"/>
        <v>May-2026</v>
      </c>
      <c r="I676" s="13" t="str">
        <f t="shared" si="41"/>
        <v>Sat</v>
      </c>
      <c r="J676" s="13" t="str">
        <f>Raw_Data!H676</f>
        <v>Present</v>
      </c>
      <c r="K676" s="15">
        <f>IF(Raw_Data!I676="","",TIMEVALUE(Raw_Data!I676))</f>
        <v>0.37708333333333333</v>
      </c>
      <c r="L676" s="15">
        <f>IF(Raw_Data!J676="","",TIMEVALUE(Raw_Data!J676))</f>
        <v>0.68333333333333335</v>
      </c>
      <c r="M676" s="13">
        <f>Raw_Data!K676</f>
        <v>7.35</v>
      </c>
      <c r="N676" s="13">
        <f>Raw_Data!L676</f>
        <v>32</v>
      </c>
      <c r="O676" s="13">
        <f>Raw_Data!M676</f>
        <v>22</v>
      </c>
      <c r="P676" s="13">
        <f t="shared" si="42"/>
        <v>10</v>
      </c>
      <c r="Q676" s="13">
        <f>Raw_Data!O676</f>
        <v>32</v>
      </c>
      <c r="R676" s="16">
        <f t="shared" si="43"/>
        <v>68.75</v>
      </c>
      <c r="S676" s="16">
        <f>Raw_Data!Q676</f>
        <v>68.8</v>
      </c>
      <c r="T676" s="17">
        <f>Raw_Data!R676</f>
        <v>0</v>
      </c>
      <c r="U676" s="13" t="str">
        <f>Raw_Data!S676</f>
        <v>Medium</v>
      </c>
      <c r="V676" s="13" t="str">
        <f>Raw_Data!T676</f>
        <v>Backlog</v>
      </c>
    </row>
    <row r="677" spans="1:22" x14ac:dyDescent="0.3">
      <c r="A677" s="13" t="str">
        <f>Raw_Data!A677</f>
        <v>EMP016</v>
      </c>
      <c r="B677" s="13" t="str">
        <f>Raw_Data!B677</f>
        <v>Pooja Saha</v>
      </c>
      <c r="C677" s="13" t="str">
        <f>Raw_Data!C677</f>
        <v>Operations</v>
      </c>
      <c r="D677" s="13" t="str">
        <f>Raw_Data!D677</f>
        <v>Process Executive</v>
      </c>
      <c r="E677" s="13" t="str">
        <f>Raw_Data!E677</f>
        <v>Durgapur</v>
      </c>
      <c r="F677" s="13" t="str">
        <f>Raw_Data!F677</f>
        <v>Amit Roy</v>
      </c>
      <c r="G677" s="14">
        <f>DATE(VALUE(RIGHT(Raw_Data!G677,4)),VALUE(MID(Raw_Data!G677,4,2)),VALUE(LEFT(Raw_Data!G677,2)))</f>
        <v>46151</v>
      </c>
      <c r="H677" s="13" t="str">
        <f t="shared" si="40"/>
        <v>May-2026</v>
      </c>
      <c r="I677" s="13" t="str">
        <f t="shared" si="41"/>
        <v>Sat</v>
      </c>
      <c r="J677" s="13" t="str">
        <f>Raw_Data!H677</f>
        <v>Present</v>
      </c>
      <c r="K677" s="15">
        <f>IF(Raw_Data!I677="","",TIMEVALUE(Raw_Data!I677))</f>
        <v>0.37708333333333333</v>
      </c>
      <c r="L677" s="15">
        <f>IF(Raw_Data!J677="","",TIMEVALUE(Raw_Data!J677))</f>
        <v>0.70277777777777772</v>
      </c>
      <c r="M677" s="13">
        <f>Raw_Data!K677</f>
        <v>7.83</v>
      </c>
      <c r="N677" s="13">
        <f>Raw_Data!L677</f>
        <v>19</v>
      </c>
      <c r="O677" s="13">
        <f>Raw_Data!M677</f>
        <v>14</v>
      </c>
      <c r="P677" s="13">
        <f t="shared" si="42"/>
        <v>5</v>
      </c>
      <c r="Q677" s="13">
        <f>Raw_Data!O677</f>
        <v>19</v>
      </c>
      <c r="R677" s="16">
        <f t="shared" si="43"/>
        <v>73.68421052631578</v>
      </c>
      <c r="S677" s="16">
        <f>Raw_Data!Q677</f>
        <v>73.7</v>
      </c>
      <c r="T677" s="17">
        <f>Raw_Data!R677</f>
        <v>0</v>
      </c>
      <c r="U677" s="13" t="str">
        <f>Raw_Data!S677</f>
        <v>Medium</v>
      </c>
      <c r="V677" s="13" t="str">
        <f>Raw_Data!T677</f>
        <v>Pending</v>
      </c>
    </row>
    <row r="678" spans="1:22" x14ac:dyDescent="0.3">
      <c r="A678" s="13" t="str">
        <f>Raw_Data!A678</f>
        <v>EMP017</v>
      </c>
      <c r="B678" s="13" t="str">
        <f>Raw_Data!B678</f>
        <v>Abhishek Paul</v>
      </c>
      <c r="C678" s="13" t="str">
        <f>Raw_Data!C678</f>
        <v>Operations</v>
      </c>
      <c r="D678" s="13" t="str">
        <f>Raw_Data!D678</f>
        <v>Process Executive</v>
      </c>
      <c r="E678" s="13" t="str">
        <f>Raw_Data!E678</f>
        <v>Durgapur</v>
      </c>
      <c r="F678" s="13" t="str">
        <f>Raw_Data!F678</f>
        <v>Amit Roy</v>
      </c>
      <c r="G678" s="14">
        <f>DATE(VALUE(RIGHT(Raw_Data!G678,4)),VALUE(MID(Raw_Data!G678,4,2)),VALUE(LEFT(Raw_Data!G678,2)))</f>
        <v>46151</v>
      </c>
      <c r="H678" s="13" t="str">
        <f t="shared" si="40"/>
        <v>May-2026</v>
      </c>
      <c r="I678" s="13" t="str">
        <f t="shared" si="41"/>
        <v>Sat</v>
      </c>
      <c r="J678" s="13" t="str">
        <f>Raw_Data!H678</f>
        <v>Present</v>
      </c>
      <c r="K678" s="15">
        <f>IF(Raw_Data!I678="","",TIMEVALUE(Raw_Data!I678))</f>
        <v>0.37986111111111109</v>
      </c>
      <c r="L678" s="15">
        <f>IF(Raw_Data!J678="","",TIMEVALUE(Raw_Data!J678))</f>
        <v>0.70416666666666672</v>
      </c>
      <c r="M678" s="13">
        <f>Raw_Data!K678</f>
        <v>7.79</v>
      </c>
      <c r="N678" s="13">
        <f>Raw_Data!L678</f>
        <v>22</v>
      </c>
      <c r="O678" s="13">
        <f>Raw_Data!M678</f>
        <v>16</v>
      </c>
      <c r="P678" s="13">
        <f t="shared" si="42"/>
        <v>6</v>
      </c>
      <c r="Q678" s="13">
        <f>Raw_Data!O678</f>
        <v>22</v>
      </c>
      <c r="R678" s="16">
        <f t="shared" si="43"/>
        <v>72.727272727272734</v>
      </c>
      <c r="S678" s="16">
        <f>Raw_Data!Q678</f>
        <v>72.7</v>
      </c>
      <c r="T678" s="17">
        <f>Raw_Data!R678</f>
        <v>0</v>
      </c>
      <c r="U678" s="13" t="str">
        <f>Raw_Data!S678</f>
        <v>High</v>
      </c>
      <c r="V678" s="13" t="str">
        <f>Raw_Data!T678</f>
        <v>Pending</v>
      </c>
    </row>
    <row r="679" spans="1:22" x14ac:dyDescent="0.3">
      <c r="A679" s="13" t="str">
        <f>Raw_Data!A679</f>
        <v>EMP018</v>
      </c>
      <c r="B679" s="13" t="str">
        <f>Raw_Data!B679</f>
        <v>Nandini Ghosh</v>
      </c>
      <c r="C679" s="13" t="str">
        <f>Raw_Data!C679</f>
        <v>Finance</v>
      </c>
      <c r="D679" s="13" t="str">
        <f>Raw_Data!D679</f>
        <v>Finance Executive</v>
      </c>
      <c r="E679" s="13" t="str">
        <f>Raw_Data!E679</f>
        <v>Durgapur</v>
      </c>
      <c r="F679" s="13" t="str">
        <f>Raw_Data!F679</f>
        <v>Neha Sen</v>
      </c>
      <c r="G679" s="14">
        <f>DATE(VALUE(RIGHT(Raw_Data!G679,4)),VALUE(MID(Raw_Data!G679,4,2)),VALUE(LEFT(Raw_Data!G679,2)))</f>
        <v>46151</v>
      </c>
      <c r="H679" s="13" t="str">
        <f t="shared" si="40"/>
        <v>May-2026</v>
      </c>
      <c r="I679" s="13" t="str">
        <f t="shared" si="41"/>
        <v>Sat</v>
      </c>
      <c r="J679" s="13" t="str">
        <f>Raw_Data!H679</f>
        <v>Present</v>
      </c>
      <c r="K679" s="15">
        <f>IF(Raw_Data!I679="","",TIMEVALUE(Raw_Data!I679))</f>
        <v>0.38194444444444442</v>
      </c>
      <c r="L679" s="15">
        <f>IF(Raw_Data!J679="","",TIMEVALUE(Raw_Data!J679))</f>
        <v>0.7680555555555556</v>
      </c>
      <c r="M679" s="13">
        <f>Raw_Data!K679</f>
        <v>9.27</v>
      </c>
      <c r="N679" s="13">
        <f>Raw_Data!L679</f>
        <v>22</v>
      </c>
      <c r="O679" s="13">
        <f>Raw_Data!M679</f>
        <v>19</v>
      </c>
      <c r="P679" s="13">
        <f t="shared" si="42"/>
        <v>3</v>
      </c>
      <c r="Q679" s="13">
        <f>Raw_Data!O679</f>
        <v>22</v>
      </c>
      <c r="R679" s="16">
        <f t="shared" si="43"/>
        <v>86.36363636363636</v>
      </c>
      <c r="S679" s="16">
        <f>Raw_Data!Q679</f>
        <v>86.4</v>
      </c>
      <c r="T679" s="17">
        <f>Raw_Data!R679</f>
        <v>1.27</v>
      </c>
      <c r="U679" s="13" t="str">
        <f>Raw_Data!S679</f>
        <v>High</v>
      </c>
      <c r="V679" s="13" t="str">
        <f>Raw_Data!T679</f>
        <v>In Progress</v>
      </c>
    </row>
    <row r="680" spans="1:22" x14ac:dyDescent="0.3">
      <c r="A680" s="13" t="str">
        <f>Raw_Data!A680</f>
        <v>EMP019</v>
      </c>
      <c r="B680" s="13" t="str">
        <f>Raw_Data!B680</f>
        <v>Manish Kumar</v>
      </c>
      <c r="C680" s="13" t="str">
        <f>Raw_Data!C680</f>
        <v>Sales</v>
      </c>
      <c r="D680" s="13" t="str">
        <f>Raw_Data!D680</f>
        <v>Sales Executive</v>
      </c>
      <c r="E680" s="13" t="str">
        <f>Raw_Data!E680</f>
        <v>Durgapur</v>
      </c>
      <c r="F680" s="13" t="str">
        <f>Raw_Data!F680</f>
        <v>Sourav Das</v>
      </c>
      <c r="G680" s="14">
        <f>DATE(VALUE(RIGHT(Raw_Data!G680,4)),VALUE(MID(Raw_Data!G680,4,2)),VALUE(LEFT(Raw_Data!G680,2)))</f>
        <v>46151</v>
      </c>
      <c r="H680" s="13" t="str">
        <f t="shared" si="40"/>
        <v>May-2026</v>
      </c>
      <c r="I680" s="13" t="str">
        <f t="shared" si="41"/>
        <v>Sat</v>
      </c>
      <c r="J680" s="13" t="str">
        <f>Raw_Data!H680</f>
        <v>Late</v>
      </c>
      <c r="K680" s="15">
        <f>IF(Raw_Data!I680="","",TIMEVALUE(Raw_Data!I680))</f>
        <v>0.46805555555555556</v>
      </c>
      <c r="L680" s="15">
        <f>IF(Raw_Data!J680="","",TIMEVALUE(Raw_Data!J680))</f>
        <v>0.78125</v>
      </c>
      <c r="M680" s="13">
        <f>Raw_Data!K680</f>
        <v>7.52</v>
      </c>
      <c r="N680" s="13">
        <f>Raw_Data!L680</f>
        <v>25</v>
      </c>
      <c r="O680" s="13">
        <f>Raw_Data!M680</f>
        <v>23</v>
      </c>
      <c r="P680" s="13">
        <f t="shared" si="42"/>
        <v>2</v>
      </c>
      <c r="Q680" s="13">
        <f>Raw_Data!O680</f>
        <v>25</v>
      </c>
      <c r="R680" s="16">
        <f t="shared" si="43"/>
        <v>92</v>
      </c>
      <c r="S680" s="16">
        <f>Raw_Data!Q680</f>
        <v>92</v>
      </c>
      <c r="T680" s="17">
        <f>Raw_Data!R680</f>
        <v>0</v>
      </c>
      <c r="U680" s="13" t="str">
        <f>Raw_Data!S680</f>
        <v>Medium</v>
      </c>
      <c r="V680" s="13" t="str">
        <f>Raw_Data!T680</f>
        <v>In Progress</v>
      </c>
    </row>
    <row r="681" spans="1:22" x14ac:dyDescent="0.3">
      <c r="A681" s="13" t="str">
        <f>Raw_Data!A681</f>
        <v>EMP020</v>
      </c>
      <c r="B681" s="13" t="str">
        <f>Raw_Data!B681</f>
        <v>Riya Chatterjee</v>
      </c>
      <c r="C681" s="13" t="str">
        <f>Raw_Data!C681</f>
        <v>Customer Support</v>
      </c>
      <c r="D681" s="13" t="str">
        <f>Raw_Data!D681</f>
        <v>Support Executive</v>
      </c>
      <c r="E681" s="13" t="str">
        <f>Raw_Data!E681</f>
        <v>Durgapur</v>
      </c>
      <c r="F681" s="13" t="str">
        <f>Raw_Data!F681</f>
        <v>Ritu Ghosh</v>
      </c>
      <c r="G681" s="14">
        <f>DATE(VALUE(RIGHT(Raw_Data!G681,4)),VALUE(MID(Raw_Data!G681,4,2)),VALUE(LEFT(Raw_Data!G681,2)))</f>
        <v>46151</v>
      </c>
      <c r="H681" s="13" t="str">
        <f t="shared" si="40"/>
        <v>May-2026</v>
      </c>
      <c r="I681" s="13" t="str">
        <f t="shared" si="41"/>
        <v>Sat</v>
      </c>
      <c r="J681" s="13" t="str">
        <f>Raw_Data!H681</f>
        <v>Present</v>
      </c>
      <c r="K681" s="15">
        <f>IF(Raw_Data!I681="","",TIMEVALUE(Raw_Data!I681))</f>
        <v>0.42777777777777776</v>
      </c>
      <c r="L681" s="15">
        <f>IF(Raw_Data!J681="","",TIMEVALUE(Raw_Data!J681))</f>
        <v>0.79166666666666663</v>
      </c>
      <c r="M681" s="13">
        <f>Raw_Data!K681</f>
        <v>8.74</v>
      </c>
      <c r="N681" s="13">
        <f>Raw_Data!L681</f>
        <v>26</v>
      </c>
      <c r="O681" s="13">
        <f>Raw_Data!M681</f>
        <v>23</v>
      </c>
      <c r="P681" s="13">
        <f t="shared" si="42"/>
        <v>3</v>
      </c>
      <c r="Q681" s="13">
        <f>Raw_Data!O681</f>
        <v>26</v>
      </c>
      <c r="R681" s="16">
        <f t="shared" si="43"/>
        <v>88.461538461538453</v>
      </c>
      <c r="S681" s="16">
        <f>Raw_Data!Q681</f>
        <v>88.5</v>
      </c>
      <c r="T681" s="17">
        <f>Raw_Data!R681</f>
        <v>0.74</v>
      </c>
      <c r="U681" s="13" t="str">
        <f>Raw_Data!S681</f>
        <v>High</v>
      </c>
      <c r="V681" s="13" t="str">
        <f>Raw_Data!T681</f>
        <v>In Progress</v>
      </c>
    </row>
    <row r="682" spans="1:22" x14ac:dyDescent="0.3">
      <c r="A682" s="13" t="str">
        <f>Raw_Data!A682</f>
        <v>EMP001</v>
      </c>
      <c r="B682" s="13" t="str">
        <f>Raw_Data!B682</f>
        <v>Aarav Sharma</v>
      </c>
      <c r="C682" s="13" t="str">
        <f>Raw_Data!C682</f>
        <v>Operations</v>
      </c>
      <c r="D682" s="13" t="str">
        <f>Raw_Data!D682</f>
        <v>MIS Executive</v>
      </c>
      <c r="E682" s="13" t="str">
        <f>Raw_Data!E682</f>
        <v>Kolkata</v>
      </c>
      <c r="F682" s="13" t="str">
        <f>Raw_Data!F682</f>
        <v>Amit Roy</v>
      </c>
      <c r="G682" s="14">
        <f>DATE(VALUE(RIGHT(Raw_Data!G682,4)),VALUE(MID(Raw_Data!G682,4,2)),VALUE(LEFT(Raw_Data!G682,2)))</f>
        <v>46153</v>
      </c>
      <c r="H682" s="13" t="str">
        <f t="shared" si="40"/>
        <v>May-2026</v>
      </c>
      <c r="I682" s="13" t="str">
        <f t="shared" si="41"/>
        <v>Mon</v>
      </c>
      <c r="J682" s="13" t="str">
        <f>Raw_Data!H682</f>
        <v>Present</v>
      </c>
      <c r="K682" s="15">
        <f>IF(Raw_Data!I682="","",TIMEVALUE(Raw_Data!I682))</f>
        <v>0.37638888888888888</v>
      </c>
      <c r="L682" s="15">
        <f>IF(Raw_Data!J682="","",TIMEVALUE(Raw_Data!J682))</f>
        <v>0.72013888888888888</v>
      </c>
      <c r="M682" s="13">
        <f>Raw_Data!K682</f>
        <v>8.26</v>
      </c>
      <c r="N682" s="13">
        <f>Raw_Data!L682</f>
        <v>21</v>
      </c>
      <c r="O682" s="13">
        <f>Raw_Data!M682</f>
        <v>17</v>
      </c>
      <c r="P682" s="13">
        <f t="shared" si="42"/>
        <v>4</v>
      </c>
      <c r="Q682" s="13">
        <f>Raw_Data!O682</f>
        <v>21</v>
      </c>
      <c r="R682" s="16">
        <f t="shared" si="43"/>
        <v>80.952380952380949</v>
      </c>
      <c r="S682" s="16">
        <f>Raw_Data!Q682</f>
        <v>81</v>
      </c>
      <c r="T682" s="17">
        <f>Raw_Data!R682</f>
        <v>0.26</v>
      </c>
      <c r="U682" s="13" t="str">
        <f>Raw_Data!S682</f>
        <v>Low</v>
      </c>
      <c r="V682" s="13" t="str">
        <f>Raw_Data!T682</f>
        <v>Pending</v>
      </c>
    </row>
    <row r="683" spans="1:22" x14ac:dyDescent="0.3">
      <c r="A683" s="13" t="str">
        <f>Raw_Data!A683</f>
        <v>EMP002</v>
      </c>
      <c r="B683" s="13" t="str">
        <f>Raw_Data!B683</f>
        <v>Priya Singh</v>
      </c>
      <c r="C683" s="13" t="str">
        <f>Raw_Data!C683</f>
        <v>Operations</v>
      </c>
      <c r="D683" s="13" t="str">
        <f>Raw_Data!D683</f>
        <v>Process Executive</v>
      </c>
      <c r="E683" s="13" t="str">
        <f>Raw_Data!E683</f>
        <v>Kolkata</v>
      </c>
      <c r="F683" s="13" t="str">
        <f>Raw_Data!F683</f>
        <v>Amit Roy</v>
      </c>
      <c r="G683" s="14">
        <f>DATE(VALUE(RIGHT(Raw_Data!G683,4)),VALUE(MID(Raw_Data!G683,4,2)),VALUE(LEFT(Raw_Data!G683,2)))</f>
        <v>46153</v>
      </c>
      <c r="H683" s="13" t="str">
        <f t="shared" si="40"/>
        <v>May-2026</v>
      </c>
      <c r="I683" s="13" t="str">
        <f t="shared" si="41"/>
        <v>Mon</v>
      </c>
      <c r="J683" s="13" t="str">
        <f>Raw_Data!H683</f>
        <v>Present</v>
      </c>
      <c r="K683" s="15">
        <f>IF(Raw_Data!I683="","",TIMEVALUE(Raw_Data!I683))</f>
        <v>0.38263888888888886</v>
      </c>
      <c r="L683" s="15">
        <f>IF(Raw_Data!J683="","",TIMEVALUE(Raw_Data!J683))</f>
        <v>0.71111111111111114</v>
      </c>
      <c r="M683" s="13">
        <f>Raw_Data!K683</f>
        <v>7.89</v>
      </c>
      <c r="N683" s="13">
        <f>Raw_Data!L683</f>
        <v>26</v>
      </c>
      <c r="O683" s="13">
        <f>Raw_Data!M683</f>
        <v>23</v>
      </c>
      <c r="P683" s="13">
        <f t="shared" si="42"/>
        <v>3</v>
      </c>
      <c r="Q683" s="13">
        <f>Raw_Data!O683</f>
        <v>26</v>
      </c>
      <c r="R683" s="16">
        <f t="shared" si="43"/>
        <v>88.461538461538453</v>
      </c>
      <c r="S683" s="16">
        <f>Raw_Data!Q683</f>
        <v>88.5</v>
      </c>
      <c r="T683" s="17">
        <f>Raw_Data!R683</f>
        <v>0</v>
      </c>
      <c r="U683" s="13" t="str">
        <f>Raw_Data!S683</f>
        <v>Medium</v>
      </c>
      <c r="V683" s="13" t="str">
        <f>Raw_Data!T683</f>
        <v>In Progress</v>
      </c>
    </row>
    <row r="684" spans="1:22" x14ac:dyDescent="0.3">
      <c r="A684" s="13" t="str">
        <f>Raw_Data!A684</f>
        <v>EMP003</v>
      </c>
      <c r="B684" s="13" t="str">
        <f>Raw_Data!B684</f>
        <v>Rahul Verma</v>
      </c>
      <c r="C684" s="13" t="str">
        <f>Raw_Data!C684</f>
        <v>Operations</v>
      </c>
      <c r="D684" s="13" t="str">
        <f>Raw_Data!D684</f>
        <v>Process Executive</v>
      </c>
      <c r="E684" s="13" t="str">
        <f>Raw_Data!E684</f>
        <v>Kolkata</v>
      </c>
      <c r="F684" s="13" t="str">
        <f>Raw_Data!F684</f>
        <v>Amit Roy</v>
      </c>
      <c r="G684" s="14">
        <f>DATE(VALUE(RIGHT(Raw_Data!G684,4)),VALUE(MID(Raw_Data!G684,4,2)),VALUE(LEFT(Raw_Data!G684,2)))</f>
        <v>46153</v>
      </c>
      <c r="H684" s="13" t="str">
        <f t="shared" si="40"/>
        <v>May-2026</v>
      </c>
      <c r="I684" s="13" t="str">
        <f t="shared" si="41"/>
        <v>Mon</v>
      </c>
      <c r="J684" s="13" t="str">
        <f>Raw_Data!H684</f>
        <v>Present</v>
      </c>
      <c r="K684" s="15">
        <f>IF(Raw_Data!I684="","",TIMEVALUE(Raw_Data!I684))</f>
        <v>0.42291666666666666</v>
      </c>
      <c r="L684" s="15">
        <f>IF(Raw_Data!J684="","",TIMEVALUE(Raw_Data!J684))</f>
        <v>0.72361111111111109</v>
      </c>
      <c r="M684" s="13">
        <f>Raw_Data!K684</f>
        <v>7.22</v>
      </c>
      <c r="N684" s="13">
        <f>Raw_Data!L684</f>
        <v>20</v>
      </c>
      <c r="O684" s="13">
        <f>Raw_Data!M684</f>
        <v>15</v>
      </c>
      <c r="P684" s="13">
        <f t="shared" si="42"/>
        <v>5</v>
      </c>
      <c r="Q684" s="13">
        <f>Raw_Data!O684</f>
        <v>20</v>
      </c>
      <c r="R684" s="16">
        <f t="shared" si="43"/>
        <v>75</v>
      </c>
      <c r="S684" s="16">
        <f>Raw_Data!Q684</f>
        <v>75</v>
      </c>
      <c r="T684" s="17">
        <f>Raw_Data!R684</f>
        <v>0</v>
      </c>
      <c r="U684" s="13" t="str">
        <f>Raw_Data!S684</f>
        <v>Low</v>
      </c>
      <c r="V684" s="13" t="str">
        <f>Raw_Data!T684</f>
        <v>Pending</v>
      </c>
    </row>
    <row r="685" spans="1:22" x14ac:dyDescent="0.3">
      <c r="A685" s="13" t="str">
        <f>Raw_Data!A685</f>
        <v>EMP004</v>
      </c>
      <c r="B685" s="13" t="str">
        <f>Raw_Data!B685</f>
        <v>Sneha Das</v>
      </c>
      <c r="C685" s="13" t="str">
        <f>Raw_Data!C685</f>
        <v>Operations</v>
      </c>
      <c r="D685" s="13" t="str">
        <f>Raw_Data!D685</f>
        <v>Senior Executive</v>
      </c>
      <c r="E685" s="13" t="str">
        <f>Raw_Data!E685</f>
        <v>Kolkata</v>
      </c>
      <c r="F685" s="13" t="str">
        <f>Raw_Data!F685</f>
        <v>Amit Roy</v>
      </c>
      <c r="G685" s="14">
        <f>DATE(VALUE(RIGHT(Raw_Data!G685,4)),VALUE(MID(Raw_Data!G685,4,2)),VALUE(LEFT(Raw_Data!G685,2)))</f>
        <v>46153</v>
      </c>
      <c r="H685" s="13" t="str">
        <f t="shared" si="40"/>
        <v>May-2026</v>
      </c>
      <c r="I685" s="13" t="str">
        <f t="shared" si="41"/>
        <v>Mon</v>
      </c>
      <c r="J685" s="13" t="str">
        <f>Raw_Data!H685</f>
        <v>Present</v>
      </c>
      <c r="K685" s="15">
        <f>IF(Raw_Data!I685="","",TIMEVALUE(Raw_Data!I685))</f>
        <v>0.4284722222222222</v>
      </c>
      <c r="L685" s="15">
        <f>IF(Raw_Data!J685="","",TIMEVALUE(Raw_Data!J685))</f>
        <v>0.77222222222222225</v>
      </c>
      <c r="M685" s="13">
        <f>Raw_Data!K685</f>
        <v>8.25</v>
      </c>
      <c r="N685" s="13">
        <f>Raw_Data!L685</f>
        <v>25</v>
      </c>
      <c r="O685" s="13">
        <f>Raw_Data!M685</f>
        <v>19</v>
      </c>
      <c r="P685" s="13">
        <f t="shared" si="42"/>
        <v>6</v>
      </c>
      <c r="Q685" s="13">
        <f>Raw_Data!O685</f>
        <v>25</v>
      </c>
      <c r="R685" s="16">
        <f t="shared" si="43"/>
        <v>76</v>
      </c>
      <c r="S685" s="16">
        <f>Raw_Data!Q685</f>
        <v>76</v>
      </c>
      <c r="T685" s="17">
        <f>Raw_Data!R685</f>
        <v>0.25</v>
      </c>
      <c r="U685" s="13" t="str">
        <f>Raw_Data!S685</f>
        <v>Medium</v>
      </c>
      <c r="V685" s="13" t="str">
        <f>Raw_Data!T685</f>
        <v>Pending</v>
      </c>
    </row>
    <row r="686" spans="1:22" x14ac:dyDescent="0.3">
      <c r="A686" s="13" t="str">
        <f>Raw_Data!A686</f>
        <v>EMP005</v>
      </c>
      <c r="B686" s="13" t="str">
        <f>Raw_Data!B686</f>
        <v>Vikram Patel</v>
      </c>
      <c r="C686" s="13" t="str">
        <f>Raw_Data!C686</f>
        <v>Operations</v>
      </c>
      <c r="D686" s="13" t="str">
        <f>Raw_Data!D686</f>
        <v>Process Executive</v>
      </c>
      <c r="E686" s="13" t="str">
        <f>Raw_Data!E686</f>
        <v>Kolkata</v>
      </c>
      <c r="F686" s="13" t="str">
        <f>Raw_Data!F686</f>
        <v>Amit Roy</v>
      </c>
      <c r="G686" s="14">
        <f>DATE(VALUE(RIGHT(Raw_Data!G686,4)),VALUE(MID(Raw_Data!G686,4,2)),VALUE(LEFT(Raw_Data!G686,2)))</f>
        <v>46153</v>
      </c>
      <c r="H686" s="13" t="str">
        <f t="shared" si="40"/>
        <v>May-2026</v>
      </c>
      <c r="I686" s="13" t="str">
        <f t="shared" si="41"/>
        <v>Mon</v>
      </c>
      <c r="J686" s="13" t="str">
        <f>Raw_Data!H686</f>
        <v>Present</v>
      </c>
      <c r="K686" s="15">
        <f>IF(Raw_Data!I686="","",TIMEVALUE(Raw_Data!I686))</f>
        <v>0.42152777777777778</v>
      </c>
      <c r="L686" s="15">
        <f>IF(Raw_Data!J686="","",TIMEVALUE(Raw_Data!J686))</f>
        <v>0.74722222222222223</v>
      </c>
      <c r="M686" s="13">
        <f>Raw_Data!K686</f>
        <v>7.83</v>
      </c>
      <c r="N686" s="13">
        <f>Raw_Data!L686</f>
        <v>20</v>
      </c>
      <c r="O686" s="13">
        <f>Raw_Data!M686</f>
        <v>19</v>
      </c>
      <c r="P686" s="13">
        <f t="shared" si="42"/>
        <v>1</v>
      </c>
      <c r="Q686" s="13">
        <f>Raw_Data!O686</f>
        <v>20</v>
      </c>
      <c r="R686" s="16">
        <f t="shared" si="43"/>
        <v>95</v>
      </c>
      <c r="S686" s="16">
        <f>Raw_Data!Q686</f>
        <v>95</v>
      </c>
      <c r="T686" s="17">
        <f>Raw_Data!R686</f>
        <v>0</v>
      </c>
      <c r="U686" s="13" t="str">
        <f>Raw_Data!S686</f>
        <v>High</v>
      </c>
      <c r="V686" s="13" t="str">
        <f>Raw_Data!T686</f>
        <v>In Progress</v>
      </c>
    </row>
    <row r="687" spans="1:22" x14ac:dyDescent="0.3">
      <c r="A687" s="13" t="str">
        <f>Raw_Data!A687</f>
        <v>EMP006</v>
      </c>
      <c r="B687" s="13" t="str">
        <f>Raw_Data!B687</f>
        <v>Ananya Gupta</v>
      </c>
      <c r="C687" s="13" t="str">
        <f>Raw_Data!C687</f>
        <v>Finance</v>
      </c>
      <c r="D687" s="13" t="str">
        <f>Raw_Data!D687</f>
        <v>Finance Executive</v>
      </c>
      <c r="E687" s="13" t="str">
        <f>Raw_Data!E687</f>
        <v>Kolkata</v>
      </c>
      <c r="F687" s="13" t="str">
        <f>Raw_Data!F687</f>
        <v>Neha Sen</v>
      </c>
      <c r="G687" s="14">
        <f>DATE(VALUE(RIGHT(Raw_Data!G687,4)),VALUE(MID(Raw_Data!G687,4,2)),VALUE(LEFT(Raw_Data!G687,2)))</f>
        <v>46153</v>
      </c>
      <c r="H687" s="13" t="str">
        <f t="shared" si="40"/>
        <v>May-2026</v>
      </c>
      <c r="I687" s="13" t="str">
        <f t="shared" si="41"/>
        <v>Mon</v>
      </c>
      <c r="J687" s="13" t="str">
        <f>Raw_Data!H687</f>
        <v>Present</v>
      </c>
      <c r="K687" s="15">
        <f>IF(Raw_Data!I687="","",TIMEVALUE(Raw_Data!I687))</f>
        <v>0.38124999999999998</v>
      </c>
      <c r="L687" s="15">
        <f>IF(Raw_Data!J687="","",TIMEVALUE(Raw_Data!J687))</f>
        <v>0.74583333333333335</v>
      </c>
      <c r="M687" s="13">
        <f>Raw_Data!K687</f>
        <v>8.76</v>
      </c>
      <c r="N687" s="13">
        <f>Raw_Data!L687</f>
        <v>17</v>
      </c>
      <c r="O687" s="13">
        <f>Raw_Data!M687</f>
        <v>15</v>
      </c>
      <c r="P687" s="13">
        <f t="shared" si="42"/>
        <v>2</v>
      </c>
      <c r="Q687" s="13">
        <f>Raw_Data!O687</f>
        <v>17</v>
      </c>
      <c r="R687" s="16">
        <f t="shared" si="43"/>
        <v>88.235294117647058</v>
      </c>
      <c r="S687" s="16">
        <f>Raw_Data!Q687</f>
        <v>88.2</v>
      </c>
      <c r="T687" s="17">
        <f>Raw_Data!R687</f>
        <v>0.76</v>
      </c>
      <c r="U687" s="13" t="str">
        <f>Raw_Data!S687</f>
        <v>Low</v>
      </c>
      <c r="V687" s="13" t="str">
        <f>Raw_Data!T687</f>
        <v>In Progress</v>
      </c>
    </row>
    <row r="688" spans="1:22" x14ac:dyDescent="0.3">
      <c r="A688" s="13" t="str">
        <f>Raw_Data!A688</f>
        <v>EMP007</v>
      </c>
      <c r="B688" s="13" t="str">
        <f>Raw_Data!B688</f>
        <v>Rohan Mehta</v>
      </c>
      <c r="C688" s="13" t="str">
        <f>Raw_Data!C688</f>
        <v>Finance</v>
      </c>
      <c r="D688" s="13" t="str">
        <f>Raw_Data!D688</f>
        <v>Accounts Executive</v>
      </c>
      <c r="E688" s="13" t="str">
        <f>Raw_Data!E688</f>
        <v>Kolkata</v>
      </c>
      <c r="F688" s="13" t="str">
        <f>Raw_Data!F688</f>
        <v>Neha Sen</v>
      </c>
      <c r="G688" s="14">
        <f>DATE(VALUE(RIGHT(Raw_Data!G688,4)),VALUE(MID(Raw_Data!G688,4,2)),VALUE(LEFT(Raw_Data!G688,2)))</f>
        <v>46153</v>
      </c>
      <c r="H688" s="13" t="str">
        <f t="shared" si="40"/>
        <v>May-2026</v>
      </c>
      <c r="I688" s="13" t="str">
        <f t="shared" si="41"/>
        <v>Mon</v>
      </c>
      <c r="J688" s="13" t="str">
        <f>Raw_Data!H688</f>
        <v>Present</v>
      </c>
      <c r="K688" s="15">
        <f>IF(Raw_Data!I688="","",TIMEVALUE(Raw_Data!I688))</f>
        <v>0.37847222222222221</v>
      </c>
      <c r="L688" s="15">
        <f>IF(Raw_Data!J688="","",TIMEVALUE(Raw_Data!J688))</f>
        <v>0.69166666666666665</v>
      </c>
      <c r="M688" s="13">
        <f>Raw_Data!K688</f>
        <v>7.53</v>
      </c>
      <c r="N688" s="13">
        <f>Raw_Data!L688</f>
        <v>20</v>
      </c>
      <c r="O688" s="13">
        <f>Raw_Data!M688</f>
        <v>17</v>
      </c>
      <c r="P688" s="13">
        <f t="shared" si="42"/>
        <v>3</v>
      </c>
      <c r="Q688" s="13">
        <f>Raw_Data!O688</f>
        <v>20</v>
      </c>
      <c r="R688" s="16">
        <f t="shared" si="43"/>
        <v>85</v>
      </c>
      <c r="S688" s="16">
        <f>Raw_Data!Q688</f>
        <v>85</v>
      </c>
      <c r="T688" s="17">
        <f>Raw_Data!R688</f>
        <v>0</v>
      </c>
      <c r="U688" s="13" t="str">
        <f>Raw_Data!S688</f>
        <v>Medium</v>
      </c>
      <c r="V688" s="13" t="str">
        <f>Raw_Data!T688</f>
        <v>In Progress</v>
      </c>
    </row>
    <row r="689" spans="1:22" x14ac:dyDescent="0.3">
      <c r="A689" s="13" t="str">
        <f>Raw_Data!A689</f>
        <v>EMP008</v>
      </c>
      <c r="B689" s="13" t="str">
        <f>Raw_Data!B689</f>
        <v>Ishita Roy</v>
      </c>
      <c r="C689" s="13" t="str">
        <f>Raw_Data!C689</f>
        <v>Finance</v>
      </c>
      <c r="D689" s="13" t="str">
        <f>Raw_Data!D689</f>
        <v>Finance Executive</v>
      </c>
      <c r="E689" s="13" t="str">
        <f>Raw_Data!E689</f>
        <v>Kolkata</v>
      </c>
      <c r="F689" s="13" t="str">
        <f>Raw_Data!F689</f>
        <v>Neha Sen</v>
      </c>
      <c r="G689" s="14">
        <f>DATE(VALUE(RIGHT(Raw_Data!G689,4)),VALUE(MID(Raw_Data!G689,4,2)),VALUE(LEFT(Raw_Data!G689,2)))</f>
        <v>46153</v>
      </c>
      <c r="H689" s="13" t="str">
        <f t="shared" si="40"/>
        <v>May-2026</v>
      </c>
      <c r="I689" s="13" t="str">
        <f t="shared" si="41"/>
        <v>Mon</v>
      </c>
      <c r="J689" s="13" t="str">
        <f>Raw_Data!H689</f>
        <v>Present</v>
      </c>
      <c r="K689" s="15">
        <f>IF(Raw_Data!I689="","",TIMEVALUE(Raw_Data!I689))</f>
        <v>0.375</v>
      </c>
      <c r="L689" s="15">
        <f>IF(Raw_Data!J689="","",TIMEVALUE(Raw_Data!J689))</f>
        <v>0.69027777777777777</v>
      </c>
      <c r="M689" s="13">
        <f>Raw_Data!K689</f>
        <v>7.57</v>
      </c>
      <c r="N689" s="13">
        <f>Raw_Data!L689</f>
        <v>19</v>
      </c>
      <c r="O689" s="13">
        <f>Raw_Data!M689</f>
        <v>19</v>
      </c>
      <c r="P689" s="13">
        <f t="shared" si="42"/>
        <v>0</v>
      </c>
      <c r="Q689" s="13">
        <f>Raw_Data!O689</f>
        <v>19</v>
      </c>
      <c r="R689" s="16">
        <f t="shared" si="43"/>
        <v>100</v>
      </c>
      <c r="S689" s="16">
        <f>Raw_Data!Q689</f>
        <v>100</v>
      </c>
      <c r="T689" s="17">
        <f>Raw_Data!R689</f>
        <v>0</v>
      </c>
      <c r="U689" s="13" t="str">
        <f>Raw_Data!S689</f>
        <v>Low</v>
      </c>
      <c r="V689" s="13" t="str">
        <f>Raw_Data!T689</f>
        <v>Closed</v>
      </c>
    </row>
    <row r="690" spans="1:22" x14ac:dyDescent="0.3">
      <c r="A690" s="13" t="str">
        <f>Raw_Data!A690</f>
        <v>EMP009</v>
      </c>
      <c r="B690" s="13" t="str">
        <f>Raw_Data!B690</f>
        <v>Arjun Nair</v>
      </c>
      <c r="C690" s="13" t="str">
        <f>Raw_Data!C690</f>
        <v>Sales</v>
      </c>
      <c r="D690" s="13" t="str">
        <f>Raw_Data!D690</f>
        <v>Sales Executive</v>
      </c>
      <c r="E690" s="13" t="str">
        <f>Raw_Data!E690</f>
        <v>Kolkata</v>
      </c>
      <c r="F690" s="13" t="str">
        <f>Raw_Data!F690</f>
        <v>Sourav Das</v>
      </c>
      <c r="G690" s="14">
        <f>DATE(VALUE(RIGHT(Raw_Data!G690,4)),VALUE(MID(Raw_Data!G690,4,2)),VALUE(LEFT(Raw_Data!G690,2)))</f>
        <v>46153</v>
      </c>
      <c r="H690" s="13" t="str">
        <f t="shared" si="40"/>
        <v>May-2026</v>
      </c>
      <c r="I690" s="13" t="str">
        <f t="shared" si="41"/>
        <v>Mon</v>
      </c>
      <c r="J690" s="13" t="str">
        <f>Raw_Data!H690</f>
        <v>Present</v>
      </c>
      <c r="K690" s="15">
        <f>IF(Raw_Data!I690="","",TIMEVALUE(Raw_Data!I690))</f>
        <v>0.38124999999999998</v>
      </c>
      <c r="L690" s="15">
        <f>IF(Raw_Data!J690="","",TIMEVALUE(Raw_Data!J690))</f>
        <v>0.70833333333333337</v>
      </c>
      <c r="M690" s="13">
        <f>Raw_Data!K690</f>
        <v>7.85</v>
      </c>
      <c r="N690" s="13">
        <f>Raw_Data!L690</f>
        <v>18</v>
      </c>
      <c r="O690" s="13">
        <f>Raw_Data!M690</f>
        <v>14</v>
      </c>
      <c r="P690" s="13">
        <f t="shared" si="42"/>
        <v>4</v>
      </c>
      <c r="Q690" s="13">
        <f>Raw_Data!O690</f>
        <v>18</v>
      </c>
      <c r="R690" s="16">
        <f t="shared" si="43"/>
        <v>77.777777777777786</v>
      </c>
      <c r="S690" s="16">
        <f>Raw_Data!Q690</f>
        <v>77.8</v>
      </c>
      <c r="T690" s="17">
        <f>Raw_Data!R690</f>
        <v>0</v>
      </c>
      <c r="U690" s="13" t="str">
        <f>Raw_Data!S690</f>
        <v>Low</v>
      </c>
      <c r="V690" s="13" t="str">
        <f>Raw_Data!T690</f>
        <v>Pending</v>
      </c>
    </row>
    <row r="691" spans="1:22" x14ac:dyDescent="0.3">
      <c r="A691" s="13" t="str">
        <f>Raw_Data!A691</f>
        <v>EMP010</v>
      </c>
      <c r="B691" s="13" t="str">
        <f>Raw_Data!B691</f>
        <v>Meera Kapoor</v>
      </c>
      <c r="C691" s="13" t="str">
        <f>Raw_Data!C691</f>
        <v>Sales</v>
      </c>
      <c r="D691" s="13" t="str">
        <f>Raw_Data!D691</f>
        <v>Sales Executive</v>
      </c>
      <c r="E691" s="13" t="str">
        <f>Raw_Data!E691</f>
        <v>Kolkata</v>
      </c>
      <c r="F691" s="13" t="str">
        <f>Raw_Data!F691</f>
        <v>Sourav Das</v>
      </c>
      <c r="G691" s="14">
        <f>DATE(VALUE(RIGHT(Raw_Data!G691,4)),VALUE(MID(Raw_Data!G691,4,2)),VALUE(LEFT(Raw_Data!G691,2)))</f>
        <v>46153</v>
      </c>
      <c r="H691" s="13" t="str">
        <f t="shared" si="40"/>
        <v>May-2026</v>
      </c>
      <c r="I691" s="13" t="str">
        <f t="shared" si="41"/>
        <v>Mon</v>
      </c>
      <c r="J691" s="13" t="str">
        <f>Raw_Data!H691</f>
        <v>Present</v>
      </c>
      <c r="K691" s="15">
        <f>IF(Raw_Data!I691="","",TIMEVALUE(Raw_Data!I691))</f>
        <v>0.3840277777777778</v>
      </c>
      <c r="L691" s="15">
        <f>IF(Raw_Data!J691="","",TIMEVALUE(Raw_Data!J691))</f>
        <v>0.71527777777777779</v>
      </c>
      <c r="M691" s="13">
        <f>Raw_Data!K691</f>
        <v>7.95</v>
      </c>
      <c r="N691" s="13">
        <f>Raw_Data!L691</f>
        <v>12</v>
      </c>
      <c r="O691" s="13">
        <f>Raw_Data!M691</f>
        <v>12</v>
      </c>
      <c r="P691" s="13">
        <f t="shared" si="42"/>
        <v>0</v>
      </c>
      <c r="Q691" s="13">
        <f>Raw_Data!O691</f>
        <v>12</v>
      </c>
      <c r="R691" s="16">
        <f t="shared" si="43"/>
        <v>100</v>
      </c>
      <c r="S691" s="16">
        <f>Raw_Data!Q691</f>
        <v>100</v>
      </c>
      <c r="T691" s="17">
        <f>Raw_Data!R691</f>
        <v>0</v>
      </c>
      <c r="U691" s="13" t="str">
        <f>Raw_Data!S691</f>
        <v>Low</v>
      </c>
      <c r="V691" s="13" t="str">
        <f>Raw_Data!T691</f>
        <v>Closed</v>
      </c>
    </row>
    <row r="692" spans="1:22" x14ac:dyDescent="0.3">
      <c r="A692" s="13" t="str">
        <f>Raw_Data!A692</f>
        <v>EMP011</v>
      </c>
      <c r="B692" s="13" t="str">
        <f>Raw_Data!B692</f>
        <v>Karan Malhotra</v>
      </c>
      <c r="C692" s="13" t="str">
        <f>Raw_Data!C692</f>
        <v>Sales</v>
      </c>
      <c r="D692" s="13" t="str">
        <f>Raw_Data!D692</f>
        <v>Senior Executive</v>
      </c>
      <c r="E692" s="13" t="str">
        <f>Raw_Data!E692</f>
        <v>Kolkata</v>
      </c>
      <c r="F692" s="13" t="str">
        <f>Raw_Data!F692</f>
        <v>Sourav Das</v>
      </c>
      <c r="G692" s="14">
        <f>DATE(VALUE(RIGHT(Raw_Data!G692,4)),VALUE(MID(Raw_Data!G692,4,2)),VALUE(LEFT(Raw_Data!G692,2)))</f>
        <v>46153</v>
      </c>
      <c r="H692" s="13" t="str">
        <f t="shared" si="40"/>
        <v>May-2026</v>
      </c>
      <c r="I692" s="13" t="str">
        <f t="shared" si="41"/>
        <v>Mon</v>
      </c>
      <c r="J692" s="13" t="str">
        <f>Raw_Data!H692</f>
        <v>Absent</v>
      </c>
      <c r="K692" s="15" t="str">
        <f>IF(Raw_Data!I692="","",TIMEVALUE(Raw_Data!I692))</f>
        <v/>
      </c>
      <c r="L692" s="15" t="str">
        <f>IF(Raw_Data!J692="","",TIMEVALUE(Raw_Data!J692))</f>
        <v/>
      </c>
      <c r="M692" s="13">
        <f>Raw_Data!K692</f>
        <v>0</v>
      </c>
      <c r="N692" s="13">
        <f>Raw_Data!L692</f>
        <v>0</v>
      </c>
      <c r="O692" s="13">
        <f>Raw_Data!M692</f>
        <v>0</v>
      </c>
      <c r="P692" s="13">
        <f t="shared" si="42"/>
        <v>0</v>
      </c>
      <c r="Q692" s="13">
        <f>Raw_Data!O692</f>
        <v>0</v>
      </c>
      <c r="R692" s="16">
        <f t="shared" si="43"/>
        <v>0</v>
      </c>
      <c r="S692" s="16">
        <f>Raw_Data!Q692</f>
        <v>0</v>
      </c>
      <c r="T692" s="17">
        <f>Raw_Data!R692</f>
        <v>0</v>
      </c>
      <c r="U692" s="13" t="str">
        <f>Raw_Data!S692</f>
        <v>Low</v>
      </c>
      <c r="V692" s="13" t="str">
        <f>Raw_Data!T692</f>
        <v>Closed</v>
      </c>
    </row>
    <row r="693" spans="1:22" x14ac:dyDescent="0.3">
      <c r="A693" s="13" t="str">
        <f>Raw_Data!A693</f>
        <v>EMP012</v>
      </c>
      <c r="B693" s="13" t="str">
        <f>Raw_Data!B693</f>
        <v>Tanya Bose</v>
      </c>
      <c r="C693" s="13" t="str">
        <f>Raw_Data!C693</f>
        <v>HR</v>
      </c>
      <c r="D693" s="13" t="str">
        <f>Raw_Data!D693</f>
        <v>HR Executive</v>
      </c>
      <c r="E693" s="13" t="str">
        <f>Raw_Data!E693</f>
        <v>Kolkata</v>
      </c>
      <c r="F693" s="13" t="str">
        <f>Raw_Data!F693</f>
        <v>Ritu Ghosh</v>
      </c>
      <c r="G693" s="14">
        <f>DATE(VALUE(RIGHT(Raw_Data!G693,4)),VALUE(MID(Raw_Data!G693,4,2)),VALUE(LEFT(Raw_Data!G693,2)))</f>
        <v>46153</v>
      </c>
      <c r="H693" s="13" t="str">
        <f t="shared" si="40"/>
        <v>May-2026</v>
      </c>
      <c r="I693" s="13" t="str">
        <f t="shared" si="41"/>
        <v>Mon</v>
      </c>
      <c r="J693" s="13" t="str">
        <f>Raw_Data!H693</f>
        <v>Present</v>
      </c>
      <c r="K693" s="15">
        <f>IF(Raw_Data!I693="","",TIMEVALUE(Raw_Data!I693))</f>
        <v>0.38194444444444442</v>
      </c>
      <c r="L693" s="15">
        <f>IF(Raw_Data!J693="","",TIMEVALUE(Raw_Data!J693))</f>
        <v>0.68958333333333333</v>
      </c>
      <c r="M693" s="13">
        <f>Raw_Data!K693</f>
        <v>7.39</v>
      </c>
      <c r="N693" s="13">
        <f>Raw_Data!L693</f>
        <v>12</v>
      </c>
      <c r="O693" s="13">
        <f>Raw_Data!M693</f>
        <v>9</v>
      </c>
      <c r="P693" s="13">
        <f t="shared" si="42"/>
        <v>3</v>
      </c>
      <c r="Q693" s="13">
        <f>Raw_Data!O693</f>
        <v>12</v>
      </c>
      <c r="R693" s="16">
        <f t="shared" si="43"/>
        <v>75</v>
      </c>
      <c r="S693" s="16">
        <f>Raw_Data!Q693</f>
        <v>75</v>
      </c>
      <c r="T693" s="17">
        <f>Raw_Data!R693</f>
        <v>0</v>
      </c>
      <c r="U693" s="13" t="str">
        <f>Raw_Data!S693</f>
        <v>Medium</v>
      </c>
      <c r="V693" s="13" t="str">
        <f>Raw_Data!T693</f>
        <v>In Progress</v>
      </c>
    </row>
    <row r="694" spans="1:22" x14ac:dyDescent="0.3">
      <c r="A694" s="13" t="str">
        <f>Raw_Data!A694</f>
        <v>EMP013</v>
      </c>
      <c r="B694" s="13" t="str">
        <f>Raw_Data!B694</f>
        <v>Aditya Jain</v>
      </c>
      <c r="C694" s="13" t="str">
        <f>Raw_Data!C694</f>
        <v>Customer Support</v>
      </c>
      <c r="D694" s="13" t="str">
        <f>Raw_Data!D694</f>
        <v>Support Executive</v>
      </c>
      <c r="E694" s="13" t="str">
        <f>Raw_Data!E694</f>
        <v>Kolkata</v>
      </c>
      <c r="F694" s="13" t="str">
        <f>Raw_Data!F694</f>
        <v>Ritu Ghosh</v>
      </c>
      <c r="G694" s="14">
        <f>DATE(VALUE(RIGHT(Raw_Data!G694,4)),VALUE(MID(Raw_Data!G694,4,2)),VALUE(LEFT(Raw_Data!G694,2)))</f>
        <v>46153</v>
      </c>
      <c r="H694" s="13" t="str">
        <f t="shared" si="40"/>
        <v>May-2026</v>
      </c>
      <c r="I694" s="13" t="str">
        <f t="shared" si="41"/>
        <v>Mon</v>
      </c>
      <c r="J694" s="13" t="str">
        <f>Raw_Data!H694</f>
        <v>Present</v>
      </c>
      <c r="K694" s="15">
        <f>IF(Raw_Data!I694="","",TIMEVALUE(Raw_Data!I694))</f>
        <v>0.37916666666666665</v>
      </c>
      <c r="L694" s="15">
        <f>IF(Raw_Data!J694="","",TIMEVALUE(Raw_Data!J694))</f>
        <v>0.76875000000000004</v>
      </c>
      <c r="M694" s="13">
        <f>Raw_Data!K694</f>
        <v>9.35</v>
      </c>
      <c r="N694" s="13">
        <f>Raw_Data!L694</f>
        <v>25</v>
      </c>
      <c r="O694" s="13">
        <f>Raw_Data!M694</f>
        <v>19</v>
      </c>
      <c r="P694" s="13">
        <f t="shared" si="42"/>
        <v>6</v>
      </c>
      <c r="Q694" s="13">
        <f>Raw_Data!O694</f>
        <v>25</v>
      </c>
      <c r="R694" s="16">
        <f t="shared" si="43"/>
        <v>76</v>
      </c>
      <c r="S694" s="16">
        <f>Raw_Data!Q694</f>
        <v>76</v>
      </c>
      <c r="T694" s="17">
        <f>Raw_Data!R694</f>
        <v>1.35</v>
      </c>
      <c r="U694" s="13" t="str">
        <f>Raw_Data!S694</f>
        <v>Medium</v>
      </c>
      <c r="V694" s="13" t="str">
        <f>Raw_Data!T694</f>
        <v>Pending</v>
      </c>
    </row>
    <row r="695" spans="1:22" x14ac:dyDescent="0.3">
      <c r="A695" s="13" t="str">
        <f>Raw_Data!A695</f>
        <v>EMP014</v>
      </c>
      <c r="B695" s="13" t="str">
        <f>Raw_Data!B695</f>
        <v>Neha Agarwal</v>
      </c>
      <c r="C695" s="13" t="str">
        <f>Raw_Data!C695</f>
        <v>Customer Support</v>
      </c>
      <c r="D695" s="13" t="str">
        <f>Raw_Data!D695</f>
        <v>Support Executive</v>
      </c>
      <c r="E695" s="13" t="str">
        <f>Raw_Data!E695</f>
        <v>Kolkata</v>
      </c>
      <c r="F695" s="13" t="str">
        <f>Raw_Data!F695</f>
        <v>Ritu Ghosh</v>
      </c>
      <c r="G695" s="14">
        <f>DATE(VALUE(RIGHT(Raw_Data!G695,4)),VALUE(MID(Raw_Data!G695,4,2)),VALUE(LEFT(Raw_Data!G695,2)))</f>
        <v>46153</v>
      </c>
      <c r="H695" s="13" t="str">
        <f t="shared" si="40"/>
        <v>May-2026</v>
      </c>
      <c r="I695" s="13" t="str">
        <f t="shared" si="41"/>
        <v>Mon</v>
      </c>
      <c r="J695" s="13" t="str">
        <f>Raw_Data!H695</f>
        <v>Present</v>
      </c>
      <c r="K695" s="15">
        <f>IF(Raw_Data!I695="","",TIMEVALUE(Raw_Data!I695))</f>
        <v>0.38333333333333336</v>
      </c>
      <c r="L695" s="15">
        <f>IF(Raw_Data!J695="","",TIMEVALUE(Raw_Data!J695))</f>
        <v>0.76041666666666663</v>
      </c>
      <c r="M695" s="13">
        <f>Raw_Data!K695</f>
        <v>9.0500000000000007</v>
      </c>
      <c r="N695" s="13">
        <f>Raw_Data!L695</f>
        <v>20</v>
      </c>
      <c r="O695" s="13">
        <f>Raw_Data!M695</f>
        <v>14</v>
      </c>
      <c r="P695" s="13">
        <f t="shared" si="42"/>
        <v>6</v>
      </c>
      <c r="Q695" s="13">
        <f>Raw_Data!O695</f>
        <v>20</v>
      </c>
      <c r="R695" s="16">
        <f t="shared" si="43"/>
        <v>70</v>
      </c>
      <c r="S695" s="16">
        <f>Raw_Data!Q695</f>
        <v>70</v>
      </c>
      <c r="T695" s="17">
        <f>Raw_Data!R695</f>
        <v>1.05</v>
      </c>
      <c r="U695" s="13" t="str">
        <f>Raw_Data!S695</f>
        <v>Medium</v>
      </c>
      <c r="V695" s="13" t="str">
        <f>Raw_Data!T695</f>
        <v>Pending</v>
      </c>
    </row>
    <row r="696" spans="1:22" x14ac:dyDescent="0.3">
      <c r="A696" s="13" t="str">
        <f>Raw_Data!A696</f>
        <v>EMP015</v>
      </c>
      <c r="B696" s="13" t="str">
        <f>Raw_Data!B696</f>
        <v>Siddharth Roy</v>
      </c>
      <c r="C696" s="13" t="str">
        <f>Raw_Data!C696</f>
        <v>Customer Support</v>
      </c>
      <c r="D696" s="13" t="str">
        <f>Raw_Data!D696</f>
        <v>Senior Executive</v>
      </c>
      <c r="E696" s="13" t="str">
        <f>Raw_Data!E696</f>
        <v>Kolkata</v>
      </c>
      <c r="F696" s="13" t="str">
        <f>Raw_Data!F696</f>
        <v>Ritu Ghosh</v>
      </c>
      <c r="G696" s="14">
        <f>DATE(VALUE(RIGHT(Raw_Data!G696,4)),VALUE(MID(Raw_Data!G696,4,2)),VALUE(LEFT(Raw_Data!G696,2)))</f>
        <v>46153</v>
      </c>
      <c r="H696" s="13" t="str">
        <f t="shared" si="40"/>
        <v>May-2026</v>
      </c>
      <c r="I696" s="13" t="str">
        <f t="shared" si="41"/>
        <v>Mon</v>
      </c>
      <c r="J696" s="13" t="str">
        <f>Raw_Data!H696</f>
        <v>Present</v>
      </c>
      <c r="K696" s="15">
        <f>IF(Raw_Data!I696="","",TIMEVALUE(Raw_Data!I696))</f>
        <v>0.38541666666666669</v>
      </c>
      <c r="L696" s="15">
        <f>IF(Raw_Data!J696="","",TIMEVALUE(Raw_Data!J696))</f>
        <v>0.72361111111111109</v>
      </c>
      <c r="M696" s="13">
        <f>Raw_Data!K696</f>
        <v>8.1300000000000008</v>
      </c>
      <c r="N696" s="13">
        <f>Raw_Data!L696</f>
        <v>30</v>
      </c>
      <c r="O696" s="13">
        <f>Raw_Data!M696</f>
        <v>30</v>
      </c>
      <c r="P696" s="13">
        <f t="shared" si="42"/>
        <v>0</v>
      </c>
      <c r="Q696" s="13">
        <f>Raw_Data!O696</f>
        <v>30</v>
      </c>
      <c r="R696" s="16">
        <f t="shared" si="43"/>
        <v>100</v>
      </c>
      <c r="S696" s="16">
        <f>Raw_Data!Q696</f>
        <v>100</v>
      </c>
      <c r="T696" s="17">
        <f>Raw_Data!R696</f>
        <v>0.13</v>
      </c>
      <c r="U696" s="13" t="str">
        <f>Raw_Data!S696</f>
        <v>Low</v>
      </c>
      <c r="V696" s="13" t="str">
        <f>Raw_Data!T696</f>
        <v>Closed</v>
      </c>
    </row>
    <row r="697" spans="1:22" x14ac:dyDescent="0.3">
      <c r="A697" s="13" t="str">
        <f>Raw_Data!A697</f>
        <v>EMP016</v>
      </c>
      <c r="B697" s="13" t="str">
        <f>Raw_Data!B697</f>
        <v>Pooja Saha</v>
      </c>
      <c r="C697" s="13" t="str">
        <f>Raw_Data!C697</f>
        <v>Operations</v>
      </c>
      <c r="D697" s="13" t="str">
        <f>Raw_Data!D697</f>
        <v>Process Executive</v>
      </c>
      <c r="E697" s="13" t="str">
        <f>Raw_Data!E697</f>
        <v>Durgapur</v>
      </c>
      <c r="F697" s="13" t="str">
        <f>Raw_Data!F697</f>
        <v>Amit Roy</v>
      </c>
      <c r="G697" s="14">
        <f>DATE(VALUE(RIGHT(Raw_Data!G697,4)),VALUE(MID(Raw_Data!G697,4,2)),VALUE(LEFT(Raw_Data!G697,2)))</f>
        <v>46153</v>
      </c>
      <c r="H697" s="13" t="str">
        <f t="shared" si="40"/>
        <v>May-2026</v>
      </c>
      <c r="I697" s="13" t="str">
        <f t="shared" si="41"/>
        <v>Mon</v>
      </c>
      <c r="J697" s="13" t="str">
        <f>Raw_Data!H697</f>
        <v>Late</v>
      </c>
      <c r="K697" s="15">
        <f>IF(Raw_Data!I697="","",TIMEVALUE(Raw_Data!I697))</f>
        <v>0.43055555555555558</v>
      </c>
      <c r="L697" s="15">
        <f>IF(Raw_Data!J697="","",TIMEVALUE(Raw_Data!J697))</f>
        <v>0.80347222222222225</v>
      </c>
      <c r="M697" s="13">
        <f>Raw_Data!K697</f>
        <v>8.9499999999999993</v>
      </c>
      <c r="N697" s="13">
        <f>Raw_Data!L697</f>
        <v>23</v>
      </c>
      <c r="O697" s="13">
        <f>Raw_Data!M697</f>
        <v>17</v>
      </c>
      <c r="P697" s="13">
        <f t="shared" si="42"/>
        <v>6</v>
      </c>
      <c r="Q697" s="13">
        <f>Raw_Data!O697</f>
        <v>23</v>
      </c>
      <c r="R697" s="16">
        <f t="shared" si="43"/>
        <v>73.91304347826086</v>
      </c>
      <c r="S697" s="16">
        <f>Raw_Data!Q697</f>
        <v>73.900000000000006</v>
      </c>
      <c r="T697" s="17">
        <f>Raw_Data!R697</f>
        <v>0.95</v>
      </c>
      <c r="U697" s="13" t="str">
        <f>Raw_Data!S697</f>
        <v>Medium</v>
      </c>
      <c r="V697" s="13" t="str">
        <f>Raw_Data!T697</f>
        <v>Pending</v>
      </c>
    </row>
    <row r="698" spans="1:22" x14ac:dyDescent="0.3">
      <c r="A698" s="13" t="str">
        <f>Raw_Data!A698</f>
        <v>EMP017</v>
      </c>
      <c r="B698" s="13" t="str">
        <f>Raw_Data!B698</f>
        <v>Abhishek Paul</v>
      </c>
      <c r="C698" s="13" t="str">
        <f>Raw_Data!C698</f>
        <v>Operations</v>
      </c>
      <c r="D698" s="13" t="str">
        <f>Raw_Data!D698</f>
        <v>Process Executive</v>
      </c>
      <c r="E698" s="13" t="str">
        <f>Raw_Data!E698</f>
        <v>Durgapur</v>
      </c>
      <c r="F698" s="13" t="str">
        <f>Raw_Data!F698</f>
        <v>Amit Roy</v>
      </c>
      <c r="G698" s="14">
        <f>DATE(VALUE(RIGHT(Raw_Data!G698,4)),VALUE(MID(Raw_Data!G698,4,2)),VALUE(LEFT(Raw_Data!G698,2)))</f>
        <v>46153</v>
      </c>
      <c r="H698" s="13" t="str">
        <f t="shared" si="40"/>
        <v>May-2026</v>
      </c>
      <c r="I698" s="13" t="str">
        <f t="shared" si="41"/>
        <v>Mon</v>
      </c>
      <c r="J698" s="13" t="str">
        <f>Raw_Data!H698</f>
        <v>Present</v>
      </c>
      <c r="K698" s="15">
        <f>IF(Raw_Data!I698="","",TIMEVALUE(Raw_Data!I698))</f>
        <v>0.37569444444444444</v>
      </c>
      <c r="L698" s="15">
        <f>IF(Raw_Data!J698="","",TIMEVALUE(Raw_Data!J698))</f>
        <v>0.76180555555555551</v>
      </c>
      <c r="M698" s="13">
        <f>Raw_Data!K698</f>
        <v>9.27</v>
      </c>
      <c r="N698" s="13">
        <f>Raw_Data!L698</f>
        <v>17</v>
      </c>
      <c r="O698" s="13">
        <f>Raw_Data!M698</f>
        <v>13</v>
      </c>
      <c r="P698" s="13">
        <f t="shared" si="42"/>
        <v>4</v>
      </c>
      <c r="Q698" s="13">
        <f>Raw_Data!O698</f>
        <v>17</v>
      </c>
      <c r="R698" s="16">
        <f t="shared" si="43"/>
        <v>76.470588235294116</v>
      </c>
      <c r="S698" s="16">
        <f>Raw_Data!Q698</f>
        <v>76.5</v>
      </c>
      <c r="T698" s="17">
        <f>Raw_Data!R698</f>
        <v>1.27</v>
      </c>
      <c r="U698" s="13" t="str">
        <f>Raw_Data!S698</f>
        <v>Low</v>
      </c>
      <c r="V698" s="13" t="str">
        <f>Raw_Data!T698</f>
        <v>Pending</v>
      </c>
    </row>
    <row r="699" spans="1:22" x14ac:dyDescent="0.3">
      <c r="A699" s="13" t="str">
        <f>Raw_Data!A699</f>
        <v>EMP018</v>
      </c>
      <c r="B699" s="13" t="str">
        <f>Raw_Data!B699</f>
        <v>Nandini Ghosh</v>
      </c>
      <c r="C699" s="13" t="str">
        <f>Raw_Data!C699</f>
        <v>Finance</v>
      </c>
      <c r="D699" s="13" t="str">
        <f>Raw_Data!D699</f>
        <v>Finance Executive</v>
      </c>
      <c r="E699" s="13" t="str">
        <f>Raw_Data!E699</f>
        <v>Durgapur</v>
      </c>
      <c r="F699" s="13" t="str">
        <f>Raw_Data!F699</f>
        <v>Neha Sen</v>
      </c>
      <c r="G699" s="14">
        <f>DATE(VALUE(RIGHT(Raw_Data!G699,4)),VALUE(MID(Raw_Data!G699,4,2)),VALUE(LEFT(Raw_Data!G699,2)))</f>
        <v>46153</v>
      </c>
      <c r="H699" s="13" t="str">
        <f t="shared" si="40"/>
        <v>May-2026</v>
      </c>
      <c r="I699" s="13" t="str">
        <f t="shared" si="41"/>
        <v>Mon</v>
      </c>
      <c r="J699" s="13" t="str">
        <f>Raw_Data!H699</f>
        <v>Present</v>
      </c>
      <c r="K699" s="15">
        <f>IF(Raw_Data!I699="","",TIMEVALUE(Raw_Data!I699))</f>
        <v>0.375</v>
      </c>
      <c r="L699" s="15">
        <f>IF(Raw_Data!J699="","",TIMEVALUE(Raw_Data!J699))</f>
        <v>0.69166666666666665</v>
      </c>
      <c r="M699" s="13">
        <f>Raw_Data!K699</f>
        <v>7.6</v>
      </c>
      <c r="N699" s="13">
        <f>Raw_Data!L699</f>
        <v>15</v>
      </c>
      <c r="O699" s="13">
        <f>Raw_Data!M699</f>
        <v>14</v>
      </c>
      <c r="P699" s="13">
        <f t="shared" si="42"/>
        <v>1</v>
      </c>
      <c r="Q699" s="13">
        <f>Raw_Data!O699</f>
        <v>15</v>
      </c>
      <c r="R699" s="16">
        <f t="shared" si="43"/>
        <v>93.333333333333329</v>
      </c>
      <c r="S699" s="16">
        <f>Raw_Data!Q699</f>
        <v>93.3</v>
      </c>
      <c r="T699" s="17">
        <f>Raw_Data!R699</f>
        <v>0</v>
      </c>
      <c r="U699" s="13" t="str">
        <f>Raw_Data!S699</f>
        <v>Low</v>
      </c>
      <c r="V699" s="13" t="str">
        <f>Raw_Data!T699</f>
        <v>In Progress</v>
      </c>
    </row>
    <row r="700" spans="1:22" x14ac:dyDescent="0.3">
      <c r="A700" s="13" t="str">
        <f>Raw_Data!A700</f>
        <v>EMP019</v>
      </c>
      <c r="B700" s="13" t="str">
        <f>Raw_Data!B700</f>
        <v>Manish Kumar</v>
      </c>
      <c r="C700" s="13" t="str">
        <f>Raw_Data!C700</f>
        <v>Sales</v>
      </c>
      <c r="D700" s="13" t="str">
        <f>Raw_Data!D700</f>
        <v>Sales Executive</v>
      </c>
      <c r="E700" s="13" t="str">
        <f>Raw_Data!E700</f>
        <v>Durgapur</v>
      </c>
      <c r="F700" s="13" t="str">
        <f>Raw_Data!F700</f>
        <v>Sourav Das</v>
      </c>
      <c r="G700" s="14">
        <f>DATE(VALUE(RIGHT(Raw_Data!G700,4)),VALUE(MID(Raw_Data!G700,4,2)),VALUE(LEFT(Raw_Data!G700,2)))</f>
        <v>46153</v>
      </c>
      <c r="H700" s="13" t="str">
        <f t="shared" si="40"/>
        <v>May-2026</v>
      </c>
      <c r="I700" s="13" t="str">
        <f t="shared" si="41"/>
        <v>Mon</v>
      </c>
      <c r="J700" s="13" t="str">
        <f>Raw_Data!H700</f>
        <v>Present</v>
      </c>
      <c r="K700" s="15">
        <f>IF(Raw_Data!I700="","",TIMEVALUE(Raw_Data!I700))</f>
        <v>0.42986111111111114</v>
      </c>
      <c r="L700" s="15">
        <f>IF(Raw_Data!J700="","",TIMEVALUE(Raw_Data!J700))</f>
        <v>0.74513888888888891</v>
      </c>
      <c r="M700" s="13">
        <f>Raw_Data!K700</f>
        <v>7.57</v>
      </c>
      <c r="N700" s="13">
        <f>Raw_Data!L700</f>
        <v>22</v>
      </c>
      <c r="O700" s="13">
        <f>Raw_Data!M700</f>
        <v>21</v>
      </c>
      <c r="P700" s="13">
        <f t="shared" si="42"/>
        <v>1</v>
      </c>
      <c r="Q700" s="13">
        <f>Raw_Data!O700</f>
        <v>22</v>
      </c>
      <c r="R700" s="16">
        <f t="shared" si="43"/>
        <v>95.454545454545453</v>
      </c>
      <c r="S700" s="16">
        <f>Raw_Data!Q700</f>
        <v>95.5</v>
      </c>
      <c r="T700" s="17">
        <f>Raw_Data!R700</f>
        <v>0</v>
      </c>
      <c r="U700" s="13" t="str">
        <f>Raw_Data!S700</f>
        <v>Low</v>
      </c>
      <c r="V700" s="13" t="str">
        <f>Raw_Data!T700</f>
        <v>In Progress</v>
      </c>
    </row>
    <row r="701" spans="1:22" x14ac:dyDescent="0.3">
      <c r="A701" s="13" t="str">
        <f>Raw_Data!A701</f>
        <v>EMP020</v>
      </c>
      <c r="B701" s="13" t="str">
        <f>Raw_Data!B701</f>
        <v>Riya Chatterjee</v>
      </c>
      <c r="C701" s="13" t="str">
        <f>Raw_Data!C701</f>
        <v>Customer Support</v>
      </c>
      <c r="D701" s="13" t="str">
        <f>Raw_Data!D701</f>
        <v>Support Executive</v>
      </c>
      <c r="E701" s="13" t="str">
        <f>Raw_Data!E701</f>
        <v>Durgapur</v>
      </c>
      <c r="F701" s="13" t="str">
        <f>Raw_Data!F701</f>
        <v>Ritu Ghosh</v>
      </c>
      <c r="G701" s="14">
        <f>DATE(VALUE(RIGHT(Raw_Data!G701,4)),VALUE(MID(Raw_Data!G701,4,2)),VALUE(LEFT(Raw_Data!G701,2)))</f>
        <v>46153</v>
      </c>
      <c r="H701" s="13" t="str">
        <f t="shared" si="40"/>
        <v>May-2026</v>
      </c>
      <c r="I701" s="13" t="str">
        <f t="shared" si="41"/>
        <v>Mon</v>
      </c>
      <c r="J701" s="13" t="str">
        <f>Raw_Data!H701</f>
        <v>Present</v>
      </c>
      <c r="K701" s="15">
        <f>IF(Raw_Data!I701="","",TIMEVALUE(Raw_Data!I701))</f>
        <v>0.3888888888888889</v>
      </c>
      <c r="L701" s="15">
        <f>IF(Raw_Data!J701="","",TIMEVALUE(Raw_Data!J701))</f>
        <v>0.69444444444444442</v>
      </c>
      <c r="M701" s="13">
        <f>Raw_Data!K701</f>
        <v>7.34</v>
      </c>
      <c r="N701" s="13">
        <f>Raw_Data!L701</f>
        <v>26</v>
      </c>
      <c r="O701" s="13">
        <f>Raw_Data!M701</f>
        <v>23</v>
      </c>
      <c r="P701" s="13">
        <f t="shared" si="42"/>
        <v>3</v>
      </c>
      <c r="Q701" s="13">
        <f>Raw_Data!O701</f>
        <v>26</v>
      </c>
      <c r="R701" s="16">
        <f t="shared" si="43"/>
        <v>88.461538461538453</v>
      </c>
      <c r="S701" s="16">
        <f>Raw_Data!Q701</f>
        <v>88.5</v>
      </c>
      <c r="T701" s="17">
        <f>Raw_Data!R701</f>
        <v>0</v>
      </c>
      <c r="U701" s="13" t="str">
        <f>Raw_Data!S701</f>
        <v>Low</v>
      </c>
      <c r="V701" s="13" t="str">
        <f>Raw_Data!T701</f>
        <v>In Progress</v>
      </c>
    </row>
    <row r="702" spans="1:22" x14ac:dyDescent="0.3">
      <c r="A702" s="13" t="str">
        <f>Raw_Data!A702</f>
        <v>EMP001</v>
      </c>
      <c r="B702" s="13" t="str">
        <f>Raw_Data!B702</f>
        <v>Aarav Sharma</v>
      </c>
      <c r="C702" s="13" t="str">
        <f>Raw_Data!C702</f>
        <v>Operations</v>
      </c>
      <c r="D702" s="13" t="str">
        <f>Raw_Data!D702</f>
        <v>MIS Executive</v>
      </c>
      <c r="E702" s="13" t="str">
        <f>Raw_Data!E702</f>
        <v>Kolkata</v>
      </c>
      <c r="F702" s="13" t="str">
        <f>Raw_Data!F702</f>
        <v>Amit Roy</v>
      </c>
      <c r="G702" s="14">
        <f>DATE(VALUE(RIGHT(Raw_Data!G702,4)),VALUE(MID(Raw_Data!G702,4,2)),VALUE(LEFT(Raw_Data!G702,2)))</f>
        <v>46154</v>
      </c>
      <c r="H702" s="13" t="str">
        <f t="shared" si="40"/>
        <v>May-2026</v>
      </c>
      <c r="I702" s="13" t="str">
        <f t="shared" si="41"/>
        <v>Tue</v>
      </c>
      <c r="J702" s="13" t="str">
        <f>Raw_Data!H702</f>
        <v>Present</v>
      </c>
      <c r="K702" s="15">
        <f>IF(Raw_Data!I702="","",TIMEVALUE(Raw_Data!I702))</f>
        <v>0.38680555555555557</v>
      </c>
      <c r="L702" s="15">
        <f>IF(Raw_Data!J702="","",TIMEVALUE(Raw_Data!J702))</f>
        <v>0.76527777777777772</v>
      </c>
      <c r="M702" s="13">
        <f>Raw_Data!K702</f>
        <v>9.09</v>
      </c>
      <c r="N702" s="13">
        <f>Raw_Data!L702</f>
        <v>26</v>
      </c>
      <c r="O702" s="13">
        <f>Raw_Data!M702</f>
        <v>25</v>
      </c>
      <c r="P702" s="13">
        <f t="shared" si="42"/>
        <v>1</v>
      </c>
      <c r="Q702" s="13">
        <f>Raw_Data!O702</f>
        <v>26</v>
      </c>
      <c r="R702" s="16">
        <f t="shared" si="43"/>
        <v>96.15384615384616</v>
      </c>
      <c r="S702" s="16">
        <f>Raw_Data!Q702</f>
        <v>96.2</v>
      </c>
      <c r="T702" s="17">
        <f>Raw_Data!R702</f>
        <v>1.0900000000000001</v>
      </c>
      <c r="U702" s="13" t="str">
        <f>Raw_Data!S702</f>
        <v>High</v>
      </c>
      <c r="V702" s="13" t="str">
        <f>Raw_Data!T702</f>
        <v>In Progress</v>
      </c>
    </row>
    <row r="703" spans="1:22" x14ac:dyDescent="0.3">
      <c r="A703" s="13" t="str">
        <f>Raw_Data!A703</f>
        <v>EMP002</v>
      </c>
      <c r="B703" s="13" t="str">
        <f>Raw_Data!B703</f>
        <v>Priya Singh</v>
      </c>
      <c r="C703" s="13" t="str">
        <f>Raw_Data!C703</f>
        <v>Operations</v>
      </c>
      <c r="D703" s="13" t="str">
        <f>Raw_Data!D703</f>
        <v>Process Executive</v>
      </c>
      <c r="E703" s="13" t="str">
        <f>Raw_Data!E703</f>
        <v>Kolkata</v>
      </c>
      <c r="F703" s="13" t="str">
        <f>Raw_Data!F703</f>
        <v>Amit Roy</v>
      </c>
      <c r="G703" s="14">
        <f>DATE(VALUE(RIGHT(Raw_Data!G703,4)),VALUE(MID(Raw_Data!G703,4,2)),VALUE(LEFT(Raw_Data!G703,2)))</f>
        <v>46154</v>
      </c>
      <c r="H703" s="13" t="str">
        <f t="shared" si="40"/>
        <v>May-2026</v>
      </c>
      <c r="I703" s="13" t="str">
        <f t="shared" si="41"/>
        <v>Tue</v>
      </c>
      <c r="J703" s="13" t="str">
        <f>Raw_Data!H703</f>
        <v>Present</v>
      </c>
      <c r="K703" s="15">
        <f>IF(Raw_Data!I703="","",TIMEVALUE(Raw_Data!I703))</f>
        <v>0.375</v>
      </c>
      <c r="L703" s="15">
        <f>IF(Raw_Data!J703="","",TIMEVALUE(Raw_Data!J703))</f>
        <v>0.74375000000000002</v>
      </c>
      <c r="M703" s="13">
        <f>Raw_Data!K703</f>
        <v>8.85</v>
      </c>
      <c r="N703" s="13">
        <f>Raw_Data!L703</f>
        <v>22</v>
      </c>
      <c r="O703" s="13">
        <f>Raw_Data!M703</f>
        <v>22</v>
      </c>
      <c r="P703" s="13">
        <f t="shared" si="42"/>
        <v>0</v>
      </c>
      <c r="Q703" s="13">
        <f>Raw_Data!O703</f>
        <v>22</v>
      </c>
      <c r="R703" s="16">
        <f t="shared" si="43"/>
        <v>100</v>
      </c>
      <c r="S703" s="16">
        <f>Raw_Data!Q703</f>
        <v>100</v>
      </c>
      <c r="T703" s="17">
        <f>Raw_Data!R703</f>
        <v>0.85</v>
      </c>
      <c r="U703" s="13" t="str">
        <f>Raw_Data!S703</f>
        <v>Low</v>
      </c>
      <c r="V703" s="13" t="str">
        <f>Raw_Data!T703</f>
        <v>Closed</v>
      </c>
    </row>
    <row r="704" spans="1:22" x14ac:dyDescent="0.3">
      <c r="A704" s="13" t="str">
        <f>Raw_Data!A704</f>
        <v>EMP003</v>
      </c>
      <c r="B704" s="13" t="str">
        <f>Raw_Data!B704</f>
        <v>Rahul Verma</v>
      </c>
      <c r="C704" s="13" t="str">
        <f>Raw_Data!C704</f>
        <v>Operations</v>
      </c>
      <c r="D704" s="13" t="str">
        <f>Raw_Data!D704</f>
        <v>Process Executive</v>
      </c>
      <c r="E704" s="13" t="str">
        <f>Raw_Data!E704</f>
        <v>Kolkata</v>
      </c>
      <c r="F704" s="13" t="str">
        <f>Raw_Data!F704</f>
        <v>Amit Roy</v>
      </c>
      <c r="G704" s="14">
        <f>DATE(VALUE(RIGHT(Raw_Data!G704,4)),VALUE(MID(Raw_Data!G704,4,2)),VALUE(LEFT(Raw_Data!G704,2)))</f>
        <v>46154</v>
      </c>
      <c r="H704" s="13" t="str">
        <f t="shared" si="40"/>
        <v>May-2026</v>
      </c>
      <c r="I704" s="13" t="str">
        <f t="shared" si="41"/>
        <v>Tue</v>
      </c>
      <c r="J704" s="13" t="str">
        <f>Raw_Data!H704</f>
        <v>Present</v>
      </c>
      <c r="K704" s="15">
        <f>IF(Raw_Data!I704="","",TIMEVALUE(Raw_Data!I704))</f>
        <v>0.4284722222222222</v>
      </c>
      <c r="L704" s="15">
        <f>IF(Raw_Data!J704="","",TIMEVALUE(Raw_Data!J704))</f>
        <v>0.75763888888888886</v>
      </c>
      <c r="M704" s="13">
        <f>Raw_Data!K704</f>
        <v>7.91</v>
      </c>
      <c r="N704" s="13">
        <f>Raw_Data!L704</f>
        <v>26</v>
      </c>
      <c r="O704" s="13">
        <f>Raw_Data!M704</f>
        <v>25</v>
      </c>
      <c r="P704" s="13">
        <f t="shared" si="42"/>
        <v>1</v>
      </c>
      <c r="Q704" s="13">
        <f>Raw_Data!O704</f>
        <v>26</v>
      </c>
      <c r="R704" s="16">
        <f t="shared" si="43"/>
        <v>96.15384615384616</v>
      </c>
      <c r="S704" s="16">
        <f>Raw_Data!Q704</f>
        <v>96.2</v>
      </c>
      <c r="T704" s="17">
        <f>Raw_Data!R704</f>
        <v>0</v>
      </c>
      <c r="U704" s="13" t="str">
        <f>Raw_Data!S704</f>
        <v>Low</v>
      </c>
      <c r="V704" s="13" t="str">
        <f>Raw_Data!T704</f>
        <v>In Progress</v>
      </c>
    </row>
    <row r="705" spans="1:22" x14ac:dyDescent="0.3">
      <c r="A705" s="13" t="str">
        <f>Raw_Data!A705</f>
        <v>EMP004</v>
      </c>
      <c r="B705" s="13" t="str">
        <f>Raw_Data!B705</f>
        <v>Sneha Das</v>
      </c>
      <c r="C705" s="13" t="str">
        <f>Raw_Data!C705</f>
        <v>Operations</v>
      </c>
      <c r="D705" s="13" t="str">
        <f>Raw_Data!D705</f>
        <v>Senior Executive</v>
      </c>
      <c r="E705" s="13" t="str">
        <f>Raw_Data!E705</f>
        <v>Kolkata</v>
      </c>
      <c r="F705" s="13" t="str">
        <f>Raw_Data!F705</f>
        <v>Amit Roy</v>
      </c>
      <c r="G705" s="14">
        <f>DATE(VALUE(RIGHT(Raw_Data!G705,4)),VALUE(MID(Raw_Data!G705,4,2)),VALUE(LEFT(Raw_Data!G705,2)))</f>
        <v>46154</v>
      </c>
      <c r="H705" s="13" t="str">
        <f t="shared" si="40"/>
        <v>May-2026</v>
      </c>
      <c r="I705" s="13" t="str">
        <f t="shared" si="41"/>
        <v>Tue</v>
      </c>
      <c r="J705" s="13" t="str">
        <f>Raw_Data!H705</f>
        <v>Present</v>
      </c>
      <c r="K705" s="15">
        <f>IF(Raw_Data!I705="","",TIMEVALUE(Raw_Data!I705))</f>
        <v>0.38194444444444442</v>
      </c>
      <c r="L705" s="15">
        <f>IF(Raw_Data!J705="","",TIMEVALUE(Raw_Data!J705))</f>
        <v>0.75486111111111109</v>
      </c>
      <c r="M705" s="13">
        <f>Raw_Data!K705</f>
        <v>8.9600000000000009</v>
      </c>
      <c r="N705" s="13">
        <f>Raw_Data!L705</f>
        <v>22</v>
      </c>
      <c r="O705" s="13">
        <f>Raw_Data!M705</f>
        <v>22</v>
      </c>
      <c r="P705" s="13">
        <f t="shared" si="42"/>
        <v>0</v>
      </c>
      <c r="Q705" s="13">
        <f>Raw_Data!O705</f>
        <v>22</v>
      </c>
      <c r="R705" s="16">
        <f t="shared" si="43"/>
        <v>100</v>
      </c>
      <c r="S705" s="16">
        <f>Raw_Data!Q705</f>
        <v>100</v>
      </c>
      <c r="T705" s="17">
        <f>Raw_Data!R705</f>
        <v>0.96</v>
      </c>
      <c r="U705" s="13" t="str">
        <f>Raw_Data!S705</f>
        <v>Low</v>
      </c>
      <c r="V705" s="13" t="str">
        <f>Raw_Data!T705</f>
        <v>Closed</v>
      </c>
    </row>
    <row r="706" spans="1:22" x14ac:dyDescent="0.3">
      <c r="A706" s="13" t="str">
        <f>Raw_Data!A706</f>
        <v>EMP005</v>
      </c>
      <c r="B706" s="13" t="str">
        <f>Raw_Data!B706</f>
        <v>Vikram Patel</v>
      </c>
      <c r="C706" s="13" t="str">
        <f>Raw_Data!C706</f>
        <v>Operations</v>
      </c>
      <c r="D706" s="13" t="str">
        <f>Raw_Data!D706</f>
        <v>Process Executive</v>
      </c>
      <c r="E706" s="13" t="str">
        <f>Raw_Data!E706</f>
        <v>Kolkata</v>
      </c>
      <c r="F706" s="13" t="str">
        <f>Raw_Data!F706</f>
        <v>Amit Roy</v>
      </c>
      <c r="G706" s="14">
        <f>DATE(VALUE(RIGHT(Raw_Data!G706,4)),VALUE(MID(Raw_Data!G706,4,2)),VALUE(LEFT(Raw_Data!G706,2)))</f>
        <v>46154</v>
      </c>
      <c r="H706" s="13" t="str">
        <f t="shared" ref="H706:H769" si="44">TEXT(G706,"mmm-yyyy")</f>
        <v>May-2026</v>
      </c>
      <c r="I706" s="13" t="str">
        <f t="shared" ref="I706:I769" si="45">TEXT(G706,"ddd")</f>
        <v>Tue</v>
      </c>
      <c r="J706" s="13" t="str">
        <f>Raw_Data!H706</f>
        <v>Present</v>
      </c>
      <c r="K706" s="15">
        <f>IF(Raw_Data!I706="","",TIMEVALUE(Raw_Data!I706))</f>
        <v>0.38611111111111113</v>
      </c>
      <c r="L706" s="15">
        <f>IF(Raw_Data!J706="","",TIMEVALUE(Raw_Data!J706))</f>
        <v>0.70138888888888884</v>
      </c>
      <c r="M706" s="13">
        <f>Raw_Data!K706</f>
        <v>7.57</v>
      </c>
      <c r="N706" s="13">
        <f>Raw_Data!L706</f>
        <v>33</v>
      </c>
      <c r="O706" s="13">
        <f>Raw_Data!M706</f>
        <v>26</v>
      </c>
      <c r="P706" s="13">
        <f t="shared" ref="P706:P769" si="46">N706-O706</f>
        <v>7</v>
      </c>
      <c r="Q706" s="13">
        <f>Raw_Data!O706</f>
        <v>33</v>
      </c>
      <c r="R706" s="16">
        <f t="shared" ref="R706:R769" si="47">IFERROR(O706/N706*100,0)</f>
        <v>78.787878787878782</v>
      </c>
      <c r="S706" s="16">
        <f>Raw_Data!Q706</f>
        <v>78.8</v>
      </c>
      <c r="T706" s="17">
        <f>Raw_Data!R706</f>
        <v>0</v>
      </c>
      <c r="U706" s="13" t="str">
        <f>Raw_Data!S706</f>
        <v>Low</v>
      </c>
      <c r="V706" s="13" t="str">
        <f>Raw_Data!T706</f>
        <v>Pending</v>
      </c>
    </row>
    <row r="707" spans="1:22" x14ac:dyDescent="0.3">
      <c r="A707" s="13" t="str">
        <f>Raw_Data!A707</f>
        <v>EMP006</v>
      </c>
      <c r="B707" s="13" t="str">
        <f>Raw_Data!B707</f>
        <v>Ananya Gupta</v>
      </c>
      <c r="C707" s="13" t="str">
        <f>Raw_Data!C707</f>
        <v>Finance</v>
      </c>
      <c r="D707" s="13" t="str">
        <f>Raw_Data!D707</f>
        <v>Finance Executive</v>
      </c>
      <c r="E707" s="13" t="str">
        <f>Raw_Data!E707</f>
        <v>Kolkata</v>
      </c>
      <c r="F707" s="13" t="str">
        <f>Raw_Data!F707</f>
        <v>Neha Sen</v>
      </c>
      <c r="G707" s="14">
        <f>DATE(VALUE(RIGHT(Raw_Data!G707,4)),VALUE(MID(Raw_Data!G707,4,2)),VALUE(LEFT(Raw_Data!G707,2)))</f>
        <v>46154</v>
      </c>
      <c r="H707" s="13" t="str">
        <f t="shared" si="44"/>
        <v>May-2026</v>
      </c>
      <c r="I707" s="13" t="str">
        <f t="shared" si="45"/>
        <v>Tue</v>
      </c>
      <c r="J707" s="13" t="str">
        <f>Raw_Data!H707</f>
        <v>Present</v>
      </c>
      <c r="K707" s="15">
        <f>IF(Raw_Data!I707="","",TIMEVALUE(Raw_Data!I707))</f>
        <v>0.3888888888888889</v>
      </c>
      <c r="L707" s="15">
        <f>IF(Raw_Data!J707="","",TIMEVALUE(Raw_Data!J707))</f>
        <v>0.73888888888888893</v>
      </c>
      <c r="M707" s="13">
        <f>Raw_Data!K707</f>
        <v>8.41</v>
      </c>
      <c r="N707" s="13">
        <f>Raw_Data!L707</f>
        <v>14</v>
      </c>
      <c r="O707" s="13">
        <f>Raw_Data!M707</f>
        <v>13</v>
      </c>
      <c r="P707" s="13">
        <f t="shared" si="46"/>
        <v>1</v>
      </c>
      <c r="Q707" s="13">
        <f>Raw_Data!O707</f>
        <v>14</v>
      </c>
      <c r="R707" s="16">
        <f t="shared" si="47"/>
        <v>92.857142857142861</v>
      </c>
      <c r="S707" s="16">
        <f>Raw_Data!Q707</f>
        <v>92.9</v>
      </c>
      <c r="T707" s="17">
        <f>Raw_Data!R707</f>
        <v>0.41</v>
      </c>
      <c r="U707" s="13" t="str">
        <f>Raw_Data!S707</f>
        <v>Medium</v>
      </c>
      <c r="V707" s="13" t="str">
        <f>Raw_Data!T707</f>
        <v>In Progress</v>
      </c>
    </row>
    <row r="708" spans="1:22" x14ac:dyDescent="0.3">
      <c r="A708" s="13" t="str">
        <f>Raw_Data!A708</f>
        <v>EMP007</v>
      </c>
      <c r="B708" s="13" t="str">
        <f>Raw_Data!B708</f>
        <v>Rohan Mehta</v>
      </c>
      <c r="C708" s="13" t="str">
        <f>Raw_Data!C708</f>
        <v>Finance</v>
      </c>
      <c r="D708" s="13" t="str">
        <f>Raw_Data!D708</f>
        <v>Accounts Executive</v>
      </c>
      <c r="E708" s="13" t="str">
        <f>Raw_Data!E708</f>
        <v>Kolkata</v>
      </c>
      <c r="F708" s="13" t="str">
        <f>Raw_Data!F708</f>
        <v>Neha Sen</v>
      </c>
      <c r="G708" s="14">
        <f>DATE(VALUE(RIGHT(Raw_Data!G708,4)),VALUE(MID(Raw_Data!G708,4,2)),VALUE(LEFT(Raw_Data!G708,2)))</f>
        <v>46154</v>
      </c>
      <c r="H708" s="13" t="str">
        <f t="shared" si="44"/>
        <v>May-2026</v>
      </c>
      <c r="I708" s="13" t="str">
        <f t="shared" si="45"/>
        <v>Tue</v>
      </c>
      <c r="J708" s="13" t="str">
        <f>Raw_Data!H708</f>
        <v>Present</v>
      </c>
      <c r="K708" s="15">
        <f>IF(Raw_Data!I708="","",TIMEVALUE(Raw_Data!I708))</f>
        <v>0.37638888888888888</v>
      </c>
      <c r="L708" s="15">
        <f>IF(Raw_Data!J708="","",TIMEVALUE(Raw_Data!J708))</f>
        <v>0.7416666666666667</v>
      </c>
      <c r="M708" s="13">
        <f>Raw_Data!K708</f>
        <v>8.7799999999999994</v>
      </c>
      <c r="N708" s="13">
        <f>Raw_Data!L708</f>
        <v>5</v>
      </c>
      <c r="O708" s="13">
        <f>Raw_Data!M708</f>
        <v>4</v>
      </c>
      <c r="P708" s="13">
        <f t="shared" si="46"/>
        <v>1</v>
      </c>
      <c r="Q708" s="13">
        <f>Raw_Data!O708</f>
        <v>5</v>
      </c>
      <c r="R708" s="16">
        <f t="shared" si="47"/>
        <v>80</v>
      </c>
      <c r="S708" s="16">
        <f>Raw_Data!Q708</f>
        <v>80</v>
      </c>
      <c r="T708" s="17">
        <f>Raw_Data!R708</f>
        <v>0.78</v>
      </c>
      <c r="U708" s="13" t="str">
        <f>Raw_Data!S708</f>
        <v>Medium</v>
      </c>
      <c r="V708" s="13" t="str">
        <f>Raw_Data!T708</f>
        <v>In Progress</v>
      </c>
    </row>
    <row r="709" spans="1:22" x14ac:dyDescent="0.3">
      <c r="A709" s="13" t="str">
        <f>Raw_Data!A709</f>
        <v>EMP008</v>
      </c>
      <c r="B709" s="13" t="str">
        <f>Raw_Data!B709</f>
        <v>Ishita Roy</v>
      </c>
      <c r="C709" s="13" t="str">
        <f>Raw_Data!C709</f>
        <v>Finance</v>
      </c>
      <c r="D709" s="13" t="str">
        <f>Raw_Data!D709</f>
        <v>Finance Executive</v>
      </c>
      <c r="E709" s="13" t="str">
        <f>Raw_Data!E709</f>
        <v>Kolkata</v>
      </c>
      <c r="F709" s="13" t="str">
        <f>Raw_Data!F709</f>
        <v>Neha Sen</v>
      </c>
      <c r="G709" s="14">
        <f>DATE(VALUE(RIGHT(Raw_Data!G709,4)),VALUE(MID(Raw_Data!G709,4,2)),VALUE(LEFT(Raw_Data!G709,2)))</f>
        <v>46154</v>
      </c>
      <c r="H709" s="13" t="str">
        <f t="shared" si="44"/>
        <v>May-2026</v>
      </c>
      <c r="I709" s="13" t="str">
        <f t="shared" si="45"/>
        <v>Tue</v>
      </c>
      <c r="J709" s="13" t="str">
        <f>Raw_Data!H709</f>
        <v>Present</v>
      </c>
      <c r="K709" s="15">
        <f>IF(Raw_Data!I709="","",TIMEVALUE(Raw_Data!I709))</f>
        <v>0.4284722222222222</v>
      </c>
      <c r="L709" s="15">
        <f>IF(Raw_Data!J709="","",TIMEVALUE(Raw_Data!J709))</f>
        <v>0.74375000000000002</v>
      </c>
      <c r="M709" s="13">
        <f>Raw_Data!K709</f>
        <v>7.57</v>
      </c>
      <c r="N709" s="13">
        <f>Raw_Data!L709</f>
        <v>14</v>
      </c>
      <c r="O709" s="13">
        <f>Raw_Data!M709</f>
        <v>11</v>
      </c>
      <c r="P709" s="13">
        <f t="shared" si="46"/>
        <v>3</v>
      </c>
      <c r="Q709" s="13">
        <f>Raw_Data!O709</f>
        <v>14</v>
      </c>
      <c r="R709" s="16">
        <f t="shared" si="47"/>
        <v>78.571428571428569</v>
      </c>
      <c r="S709" s="16">
        <f>Raw_Data!Q709</f>
        <v>78.599999999999994</v>
      </c>
      <c r="T709" s="17">
        <f>Raw_Data!R709</f>
        <v>0</v>
      </c>
      <c r="U709" s="13" t="str">
        <f>Raw_Data!S709</f>
        <v>Low</v>
      </c>
      <c r="V709" s="13" t="str">
        <f>Raw_Data!T709</f>
        <v>In Progress</v>
      </c>
    </row>
    <row r="710" spans="1:22" x14ac:dyDescent="0.3">
      <c r="A710" s="13" t="str">
        <f>Raw_Data!A710</f>
        <v>EMP009</v>
      </c>
      <c r="B710" s="13" t="str">
        <f>Raw_Data!B710</f>
        <v>Arjun Nair</v>
      </c>
      <c r="C710" s="13" t="str">
        <f>Raw_Data!C710</f>
        <v>Sales</v>
      </c>
      <c r="D710" s="13" t="str">
        <f>Raw_Data!D710</f>
        <v>Sales Executive</v>
      </c>
      <c r="E710" s="13" t="str">
        <f>Raw_Data!E710</f>
        <v>Kolkata</v>
      </c>
      <c r="F710" s="13" t="str">
        <f>Raw_Data!F710</f>
        <v>Sourav Das</v>
      </c>
      <c r="G710" s="14">
        <f>DATE(VALUE(RIGHT(Raw_Data!G710,4)),VALUE(MID(Raw_Data!G710,4,2)),VALUE(LEFT(Raw_Data!G710,2)))</f>
        <v>46154</v>
      </c>
      <c r="H710" s="13" t="str">
        <f t="shared" si="44"/>
        <v>May-2026</v>
      </c>
      <c r="I710" s="13" t="str">
        <f t="shared" si="45"/>
        <v>Tue</v>
      </c>
      <c r="J710" s="13" t="str">
        <f>Raw_Data!H710</f>
        <v>Present</v>
      </c>
      <c r="K710" s="15">
        <f>IF(Raw_Data!I710="","",TIMEVALUE(Raw_Data!I710))</f>
        <v>0.37777777777777777</v>
      </c>
      <c r="L710" s="15">
        <f>IF(Raw_Data!J710="","",TIMEVALUE(Raw_Data!J710))</f>
        <v>0.69513888888888886</v>
      </c>
      <c r="M710" s="13">
        <f>Raw_Data!K710</f>
        <v>7.63</v>
      </c>
      <c r="N710" s="13">
        <f>Raw_Data!L710</f>
        <v>25</v>
      </c>
      <c r="O710" s="13">
        <f>Raw_Data!M710</f>
        <v>17</v>
      </c>
      <c r="P710" s="13">
        <f t="shared" si="46"/>
        <v>8</v>
      </c>
      <c r="Q710" s="13">
        <f>Raw_Data!O710</f>
        <v>25</v>
      </c>
      <c r="R710" s="16">
        <f t="shared" si="47"/>
        <v>68</v>
      </c>
      <c r="S710" s="16">
        <f>Raw_Data!Q710</f>
        <v>68</v>
      </c>
      <c r="T710" s="17">
        <f>Raw_Data!R710</f>
        <v>0</v>
      </c>
      <c r="U710" s="13" t="str">
        <f>Raw_Data!S710</f>
        <v>Low</v>
      </c>
      <c r="V710" s="13" t="str">
        <f>Raw_Data!T710</f>
        <v>Backlog</v>
      </c>
    </row>
    <row r="711" spans="1:22" x14ac:dyDescent="0.3">
      <c r="A711" s="13" t="str">
        <f>Raw_Data!A711</f>
        <v>EMP010</v>
      </c>
      <c r="B711" s="13" t="str">
        <f>Raw_Data!B711</f>
        <v>Meera Kapoor</v>
      </c>
      <c r="C711" s="13" t="str">
        <f>Raw_Data!C711</f>
        <v>Sales</v>
      </c>
      <c r="D711" s="13" t="str">
        <f>Raw_Data!D711</f>
        <v>Sales Executive</v>
      </c>
      <c r="E711" s="13" t="str">
        <f>Raw_Data!E711</f>
        <v>Kolkata</v>
      </c>
      <c r="F711" s="13" t="str">
        <f>Raw_Data!F711</f>
        <v>Sourav Das</v>
      </c>
      <c r="G711" s="14">
        <f>DATE(VALUE(RIGHT(Raw_Data!G711,4)),VALUE(MID(Raw_Data!G711,4,2)),VALUE(LEFT(Raw_Data!G711,2)))</f>
        <v>46154</v>
      </c>
      <c r="H711" s="13" t="str">
        <f t="shared" si="44"/>
        <v>May-2026</v>
      </c>
      <c r="I711" s="13" t="str">
        <f t="shared" si="45"/>
        <v>Tue</v>
      </c>
      <c r="J711" s="13" t="str">
        <f>Raw_Data!H711</f>
        <v>Present</v>
      </c>
      <c r="K711" s="15">
        <f>IF(Raw_Data!I711="","",TIMEVALUE(Raw_Data!I711))</f>
        <v>0.38750000000000001</v>
      </c>
      <c r="L711" s="15">
        <f>IF(Raw_Data!J711="","",TIMEVALUE(Raw_Data!J711))</f>
        <v>0.75138888888888888</v>
      </c>
      <c r="M711" s="13">
        <f>Raw_Data!K711</f>
        <v>8.74</v>
      </c>
      <c r="N711" s="13">
        <f>Raw_Data!L711</f>
        <v>15</v>
      </c>
      <c r="O711" s="13">
        <f>Raw_Data!M711</f>
        <v>14</v>
      </c>
      <c r="P711" s="13">
        <f t="shared" si="46"/>
        <v>1</v>
      </c>
      <c r="Q711" s="13">
        <f>Raw_Data!O711</f>
        <v>15</v>
      </c>
      <c r="R711" s="16">
        <f t="shared" si="47"/>
        <v>93.333333333333329</v>
      </c>
      <c r="S711" s="16">
        <f>Raw_Data!Q711</f>
        <v>93.3</v>
      </c>
      <c r="T711" s="17">
        <f>Raw_Data!R711</f>
        <v>0.74</v>
      </c>
      <c r="U711" s="13" t="str">
        <f>Raw_Data!S711</f>
        <v>Medium</v>
      </c>
      <c r="V711" s="13" t="str">
        <f>Raw_Data!T711</f>
        <v>In Progress</v>
      </c>
    </row>
    <row r="712" spans="1:22" x14ac:dyDescent="0.3">
      <c r="A712" s="13" t="str">
        <f>Raw_Data!A712</f>
        <v>EMP011</v>
      </c>
      <c r="B712" s="13" t="str">
        <f>Raw_Data!B712</f>
        <v>Karan Malhotra</v>
      </c>
      <c r="C712" s="13" t="str">
        <f>Raw_Data!C712</f>
        <v>Sales</v>
      </c>
      <c r="D712" s="13" t="str">
        <f>Raw_Data!D712</f>
        <v>Senior Executive</v>
      </c>
      <c r="E712" s="13" t="str">
        <f>Raw_Data!E712</f>
        <v>Kolkata</v>
      </c>
      <c r="F712" s="13" t="str">
        <f>Raw_Data!F712</f>
        <v>Sourav Das</v>
      </c>
      <c r="G712" s="14">
        <f>DATE(VALUE(RIGHT(Raw_Data!G712,4)),VALUE(MID(Raw_Data!G712,4,2)),VALUE(LEFT(Raw_Data!G712,2)))</f>
        <v>46154</v>
      </c>
      <c r="H712" s="13" t="str">
        <f t="shared" si="44"/>
        <v>May-2026</v>
      </c>
      <c r="I712" s="13" t="str">
        <f t="shared" si="45"/>
        <v>Tue</v>
      </c>
      <c r="J712" s="13" t="str">
        <f>Raw_Data!H712</f>
        <v>Present</v>
      </c>
      <c r="K712" s="15">
        <f>IF(Raw_Data!I712="","",TIMEVALUE(Raw_Data!I712))</f>
        <v>0.38819444444444445</v>
      </c>
      <c r="L712" s="15">
        <f>IF(Raw_Data!J712="","",TIMEVALUE(Raw_Data!J712))</f>
        <v>0.75972222222222219</v>
      </c>
      <c r="M712" s="13">
        <f>Raw_Data!K712</f>
        <v>8.92</v>
      </c>
      <c r="N712" s="13">
        <f>Raw_Data!L712</f>
        <v>23</v>
      </c>
      <c r="O712" s="13">
        <f>Raw_Data!M712</f>
        <v>16</v>
      </c>
      <c r="P712" s="13">
        <f t="shared" si="46"/>
        <v>7</v>
      </c>
      <c r="Q712" s="13">
        <f>Raw_Data!O712</f>
        <v>23</v>
      </c>
      <c r="R712" s="16">
        <f t="shared" si="47"/>
        <v>69.565217391304344</v>
      </c>
      <c r="S712" s="16">
        <f>Raw_Data!Q712</f>
        <v>69.599999999999994</v>
      </c>
      <c r="T712" s="17">
        <f>Raw_Data!R712</f>
        <v>0.92</v>
      </c>
      <c r="U712" s="13" t="str">
        <f>Raw_Data!S712</f>
        <v>High</v>
      </c>
      <c r="V712" s="13" t="str">
        <f>Raw_Data!T712</f>
        <v>Pending</v>
      </c>
    </row>
    <row r="713" spans="1:22" x14ac:dyDescent="0.3">
      <c r="A713" s="13" t="str">
        <f>Raw_Data!A713</f>
        <v>EMP012</v>
      </c>
      <c r="B713" s="13" t="str">
        <f>Raw_Data!B713</f>
        <v>Tanya Bose</v>
      </c>
      <c r="C713" s="13" t="str">
        <f>Raw_Data!C713</f>
        <v>HR</v>
      </c>
      <c r="D713" s="13" t="str">
        <f>Raw_Data!D713</f>
        <v>HR Executive</v>
      </c>
      <c r="E713" s="13" t="str">
        <f>Raw_Data!E713</f>
        <v>Kolkata</v>
      </c>
      <c r="F713" s="13" t="str">
        <f>Raw_Data!F713</f>
        <v>Ritu Ghosh</v>
      </c>
      <c r="G713" s="14">
        <f>DATE(VALUE(RIGHT(Raw_Data!G713,4)),VALUE(MID(Raw_Data!G713,4,2)),VALUE(LEFT(Raw_Data!G713,2)))</f>
        <v>46154</v>
      </c>
      <c r="H713" s="13" t="str">
        <f t="shared" si="44"/>
        <v>May-2026</v>
      </c>
      <c r="I713" s="13" t="str">
        <f t="shared" si="45"/>
        <v>Tue</v>
      </c>
      <c r="J713" s="13" t="str">
        <f>Raw_Data!H713</f>
        <v>Present</v>
      </c>
      <c r="K713" s="15">
        <f>IF(Raw_Data!I713="","",TIMEVALUE(Raw_Data!I713))</f>
        <v>0.38472222222222224</v>
      </c>
      <c r="L713" s="15">
        <f>IF(Raw_Data!J713="","",TIMEVALUE(Raw_Data!J713))</f>
        <v>0.76458333333333328</v>
      </c>
      <c r="M713" s="13">
        <f>Raw_Data!K713</f>
        <v>9.1199999999999992</v>
      </c>
      <c r="N713" s="13">
        <f>Raw_Data!L713</f>
        <v>17</v>
      </c>
      <c r="O713" s="13">
        <f>Raw_Data!M713</f>
        <v>17</v>
      </c>
      <c r="P713" s="13">
        <f t="shared" si="46"/>
        <v>0</v>
      </c>
      <c r="Q713" s="13">
        <f>Raw_Data!O713</f>
        <v>17</v>
      </c>
      <c r="R713" s="16">
        <f t="shared" si="47"/>
        <v>100</v>
      </c>
      <c r="S713" s="16">
        <f>Raw_Data!Q713</f>
        <v>100</v>
      </c>
      <c r="T713" s="17">
        <f>Raw_Data!R713</f>
        <v>1.1200000000000001</v>
      </c>
      <c r="U713" s="13" t="str">
        <f>Raw_Data!S713</f>
        <v>Low</v>
      </c>
      <c r="V713" s="13" t="str">
        <f>Raw_Data!T713</f>
        <v>Closed</v>
      </c>
    </row>
    <row r="714" spans="1:22" x14ac:dyDescent="0.3">
      <c r="A714" s="13" t="str">
        <f>Raw_Data!A714</f>
        <v>EMP013</v>
      </c>
      <c r="B714" s="13" t="str">
        <f>Raw_Data!B714</f>
        <v>Aditya Jain</v>
      </c>
      <c r="C714" s="13" t="str">
        <f>Raw_Data!C714</f>
        <v>Customer Support</v>
      </c>
      <c r="D714" s="13" t="str">
        <f>Raw_Data!D714</f>
        <v>Support Executive</v>
      </c>
      <c r="E714" s="13" t="str">
        <f>Raw_Data!E714</f>
        <v>Kolkata</v>
      </c>
      <c r="F714" s="13" t="str">
        <f>Raw_Data!F714</f>
        <v>Ritu Ghosh</v>
      </c>
      <c r="G714" s="14">
        <f>DATE(VALUE(RIGHT(Raw_Data!G714,4)),VALUE(MID(Raw_Data!G714,4,2)),VALUE(LEFT(Raw_Data!G714,2)))</f>
        <v>46154</v>
      </c>
      <c r="H714" s="13" t="str">
        <f t="shared" si="44"/>
        <v>May-2026</v>
      </c>
      <c r="I714" s="13" t="str">
        <f t="shared" si="45"/>
        <v>Tue</v>
      </c>
      <c r="J714" s="13" t="str">
        <f>Raw_Data!H714</f>
        <v>Present</v>
      </c>
      <c r="K714" s="15">
        <f>IF(Raw_Data!I714="","",TIMEVALUE(Raw_Data!I714))</f>
        <v>0.37569444444444444</v>
      </c>
      <c r="L714" s="15">
        <f>IF(Raw_Data!J714="","",TIMEVALUE(Raw_Data!J714))</f>
        <v>0.75763888888888886</v>
      </c>
      <c r="M714" s="13">
        <f>Raw_Data!K714</f>
        <v>9.18</v>
      </c>
      <c r="N714" s="13">
        <f>Raw_Data!L714</f>
        <v>30</v>
      </c>
      <c r="O714" s="13">
        <f>Raw_Data!M714</f>
        <v>24</v>
      </c>
      <c r="P714" s="13">
        <f t="shared" si="46"/>
        <v>6</v>
      </c>
      <c r="Q714" s="13">
        <f>Raw_Data!O714</f>
        <v>30</v>
      </c>
      <c r="R714" s="16">
        <f t="shared" si="47"/>
        <v>80</v>
      </c>
      <c r="S714" s="16">
        <f>Raw_Data!Q714</f>
        <v>80</v>
      </c>
      <c r="T714" s="17">
        <f>Raw_Data!R714</f>
        <v>1.18</v>
      </c>
      <c r="U714" s="13" t="str">
        <f>Raw_Data!S714</f>
        <v>Low</v>
      </c>
      <c r="V714" s="13" t="str">
        <f>Raw_Data!T714</f>
        <v>Pending</v>
      </c>
    </row>
    <row r="715" spans="1:22" x14ac:dyDescent="0.3">
      <c r="A715" s="13" t="str">
        <f>Raw_Data!A715</f>
        <v>EMP014</v>
      </c>
      <c r="B715" s="13" t="str">
        <f>Raw_Data!B715</f>
        <v>Neha Agarwal</v>
      </c>
      <c r="C715" s="13" t="str">
        <f>Raw_Data!C715</f>
        <v>Customer Support</v>
      </c>
      <c r="D715" s="13" t="str">
        <f>Raw_Data!D715</f>
        <v>Support Executive</v>
      </c>
      <c r="E715" s="13" t="str">
        <f>Raw_Data!E715</f>
        <v>Kolkata</v>
      </c>
      <c r="F715" s="13" t="str">
        <f>Raw_Data!F715</f>
        <v>Ritu Ghosh</v>
      </c>
      <c r="G715" s="14">
        <f>DATE(VALUE(RIGHT(Raw_Data!G715,4)),VALUE(MID(Raw_Data!G715,4,2)),VALUE(LEFT(Raw_Data!G715,2)))</f>
        <v>46154</v>
      </c>
      <c r="H715" s="13" t="str">
        <f t="shared" si="44"/>
        <v>May-2026</v>
      </c>
      <c r="I715" s="13" t="str">
        <f t="shared" si="45"/>
        <v>Tue</v>
      </c>
      <c r="J715" s="13" t="str">
        <f>Raw_Data!H715</f>
        <v>Present</v>
      </c>
      <c r="K715" s="15">
        <f>IF(Raw_Data!I715="","",TIMEVALUE(Raw_Data!I715))</f>
        <v>0.37638888888888888</v>
      </c>
      <c r="L715" s="15">
        <f>IF(Raw_Data!J715="","",TIMEVALUE(Raw_Data!J715))</f>
        <v>0.77083333333333337</v>
      </c>
      <c r="M715" s="13">
        <f>Raw_Data!K715</f>
        <v>9.4700000000000006</v>
      </c>
      <c r="N715" s="13">
        <f>Raw_Data!L715</f>
        <v>30</v>
      </c>
      <c r="O715" s="13">
        <f>Raw_Data!M715</f>
        <v>29</v>
      </c>
      <c r="P715" s="13">
        <f t="shared" si="46"/>
        <v>1</v>
      </c>
      <c r="Q715" s="13">
        <f>Raw_Data!O715</f>
        <v>30</v>
      </c>
      <c r="R715" s="16">
        <f t="shared" si="47"/>
        <v>96.666666666666671</v>
      </c>
      <c r="S715" s="16">
        <f>Raw_Data!Q715</f>
        <v>96.7</v>
      </c>
      <c r="T715" s="17">
        <f>Raw_Data!R715</f>
        <v>1.47</v>
      </c>
      <c r="U715" s="13" t="str">
        <f>Raw_Data!S715</f>
        <v>Medium</v>
      </c>
      <c r="V715" s="13" t="str">
        <f>Raw_Data!T715</f>
        <v>In Progress</v>
      </c>
    </row>
    <row r="716" spans="1:22" x14ac:dyDescent="0.3">
      <c r="A716" s="13" t="str">
        <f>Raw_Data!A716</f>
        <v>EMP015</v>
      </c>
      <c r="B716" s="13" t="str">
        <f>Raw_Data!B716</f>
        <v>Siddharth Roy</v>
      </c>
      <c r="C716" s="13" t="str">
        <f>Raw_Data!C716</f>
        <v>Customer Support</v>
      </c>
      <c r="D716" s="13" t="str">
        <f>Raw_Data!D716</f>
        <v>Senior Executive</v>
      </c>
      <c r="E716" s="13" t="str">
        <f>Raw_Data!E716</f>
        <v>Kolkata</v>
      </c>
      <c r="F716" s="13" t="str">
        <f>Raw_Data!F716</f>
        <v>Ritu Ghosh</v>
      </c>
      <c r="G716" s="14">
        <f>DATE(VALUE(RIGHT(Raw_Data!G716,4)),VALUE(MID(Raw_Data!G716,4,2)),VALUE(LEFT(Raw_Data!G716,2)))</f>
        <v>46154</v>
      </c>
      <c r="H716" s="13" t="str">
        <f t="shared" si="44"/>
        <v>May-2026</v>
      </c>
      <c r="I716" s="13" t="str">
        <f t="shared" si="45"/>
        <v>Tue</v>
      </c>
      <c r="J716" s="13" t="str">
        <f>Raw_Data!H716</f>
        <v>Present</v>
      </c>
      <c r="K716" s="15">
        <f>IF(Raw_Data!I716="","",TIMEVALUE(Raw_Data!I716))</f>
        <v>0.38750000000000001</v>
      </c>
      <c r="L716" s="15">
        <f>IF(Raw_Data!J716="","",TIMEVALUE(Raw_Data!J716))</f>
        <v>0.75</v>
      </c>
      <c r="M716" s="13">
        <f>Raw_Data!K716</f>
        <v>8.6999999999999993</v>
      </c>
      <c r="N716" s="13">
        <f>Raw_Data!L716</f>
        <v>27</v>
      </c>
      <c r="O716" s="13">
        <f>Raw_Data!M716</f>
        <v>20</v>
      </c>
      <c r="P716" s="13">
        <f t="shared" si="46"/>
        <v>7</v>
      </c>
      <c r="Q716" s="13">
        <f>Raw_Data!O716</f>
        <v>27</v>
      </c>
      <c r="R716" s="16">
        <f t="shared" si="47"/>
        <v>74.074074074074076</v>
      </c>
      <c r="S716" s="16">
        <f>Raw_Data!Q716</f>
        <v>74.099999999999994</v>
      </c>
      <c r="T716" s="17">
        <f>Raw_Data!R716</f>
        <v>0.7</v>
      </c>
      <c r="U716" s="13" t="str">
        <f>Raw_Data!S716</f>
        <v>Medium</v>
      </c>
      <c r="V716" s="13" t="str">
        <f>Raw_Data!T716</f>
        <v>Pending</v>
      </c>
    </row>
    <row r="717" spans="1:22" x14ac:dyDescent="0.3">
      <c r="A717" s="13" t="str">
        <f>Raw_Data!A717</f>
        <v>EMP016</v>
      </c>
      <c r="B717" s="13" t="str">
        <f>Raw_Data!B717</f>
        <v>Pooja Saha</v>
      </c>
      <c r="C717" s="13" t="str">
        <f>Raw_Data!C717</f>
        <v>Operations</v>
      </c>
      <c r="D717" s="13" t="str">
        <f>Raw_Data!D717</f>
        <v>Process Executive</v>
      </c>
      <c r="E717" s="13" t="str">
        <f>Raw_Data!E717</f>
        <v>Durgapur</v>
      </c>
      <c r="F717" s="13" t="str">
        <f>Raw_Data!F717</f>
        <v>Amit Roy</v>
      </c>
      <c r="G717" s="14">
        <f>DATE(VALUE(RIGHT(Raw_Data!G717,4)),VALUE(MID(Raw_Data!G717,4,2)),VALUE(LEFT(Raw_Data!G717,2)))</f>
        <v>46154</v>
      </c>
      <c r="H717" s="13" t="str">
        <f t="shared" si="44"/>
        <v>May-2026</v>
      </c>
      <c r="I717" s="13" t="str">
        <f t="shared" si="45"/>
        <v>Tue</v>
      </c>
      <c r="J717" s="13" t="str">
        <f>Raw_Data!H717</f>
        <v>Present</v>
      </c>
      <c r="K717" s="15">
        <f>IF(Raw_Data!I717="","",TIMEVALUE(Raw_Data!I717))</f>
        <v>0.3888888888888889</v>
      </c>
      <c r="L717" s="15">
        <f>IF(Raw_Data!J717="","",TIMEVALUE(Raw_Data!J717))</f>
        <v>0.74583333333333335</v>
      </c>
      <c r="M717" s="13">
        <f>Raw_Data!K717</f>
        <v>8.58</v>
      </c>
      <c r="N717" s="13">
        <f>Raw_Data!L717</f>
        <v>20</v>
      </c>
      <c r="O717" s="13">
        <f>Raw_Data!M717</f>
        <v>17</v>
      </c>
      <c r="P717" s="13">
        <f t="shared" si="46"/>
        <v>3</v>
      </c>
      <c r="Q717" s="13">
        <f>Raw_Data!O717</f>
        <v>20</v>
      </c>
      <c r="R717" s="16">
        <f t="shared" si="47"/>
        <v>85</v>
      </c>
      <c r="S717" s="16">
        <f>Raw_Data!Q717</f>
        <v>85</v>
      </c>
      <c r="T717" s="17">
        <f>Raw_Data!R717</f>
        <v>0.57999999999999996</v>
      </c>
      <c r="U717" s="13" t="str">
        <f>Raw_Data!S717</f>
        <v>Low</v>
      </c>
      <c r="V717" s="13" t="str">
        <f>Raw_Data!T717</f>
        <v>In Progress</v>
      </c>
    </row>
    <row r="718" spans="1:22" x14ac:dyDescent="0.3">
      <c r="A718" s="13" t="str">
        <f>Raw_Data!A718</f>
        <v>EMP017</v>
      </c>
      <c r="B718" s="13" t="str">
        <f>Raw_Data!B718</f>
        <v>Abhishek Paul</v>
      </c>
      <c r="C718" s="13" t="str">
        <f>Raw_Data!C718</f>
        <v>Operations</v>
      </c>
      <c r="D718" s="13" t="str">
        <f>Raw_Data!D718</f>
        <v>Process Executive</v>
      </c>
      <c r="E718" s="13" t="str">
        <f>Raw_Data!E718</f>
        <v>Durgapur</v>
      </c>
      <c r="F718" s="13" t="str">
        <f>Raw_Data!F718</f>
        <v>Amit Roy</v>
      </c>
      <c r="G718" s="14">
        <f>DATE(VALUE(RIGHT(Raw_Data!G718,4)),VALUE(MID(Raw_Data!G718,4,2)),VALUE(LEFT(Raw_Data!G718,2)))</f>
        <v>46154</v>
      </c>
      <c r="H718" s="13" t="str">
        <f t="shared" si="44"/>
        <v>May-2026</v>
      </c>
      <c r="I718" s="13" t="str">
        <f t="shared" si="45"/>
        <v>Tue</v>
      </c>
      <c r="J718" s="13" t="str">
        <f>Raw_Data!H718</f>
        <v>Present</v>
      </c>
      <c r="K718" s="15">
        <f>IF(Raw_Data!I718="","",TIMEVALUE(Raw_Data!I718))</f>
        <v>0.42777777777777776</v>
      </c>
      <c r="L718" s="15">
        <f>IF(Raw_Data!J718="","",TIMEVALUE(Raw_Data!J718))</f>
        <v>0.76111111111111107</v>
      </c>
      <c r="M718" s="13">
        <f>Raw_Data!K718</f>
        <v>8.01</v>
      </c>
      <c r="N718" s="13">
        <f>Raw_Data!L718</f>
        <v>17</v>
      </c>
      <c r="O718" s="13">
        <f>Raw_Data!M718</f>
        <v>12</v>
      </c>
      <c r="P718" s="13">
        <f t="shared" si="46"/>
        <v>5</v>
      </c>
      <c r="Q718" s="13">
        <f>Raw_Data!O718</f>
        <v>17</v>
      </c>
      <c r="R718" s="16">
        <f t="shared" si="47"/>
        <v>70.588235294117652</v>
      </c>
      <c r="S718" s="16">
        <f>Raw_Data!Q718</f>
        <v>70.599999999999994</v>
      </c>
      <c r="T718" s="17">
        <f>Raw_Data!R718</f>
        <v>0.01</v>
      </c>
      <c r="U718" s="13" t="str">
        <f>Raw_Data!S718</f>
        <v>Critical</v>
      </c>
      <c r="V718" s="13" t="str">
        <f>Raw_Data!T718</f>
        <v>Pending</v>
      </c>
    </row>
    <row r="719" spans="1:22" x14ac:dyDescent="0.3">
      <c r="A719" s="13" t="str">
        <f>Raw_Data!A719</f>
        <v>EMP018</v>
      </c>
      <c r="B719" s="13" t="str">
        <f>Raw_Data!B719</f>
        <v>Nandini Ghosh</v>
      </c>
      <c r="C719" s="13" t="str">
        <f>Raw_Data!C719</f>
        <v>Finance</v>
      </c>
      <c r="D719" s="13" t="str">
        <f>Raw_Data!D719</f>
        <v>Finance Executive</v>
      </c>
      <c r="E719" s="13" t="str">
        <f>Raw_Data!E719</f>
        <v>Durgapur</v>
      </c>
      <c r="F719" s="13" t="str">
        <f>Raw_Data!F719</f>
        <v>Neha Sen</v>
      </c>
      <c r="G719" s="14">
        <f>DATE(VALUE(RIGHT(Raw_Data!G719,4)),VALUE(MID(Raw_Data!G719,4,2)),VALUE(LEFT(Raw_Data!G719,2)))</f>
        <v>46154</v>
      </c>
      <c r="H719" s="13" t="str">
        <f t="shared" si="44"/>
        <v>May-2026</v>
      </c>
      <c r="I719" s="13" t="str">
        <f t="shared" si="45"/>
        <v>Tue</v>
      </c>
      <c r="J719" s="13" t="str">
        <f>Raw_Data!H719</f>
        <v>Present</v>
      </c>
      <c r="K719" s="15">
        <f>IF(Raw_Data!I719="","",TIMEVALUE(Raw_Data!I719))</f>
        <v>0.38194444444444442</v>
      </c>
      <c r="L719" s="15">
        <f>IF(Raw_Data!J719="","",TIMEVALUE(Raw_Data!J719))</f>
        <v>0.7368055555555556</v>
      </c>
      <c r="M719" s="13">
        <f>Raw_Data!K719</f>
        <v>8.52</v>
      </c>
      <c r="N719" s="13">
        <f>Raw_Data!L719</f>
        <v>25</v>
      </c>
      <c r="O719" s="13">
        <f>Raw_Data!M719</f>
        <v>21</v>
      </c>
      <c r="P719" s="13">
        <f t="shared" si="46"/>
        <v>4</v>
      </c>
      <c r="Q719" s="13">
        <f>Raw_Data!O719</f>
        <v>25</v>
      </c>
      <c r="R719" s="16">
        <f t="shared" si="47"/>
        <v>84</v>
      </c>
      <c r="S719" s="16">
        <f>Raw_Data!Q719</f>
        <v>84</v>
      </c>
      <c r="T719" s="17">
        <f>Raw_Data!R719</f>
        <v>0.52</v>
      </c>
      <c r="U719" s="13" t="str">
        <f>Raw_Data!S719</f>
        <v>Medium</v>
      </c>
      <c r="V719" s="13" t="str">
        <f>Raw_Data!T719</f>
        <v>Pending</v>
      </c>
    </row>
    <row r="720" spans="1:22" x14ac:dyDescent="0.3">
      <c r="A720" s="13" t="str">
        <f>Raw_Data!A720</f>
        <v>EMP019</v>
      </c>
      <c r="B720" s="13" t="str">
        <f>Raw_Data!B720</f>
        <v>Manish Kumar</v>
      </c>
      <c r="C720" s="13" t="str">
        <f>Raw_Data!C720</f>
        <v>Sales</v>
      </c>
      <c r="D720" s="13" t="str">
        <f>Raw_Data!D720</f>
        <v>Sales Executive</v>
      </c>
      <c r="E720" s="13" t="str">
        <f>Raw_Data!E720</f>
        <v>Durgapur</v>
      </c>
      <c r="F720" s="13" t="str">
        <f>Raw_Data!F720</f>
        <v>Sourav Das</v>
      </c>
      <c r="G720" s="14">
        <f>DATE(VALUE(RIGHT(Raw_Data!G720,4)),VALUE(MID(Raw_Data!G720,4,2)),VALUE(LEFT(Raw_Data!G720,2)))</f>
        <v>46154</v>
      </c>
      <c r="H720" s="13" t="str">
        <f t="shared" si="44"/>
        <v>May-2026</v>
      </c>
      <c r="I720" s="13" t="str">
        <f t="shared" si="45"/>
        <v>Tue</v>
      </c>
      <c r="J720" s="13" t="str">
        <f>Raw_Data!H720</f>
        <v>Present</v>
      </c>
      <c r="K720" s="15">
        <f>IF(Raw_Data!I720="","",TIMEVALUE(Raw_Data!I720))</f>
        <v>0.38819444444444445</v>
      </c>
      <c r="L720" s="15">
        <f>IF(Raw_Data!J720="","",TIMEVALUE(Raw_Data!J720))</f>
        <v>0.71180555555555558</v>
      </c>
      <c r="M720" s="13">
        <f>Raw_Data!K720</f>
        <v>7.78</v>
      </c>
      <c r="N720" s="13">
        <f>Raw_Data!L720</f>
        <v>19</v>
      </c>
      <c r="O720" s="13">
        <f>Raw_Data!M720</f>
        <v>17</v>
      </c>
      <c r="P720" s="13">
        <f t="shared" si="46"/>
        <v>2</v>
      </c>
      <c r="Q720" s="13">
        <f>Raw_Data!O720</f>
        <v>19</v>
      </c>
      <c r="R720" s="16">
        <f t="shared" si="47"/>
        <v>89.473684210526315</v>
      </c>
      <c r="S720" s="16">
        <f>Raw_Data!Q720</f>
        <v>89.5</v>
      </c>
      <c r="T720" s="17">
        <f>Raw_Data!R720</f>
        <v>0</v>
      </c>
      <c r="U720" s="13" t="str">
        <f>Raw_Data!S720</f>
        <v>Medium</v>
      </c>
      <c r="V720" s="13" t="str">
        <f>Raw_Data!T720</f>
        <v>In Progress</v>
      </c>
    </row>
    <row r="721" spans="1:22" x14ac:dyDescent="0.3">
      <c r="A721" s="13" t="str">
        <f>Raw_Data!A721</f>
        <v>EMP020</v>
      </c>
      <c r="B721" s="13" t="str">
        <f>Raw_Data!B721</f>
        <v>Riya Chatterjee</v>
      </c>
      <c r="C721" s="13" t="str">
        <f>Raw_Data!C721</f>
        <v>Customer Support</v>
      </c>
      <c r="D721" s="13" t="str">
        <f>Raw_Data!D721</f>
        <v>Support Executive</v>
      </c>
      <c r="E721" s="13" t="str">
        <f>Raw_Data!E721</f>
        <v>Durgapur</v>
      </c>
      <c r="F721" s="13" t="str">
        <f>Raw_Data!F721</f>
        <v>Ritu Ghosh</v>
      </c>
      <c r="G721" s="14">
        <f>DATE(VALUE(RIGHT(Raw_Data!G721,4)),VALUE(MID(Raw_Data!G721,4,2)),VALUE(LEFT(Raw_Data!G721,2)))</f>
        <v>46154</v>
      </c>
      <c r="H721" s="13" t="str">
        <f t="shared" si="44"/>
        <v>May-2026</v>
      </c>
      <c r="I721" s="13" t="str">
        <f t="shared" si="45"/>
        <v>Tue</v>
      </c>
      <c r="J721" s="13" t="str">
        <f>Raw_Data!H721</f>
        <v>Present</v>
      </c>
      <c r="K721" s="15">
        <f>IF(Raw_Data!I721="","",TIMEVALUE(Raw_Data!I721))</f>
        <v>0.38263888888888886</v>
      </c>
      <c r="L721" s="15">
        <f>IF(Raw_Data!J721="","",TIMEVALUE(Raw_Data!J721))</f>
        <v>0.77847222222222223</v>
      </c>
      <c r="M721" s="13">
        <f>Raw_Data!K721</f>
        <v>9.51</v>
      </c>
      <c r="N721" s="13">
        <f>Raw_Data!L721</f>
        <v>23</v>
      </c>
      <c r="O721" s="13">
        <f>Raw_Data!M721</f>
        <v>22</v>
      </c>
      <c r="P721" s="13">
        <f t="shared" si="46"/>
        <v>1</v>
      </c>
      <c r="Q721" s="13">
        <f>Raw_Data!O721</f>
        <v>23</v>
      </c>
      <c r="R721" s="16">
        <f t="shared" si="47"/>
        <v>95.652173913043484</v>
      </c>
      <c r="S721" s="16">
        <f>Raw_Data!Q721</f>
        <v>95.7</v>
      </c>
      <c r="T721" s="17">
        <f>Raw_Data!R721</f>
        <v>1.51</v>
      </c>
      <c r="U721" s="13" t="str">
        <f>Raw_Data!S721</f>
        <v>Critical</v>
      </c>
      <c r="V721" s="13" t="str">
        <f>Raw_Data!T721</f>
        <v>In Progress</v>
      </c>
    </row>
    <row r="722" spans="1:22" x14ac:dyDescent="0.3">
      <c r="A722" s="13" t="str">
        <f>Raw_Data!A722</f>
        <v>EMP001</v>
      </c>
      <c r="B722" s="13" t="str">
        <f>Raw_Data!B722</f>
        <v>Aarav Sharma</v>
      </c>
      <c r="C722" s="13" t="str">
        <f>Raw_Data!C722</f>
        <v>Operations</v>
      </c>
      <c r="D722" s="13" t="str">
        <f>Raw_Data!D722</f>
        <v>MIS Executive</v>
      </c>
      <c r="E722" s="13" t="str">
        <f>Raw_Data!E722</f>
        <v>Kolkata</v>
      </c>
      <c r="F722" s="13" t="str">
        <f>Raw_Data!F722</f>
        <v>Amit Roy</v>
      </c>
      <c r="G722" s="14">
        <f>DATE(VALUE(RIGHT(Raw_Data!G722,4)),VALUE(MID(Raw_Data!G722,4,2)),VALUE(LEFT(Raw_Data!G722,2)))</f>
        <v>46155</v>
      </c>
      <c r="H722" s="13" t="str">
        <f t="shared" si="44"/>
        <v>May-2026</v>
      </c>
      <c r="I722" s="13" t="str">
        <f t="shared" si="45"/>
        <v>Wed</v>
      </c>
      <c r="J722" s="13" t="str">
        <f>Raw_Data!H722</f>
        <v>Present</v>
      </c>
      <c r="K722" s="15">
        <f>IF(Raw_Data!I722="","",TIMEVALUE(Raw_Data!I722))</f>
        <v>0.38124999999999998</v>
      </c>
      <c r="L722" s="15">
        <f>IF(Raw_Data!J722="","",TIMEVALUE(Raw_Data!J722))</f>
        <v>0.68194444444444446</v>
      </c>
      <c r="M722" s="13">
        <f>Raw_Data!K722</f>
        <v>7.22</v>
      </c>
      <c r="N722" s="13">
        <f>Raw_Data!L722</f>
        <v>25</v>
      </c>
      <c r="O722" s="13">
        <f>Raw_Data!M722</f>
        <v>25</v>
      </c>
      <c r="P722" s="13">
        <f t="shared" si="46"/>
        <v>0</v>
      </c>
      <c r="Q722" s="13">
        <f>Raw_Data!O722</f>
        <v>25</v>
      </c>
      <c r="R722" s="16">
        <f t="shared" si="47"/>
        <v>100</v>
      </c>
      <c r="S722" s="16">
        <f>Raw_Data!Q722</f>
        <v>100</v>
      </c>
      <c r="T722" s="17">
        <f>Raw_Data!R722</f>
        <v>0</v>
      </c>
      <c r="U722" s="13" t="str">
        <f>Raw_Data!S722</f>
        <v>Low</v>
      </c>
      <c r="V722" s="13" t="str">
        <f>Raw_Data!T722</f>
        <v>Closed</v>
      </c>
    </row>
    <row r="723" spans="1:22" x14ac:dyDescent="0.3">
      <c r="A723" s="13" t="str">
        <f>Raw_Data!A723</f>
        <v>EMP002</v>
      </c>
      <c r="B723" s="13" t="str">
        <f>Raw_Data!B723</f>
        <v>Priya Singh</v>
      </c>
      <c r="C723" s="13" t="str">
        <f>Raw_Data!C723</f>
        <v>Operations</v>
      </c>
      <c r="D723" s="13" t="str">
        <f>Raw_Data!D723</f>
        <v>Process Executive</v>
      </c>
      <c r="E723" s="13" t="str">
        <f>Raw_Data!E723</f>
        <v>Kolkata</v>
      </c>
      <c r="F723" s="13" t="str">
        <f>Raw_Data!F723</f>
        <v>Amit Roy</v>
      </c>
      <c r="G723" s="14">
        <f>DATE(VALUE(RIGHT(Raw_Data!G723,4)),VALUE(MID(Raw_Data!G723,4,2)),VALUE(LEFT(Raw_Data!G723,2)))</f>
        <v>46155</v>
      </c>
      <c r="H723" s="13" t="str">
        <f t="shared" si="44"/>
        <v>May-2026</v>
      </c>
      <c r="I723" s="13" t="str">
        <f t="shared" si="45"/>
        <v>Wed</v>
      </c>
      <c r="J723" s="13" t="str">
        <f>Raw_Data!H723</f>
        <v>Present</v>
      </c>
      <c r="K723" s="15">
        <f>IF(Raw_Data!I723="","",TIMEVALUE(Raw_Data!I723))</f>
        <v>0.375</v>
      </c>
      <c r="L723" s="15">
        <f>IF(Raw_Data!J723="","",TIMEVALUE(Raw_Data!J723))</f>
        <v>0.75208333333333333</v>
      </c>
      <c r="M723" s="13">
        <f>Raw_Data!K723</f>
        <v>9.0500000000000007</v>
      </c>
      <c r="N723" s="13">
        <f>Raw_Data!L723</f>
        <v>32</v>
      </c>
      <c r="O723" s="13">
        <f>Raw_Data!M723</f>
        <v>32</v>
      </c>
      <c r="P723" s="13">
        <f t="shared" si="46"/>
        <v>0</v>
      </c>
      <c r="Q723" s="13">
        <f>Raw_Data!O723</f>
        <v>32</v>
      </c>
      <c r="R723" s="16">
        <f t="shared" si="47"/>
        <v>100</v>
      </c>
      <c r="S723" s="16">
        <f>Raw_Data!Q723</f>
        <v>100</v>
      </c>
      <c r="T723" s="17">
        <f>Raw_Data!R723</f>
        <v>1.05</v>
      </c>
      <c r="U723" s="13" t="str">
        <f>Raw_Data!S723</f>
        <v>Low</v>
      </c>
      <c r="V723" s="13" t="str">
        <f>Raw_Data!T723</f>
        <v>Closed</v>
      </c>
    </row>
    <row r="724" spans="1:22" x14ac:dyDescent="0.3">
      <c r="A724" s="13" t="str">
        <f>Raw_Data!A724</f>
        <v>EMP003</v>
      </c>
      <c r="B724" s="13" t="str">
        <f>Raw_Data!B724</f>
        <v>Rahul Verma</v>
      </c>
      <c r="C724" s="13" t="str">
        <f>Raw_Data!C724</f>
        <v>Operations</v>
      </c>
      <c r="D724" s="13" t="str">
        <f>Raw_Data!D724</f>
        <v>Process Executive</v>
      </c>
      <c r="E724" s="13" t="str">
        <f>Raw_Data!E724</f>
        <v>Kolkata</v>
      </c>
      <c r="F724" s="13" t="str">
        <f>Raw_Data!F724</f>
        <v>Amit Roy</v>
      </c>
      <c r="G724" s="14">
        <f>DATE(VALUE(RIGHT(Raw_Data!G724,4)),VALUE(MID(Raw_Data!G724,4,2)),VALUE(LEFT(Raw_Data!G724,2)))</f>
        <v>46155</v>
      </c>
      <c r="H724" s="13" t="str">
        <f t="shared" si="44"/>
        <v>May-2026</v>
      </c>
      <c r="I724" s="13" t="str">
        <f t="shared" si="45"/>
        <v>Wed</v>
      </c>
      <c r="J724" s="13" t="str">
        <f>Raw_Data!H724</f>
        <v>Present</v>
      </c>
      <c r="K724" s="15">
        <f>IF(Raw_Data!I724="","",TIMEVALUE(Raw_Data!I724))</f>
        <v>0.37708333333333333</v>
      </c>
      <c r="L724" s="15">
        <f>IF(Raw_Data!J724="","",TIMEVALUE(Raw_Data!J724))</f>
        <v>0.68055555555555558</v>
      </c>
      <c r="M724" s="13">
        <f>Raw_Data!K724</f>
        <v>7.29</v>
      </c>
      <c r="N724" s="13">
        <f>Raw_Data!L724</f>
        <v>20</v>
      </c>
      <c r="O724" s="13">
        <f>Raw_Data!M724</f>
        <v>16</v>
      </c>
      <c r="P724" s="13">
        <f t="shared" si="46"/>
        <v>4</v>
      </c>
      <c r="Q724" s="13">
        <f>Raw_Data!O724</f>
        <v>20</v>
      </c>
      <c r="R724" s="16">
        <f t="shared" si="47"/>
        <v>80</v>
      </c>
      <c r="S724" s="16">
        <f>Raw_Data!Q724</f>
        <v>80</v>
      </c>
      <c r="T724" s="17">
        <f>Raw_Data!R724</f>
        <v>0</v>
      </c>
      <c r="U724" s="13" t="str">
        <f>Raw_Data!S724</f>
        <v>Low</v>
      </c>
      <c r="V724" s="13" t="str">
        <f>Raw_Data!T724</f>
        <v>Pending</v>
      </c>
    </row>
    <row r="725" spans="1:22" x14ac:dyDescent="0.3">
      <c r="A725" s="13" t="str">
        <f>Raw_Data!A725</f>
        <v>EMP004</v>
      </c>
      <c r="B725" s="13" t="str">
        <f>Raw_Data!B725</f>
        <v>Sneha Das</v>
      </c>
      <c r="C725" s="13" t="str">
        <f>Raw_Data!C725</f>
        <v>Operations</v>
      </c>
      <c r="D725" s="13" t="str">
        <f>Raw_Data!D725</f>
        <v>Senior Executive</v>
      </c>
      <c r="E725" s="13" t="str">
        <f>Raw_Data!E725</f>
        <v>Kolkata</v>
      </c>
      <c r="F725" s="13" t="str">
        <f>Raw_Data!F725</f>
        <v>Amit Roy</v>
      </c>
      <c r="G725" s="14">
        <f>DATE(VALUE(RIGHT(Raw_Data!G725,4)),VALUE(MID(Raw_Data!G725,4,2)),VALUE(LEFT(Raw_Data!G725,2)))</f>
        <v>46155</v>
      </c>
      <c r="H725" s="13" t="str">
        <f t="shared" si="44"/>
        <v>May-2026</v>
      </c>
      <c r="I725" s="13" t="str">
        <f t="shared" si="45"/>
        <v>Wed</v>
      </c>
      <c r="J725" s="13" t="str">
        <f>Raw_Data!H725</f>
        <v>Present</v>
      </c>
      <c r="K725" s="15">
        <f>IF(Raw_Data!I725="","",TIMEVALUE(Raw_Data!I725))</f>
        <v>0.37986111111111109</v>
      </c>
      <c r="L725" s="15">
        <f>IF(Raw_Data!J725="","",TIMEVALUE(Raw_Data!J725))</f>
        <v>0.70486111111111116</v>
      </c>
      <c r="M725" s="13">
        <f>Raw_Data!K725</f>
        <v>7.81</v>
      </c>
      <c r="N725" s="13">
        <f>Raw_Data!L725</f>
        <v>21</v>
      </c>
      <c r="O725" s="13">
        <f>Raw_Data!M725</f>
        <v>19</v>
      </c>
      <c r="P725" s="13">
        <f t="shared" si="46"/>
        <v>2</v>
      </c>
      <c r="Q725" s="13">
        <f>Raw_Data!O725</f>
        <v>21</v>
      </c>
      <c r="R725" s="16">
        <f t="shared" si="47"/>
        <v>90.476190476190482</v>
      </c>
      <c r="S725" s="16">
        <f>Raw_Data!Q725</f>
        <v>90.5</v>
      </c>
      <c r="T725" s="17">
        <f>Raw_Data!R725</f>
        <v>0</v>
      </c>
      <c r="U725" s="13" t="str">
        <f>Raw_Data!S725</f>
        <v>Low</v>
      </c>
      <c r="V725" s="13" t="str">
        <f>Raw_Data!T725</f>
        <v>In Progress</v>
      </c>
    </row>
    <row r="726" spans="1:22" x14ac:dyDescent="0.3">
      <c r="A726" s="13" t="str">
        <f>Raw_Data!A726</f>
        <v>EMP005</v>
      </c>
      <c r="B726" s="13" t="str">
        <f>Raw_Data!B726</f>
        <v>Vikram Patel</v>
      </c>
      <c r="C726" s="13" t="str">
        <f>Raw_Data!C726</f>
        <v>Operations</v>
      </c>
      <c r="D726" s="13" t="str">
        <f>Raw_Data!D726</f>
        <v>Process Executive</v>
      </c>
      <c r="E726" s="13" t="str">
        <f>Raw_Data!E726</f>
        <v>Kolkata</v>
      </c>
      <c r="F726" s="13" t="str">
        <f>Raw_Data!F726</f>
        <v>Amit Roy</v>
      </c>
      <c r="G726" s="14">
        <f>DATE(VALUE(RIGHT(Raw_Data!G726,4)),VALUE(MID(Raw_Data!G726,4,2)),VALUE(LEFT(Raw_Data!G726,2)))</f>
        <v>46155</v>
      </c>
      <c r="H726" s="13" t="str">
        <f t="shared" si="44"/>
        <v>May-2026</v>
      </c>
      <c r="I726" s="13" t="str">
        <f t="shared" si="45"/>
        <v>Wed</v>
      </c>
      <c r="J726" s="13" t="str">
        <f>Raw_Data!H726</f>
        <v>Present</v>
      </c>
      <c r="K726" s="15">
        <f>IF(Raw_Data!I726="","",TIMEVALUE(Raw_Data!I726))</f>
        <v>0.38541666666666669</v>
      </c>
      <c r="L726" s="15">
        <f>IF(Raw_Data!J726="","",TIMEVALUE(Raw_Data!J726))</f>
        <v>0.70208333333333328</v>
      </c>
      <c r="M726" s="13">
        <f>Raw_Data!K726</f>
        <v>7.61</v>
      </c>
      <c r="N726" s="13">
        <f>Raw_Data!L726</f>
        <v>30</v>
      </c>
      <c r="O726" s="13">
        <f>Raw_Data!M726</f>
        <v>30</v>
      </c>
      <c r="P726" s="13">
        <f t="shared" si="46"/>
        <v>0</v>
      </c>
      <c r="Q726" s="13">
        <f>Raw_Data!O726</f>
        <v>30</v>
      </c>
      <c r="R726" s="16">
        <f t="shared" si="47"/>
        <v>100</v>
      </c>
      <c r="S726" s="16">
        <f>Raw_Data!Q726</f>
        <v>100</v>
      </c>
      <c r="T726" s="17">
        <f>Raw_Data!R726</f>
        <v>0</v>
      </c>
      <c r="U726" s="13" t="str">
        <f>Raw_Data!S726</f>
        <v>Low</v>
      </c>
      <c r="V726" s="13" t="str">
        <f>Raw_Data!T726</f>
        <v>Closed</v>
      </c>
    </row>
    <row r="727" spans="1:22" x14ac:dyDescent="0.3">
      <c r="A727" s="13" t="str">
        <f>Raw_Data!A727</f>
        <v>EMP006</v>
      </c>
      <c r="B727" s="13" t="str">
        <f>Raw_Data!B727</f>
        <v>Ananya Gupta</v>
      </c>
      <c r="C727" s="13" t="str">
        <f>Raw_Data!C727</f>
        <v>Finance</v>
      </c>
      <c r="D727" s="13" t="str">
        <f>Raw_Data!D727</f>
        <v>Finance Executive</v>
      </c>
      <c r="E727" s="13" t="str">
        <f>Raw_Data!E727</f>
        <v>Kolkata</v>
      </c>
      <c r="F727" s="13" t="str">
        <f>Raw_Data!F727</f>
        <v>Neha Sen</v>
      </c>
      <c r="G727" s="14">
        <f>DATE(VALUE(RIGHT(Raw_Data!G727,4)),VALUE(MID(Raw_Data!G727,4,2)),VALUE(LEFT(Raw_Data!G727,2)))</f>
        <v>46155</v>
      </c>
      <c r="H727" s="13" t="str">
        <f t="shared" si="44"/>
        <v>May-2026</v>
      </c>
      <c r="I727" s="13" t="str">
        <f t="shared" si="45"/>
        <v>Wed</v>
      </c>
      <c r="J727" s="13" t="str">
        <f>Raw_Data!H727</f>
        <v>Present</v>
      </c>
      <c r="K727" s="15">
        <f>IF(Raw_Data!I727="","",TIMEVALUE(Raw_Data!I727))</f>
        <v>0.38819444444444445</v>
      </c>
      <c r="L727" s="15">
        <f>IF(Raw_Data!J727="","",TIMEVALUE(Raw_Data!J727))</f>
        <v>0.75208333333333333</v>
      </c>
      <c r="M727" s="13">
        <f>Raw_Data!K727</f>
        <v>8.74</v>
      </c>
      <c r="N727" s="13">
        <f>Raw_Data!L727</f>
        <v>24</v>
      </c>
      <c r="O727" s="13">
        <f>Raw_Data!M727</f>
        <v>20</v>
      </c>
      <c r="P727" s="13">
        <f t="shared" si="46"/>
        <v>4</v>
      </c>
      <c r="Q727" s="13">
        <f>Raw_Data!O727</f>
        <v>24</v>
      </c>
      <c r="R727" s="16">
        <f t="shared" si="47"/>
        <v>83.333333333333343</v>
      </c>
      <c r="S727" s="16">
        <f>Raw_Data!Q727</f>
        <v>83.3</v>
      </c>
      <c r="T727" s="17">
        <f>Raw_Data!R727</f>
        <v>0.74</v>
      </c>
      <c r="U727" s="13" t="str">
        <f>Raw_Data!S727</f>
        <v>Medium</v>
      </c>
      <c r="V727" s="13" t="str">
        <f>Raw_Data!T727</f>
        <v>Pending</v>
      </c>
    </row>
    <row r="728" spans="1:22" x14ac:dyDescent="0.3">
      <c r="A728" s="13" t="str">
        <f>Raw_Data!A728</f>
        <v>EMP007</v>
      </c>
      <c r="B728" s="13" t="str">
        <f>Raw_Data!B728</f>
        <v>Rohan Mehta</v>
      </c>
      <c r="C728" s="13" t="str">
        <f>Raw_Data!C728</f>
        <v>Finance</v>
      </c>
      <c r="D728" s="13" t="str">
        <f>Raw_Data!D728</f>
        <v>Accounts Executive</v>
      </c>
      <c r="E728" s="13" t="str">
        <f>Raw_Data!E728</f>
        <v>Kolkata</v>
      </c>
      <c r="F728" s="13" t="str">
        <f>Raw_Data!F728</f>
        <v>Neha Sen</v>
      </c>
      <c r="G728" s="14">
        <f>DATE(VALUE(RIGHT(Raw_Data!G728,4)),VALUE(MID(Raw_Data!G728,4,2)),VALUE(LEFT(Raw_Data!G728,2)))</f>
        <v>46155</v>
      </c>
      <c r="H728" s="13" t="str">
        <f t="shared" si="44"/>
        <v>May-2026</v>
      </c>
      <c r="I728" s="13" t="str">
        <f t="shared" si="45"/>
        <v>Wed</v>
      </c>
      <c r="J728" s="13" t="str">
        <f>Raw_Data!H728</f>
        <v>Late</v>
      </c>
      <c r="K728" s="15">
        <f>IF(Raw_Data!I728="","",TIMEVALUE(Raw_Data!I728))</f>
        <v>0.42430555555555555</v>
      </c>
      <c r="L728" s="15">
        <f>IF(Raw_Data!J728="","",TIMEVALUE(Raw_Data!J728))</f>
        <v>0.81180555555555556</v>
      </c>
      <c r="M728" s="13">
        <f>Raw_Data!K728</f>
        <v>9.31</v>
      </c>
      <c r="N728" s="13">
        <f>Raw_Data!L728</f>
        <v>18</v>
      </c>
      <c r="O728" s="13">
        <f>Raw_Data!M728</f>
        <v>15</v>
      </c>
      <c r="P728" s="13">
        <f t="shared" si="46"/>
        <v>3</v>
      </c>
      <c r="Q728" s="13">
        <f>Raw_Data!O728</f>
        <v>18</v>
      </c>
      <c r="R728" s="16">
        <f t="shared" si="47"/>
        <v>83.333333333333343</v>
      </c>
      <c r="S728" s="16">
        <f>Raw_Data!Q728</f>
        <v>83.3</v>
      </c>
      <c r="T728" s="17">
        <f>Raw_Data!R728</f>
        <v>1.31</v>
      </c>
      <c r="U728" s="13" t="str">
        <f>Raw_Data!S728</f>
        <v>High</v>
      </c>
      <c r="V728" s="13" t="str">
        <f>Raw_Data!T728</f>
        <v>In Progress</v>
      </c>
    </row>
    <row r="729" spans="1:22" x14ac:dyDescent="0.3">
      <c r="A729" s="13" t="str">
        <f>Raw_Data!A729</f>
        <v>EMP008</v>
      </c>
      <c r="B729" s="13" t="str">
        <f>Raw_Data!B729</f>
        <v>Ishita Roy</v>
      </c>
      <c r="C729" s="13" t="str">
        <f>Raw_Data!C729</f>
        <v>Finance</v>
      </c>
      <c r="D729" s="13" t="str">
        <f>Raw_Data!D729</f>
        <v>Finance Executive</v>
      </c>
      <c r="E729" s="13" t="str">
        <f>Raw_Data!E729</f>
        <v>Kolkata</v>
      </c>
      <c r="F729" s="13" t="str">
        <f>Raw_Data!F729</f>
        <v>Neha Sen</v>
      </c>
      <c r="G729" s="14">
        <f>DATE(VALUE(RIGHT(Raw_Data!G729,4)),VALUE(MID(Raw_Data!G729,4,2)),VALUE(LEFT(Raw_Data!G729,2)))</f>
        <v>46155</v>
      </c>
      <c r="H729" s="13" t="str">
        <f t="shared" si="44"/>
        <v>May-2026</v>
      </c>
      <c r="I729" s="13" t="str">
        <f t="shared" si="45"/>
        <v>Wed</v>
      </c>
      <c r="J729" s="13" t="str">
        <f>Raw_Data!H729</f>
        <v>Present</v>
      </c>
      <c r="K729" s="15">
        <f>IF(Raw_Data!I729="","",TIMEVALUE(Raw_Data!I729))</f>
        <v>0.3888888888888889</v>
      </c>
      <c r="L729" s="15">
        <f>IF(Raw_Data!J729="","",TIMEVALUE(Raw_Data!J729))</f>
        <v>0.77361111111111114</v>
      </c>
      <c r="M729" s="13">
        <f>Raw_Data!K729</f>
        <v>9.24</v>
      </c>
      <c r="N729" s="13">
        <f>Raw_Data!L729</f>
        <v>22</v>
      </c>
      <c r="O729" s="13">
        <f>Raw_Data!M729</f>
        <v>20</v>
      </c>
      <c r="P729" s="13">
        <f t="shared" si="46"/>
        <v>2</v>
      </c>
      <c r="Q729" s="13">
        <f>Raw_Data!O729</f>
        <v>22</v>
      </c>
      <c r="R729" s="16">
        <f t="shared" si="47"/>
        <v>90.909090909090907</v>
      </c>
      <c r="S729" s="16">
        <f>Raw_Data!Q729</f>
        <v>90.9</v>
      </c>
      <c r="T729" s="17">
        <f>Raw_Data!R729</f>
        <v>1.24</v>
      </c>
      <c r="U729" s="13" t="str">
        <f>Raw_Data!S729</f>
        <v>Low</v>
      </c>
      <c r="V729" s="13" t="str">
        <f>Raw_Data!T729</f>
        <v>In Progress</v>
      </c>
    </row>
    <row r="730" spans="1:22" x14ac:dyDescent="0.3">
      <c r="A730" s="13" t="str">
        <f>Raw_Data!A730</f>
        <v>EMP009</v>
      </c>
      <c r="B730" s="13" t="str">
        <f>Raw_Data!B730</f>
        <v>Arjun Nair</v>
      </c>
      <c r="C730" s="13" t="str">
        <f>Raw_Data!C730</f>
        <v>Sales</v>
      </c>
      <c r="D730" s="13" t="str">
        <f>Raw_Data!D730</f>
        <v>Sales Executive</v>
      </c>
      <c r="E730" s="13" t="str">
        <f>Raw_Data!E730</f>
        <v>Kolkata</v>
      </c>
      <c r="F730" s="13" t="str">
        <f>Raw_Data!F730</f>
        <v>Sourav Das</v>
      </c>
      <c r="G730" s="14">
        <f>DATE(VALUE(RIGHT(Raw_Data!G730,4)),VALUE(MID(Raw_Data!G730,4,2)),VALUE(LEFT(Raw_Data!G730,2)))</f>
        <v>46155</v>
      </c>
      <c r="H730" s="13" t="str">
        <f t="shared" si="44"/>
        <v>May-2026</v>
      </c>
      <c r="I730" s="13" t="str">
        <f t="shared" si="45"/>
        <v>Wed</v>
      </c>
      <c r="J730" s="13" t="str">
        <f>Raw_Data!H730</f>
        <v>Present</v>
      </c>
      <c r="K730" s="15">
        <f>IF(Raw_Data!I730="","",TIMEVALUE(Raw_Data!I730))</f>
        <v>0.38680555555555557</v>
      </c>
      <c r="L730" s="15">
        <f>IF(Raw_Data!J730="","",TIMEVALUE(Raw_Data!J730))</f>
        <v>0.74305555555555558</v>
      </c>
      <c r="M730" s="13">
        <f>Raw_Data!K730</f>
        <v>8.56</v>
      </c>
      <c r="N730" s="13">
        <f>Raw_Data!L730</f>
        <v>16</v>
      </c>
      <c r="O730" s="13">
        <f>Raw_Data!M730</f>
        <v>13</v>
      </c>
      <c r="P730" s="13">
        <f t="shared" si="46"/>
        <v>3</v>
      </c>
      <c r="Q730" s="13">
        <f>Raw_Data!O730</f>
        <v>16</v>
      </c>
      <c r="R730" s="16">
        <f t="shared" si="47"/>
        <v>81.25</v>
      </c>
      <c r="S730" s="16">
        <f>Raw_Data!Q730</f>
        <v>81.2</v>
      </c>
      <c r="T730" s="17">
        <f>Raw_Data!R730</f>
        <v>0.56000000000000005</v>
      </c>
      <c r="U730" s="13" t="str">
        <f>Raw_Data!S730</f>
        <v>Medium</v>
      </c>
      <c r="V730" s="13" t="str">
        <f>Raw_Data!T730</f>
        <v>In Progress</v>
      </c>
    </row>
    <row r="731" spans="1:22" x14ac:dyDescent="0.3">
      <c r="A731" s="13" t="str">
        <f>Raw_Data!A731</f>
        <v>EMP010</v>
      </c>
      <c r="B731" s="13" t="str">
        <f>Raw_Data!B731</f>
        <v>Meera Kapoor</v>
      </c>
      <c r="C731" s="13" t="str">
        <f>Raw_Data!C731</f>
        <v>Sales</v>
      </c>
      <c r="D731" s="13" t="str">
        <f>Raw_Data!D731</f>
        <v>Sales Executive</v>
      </c>
      <c r="E731" s="13" t="str">
        <f>Raw_Data!E731</f>
        <v>Kolkata</v>
      </c>
      <c r="F731" s="13" t="str">
        <f>Raw_Data!F731</f>
        <v>Sourav Das</v>
      </c>
      <c r="G731" s="14">
        <f>DATE(VALUE(RIGHT(Raw_Data!G731,4)),VALUE(MID(Raw_Data!G731,4,2)),VALUE(LEFT(Raw_Data!G731,2)))</f>
        <v>46155</v>
      </c>
      <c r="H731" s="13" t="str">
        <f t="shared" si="44"/>
        <v>May-2026</v>
      </c>
      <c r="I731" s="13" t="str">
        <f t="shared" si="45"/>
        <v>Wed</v>
      </c>
      <c r="J731" s="13" t="str">
        <f>Raw_Data!H731</f>
        <v>Present</v>
      </c>
      <c r="K731" s="15">
        <f>IF(Raw_Data!I731="","",TIMEVALUE(Raw_Data!I731))</f>
        <v>0.42638888888888887</v>
      </c>
      <c r="L731" s="15">
        <f>IF(Raw_Data!J731="","",TIMEVALUE(Raw_Data!J731))</f>
        <v>0.80138888888888893</v>
      </c>
      <c r="M731" s="13">
        <f>Raw_Data!K731</f>
        <v>9.01</v>
      </c>
      <c r="N731" s="13">
        <f>Raw_Data!L731</f>
        <v>18</v>
      </c>
      <c r="O731" s="13">
        <f>Raw_Data!M731</f>
        <v>15</v>
      </c>
      <c r="P731" s="13">
        <f t="shared" si="46"/>
        <v>3</v>
      </c>
      <c r="Q731" s="13">
        <f>Raw_Data!O731</f>
        <v>18</v>
      </c>
      <c r="R731" s="16">
        <f t="shared" si="47"/>
        <v>83.333333333333343</v>
      </c>
      <c r="S731" s="16">
        <f>Raw_Data!Q731</f>
        <v>83.3</v>
      </c>
      <c r="T731" s="17">
        <f>Raw_Data!R731</f>
        <v>1.01</v>
      </c>
      <c r="U731" s="13" t="str">
        <f>Raw_Data!S731</f>
        <v>Medium</v>
      </c>
      <c r="V731" s="13" t="str">
        <f>Raw_Data!T731</f>
        <v>In Progress</v>
      </c>
    </row>
    <row r="732" spans="1:22" x14ac:dyDescent="0.3">
      <c r="A732" s="13" t="str">
        <f>Raw_Data!A732</f>
        <v>EMP011</v>
      </c>
      <c r="B732" s="13" t="str">
        <f>Raw_Data!B732</f>
        <v>Karan Malhotra</v>
      </c>
      <c r="C732" s="13" t="str">
        <f>Raw_Data!C732</f>
        <v>Sales</v>
      </c>
      <c r="D732" s="13" t="str">
        <f>Raw_Data!D732</f>
        <v>Senior Executive</v>
      </c>
      <c r="E732" s="13" t="str">
        <f>Raw_Data!E732</f>
        <v>Kolkata</v>
      </c>
      <c r="F732" s="13" t="str">
        <f>Raw_Data!F732</f>
        <v>Sourav Das</v>
      </c>
      <c r="G732" s="14">
        <f>DATE(VALUE(RIGHT(Raw_Data!G732,4)),VALUE(MID(Raw_Data!G732,4,2)),VALUE(LEFT(Raw_Data!G732,2)))</f>
        <v>46155</v>
      </c>
      <c r="H732" s="13" t="str">
        <f t="shared" si="44"/>
        <v>May-2026</v>
      </c>
      <c r="I732" s="13" t="str">
        <f t="shared" si="45"/>
        <v>Wed</v>
      </c>
      <c r="J732" s="13" t="str">
        <f>Raw_Data!H732</f>
        <v>Present</v>
      </c>
      <c r="K732" s="15">
        <f>IF(Raw_Data!I732="","",TIMEVALUE(Raw_Data!I732))</f>
        <v>0.37638888888888888</v>
      </c>
      <c r="L732" s="15">
        <f>IF(Raw_Data!J732="","",TIMEVALUE(Raw_Data!J732))</f>
        <v>0.72361111111111109</v>
      </c>
      <c r="M732" s="13">
        <f>Raw_Data!K732</f>
        <v>8.34</v>
      </c>
      <c r="N732" s="13">
        <f>Raw_Data!L732</f>
        <v>19</v>
      </c>
      <c r="O732" s="13">
        <f>Raw_Data!M732</f>
        <v>18</v>
      </c>
      <c r="P732" s="13">
        <f t="shared" si="46"/>
        <v>1</v>
      </c>
      <c r="Q732" s="13">
        <f>Raw_Data!O732</f>
        <v>19</v>
      </c>
      <c r="R732" s="16">
        <f t="shared" si="47"/>
        <v>94.73684210526315</v>
      </c>
      <c r="S732" s="16">
        <f>Raw_Data!Q732</f>
        <v>94.7</v>
      </c>
      <c r="T732" s="17">
        <f>Raw_Data!R732</f>
        <v>0.34</v>
      </c>
      <c r="U732" s="13" t="str">
        <f>Raw_Data!S732</f>
        <v>Medium</v>
      </c>
      <c r="V732" s="13" t="str">
        <f>Raw_Data!T732</f>
        <v>In Progress</v>
      </c>
    </row>
    <row r="733" spans="1:22" x14ac:dyDescent="0.3">
      <c r="A733" s="13" t="str">
        <f>Raw_Data!A733</f>
        <v>EMP012</v>
      </c>
      <c r="B733" s="13" t="str">
        <f>Raw_Data!B733</f>
        <v>Tanya Bose</v>
      </c>
      <c r="C733" s="13" t="str">
        <f>Raw_Data!C733</f>
        <v>HR</v>
      </c>
      <c r="D733" s="13" t="str">
        <f>Raw_Data!D733</f>
        <v>HR Executive</v>
      </c>
      <c r="E733" s="13" t="str">
        <f>Raw_Data!E733</f>
        <v>Kolkata</v>
      </c>
      <c r="F733" s="13" t="str">
        <f>Raw_Data!F733</f>
        <v>Ritu Ghosh</v>
      </c>
      <c r="G733" s="14">
        <f>DATE(VALUE(RIGHT(Raw_Data!G733,4)),VALUE(MID(Raw_Data!G733,4,2)),VALUE(LEFT(Raw_Data!G733,2)))</f>
        <v>46155</v>
      </c>
      <c r="H733" s="13" t="str">
        <f t="shared" si="44"/>
        <v>May-2026</v>
      </c>
      <c r="I733" s="13" t="str">
        <f t="shared" si="45"/>
        <v>Wed</v>
      </c>
      <c r="J733" s="13" t="str">
        <f>Raw_Data!H733</f>
        <v>Present</v>
      </c>
      <c r="K733" s="15">
        <f>IF(Raw_Data!I733="","",TIMEVALUE(Raw_Data!I733))</f>
        <v>0.42777777777777776</v>
      </c>
      <c r="L733" s="15">
        <f>IF(Raw_Data!J733="","",TIMEVALUE(Raw_Data!J733))</f>
        <v>0.77083333333333337</v>
      </c>
      <c r="M733" s="13">
        <f>Raw_Data!K733</f>
        <v>8.24</v>
      </c>
      <c r="N733" s="13">
        <f>Raw_Data!L733</f>
        <v>9</v>
      </c>
      <c r="O733" s="13">
        <f>Raw_Data!M733</f>
        <v>7</v>
      </c>
      <c r="P733" s="13">
        <f t="shared" si="46"/>
        <v>2</v>
      </c>
      <c r="Q733" s="13">
        <f>Raw_Data!O733</f>
        <v>9</v>
      </c>
      <c r="R733" s="16">
        <f t="shared" si="47"/>
        <v>77.777777777777786</v>
      </c>
      <c r="S733" s="16">
        <f>Raw_Data!Q733</f>
        <v>77.8</v>
      </c>
      <c r="T733" s="17">
        <f>Raw_Data!R733</f>
        <v>0.24</v>
      </c>
      <c r="U733" s="13" t="str">
        <f>Raw_Data!S733</f>
        <v>Low</v>
      </c>
      <c r="V733" s="13" t="str">
        <f>Raw_Data!T733</f>
        <v>In Progress</v>
      </c>
    </row>
    <row r="734" spans="1:22" x14ac:dyDescent="0.3">
      <c r="A734" s="13" t="str">
        <f>Raw_Data!A734</f>
        <v>EMP013</v>
      </c>
      <c r="B734" s="13" t="str">
        <f>Raw_Data!B734</f>
        <v>Aditya Jain</v>
      </c>
      <c r="C734" s="13" t="str">
        <f>Raw_Data!C734</f>
        <v>Customer Support</v>
      </c>
      <c r="D734" s="13" t="str">
        <f>Raw_Data!D734</f>
        <v>Support Executive</v>
      </c>
      <c r="E734" s="13" t="str">
        <f>Raw_Data!E734</f>
        <v>Kolkata</v>
      </c>
      <c r="F734" s="13" t="str">
        <f>Raw_Data!F734</f>
        <v>Ritu Ghosh</v>
      </c>
      <c r="G734" s="14">
        <f>DATE(VALUE(RIGHT(Raw_Data!G734,4)),VALUE(MID(Raw_Data!G734,4,2)),VALUE(LEFT(Raw_Data!G734,2)))</f>
        <v>46155</v>
      </c>
      <c r="H734" s="13" t="str">
        <f t="shared" si="44"/>
        <v>May-2026</v>
      </c>
      <c r="I734" s="13" t="str">
        <f t="shared" si="45"/>
        <v>Wed</v>
      </c>
      <c r="J734" s="13" t="str">
        <f>Raw_Data!H734</f>
        <v>Present</v>
      </c>
      <c r="K734" s="15">
        <f>IF(Raw_Data!I734="","",TIMEVALUE(Raw_Data!I734))</f>
        <v>0.38680555555555557</v>
      </c>
      <c r="L734" s="15">
        <f>IF(Raw_Data!J734="","",TIMEVALUE(Raw_Data!J734))</f>
        <v>0.74791666666666667</v>
      </c>
      <c r="M734" s="13">
        <f>Raw_Data!K734</f>
        <v>8.68</v>
      </c>
      <c r="N734" s="13">
        <f>Raw_Data!L734</f>
        <v>19</v>
      </c>
      <c r="O734" s="13">
        <f>Raw_Data!M734</f>
        <v>18</v>
      </c>
      <c r="P734" s="13">
        <f t="shared" si="46"/>
        <v>1</v>
      </c>
      <c r="Q734" s="13">
        <f>Raw_Data!O734</f>
        <v>19</v>
      </c>
      <c r="R734" s="16">
        <f t="shared" si="47"/>
        <v>94.73684210526315</v>
      </c>
      <c r="S734" s="16">
        <f>Raw_Data!Q734</f>
        <v>94.7</v>
      </c>
      <c r="T734" s="17">
        <f>Raw_Data!R734</f>
        <v>0.68</v>
      </c>
      <c r="U734" s="13" t="str">
        <f>Raw_Data!S734</f>
        <v>Low</v>
      </c>
      <c r="V734" s="13" t="str">
        <f>Raw_Data!T734</f>
        <v>In Progress</v>
      </c>
    </row>
    <row r="735" spans="1:22" x14ac:dyDescent="0.3">
      <c r="A735" s="13" t="str">
        <f>Raw_Data!A735</f>
        <v>EMP014</v>
      </c>
      <c r="B735" s="13" t="str">
        <f>Raw_Data!B735</f>
        <v>Neha Agarwal</v>
      </c>
      <c r="C735" s="13" t="str">
        <f>Raw_Data!C735</f>
        <v>Customer Support</v>
      </c>
      <c r="D735" s="13" t="str">
        <f>Raw_Data!D735</f>
        <v>Support Executive</v>
      </c>
      <c r="E735" s="13" t="str">
        <f>Raw_Data!E735</f>
        <v>Kolkata</v>
      </c>
      <c r="F735" s="13" t="str">
        <f>Raw_Data!F735</f>
        <v>Ritu Ghosh</v>
      </c>
      <c r="G735" s="14">
        <f>DATE(VALUE(RIGHT(Raw_Data!G735,4)),VALUE(MID(Raw_Data!G735,4,2)),VALUE(LEFT(Raw_Data!G735,2)))</f>
        <v>46155</v>
      </c>
      <c r="H735" s="13" t="str">
        <f t="shared" si="44"/>
        <v>May-2026</v>
      </c>
      <c r="I735" s="13" t="str">
        <f t="shared" si="45"/>
        <v>Wed</v>
      </c>
      <c r="J735" s="13" t="str">
        <f>Raw_Data!H735</f>
        <v>Present</v>
      </c>
      <c r="K735" s="15">
        <f>IF(Raw_Data!I735="","",TIMEVALUE(Raw_Data!I735))</f>
        <v>0.4236111111111111</v>
      </c>
      <c r="L735" s="15">
        <f>IF(Raw_Data!J735="","",TIMEVALUE(Raw_Data!J735))</f>
        <v>0.79166666666666663</v>
      </c>
      <c r="M735" s="13">
        <f>Raw_Data!K735</f>
        <v>8.84</v>
      </c>
      <c r="N735" s="13">
        <f>Raw_Data!L735</f>
        <v>25</v>
      </c>
      <c r="O735" s="13">
        <f>Raw_Data!M735</f>
        <v>21</v>
      </c>
      <c r="P735" s="13">
        <f t="shared" si="46"/>
        <v>4</v>
      </c>
      <c r="Q735" s="13">
        <f>Raw_Data!O735</f>
        <v>25</v>
      </c>
      <c r="R735" s="16">
        <f t="shared" si="47"/>
        <v>84</v>
      </c>
      <c r="S735" s="16">
        <f>Raw_Data!Q735</f>
        <v>84</v>
      </c>
      <c r="T735" s="17">
        <f>Raw_Data!R735</f>
        <v>0.84</v>
      </c>
      <c r="U735" s="13" t="str">
        <f>Raw_Data!S735</f>
        <v>Medium</v>
      </c>
      <c r="V735" s="13" t="str">
        <f>Raw_Data!T735</f>
        <v>Pending</v>
      </c>
    </row>
    <row r="736" spans="1:22" x14ac:dyDescent="0.3">
      <c r="A736" s="13" t="str">
        <f>Raw_Data!A736</f>
        <v>EMP015</v>
      </c>
      <c r="B736" s="13" t="str">
        <f>Raw_Data!B736</f>
        <v>Siddharth Roy</v>
      </c>
      <c r="C736" s="13" t="str">
        <f>Raw_Data!C736</f>
        <v>Customer Support</v>
      </c>
      <c r="D736" s="13" t="str">
        <f>Raw_Data!D736</f>
        <v>Senior Executive</v>
      </c>
      <c r="E736" s="13" t="str">
        <f>Raw_Data!E736</f>
        <v>Kolkata</v>
      </c>
      <c r="F736" s="13" t="str">
        <f>Raw_Data!F736</f>
        <v>Ritu Ghosh</v>
      </c>
      <c r="G736" s="14">
        <f>DATE(VALUE(RIGHT(Raw_Data!G736,4)),VALUE(MID(Raw_Data!G736,4,2)),VALUE(LEFT(Raw_Data!G736,2)))</f>
        <v>46155</v>
      </c>
      <c r="H736" s="13" t="str">
        <f t="shared" si="44"/>
        <v>May-2026</v>
      </c>
      <c r="I736" s="13" t="str">
        <f t="shared" si="45"/>
        <v>Wed</v>
      </c>
      <c r="J736" s="13" t="str">
        <f>Raw_Data!H736</f>
        <v>Present</v>
      </c>
      <c r="K736" s="15">
        <f>IF(Raw_Data!I736="","",TIMEVALUE(Raw_Data!I736))</f>
        <v>0.38819444444444445</v>
      </c>
      <c r="L736" s="15">
        <f>IF(Raw_Data!J736="","",TIMEVALUE(Raw_Data!J736))</f>
        <v>0.75347222222222221</v>
      </c>
      <c r="M736" s="13">
        <f>Raw_Data!K736</f>
        <v>8.77</v>
      </c>
      <c r="N736" s="13">
        <f>Raw_Data!L736</f>
        <v>26</v>
      </c>
      <c r="O736" s="13">
        <f>Raw_Data!M736</f>
        <v>25</v>
      </c>
      <c r="P736" s="13">
        <f t="shared" si="46"/>
        <v>1</v>
      </c>
      <c r="Q736" s="13">
        <f>Raw_Data!O736</f>
        <v>26</v>
      </c>
      <c r="R736" s="16">
        <f t="shared" si="47"/>
        <v>96.15384615384616</v>
      </c>
      <c r="S736" s="16">
        <f>Raw_Data!Q736</f>
        <v>96.2</v>
      </c>
      <c r="T736" s="17">
        <f>Raw_Data!R736</f>
        <v>0.77</v>
      </c>
      <c r="U736" s="13" t="str">
        <f>Raw_Data!S736</f>
        <v>Low</v>
      </c>
      <c r="V736" s="13" t="str">
        <f>Raw_Data!T736</f>
        <v>In Progress</v>
      </c>
    </row>
    <row r="737" spans="1:22" x14ac:dyDescent="0.3">
      <c r="A737" s="13" t="str">
        <f>Raw_Data!A737</f>
        <v>EMP016</v>
      </c>
      <c r="B737" s="13" t="str">
        <f>Raw_Data!B737</f>
        <v>Pooja Saha</v>
      </c>
      <c r="C737" s="13" t="str">
        <f>Raw_Data!C737</f>
        <v>Operations</v>
      </c>
      <c r="D737" s="13" t="str">
        <f>Raw_Data!D737</f>
        <v>Process Executive</v>
      </c>
      <c r="E737" s="13" t="str">
        <f>Raw_Data!E737</f>
        <v>Durgapur</v>
      </c>
      <c r="F737" s="13" t="str">
        <f>Raw_Data!F737</f>
        <v>Amit Roy</v>
      </c>
      <c r="G737" s="14">
        <f>DATE(VALUE(RIGHT(Raw_Data!G737,4)),VALUE(MID(Raw_Data!G737,4,2)),VALUE(LEFT(Raw_Data!G737,2)))</f>
        <v>46155</v>
      </c>
      <c r="H737" s="13" t="str">
        <f t="shared" si="44"/>
        <v>May-2026</v>
      </c>
      <c r="I737" s="13" t="str">
        <f t="shared" si="45"/>
        <v>Wed</v>
      </c>
      <c r="J737" s="13" t="str">
        <f>Raw_Data!H737</f>
        <v>Present</v>
      </c>
      <c r="K737" s="15">
        <f>IF(Raw_Data!I737="","",TIMEVALUE(Raw_Data!I737))</f>
        <v>0.42986111111111114</v>
      </c>
      <c r="L737" s="15">
        <f>IF(Raw_Data!J737="","",TIMEVALUE(Raw_Data!J737))</f>
        <v>0.74444444444444446</v>
      </c>
      <c r="M737" s="13">
        <f>Raw_Data!K737</f>
        <v>7.55</v>
      </c>
      <c r="N737" s="13">
        <f>Raw_Data!L737</f>
        <v>32</v>
      </c>
      <c r="O737" s="13">
        <f>Raw_Data!M737</f>
        <v>24</v>
      </c>
      <c r="P737" s="13">
        <f t="shared" si="46"/>
        <v>8</v>
      </c>
      <c r="Q737" s="13">
        <f>Raw_Data!O737</f>
        <v>32</v>
      </c>
      <c r="R737" s="16">
        <f t="shared" si="47"/>
        <v>75</v>
      </c>
      <c r="S737" s="16">
        <f>Raw_Data!Q737</f>
        <v>75</v>
      </c>
      <c r="T737" s="17">
        <f>Raw_Data!R737</f>
        <v>0</v>
      </c>
      <c r="U737" s="13" t="str">
        <f>Raw_Data!S737</f>
        <v>Medium</v>
      </c>
      <c r="V737" s="13" t="str">
        <f>Raw_Data!T737</f>
        <v>Backlog</v>
      </c>
    </row>
    <row r="738" spans="1:22" x14ac:dyDescent="0.3">
      <c r="A738" s="13" t="str">
        <f>Raw_Data!A738</f>
        <v>EMP017</v>
      </c>
      <c r="B738" s="13" t="str">
        <f>Raw_Data!B738</f>
        <v>Abhishek Paul</v>
      </c>
      <c r="C738" s="13" t="str">
        <f>Raw_Data!C738</f>
        <v>Operations</v>
      </c>
      <c r="D738" s="13" t="str">
        <f>Raw_Data!D738</f>
        <v>Process Executive</v>
      </c>
      <c r="E738" s="13" t="str">
        <f>Raw_Data!E738</f>
        <v>Durgapur</v>
      </c>
      <c r="F738" s="13" t="str">
        <f>Raw_Data!F738</f>
        <v>Amit Roy</v>
      </c>
      <c r="G738" s="14">
        <f>DATE(VALUE(RIGHT(Raw_Data!G738,4)),VALUE(MID(Raw_Data!G738,4,2)),VALUE(LEFT(Raw_Data!G738,2)))</f>
        <v>46155</v>
      </c>
      <c r="H738" s="13" t="str">
        <f t="shared" si="44"/>
        <v>May-2026</v>
      </c>
      <c r="I738" s="13" t="str">
        <f t="shared" si="45"/>
        <v>Wed</v>
      </c>
      <c r="J738" s="13" t="str">
        <f>Raw_Data!H738</f>
        <v>Present</v>
      </c>
      <c r="K738" s="15">
        <f>IF(Raw_Data!I738="","",TIMEVALUE(Raw_Data!I738))</f>
        <v>0.37708333333333333</v>
      </c>
      <c r="L738" s="15">
        <f>IF(Raw_Data!J738="","",TIMEVALUE(Raw_Data!J738))</f>
        <v>0.75069444444444444</v>
      </c>
      <c r="M738" s="13">
        <f>Raw_Data!K738</f>
        <v>8.9700000000000006</v>
      </c>
      <c r="N738" s="13">
        <f>Raw_Data!L738</f>
        <v>26</v>
      </c>
      <c r="O738" s="13">
        <f>Raw_Data!M738</f>
        <v>20</v>
      </c>
      <c r="P738" s="13">
        <f t="shared" si="46"/>
        <v>6</v>
      </c>
      <c r="Q738" s="13">
        <f>Raw_Data!O738</f>
        <v>26</v>
      </c>
      <c r="R738" s="16">
        <f t="shared" si="47"/>
        <v>76.923076923076934</v>
      </c>
      <c r="S738" s="16">
        <f>Raw_Data!Q738</f>
        <v>76.900000000000006</v>
      </c>
      <c r="T738" s="17">
        <f>Raw_Data!R738</f>
        <v>0.97</v>
      </c>
      <c r="U738" s="13" t="str">
        <f>Raw_Data!S738</f>
        <v>Medium</v>
      </c>
      <c r="V738" s="13" t="str">
        <f>Raw_Data!T738</f>
        <v>Pending</v>
      </c>
    </row>
    <row r="739" spans="1:22" x14ac:dyDescent="0.3">
      <c r="A739" s="13" t="str">
        <f>Raw_Data!A739</f>
        <v>EMP018</v>
      </c>
      <c r="B739" s="13" t="str">
        <f>Raw_Data!B739</f>
        <v>Nandini Ghosh</v>
      </c>
      <c r="C739" s="13" t="str">
        <f>Raw_Data!C739</f>
        <v>Finance</v>
      </c>
      <c r="D739" s="13" t="str">
        <f>Raw_Data!D739</f>
        <v>Finance Executive</v>
      </c>
      <c r="E739" s="13" t="str">
        <f>Raw_Data!E739</f>
        <v>Durgapur</v>
      </c>
      <c r="F739" s="13" t="str">
        <f>Raw_Data!F739</f>
        <v>Neha Sen</v>
      </c>
      <c r="G739" s="14">
        <f>DATE(VALUE(RIGHT(Raw_Data!G739,4)),VALUE(MID(Raw_Data!G739,4,2)),VALUE(LEFT(Raw_Data!G739,2)))</f>
        <v>46155</v>
      </c>
      <c r="H739" s="13" t="str">
        <f t="shared" si="44"/>
        <v>May-2026</v>
      </c>
      <c r="I739" s="13" t="str">
        <f t="shared" si="45"/>
        <v>Wed</v>
      </c>
      <c r="J739" s="13" t="str">
        <f>Raw_Data!H739</f>
        <v>Present</v>
      </c>
      <c r="K739" s="15">
        <f>IF(Raw_Data!I739="","",TIMEVALUE(Raw_Data!I739))</f>
        <v>0.375</v>
      </c>
      <c r="L739" s="15">
        <f>IF(Raw_Data!J739="","",TIMEVALUE(Raw_Data!J739))</f>
        <v>0.70902777777777781</v>
      </c>
      <c r="M739" s="13">
        <f>Raw_Data!K739</f>
        <v>8.02</v>
      </c>
      <c r="N739" s="13">
        <f>Raw_Data!L739</f>
        <v>17</v>
      </c>
      <c r="O739" s="13">
        <f>Raw_Data!M739</f>
        <v>14</v>
      </c>
      <c r="P739" s="13">
        <f t="shared" si="46"/>
        <v>3</v>
      </c>
      <c r="Q739" s="13">
        <f>Raw_Data!O739</f>
        <v>17</v>
      </c>
      <c r="R739" s="16">
        <f t="shared" si="47"/>
        <v>82.35294117647058</v>
      </c>
      <c r="S739" s="16">
        <f>Raw_Data!Q739</f>
        <v>82.4</v>
      </c>
      <c r="T739" s="17">
        <f>Raw_Data!R739</f>
        <v>0.02</v>
      </c>
      <c r="U739" s="13" t="str">
        <f>Raw_Data!S739</f>
        <v>Low</v>
      </c>
      <c r="V739" s="13" t="str">
        <f>Raw_Data!T739</f>
        <v>In Progress</v>
      </c>
    </row>
    <row r="740" spans="1:22" x14ac:dyDescent="0.3">
      <c r="A740" s="13" t="str">
        <f>Raw_Data!A740</f>
        <v>EMP019</v>
      </c>
      <c r="B740" s="13" t="str">
        <f>Raw_Data!B740</f>
        <v>Manish Kumar</v>
      </c>
      <c r="C740" s="13" t="str">
        <f>Raw_Data!C740</f>
        <v>Sales</v>
      </c>
      <c r="D740" s="13" t="str">
        <f>Raw_Data!D740</f>
        <v>Sales Executive</v>
      </c>
      <c r="E740" s="13" t="str">
        <f>Raw_Data!E740</f>
        <v>Durgapur</v>
      </c>
      <c r="F740" s="13" t="str">
        <f>Raw_Data!F740</f>
        <v>Sourav Das</v>
      </c>
      <c r="G740" s="14">
        <f>DATE(VALUE(RIGHT(Raw_Data!G740,4)),VALUE(MID(Raw_Data!G740,4,2)),VALUE(LEFT(Raw_Data!G740,2)))</f>
        <v>46155</v>
      </c>
      <c r="H740" s="13" t="str">
        <f t="shared" si="44"/>
        <v>May-2026</v>
      </c>
      <c r="I740" s="13" t="str">
        <f t="shared" si="45"/>
        <v>Wed</v>
      </c>
      <c r="J740" s="13" t="str">
        <f>Raw_Data!H740</f>
        <v>Present</v>
      </c>
      <c r="K740" s="15">
        <f>IF(Raw_Data!I740="","",TIMEVALUE(Raw_Data!I740))</f>
        <v>0.37916666666666665</v>
      </c>
      <c r="L740" s="15">
        <f>IF(Raw_Data!J740="","",TIMEVALUE(Raw_Data!J740))</f>
        <v>0.73333333333333328</v>
      </c>
      <c r="M740" s="13">
        <f>Raw_Data!K740</f>
        <v>8.51</v>
      </c>
      <c r="N740" s="13">
        <f>Raw_Data!L740</f>
        <v>15</v>
      </c>
      <c r="O740" s="13">
        <f>Raw_Data!M740</f>
        <v>14</v>
      </c>
      <c r="P740" s="13">
        <f t="shared" si="46"/>
        <v>1</v>
      </c>
      <c r="Q740" s="13">
        <f>Raw_Data!O740</f>
        <v>15</v>
      </c>
      <c r="R740" s="16">
        <f t="shared" si="47"/>
        <v>93.333333333333329</v>
      </c>
      <c r="S740" s="16">
        <f>Raw_Data!Q740</f>
        <v>93.3</v>
      </c>
      <c r="T740" s="17">
        <f>Raw_Data!R740</f>
        <v>0.51</v>
      </c>
      <c r="U740" s="13" t="str">
        <f>Raw_Data!S740</f>
        <v>Medium</v>
      </c>
      <c r="V740" s="13" t="str">
        <f>Raw_Data!T740</f>
        <v>In Progress</v>
      </c>
    </row>
    <row r="741" spans="1:22" x14ac:dyDescent="0.3">
      <c r="A741" s="13" t="str">
        <f>Raw_Data!A741</f>
        <v>EMP020</v>
      </c>
      <c r="B741" s="13" t="str">
        <f>Raw_Data!B741</f>
        <v>Riya Chatterjee</v>
      </c>
      <c r="C741" s="13" t="str">
        <f>Raw_Data!C741</f>
        <v>Customer Support</v>
      </c>
      <c r="D741" s="13" t="str">
        <f>Raw_Data!D741</f>
        <v>Support Executive</v>
      </c>
      <c r="E741" s="13" t="str">
        <f>Raw_Data!E741</f>
        <v>Durgapur</v>
      </c>
      <c r="F741" s="13" t="str">
        <f>Raw_Data!F741</f>
        <v>Ritu Ghosh</v>
      </c>
      <c r="G741" s="14">
        <f>DATE(VALUE(RIGHT(Raw_Data!G741,4)),VALUE(MID(Raw_Data!G741,4,2)),VALUE(LEFT(Raw_Data!G741,2)))</f>
        <v>46155</v>
      </c>
      <c r="H741" s="13" t="str">
        <f t="shared" si="44"/>
        <v>May-2026</v>
      </c>
      <c r="I741" s="13" t="str">
        <f t="shared" si="45"/>
        <v>Wed</v>
      </c>
      <c r="J741" s="13" t="str">
        <f>Raw_Data!H741</f>
        <v>Present</v>
      </c>
      <c r="K741" s="15">
        <f>IF(Raw_Data!I741="","",TIMEVALUE(Raw_Data!I741))</f>
        <v>0.375</v>
      </c>
      <c r="L741" s="15">
        <f>IF(Raw_Data!J741="","",TIMEVALUE(Raw_Data!J741))</f>
        <v>0.71250000000000002</v>
      </c>
      <c r="M741" s="13">
        <f>Raw_Data!K741</f>
        <v>8.1</v>
      </c>
      <c r="N741" s="13">
        <f>Raw_Data!L741</f>
        <v>33</v>
      </c>
      <c r="O741" s="13">
        <f>Raw_Data!M741</f>
        <v>26</v>
      </c>
      <c r="P741" s="13">
        <f t="shared" si="46"/>
        <v>7</v>
      </c>
      <c r="Q741" s="13">
        <f>Raw_Data!O741</f>
        <v>33</v>
      </c>
      <c r="R741" s="16">
        <f t="shared" si="47"/>
        <v>78.787878787878782</v>
      </c>
      <c r="S741" s="16">
        <f>Raw_Data!Q741</f>
        <v>78.8</v>
      </c>
      <c r="T741" s="17">
        <f>Raw_Data!R741</f>
        <v>0.1</v>
      </c>
      <c r="U741" s="13" t="str">
        <f>Raw_Data!S741</f>
        <v>Low</v>
      </c>
      <c r="V741" s="13" t="str">
        <f>Raw_Data!T741</f>
        <v>Pending</v>
      </c>
    </row>
    <row r="742" spans="1:22" x14ac:dyDescent="0.3">
      <c r="A742" s="13" t="str">
        <f>Raw_Data!A742</f>
        <v>EMP001</v>
      </c>
      <c r="B742" s="13" t="str">
        <f>Raw_Data!B742</f>
        <v>Aarav Sharma</v>
      </c>
      <c r="C742" s="13" t="str">
        <f>Raw_Data!C742</f>
        <v>Operations</v>
      </c>
      <c r="D742" s="13" t="str">
        <f>Raw_Data!D742</f>
        <v>MIS Executive</v>
      </c>
      <c r="E742" s="13" t="str">
        <f>Raw_Data!E742</f>
        <v>Kolkata</v>
      </c>
      <c r="F742" s="13" t="str">
        <f>Raw_Data!F742</f>
        <v>Amit Roy</v>
      </c>
      <c r="G742" s="14">
        <f>DATE(VALUE(RIGHT(Raw_Data!G742,4)),VALUE(MID(Raw_Data!G742,4,2)),VALUE(LEFT(Raw_Data!G742,2)))</f>
        <v>46156</v>
      </c>
      <c r="H742" s="13" t="str">
        <f t="shared" si="44"/>
        <v>May-2026</v>
      </c>
      <c r="I742" s="13" t="str">
        <f t="shared" si="45"/>
        <v>Thu</v>
      </c>
      <c r="J742" s="13" t="str">
        <f>Raw_Data!H742</f>
        <v>Present</v>
      </c>
      <c r="K742" s="15">
        <f>IF(Raw_Data!I742="","",TIMEVALUE(Raw_Data!I742))</f>
        <v>0.37569444444444444</v>
      </c>
      <c r="L742" s="15">
        <f>IF(Raw_Data!J742="","",TIMEVALUE(Raw_Data!J742))</f>
        <v>0.72222222222222221</v>
      </c>
      <c r="M742" s="13">
        <f>Raw_Data!K742</f>
        <v>8.32</v>
      </c>
      <c r="N742" s="13">
        <f>Raw_Data!L742</f>
        <v>20</v>
      </c>
      <c r="O742" s="13">
        <f>Raw_Data!M742</f>
        <v>20</v>
      </c>
      <c r="P742" s="13">
        <f t="shared" si="46"/>
        <v>0</v>
      </c>
      <c r="Q742" s="13">
        <f>Raw_Data!O742</f>
        <v>20</v>
      </c>
      <c r="R742" s="16">
        <f t="shared" si="47"/>
        <v>100</v>
      </c>
      <c r="S742" s="16">
        <f>Raw_Data!Q742</f>
        <v>100</v>
      </c>
      <c r="T742" s="17">
        <f>Raw_Data!R742</f>
        <v>0.32</v>
      </c>
      <c r="U742" s="13" t="str">
        <f>Raw_Data!S742</f>
        <v>Low</v>
      </c>
      <c r="V742" s="13" t="str">
        <f>Raw_Data!T742</f>
        <v>Closed</v>
      </c>
    </row>
    <row r="743" spans="1:22" x14ac:dyDescent="0.3">
      <c r="A743" s="13" t="str">
        <f>Raw_Data!A743</f>
        <v>EMP002</v>
      </c>
      <c r="B743" s="13" t="str">
        <f>Raw_Data!B743</f>
        <v>Priya Singh</v>
      </c>
      <c r="C743" s="13" t="str">
        <f>Raw_Data!C743</f>
        <v>Operations</v>
      </c>
      <c r="D743" s="13" t="str">
        <f>Raw_Data!D743</f>
        <v>Process Executive</v>
      </c>
      <c r="E743" s="13" t="str">
        <f>Raw_Data!E743</f>
        <v>Kolkata</v>
      </c>
      <c r="F743" s="13" t="str">
        <f>Raw_Data!F743</f>
        <v>Amit Roy</v>
      </c>
      <c r="G743" s="14">
        <f>DATE(VALUE(RIGHT(Raw_Data!G743,4)),VALUE(MID(Raw_Data!G743,4,2)),VALUE(LEFT(Raw_Data!G743,2)))</f>
        <v>46156</v>
      </c>
      <c r="H743" s="13" t="str">
        <f t="shared" si="44"/>
        <v>May-2026</v>
      </c>
      <c r="I743" s="13" t="str">
        <f t="shared" si="45"/>
        <v>Thu</v>
      </c>
      <c r="J743" s="13" t="str">
        <f>Raw_Data!H743</f>
        <v>Present</v>
      </c>
      <c r="K743" s="15">
        <f>IF(Raw_Data!I743="","",TIMEVALUE(Raw_Data!I743))</f>
        <v>0.38263888888888886</v>
      </c>
      <c r="L743" s="15">
        <f>IF(Raw_Data!J743="","",TIMEVALUE(Raw_Data!J743))</f>
        <v>0.76875000000000004</v>
      </c>
      <c r="M743" s="13">
        <f>Raw_Data!K743</f>
        <v>9.27</v>
      </c>
      <c r="N743" s="13">
        <f>Raw_Data!L743</f>
        <v>33</v>
      </c>
      <c r="O743" s="13">
        <f>Raw_Data!M743</f>
        <v>31</v>
      </c>
      <c r="P743" s="13">
        <f t="shared" si="46"/>
        <v>2</v>
      </c>
      <c r="Q743" s="13">
        <f>Raw_Data!O743</f>
        <v>33</v>
      </c>
      <c r="R743" s="16">
        <f t="shared" si="47"/>
        <v>93.939393939393938</v>
      </c>
      <c r="S743" s="16">
        <f>Raw_Data!Q743</f>
        <v>93.9</v>
      </c>
      <c r="T743" s="17">
        <f>Raw_Data!R743</f>
        <v>1.27</v>
      </c>
      <c r="U743" s="13" t="str">
        <f>Raw_Data!S743</f>
        <v>Low</v>
      </c>
      <c r="V743" s="13" t="str">
        <f>Raw_Data!T743</f>
        <v>In Progress</v>
      </c>
    </row>
    <row r="744" spans="1:22" x14ac:dyDescent="0.3">
      <c r="A744" s="13" t="str">
        <f>Raw_Data!A744</f>
        <v>EMP003</v>
      </c>
      <c r="B744" s="13" t="str">
        <f>Raw_Data!B744</f>
        <v>Rahul Verma</v>
      </c>
      <c r="C744" s="13" t="str">
        <f>Raw_Data!C744</f>
        <v>Operations</v>
      </c>
      <c r="D744" s="13" t="str">
        <f>Raw_Data!D744</f>
        <v>Process Executive</v>
      </c>
      <c r="E744" s="13" t="str">
        <f>Raw_Data!E744</f>
        <v>Kolkata</v>
      </c>
      <c r="F744" s="13" t="str">
        <f>Raw_Data!F744</f>
        <v>Amit Roy</v>
      </c>
      <c r="G744" s="14">
        <f>DATE(VALUE(RIGHT(Raw_Data!G744,4)),VALUE(MID(Raw_Data!G744,4,2)),VALUE(LEFT(Raw_Data!G744,2)))</f>
        <v>46156</v>
      </c>
      <c r="H744" s="13" t="str">
        <f t="shared" si="44"/>
        <v>May-2026</v>
      </c>
      <c r="I744" s="13" t="str">
        <f t="shared" si="45"/>
        <v>Thu</v>
      </c>
      <c r="J744" s="13" t="str">
        <f>Raw_Data!H744</f>
        <v>Present</v>
      </c>
      <c r="K744" s="15">
        <f>IF(Raw_Data!I744="","",TIMEVALUE(Raw_Data!I744))</f>
        <v>0.38194444444444442</v>
      </c>
      <c r="L744" s="15">
        <f>IF(Raw_Data!J744="","",TIMEVALUE(Raw_Data!J744))</f>
        <v>0.72986111111111107</v>
      </c>
      <c r="M744" s="13">
        <f>Raw_Data!K744</f>
        <v>8.36</v>
      </c>
      <c r="N744" s="13">
        <f>Raw_Data!L744</f>
        <v>25</v>
      </c>
      <c r="O744" s="13">
        <f>Raw_Data!M744</f>
        <v>23</v>
      </c>
      <c r="P744" s="13">
        <f t="shared" si="46"/>
        <v>2</v>
      </c>
      <c r="Q744" s="13">
        <f>Raw_Data!O744</f>
        <v>25</v>
      </c>
      <c r="R744" s="16">
        <f t="shared" si="47"/>
        <v>92</v>
      </c>
      <c r="S744" s="16">
        <f>Raw_Data!Q744</f>
        <v>92</v>
      </c>
      <c r="T744" s="17">
        <f>Raw_Data!R744</f>
        <v>0.36</v>
      </c>
      <c r="U744" s="13" t="str">
        <f>Raw_Data!S744</f>
        <v>Low</v>
      </c>
      <c r="V744" s="13" t="str">
        <f>Raw_Data!T744</f>
        <v>In Progress</v>
      </c>
    </row>
    <row r="745" spans="1:22" x14ac:dyDescent="0.3">
      <c r="A745" s="13" t="str">
        <f>Raw_Data!A745</f>
        <v>EMP004</v>
      </c>
      <c r="B745" s="13" t="str">
        <f>Raw_Data!B745</f>
        <v>Sneha Das</v>
      </c>
      <c r="C745" s="13" t="str">
        <f>Raw_Data!C745</f>
        <v>Operations</v>
      </c>
      <c r="D745" s="13" t="str">
        <f>Raw_Data!D745</f>
        <v>Senior Executive</v>
      </c>
      <c r="E745" s="13" t="str">
        <f>Raw_Data!E745</f>
        <v>Kolkata</v>
      </c>
      <c r="F745" s="13" t="str">
        <f>Raw_Data!F745</f>
        <v>Amit Roy</v>
      </c>
      <c r="G745" s="14">
        <f>DATE(VALUE(RIGHT(Raw_Data!G745,4)),VALUE(MID(Raw_Data!G745,4,2)),VALUE(LEFT(Raw_Data!G745,2)))</f>
        <v>46156</v>
      </c>
      <c r="H745" s="13" t="str">
        <f t="shared" si="44"/>
        <v>May-2026</v>
      </c>
      <c r="I745" s="13" t="str">
        <f t="shared" si="45"/>
        <v>Thu</v>
      </c>
      <c r="J745" s="13" t="str">
        <f>Raw_Data!H745</f>
        <v>Present</v>
      </c>
      <c r="K745" s="15">
        <f>IF(Raw_Data!I745="","",TIMEVALUE(Raw_Data!I745))</f>
        <v>0.4284722222222222</v>
      </c>
      <c r="L745" s="15">
        <f>IF(Raw_Data!J745="","",TIMEVALUE(Raw_Data!J745))</f>
        <v>0.8208333333333333</v>
      </c>
      <c r="M745" s="13">
        <f>Raw_Data!K745</f>
        <v>9.42</v>
      </c>
      <c r="N745" s="13">
        <f>Raw_Data!L745</f>
        <v>27</v>
      </c>
      <c r="O745" s="13">
        <f>Raw_Data!M745</f>
        <v>24</v>
      </c>
      <c r="P745" s="13">
        <f t="shared" si="46"/>
        <v>3</v>
      </c>
      <c r="Q745" s="13">
        <f>Raw_Data!O745</f>
        <v>27</v>
      </c>
      <c r="R745" s="16">
        <f t="shared" si="47"/>
        <v>88.888888888888886</v>
      </c>
      <c r="S745" s="16">
        <f>Raw_Data!Q745</f>
        <v>88.9</v>
      </c>
      <c r="T745" s="17">
        <f>Raw_Data!R745</f>
        <v>1.42</v>
      </c>
      <c r="U745" s="13" t="str">
        <f>Raw_Data!S745</f>
        <v>Low</v>
      </c>
      <c r="V745" s="13" t="str">
        <f>Raw_Data!T745</f>
        <v>In Progress</v>
      </c>
    </row>
    <row r="746" spans="1:22" x14ac:dyDescent="0.3">
      <c r="A746" s="13" t="str">
        <f>Raw_Data!A746</f>
        <v>EMP005</v>
      </c>
      <c r="B746" s="13" t="str">
        <f>Raw_Data!B746</f>
        <v>Vikram Patel</v>
      </c>
      <c r="C746" s="13" t="str">
        <f>Raw_Data!C746</f>
        <v>Operations</v>
      </c>
      <c r="D746" s="13" t="str">
        <f>Raw_Data!D746</f>
        <v>Process Executive</v>
      </c>
      <c r="E746" s="13" t="str">
        <f>Raw_Data!E746</f>
        <v>Kolkata</v>
      </c>
      <c r="F746" s="13" t="str">
        <f>Raw_Data!F746</f>
        <v>Amit Roy</v>
      </c>
      <c r="G746" s="14">
        <f>DATE(VALUE(RIGHT(Raw_Data!G746,4)),VALUE(MID(Raw_Data!G746,4,2)),VALUE(LEFT(Raw_Data!G746,2)))</f>
        <v>46156</v>
      </c>
      <c r="H746" s="13" t="str">
        <f t="shared" si="44"/>
        <v>May-2026</v>
      </c>
      <c r="I746" s="13" t="str">
        <f t="shared" si="45"/>
        <v>Thu</v>
      </c>
      <c r="J746" s="13" t="str">
        <f>Raw_Data!H746</f>
        <v>Present</v>
      </c>
      <c r="K746" s="15">
        <f>IF(Raw_Data!I746="","",TIMEVALUE(Raw_Data!I746))</f>
        <v>0.375</v>
      </c>
      <c r="L746" s="15">
        <f>IF(Raw_Data!J746="","",TIMEVALUE(Raw_Data!J746))</f>
        <v>0.70902777777777781</v>
      </c>
      <c r="M746" s="13">
        <f>Raw_Data!K746</f>
        <v>8.0299999999999994</v>
      </c>
      <c r="N746" s="13">
        <f>Raw_Data!L746</f>
        <v>24</v>
      </c>
      <c r="O746" s="13">
        <f>Raw_Data!M746</f>
        <v>20</v>
      </c>
      <c r="P746" s="13">
        <f t="shared" si="46"/>
        <v>4</v>
      </c>
      <c r="Q746" s="13">
        <f>Raw_Data!O746</f>
        <v>24</v>
      </c>
      <c r="R746" s="16">
        <f t="shared" si="47"/>
        <v>83.333333333333343</v>
      </c>
      <c r="S746" s="16">
        <f>Raw_Data!Q746</f>
        <v>83.3</v>
      </c>
      <c r="T746" s="17">
        <f>Raw_Data!R746</f>
        <v>0.03</v>
      </c>
      <c r="U746" s="13" t="str">
        <f>Raw_Data!S746</f>
        <v>Medium</v>
      </c>
      <c r="V746" s="13" t="str">
        <f>Raw_Data!T746</f>
        <v>Pending</v>
      </c>
    </row>
    <row r="747" spans="1:22" x14ac:dyDescent="0.3">
      <c r="A747" s="13" t="str">
        <f>Raw_Data!A747</f>
        <v>EMP006</v>
      </c>
      <c r="B747" s="13" t="str">
        <f>Raw_Data!B747</f>
        <v>Ananya Gupta</v>
      </c>
      <c r="C747" s="13" t="str">
        <f>Raw_Data!C747</f>
        <v>Finance</v>
      </c>
      <c r="D747" s="13" t="str">
        <f>Raw_Data!D747</f>
        <v>Finance Executive</v>
      </c>
      <c r="E747" s="13" t="str">
        <f>Raw_Data!E747</f>
        <v>Kolkata</v>
      </c>
      <c r="F747" s="13" t="str">
        <f>Raw_Data!F747</f>
        <v>Neha Sen</v>
      </c>
      <c r="G747" s="14">
        <f>DATE(VALUE(RIGHT(Raw_Data!G747,4)),VALUE(MID(Raw_Data!G747,4,2)),VALUE(LEFT(Raw_Data!G747,2)))</f>
        <v>46156</v>
      </c>
      <c r="H747" s="13" t="str">
        <f t="shared" si="44"/>
        <v>May-2026</v>
      </c>
      <c r="I747" s="13" t="str">
        <f t="shared" si="45"/>
        <v>Thu</v>
      </c>
      <c r="J747" s="13" t="str">
        <f>Raw_Data!H747</f>
        <v>Present</v>
      </c>
      <c r="K747" s="15">
        <f>IF(Raw_Data!I747="","",TIMEVALUE(Raw_Data!I747))</f>
        <v>0.37569444444444444</v>
      </c>
      <c r="L747" s="15">
        <f>IF(Raw_Data!J747="","",TIMEVALUE(Raw_Data!J747))</f>
        <v>0.73819444444444449</v>
      </c>
      <c r="M747" s="13">
        <f>Raw_Data!K747</f>
        <v>8.6999999999999993</v>
      </c>
      <c r="N747" s="13">
        <f>Raw_Data!L747</f>
        <v>23</v>
      </c>
      <c r="O747" s="13">
        <f>Raw_Data!M747</f>
        <v>23</v>
      </c>
      <c r="P747" s="13">
        <f t="shared" si="46"/>
        <v>0</v>
      </c>
      <c r="Q747" s="13">
        <f>Raw_Data!O747</f>
        <v>23</v>
      </c>
      <c r="R747" s="16">
        <f t="shared" si="47"/>
        <v>100</v>
      </c>
      <c r="S747" s="16">
        <f>Raw_Data!Q747</f>
        <v>100</v>
      </c>
      <c r="T747" s="17">
        <f>Raw_Data!R747</f>
        <v>0.7</v>
      </c>
      <c r="U747" s="13" t="str">
        <f>Raw_Data!S747</f>
        <v>Low</v>
      </c>
      <c r="V747" s="13" t="str">
        <f>Raw_Data!T747</f>
        <v>Closed</v>
      </c>
    </row>
    <row r="748" spans="1:22" x14ac:dyDescent="0.3">
      <c r="A748" s="13" t="str">
        <f>Raw_Data!A748</f>
        <v>EMP007</v>
      </c>
      <c r="B748" s="13" t="str">
        <f>Raw_Data!B748</f>
        <v>Rohan Mehta</v>
      </c>
      <c r="C748" s="13" t="str">
        <f>Raw_Data!C748</f>
        <v>Finance</v>
      </c>
      <c r="D748" s="13" t="str">
        <f>Raw_Data!D748</f>
        <v>Accounts Executive</v>
      </c>
      <c r="E748" s="13" t="str">
        <f>Raw_Data!E748</f>
        <v>Kolkata</v>
      </c>
      <c r="F748" s="13" t="str">
        <f>Raw_Data!F748</f>
        <v>Neha Sen</v>
      </c>
      <c r="G748" s="14">
        <f>DATE(VALUE(RIGHT(Raw_Data!G748,4)),VALUE(MID(Raw_Data!G748,4,2)),VALUE(LEFT(Raw_Data!G748,2)))</f>
        <v>46156</v>
      </c>
      <c r="H748" s="13" t="str">
        <f t="shared" si="44"/>
        <v>May-2026</v>
      </c>
      <c r="I748" s="13" t="str">
        <f t="shared" si="45"/>
        <v>Thu</v>
      </c>
      <c r="J748" s="13" t="str">
        <f>Raw_Data!H748</f>
        <v>Present</v>
      </c>
      <c r="K748" s="15">
        <f>IF(Raw_Data!I748="","",TIMEVALUE(Raw_Data!I748))</f>
        <v>0.37986111111111109</v>
      </c>
      <c r="L748" s="15">
        <f>IF(Raw_Data!J748="","",TIMEVALUE(Raw_Data!J748))</f>
        <v>0.69444444444444442</v>
      </c>
      <c r="M748" s="13">
        <f>Raw_Data!K748</f>
        <v>7.56</v>
      </c>
      <c r="N748" s="13">
        <f>Raw_Data!L748</f>
        <v>8</v>
      </c>
      <c r="O748" s="13">
        <f>Raw_Data!M748</f>
        <v>8</v>
      </c>
      <c r="P748" s="13">
        <f t="shared" si="46"/>
        <v>0</v>
      </c>
      <c r="Q748" s="13">
        <f>Raw_Data!O748</f>
        <v>8</v>
      </c>
      <c r="R748" s="16">
        <f t="shared" si="47"/>
        <v>100</v>
      </c>
      <c r="S748" s="16">
        <f>Raw_Data!Q748</f>
        <v>100</v>
      </c>
      <c r="T748" s="17">
        <f>Raw_Data!R748</f>
        <v>0</v>
      </c>
      <c r="U748" s="13" t="str">
        <f>Raw_Data!S748</f>
        <v>Low</v>
      </c>
      <c r="V748" s="13" t="str">
        <f>Raw_Data!T748</f>
        <v>Closed</v>
      </c>
    </row>
    <row r="749" spans="1:22" x14ac:dyDescent="0.3">
      <c r="A749" s="13" t="str">
        <f>Raw_Data!A749</f>
        <v>EMP008</v>
      </c>
      <c r="B749" s="13" t="str">
        <f>Raw_Data!B749</f>
        <v>Ishita Roy</v>
      </c>
      <c r="C749" s="13" t="str">
        <f>Raw_Data!C749</f>
        <v>Finance</v>
      </c>
      <c r="D749" s="13" t="str">
        <f>Raw_Data!D749</f>
        <v>Finance Executive</v>
      </c>
      <c r="E749" s="13" t="str">
        <f>Raw_Data!E749</f>
        <v>Kolkata</v>
      </c>
      <c r="F749" s="13" t="str">
        <f>Raw_Data!F749</f>
        <v>Neha Sen</v>
      </c>
      <c r="G749" s="14">
        <f>DATE(VALUE(RIGHT(Raw_Data!G749,4)),VALUE(MID(Raw_Data!G749,4,2)),VALUE(LEFT(Raw_Data!G749,2)))</f>
        <v>46156</v>
      </c>
      <c r="H749" s="13" t="str">
        <f t="shared" si="44"/>
        <v>May-2026</v>
      </c>
      <c r="I749" s="13" t="str">
        <f t="shared" si="45"/>
        <v>Thu</v>
      </c>
      <c r="J749" s="13" t="str">
        <f>Raw_Data!H749</f>
        <v>Present</v>
      </c>
      <c r="K749" s="15">
        <f>IF(Raw_Data!I749="","",TIMEVALUE(Raw_Data!I749))</f>
        <v>0.38333333333333336</v>
      </c>
      <c r="L749" s="15">
        <f>IF(Raw_Data!J749="","",TIMEVALUE(Raw_Data!J749))</f>
        <v>0.73541666666666672</v>
      </c>
      <c r="M749" s="13">
        <f>Raw_Data!K749</f>
        <v>8.4499999999999993</v>
      </c>
      <c r="N749" s="13">
        <f>Raw_Data!L749</f>
        <v>11</v>
      </c>
      <c r="O749" s="13">
        <f>Raw_Data!M749</f>
        <v>10</v>
      </c>
      <c r="P749" s="13">
        <f t="shared" si="46"/>
        <v>1</v>
      </c>
      <c r="Q749" s="13">
        <f>Raw_Data!O749</f>
        <v>11</v>
      </c>
      <c r="R749" s="16">
        <f t="shared" si="47"/>
        <v>90.909090909090907</v>
      </c>
      <c r="S749" s="16">
        <f>Raw_Data!Q749</f>
        <v>90.9</v>
      </c>
      <c r="T749" s="17">
        <f>Raw_Data!R749</f>
        <v>0.45</v>
      </c>
      <c r="U749" s="13" t="str">
        <f>Raw_Data!S749</f>
        <v>Medium</v>
      </c>
      <c r="V749" s="13" t="str">
        <f>Raw_Data!T749</f>
        <v>In Progress</v>
      </c>
    </row>
    <row r="750" spans="1:22" x14ac:dyDescent="0.3">
      <c r="A750" s="13" t="str">
        <f>Raw_Data!A750</f>
        <v>EMP009</v>
      </c>
      <c r="B750" s="13" t="str">
        <f>Raw_Data!B750</f>
        <v>Arjun Nair</v>
      </c>
      <c r="C750" s="13" t="str">
        <f>Raw_Data!C750</f>
        <v>Sales</v>
      </c>
      <c r="D750" s="13" t="str">
        <f>Raw_Data!D750</f>
        <v>Sales Executive</v>
      </c>
      <c r="E750" s="13" t="str">
        <f>Raw_Data!E750</f>
        <v>Kolkata</v>
      </c>
      <c r="F750" s="13" t="str">
        <f>Raw_Data!F750</f>
        <v>Sourav Das</v>
      </c>
      <c r="G750" s="14">
        <f>DATE(VALUE(RIGHT(Raw_Data!G750,4)),VALUE(MID(Raw_Data!G750,4,2)),VALUE(LEFT(Raw_Data!G750,2)))</f>
        <v>46156</v>
      </c>
      <c r="H750" s="13" t="str">
        <f t="shared" si="44"/>
        <v>May-2026</v>
      </c>
      <c r="I750" s="13" t="str">
        <f t="shared" si="45"/>
        <v>Thu</v>
      </c>
      <c r="J750" s="13" t="str">
        <f>Raw_Data!H750</f>
        <v>Present</v>
      </c>
      <c r="K750" s="15">
        <f>IF(Raw_Data!I750="","",TIMEVALUE(Raw_Data!I750))</f>
        <v>0.42291666666666666</v>
      </c>
      <c r="L750" s="15">
        <f>IF(Raw_Data!J750="","",TIMEVALUE(Raw_Data!J750))</f>
        <v>0.81319444444444444</v>
      </c>
      <c r="M750" s="13">
        <f>Raw_Data!K750</f>
        <v>9.3800000000000008</v>
      </c>
      <c r="N750" s="13">
        <f>Raw_Data!L750</f>
        <v>10</v>
      </c>
      <c r="O750" s="13">
        <f>Raw_Data!M750</f>
        <v>8</v>
      </c>
      <c r="P750" s="13">
        <f t="shared" si="46"/>
        <v>2</v>
      </c>
      <c r="Q750" s="13">
        <f>Raw_Data!O750</f>
        <v>10</v>
      </c>
      <c r="R750" s="16">
        <f t="shared" si="47"/>
        <v>80</v>
      </c>
      <c r="S750" s="16">
        <f>Raw_Data!Q750</f>
        <v>80</v>
      </c>
      <c r="T750" s="17">
        <f>Raw_Data!R750</f>
        <v>1.38</v>
      </c>
      <c r="U750" s="13" t="str">
        <f>Raw_Data!S750</f>
        <v>Medium</v>
      </c>
      <c r="V750" s="13" t="str">
        <f>Raw_Data!T750</f>
        <v>In Progress</v>
      </c>
    </row>
    <row r="751" spans="1:22" x14ac:dyDescent="0.3">
      <c r="A751" s="13" t="str">
        <f>Raw_Data!A751</f>
        <v>EMP010</v>
      </c>
      <c r="B751" s="13" t="str">
        <f>Raw_Data!B751</f>
        <v>Meera Kapoor</v>
      </c>
      <c r="C751" s="13" t="str">
        <f>Raw_Data!C751</f>
        <v>Sales</v>
      </c>
      <c r="D751" s="13" t="str">
        <f>Raw_Data!D751</f>
        <v>Sales Executive</v>
      </c>
      <c r="E751" s="13" t="str">
        <f>Raw_Data!E751</f>
        <v>Kolkata</v>
      </c>
      <c r="F751" s="13" t="str">
        <f>Raw_Data!F751</f>
        <v>Sourav Das</v>
      </c>
      <c r="G751" s="14">
        <f>DATE(VALUE(RIGHT(Raw_Data!G751,4)),VALUE(MID(Raw_Data!G751,4,2)),VALUE(LEFT(Raw_Data!G751,2)))</f>
        <v>46156</v>
      </c>
      <c r="H751" s="13" t="str">
        <f t="shared" si="44"/>
        <v>May-2026</v>
      </c>
      <c r="I751" s="13" t="str">
        <f t="shared" si="45"/>
        <v>Thu</v>
      </c>
      <c r="J751" s="13" t="str">
        <f>Raw_Data!H751</f>
        <v>Present</v>
      </c>
      <c r="K751" s="15">
        <f>IF(Raw_Data!I751="","",TIMEVALUE(Raw_Data!I751))</f>
        <v>0.38750000000000001</v>
      </c>
      <c r="L751" s="15">
        <f>IF(Raw_Data!J751="","",TIMEVALUE(Raw_Data!J751))</f>
        <v>0.7416666666666667</v>
      </c>
      <c r="M751" s="13">
        <f>Raw_Data!K751</f>
        <v>8.5</v>
      </c>
      <c r="N751" s="13">
        <f>Raw_Data!L751</f>
        <v>23</v>
      </c>
      <c r="O751" s="13">
        <f>Raw_Data!M751</f>
        <v>18</v>
      </c>
      <c r="P751" s="13">
        <f t="shared" si="46"/>
        <v>5</v>
      </c>
      <c r="Q751" s="13">
        <f>Raw_Data!O751</f>
        <v>23</v>
      </c>
      <c r="R751" s="16">
        <f t="shared" si="47"/>
        <v>78.260869565217391</v>
      </c>
      <c r="S751" s="16">
        <f>Raw_Data!Q751</f>
        <v>78.3</v>
      </c>
      <c r="T751" s="17">
        <f>Raw_Data!R751</f>
        <v>0.5</v>
      </c>
      <c r="U751" s="13" t="str">
        <f>Raw_Data!S751</f>
        <v>Medium</v>
      </c>
      <c r="V751" s="13" t="str">
        <f>Raw_Data!T751</f>
        <v>Pending</v>
      </c>
    </row>
    <row r="752" spans="1:22" x14ac:dyDescent="0.3">
      <c r="A752" s="13" t="str">
        <f>Raw_Data!A752</f>
        <v>EMP011</v>
      </c>
      <c r="B752" s="13" t="str">
        <f>Raw_Data!B752</f>
        <v>Karan Malhotra</v>
      </c>
      <c r="C752" s="13" t="str">
        <f>Raw_Data!C752</f>
        <v>Sales</v>
      </c>
      <c r="D752" s="13" t="str">
        <f>Raw_Data!D752</f>
        <v>Senior Executive</v>
      </c>
      <c r="E752" s="13" t="str">
        <f>Raw_Data!E752</f>
        <v>Kolkata</v>
      </c>
      <c r="F752" s="13" t="str">
        <f>Raw_Data!F752</f>
        <v>Sourav Das</v>
      </c>
      <c r="G752" s="14">
        <f>DATE(VALUE(RIGHT(Raw_Data!G752,4)),VALUE(MID(Raw_Data!G752,4,2)),VALUE(LEFT(Raw_Data!G752,2)))</f>
        <v>46156</v>
      </c>
      <c r="H752" s="13" t="str">
        <f t="shared" si="44"/>
        <v>May-2026</v>
      </c>
      <c r="I752" s="13" t="str">
        <f t="shared" si="45"/>
        <v>Thu</v>
      </c>
      <c r="J752" s="13" t="str">
        <f>Raw_Data!H752</f>
        <v>Present</v>
      </c>
      <c r="K752" s="15">
        <f>IF(Raw_Data!I752="","",TIMEVALUE(Raw_Data!I752))</f>
        <v>0.3840277777777778</v>
      </c>
      <c r="L752" s="15">
        <f>IF(Raw_Data!J752="","",TIMEVALUE(Raw_Data!J752))</f>
        <v>0.78333333333333333</v>
      </c>
      <c r="M752" s="13">
        <f>Raw_Data!K752</f>
        <v>9.59</v>
      </c>
      <c r="N752" s="13">
        <f>Raw_Data!L752</f>
        <v>10</v>
      </c>
      <c r="O752" s="13">
        <f>Raw_Data!M752</f>
        <v>10</v>
      </c>
      <c r="P752" s="13">
        <f t="shared" si="46"/>
        <v>0</v>
      </c>
      <c r="Q752" s="13">
        <f>Raw_Data!O752</f>
        <v>10</v>
      </c>
      <c r="R752" s="16">
        <f t="shared" si="47"/>
        <v>100</v>
      </c>
      <c r="S752" s="16">
        <f>Raw_Data!Q752</f>
        <v>100</v>
      </c>
      <c r="T752" s="17">
        <f>Raw_Data!R752</f>
        <v>1.59</v>
      </c>
      <c r="U752" s="13" t="str">
        <f>Raw_Data!S752</f>
        <v>Low</v>
      </c>
      <c r="V752" s="13" t="str">
        <f>Raw_Data!T752</f>
        <v>Closed</v>
      </c>
    </row>
    <row r="753" spans="1:22" x14ac:dyDescent="0.3">
      <c r="A753" s="13" t="str">
        <f>Raw_Data!A753</f>
        <v>EMP012</v>
      </c>
      <c r="B753" s="13" t="str">
        <f>Raw_Data!B753</f>
        <v>Tanya Bose</v>
      </c>
      <c r="C753" s="13" t="str">
        <f>Raw_Data!C753</f>
        <v>HR</v>
      </c>
      <c r="D753" s="13" t="str">
        <f>Raw_Data!D753</f>
        <v>HR Executive</v>
      </c>
      <c r="E753" s="13" t="str">
        <f>Raw_Data!E753</f>
        <v>Kolkata</v>
      </c>
      <c r="F753" s="13" t="str">
        <f>Raw_Data!F753</f>
        <v>Ritu Ghosh</v>
      </c>
      <c r="G753" s="14">
        <f>DATE(VALUE(RIGHT(Raw_Data!G753,4)),VALUE(MID(Raw_Data!G753,4,2)),VALUE(LEFT(Raw_Data!G753,2)))</f>
        <v>46156</v>
      </c>
      <c r="H753" s="13" t="str">
        <f t="shared" si="44"/>
        <v>May-2026</v>
      </c>
      <c r="I753" s="13" t="str">
        <f t="shared" si="45"/>
        <v>Thu</v>
      </c>
      <c r="J753" s="13" t="str">
        <f>Raw_Data!H753</f>
        <v>Present</v>
      </c>
      <c r="K753" s="15">
        <f>IF(Raw_Data!I753="","",TIMEVALUE(Raw_Data!I753))</f>
        <v>0.38194444444444442</v>
      </c>
      <c r="L753" s="15">
        <f>IF(Raw_Data!J753="","",TIMEVALUE(Raw_Data!J753))</f>
        <v>0.68819444444444444</v>
      </c>
      <c r="M753" s="13">
        <f>Raw_Data!K753</f>
        <v>7.36</v>
      </c>
      <c r="N753" s="13">
        <f>Raw_Data!L753</f>
        <v>5</v>
      </c>
      <c r="O753" s="13">
        <f>Raw_Data!M753</f>
        <v>3</v>
      </c>
      <c r="P753" s="13">
        <f t="shared" si="46"/>
        <v>2</v>
      </c>
      <c r="Q753" s="13">
        <f>Raw_Data!O753</f>
        <v>5</v>
      </c>
      <c r="R753" s="16">
        <f t="shared" si="47"/>
        <v>60</v>
      </c>
      <c r="S753" s="16">
        <f>Raw_Data!Q753</f>
        <v>60</v>
      </c>
      <c r="T753" s="17">
        <f>Raw_Data!R753</f>
        <v>0</v>
      </c>
      <c r="U753" s="13" t="str">
        <f>Raw_Data!S753</f>
        <v>High</v>
      </c>
      <c r="V753" s="13" t="str">
        <f>Raw_Data!T753</f>
        <v>In Progress</v>
      </c>
    </row>
    <row r="754" spans="1:22" x14ac:dyDescent="0.3">
      <c r="A754" s="13" t="str">
        <f>Raw_Data!A754</f>
        <v>EMP013</v>
      </c>
      <c r="B754" s="13" t="str">
        <f>Raw_Data!B754</f>
        <v>Aditya Jain</v>
      </c>
      <c r="C754" s="13" t="str">
        <f>Raw_Data!C754</f>
        <v>Customer Support</v>
      </c>
      <c r="D754" s="13" t="str">
        <f>Raw_Data!D754</f>
        <v>Support Executive</v>
      </c>
      <c r="E754" s="13" t="str">
        <f>Raw_Data!E754</f>
        <v>Kolkata</v>
      </c>
      <c r="F754" s="13" t="str">
        <f>Raw_Data!F754</f>
        <v>Ritu Ghosh</v>
      </c>
      <c r="G754" s="14">
        <f>DATE(VALUE(RIGHT(Raw_Data!G754,4)),VALUE(MID(Raw_Data!G754,4,2)),VALUE(LEFT(Raw_Data!G754,2)))</f>
        <v>46156</v>
      </c>
      <c r="H754" s="13" t="str">
        <f t="shared" si="44"/>
        <v>May-2026</v>
      </c>
      <c r="I754" s="13" t="str">
        <f t="shared" si="45"/>
        <v>Thu</v>
      </c>
      <c r="J754" s="13" t="str">
        <f>Raw_Data!H754</f>
        <v>Present</v>
      </c>
      <c r="K754" s="15">
        <f>IF(Raw_Data!I754="","",TIMEVALUE(Raw_Data!I754))</f>
        <v>0.38194444444444442</v>
      </c>
      <c r="L754" s="15">
        <f>IF(Raw_Data!J754="","",TIMEVALUE(Raw_Data!J754))</f>
        <v>0.76944444444444449</v>
      </c>
      <c r="M754" s="13">
        <f>Raw_Data!K754</f>
        <v>9.31</v>
      </c>
      <c r="N754" s="13">
        <f>Raw_Data!L754</f>
        <v>26</v>
      </c>
      <c r="O754" s="13">
        <f>Raw_Data!M754</f>
        <v>22</v>
      </c>
      <c r="P754" s="13">
        <f t="shared" si="46"/>
        <v>4</v>
      </c>
      <c r="Q754" s="13">
        <f>Raw_Data!O754</f>
        <v>26</v>
      </c>
      <c r="R754" s="16">
        <f t="shared" si="47"/>
        <v>84.615384615384613</v>
      </c>
      <c r="S754" s="16">
        <f>Raw_Data!Q754</f>
        <v>84.6</v>
      </c>
      <c r="T754" s="17">
        <f>Raw_Data!R754</f>
        <v>1.31</v>
      </c>
      <c r="U754" s="13" t="str">
        <f>Raw_Data!S754</f>
        <v>Medium</v>
      </c>
      <c r="V754" s="13" t="str">
        <f>Raw_Data!T754</f>
        <v>Pending</v>
      </c>
    </row>
    <row r="755" spans="1:22" x14ac:dyDescent="0.3">
      <c r="A755" s="13" t="str">
        <f>Raw_Data!A755</f>
        <v>EMP014</v>
      </c>
      <c r="B755" s="13" t="str">
        <f>Raw_Data!B755</f>
        <v>Neha Agarwal</v>
      </c>
      <c r="C755" s="13" t="str">
        <f>Raw_Data!C755</f>
        <v>Customer Support</v>
      </c>
      <c r="D755" s="13" t="str">
        <f>Raw_Data!D755</f>
        <v>Support Executive</v>
      </c>
      <c r="E755" s="13" t="str">
        <f>Raw_Data!E755</f>
        <v>Kolkata</v>
      </c>
      <c r="F755" s="13" t="str">
        <f>Raw_Data!F755</f>
        <v>Ritu Ghosh</v>
      </c>
      <c r="G755" s="14">
        <f>DATE(VALUE(RIGHT(Raw_Data!G755,4)),VALUE(MID(Raw_Data!G755,4,2)),VALUE(LEFT(Raw_Data!G755,2)))</f>
        <v>46156</v>
      </c>
      <c r="H755" s="13" t="str">
        <f t="shared" si="44"/>
        <v>May-2026</v>
      </c>
      <c r="I755" s="13" t="str">
        <f t="shared" si="45"/>
        <v>Thu</v>
      </c>
      <c r="J755" s="13" t="str">
        <f>Raw_Data!H755</f>
        <v>Present</v>
      </c>
      <c r="K755" s="15">
        <f>IF(Raw_Data!I755="","",TIMEVALUE(Raw_Data!I755))</f>
        <v>0.37777777777777777</v>
      </c>
      <c r="L755" s="15">
        <f>IF(Raw_Data!J755="","",TIMEVALUE(Raw_Data!J755))</f>
        <v>0.75555555555555554</v>
      </c>
      <c r="M755" s="13">
        <f>Raw_Data!K755</f>
        <v>9.07</v>
      </c>
      <c r="N755" s="13">
        <f>Raw_Data!L755</f>
        <v>30</v>
      </c>
      <c r="O755" s="13">
        <f>Raw_Data!M755</f>
        <v>29</v>
      </c>
      <c r="P755" s="13">
        <f t="shared" si="46"/>
        <v>1</v>
      </c>
      <c r="Q755" s="13">
        <f>Raw_Data!O755</f>
        <v>30</v>
      </c>
      <c r="R755" s="16">
        <f t="shared" si="47"/>
        <v>96.666666666666671</v>
      </c>
      <c r="S755" s="16">
        <f>Raw_Data!Q755</f>
        <v>96.7</v>
      </c>
      <c r="T755" s="17">
        <f>Raw_Data!R755</f>
        <v>1.07</v>
      </c>
      <c r="U755" s="13" t="str">
        <f>Raw_Data!S755</f>
        <v>Medium</v>
      </c>
      <c r="V755" s="13" t="str">
        <f>Raw_Data!T755</f>
        <v>In Progress</v>
      </c>
    </row>
    <row r="756" spans="1:22" x14ac:dyDescent="0.3">
      <c r="A756" s="13" t="str">
        <f>Raw_Data!A756</f>
        <v>EMP015</v>
      </c>
      <c r="B756" s="13" t="str">
        <f>Raw_Data!B756</f>
        <v>Siddharth Roy</v>
      </c>
      <c r="C756" s="13" t="str">
        <f>Raw_Data!C756</f>
        <v>Customer Support</v>
      </c>
      <c r="D756" s="13" t="str">
        <f>Raw_Data!D756</f>
        <v>Senior Executive</v>
      </c>
      <c r="E756" s="13" t="str">
        <f>Raw_Data!E756</f>
        <v>Kolkata</v>
      </c>
      <c r="F756" s="13" t="str">
        <f>Raw_Data!F756</f>
        <v>Ritu Ghosh</v>
      </c>
      <c r="G756" s="14">
        <f>DATE(VALUE(RIGHT(Raw_Data!G756,4)),VALUE(MID(Raw_Data!G756,4,2)),VALUE(LEFT(Raw_Data!G756,2)))</f>
        <v>46156</v>
      </c>
      <c r="H756" s="13" t="str">
        <f t="shared" si="44"/>
        <v>May-2026</v>
      </c>
      <c r="I756" s="13" t="str">
        <f t="shared" si="45"/>
        <v>Thu</v>
      </c>
      <c r="J756" s="13" t="str">
        <f>Raw_Data!H756</f>
        <v>Present</v>
      </c>
      <c r="K756" s="15">
        <f>IF(Raw_Data!I756="","",TIMEVALUE(Raw_Data!I756))</f>
        <v>0.38819444444444445</v>
      </c>
      <c r="L756" s="15">
        <f>IF(Raw_Data!J756="","",TIMEVALUE(Raw_Data!J756))</f>
        <v>0.71111111111111114</v>
      </c>
      <c r="M756" s="13">
        <f>Raw_Data!K756</f>
        <v>7.76</v>
      </c>
      <c r="N756" s="13">
        <f>Raw_Data!L756</f>
        <v>29</v>
      </c>
      <c r="O756" s="13">
        <f>Raw_Data!M756</f>
        <v>27</v>
      </c>
      <c r="P756" s="13">
        <f t="shared" si="46"/>
        <v>2</v>
      </c>
      <c r="Q756" s="13">
        <f>Raw_Data!O756</f>
        <v>29</v>
      </c>
      <c r="R756" s="16">
        <f t="shared" si="47"/>
        <v>93.103448275862064</v>
      </c>
      <c r="S756" s="16">
        <f>Raw_Data!Q756</f>
        <v>93.1</v>
      </c>
      <c r="T756" s="17">
        <f>Raw_Data!R756</f>
        <v>0</v>
      </c>
      <c r="U756" s="13" t="str">
        <f>Raw_Data!S756</f>
        <v>Medium</v>
      </c>
      <c r="V756" s="13" t="str">
        <f>Raw_Data!T756</f>
        <v>In Progress</v>
      </c>
    </row>
    <row r="757" spans="1:22" x14ac:dyDescent="0.3">
      <c r="A757" s="13" t="str">
        <f>Raw_Data!A757</f>
        <v>EMP016</v>
      </c>
      <c r="B757" s="13" t="str">
        <f>Raw_Data!B757</f>
        <v>Pooja Saha</v>
      </c>
      <c r="C757" s="13" t="str">
        <f>Raw_Data!C757</f>
        <v>Operations</v>
      </c>
      <c r="D757" s="13" t="str">
        <f>Raw_Data!D757</f>
        <v>Process Executive</v>
      </c>
      <c r="E757" s="13" t="str">
        <f>Raw_Data!E757</f>
        <v>Durgapur</v>
      </c>
      <c r="F757" s="13" t="str">
        <f>Raw_Data!F757</f>
        <v>Amit Roy</v>
      </c>
      <c r="G757" s="14">
        <f>DATE(VALUE(RIGHT(Raw_Data!G757,4)),VALUE(MID(Raw_Data!G757,4,2)),VALUE(LEFT(Raw_Data!G757,2)))</f>
        <v>46156</v>
      </c>
      <c r="H757" s="13" t="str">
        <f t="shared" si="44"/>
        <v>May-2026</v>
      </c>
      <c r="I757" s="13" t="str">
        <f t="shared" si="45"/>
        <v>Thu</v>
      </c>
      <c r="J757" s="13" t="str">
        <f>Raw_Data!H757</f>
        <v>Present</v>
      </c>
      <c r="K757" s="15">
        <f>IF(Raw_Data!I757="","",TIMEVALUE(Raw_Data!I757))</f>
        <v>0.41944444444444445</v>
      </c>
      <c r="L757" s="15">
        <f>IF(Raw_Data!J757="","",TIMEVALUE(Raw_Data!J757))</f>
        <v>0.76944444444444449</v>
      </c>
      <c r="M757" s="13">
        <f>Raw_Data!K757</f>
        <v>8.41</v>
      </c>
      <c r="N757" s="13">
        <f>Raw_Data!L757</f>
        <v>17</v>
      </c>
      <c r="O757" s="13">
        <f>Raw_Data!M757</f>
        <v>14</v>
      </c>
      <c r="P757" s="13">
        <f t="shared" si="46"/>
        <v>3</v>
      </c>
      <c r="Q757" s="13">
        <f>Raw_Data!O757</f>
        <v>17</v>
      </c>
      <c r="R757" s="16">
        <f t="shared" si="47"/>
        <v>82.35294117647058</v>
      </c>
      <c r="S757" s="16">
        <f>Raw_Data!Q757</f>
        <v>82.4</v>
      </c>
      <c r="T757" s="17">
        <f>Raw_Data!R757</f>
        <v>0.41</v>
      </c>
      <c r="U757" s="13" t="str">
        <f>Raw_Data!S757</f>
        <v>High</v>
      </c>
      <c r="V757" s="13" t="str">
        <f>Raw_Data!T757</f>
        <v>In Progress</v>
      </c>
    </row>
    <row r="758" spans="1:22" x14ac:dyDescent="0.3">
      <c r="A758" s="13" t="str">
        <f>Raw_Data!A758</f>
        <v>EMP017</v>
      </c>
      <c r="B758" s="13" t="str">
        <f>Raw_Data!B758</f>
        <v>Abhishek Paul</v>
      </c>
      <c r="C758" s="13" t="str">
        <f>Raw_Data!C758</f>
        <v>Operations</v>
      </c>
      <c r="D758" s="13" t="str">
        <f>Raw_Data!D758</f>
        <v>Process Executive</v>
      </c>
      <c r="E758" s="13" t="str">
        <f>Raw_Data!E758</f>
        <v>Durgapur</v>
      </c>
      <c r="F758" s="13" t="str">
        <f>Raw_Data!F758</f>
        <v>Amit Roy</v>
      </c>
      <c r="G758" s="14">
        <f>DATE(VALUE(RIGHT(Raw_Data!G758,4)),VALUE(MID(Raw_Data!G758,4,2)),VALUE(LEFT(Raw_Data!G758,2)))</f>
        <v>46156</v>
      </c>
      <c r="H758" s="13" t="str">
        <f t="shared" si="44"/>
        <v>May-2026</v>
      </c>
      <c r="I758" s="13" t="str">
        <f t="shared" si="45"/>
        <v>Thu</v>
      </c>
      <c r="J758" s="13" t="str">
        <f>Raw_Data!H758</f>
        <v>Present</v>
      </c>
      <c r="K758" s="15">
        <f>IF(Raw_Data!I758="","",TIMEVALUE(Raw_Data!I758))</f>
        <v>0.37847222222222221</v>
      </c>
      <c r="L758" s="15">
        <f>IF(Raw_Data!J758="","",TIMEVALUE(Raw_Data!J758))</f>
        <v>0.69722222222222219</v>
      </c>
      <c r="M758" s="13">
        <f>Raw_Data!K758</f>
        <v>7.66</v>
      </c>
      <c r="N758" s="13">
        <f>Raw_Data!L758</f>
        <v>19</v>
      </c>
      <c r="O758" s="13">
        <f>Raw_Data!M758</f>
        <v>13</v>
      </c>
      <c r="P758" s="13">
        <f t="shared" si="46"/>
        <v>6</v>
      </c>
      <c r="Q758" s="13">
        <f>Raw_Data!O758</f>
        <v>19</v>
      </c>
      <c r="R758" s="16">
        <f t="shared" si="47"/>
        <v>68.421052631578945</v>
      </c>
      <c r="S758" s="16">
        <f>Raw_Data!Q758</f>
        <v>68.400000000000006</v>
      </c>
      <c r="T758" s="17">
        <f>Raw_Data!R758</f>
        <v>0</v>
      </c>
      <c r="U758" s="13" t="str">
        <f>Raw_Data!S758</f>
        <v>Medium</v>
      </c>
      <c r="V758" s="13" t="str">
        <f>Raw_Data!T758</f>
        <v>Pending</v>
      </c>
    </row>
    <row r="759" spans="1:22" x14ac:dyDescent="0.3">
      <c r="A759" s="13" t="str">
        <f>Raw_Data!A759</f>
        <v>EMP018</v>
      </c>
      <c r="B759" s="13" t="str">
        <f>Raw_Data!B759</f>
        <v>Nandini Ghosh</v>
      </c>
      <c r="C759" s="13" t="str">
        <f>Raw_Data!C759</f>
        <v>Finance</v>
      </c>
      <c r="D759" s="13" t="str">
        <f>Raw_Data!D759</f>
        <v>Finance Executive</v>
      </c>
      <c r="E759" s="13" t="str">
        <f>Raw_Data!E759</f>
        <v>Durgapur</v>
      </c>
      <c r="F759" s="13" t="str">
        <f>Raw_Data!F759</f>
        <v>Neha Sen</v>
      </c>
      <c r="G759" s="14">
        <f>DATE(VALUE(RIGHT(Raw_Data!G759,4)),VALUE(MID(Raw_Data!G759,4,2)),VALUE(LEFT(Raw_Data!G759,2)))</f>
        <v>46156</v>
      </c>
      <c r="H759" s="13" t="str">
        <f t="shared" si="44"/>
        <v>May-2026</v>
      </c>
      <c r="I759" s="13" t="str">
        <f t="shared" si="45"/>
        <v>Thu</v>
      </c>
      <c r="J759" s="13" t="str">
        <f>Raw_Data!H759</f>
        <v>Present</v>
      </c>
      <c r="K759" s="15">
        <f>IF(Raw_Data!I759="","",TIMEVALUE(Raw_Data!I759))</f>
        <v>0.3840277777777778</v>
      </c>
      <c r="L759" s="15">
        <f>IF(Raw_Data!J759="","",TIMEVALUE(Raw_Data!J759))</f>
        <v>0.7055555555555556</v>
      </c>
      <c r="M759" s="13">
        <f>Raw_Data!K759</f>
        <v>7.73</v>
      </c>
      <c r="N759" s="13">
        <f>Raw_Data!L759</f>
        <v>14</v>
      </c>
      <c r="O759" s="13">
        <f>Raw_Data!M759</f>
        <v>10</v>
      </c>
      <c r="P759" s="13">
        <f t="shared" si="46"/>
        <v>4</v>
      </c>
      <c r="Q759" s="13">
        <f>Raw_Data!O759</f>
        <v>14</v>
      </c>
      <c r="R759" s="16">
        <f t="shared" si="47"/>
        <v>71.428571428571431</v>
      </c>
      <c r="S759" s="16">
        <f>Raw_Data!Q759</f>
        <v>71.400000000000006</v>
      </c>
      <c r="T759" s="17">
        <f>Raw_Data!R759</f>
        <v>0</v>
      </c>
      <c r="U759" s="13" t="str">
        <f>Raw_Data!S759</f>
        <v>Low</v>
      </c>
      <c r="V759" s="13" t="str">
        <f>Raw_Data!T759</f>
        <v>Pending</v>
      </c>
    </row>
    <row r="760" spans="1:22" x14ac:dyDescent="0.3">
      <c r="A760" s="13" t="str">
        <f>Raw_Data!A760</f>
        <v>EMP019</v>
      </c>
      <c r="B760" s="13" t="str">
        <f>Raw_Data!B760</f>
        <v>Manish Kumar</v>
      </c>
      <c r="C760" s="13" t="str">
        <f>Raw_Data!C760</f>
        <v>Sales</v>
      </c>
      <c r="D760" s="13" t="str">
        <f>Raw_Data!D760</f>
        <v>Sales Executive</v>
      </c>
      <c r="E760" s="13" t="str">
        <f>Raw_Data!E760</f>
        <v>Durgapur</v>
      </c>
      <c r="F760" s="13" t="str">
        <f>Raw_Data!F760</f>
        <v>Sourav Das</v>
      </c>
      <c r="G760" s="14">
        <f>DATE(VALUE(RIGHT(Raw_Data!G760,4)),VALUE(MID(Raw_Data!G760,4,2)),VALUE(LEFT(Raw_Data!G760,2)))</f>
        <v>46156</v>
      </c>
      <c r="H760" s="13" t="str">
        <f t="shared" si="44"/>
        <v>May-2026</v>
      </c>
      <c r="I760" s="13" t="str">
        <f t="shared" si="45"/>
        <v>Thu</v>
      </c>
      <c r="J760" s="13" t="str">
        <f>Raw_Data!H760</f>
        <v>Leave</v>
      </c>
      <c r="K760" s="15" t="str">
        <f>IF(Raw_Data!I760="","",TIMEVALUE(Raw_Data!I760))</f>
        <v/>
      </c>
      <c r="L760" s="15" t="str">
        <f>IF(Raw_Data!J760="","",TIMEVALUE(Raw_Data!J760))</f>
        <v/>
      </c>
      <c r="M760" s="13">
        <f>Raw_Data!K760</f>
        <v>0</v>
      </c>
      <c r="N760" s="13">
        <f>Raw_Data!L760</f>
        <v>0</v>
      </c>
      <c r="O760" s="13">
        <f>Raw_Data!M760</f>
        <v>0</v>
      </c>
      <c r="P760" s="13">
        <f t="shared" si="46"/>
        <v>0</v>
      </c>
      <c r="Q760" s="13">
        <f>Raw_Data!O760</f>
        <v>0</v>
      </c>
      <c r="R760" s="16">
        <f t="shared" si="47"/>
        <v>0</v>
      </c>
      <c r="S760" s="16">
        <f>Raw_Data!Q760</f>
        <v>0</v>
      </c>
      <c r="T760" s="17">
        <f>Raw_Data!R760</f>
        <v>0</v>
      </c>
      <c r="U760" s="13" t="str">
        <f>Raw_Data!S760</f>
        <v>Low</v>
      </c>
      <c r="V760" s="13" t="str">
        <f>Raw_Data!T760</f>
        <v>Closed</v>
      </c>
    </row>
    <row r="761" spans="1:22" x14ac:dyDescent="0.3">
      <c r="A761" s="13" t="str">
        <f>Raw_Data!A761</f>
        <v>EMP020</v>
      </c>
      <c r="B761" s="13" t="str">
        <f>Raw_Data!B761</f>
        <v>Riya Chatterjee</v>
      </c>
      <c r="C761" s="13" t="str">
        <f>Raw_Data!C761</f>
        <v>Customer Support</v>
      </c>
      <c r="D761" s="13" t="str">
        <f>Raw_Data!D761</f>
        <v>Support Executive</v>
      </c>
      <c r="E761" s="13" t="str">
        <f>Raw_Data!E761</f>
        <v>Durgapur</v>
      </c>
      <c r="F761" s="13" t="str">
        <f>Raw_Data!F761</f>
        <v>Ritu Ghosh</v>
      </c>
      <c r="G761" s="14">
        <f>DATE(VALUE(RIGHT(Raw_Data!G761,4)),VALUE(MID(Raw_Data!G761,4,2)),VALUE(LEFT(Raw_Data!G761,2)))</f>
        <v>46156</v>
      </c>
      <c r="H761" s="13" t="str">
        <f t="shared" si="44"/>
        <v>May-2026</v>
      </c>
      <c r="I761" s="13" t="str">
        <f t="shared" si="45"/>
        <v>Thu</v>
      </c>
      <c r="J761" s="13" t="str">
        <f>Raw_Data!H761</f>
        <v>Present</v>
      </c>
      <c r="K761" s="15">
        <f>IF(Raw_Data!I761="","",TIMEVALUE(Raw_Data!I761))</f>
        <v>0.4236111111111111</v>
      </c>
      <c r="L761" s="15">
        <f>IF(Raw_Data!J761="","",TIMEVALUE(Raw_Data!J761))</f>
        <v>0.80972222222222223</v>
      </c>
      <c r="M761" s="13">
        <f>Raw_Data!K761</f>
        <v>9.2799999999999994</v>
      </c>
      <c r="N761" s="13">
        <f>Raw_Data!L761</f>
        <v>25</v>
      </c>
      <c r="O761" s="13">
        <f>Raw_Data!M761</f>
        <v>25</v>
      </c>
      <c r="P761" s="13">
        <f t="shared" si="46"/>
        <v>0</v>
      </c>
      <c r="Q761" s="13">
        <f>Raw_Data!O761</f>
        <v>25</v>
      </c>
      <c r="R761" s="16">
        <f t="shared" si="47"/>
        <v>100</v>
      </c>
      <c r="S761" s="16">
        <f>Raw_Data!Q761</f>
        <v>100</v>
      </c>
      <c r="T761" s="17">
        <f>Raw_Data!R761</f>
        <v>1.28</v>
      </c>
      <c r="U761" s="13" t="str">
        <f>Raw_Data!S761</f>
        <v>Low</v>
      </c>
      <c r="V761" s="13" t="str">
        <f>Raw_Data!T761</f>
        <v>Closed</v>
      </c>
    </row>
    <row r="762" spans="1:22" x14ac:dyDescent="0.3">
      <c r="A762" s="13" t="str">
        <f>Raw_Data!A762</f>
        <v>EMP001</v>
      </c>
      <c r="B762" s="13" t="str">
        <f>Raw_Data!B762</f>
        <v>Aarav Sharma</v>
      </c>
      <c r="C762" s="13" t="str">
        <f>Raw_Data!C762</f>
        <v>Operations</v>
      </c>
      <c r="D762" s="13" t="str">
        <f>Raw_Data!D762</f>
        <v>MIS Executive</v>
      </c>
      <c r="E762" s="13" t="str">
        <f>Raw_Data!E762</f>
        <v>Kolkata</v>
      </c>
      <c r="F762" s="13" t="str">
        <f>Raw_Data!F762</f>
        <v>Amit Roy</v>
      </c>
      <c r="G762" s="14">
        <f>DATE(VALUE(RIGHT(Raw_Data!G762,4)),VALUE(MID(Raw_Data!G762,4,2)),VALUE(LEFT(Raw_Data!G762,2)))</f>
        <v>46157</v>
      </c>
      <c r="H762" s="13" t="str">
        <f t="shared" si="44"/>
        <v>May-2026</v>
      </c>
      <c r="I762" s="13" t="str">
        <f t="shared" si="45"/>
        <v>Fri</v>
      </c>
      <c r="J762" s="13" t="str">
        <f>Raw_Data!H762</f>
        <v>Present</v>
      </c>
      <c r="K762" s="15">
        <f>IF(Raw_Data!I762="","",TIMEVALUE(Raw_Data!I762))</f>
        <v>0.38819444444444445</v>
      </c>
      <c r="L762" s="15">
        <f>IF(Raw_Data!J762="","",TIMEVALUE(Raw_Data!J762))</f>
        <v>0.76111111111111107</v>
      </c>
      <c r="M762" s="13">
        <f>Raw_Data!K762</f>
        <v>8.9600000000000009</v>
      </c>
      <c r="N762" s="13">
        <f>Raw_Data!L762</f>
        <v>20</v>
      </c>
      <c r="O762" s="13">
        <f>Raw_Data!M762</f>
        <v>18</v>
      </c>
      <c r="P762" s="13">
        <f t="shared" si="46"/>
        <v>2</v>
      </c>
      <c r="Q762" s="13">
        <f>Raw_Data!O762</f>
        <v>20</v>
      </c>
      <c r="R762" s="16">
        <f t="shared" si="47"/>
        <v>90</v>
      </c>
      <c r="S762" s="16">
        <f>Raw_Data!Q762</f>
        <v>90</v>
      </c>
      <c r="T762" s="17">
        <f>Raw_Data!R762</f>
        <v>0.96</v>
      </c>
      <c r="U762" s="13" t="str">
        <f>Raw_Data!S762</f>
        <v>Medium</v>
      </c>
      <c r="V762" s="13" t="str">
        <f>Raw_Data!T762</f>
        <v>In Progress</v>
      </c>
    </row>
    <row r="763" spans="1:22" x14ac:dyDescent="0.3">
      <c r="A763" s="13" t="str">
        <f>Raw_Data!A763</f>
        <v>EMP002</v>
      </c>
      <c r="B763" s="13" t="str">
        <f>Raw_Data!B763</f>
        <v>Priya Singh</v>
      </c>
      <c r="C763" s="13" t="str">
        <f>Raw_Data!C763</f>
        <v>Operations</v>
      </c>
      <c r="D763" s="13" t="str">
        <f>Raw_Data!D763</f>
        <v>Process Executive</v>
      </c>
      <c r="E763" s="13" t="str">
        <f>Raw_Data!E763</f>
        <v>Kolkata</v>
      </c>
      <c r="F763" s="13" t="str">
        <f>Raw_Data!F763</f>
        <v>Amit Roy</v>
      </c>
      <c r="G763" s="14">
        <f>DATE(VALUE(RIGHT(Raw_Data!G763,4)),VALUE(MID(Raw_Data!G763,4,2)),VALUE(LEFT(Raw_Data!G763,2)))</f>
        <v>46157</v>
      </c>
      <c r="H763" s="13" t="str">
        <f t="shared" si="44"/>
        <v>May-2026</v>
      </c>
      <c r="I763" s="13" t="str">
        <f t="shared" si="45"/>
        <v>Fri</v>
      </c>
      <c r="J763" s="13" t="str">
        <f>Raw_Data!H763</f>
        <v>Present</v>
      </c>
      <c r="K763" s="15">
        <f>IF(Raw_Data!I763="","",TIMEVALUE(Raw_Data!I763))</f>
        <v>0.38611111111111113</v>
      </c>
      <c r="L763" s="15">
        <f>IF(Raw_Data!J763="","",TIMEVALUE(Raw_Data!J763))</f>
        <v>0.69652777777777775</v>
      </c>
      <c r="M763" s="13">
        <f>Raw_Data!K763</f>
        <v>7.46</v>
      </c>
      <c r="N763" s="13">
        <f>Raw_Data!L763</f>
        <v>26</v>
      </c>
      <c r="O763" s="13">
        <f>Raw_Data!M763</f>
        <v>22</v>
      </c>
      <c r="P763" s="13">
        <f t="shared" si="46"/>
        <v>4</v>
      </c>
      <c r="Q763" s="13">
        <f>Raw_Data!O763</f>
        <v>26</v>
      </c>
      <c r="R763" s="16">
        <f t="shared" si="47"/>
        <v>84.615384615384613</v>
      </c>
      <c r="S763" s="16">
        <f>Raw_Data!Q763</f>
        <v>84.6</v>
      </c>
      <c r="T763" s="17">
        <f>Raw_Data!R763</f>
        <v>0</v>
      </c>
      <c r="U763" s="13" t="str">
        <f>Raw_Data!S763</f>
        <v>High</v>
      </c>
      <c r="V763" s="13" t="str">
        <f>Raw_Data!T763</f>
        <v>Pending</v>
      </c>
    </row>
    <row r="764" spans="1:22" x14ac:dyDescent="0.3">
      <c r="A764" s="13" t="str">
        <f>Raw_Data!A764</f>
        <v>EMP003</v>
      </c>
      <c r="B764" s="13" t="str">
        <f>Raw_Data!B764</f>
        <v>Rahul Verma</v>
      </c>
      <c r="C764" s="13" t="str">
        <f>Raw_Data!C764</f>
        <v>Operations</v>
      </c>
      <c r="D764" s="13" t="str">
        <f>Raw_Data!D764</f>
        <v>Process Executive</v>
      </c>
      <c r="E764" s="13" t="str">
        <f>Raw_Data!E764</f>
        <v>Kolkata</v>
      </c>
      <c r="F764" s="13" t="str">
        <f>Raw_Data!F764</f>
        <v>Amit Roy</v>
      </c>
      <c r="G764" s="14">
        <f>DATE(VALUE(RIGHT(Raw_Data!G764,4)),VALUE(MID(Raw_Data!G764,4,2)),VALUE(LEFT(Raw_Data!G764,2)))</f>
        <v>46157</v>
      </c>
      <c r="H764" s="13" t="str">
        <f t="shared" si="44"/>
        <v>May-2026</v>
      </c>
      <c r="I764" s="13" t="str">
        <f t="shared" si="45"/>
        <v>Fri</v>
      </c>
      <c r="J764" s="13" t="str">
        <f>Raw_Data!H764</f>
        <v>Present</v>
      </c>
      <c r="K764" s="15">
        <f>IF(Raw_Data!I764="","",TIMEVALUE(Raw_Data!I764))</f>
        <v>0.38611111111111113</v>
      </c>
      <c r="L764" s="15">
        <f>IF(Raw_Data!J764="","",TIMEVALUE(Raw_Data!J764))</f>
        <v>0.73958333333333337</v>
      </c>
      <c r="M764" s="13">
        <f>Raw_Data!K764</f>
        <v>8.49</v>
      </c>
      <c r="N764" s="13">
        <f>Raw_Data!L764</f>
        <v>25</v>
      </c>
      <c r="O764" s="13">
        <f>Raw_Data!M764</f>
        <v>21</v>
      </c>
      <c r="P764" s="13">
        <f t="shared" si="46"/>
        <v>4</v>
      </c>
      <c r="Q764" s="13">
        <f>Raw_Data!O764</f>
        <v>25</v>
      </c>
      <c r="R764" s="16">
        <f t="shared" si="47"/>
        <v>84</v>
      </c>
      <c r="S764" s="16">
        <f>Raw_Data!Q764</f>
        <v>84</v>
      </c>
      <c r="T764" s="17">
        <f>Raw_Data!R764</f>
        <v>0.49</v>
      </c>
      <c r="U764" s="13" t="str">
        <f>Raw_Data!S764</f>
        <v>Medium</v>
      </c>
      <c r="V764" s="13" t="str">
        <f>Raw_Data!T764</f>
        <v>Pending</v>
      </c>
    </row>
    <row r="765" spans="1:22" x14ac:dyDescent="0.3">
      <c r="A765" s="13" t="str">
        <f>Raw_Data!A765</f>
        <v>EMP004</v>
      </c>
      <c r="B765" s="13" t="str">
        <f>Raw_Data!B765</f>
        <v>Sneha Das</v>
      </c>
      <c r="C765" s="13" t="str">
        <f>Raw_Data!C765</f>
        <v>Operations</v>
      </c>
      <c r="D765" s="13" t="str">
        <f>Raw_Data!D765</f>
        <v>Senior Executive</v>
      </c>
      <c r="E765" s="13" t="str">
        <f>Raw_Data!E765</f>
        <v>Kolkata</v>
      </c>
      <c r="F765" s="13" t="str">
        <f>Raw_Data!F765</f>
        <v>Amit Roy</v>
      </c>
      <c r="G765" s="14">
        <f>DATE(VALUE(RIGHT(Raw_Data!G765,4)),VALUE(MID(Raw_Data!G765,4,2)),VALUE(LEFT(Raw_Data!G765,2)))</f>
        <v>46157</v>
      </c>
      <c r="H765" s="13" t="str">
        <f t="shared" si="44"/>
        <v>May-2026</v>
      </c>
      <c r="I765" s="13" t="str">
        <f t="shared" si="45"/>
        <v>Fri</v>
      </c>
      <c r="J765" s="13" t="str">
        <f>Raw_Data!H765</f>
        <v>Leave</v>
      </c>
      <c r="K765" s="15" t="str">
        <f>IF(Raw_Data!I765="","",TIMEVALUE(Raw_Data!I765))</f>
        <v/>
      </c>
      <c r="L765" s="15" t="str">
        <f>IF(Raw_Data!J765="","",TIMEVALUE(Raw_Data!J765))</f>
        <v/>
      </c>
      <c r="M765" s="13">
        <f>Raw_Data!K765</f>
        <v>0</v>
      </c>
      <c r="N765" s="13">
        <f>Raw_Data!L765</f>
        <v>0</v>
      </c>
      <c r="O765" s="13">
        <f>Raw_Data!M765</f>
        <v>0</v>
      </c>
      <c r="P765" s="13">
        <f t="shared" si="46"/>
        <v>0</v>
      </c>
      <c r="Q765" s="13">
        <f>Raw_Data!O765</f>
        <v>0</v>
      </c>
      <c r="R765" s="16">
        <f t="shared" si="47"/>
        <v>0</v>
      </c>
      <c r="S765" s="16">
        <f>Raw_Data!Q765</f>
        <v>0</v>
      </c>
      <c r="T765" s="17">
        <f>Raw_Data!R765</f>
        <v>0</v>
      </c>
      <c r="U765" s="13" t="str">
        <f>Raw_Data!S765</f>
        <v>Low</v>
      </c>
      <c r="V765" s="13" t="str">
        <f>Raw_Data!T765</f>
        <v>Closed</v>
      </c>
    </row>
    <row r="766" spans="1:22" x14ac:dyDescent="0.3">
      <c r="A766" s="13" t="str">
        <f>Raw_Data!A766</f>
        <v>EMP005</v>
      </c>
      <c r="B766" s="13" t="str">
        <f>Raw_Data!B766</f>
        <v>Vikram Patel</v>
      </c>
      <c r="C766" s="13" t="str">
        <f>Raw_Data!C766</f>
        <v>Operations</v>
      </c>
      <c r="D766" s="13" t="str">
        <f>Raw_Data!D766</f>
        <v>Process Executive</v>
      </c>
      <c r="E766" s="13" t="str">
        <f>Raw_Data!E766</f>
        <v>Kolkata</v>
      </c>
      <c r="F766" s="13" t="str">
        <f>Raw_Data!F766</f>
        <v>Amit Roy</v>
      </c>
      <c r="G766" s="14">
        <f>DATE(VALUE(RIGHT(Raw_Data!G766,4)),VALUE(MID(Raw_Data!G766,4,2)),VALUE(LEFT(Raw_Data!G766,2)))</f>
        <v>46157</v>
      </c>
      <c r="H766" s="13" t="str">
        <f t="shared" si="44"/>
        <v>May-2026</v>
      </c>
      <c r="I766" s="13" t="str">
        <f t="shared" si="45"/>
        <v>Fri</v>
      </c>
      <c r="J766" s="13" t="str">
        <f>Raw_Data!H766</f>
        <v>Present</v>
      </c>
      <c r="K766" s="15">
        <f>IF(Raw_Data!I766="","",TIMEVALUE(Raw_Data!I766))</f>
        <v>0.42499999999999999</v>
      </c>
      <c r="L766" s="15">
        <f>IF(Raw_Data!J766="","",TIMEVALUE(Raw_Data!J766))</f>
        <v>0.81319444444444444</v>
      </c>
      <c r="M766" s="13">
        <f>Raw_Data!K766</f>
        <v>9.32</v>
      </c>
      <c r="N766" s="13">
        <f>Raw_Data!L766</f>
        <v>23</v>
      </c>
      <c r="O766" s="13">
        <f>Raw_Data!M766</f>
        <v>22</v>
      </c>
      <c r="P766" s="13">
        <f t="shared" si="46"/>
        <v>1</v>
      </c>
      <c r="Q766" s="13">
        <f>Raw_Data!O766</f>
        <v>23</v>
      </c>
      <c r="R766" s="16">
        <f t="shared" si="47"/>
        <v>95.652173913043484</v>
      </c>
      <c r="S766" s="16">
        <f>Raw_Data!Q766</f>
        <v>95.7</v>
      </c>
      <c r="T766" s="17">
        <f>Raw_Data!R766</f>
        <v>1.32</v>
      </c>
      <c r="U766" s="13" t="str">
        <f>Raw_Data!S766</f>
        <v>Low</v>
      </c>
      <c r="V766" s="13" t="str">
        <f>Raw_Data!T766</f>
        <v>In Progress</v>
      </c>
    </row>
    <row r="767" spans="1:22" x14ac:dyDescent="0.3">
      <c r="A767" s="13" t="str">
        <f>Raw_Data!A767</f>
        <v>EMP006</v>
      </c>
      <c r="B767" s="13" t="str">
        <f>Raw_Data!B767</f>
        <v>Ananya Gupta</v>
      </c>
      <c r="C767" s="13" t="str">
        <f>Raw_Data!C767</f>
        <v>Finance</v>
      </c>
      <c r="D767" s="13" t="str">
        <f>Raw_Data!D767</f>
        <v>Finance Executive</v>
      </c>
      <c r="E767" s="13" t="str">
        <f>Raw_Data!E767</f>
        <v>Kolkata</v>
      </c>
      <c r="F767" s="13" t="str">
        <f>Raw_Data!F767</f>
        <v>Neha Sen</v>
      </c>
      <c r="G767" s="14">
        <f>DATE(VALUE(RIGHT(Raw_Data!G767,4)),VALUE(MID(Raw_Data!G767,4,2)),VALUE(LEFT(Raw_Data!G767,2)))</f>
        <v>46157</v>
      </c>
      <c r="H767" s="13" t="str">
        <f t="shared" si="44"/>
        <v>May-2026</v>
      </c>
      <c r="I767" s="13" t="str">
        <f t="shared" si="45"/>
        <v>Fri</v>
      </c>
      <c r="J767" s="13" t="str">
        <f>Raw_Data!H767</f>
        <v>Present</v>
      </c>
      <c r="K767" s="15">
        <f>IF(Raw_Data!I767="","",TIMEVALUE(Raw_Data!I767))</f>
        <v>0.38819444444444445</v>
      </c>
      <c r="L767" s="15">
        <f>IF(Raw_Data!J767="","",TIMEVALUE(Raw_Data!J767))</f>
        <v>0.77986111111111112</v>
      </c>
      <c r="M767" s="13">
        <f>Raw_Data!K767</f>
        <v>9.41</v>
      </c>
      <c r="N767" s="13">
        <f>Raw_Data!L767</f>
        <v>12</v>
      </c>
      <c r="O767" s="13">
        <f>Raw_Data!M767</f>
        <v>10</v>
      </c>
      <c r="P767" s="13">
        <f t="shared" si="46"/>
        <v>2</v>
      </c>
      <c r="Q767" s="13">
        <f>Raw_Data!O767</f>
        <v>12</v>
      </c>
      <c r="R767" s="16">
        <f t="shared" si="47"/>
        <v>83.333333333333343</v>
      </c>
      <c r="S767" s="16">
        <f>Raw_Data!Q767</f>
        <v>83.3</v>
      </c>
      <c r="T767" s="17">
        <f>Raw_Data!R767</f>
        <v>1.41</v>
      </c>
      <c r="U767" s="13" t="str">
        <f>Raw_Data!S767</f>
        <v>Medium</v>
      </c>
      <c r="V767" s="13" t="str">
        <f>Raw_Data!T767</f>
        <v>In Progress</v>
      </c>
    </row>
    <row r="768" spans="1:22" x14ac:dyDescent="0.3">
      <c r="A768" s="13" t="str">
        <f>Raw_Data!A768</f>
        <v>EMP007</v>
      </c>
      <c r="B768" s="13" t="str">
        <f>Raw_Data!B768</f>
        <v>Rohan Mehta</v>
      </c>
      <c r="C768" s="13" t="str">
        <f>Raw_Data!C768</f>
        <v>Finance</v>
      </c>
      <c r="D768" s="13" t="str">
        <f>Raw_Data!D768</f>
        <v>Accounts Executive</v>
      </c>
      <c r="E768" s="13" t="str">
        <f>Raw_Data!E768</f>
        <v>Kolkata</v>
      </c>
      <c r="F768" s="13" t="str">
        <f>Raw_Data!F768</f>
        <v>Neha Sen</v>
      </c>
      <c r="G768" s="14">
        <f>DATE(VALUE(RIGHT(Raw_Data!G768,4)),VALUE(MID(Raw_Data!G768,4,2)),VALUE(LEFT(Raw_Data!G768,2)))</f>
        <v>46157</v>
      </c>
      <c r="H768" s="13" t="str">
        <f t="shared" si="44"/>
        <v>May-2026</v>
      </c>
      <c r="I768" s="13" t="str">
        <f t="shared" si="45"/>
        <v>Fri</v>
      </c>
      <c r="J768" s="13" t="str">
        <f>Raw_Data!H768</f>
        <v>Present</v>
      </c>
      <c r="K768" s="15">
        <f>IF(Raw_Data!I768="","",TIMEVALUE(Raw_Data!I768))</f>
        <v>0.37847222222222221</v>
      </c>
      <c r="L768" s="15">
        <f>IF(Raw_Data!J768="","",TIMEVALUE(Raw_Data!J768))</f>
        <v>0.75624999999999998</v>
      </c>
      <c r="M768" s="13">
        <f>Raw_Data!K768</f>
        <v>9.07</v>
      </c>
      <c r="N768" s="13">
        <f>Raw_Data!L768</f>
        <v>5</v>
      </c>
      <c r="O768" s="13">
        <f>Raw_Data!M768</f>
        <v>5</v>
      </c>
      <c r="P768" s="13">
        <f t="shared" si="46"/>
        <v>0</v>
      </c>
      <c r="Q768" s="13">
        <f>Raw_Data!O768</f>
        <v>5</v>
      </c>
      <c r="R768" s="16">
        <f t="shared" si="47"/>
        <v>100</v>
      </c>
      <c r="S768" s="16">
        <f>Raw_Data!Q768</f>
        <v>100</v>
      </c>
      <c r="T768" s="17">
        <f>Raw_Data!R768</f>
        <v>1.07</v>
      </c>
      <c r="U768" s="13" t="str">
        <f>Raw_Data!S768</f>
        <v>Low</v>
      </c>
      <c r="V768" s="13" t="str">
        <f>Raw_Data!T768</f>
        <v>Closed</v>
      </c>
    </row>
    <row r="769" spans="1:22" x14ac:dyDescent="0.3">
      <c r="A769" s="13" t="str">
        <f>Raw_Data!A769</f>
        <v>EMP008</v>
      </c>
      <c r="B769" s="13" t="str">
        <f>Raw_Data!B769</f>
        <v>Ishita Roy</v>
      </c>
      <c r="C769" s="13" t="str">
        <f>Raw_Data!C769</f>
        <v>Finance</v>
      </c>
      <c r="D769" s="13" t="str">
        <f>Raw_Data!D769</f>
        <v>Finance Executive</v>
      </c>
      <c r="E769" s="13" t="str">
        <f>Raw_Data!E769</f>
        <v>Kolkata</v>
      </c>
      <c r="F769" s="13" t="str">
        <f>Raw_Data!F769</f>
        <v>Neha Sen</v>
      </c>
      <c r="G769" s="14">
        <f>DATE(VALUE(RIGHT(Raw_Data!G769,4)),VALUE(MID(Raw_Data!G769,4,2)),VALUE(LEFT(Raw_Data!G769,2)))</f>
        <v>46157</v>
      </c>
      <c r="H769" s="13" t="str">
        <f t="shared" si="44"/>
        <v>May-2026</v>
      </c>
      <c r="I769" s="13" t="str">
        <f t="shared" si="45"/>
        <v>Fri</v>
      </c>
      <c r="J769" s="13" t="str">
        <f>Raw_Data!H769</f>
        <v>Present</v>
      </c>
      <c r="K769" s="15">
        <f>IF(Raw_Data!I769="","",TIMEVALUE(Raw_Data!I769))</f>
        <v>0.38333333333333336</v>
      </c>
      <c r="L769" s="15">
        <f>IF(Raw_Data!J769="","",TIMEVALUE(Raw_Data!J769))</f>
        <v>0.72430555555555554</v>
      </c>
      <c r="M769" s="13">
        <f>Raw_Data!K769</f>
        <v>8.19</v>
      </c>
      <c r="N769" s="13">
        <f>Raw_Data!L769</f>
        <v>13</v>
      </c>
      <c r="O769" s="13">
        <f>Raw_Data!M769</f>
        <v>12</v>
      </c>
      <c r="P769" s="13">
        <f t="shared" si="46"/>
        <v>1</v>
      </c>
      <c r="Q769" s="13">
        <f>Raw_Data!O769</f>
        <v>13</v>
      </c>
      <c r="R769" s="16">
        <f t="shared" si="47"/>
        <v>92.307692307692307</v>
      </c>
      <c r="S769" s="16">
        <f>Raw_Data!Q769</f>
        <v>92.3</v>
      </c>
      <c r="T769" s="17">
        <f>Raw_Data!R769</f>
        <v>0.19</v>
      </c>
      <c r="U769" s="13" t="str">
        <f>Raw_Data!S769</f>
        <v>Medium</v>
      </c>
      <c r="V769" s="13" t="str">
        <f>Raw_Data!T769</f>
        <v>In Progress</v>
      </c>
    </row>
    <row r="770" spans="1:22" x14ac:dyDescent="0.3">
      <c r="A770" s="13" t="str">
        <f>Raw_Data!A770</f>
        <v>EMP009</v>
      </c>
      <c r="B770" s="13" t="str">
        <f>Raw_Data!B770</f>
        <v>Arjun Nair</v>
      </c>
      <c r="C770" s="13" t="str">
        <f>Raw_Data!C770</f>
        <v>Sales</v>
      </c>
      <c r="D770" s="13" t="str">
        <f>Raw_Data!D770</f>
        <v>Sales Executive</v>
      </c>
      <c r="E770" s="13" t="str">
        <f>Raw_Data!E770</f>
        <v>Kolkata</v>
      </c>
      <c r="F770" s="13" t="str">
        <f>Raw_Data!F770</f>
        <v>Sourav Das</v>
      </c>
      <c r="G770" s="14">
        <f>DATE(VALUE(RIGHT(Raw_Data!G770,4)),VALUE(MID(Raw_Data!G770,4,2)),VALUE(LEFT(Raw_Data!G770,2)))</f>
        <v>46157</v>
      </c>
      <c r="H770" s="13" t="str">
        <f t="shared" ref="H770:H833" si="48">TEXT(G770,"mmm-yyyy")</f>
        <v>May-2026</v>
      </c>
      <c r="I770" s="13" t="str">
        <f t="shared" ref="I770:I833" si="49">TEXT(G770,"ddd")</f>
        <v>Fri</v>
      </c>
      <c r="J770" s="13" t="str">
        <f>Raw_Data!H770</f>
        <v>Present</v>
      </c>
      <c r="K770" s="15">
        <f>IF(Raw_Data!I770="","",TIMEVALUE(Raw_Data!I770))</f>
        <v>0.41805555555555557</v>
      </c>
      <c r="L770" s="15">
        <f>IF(Raw_Data!J770="","",TIMEVALUE(Raw_Data!J770))</f>
        <v>0.74305555555555558</v>
      </c>
      <c r="M770" s="13">
        <f>Raw_Data!K770</f>
        <v>7.8</v>
      </c>
      <c r="N770" s="13">
        <f>Raw_Data!L770</f>
        <v>20</v>
      </c>
      <c r="O770" s="13">
        <f>Raw_Data!M770</f>
        <v>19</v>
      </c>
      <c r="P770" s="13">
        <f t="shared" ref="P770:P833" si="50">N770-O770</f>
        <v>1</v>
      </c>
      <c r="Q770" s="13">
        <f>Raw_Data!O770</f>
        <v>20</v>
      </c>
      <c r="R770" s="16">
        <f t="shared" ref="R770:R833" si="51">IFERROR(O770/N770*100,0)</f>
        <v>95</v>
      </c>
      <c r="S770" s="16">
        <f>Raw_Data!Q770</f>
        <v>95</v>
      </c>
      <c r="T770" s="17">
        <f>Raw_Data!R770</f>
        <v>0</v>
      </c>
      <c r="U770" s="13" t="str">
        <f>Raw_Data!S770</f>
        <v>High</v>
      </c>
      <c r="V770" s="13" t="str">
        <f>Raw_Data!T770</f>
        <v>In Progress</v>
      </c>
    </row>
    <row r="771" spans="1:22" x14ac:dyDescent="0.3">
      <c r="A771" s="13" t="str">
        <f>Raw_Data!A771</f>
        <v>EMP010</v>
      </c>
      <c r="B771" s="13" t="str">
        <f>Raw_Data!B771</f>
        <v>Meera Kapoor</v>
      </c>
      <c r="C771" s="13" t="str">
        <f>Raw_Data!C771</f>
        <v>Sales</v>
      </c>
      <c r="D771" s="13" t="str">
        <f>Raw_Data!D771</f>
        <v>Sales Executive</v>
      </c>
      <c r="E771" s="13" t="str">
        <f>Raw_Data!E771</f>
        <v>Kolkata</v>
      </c>
      <c r="F771" s="13" t="str">
        <f>Raw_Data!F771</f>
        <v>Sourav Das</v>
      </c>
      <c r="G771" s="14">
        <f>DATE(VALUE(RIGHT(Raw_Data!G771,4)),VALUE(MID(Raw_Data!G771,4,2)),VALUE(LEFT(Raw_Data!G771,2)))</f>
        <v>46157</v>
      </c>
      <c r="H771" s="13" t="str">
        <f t="shared" si="48"/>
        <v>May-2026</v>
      </c>
      <c r="I771" s="13" t="str">
        <f t="shared" si="49"/>
        <v>Fri</v>
      </c>
      <c r="J771" s="13" t="str">
        <f>Raw_Data!H771</f>
        <v>Present</v>
      </c>
      <c r="K771" s="15">
        <f>IF(Raw_Data!I771="","",TIMEVALUE(Raw_Data!I771))</f>
        <v>0.37638888888888888</v>
      </c>
      <c r="L771" s="15">
        <f>IF(Raw_Data!J771="","",TIMEVALUE(Raw_Data!J771))</f>
        <v>0.6875</v>
      </c>
      <c r="M771" s="13">
        <f>Raw_Data!K771</f>
        <v>7.47</v>
      </c>
      <c r="N771" s="13">
        <f>Raw_Data!L771</f>
        <v>15</v>
      </c>
      <c r="O771" s="13">
        <f>Raw_Data!M771</f>
        <v>13</v>
      </c>
      <c r="P771" s="13">
        <f t="shared" si="50"/>
        <v>2</v>
      </c>
      <c r="Q771" s="13">
        <f>Raw_Data!O771</f>
        <v>15</v>
      </c>
      <c r="R771" s="16">
        <f t="shared" si="51"/>
        <v>86.666666666666671</v>
      </c>
      <c r="S771" s="16">
        <f>Raw_Data!Q771</f>
        <v>86.7</v>
      </c>
      <c r="T771" s="17">
        <f>Raw_Data!R771</f>
        <v>0</v>
      </c>
      <c r="U771" s="13" t="str">
        <f>Raw_Data!S771</f>
        <v>Medium</v>
      </c>
      <c r="V771" s="13" t="str">
        <f>Raw_Data!T771</f>
        <v>In Progress</v>
      </c>
    </row>
    <row r="772" spans="1:22" x14ac:dyDescent="0.3">
      <c r="A772" s="13" t="str">
        <f>Raw_Data!A772</f>
        <v>EMP011</v>
      </c>
      <c r="B772" s="13" t="str">
        <f>Raw_Data!B772</f>
        <v>Karan Malhotra</v>
      </c>
      <c r="C772" s="13" t="str">
        <f>Raw_Data!C772</f>
        <v>Sales</v>
      </c>
      <c r="D772" s="13" t="str">
        <f>Raw_Data!D772</f>
        <v>Senior Executive</v>
      </c>
      <c r="E772" s="13" t="str">
        <f>Raw_Data!E772</f>
        <v>Kolkata</v>
      </c>
      <c r="F772" s="13" t="str">
        <f>Raw_Data!F772</f>
        <v>Sourav Das</v>
      </c>
      <c r="G772" s="14">
        <f>DATE(VALUE(RIGHT(Raw_Data!G772,4)),VALUE(MID(Raw_Data!G772,4,2)),VALUE(LEFT(Raw_Data!G772,2)))</f>
        <v>46157</v>
      </c>
      <c r="H772" s="13" t="str">
        <f t="shared" si="48"/>
        <v>May-2026</v>
      </c>
      <c r="I772" s="13" t="str">
        <f t="shared" si="49"/>
        <v>Fri</v>
      </c>
      <c r="J772" s="13" t="str">
        <f>Raw_Data!H772</f>
        <v>Present</v>
      </c>
      <c r="K772" s="15">
        <f>IF(Raw_Data!I772="","",TIMEVALUE(Raw_Data!I772))</f>
        <v>0.38333333333333336</v>
      </c>
      <c r="L772" s="15">
        <f>IF(Raw_Data!J772="","",TIMEVALUE(Raw_Data!J772))</f>
        <v>0.73819444444444449</v>
      </c>
      <c r="M772" s="13">
        <f>Raw_Data!K772</f>
        <v>8.52</v>
      </c>
      <c r="N772" s="13">
        <f>Raw_Data!L772</f>
        <v>21</v>
      </c>
      <c r="O772" s="13">
        <f>Raw_Data!M772</f>
        <v>15</v>
      </c>
      <c r="P772" s="13">
        <f t="shared" si="50"/>
        <v>6</v>
      </c>
      <c r="Q772" s="13">
        <f>Raw_Data!O772</f>
        <v>21</v>
      </c>
      <c r="R772" s="16">
        <f t="shared" si="51"/>
        <v>71.428571428571431</v>
      </c>
      <c r="S772" s="16">
        <f>Raw_Data!Q772</f>
        <v>71.400000000000006</v>
      </c>
      <c r="T772" s="17">
        <f>Raw_Data!R772</f>
        <v>0.52</v>
      </c>
      <c r="U772" s="13" t="str">
        <f>Raw_Data!S772</f>
        <v>Low</v>
      </c>
      <c r="V772" s="13" t="str">
        <f>Raw_Data!T772</f>
        <v>Pending</v>
      </c>
    </row>
    <row r="773" spans="1:22" x14ac:dyDescent="0.3">
      <c r="A773" s="13" t="str">
        <f>Raw_Data!A773</f>
        <v>EMP012</v>
      </c>
      <c r="B773" s="13" t="str">
        <f>Raw_Data!B773</f>
        <v>Tanya Bose</v>
      </c>
      <c r="C773" s="13" t="str">
        <f>Raw_Data!C773</f>
        <v>HR</v>
      </c>
      <c r="D773" s="13" t="str">
        <f>Raw_Data!D773</f>
        <v>HR Executive</v>
      </c>
      <c r="E773" s="13" t="str">
        <f>Raw_Data!E773</f>
        <v>Kolkata</v>
      </c>
      <c r="F773" s="13" t="str">
        <f>Raw_Data!F773</f>
        <v>Ritu Ghosh</v>
      </c>
      <c r="G773" s="14">
        <f>DATE(VALUE(RIGHT(Raw_Data!G773,4)),VALUE(MID(Raw_Data!G773,4,2)),VALUE(LEFT(Raw_Data!G773,2)))</f>
        <v>46157</v>
      </c>
      <c r="H773" s="13" t="str">
        <f t="shared" si="48"/>
        <v>May-2026</v>
      </c>
      <c r="I773" s="13" t="str">
        <f t="shared" si="49"/>
        <v>Fri</v>
      </c>
      <c r="J773" s="13" t="str">
        <f>Raw_Data!H773</f>
        <v>Present</v>
      </c>
      <c r="K773" s="15">
        <f>IF(Raw_Data!I773="","",TIMEVALUE(Raw_Data!I773))</f>
        <v>0.37847222222222221</v>
      </c>
      <c r="L773" s="15">
        <f>IF(Raw_Data!J773="","",TIMEVALUE(Raw_Data!J773))</f>
        <v>0.76527777777777772</v>
      </c>
      <c r="M773" s="13">
        <f>Raw_Data!K773</f>
        <v>9.2899999999999991</v>
      </c>
      <c r="N773" s="13">
        <f>Raw_Data!L773</f>
        <v>15</v>
      </c>
      <c r="O773" s="13">
        <f>Raw_Data!M773</f>
        <v>12</v>
      </c>
      <c r="P773" s="13">
        <f t="shared" si="50"/>
        <v>3</v>
      </c>
      <c r="Q773" s="13">
        <f>Raw_Data!O773</f>
        <v>15</v>
      </c>
      <c r="R773" s="16">
        <f t="shared" si="51"/>
        <v>80</v>
      </c>
      <c r="S773" s="16">
        <f>Raw_Data!Q773</f>
        <v>80</v>
      </c>
      <c r="T773" s="17">
        <f>Raw_Data!R773</f>
        <v>1.29</v>
      </c>
      <c r="U773" s="13" t="str">
        <f>Raw_Data!S773</f>
        <v>Low</v>
      </c>
      <c r="V773" s="13" t="str">
        <f>Raw_Data!T773</f>
        <v>In Progress</v>
      </c>
    </row>
    <row r="774" spans="1:22" x14ac:dyDescent="0.3">
      <c r="A774" s="13" t="str">
        <f>Raw_Data!A774</f>
        <v>EMP013</v>
      </c>
      <c r="B774" s="13" t="str">
        <f>Raw_Data!B774</f>
        <v>Aditya Jain</v>
      </c>
      <c r="C774" s="13" t="str">
        <f>Raw_Data!C774</f>
        <v>Customer Support</v>
      </c>
      <c r="D774" s="13" t="str">
        <f>Raw_Data!D774</f>
        <v>Support Executive</v>
      </c>
      <c r="E774" s="13" t="str">
        <f>Raw_Data!E774</f>
        <v>Kolkata</v>
      </c>
      <c r="F774" s="13" t="str">
        <f>Raw_Data!F774</f>
        <v>Ritu Ghosh</v>
      </c>
      <c r="G774" s="14">
        <f>DATE(VALUE(RIGHT(Raw_Data!G774,4)),VALUE(MID(Raw_Data!G774,4,2)),VALUE(LEFT(Raw_Data!G774,2)))</f>
        <v>46157</v>
      </c>
      <c r="H774" s="13" t="str">
        <f t="shared" si="48"/>
        <v>May-2026</v>
      </c>
      <c r="I774" s="13" t="str">
        <f t="shared" si="49"/>
        <v>Fri</v>
      </c>
      <c r="J774" s="13" t="str">
        <f>Raw_Data!H774</f>
        <v>Present</v>
      </c>
      <c r="K774" s="15">
        <f>IF(Raw_Data!I774="","",TIMEVALUE(Raw_Data!I774))</f>
        <v>0.42291666666666666</v>
      </c>
      <c r="L774" s="15">
        <f>IF(Raw_Data!J774="","",TIMEVALUE(Raw_Data!J774))</f>
        <v>0.78541666666666665</v>
      </c>
      <c r="M774" s="13">
        <f>Raw_Data!K774</f>
        <v>8.6999999999999993</v>
      </c>
      <c r="N774" s="13">
        <f>Raw_Data!L774</f>
        <v>35</v>
      </c>
      <c r="O774" s="13">
        <f>Raw_Data!M774</f>
        <v>26</v>
      </c>
      <c r="P774" s="13">
        <f t="shared" si="50"/>
        <v>9</v>
      </c>
      <c r="Q774" s="13">
        <f>Raw_Data!O774</f>
        <v>35</v>
      </c>
      <c r="R774" s="16">
        <f t="shared" si="51"/>
        <v>74.285714285714292</v>
      </c>
      <c r="S774" s="16">
        <f>Raw_Data!Q774</f>
        <v>74.3</v>
      </c>
      <c r="T774" s="17">
        <f>Raw_Data!R774</f>
        <v>0.7</v>
      </c>
      <c r="U774" s="13" t="str">
        <f>Raw_Data!S774</f>
        <v>Low</v>
      </c>
      <c r="V774" s="13" t="str">
        <f>Raw_Data!T774</f>
        <v>Backlog</v>
      </c>
    </row>
    <row r="775" spans="1:22" x14ac:dyDescent="0.3">
      <c r="A775" s="13" t="str">
        <f>Raw_Data!A775</f>
        <v>EMP014</v>
      </c>
      <c r="B775" s="13" t="str">
        <f>Raw_Data!B775</f>
        <v>Neha Agarwal</v>
      </c>
      <c r="C775" s="13" t="str">
        <f>Raw_Data!C775</f>
        <v>Customer Support</v>
      </c>
      <c r="D775" s="13" t="str">
        <f>Raw_Data!D775</f>
        <v>Support Executive</v>
      </c>
      <c r="E775" s="13" t="str">
        <f>Raw_Data!E775</f>
        <v>Kolkata</v>
      </c>
      <c r="F775" s="13" t="str">
        <f>Raw_Data!F775</f>
        <v>Ritu Ghosh</v>
      </c>
      <c r="G775" s="14">
        <f>DATE(VALUE(RIGHT(Raw_Data!G775,4)),VALUE(MID(Raw_Data!G775,4,2)),VALUE(LEFT(Raw_Data!G775,2)))</f>
        <v>46157</v>
      </c>
      <c r="H775" s="13" t="str">
        <f t="shared" si="48"/>
        <v>May-2026</v>
      </c>
      <c r="I775" s="13" t="str">
        <f t="shared" si="49"/>
        <v>Fri</v>
      </c>
      <c r="J775" s="13" t="str">
        <f>Raw_Data!H775</f>
        <v>Present</v>
      </c>
      <c r="K775" s="15">
        <f>IF(Raw_Data!I775="","",TIMEVALUE(Raw_Data!I775))</f>
        <v>0.375</v>
      </c>
      <c r="L775" s="15">
        <f>IF(Raw_Data!J775="","",TIMEVALUE(Raw_Data!J775))</f>
        <v>0.72083333333333333</v>
      </c>
      <c r="M775" s="13">
        <f>Raw_Data!K775</f>
        <v>8.3000000000000007</v>
      </c>
      <c r="N775" s="13">
        <f>Raw_Data!L775</f>
        <v>31</v>
      </c>
      <c r="O775" s="13">
        <f>Raw_Data!M775</f>
        <v>21</v>
      </c>
      <c r="P775" s="13">
        <f t="shared" si="50"/>
        <v>10</v>
      </c>
      <c r="Q775" s="13">
        <f>Raw_Data!O775</f>
        <v>31</v>
      </c>
      <c r="R775" s="16">
        <f t="shared" si="51"/>
        <v>67.741935483870961</v>
      </c>
      <c r="S775" s="16">
        <f>Raw_Data!Q775</f>
        <v>67.7</v>
      </c>
      <c r="T775" s="17">
        <f>Raw_Data!R775</f>
        <v>0.3</v>
      </c>
      <c r="U775" s="13" t="str">
        <f>Raw_Data!S775</f>
        <v>High</v>
      </c>
      <c r="V775" s="13" t="str">
        <f>Raw_Data!T775</f>
        <v>Backlog</v>
      </c>
    </row>
    <row r="776" spans="1:22" x14ac:dyDescent="0.3">
      <c r="A776" s="13" t="str">
        <f>Raw_Data!A776</f>
        <v>EMP015</v>
      </c>
      <c r="B776" s="13" t="str">
        <f>Raw_Data!B776</f>
        <v>Siddharth Roy</v>
      </c>
      <c r="C776" s="13" t="str">
        <f>Raw_Data!C776</f>
        <v>Customer Support</v>
      </c>
      <c r="D776" s="13" t="str">
        <f>Raw_Data!D776</f>
        <v>Senior Executive</v>
      </c>
      <c r="E776" s="13" t="str">
        <f>Raw_Data!E776</f>
        <v>Kolkata</v>
      </c>
      <c r="F776" s="13" t="str">
        <f>Raw_Data!F776</f>
        <v>Ritu Ghosh</v>
      </c>
      <c r="G776" s="14">
        <f>DATE(VALUE(RIGHT(Raw_Data!G776,4)),VALUE(MID(Raw_Data!G776,4,2)),VALUE(LEFT(Raw_Data!G776,2)))</f>
        <v>46157</v>
      </c>
      <c r="H776" s="13" t="str">
        <f t="shared" si="48"/>
        <v>May-2026</v>
      </c>
      <c r="I776" s="13" t="str">
        <f t="shared" si="49"/>
        <v>Fri</v>
      </c>
      <c r="J776" s="13" t="str">
        <f>Raw_Data!H776</f>
        <v>Present</v>
      </c>
      <c r="K776" s="15">
        <f>IF(Raw_Data!I776="","",TIMEVALUE(Raw_Data!I776))</f>
        <v>0.42638888888888887</v>
      </c>
      <c r="L776" s="15">
        <f>IF(Raw_Data!J776="","",TIMEVALUE(Raw_Data!J776))</f>
        <v>0.76666666666666672</v>
      </c>
      <c r="M776" s="13">
        <f>Raw_Data!K776</f>
        <v>8.18</v>
      </c>
      <c r="N776" s="13">
        <f>Raw_Data!L776</f>
        <v>23</v>
      </c>
      <c r="O776" s="13">
        <f>Raw_Data!M776</f>
        <v>16</v>
      </c>
      <c r="P776" s="13">
        <f t="shared" si="50"/>
        <v>7</v>
      </c>
      <c r="Q776" s="13">
        <f>Raw_Data!O776</f>
        <v>23</v>
      </c>
      <c r="R776" s="16">
        <f t="shared" si="51"/>
        <v>69.565217391304344</v>
      </c>
      <c r="S776" s="16">
        <f>Raw_Data!Q776</f>
        <v>69.599999999999994</v>
      </c>
      <c r="T776" s="17">
        <f>Raw_Data!R776</f>
        <v>0.18</v>
      </c>
      <c r="U776" s="13" t="str">
        <f>Raw_Data!S776</f>
        <v>Medium</v>
      </c>
      <c r="V776" s="13" t="str">
        <f>Raw_Data!T776</f>
        <v>Pending</v>
      </c>
    </row>
    <row r="777" spans="1:22" x14ac:dyDescent="0.3">
      <c r="A777" s="13" t="str">
        <f>Raw_Data!A777</f>
        <v>EMP016</v>
      </c>
      <c r="B777" s="13" t="str">
        <f>Raw_Data!B777</f>
        <v>Pooja Saha</v>
      </c>
      <c r="C777" s="13" t="str">
        <f>Raw_Data!C777</f>
        <v>Operations</v>
      </c>
      <c r="D777" s="13" t="str">
        <f>Raw_Data!D777</f>
        <v>Process Executive</v>
      </c>
      <c r="E777" s="13" t="str">
        <f>Raw_Data!E777</f>
        <v>Durgapur</v>
      </c>
      <c r="F777" s="13" t="str">
        <f>Raw_Data!F777</f>
        <v>Amit Roy</v>
      </c>
      <c r="G777" s="14">
        <f>DATE(VALUE(RIGHT(Raw_Data!G777,4)),VALUE(MID(Raw_Data!G777,4,2)),VALUE(LEFT(Raw_Data!G777,2)))</f>
        <v>46157</v>
      </c>
      <c r="H777" s="13" t="str">
        <f t="shared" si="48"/>
        <v>May-2026</v>
      </c>
      <c r="I777" s="13" t="str">
        <f t="shared" si="49"/>
        <v>Fri</v>
      </c>
      <c r="J777" s="13" t="str">
        <f>Raw_Data!H777</f>
        <v>Present</v>
      </c>
      <c r="K777" s="15">
        <f>IF(Raw_Data!I777="","",TIMEVALUE(Raw_Data!I777))</f>
        <v>0.38819444444444445</v>
      </c>
      <c r="L777" s="15">
        <f>IF(Raw_Data!J777="","",TIMEVALUE(Raw_Data!J777))</f>
        <v>0.75069444444444444</v>
      </c>
      <c r="M777" s="13">
        <f>Raw_Data!K777</f>
        <v>8.7100000000000009</v>
      </c>
      <c r="N777" s="13">
        <f>Raw_Data!L777</f>
        <v>25</v>
      </c>
      <c r="O777" s="13">
        <f>Raw_Data!M777</f>
        <v>19</v>
      </c>
      <c r="P777" s="13">
        <f t="shared" si="50"/>
        <v>6</v>
      </c>
      <c r="Q777" s="13">
        <f>Raw_Data!O777</f>
        <v>25</v>
      </c>
      <c r="R777" s="16">
        <f t="shared" si="51"/>
        <v>76</v>
      </c>
      <c r="S777" s="16">
        <f>Raw_Data!Q777</f>
        <v>76</v>
      </c>
      <c r="T777" s="17">
        <f>Raw_Data!R777</f>
        <v>0.71</v>
      </c>
      <c r="U777" s="13" t="str">
        <f>Raw_Data!S777</f>
        <v>Low</v>
      </c>
      <c r="V777" s="13" t="str">
        <f>Raw_Data!T777</f>
        <v>Pending</v>
      </c>
    </row>
    <row r="778" spans="1:22" x14ac:dyDescent="0.3">
      <c r="A778" s="13" t="str">
        <f>Raw_Data!A778</f>
        <v>EMP017</v>
      </c>
      <c r="B778" s="13" t="str">
        <f>Raw_Data!B778</f>
        <v>Abhishek Paul</v>
      </c>
      <c r="C778" s="13" t="str">
        <f>Raw_Data!C778</f>
        <v>Operations</v>
      </c>
      <c r="D778" s="13" t="str">
        <f>Raw_Data!D778</f>
        <v>Process Executive</v>
      </c>
      <c r="E778" s="13" t="str">
        <f>Raw_Data!E778</f>
        <v>Durgapur</v>
      </c>
      <c r="F778" s="13" t="str">
        <f>Raw_Data!F778</f>
        <v>Amit Roy</v>
      </c>
      <c r="G778" s="14">
        <f>DATE(VALUE(RIGHT(Raw_Data!G778,4)),VALUE(MID(Raw_Data!G778,4,2)),VALUE(LEFT(Raw_Data!G778,2)))</f>
        <v>46157</v>
      </c>
      <c r="H778" s="13" t="str">
        <f t="shared" si="48"/>
        <v>May-2026</v>
      </c>
      <c r="I778" s="13" t="str">
        <f t="shared" si="49"/>
        <v>Fri</v>
      </c>
      <c r="J778" s="13" t="str">
        <f>Raw_Data!H778</f>
        <v>Present</v>
      </c>
      <c r="K778" s="15">
        <f>IF(Raw_Data!I778="","",TIMEVALUE(Raw_Data!I778))</f>
        <v>0.37569444444444444</v>
      </c>
      <c r="L778" s="15">
        <f>IF(Raw_Data!J778="","",TIMEVALUE(Raw_Data!J778))</f>
        <v>0.74236111111111114</v>
      </c>
      <c r="M778" s="13">
        <f>Raw_Data!K778</f>
        <v>8.8000000000000007</v>
      </c>
      <c r="N778" s="13">
        <f>Raw_Data!L778</f>
        <v>20</v>
      </c>
      <c r="O778" s="13">
        <f>Raw_Data!M778</f>
        <v>20</v>
      </c>
      <c r="P778" s="13">
        <f t="shared" si="50"/>
        <v>0</v>
      </c>
      <c r="Q778" s="13">
        <f>Raw_Data!O778</f>
        <v>20</v>
      </c>
      <c r="R778" s="16">
        <f t="shared" si="51"/>
        <v>100</v>
      </c>
      <c r="S778" s="16">
        <f>Raw_Data!Q778</f>
        <v>100</v>
      </c>
      <c r="T778" s="17">
        <f>Raw_Data!R778</f>
        <v>0.8</v>
      </c>
      <c r="U778" s="13" t="str">
        <f>Raw_Data!S778</f>
        <v>Low</v>
      </c>
      <c r="V778" s="13" t="str">
        <f>Raw_Data!T778</f>
        <v>Closed</v>
      </c>
    </row>
    <row r="779" spans="1:22" x14ac:dyDescent="0.3">
      <c r="A779" s="13" t="str">
        <f>Raw_Data!A779</f>
        <v>EMP018</v>
      </c>
      <c r="B779" s="13" t="str">
        <f>Raw_Data!B779</f>
        <v>Nandini Ghosh</v>
      </c>
      <c r="C779" s="13" t="str">
        <f>Raw_Data!C779</f>
        <v>Finance</v>
      </c>
      <c r="D779" s="13" t="str">
        <f>Raw_Data!D779</f>
        <v>Finance Executive</v>
      </c>
      <c r="E779" s="13" t="str">
        <f>Raw_Data!E779</f>
        <v>Durgapur</v>
      </c>
      <c r="F779" s="13" t="str">
        <f>Raw_Data!F779</f>
        <v>Neha Sen</v>
      </c>
      <c r="G779" s="14">
        <f>DATE(VALUE(RIGHT(Raw_Data!G779,4)),VALUE(MID(Raw_Data!G779,4,2)),VALUE(LEFT(Raw_Data!G779,2)))</f>
        <v>46157</v>
      </c>
      <c r="H779" s="13" t="str">
        <f t="shared" si="48"/>
        <v>May-2026</v>
      </c>
      <c r="I779" s="13" t="str">
        <f t="shared" si="49"/>
        <v>Fri</v>
      </c>
      <c r="J779" s="13" t="str">
        <f>Raw_Data!H779</f>
        <v>Present</v>
      </c>
      <c r="K779" s="15">
        <f>IF(Raw_Data!I779="","",TIMEVALUE(Raw_Data!I779))</f>
        <v>0.37569444444444444</v>
      </c>
      <c r="L779" s="15">
        <f>IF(Raw_Data!J779="","",TIMEVALUE(Raw_Data!J779))</f>
        <v>0.68611111111111112</v>
      </c>
      <c r="M779" s="13">
        <f>Raw_Data!K779</f>
        <v>7.46</v>
      </c>
      <c r="N779" s="13">
        <f>Raw_Data!L779</f>
        <v>18</v>
      </c>
      <c r="O779" s="13">
        <f>Raw_Data!M779</f>
        <v>14</v>
      </c>
      <c r="P779" s="13">
        <f t="shared" si="50"/>
        <v>4</v>
      </c>
      <c r="Q779" s="13">
        <f>Raw_Data!O779</f>
        <v>18</v>
      </c>
      <c r="R779" s="16">
        <f t="shared" si="51"/>
        <v>77.777777777777786</v>
      </c>
      <c r="S779" s="16">
        <f>Raw_Data!Q779</f>
        <v>77.8</v>
      </c>
      <c r="T779" s="17">
        <f>Raw_Data!R779</f>
        <v>0</v>
      </c>
      <c r="U779" s="13" t="str">
        <f>Raw_Data!S779</f>
        <v>Medium</v>
      </c>
      <c r="V779" s="13" t="str">
        <f>Raw_Data!T779</f>
        <v>Pending</v>
      </c>
    </row>
    <row r="780" spans="1:22" x14ac:dyDescent="0.3">
      <c r="A780" s="13" t="str">
        <f>Raw_Data!A780</f>
        <v>EMP019</v>
      </c>
      <c r="B780" s="13" t="str">
        <f>Raw_Data!B780</f>
        <v>Manish Kumar</v>
      </c>
      <c r="C780" s="13" t="str">
        <f>Raw_Data!C780</f>
        <v>Sales</v>
      </c>
      <c r="D780" s="13" t="str">
        <f>Raw_Data!D780</f>
        <v>Sales Executive</v>
      </c>
      <c r="E780" s="13" t="str">
        <f>Raw_Data!E780</f>
        <v>Durgapur</v>
      </c>
      <c r="F780" s="13" t="str">
        <f>Raw_Data!F780</f>
        <v>Sourav Das</v>
      </c>
      <c r="G780" s="14">
        <f>DATE(VALUE(RIGHT(Raw_Data!G780,4)),VALUE(MID(Raw_Data!G780,4,2)),VALUE(LEFT(Raw_Data!G780,2)))</f>
        <v>46157</v>
      </c>
      <c r="H780" s="13" t="str">
        <f t="shared" si="48"/>
        <v>May-2026</v>
      </c>
      <c r="I780" s="13" t="str">
        <f t="shared" si="49"/>
        <v>Fri</v>
      </c>
      <c r="J780" s="13" t="str">
        <f>Raw_Data!H780</f>
        <v>Present</v>
      </c>
      <c r="K780" s="15">
        <f>IF(Raw_Data!I780="","",TIMEVALUE(Raw_Data!I780))</f>
        <v>0.38472222222222224</v>
      </c>
      <c r="L780" s="15">
        <f>IF(Raw_Data!J780="","",TIMEVALUE(Raw_Data!J780))</f>
        <v>0.75972222222222219</v>
      </c>
      <c r="M780" s="13">
        <f>Raw_Data!K780</f>
        <v>9</v>
      </c>
      <c r="N780" s="13">
        <f>Raw_Data!L780</f>
        <v>19</v>
      </c>
      <c r="O780" s="13">
        <f>Raw_Data!M780</f>
        <v>15</v>
      </c>
      <c r="P780" s="13">
        <f t="shared" si="50"/>
        <v>4</v>
      </c>
      <c r="Q780" s="13">
        <f>Raw_Data!O780</f>
        <v>19</v>
      </c>
      <c r="R780" s="16">
        <f t="shared" si="51"/>
        <v>78.94736842105263</v>
      </c>
      <c r="S780" s="16">
        <f>Raw_Data!Q780</f>
        <v>78.900000000000006</v>
      </c>
      <c r="T780" s="17">
        <f>Raw_Data!R780</f>
        <v>1</v>
      </c>
      <c r="U780" s="13" t="str">
        <f>Raw_Data!S780</f>
        <v>Low</v>
      </c>
      <c r="V780" s="13" t="str">
        <f>Raw_Data!T780</f>
        <v>Pending</v>
      </c>
    </row>
    <row r="781" spans="1:22" x14ac:dyDescent="0.3">
      <c r="A781" s="13" t="str">
        <f>Raw_Data!A781</f>
        <v>EMP020</v>
      </c>
      <c r="B781" s="13" t="str">
        <f>Raw_Data!B781</f>
        <v>Riya Chatterjee</v>
      </c>
      <c r="C781" s="13" t="str">
        <f>Raw_Data!C781</f>
        <v>Customer Support</v>
      </c>
      <c r="D781" s="13" t="str">
        <f>Raw_Data!D781</f>
        <v>Support Executive</v>
      </c>
      <c r="E781" s="13" t="str">
        <f>Raw_Data!E781</f>
        <v>Durgapur</v>
      </c>
      <c r="F781" s="13" t="str">
        <f>Raw_Data!F781</f>
        <v>Ritu Ghosh</v>
      </c>
      <c r="G781" s="14">
        <f>DATE(VALUE(RIGHT(Raw_Data!G781,4)),VALUE(MID(Raw_Data!G781,4,2)),VALUE(LEFT(Raw_Data!G781,2)))</f>
        <v>46157</v>
      </c>
      <c r="H781" s="13" t="str">
        <f t="shared" si="48"/>
        <v>May-2026</v>
      </c>
      <c r="I781" s="13" t="str">
        <f t="shared" si="49"/>
        <v>Fri</v>
      </c>
      <c r="J781" s="13" t="str">
        <f>Raw_Data!H781</f>
        <v>Present</v>
      </c>
      <c r="K781" s="15">
        <f>IF(Raw_Data!I781="","",TIMEVALUE(Raw_Data!I781))</f>
        <v>0.38263888888888886</v>
      </c>
      <c r="L781" s="15">
        <f>IF(Raw_Data!J781="","",TIMEVALUE(Raw_Data!J781))</f>
        <v>0.77222222222222225</v>
      </c>
      <c r="M781" s="13">
        <f>Raw_Data!K781</f>
        <v>9.35</v>
      </c>
      <c r="N781" s="13">
        <f>Raw_Data!L781</f>
        <v>31</v>
      </c>
      <c r="O781" s="13">
        <f>Raw_Data!M781</f>
        <v>31</v>
      </c>
      <c r="P781" s="13">
        <f t="shared" si="50"/>
        <v>0</v>
      </c>
      <c r="Q781" s="13">
        <f>Raw_Data!O781</f>
        <v>31</v>
      </c>
      <c r="R781" s="16">
        <f t="shared" si="51"/>
        <v>100</v>
      </c>
      <c r="S781" s="16">
        <f>Raw_Data!Q781</f>
        <v>100</v>
      </c>
      <c r="T781" s="17">
        <f>Raw_Data!R781</f>
        <v>1.35</v>
      </c>
      <c r="U781" s="13" t="str">
        <f>Raw_Data!S781</f>
        <v>Low</v>
      </c>
      <c r="V781" s="13" t="str">
        <f>Raw_Data!T781</f>
        <v>Closed</v>
      </c>
    </row>
    <row r="782" spans="1:22" x14ac:dyDescent="0.3">
      <c r="A782" s="13" t="str">
        <f>Raw_Data!A782</f>
        <v>EMP001</v>
      </c>
      <c r="B782" s="13" t="str">
        <f>Raw_Data!B782</f>
        <v>Aarav Sharma</v>
      </c>
      <c r="C782" s="13" t="str">
        <f>Raw_Data!C782</f>
        <v>Operations</v>
      </c>
      <c r="D782" s="13" t="str">
        <f>Raw_Data!D782</f>
        <v>MIS Executive</v>
      </c>
      <c r="E782" s="13" t="str">
        <f>Raw_Data!E782</f>
        <v>Kolkata</v>
      </c>
      <c r="F782" s="13" t="str">
        <f>Raw_Data!F782</f>
        <v>Amit Roy</v>
      </c>
      <c r="G782" s="14">
        <f>DATE(VALUE(RIGHT(Raw_Data!G782,4)),VALUE(MID(Raw_Data!G782,4,2)),VALUE(LEFT(Raw_Data!G782,2)))</f>
        <v>46158</v>
      </c>
      <c r="H782" s="13" t="str">
        <f t="shared" si="48"/>
        <v>May-2026</v>
      </c>
      <c r="I782" s="13" t="str">
        <f t="shared" si="49"/>
        <v>Sat</v>
      </c>
      <c r="J782" s="13" t="str">
        <f>Raw_Data!H782</f>
        <v>Present</v>
      </c>
      <c r="K782" s="15">
        <f>IF(Raw_Data!I782="","",TIMEVALUE(Raw_Data!I782))</f>
        <v>0.41944444444444445</v>
      </c>
      <c r="L782" s="15">
        <f>IF(Raw_Data!J782="","",TIMEVALUE(Raw_Data!J782))</f>
        <v>0.73124999999999996</v>
      </c>
      <c r="M782" s="13">
        <f>Raw_Data!K782</f>
        <v>7.49</v>
      </c>
      <c r="N782" s="13">
        <f>Raw_Data!L782</f>
        <v>16</v>
      </c>
      <c r="O782" s="13">
        <f>Raw_Data!M782</f>
        <v>16</v>
      </c>
      <c r="P782" s="13">
        <f t="shared" si="50"/>
        <v>0</v>
      </c>
      <c r="Q782" s="13">
        <f>Raw_Data!O782</f>
        <v>16</v>
      </c>
      <c r="R782" s="16">
        <f t="shared" si="51"/>
        <v>100</v>
      </c>
      <c r="S782" s="16">
        <f>Raw_Data!Q782</f>
        <v>100</v>
      </c>
      <c r="T782" s="17">
        <f>Raw_Data!R782</f>
        <v>0</v>
      </c>
      <c r="U782" s="13" t="str">
        <f>Raw_Data!S782</f>
        <v>Low</v>
      </c>
      <c r="V782" s="13" t="str">
        <f>Raw_Data!T782</f>
        <v>Closed</v>
      </c>
    </row>
    <row r="783" spans="1:22" x14ac:dyDescent="0.3">
      <c r="A783" s="13" t="str">
        <f>Raw_Data!A783</f>
        <v>EMP002</v>
      </c>
      <c r="B783" s="13" t="str">
        <f>Raw_Data!B783</f>
        <v>Priya Singh</v>
      </c>
      <c r="C783" s="13" t="str">
        <f>Raw_Data!C783</f>
        <v>Operations</v>
      </c>
      <c r="D783" s="13" t="str">
        <f>Raw_Data!D783</f>
        <v>Process Executive</v>
      </c>
      <c r="E783" s="13" t="str">
        <f>Raw_Data!E783</f>
        <v>Kolkata</v>
      </c>
      <c r="F783" s="13" t="str">
        <f>Raw_Data!F783</f>
        <v>Amit Roy</v>
      </c>
      <c r="G783" s="14">
        <f>DATE(VALUE(RIGHT(Raw_Data!G783,4)),VALUE(MID(Raw_Data!G783,4,2)),VALUE(LEFT(Raw_Data!G783,2)))</f>
        <v>46158</v>
      </c>
      <c r="H783" s="13" t="str">
        <f t="shared" si="48"/>
        <v>May-2026</v>
      </c>
      <c r="I783" s="13" t="str">
        <f t="shared" si="49"/>
        <v>Sat</v>
      </c>
      <c r="J783" s="13" t="str">
        <f>Raw_Data!H783</f>
        <v>Present</v>
      </c>
      <c r="K783" s="15">
        <f>IF(Raw_Data!I783="","",TIMEVALUE(Raw_Data!I783))</f>
        <v>0.42777777777777776</v>
      </c>
      <c r="L783" s="15">
        <f>IF(Raw_Data!J783="","",TIMEVALUE(Raw_Data!J783))</f>
        <v>0.74861111111111112</v>
      </c>
      <c r="M783" s="13">
        <f>Raw_Data!K783</f>
        <v>7.7</v>
      </c>
      <c r="N783" s="13">
        <f>Raw_Data!L783</f>
        <v>24</v>
      </c>
      <c r="O783" s="13">
        <f>Raw_Data!M783</f>
        <v>22</v>
      </c>
      <c r="P783" s="13">
        <f t="shared" si="50"/>
        <v>2</v>
      </c>
      <c r="Q783" s="13">
        <f>Raw_Data!O783</f>
        <v>24</v>
      </c>
      <c r="R783" s="16">
        <f t="shared" si="51"/>
        <v>91.666666666666657</v>
      </c>
      <c r="S783" s="16">
        <f>Raw_Data!Q783</f>
        <v>91.7</v>
      </c>
      <c r="T783" s="17">
        <f>Raw_Data!R783</f>
        <v>0</v>
      </c>
      <c r="U783" s="13" t="str">
        <f>Raw_Data!S783</f>
        <v>Critical</v>
      </c>
      <c r="V783" s="13" t="str">
        <f>Raw_Data!T783</f>
        <v>In Progress</v>
      </c>
    </row>
    <row r="784" spans="1:22" x14ac:dyDescent="0.3">
      <c r="A784" s="13" t="str">
        <f>Raw_Data!A784</f>
        <v>EMP003</v>
      </c>
      <c r="B784" s="13" t="str">
        <f>Raw_Data!B784</f>
        <v>Rahul Verma</v>
      </c>
      <c r="C784" s="13" t="str">
        <f>Raw_Data!C784</f>
        <v>Operations</v>
      </c>
      <c r="D784" s="13" t="str">
        <f>Raw_Data!D784</f>
        <v>Process Executive</v>
      </c>
      <c r="E784" s="13" t="str">
        <f>Raw_Data!E784</f>
        <v>Kolkata</v>
      </c>
      <c r="F784" s="13" t="str">
        <f>Raw_Data!F784</f>
        <v>Amit Roy</v>
      </c>
      <c r="G784" s="14">
        <f>DATE(VALUE(RIGHT(Raw_Data!G784,4)),VALUE(MID(Raw_Data!G784,4,2)),VALUE(LEFT(Raw_Data!G784,2)))</f>
        <v>46158</v>
      </c>
      <c r="H784" s="13" t="str">
        <f t="shared" si="48"/>
        <v>May-2026</v>
      </c>
      <c r="I784" s="13" t="str">
        <f t="shared" si="49"/>
        <v>Sat</v>
      </c>
      <c r="J784" s="13" t="str">
        <f>Raw_Data!H784</f>
        <v>Present</v>
      </c>
      <c r="K784" s="15">
        <f>IF(Raw_Data!I784="","",TIMEVALUE(Raw_Data!I784))</f>
        <v>0.38541666666666669</v>
      </c>
      <c r="L784" s="15">
        <f>IF(Raw_Data!J784="","",TIMEVALUE(Raw_Data!J784))</f>
        <v>0.75763888888888886</v>
      </c>
      <c r="M784" s="13">
        <f>Raw_Data!K784</f>
        <v>8.94</v>
      </c>
      <c r="N784" s="13">
        <f>Raw_Data!L784</f>
        <v>25</v>
      </c>
      <c r="O784" s="13">
        <f>Raw_Data!M784</f>
        <v>23</v>
      </c>
      <c r="P784" s="13">
        <f t="shared" si="50"/>
        <v>2</v>
      </c>
      <c r="Q784" s="13">
        <f>Raw_Data!O784</f>
        <v>25</v>
      </c>
      <c r="R784" s="16">
        <f t="shared" si="51"/>
        <v>92</v>
      </c>
      <c r="S784" s="16">
        <f>Raw_Data!Q784</f>
        <v>92</v>
      </c>
      <c r="T784" s="17">
        <f>Raw_Data!R784</f>
        <v>0.94</v>
      </c>
      <c r="U784" s="13" t="str">
        <f>Raw_Data!S784</f>
        <v>Medium</v>
      </c>
      <c r="V784" s="13" t="str">
        <f>Raw_Data!T784</f>
        <v>In Progress</v>
      </c>
    </row>
    <row r="785" spans="1:22" x14ac:dyDescent="0.3">
      <c r="A785" s="13" t="str">
        <f>Raw_Data!A785</f>
        <v>EMP004</v>
      </c>
      <c r="B785" s="13" t="str">
        <f>Raw_Data!B785</f>
        <v>Sneha Das</v>
      </c>
      <c r="C785" s="13" t="str">
        <f>Raw_Data!C785</f>
        <v>Operations</v>
      </c>
      <c r="D785" s="13" t="str">
        <f>Raw_Data!D785</f>
        <v>Senior Executive</v>
      </c>
      <c r="E785" s="13" t="str">
        <f>Raw_Data!E785</f>
        <v>Kolkata</v>
      </c>
      <c r="F785" s="13" t="str">
        <f>Raw_Data!F785</f>
        <v>Amit Roy</v>
      </c>
      <c r="G785" s="14">
        <f>DATE(VALUE(RIGHT(Raw_Data!G785,4)),VALUE(MID(Raw_Data!G785,4,2)),VALUE(LEFT(Raw_Data!G785,2)))</f>
        <v>46158</v>
      </c>
      <c r="H785" s="13" t="str">
        <f t="shared" si="48"/>
        <v>May-2026</v>
      </c>
      <c r="I785" s="13" t="str">
        <f t="shared" si="49"/>
        <v>Sat</v>
      </c>
      <c r="J785" s="13" t="str">
        <f>Raw_Data!H785</f>
        <v>Present</v>
      </c>
      <c r="K785" s="15">
        <f>IF(Raw_Data!I785="","",TIMEVALUE(Raw_Data!I785))</f>
        <v>0.42986111111111114</v>
      </c>
      <c r="L785" s="15">
        <f>IF(Raw_Data!J785="","",TIMEVALUE(Raw_Data!J785))</f>
        <v>0.81388888888888888</v>
      </c>
      <c r="M785" s="13">
        <f>Raw_Data!K785</f>
        <v>9.23</v>
      </c>
      <c r="N785" s="13">
        <f>Raw_Data!L785</f>
        <v>23</v>
      </c>
      <c r="O785" s="13">
        <f>Raw_Data!M785</f>
        <v>21</v>
      </c>
      <c r="P785" s="13">
        <f t="shared" si="50"/>
        <v>2</v>
      </c>
      <c r="Q785" s="13">
        <f>Raw_Data!O785</f>
        <v>23</v>
      </c>
      <c r="R785" s="16">
        <f t="shared" si="51"/>
        <v>91.304347826086953</v>
      </c>
      <c r="S785" s="16">
        <f>Raw_Data!Q785</f>
        <v>91.3</v>
      </c>
      <c r="T785" s="17">
        <f>Raw_Data!R785</f>
        <v>1.23</v>
      </c>
      <c r="U785" s="13" t="str">
        <f>Raw_Data!S785</f>
        <v>High</v>
      </c>
      <c r="V785" s="13" t="str">
        <f>Raw_Data!T785</f>
        <v>In Progress</v>
      </c>
    </row>
    <row r="786" spans="1:22" x14ac:dyDescent="0.3">
      <c r="A786" s="13" t="str">
        <f>Raw_Data!A786</f>
        <v>EMP005</v>
      </c>
      <c r="B786" s="13" t="str">
        <f>Raw_Data!B786</f>
        <v>Vikram Patel</v>
      </c>
      <c r="C786" s="13" t="str">
        <f>Raw_Data!C786</f>
        <v>Operations</v>
      </c>
      <c r="D786" s="13" t="str">
        <f>Raw_Data!D786</f>
        <v>Process Executive</v>
      </c>
      <c r="E786" s="13" t="str">
        <f>Raw_Data!E786</f>
        <v>Kolkata</v>
      </c>
      <c r="F786" s="13" t="str">
        <f>Raw_Data!F786</f>
        <v>Amit Roy</v>
      </c>
      <c r="G786" s="14">
        <f>DATE(VALUE(RIGHT(Raw_Data!G786,4)),VALUE(MID(Raw_Data!G786,4,2)),VALUE(LEFT(Raw_Data!G786,2)))</f>
        <v>46158</v>
      </c>
      <c r="H786" s="13" t="str">
        <f t="shared" si="48"/>
        <v>May-2026</v>
      </c>
      <c r="I786" s="13" t="str">
        <f t="shared" si="49"/>
        <v>Sat</v>
      </c>
      <c r="J786" s="13" t="str">
        <f>Raw_Data!H786</f>
        <v>Present</v>
      </c>
      <c r="K786" s="15">
        <f>IF(Raw_Data!I786="","",TIMEVALUE(Raw_Data!I786))</f>
        <v>0.42777777777777776</v>
      </c>
      <c r="L786" s="15">
        <f>IF(Raw_Data!J786="","",TIMEVALUE(Raw_Data!J786))</f>
        <v>0.80069444444444449</v>
      </c>
      <c r="M786" s="13">
        <f>Raw_Data!K786</f>
        <v>8.9499999999999993</v>
      </c>
      <c r="N786" s="13">
        <f>Raw_Data!L786</f>
        <v>30</v>
      </c>
      <c r="O786" s="13">
        <f>Raw_Data!M786</f>
        <v>26</v>
      </c>
      <c r="P786" s="13">
        <f t="shared" si="50"/>
        <v>4</v>
      </c>
      <c r="Q786" s="13">
        <f>Raw_Data!O786</f>
        <v>30</v>
      </c>
      <c r="R786" s="16">
        <f t="shared" si="51"/>
        <v>86.666666666666671</v>
      </c>
      <c r="S786" s="16">
        <f>Raw_Data!Q786</f>
        <v>86.7</v>
      </c>
      <c r="T786" s="17">
        <f>Raw_Data!R786</f>
        <v>0.95</v>
      </c>
      <c r="U786" s="13" t="str">
        <f>Raw_Data!S786</f>
        <v>High</v>
      </c>
      <c r="V786" s="13" t="str">
        <f>Raw_Data!T786</f>
        <v>Pending</v>
      </c>
    </row>
    <row r="787" spans="1:22" x14ac:dyDescent="0.3">
      <c r="A787" s="13" t="str">
        <f>Raw_Data!A787</f>
        <v>EMP006</v>
      </c>
      <c r="B787" s="13" t="str">
        <f>Raw_Data!B787</f>
        <v>Ananya Gupta</v>
      </c>
      <c r="C787" s="13" t="str">
        <f>Raw_Data!C787</f>
        <v>Finance</v>
      </c>
      <c r="D787" s="13" t="str">
        <f>Raw_Data!D787</f>
        <v>Finance Executive</v>
      </c>
      <c r="E787" s="13" t="str">
        <f>Raw_Data!E787</f>
        <v>Kolkata</v>
      </c>
      <c r="F787" s="13" t="str">
        <f>Raw_Data!F787</f>
        <v>Neha Sen</v>
      </c>
      <c r="G787" s="14">
        <f>DATE(VALUE(RIGHT(Raw_Data!G787,4)),VALUE(MID(Raw_Data!G787,4,2)),VALUE(LEFT(Raw_Data!G787,2)))</f>
        <v>46158</v>
      </c>
      <c r="H787" s="13" t="str">
        <f t="shared" si="48"/>
        <v>May-2026</v>
      </c>
      <c r="I787" s="13" t="str">
        <f t="shared" si="49"/>
        <v>Sat</v>
      </c>
      <c r="J787" s="13" t="str">
        <f>Raw_Data!H787</f>
        <v>Present</v>
      </c>
      <c r="K787" s="15">
        <f>IF(Raw_Data!I787="","",TIMEVALUE(Raw_Data!I787))</f>
        <v>0.38124999999999998</v>
      </c>
      <c r="L787" s="15">
        <f>IF(Raw_Data!J787="","",TIMEVALUE(Raw_Data!J787))</f>
        <v>0.77916666666666667</v>
      </c>
      <c r="M787" s="13">
        <f>Raw_Data!K787</f>
        <v>9.5500000000000007</v>
      </c>
      <c r="N787" s="13">
        <f>Raw_Data!L787</f>
        <v>17</v>
      </c>
      <c r="O787" s="13">
        <f>Raw_Data!M787</f>
        <v>15</v>
      </c>
      <c r="P787" s="13">
        <f t="shared" si="50"/>
        <v>2</v>
      </c>
      <c r="Q787" s="13">
        <f>Raw_Data!O787</f>
        <v>17</v>
      </c>
      <c r="R787" s="16">
        <f t="shared" si="51"/>
        <v>88.235294117647058</v>
      </c>
      <c r="S787" s="16">
        <f>Raw_Data!Q787</f>
        <v>88.2</v>
      </c>
      <c r="T787" s="17">
        <f>Raw_Data!R787</f>
        <v>1.55</v>
      </c>
      <c r="U787" s="13" t="str">
        <f>Raw_Data!S787</f>
        <v>Low</v>
      </c>
      <c r="V787" s="13" t="str">
        <f>Raw_Data!T787</f>
        <v>In Progress</v>
      </c>
    </row>
    <row r="788" spans="1:22" x14ac:dyDescent="0.3">
      <c r="A788" s="13" t="str">
        <f>Raw_Data!A788</f>
        <v>EMP007</v>
      </c>
      <c r="B788" s="13" t="str">
        <f>Raw_Data!B788</f>
        <v>Rohan Mehta</v>
      </c>
      <c r="C788" s="13" t="str">
        <f>Raw_Data!C788</f>
        <v>Finance</v>
      </c>
      <c r="D788" s="13" t="str">
        <f>Raw_Data!D788</f>
        <v>Accounts Executive</v>
      </c>
      <c r="E788" s="13" t="str">
        <f>Raw_Data!E788</f>
        <v>Kolkata</v>
      </c>
      <c r="F788" s="13" t="str">
        <f>Raw_Data!F788</f>
        <v>Neha Sen</v>
      </c>
      <c r="G788" s="14">
        <f>DATE(VALUE(RIGHT(Raw_Data!G788,4)),VALUE(MID(Raw_Data!G788,4,2)),VALUE(LEFT(Raw_Data!G788,2)))</f>
        <v>46158</v>
      </c>
      <c r="H788" s="13" t="str">
        <f t="shared" si="48"/>
        <v>May-2026</v>
      </c>
      <c r="I788" s="13" t="str">
        <f t="shared" si="49"/>
        <v>Sat</v>
      </c>
      <c r="J788" s="13" t="str">
        <f>Raw_Data!H788</f>
        <v>Present</v>
      </c>
      <c r="K788" s="15">
        <f>IF(Raw_Data!I788="","",TIMEVALUE(Raw_Data!I788))</f>
        <v>0.42569444444444443</v>
      </c>
      <c r="L788" s="15">
        <f>IF(Raw_Data!J788="","",TIMEVALUE(Raw_Data!J788))</f>
        <v>0.72986111111111107</v>
      </c>
      <c r="M788" s="13">
        <f>Raw_Data!K788</f>
        <v>7.31</v>
      </c>
      <c r="N788" s="13">
        <f>Raw_Data!L788</f>
        <v>16</v>
      </c>
      <c r="O788" s="13">
        <f>Raw_Data!M788</f>
        <v>13</v>
      </c>
      <c r="P788" s="13">
        <f t="shared" si="50"/>
        <v>3</v>
      </c>
      <c r="Q788" s="13">
        <f>Raw_Data!O788</f>
        <v>16</v>
      </c>
      <c r="R788" s="16">
        <f t="shared" si="51"/>
        <v>81.25</v>
      </c>
      <c r="S788" s="16">
        <f>Raw_Data!Q788</f>
        <v>81.2</v>
      </c>
      <c r="T788" s="17">
        <f>Raw_Data!R788</f>
        <v>0</v>
      </c>
      <c r="U788" s="13" t="str">
        <f>Raw_Data!S788</f>
        <v>High</v>
      </c>
      <c r="V788" s="13" t="str">
        <f>Raw_Data!T788</f>
        <v>In Progress</v>
      </c>
    </row>
    <row r="789" spans="1:22" x14ac:dyDescent="0.3">
      <c r="A789" s="13" t="str">
        <f>Raw_Data!A789</f>
        <v>EMP008</v>
      </c>
      <c r="B789" s="13" t="str">
        <f>Raw_Data!B789</f>
        <v>Ishita Roy</v>
      </c>
      <c r="C789" s="13" t="str">
        <f>Raw_Data!C789</f>
        <v>Finance</v>
      </c>
      <c r="D789" s="13" t="str">
        <f>Raw_Data!D789</f>
        <v>Finance Executive</v>
      </c>
      <c r="E789" s="13" t="str">
        <f>Raw_Data!E789</f>
        <v>Kolkata</v>
      </c>
      <c r="F789" s="13" t="str">
        <f>Raw_Data!F789</f>
        <v>Neha Sen</v>
      </c>
      <c r="G789" s="14">
        <f>DATE(VALUE(RIGHT(Raw_Data!G789,4)),VALUE(MID(Raw_Data!G789,4,2)),VALUE(LEFT(Raw_Data!G789,2)))</f>
        <v>46158</v>
      </c>
      <c r="H789" s="13" t="str">
        <f t="shared" si="48"/>
        <v>May-2026</v>
      </c>
      <c r="I789" s="13" t="str">
        <f t="shared" si="49"/>
        <v>Sat</v>
      </c>
      <c r="J789" s="13" t="str">
        <f>Raw_Data!H789</f>
        <v>Present</v>
      </c>
      <c r="K789" s="15">
        <f>IF(Raw_Data!I789="","",TIMEVALUE(Raw_Data!I789))</f>
        <v>0.38124999999999998</v>
      </c>
      <c r="L789" s="15">
        <f>IF(Raw_Data!J789="","",TIMEVALUE(Raw_Data!J789))</f>
        <v>0.70625000000000004</v>
      </c>
      <c r="M789" s="13">
        <f>Raw_Data!K789</f>
        <v>7.81</v>
      </c>
      <c r="N789" s="13">
        <f>Raw_Data!L789</f>
        <v>19</v>
      </c>
      <c r="O789" s="13">
        <f>Raw_Data!M789</f>
        <v>17</v>
      </c>
      <c r="P789" s="13">
        <f t="shared" si="50"/>
        <v>2</v>
      </c>
      <c r="Q789" s="13">
        <f>Raw_Data!O789</f>
        <v>19</v>
      </c>
      <c r="R789" s="16">
        <f t="shared" si="51"/>
        <v>89.473684210526315</v>
      </c>
      <c r="S789" s="16">
        <f>Raw_Data!Q789</f>
        <v>89.5</v>
      </c>
      <c r="T789" s="17">
        <f>Raw_Data!R789</f>
        <v>0</v>
      </c>
      <c r="U789" s="13" t="str">
        <f>Raw_Data!S789</f>
        <v>Medium</v>
      </c>
      <c r="V789" s="13" t="str">
        <f>Raw_Data!T789</f>
        <v>In Progress</v>
      </c>
    </row>
    <row r="790" spans="1:22" x14ac:dyDescent="0.3">
      <c r="A790" s="13" t="str">
        <f>Raw_Data!A790</f>
        <v>EMP009</v>
      </c>
      <c r="B790" s="13" t="str">
        <f>Raw_Data!B790</f>
        <v>Arjun Nair</v>
      </c>
      <c r="C790" s="13" t="str">
        <f>Raw_Data!C790</f>
        <v>Sales</v>
      </c>
      <c r="D790" s="13" t="str">
        <f>Raw_Data!D790</f>
        <v>Sales Executive</v>
      </c>
      <c r="E790" s="13" t="str">
        <f>Raw_Data!E790</f>
        <v>Kolkata</v>
      </c>
      <c r="F790" s="13" t="str">
        <f>Raw_Data!F790</f>
        <v>Sourav Das</v>
      </c>
      <c r="G790" s="14">
        <f>DATE(VALUE(RIGHT(Raw_Data!G790,4)),VALUE(MID(Raw_Data!G790,4,2)),VALUE(LEFT(Raw_Data!G790,2)))</f>
        <v>46158</v>
      </c>
      <c r="H790" s="13" t="str">
        <f t="shared" si="48"/>
        <v>May-2026</v>
      </c>
      <c r="I790" s="13" t="str">
        <f t="shared" si="49"/>
        <v>Sat</v>
      </c>
      <c r="J790" s="13" t="str">
        <f>Raw_Data!H790</f>
        <v>Present</v>
      </c>
      <c r="K790" s="15">
        <f>IF(Raw_Data!I790="","",TIMEVALUE(Raw_Data!I790))</f>
        <v>0.38194444444444442</v>
      </c>
      <c r="L790" s="15">
        <f>IF(Raw_Data!J790="","",TIMEVALUE(Raw_Data!J790))</f>
        <v>0.72152777777777777</v>
      </c>
      <c r="M790" s="13">
        <f>Raw_Data!K790</f>
        <v>8.15</v>
      </c>
      <c r="N790" s="13">
        <f>Raw_Data!L790</f>
        <v>21</v>
      </c>
      <c r="O790" s="13">
        <f>Raw_Data!M790</f>
        <v>19</v>
      </c>
      <c r="P790" s="13">
        <f t="shared" si="50"/>
        <v>2</v>
      </c>
      <c r="Q790" s="13">
        <f>Raw_Data!O790</f>
        <v>21</v>
      </c>
      <c r="R790" s="16">
        <f t="shared" si="51"/>
        <v>90.476190476190482</v>
      </c>
      <c r="S790" s="16">
        <f>Raw_Data!Q790</f>
        <v>90.5</v>
      </c>
      <c r="T790" s="17">
        <f>Raw_Data!R790</f>
        <v>0.15</v>
      </c>
      <c r="U790" s="13" t="str">
        <f>Raw_Data!S790</f>
        <v>High</v>
      </c>
      <c r="V790" s="13" t="str">
        <f>Raw_Data!T790</f>
        <v>In Progress</v>
      </c>
    </row>
    <row r="791" spans="1:22" x14ac:dyDescent="0.3">
      <c r="A791" s="13" t="str">
        <f>Raw_Data!A791</f>
        <v>EMP010</v>
      </c>
      <c r="B791" s="13" t="str">
        <f>Raw_Data!B791</f>
        <v>Meera Kapoor</v>
      </c>
      <c r="C791" s="13" t="str">
        <f>Raw_Data!C791</f>
        <v>Sales</v>
      </c>
      <c r="D791" s="13" t="str">
        <f>Raw_Data!D791</f>
        <v>Sales Executive</v>
      </c>
      <c r="E791" s="13" t="str">
        <f>Raw_Data!E791</f>
        <v>Kolkata</v>
      </c>
      <c r="F791" s="13" t="str">
        <f>Raw_Data!F791</f>
        <v>Sourav Das</v>
      </c>
      <c r="G791" s="14">
        <f>DATE(VALUE(RIGHT(Raw_Data!G791,4)),VALUE(MID(Raw_Data!G791,4,2)),VALUE(LEFT(Raw_Data!G791,2)))</f>
        <v>46158</v>
      </c>
      <c r="H791" s="13" t="str">
        <f t="shared" si="48"/>
        <v>May-2026</v>
      </c>
      <c r="I791" s="13" t="str">
        <f t="shared" si="49"/>
        <v>Sat</v>
      </c>
      <c r="J791" s="13" t="str">
        <f>Raw_Data!H791</f>
        <v>Present</v>
      </c>
      <c r="K791" s="15">
        <f>IF(Raw_Data!I791="","",TIMEVALUE(Raw_Data!I791))</f>
        <v>0.38194444444444442</v>
      </c>
      <c r="L791" s="15">
        <f>IF(Raw_Data!J791="","",TIMEVALUE(Raw_Data!J791))</f>
        <v>0.76527777777777772</v>
      </c>
      <c r="M791" s="13">
        <f>Raw_Data!K791</f>
        <v>9.1999999999999993</v>
      </c>
      <c r="N791" s="13">
        <f>Raw_Data!L791</f>
        <v>25</v>
      </c>
      <c r="O791" s="13">
        <f>Raw_Data!M791</f>
        <v>22</v>
      </c>
      <c r="P791" s="13">
        <f t="shared" si="50"/>
        <v>3</v>
      </c>
      <c r="Q791" s="13">
        <f>Raw_Data!O791</f>
        <v>25</v>
      </c>
      <c r="R791" s="16">
        <f t="shared" si="51"/>
        <v>88</v>
      </c>
      <c r="S791" s="16">
        <f>Raw_Data!Q791</f>
        <v>88</v>
      </c>
      <c r="T791" s="17">
        <f>Raw_Data!R791</f>
        <v>1.2</v>
      </c>
      <c r="U791" s="13" t="str">
        <f>Raw_Data!S791</f>
        <v>Low</v>
      </c>
      <c r="V791" s="13" t="str">
        <f>Raw_Data!T791</f>
        <v>In Progress</v>
      </c>
    </row>
    <row r="792" spans="1:22" x14ac:dyDescent="0.3">
      <c r="A792" s="13" t="str">
        <f>Raw_Data!A792</f>
        <v>EMP011</v>
      </c>
      <c r="B792" s="13" t="str">
        <f>Raw_Data!B792</f>
        <v>Karan Malhotra</v>
      </c>
      <c r="C792" s="13" t="str">
        <f>Raw_Data!C792</f>
        <v>Sales</v>
      </c>
      <c r="D792" s="13" t="str">
        <f>Raw_Data!D792</f>
        <v>Senior Executive</v>
      </c>
      <c r="E792" s="13" t="str">
        <f>Raw_Data!E792</f>
        <v>Kolkata</v>
      </c>
      <c r="F792" s="13" t="str">
        <f>Raw_Data!F792</f>
        <v>Sourav Das</v>
      </c>
      <c r="G792" s="14">
        <f>DATE(VALUE(RIGHT(Raw_Data!G792,4)),VALUE(MID(Raw_Data!G792,4,2)),VALUE(LEFT(Raw_Data!G792,2)))</f>
        <v>46158</v>
      </c>
      <c r="H792" s="13" t="str">
        <f t="shared" si="48"/>
        <v>May-2026</v>
      </c>
      <c r="I792" s="13" t="str">
        <f t="shared" si="49"/>
        <v>Sat</v>
      </c>
      <c r="J792" s="13" t="str">
        <f>Raw_Data!H792</f>
        <v>Present</v>
      </c>
      <c r="K792" s="15">
        <f>IF(Raw_Data!I792="","",TIMEVALUE(Raw_Data!I792))</f>
        <v>0.3888888888888889</v>
      </c>
      <c r="L792" s="15">
        <f>IF(Raw_Data!J792="","",TIMEVALUE(Raw_Data!J792))</f>
        <v>0.73472222222222228</v>
      </c>
      <c r="M792" s="13">
        <f>Raw_Data!K792</f>
        <v>8.31</v>
      </c>
      <c r="N792" s="13">
        <f>Raw_Data!L792</f>
        <v>17</v>
      </c>
      <c r="O792" s="13">
        <f>Raw_Data!M792</f>
        <v>17</v>
      </c>
      <c r="P792" s="13">
        <f t="shared" si="50"/>
        <v>0</v>
      </c>
      <c r="Q792" s="13">
        <f>Raw_Data!O792</f>
        <v>17</v>
      </c>
      <c r="R792" s="16">
        <f t="shared" si="51"/>
        <v>100</v>
      </c>
      <c r="S792" s="16">
        <f>Raw_Data!Q792</f>
        <v>100</v>
      </c>
      <c r="T792" s="17">
        <f>Raw_Data!R792</f>
        <v>0.31</v>
      </c>
      <c r="U792" s="13" t="str">
        <f>Raw_Data!S792</f>
        <v>Low</v>
      </c>
      <c r="V792" s="13" t="str">
        <f>Raw_Data!T792</f>
        <v>Closed</v>
      </c>
    </row>
    <row r="793" spans="1:22" x14ac:dyDescent="0.3">
      <c r="A793" s="13" t="str">
        <f>Raw_Data!A793</f>
        <v>EMP012</v>
      </c>
      <c r="B793" s="13" t="str">
        <f>Raw_Data!B793</f>
        <v>Tanya Bose</v>
      </c>
      <c r="C793" s="13" t="str">
        <f>Raw_Data!C793</f>
        <v>HR</v>
      </c>
      <c r="D793" s="13" t="str">
        <f>Raw_Data!D793</f>
        <v>HR Executive</v>
      </c>
      <c r="E793" s="13" t="str">
        <f>Raw_Data!E793</f>
        <v>Kolkata</v>
      </c>
      <c r="F793" s="13" t="str">
        <f>Raw_Data!F793</f>
        <v>Ritu Ghosh</v>
      </c>
      <c r="G793" s="14">
        <f>DATE(VALUE(RIGHT(Raw_Data!G793,4)),VALUE(MID(Raw_Data!G793,4,2)),VALUE(LEFT(Raw_Data!G793,2)))</f>
        <v>46158</v>
      </c>
      <c r="H793" s="13" t="str">
        <f t="shared" si="48"/>
        <v>May-2026</v>
      </c>
      <c r="I793" s="13" t="str">
        <f t="shared" si="49"/>
        <v>Sat</v>
      </c>
      <c r="J793" s="13" t="str">
        <f>Raw_Data!H793</f>
        <v>Present</v>
      </c>
      <c r="K793" s="15">
        <f>IF(Raw_Data!I793="","",TIMEVALUE(Raw_Data!I793))</f>
        <v>0.42569444444444443</v>
      </c>
      <c r="L793" s="15">
        <f>IF(Raw_Data!J793="","",TIMEVALUE(Raw_Data!J793))</f>
        <v>0.81805555555555554</v>
      </c>
      <c r="M793" s="13">
        <f>Raw_Data!K793</f>
        <v>9.43</v>
      </c>
      <c r="N793" s="13">
        <f>Raw_Data!L793</f>
        <v>17</v>
      </c>
      <c r="O793" s="13">
        <f>Raw_Data!M793</f>
        <v>15</v>
      </c>
      <c r="P793" s="13">
        <f t="shared" si="50"/>
        <v>2</v>
      </c>
      <c r="Q793" s="13">
        <f>Raw_Data!O793</f>
        <v>17</v>
      </c>
      <c r="R793" s="16">
        <f t="shared" si="51"/>
        <v>88.235294117647058</v>
      </c>
      <c r="S793" s="16">
        <f>Raw_Data!Q793</f>
        <v>88.2</v>
      </c>
      <c r="T793" s="17">
        <f>Raw_Data!R793</f>
        <v>1.43</v>
      </c>
      <c r="U793" s="13" t="str">
        <f>Raw_Data!S793</f>
        <v>Medium</v>
      </c>
      <c r="V793" s="13" t="str">
        <f>Raw_Data!T793</f>
        <v>In Progress</v>
      </c>
    </row>
    <row r="794" spans="1:22" x14ac:dyDescent="0.3">
      <c r="A794" s="13" t="str">
        <f>Raw_Data!A794</f>
        <v>EMP013</v>
      </c>
      <c r="B794" s="13" t="str">
        <f>Raw_Data!B794</f>
        <v>Aditya Jain</v>
      </c>
      <c r="C794" s="13" t="str">
        <f>Raw_Data!C794</f>
        <v>Customer Support</v>
      </c>
      <c r="D794" s="13" t="str">
        <f>Raw_Data!D794</f>
        <v>Support Executive</v>
      </c>
      <c r="E794" s="13" t="str">
        <f>Raw_Data!E794</f>
        <v>Kolkata</v>
      </c>
      <c r="F794" s="13" t="str">
        <f>Raw_Data!F794</f>
        <v>Ritu Ghosh</v>
      </c>
      <c r="G794" s="14">
        <f>DATE(VALUE(RIGHT(Raw_Data!G794,4)),VALUE(MID(Raw_Data!G794,4,2)),VALUE(LEFT(Raw_Data!G794,2)))</f>
        <v>46158</v>
      </c>
      <c r="H794" s="13" t="str">
        <f t="shared" si="48"/>
        <v>May-2026</v>
      </c>
      <c r="I794" s="13" t="str">
        <f t="shared" si="49"/>
        <v>Sat</v>
      </c>
      <c r="J794" s="13" t="str">
        <f>Raw_Data!H794</f>
        <v>Present</v>
      </c>
      <c r="K794" s="15">
        <f>IF(Raw_Data!I794="","",TIMEVALUE(Raw_Data!I794))</f>
        <v>0.37916666666666665</v>
      </c>
      <c r="L794" s="15">
        <f>IF(Raw_Data!J794="","",TIMEVALUE(Raw_Data!J794))</f>
        <v>0.7368055555555556</v>
      </c>
      <c r="M794" s="13">
        <f>Raw_Data!K794</f>
        <v>8.59</v>
      </c>
      <c r="N794" s="13">
        <f>Raw_Data!L794</f>
        <v>30</v>
      </c>
      <c r="O794" s="13">
        <f>Raw_Data!M794</f>
        <v>24</v>
      </c>
      <c r="P794" s="13">
        <f t="shared" si="50"/>
        <v>6</v>
      </c>
      <c r="Q794" s="13">
        <f>Raw_Data!O794</f>
        <v>30</v>
      </c>
      <c r="R794" s="16">
        <f t="shared" si="51"/>
        <v>80</v>
      </c>
      <c r="S794" s="16">
        <f>Raw_Data!Q794</f>
        <v>80</v>
      </c>
      <c r="T794" s="17">
        <f>Raw_Data!R794</f>
        <v>0.59</v>
      </c>
      <c r="U794" s="13" t="str">
        <f>Raw_Data!S794</f>
        <v>High</v>
      </c>
      <c r="V794" s="13" t="str">
        <f>Raw_Data!T794</f>
        <v>Pending</v>
      </c>
    </row>
    <row r="795" spans="1:22" x14ac:dyDescent="0.3">
      <c r="A795" s="13" t="str">
        <f>Raw_Data!A795</f>
        <v>EMP014</v>
      </c>
      <c r="B795" s="13" t="str">
        <f>Raw_Data!B795</f>
        <v>Neha Agarwal</v>
      </c>
      <c r="C795" s="13" t="str">
        <f>Raw_Data!C795</f>
        <v>Customer Support</v>
      </c>
      <c r="D795" s="13" t="str">
        <f>Raw_Data!D795</f>
        <v>Support Executive</v>
      </c>
      <c r="E795" s="13" t="str">
        <f>Raw_Data!E795</f>
        <v>Kolkata</v>
      </c>
      <c r="F795" s="13" t="str">
        <f>Raw_Data!F795</f>
        <v>Ritu Ghosh</v>
      </c>
      <c r="G795" s="14">
        <f>DATE(VALUE(RIGHT(Raw_Data!G795,4)),VALUE(MID(Raw_Data!G795,4,2)),VALUE(LEFT(Raw_Data!G795,2)))</f>
        <v>46158</v>
      </c>
      <c r="H795" s="13" t="str">
        <f t="shared" si="48"/>
        <v>May-2026</v>
      </c>
      <c r="I795" s="13" t="str">
        <f t="shared" si="49"/>
        <v>Sat</v>
      </c>
      <c r="J795" s="13" t="str">
        <f>Raw_Data!H795</f>
        <v>Present</v>
      </c>
      <c r="K795" s="15">
        <f>IF(Raw_Data!I795="","",TIMEVALUE(Raw_Data!I795))</f>
        <v>0.37777777777777777</v>
      </c>
      <c r="L795" s="15">
        <f>IF(Raw_Data!J795="","",TIMEVALUE(Raw_Data!J795))</f>
        <v>0.7055555555555556</v>
      </c>
      <c r="M795" s="13">
        <f>Raw_Data!K795</f>
        <v>7.87</v>
      </c>
      <c r="N795" s="13">
        <f>Raw_Data!L795</f>
        <v>42</v>
      </c>
      <c r="O795" s="13">
        <f>Raw_Data!M795</f>
        <v>39</v>
      </c>
      <c r="P795" s="13">
        <f t="shared" si="50"/>
        <v>3</v>
      </c>
      <c r="Q795" s="13">
        <f>Raw_Data!O795</f>
        <v>42</v>
      </c>
      <c r="R795" s="16">
        <f t="shared" si="51"/>
        <v>92.857142857142861</v>
      </c>
      <c r="S795" s="16">
        <f>Raw_Data!Q795</f>
        <v>92.9</v>
      </c>
      <c r="T795" s="17">
        <f>Raw_Data!R795</f>
        <v>0</v>
      </c>
      <c r="U795" s="13" t="str">
        <f>Raw_Data!S795</f>
        <v>High</v>
      </c>
      <c r="V795" s="13" t="str">
        <f>Raw_Data!T795</f>
        <v>In Progress</v>
      </c>
    </row>
    <row r="796" spans="1:22" x14ac:dyDescent="0.3">
      <c r="A796" s="13" t="str">
        <f>Raw_Data!A796</f>
        <v>EMP015</v>
      </c>
      <c r="B796" s="13" t="str">
        <f>Raw_Data!B796</f>
        <v>Siddharth Roy</v>
      </c>
      <c r="C796" s="13" t="str">
        <f>Raw_Data!C796</f>
        <v>Customer Support</v>
      </c>
      <c r="D796" s="13" t="str">
        <f>Raw_Data!D796</f>
        <v>Senior Executive</v>
      </c>
      <c r="E796" s="13" t="str">
        <f>Raw_Data!E796</f>
        <v>Kolkata</v>
      </c>
      <c r="F796" s="13" t="str">
        <f>Raw_Data!F796</f>
        <v>Ritu Ghosh</v>
      </c>
      <c r="G796" s="14">
        <f>DATE(VALUE(RIGHT(Raw_Data!G796,4)),VALUE(MID(Raw_Data!G796,4,2)),VALUE(LEFT(Raw_Data!G796,2)))</f>
        <v>46158</v>
      </c>
      <c r="H796" s="13" t="str">
        <f t="shared" si="48"/>
        <v>May-2026</v>
      </c>
      <c r="I796" s="13" t="str">
        <f t="shared" si="49"/>
        <v>Sat</v>
      </c>
      <c r="J796" s="13" t="str">
        <f>Raw_Data!H796</f>
        <v>Present</v>
      </c>
      <c r="K796" s="15">
        <f>IF(Raw_Data!I796="","",TIMEVALUE(Raw_Data!I796))</f>
        <v>0.4201388888888889</v>
      </c>
      <c r="L796" s="15">
        <f>IF(Raw_Data!J796="","",TIMEVALUE(Raw_Data!J796))</f>
        <v>0.77916666666666667</v>
      </c>
      <c r="M796" s="13">
        <f>Raw_Data!K796</f>
        <v>8.6300000000000008</v>
      </c>
      <c r="N796" s="13">
        <f>Raw_Data!L796</f>
        <v>30</v>
      </c>
      <c r="O796" s="13">
        <f>Raw_Data!M796</f>
        <v>30</v>
      </c>
      <c r="P796" s="13">
        <f t="shared" si="50"/>
        <v>0</v>
      </c>
      <c r="Q796" s="13">
        <f>Raw_Data!O796</f>
        <v>30</v>
      </c>
      <c r="R796" s="16">
        <f t="shared" si="51"/>
        <v>100</v>
      </c>
      <c r="S796" s="16">
        <f>Raw_Data!Q796</f>
        <v>100</v>
      </c>
      <c r="T796" s="17">
        <f>Raw_Data!R796</f>
        <v>0.63</v>
      </c>
      <c r="U796" s="13" t="str">
        <f>Raw_Data!S796</f>
        <v>Low</v>
      </c>
      <c r="V796" s="13" t="str">
        <f>Raw_Data!T796</f>
        <v>Closed</v>
      </c>
    </row>
    <row r="797" spans="1:22" x14ac:dyDescent="0.3">
      <c r="A797" s="13" t="str">
        <f>Raw_Data!A797</f>
        <v>EMP016</v>
      </c>
      <c r="B797" s="13" t="str">
        <f>Raw_Data!B797</f>
        <v>Pooja Saha</v>
      </c>
      <c r="C797" s="13" t="str">
        <f>Raw_Data!C797</f>
        <v>Operations</v>
      </c>
      <c r="D797" s="13" t="str">
        <f>Raw_Data!D797</f>
        <v>Process Executive</v>
      </c>
      <c r="E797" s="13" t="str">
        <f>Raw_Data!E797</f>
        <v>Durgapur</v>
      </c>
      <c r="F797" s="13" t="str">
        <f>Raw_Data!F797</f>
        <v>Amit Roy</v>
      </c>
      <c r="G797" s="14">
        <f>DATE(VALUE(RIGHT(Raw_Data!G797,4)),VALUE(MID(Raw_Data!G797,4,2)),VALUE(LEFT(Raw_Data!G797,2)))</f>
        <v>46158</v>
      </c>
      <c r="H797" s="13" t="str">
        <f t="shared" si="48"/>
        <v>May-2026</v>
      </c>
      <c r="I797" s="13" t="str">
        <f t="shared" si="49"/>
        <v>Sat</v>
      </c>
      <c r="J797" s="13" t="str">
        <f>Raw_Data!H797</f>
        <v>Present</v>
      </c>
      <c r="K797" s="15">
        <f>IF(Raw_Data!I797="","",TIMEVALUE(Raw_Data!I797))</f>
        <v>0.37569444444444444</v>
      </c>
      <c r="L797" s="15">
        <f>IF(Raw_Data!J797="","",TIMEVALUE(Raw_Data!J797))</f>
        <v>0.70277777777777772</v>
      </c>
      <c r="M797" s="13">
        <f>Raw_Data!K797</f>
        <v>7.85</v>
      </c>
      <c r="N797" s="13">
        <f>Raw_Data!L797</f>
        <v>32</v>
      </c>
      <c r="O797" s="13">
        <f>Raw_Data!M797</f>
        <v>26</v>
      </c>
      <c r="P797" s="13">
        <f t="shared" si="50"/>
        <v>6</v>
      </c>
      <c r="Q797" s="13">
        <f>Raw_Data!O797</f>
        <v>32</v>
      </c>
      <c r="R797" s="16">
        <f t="shared" si="51"/>
        <v>81.25</v>
      </c>
      <c r="S797" s="16">
        <f>Raw_Data!Q797</f>
        <v>81.2</v>
      </c>
      <c r="T797" s="17">
        <f>Raw_Data!R797</f>
        <v>0</v>
      </c>
      <c r="U797" s="13" t="str">
        <f>Raw_Data!S797</f>
        <v>High</v>
      </c>
      <c r="V797" s="13" t="str">
        <f>Raw_Data!T797</f>
        <v>Pending</v>
      </c>
    </row>
    <row r="798" spans="1:22" x14ac:dyDescent="0.3">
      <c r="A798" s="13" t="str">
        <f>Raw_Data!A798</f>
        <v>EMP017</v>
      </c>
      <c r="B798" s="13" t="str">
        <f>Raw_Data!B798</f>
        <v>Abhishek Paul</v>
      </c>
      <c r="C798" s="13" t="str">
        <f>Raw_Data!C798</f>
        <v>Operations</v>
      </c>
      <c r="D798" s="13" t="str">
        <f>Raw_Data!D798</f>
        <v>Process Executive</v>
      </c>
      <c r="E798" s="13" t="str">
        <f>Raw_Data!E798</f>
        <v>Durgapur</v>
      </c>
      <c r="F798" s="13" t="str">
        <f>Raw_Data!F798</f>
        <v>Amit Roy</v>
      </c>
      <c r="G798" s="14">
        <f>DATE(VALUE(RIGHT(Raw_Data!G798,4)),VALUE(MID(Raw_Data!G798,4,2)),VALUE(LEFT(Raw_Data!G798,2)))</f>
        <v>46158</v>
      </c>
      <c r="H798" s="13" t="str">
        <f t="shared" si="48"/>
        <v>May-2026</v>
      </c>
      <c r="I798" s="13" t="str">
        <f t="shared" si="49"/>
        <v>Sat</v>
      </c>
      <c r="J798" s="13" t="str">
        <f>Raw_Data!H798</f>
        <v>Present</v>
      </c>
      <c r="K798" s="15">
        <f>IF(Raw_Data!I798="","",TIMEVALUE(Raw_Data!I798))</f>
        <v>0.37847222222222221</v>
      </c>
      <c r="L798" s="15">
        <f>IF(Raw_Data!J798="","",TIMEVALUE(Raw_Data!J798))</f>
        <v>0.68958333333333333</v>
      </c>
      <c r="M798" s="13">
        <f>Raw_Data!K798</f>
        <v>7.47</v>
      </c>
      <c r="N798" s="13">
        <f>Raw_Data!L798</f>
        <v>29</v>
      </c>
      <c r="O798" s="13">
        <f>Raw_Data!M798</f>
        <v>28</v>
      </c>
      <c r="P798" s="13">
        <f t="shared" si="50"/>
        <v>1</v>
      </c>
      <c r="Q798" s="13">
        <f>Raw_Data!O798</f>
        <v>29</v>
      </c>
      <c r="R798" s="16">
        <f t="shared" si="51"/>
        <v>96.551724137931032</v>
      </c>
      <c r="S798" s="16">
        <f>Raw_Data!Q798</f>
        <v>96.6</v>
      </c>
      <c r="T798" s="17">
        <f>Raw_Data!R798</f>
        <v>0</v>
      </c>
      <c r="U798" s="13" t="str">
        <f>Raw_Data!S798</f>
        <v>Medium</v>
      </c>
      <c r="V798" s="13" t="str">
        <f>Raw_Data!T798</f>
        <v>In Progress</v>
      </c>
    </row>
    <row r="799" spans="1:22" x14ac:dyDescent="0.3">
      <c r="A799" s="13" t="str">
        <f>Raw_Data!A799</f>
        <v>EMP018</v>
      </c>
      <c r="B799" s="13" t="str">
        <f>Raw_Data!B799</f>
        <v>Nandini Ghosh</v>
      </c>
      <c r="C799" s="13" t="str">
        <f>Raw_Data!C799</f>
        <v>Finance</v>
      </c>
      <c r="D799" s="13" t="str">
        <f>Raw_Data!D799</f>
        <v>Finance Executive</v>
      </c>
      <c r="E799" s="13" t="str">
        <f>Raw_Data!E799</f>
        <v>Durgapur</v>
      </c>
      <c r="F799" s="13" t="str">
        <f>Raw_Data!F799</f>
        <v>Neha Sen</v>
      </c>
      <c r="G799" s="14">
        <f>DATE(VALUE(RIGHT(Raw_Data!G799,4)),VALUE(MID(Raw_Data!G799,4,2)),VALUE(LEFT(Raw_Data!G799,2)))</f>
        <v>46158</v>
      </c>
      <c r="H799" s="13" t="str">
        <f t="shared" si="48"/>
        <v>May-2026</v>
      </c>
      <c r="I799" s="13" t="str">
        <f t="shared" si="49"/>
        <v>Sat</v>
      </c>
      <c r="J799" s="13" t="str">
        <f>Raw_Data!H799</f>
        <v>Late</v>
      </c>
      <c r="K799" s="15">
        <f>IF(Raw_Data!I799="","",TIMEVALUE(Raw_Data!I799))</f>
        <v>0.42777777777777776</v>
      </c>
      <c r="L799" s="15">
        <f>IF(Raw_Data!J799="","",TIMEVALUE(Raw_Data!J799))</f>
        <v>0.72986111111111107</v>
      </c>
      <c r="M799" s="13">
        <f>Raw_Data!K799</f>
        <v>7.26</v>
      </c>
      <c r="N799" s="13">
        <f>Raw_Data!L799</f>
        <v>10</v>
      </c>
      <c r="O799" s="13">
        <f>Raw_Data!M799</f>
        <v>7</v>
      </c>
      <c r="P799" s="13">
        <f t="shared" si="50"/>
        <v>3</v>
      </c>
      <c r="Q799" s="13">
        <f>Raw_Data!O799</f>
        <v>10</v>
      </c>
      <c r="R799" s="16">
        <f t="shared" si="51"/>
        <v>70</v>
      </c>
      <c r="S799" s="16">
        <f>Raw_Data!Q799</f>
        <v>70</v>
      </c>
      <c r="T799" s="17">
        <f>Raw_Data!R799</f>
        <v>0</v>
      </c>
      <c r="U799" s="13" t="str">
        <f>Raw_Data!S799</f>
        <v>High</v>
      </c>
      <c r="V799" s="13" t="str">
        <f>Raw_Data!T799</f>
        <v>In Progress</v>
      </c>
    </row>
    <row r="800" spans="1:22" x14ac:dyDescent="0.3">
      <c r="A800" s="13" t="str">
        <f>Raw_Data!A800</f>
        <v>EMP019</v>
      </c>
      <c r="B800" s="13" t="str">
        <f>Raw_Data!B800</f>
        <v>Manish Kumar</v>
      </c>
      <c r="C800" s="13" t="str">
        <f>Raw_Data!C800</f>
        <v>Sales</v>
      </c>
      <c r="D800" s="13" t="str">
        <f>Raw_Data!D800</f>
        <v>Sales Executive</v>
      </c>
      <c r="E800" s="13" t="str">
        <f>Raw_Data!E800</f>
        <v>Durgapur</v>
      </c>
      <c r="F800" s="13" t="str">
        <f>Raw_Data!F800</f>
        <v>Sourav Das</v>
      </c>
      <c r="G800" s="14">
        <f>DATE(VALUE(RIGHT(Raw_Data!G800,4)),VALUE(MID(Raw_Data!G800,4,2)),VALUE(LEFT(Raw_Data!G800,2)))</f>
        <v>46158</v>
      </c>
      <c r="H800" s="13" t="str">
        <f t="shared" si="48"/>
        <v>May-2026</v>
      </c>
      <c r="I800" s="13" t="str">
        <f t="shared" si="49"/>
        <v>Sat</v>
      </c>
      <c r="J800" s="13" t="str">
        <f>Raw_Data!H800</f>
        <v>Present</v>
      </c>
      <c r="K800" s="15">
        <f>IF(Raw_Data!I800="","",TIMEVALUE(Raw_Data!I800))</f>
        <v>0.38194444444444442</v>
      </c>
      <c r="L800" s="15">
        <f>IF(Raw_Data!J800="","",TIMEVALUE(Raw_Data!J800))</f>
        <v>0.6958333333333333</v>
      </c>
      <c r="M800" s="13">
        <f>Raw_Data!K800</f>
        <v>7.54</v>
      </c>
      <c r="N800" s="13">
        <f>Raw_Data!L800</f>
        <v>20</v>
      </c>
      <c r="O800" s="13">
        <f>Raw_Data!M800</f>
        <v>20</v>
      </c>
      <c r="P800" s="13">
        <f t="shared" si="50"/>
        <v>0</v>
      </c>
      <c r="Q800" s="13">
        <f>Raw_Data!O800</f>
        <v>20</v>
      </c>
      <c r="R800" s="16">
        <f t="shared" si="51"/>
        <v>100</v>
      </c>
      <c r="S800" s="16">
        <f>Raw_Data!Q800</f>
        <v>100</v>
      </c>
      <c r="T800" s="17">
        <f>Raw_Data!R800</f>
        <v>0</v>
      </c>
      <c r="U800" s="13" t="str">
        <f>Raw_Data!S800</f>
        <v>Low</v>
      </c>
      <c r="V800" s="13" t="str">
        <f>Raw_Data!T800</f>
        <v>Closed</v>
      </c>
    </row>
    <row r="801" spans="1:22" x14ac:dyDescent="0.3">
      <c r="A801" s="13" t="str">
        <f>Raw_Data!A801</f>
        <v>EMP020</v>
      </c>
      <c r="B801" s="13" t="str">
        <f>Raw_Data!B801</f>
        <v>Riya Chatterjee</v>
      </c>
      <c r="C801" s="13" t="str">
        <f>Raw_Data!C801</f>
        <v>Customer Support</v>
      </c>
      <c r="D801" s="13" t="str">
        <f>Raw_Data!D801</f>
        <v>Support Executive</v>
      </c>
      <c r="E801" s="13" t="str">
        <f>Raw_Data!E801</f>
        <v>Durgapur</v>
      </c>
      <c r="F801" s="13" t="str">
        <f>Raw_Data!F801</f>
        <v>Ritu Ghosh</v>
      </c>
      <c r="G801" s="14">
        <f>DATE(VALUE(RIGHT(Raw_Data!G801,4)),VALUE(MID(Raw_Data!G801,4,2)),VALUE(LEFT(Raw_Data!G801,2)))</f>
        <v>46158</v>
      </c>
      <c r="H801" s="13" t="str">
        <f t="shared" si="48"/>
        <v>May-2026</v>
      </c>
      <c r="I801" s="13" t="str">
        <f t="shared" si="49"/>
        <v>Sat</v>
      </c>
      <c r="J801" s="13" t="str">
        <f>Raw_Data!H801</f>
        <v>Present</v>
      </c>
      <c r="K801" s="15">
        <f>IF(Raw_Data!I801="","",TIMEVALUE(Raw_Data!I801))</f>
        <v>0.37916666666666665</v>
      </c>
      <c r="L801" s="15">
        <f>IF(Raw_Data!J801="","",TIMEVALUE(Raw_Data!J801))</f>
        <v>0.75138888888888888</v>
      </c>
      <c r="M801" s="13">
        <f>Raw_Data!K801</f>
        <v>8.94</v>
      </c>
      <c r="N801" s="13">
        <f>Raw_Data!L801</f>
        <v>20</v>
      </c>
      <c r="O801" s="13">
        <f>Raw_Data!M801</f>
        <v>17</v>
      </c>
      <c r="P801" s="13">
        <f t="shared" si="50"/>
        <v>3</v>
      </c>
      <c r="Q801" s="13">
        <f>Raw_Data!O801</f>
        <v>20</v>
      </c>
      <c r="R801" s="16">
        <f t="shared" si="51"/>
        <v>85</v>
      </c>
      <c r="S801" s="16">
        <f>Raw_Data!Q801</f>
        <v>85</v>
      </c>
      <c r="T801" s="17">
        <f>Raw_Data!R801</f>
        <v>0.94</v>
      </c>
      <c r="U801" s="13" t="str">
        <f>Raw_Data!S801</f>
        <v>Low</v>
      </c>
      <c r="V801" s="13" t="str">
        <f>Raw_Data!T801</f>
        <v>In Progress</v>
      </c>
    </row>
    <row r="802" spans="1:22" x14ac:dyDescent="0.3">
      <c r="A802" s="13" t="str">
        <f>Raw_Data!A802</f>
        <v>EMP001</v>
      </c>
      <c r="B802" s="13" t="str">
        <f>Raw_Data!B802</f>
        <v>Aarav Sharma</v>
      </c>
      <c r="C802" s="13" t="str">
        <f>Raw_Data!C802</f>
        <v>Operations</v>
      </c>
      <c r="D802" s="13" t="str">
        <f>Raw_Data!D802</f>
        <v>MIS Executive</v>
      </c>
      <c r="E802" s="13" t="str">
        <f>Raw_Data!E802</f>
        <v>Kolkata</v>
      </c>
      <c r="F802" s="13" t="str">
        <f>Raw_Data!F802</f>
        <v>Amit Roy</v>
      </c>
      <c r="G802" s="14">
        <f>DATE(VALUE(RIGHT(Raw_Data!G802,4)),VALUE(MID(Raw_Data!G802,4,2)),VALUE(LEFT(Raw_Data!G802,2)))</f>
        <v>46160</v>
      </c>
      <c r="H802" s="13" t="str">
        <f t="shared" si="48"/>
        <v>May-2026</v>
      </c>
      <c r="I802" s="13" t="str">
        <f t="shared" si="49"/>
        <v>Mon</v>
      </c>
      <c r="J802" s="13" t="str">
        <f>Raw_Data!H802</f>
        <v>Late</v>
      </c>
      <c r="K802" s="15">
        <f>IF(Raw_Data!I802="","",TIMEVALUE(Raw_Data!I802))</f>
        <v>0.47708333333333336</v>
      </c>
      <c r="L802" s="15">
        <f>IF(Raw_Data!J802="","",TIMEVALUE(Raw_Data!J802))</f>
        <v>0.83611111111111114</v>
      </c>
      <c r="M802" s="13">
        <f>Raw_Data!K802</f>
        <v>8.6300000000000008</v>
      </c>
      <c r="N802" s="13">
        <f>Raw_Data!L802</f>
        <v>25</v>
      </c>
      <c r="O802" s="13">
        <f>Raw_Data!M802</f>
        <v>18</v>
      </c>
      <c r="P802" s="13">
        <f t="shared" si="50"/>
        <v>7</v>
      </c>
      <c r="Q802" s="13">
        <f>Raw_Data!O802</f>
        <v>25</v>
      </c>
      <c r="R802" s="16">
        <f t="shared" si="51"/>
        <v>72</v>
      </c>
      <c r="S802" s="16">
        <f>Raw_Data!Q802</f>
        <v>72</v>
      </c>
      <c r="T802" s="17">
        <f>Raw_Data!R802</f>
        <v>0.63</v>
      </c>
      <c r="U802" s="13" t="str">
        <f>Raw_Data!S802</f>
        <v>Medium</v>
      </c>
      <c r="V802" s="13" t="str">
        <f>Raw_Data!T802</f>
        <v>Pending</v>
      </c>
    </row>
    <row r="803" spans="1:22" x14ac:dyDescent="0.3">
      <c r="A803" s="13" t="str">
        <f>Raw_Data!A803</f>
        <v>EMP002</v>
      </c>
      <c r="B803" s="13" t="str">
        <f>Raw_Data!B803</f>
        <v>Priya Singh</v>
      </c>
      <c r="C803" s="13" t="str">
        <f>Raw_Data!C803</f>
        <v>Operations</v>
      </c>
      <c r="D803" s="13" t="str">
        <f>Raw_Data!D803</f>
        <v>Process Executive</v>
      </c>
      <c r="E803" s="13" t="str">
        <f>Raw_Data!E803</f>
        <v>Kolkata</v>
      </c>
      <c r="F803" s="13" t="str">
        <f>Raw_Data!F803</f>
        <v>Amit Roy</v>
      </c>
      <c r="G803" s="14">
        <f>DATE(VALUE(RIGHT(Raw_Data!G803,4)),VALUE(MID(Raw_Data!G803,4,2)),VALUE(LEFT(Raw_Data!G803,2)))</f>
        <v>46160</v>
      </c>
      <c r="H803" s="13" t="str">
        <f t="shared" si="48"/>
        <v>May-2026</v>
      </c>
      <c r="I803" s="13" t="str">
        <f t="shared" si="49"/>
        <v>Mon</v>
      </c>
      <c r="J803" s="13" t="str">
        <f>Raw_Data!H803</f>
        <v>Present</v>
      </c>
      <c r="K803" s="15">
        <f>IF(Raw_Data!I803="","",TIMEVALUE(Raw_Data!I803))</f>
        <v>0.375</v>
      </c>
      <c r="L803" s="15">
        <f>IF(Raw_Data!J803="","",TIMEVALUE(Raw_Data!J803))</f>
        <v>0.73263888888888884</v>
      </c>
      <c r="M803" s="13">
        <f>Raw_Data!K803</f>
        <v>8.59</v>
      </c>
      <c r="N803" s="13">
        <f>Raw_Data!L803</f>
        <v>19</v>
      </c>
      <c r="O803" s="13">
        <f>Raw_Data!M803</f>
        <v>15</v>
      </c>
      <c r="P803" s="13">
        <f t="shared" si="50"/>
        <v>4</v>
      </c>
      <c r="Q803" s="13">
        <f>Raw_Data!O803</f>
        <v>19</v>
      </c>
      <c r="R803" s="16">
        <f t="shared" si="51"/>
        <v>78.94736842105263</v>
      </c>
      <c r="S803" s="16">
        <f>Raw_Data!Q803</f>
        <v>78.900000000000006</v>
      </c>
      <c r="T803" s="17">
        <f>Raw_Data!R803</f>
        <v>0.59</v>
      </c>
      <c r="U803" s="13" t="str">
        <f>Raw_Data!S803</f>
        <v>Low</v>
      </c>
      <c r="V803" s="13" t="str">
        <f>Raw_Data!T803</f>
        <v>Pending</v>
      </c>
    </row>
    <row r="804" spans="1:22" x14ac:dyDescent="0.3">
      <c r="A804" s="13" t="str">
        <f>Raw_Data!A804</f>
        <v>EMP003</v>
      </c>
      <c r="B804" s="13" t="str">
        <f>Raw_Data!B804</f>
        <v>Rahul Verma</v>
      </c>
      <c r="C804" s="13" t="str">
        <f>Raw_Data!C804</f>
        <v>Operations</v>
      </c>
      <c r="D804" s="13" t="str">
        <f>Raw_Data!D804</f>
        <v>Process Executive</v>
      </c>
      <c r="E804" s="13" t="str">
        <f>Raw_Data!E804</f>
        <v>Kolkata</v>
      </c>
      <c r="F804" s="13" t="str">
        <f>Raw_Data!F804</f>
        <v>Amit Roy</v>
      </c>
      <c r="G804" s="14">
        <f>DATE(VALUE(RIGHT(Raw_Data!G804,4)),VALUE(MID(Raw_Data!G804,4,2)),VALUE(LEFT(Raw_Data!G804,2)))</f>
        <v>46160</v>
      </c>
      <c r="H804" s="13" t="str">
        <f t="shared" si="48"/>
        <v>May-2026</v>
      </c>
      <c r="I804" s="13" t="str">
        <f t="shared" si="49"/>
        <v>Mon</v>
      </c>
      <c r="J804" s="13" t="str">
        <f>Raw_Data!H804</f>
        <v>Present</v>
      </c>
      <c r="K804" s="15">
        <f>IF(Raw_Data!I804="","",TIMEVALUE(Raw_Data!I804))</f>
        <v>0.38472222222222224</v>
      </c>
      <c r="L804" s="15">
        <f>IF(Raw_Data!J804="","",TIMEVALUE(Raw_Data!J804))</f>
        <v>0.75138888888888888</v>
      </c>
      <c r="M804" s="13">
        <f>Raw_Data!K804</f>
        <v>8.81</v>
      </c>
      <c r="N804" s="13">
        <f>Raw_Data!L804</f>
        <v>33</v>
      </c>
      <c r="O804" s="13">
        <f>Raw_Data!M804</f>
        <v>26</v>
      </c>
      <c r="P804" s="13">
        <f t="shared" si="50"/>
        <v>7</v>
      </c>
      <c r="Q804" s="13">
        <f>Raw_Data!O804</f>
        <v>33</v>
      </c>
      <c r="R804" s="16">
        <f t="shared" si="51"/>
        <v>78.787878787878782</v>
      </c>
      <c r="S804" s="16">
        <f>Raw_Data!Q804</f>
        <v>78.8</v>
      </c>
      <c r="T804" s="17">
        <f>Raw_Data!R804</f>
        <v>0.81</v>
      </c>
      <c r="U804" s="13" t="str">
        <f>Raw_Data!S804</f>
        <v>Low</v>
      </c>
      <c r="V804" s="13" t="str">
        <f>Raw_Data!T804</f>
        <v>Pending</v>
      </c>
    </row>
    <row r="805" spans="1:22" x14ac:dyDescent="0.3">
      <c r="A805" s="13" t="str">
        <f>Raw_Data!A805</f>
        <v>EMP004</v>
      </c>
      <c r="B805" s="13" t="str">
        <f>Raw_Data!B805</f>
        <v>Sneha Das</v>
      </c>
      <c r="C805" s="13" t="str">
        <f>Raw_Data!C805</f>
        <v>Operations</v>
      </c>
      <c r="D805" s="13" t="str">
        <f>Raw_Data!D805</f>
        <v>Senior Executive</v>
      </c>
      <c r="E805" s="13" t="str">
        <f>Raw_Data!E805</f>
        <v>Kolkata</v>
      </c>
      <c r="F805" s="13" t="str">
        <f>Raw_Data!F805</f>
        <v>Amit Roy</v>
      </c>
      <c r="G805" s="14">
        <f>DATE(VALUE(RIGHT(Raw_Data!G805,4)),VALUE(MID(Raw_Data!G805,4,2)),VALUE(LEFT(Raw_Data!G805,2)))</f>
        <v>46160</v>
      </c>
      <c r="H805" s="13" t="str">
        <f t="shared" si="48"/>
        <v>May-2026</v>
      </c>
      <c r="I805" s="13" t="str">
        <f t="shared" si="49"/>
        <v>Mon</v>
      </c>
      <c r="J805" s="13" t="str">
        <f>Raw_Data!H805</f>
        <v>Present</v>
      </c>
      <c r="K805" s="15">
        <f>IF(Raw_Data!I805="","",TIMEVALUE(Raw_Data!I805))</f>
        <v>0.37916666666666665</v>
      </c>
      <c r="L805" s="15">
        <f>IF(Raw_Data!J805="","",TIMEVALUE(Raw_Data!J805))</f>
        <v>0.73333333333333328</v>
      </c>
      <c r="M805" s="13">
        <f>Raw_Data!K805</f>
        <v>8.5</v>
      </c>
      <c r="N805" s="13">
        <f>Raw_Data!L805</f>
        <v>20</v>
      </c>
      <c r="O805" s="13">
        <f>Raw_Data!M805</f>
        <v>20</v>
      </c>
      <c r="P805" s="13">
        <f t="shared" si="50"/>
        <v>0</v>
      </c>
      <c r="Q805" s="13">
        <f>Raw_Data!O805</f>
        <v>20</v>
      </c>
      <c r="R805" s="16">
        <f t="shared" si="51"/>
        <v>100</v>
      </c>
      <c r="S805" s="16">
        <f>Raw_Data!Q805</f>
        <v>100</v>
      </c>
      <c r="T805" s="17">
        <f>Raw_Data!R805</f>
        <v>0.5</v>
      </c>
      <c r="U805" s="13" t="str">
        <f>Raw_Data!S805</f>
        <v>Low</v>
      </c>
      <c r="V805" s="13" t="str">
        <f>Raw_Data!T805</f>
        <v>Closed</v>
      </c>
    </row>
    <row r="806" spans="1:22" x14ac:dyDescent="0.3">
      <c r="A806" s="13" t="str">
        <f>Raw_Data!A806</f>
        <v>EMP005</v>
      </c>
      <c r="B806" s="13" t="str">
        <f>Raw_Data!B806</f>
        <v>Vikram Patel</v>
      </c>
      <c r="C806" s="13" t="str">
        <f>Raw_Data!C806</f>
        <v>Operations</v>
      </c>
      <c r="D806" s="13" t="str">
        <f>Raw_Data!D806</f>
        <v>Process Executive</v>
      </c>
      <c r="E806" s="13" t="str">
        <f>Raw_Data!E806</f>
        <v>Kolkata</v>
      </c>
      <c r="F806" s="13" t="str">
        <f>Raw_Data!F806</f>
        <v>Amit Roy</v>
      </c>
      <c r="G806" s="14">
        <f>DATE(VALUE(RIGHT(Raw_Data!G806,4)),VALUE(MID(Raw_Data!G806,4,2)),VALUE(LEFT(Raw_Data!G806,2)))</f>
        <v>46160</v>
      </c>
      <c r="H806" s="13" t="str">
        <f t="shared" si="48"/>
        <v>May-2026</v>
      </c>
      <c r="I806" s="13" t="str">
        <f t="shared" si="49"/>
        <v>Mon</v>
      </c>
      <c r="J806" s="13" t="str">
        <f>Raw_Data!H806</f>
        <v>Present</v>
      </c>
      <c r="K806" s="15">
        <f>IF(Raw_Data!I806="","",TIMEVALUE(Raw_Data!I806))</f>
        <v>0.37847222222222221</v>
      </c>
      <c r="L806" s="15">
        <f>IF(Raw_Data!J806="","",TIMEVALUE(Raw_Data!J806))</f>
        <v>0.68541666666666667</v>
      </c>
      <c r="M806" s="13">
        <f>Raw_Data!K806</f>
        <v>7.37</v>
      </c>
      <c r="N806" s="13">
        <f>Raw_Data!L806</f>
        <v>22</v>
      </c>
      <c r="O806" s="13">
        <f>Raw_Data!M806</f>
        <v>20</v>
      </c>
      <c r="P806" s="13">
        <f t="shared" si="50"/>
        <v>2</v>
      </c>
      <c r="Q806" s="13">
        <f>Raw_Data!O806</f>
        <v>22</v>
      </c>
      <c r="R806" s="16">
        <f t="shared" si="51"/>
        <v>90.909090909090907</v>
      </c>
      <c r="S806" s="16">
        <f>Raw_Data!Q806</f>
        <v>90.9</v>
      </c>
      <c r="T806" s="17">
        <f>Raw_Data!R806</f>
        <v>0</v>
      </c>
      <c r="U806" s="13" t="str">
        <f>Raw_Data!S806</f>
        <v>Low</v>
      </c>
      <c r="V806" s="13" t="str">
        <f>Raw_Data!T806</f>
        <v>In Progress</v>
      </c>
    </row>
    <row r="807" spans="1:22" x14ac:dyDescent="0.3">
      <c r="A807" s="13" t="str">
        <f>Raw_Data!A807</f>
        <v>EMP006</v>
      </c>
      <c r="B807" s="13" t="str">
        <f>Raw_Data!B807</f>
        <v>Ananya Gupta</v>
      </c>
      <c r="C807" s="13" t="str">
        <f>Raw_Data!C807</f>
        <v>Finance</v>
      </c>
      <c r="D807" s="13" t="str">
        <f>Raw_Data!D807</f>
        <v>Finance Executive</v>
      </c>
      <c r="E807" s="13" t="str">
        <f>Raw_Data!E807</f>
        <v>Kolkata</v>
      </c>
      <c r="F807" s="13" t="str">
        <f>Raw_Data!F807</f>
        <v>Neha Sen</v>
      </c>
      <c r="G807" s="14">
        <f>DATE(VALUE(RIGHT(Raw_Data!G807,4)),VALUE(MID(Raw_Data!G807,4,2)),VALUE(LEFT(Raw_Data!G807,2)))</f>
        <v>46160</v>
      </c>
      <c r="H807" s="13" t="str">
        <f t="shared" si="48"/>
        <v>May-2026</v>
      </c>
      <c r="I807" s="13" t="str">
        <f t="shared" si="49"/>
        <v>Mon</v>
      </c>
      <c r="J807" s="13" t="str">
        <f>Raw_Data!H807</f>
        <v>Present</v>
      </c>
      <c r="K807" s="15">
        <f>IF(Raw_Data!I807="","",TIMEVALUE(Raw_Data!I807))</f>
        <v>0.375</v>
      </c>
      <c r="L807" s="15">
        <f>IF(Raw_Data!J807="","",TIMEVALUE(Raw_Data!J807))</f>
        <v>0.72152777777777777</v>
      </c>
      <c r="M807" s="13">
        <f>Raw_Data!K807</f>
        <v>8.33</v>
      </c>
      <c r="N807" s="13">
        <f>Raw_Data!L807</f>
        <v>14</v>
      </c>
      <c r="O807" s="13">
        <f>Raw_Data!M807</f>
        <v>10</v>
      </c>
      <c r="P807" s="13">
        <f t="shared" si="50"/>
        <v>4</v>
      </c>
      <c r="Q807" s="13">
        <f>Raw_Data!O807</f>
        <v>14</v>
      </c>
      <c r="R807" s="16">
        <f t="shared" si="51"/>
        <v>71.428571428571431</v>
      </c>
      <c r="S807" s="16">
        <f>Raw_Data!Q807</f>
        <v>71.400000000000006</v>
      </c>
      <c r="T807" s="17">
        <f>Raw_Data!R807</f>
        <v>0.33</v>
      </c>
      <c r="U807" s="13" t="str">
        <f>Raw_Data!S807</f>
        <v>Medium</v>
      </c>
      <c r="V807" s="13" t="str">
        <f>Raw_Data!T807</f>
        <v>Pending</v>
      </c>
    </row>
    <row r="808" spans="1:22" x14ac:dyDescent="0.3">
      <c r="A808" s="13" t="str">
        <f>Raw_Data!A808</f>
        <v>EMP007</v>
      </c>
      <c r="B808" s="13" t="str">
        <f>Raw_Data!B808</f>
        <v>Rohan Mehta</v>
      </c>
      <c r="C808" s="13" t="str">
        <f>Raw_Data!C808</f>
        <v>Finance</v>
      </c>
      <c r="D808" s="13" t="str">
        <f>Raw_Data!D808</f>
        <v>Accounts Executive</v>
      </c>
      <c r="E808" s="13" t="str">
        <f>Raw_Data!E808</f>
        <v>Kolkata</v>
      </c>
      <c r="F808" s="13" t="str">
        <f>Raw_Data!F808</f>
        <v>Neha Sen</v>
      </c>
      <c r="G808" s="14">
        <f>DATE(VALUE(RIGHT(Raw_Data!G808,4)),VALUE(MID(Raw_Data!G808,4,2)),VALUE(LEFT(Raw_Data!G808,2)))</f>
        <v>46160</v>
      </c>
      <c r="H808" s="13" t="str">
        <f t="shared" si="48"/>
        <v>May-2026</v>
      </c>
      <c r="I808" s="13" t="str">
        <f t="shared" si="49"/>
        <v>Mon</v>
      </c>
      <c r="J808" s="13" t="str">
        <f>Raw_Data!H808</f>
        <v>Present</v>
      </c>
      <c r="K808" s="15">
        <f>IF(Raw_Data!I808="","",TIMEVALUE(Raw_Data!I808))</f>
        <v>0.42986111111111114</v>
      </c>
      <c r="L808" s="15">
        <f>IF(Raw_Data!J808="","",TIMEVALUE(Raw_Data!J808))</f>
        <v>0.76527777777777772</v>
      </c>
      <c r="M808" s="13">
        <f>Raw_Data!K808</f>
        <v>8.0500000000000007</v>
      </c>
      <c r="N808" s="13">
        <f>Raw_Data!L808</f>
        <v>13</v>
      </c>
      <c r="O808" s="13">
        <f>Raw_Data!M808</f>
        <v>10</v>
      </c>
      <c r="P808" s="13">
        <f t="shared" si="50"/>
        <v>3</v>
      </c>
      <c r="Q808" s="13">
        <f>Raw_Data!O808</f>
        <v>13</v>
      </c>
      <c r="R808" s="16">
        <f t="shared" si="51"/>
        <v>76.923076923076934</v>
      </c>
      <c r="S808" s="16">
        <f>Raw_Data!Q808</f>
        <v>76.900000000000006</v>
      </c>
      <c r="T808" s="17">
        <f>Raw_Data!R808</f>
        <v>0.05</v>
      </c>
      <c r="U808" s="13" t="str">
        <f>Raw_Data!S808</f>
        <v>Low</v>
      </c>
      <c r="V808" s="13" t="str">
        <f>Raw_Data!T808</f>
        <v>In Progress</v>
      </c>
    </row>
    <row r="809" spans="1:22" x14ac:dyDescent="0.3">
      <c r="A809" s="13" t="str">
        <f>Raw_Data!A809</f>
        <v>EMP008</v>
      </c>
      <c r="B809" s="13" t="str">
        <f>Raw_Data!B809</f>
        <v>Ishita Roy</v>
      </c>
      <c r="C809" s="13" t="str">
        <f>Raw_Data!C809</f>
        <v>Finance</v>
      </c>
      <c r="D809" s="13" t="str">
        <f>Raw_Data!D809</f>
        <v>Finance Executive</v>
      </c>
      <c r="E809" s="13" t="str">
        <f>Raw_Data!E809</f>
        <v>Kolkata</v>
      </c>
      <c r="F809" s="13" t="str">
        <f>Raw_Data!F809</f>
        <v>Neha Sen</v>
      </c>
      <c r="G809" s="14">
        <f>DATE(VALUE(RIGHT(Raw_Data!G809,4)),VALUE(MID(Raw_Data!G809,4,2)),VALUE(LEFT(Raw_Data!G809,2)))</f>
        <v>46160</v>
      </c>
      <c r="H809" s="13" t="str">
        <f t="shared" si="48"/>
        <v>May-2026</v>
      </c>
      <c r="I809" s="13" t="str">
        <f t="shared" si="49"/>
        <v>Mon</v>
      </c>
      <c r="J809" s="13" t="str">
        <f>Raw_Data!H809</f>
        <v>Present</v>
      </c>
      <c r="K809" s="15">
        <f>IF(Raw_Data!I809="","",TIMEVALUE(Raw_Data!I809))</f>
        <v>0.38472222222222224</v>
      </c>
      <c r="L809" s="15">
        <f>IF(Raw_Data!J809="","",TIMEVALUE(Raw_Data!J809))</f>
        <v>0.74097222222222225</v>
      </c>
      <c r="M809" s="13">
        <f>Raw_Data!K809</f>
        <v>8.56</v>
      </c>
      <c r="N809" s="13">
        <f>Raw_Data!L809</f>
        <v>23</v>
      </c>
      <c r="O809" s="13">
        <f>Raw_Data!M809</f>
        <v>22</v>
      </c>
      <c r="P809" s="13">
        <f t="shared" si="50"/>
        <v>1</v>
      </c>
      <c r="Q809" s="13">
        <f>Raw_Data!O809</f>
        <v>23</v>
      </c>
      <c r="R809" s="16">
        <f t="shared" si="51"/>
        <v>95.652173913043484</v>
      </c>
      <c r="S809" s="16">
        <f>Raw_Data!Q809</f>
        <v>95.7</v>
      </c>
      <c r="T809" s="17">
        <f>Raw_Data!R809</f>
        <v>0.56000000000000005</v>
      </c>
      <c r="U809" s="13" t="str">
        <f>Raw_Data!S809</f>
        <v>Low</v>
      </c>
      <c r="V809" s="13" t="str">
        <f>Raw_Data!T809</f>
        <v>In Progress</v>
      </c>
    </row>
    <row r="810" spans="1:22" x14ac:dyDescent="0.3">
      <c r="A810" s="13" t="str">
        <f>Raw_Data!A810</f>
        <v>EMP009</v>
      </c>
      <c r="B810" s="13" t="str">
        <f>Raw_Data!B810</f>
        <v>Arjun Nair</v>
      </c>
      <c r="C810" s="13" t="str">
        <f>Raw_Data!C810</f>
        <v>Sales</v>
      </c>
      <c r="D810" s="13" t="str">
        <f>Raw_Data!D810</f>
        <v>Sales Executive</v>
      </c>
      <c r="E810" s="13" t="str">
        <f>Raw_Data!E810</f>
        <v>Kolkata</v>
      </c>
      <c r="F810" s="13" t="str">
        <f>Raw_Data!F810</f>
        <v>Sourav Das</v>
      </c>
      <c r="G810" s="14">
        <f>DATE(VALUE(RIGHT(Raw_Data!G810,4)),VALUE(MID(Raw_Data!G810,4,2)),VALUE(LEFT(Raw_Data!G810,2)))</f>
        <v>46160</v>
      </c>
      <c r="H810" s="13" t="str">
        <f t="shared" si="48"/>
        <v>May-2026</v>
      </c>
      <c r="I810" s="13" t="str">
        <f t="shared" si="49"/>
        <v>Mon</v>
      </c>
      <c r="J810" s="13" t="str">
        <f>Raw_Data!H810</f>
        <v>Present</v>
      </c>
      <c r="K810" s="15">
        <f>IF(Raw_Data!I810="","",TIMEVALUE(Raw_Data!I810))</f>
        <v>0.42708333333333331</v>
      </c>
      <c r="L810" s="15">
        <f>IF(Raw_Data!J810="","",TIMEVALUE(Raw_Data!J810))</f>
        <v>0.75</v>
      </c>
      <c r="M810" s="13">
        <f>Raw_Data!K810</f>
        <v>7.76</v>
      </c>
      <c r="N810" s="13">
        <f>Raw_Data!L810</f>
        <v>24</v>
      </c>
      <c r="O810" s="13">
        <f>Raw_Data!M810</f>
        <v>18</v>
      </c>
      <c r="P810" s="13">
        <f t="shared" si="50"/>
        <v>6</v>
      </c>
      <c r="Q810" s="13">
        <f>Raw_Data!O810</f>
        <v>24</v>
      </c>
      <c r="R810" s="16">
        <f t="shared" si="51"/>
        <v>75</v>
      </c>
      <c r="S810" s="16">
        <f>Raw_Data!Q810</f>
        <v>75</v>
      </c>
      <c r="T810" s="17">
        <f>Raw_Data!R810</f>
        <v>0</v>
      </c>
      <c r="U810" s="13" t="str">
        <f>Raw_Data!S810</f>
        <v>High</v>
      </c>
      <c r="V810" s="13" t="str">
        <f>Raw_Data!T810</f>
        <v>Pending</v>
      </c>
    </row>
    <row r="811" spans="1:22" x14ac:dyDescent="0.3">
      <c r="A811" s="13" t="str">
        <f>Raw_Data!A811</f>
        <v>EMP010</v>
      </c>
      <c r="B811" s="13" t="str">
        <f>Raw_Data!B811</f>
        <v>Meera Kapoor</v>
      </c>
      <c r="C811" s="13" t="str">
        <f>Raw_Data!C811</f>
        <v>Sales</v>
      </c>
      <c r="D811" s="13" t="str">
        <f>Raw_Data!D811</f>
        <v>Sales Executive</v>
      </c>
      <c r="E811" s="13" t="str">
        <f>Raw_Data!E811</f>
        <v>Kolkata</v>
      </c>
      <c r="F811" s="13" t="str">
        <f>Raw_Data!F811</f>
        <v>Sourav Das</v>
      </c>
      <c r="G811" s="14">
        <f>DATE(VALUE(RIGHT(Raw_Data!G811,4)),VALUE(MID(Raw_Data!G811,4,2)),VALUE(LEFT(Raw_Data!G811,2)))</f>
        <v>46160</v>
      </c>
      <c r="H811" s="13" t="str">
        <f t="shared" si="48"/>
        <v>May-2026</v>
      </c>
      <c r="I811" s="13" t="str">
        <f t="shared" si="49"/>
        <v>Mon</v>
      </c>
      <c r="J811" s="13" t="str">
        <f>Raw_Data!H811</f>
        <v>Present</v>
      </c>
      <c r="K811" s="15">
        <f>IF(Raw_Data!I811="","",TIMEVALUE(Raw_Data!I811))</f>
        <v>0.38333333333333336</v>
      </c>
      <c r="L811" s="15">
        <f>IF(Raw_Data!J811="","",TIMEVALUE(Raw_Data!J811))</f>
        <v>0.70138888888888884</v>
      </c>
      <c r="M811" s="13">
        <f>Raw_Data!K811</f>
        <v>7.64</v>
      </c>
      <c r="N811" s="13">
        <f>Raw_Data!L811</f>
        <v>23</v>
      </c>
      <c r="O811" s="13">
        <f>Raw_Data!M811</f>
        <v>23</v>
      </c>
      <c r="P811" s="13">
        <f t="shared" si="50"/>
        <v>0</v>
      </c>
      <c r="Q811" s="13">
        <f>Raw_Data!O811</f>
        <v>23</v>
      </c>
      <c r="R811" s="16">
        <f t="shared" si="51"/>
        <v>100</v>
      </c>
      <c r="S811" s="16">
        <f>Raw_Data!Q811</f>
        <v>100</v>
      </c>
      <c r="T811" s="17">
        <f>Raw_Data!R811</f>
        <v>0</v>
      </c>
      <c r="U811" s="13" t="str">
        <f>Raw_Data!S811</f>
        <v>Low</v>
      </c>
      <c r="V811" s="13" t="str">
        <f>Raw_Data!T811</f>
        <v>Closed</v>
      </c>
    </row>
    <row r="812" spans="1:22" x14ac:dyDescent="0.3">
      <c r="A812" s="13" t="str">
        <f>Raw_Data!A812</f>
        <v>EMP011</v>
      </c>
      <c r="B812" s="13" t="str">
        <f>Raw_Data!B812</f>
        <v>Karan Malhotra</v>
      </c>
      <c r="C812" s="13" t="str">
        <f>Raw_Data!C812</f>
        <v>Sales</v>
      </c>
      <c r="D812" s="13" t="str">
        <f>Raw_Data!D812</f>
        <v>Senior Executive</v>
      </c>
      <c r="E812" s="13" t="str">
        <f>Raw_Data!E812</f>
        <v>Kolkata</v>
      </c>
      <c r="F812" s="13" t="str">
        <f>Raw_Data!F812</f>
        <v>Sourav Das</v>
      </c>
      <c r="G812" s="14">
        <f>DATE(VALUE(RIGHT(Raw_Data!G812,4)),VALUE(MID(Raw_Data!G812,4,2)),VALUE(LEFT(Raw_Data!G812,2)))</f>
        <v>46160</v>
      </c>
      <c r="H812" s="13" t="str">
        <f t="shared" si="48"/>
        <v>May-2026</v>
      </c>
      <c r="I812" s="13" t="str">
        <f t="shared" si="49"/>
        <v>Mon</v>
      </c>
      <c r="J812" s="13" t="str">
        <f>Raw_Data!H812</f>
        <v>Present</v>
      </c>
      <c r="K812" s="15">
        <f>IF(Raw_Data!I812="","",TIMEVALUE(Raw_Data!I812))</f>
        <v>0.41666666666666669</v>
      </c>
      <c r="L812" s="15">
        <f>IF(Raw_Data!J812="","",TIMEVALUE(Raw_Data!J812))</f>
        <v>0.72291666666666665</v>
      </c>
      <c r="M812" s="13">
        <f>Raw_Data!K812</f>
        <v>7.36</v>
      </c>
      <c r="N812" s="13">
        <f>Raw_Data!L812</f>
        <v>17</v>
      </c>
      <c r="O812" s="13">
        <f>Raw_Data!M812</f>
        <v>12</v>
      </c>
      <c r="P812" s="13">
        <f t="shared" si="50"/>
        <v>5</v>
      </c>
      <c r="Q812" s="13">
        <f>Raw_Data!O812</f>
        <v>17</v>
      </c>
      <c r="R812" s="16">
        <f t="shared" si="51"/>
        <v>70.588235294117652</v>
      </c>
      <c r="S812" s="16">
        <f>Raw_Data!Q812</f>
        <v>70.599999999999994</v>
      </c>
      <c r="T812" s="17">
        <f>Raw_Data!R812</f>
        <v>0</v>
      </c>
      <c r="U812" s="13" t="str">
        <f>Raw_Data!S812</f>
        <v>Medium</v>
      </c>
      <c r="V812" s="13" t="str">
        <f>Raw_Data!T812</f>
        <v>Pending</v>
      </c>
    </row>
    <row r="813" spans="1:22" x14ac:dyDescent="0.3">
      <c r="A813" s="13" t="str">
        <f>Raw_Data!A813</f>
        <v>EMP012</v>
      </c>
      <c r="B813" s="13" t="str">
        <f>Raw_Data!B813</f>
        <v>Tanya Bose</v>
      </c>
      <c r="C813" s="13" t="str">
        <f>Raw_Data!C813</f>
        <v>HR</v>
      </c>
      <c r="D813" s="13" t="str">
        <f>Raw_Data!D813</f>
        <v>HR Executive</v>
      </c>
      <c r="E813" s="13" t="str">
        <f>Raw_Data!E813</f>
        <v>Kolkata</v>
      </c>
      <c r="F813" s="13" t="str">
        <f>Raw_Data!F813</f>
        <v>Ritu Ghosh</v>
      </c>
      <c r="G813" s="14">
        <f>DATE(VALUE(RIGHT(Raw_Data!G813,4)),VALUE(MID(Raw_Data!G813,4,2)),VALUE(LEFT(Raw_Data!G813,2)))</f>
        <v>46160</v>
      </c>
      <c r="H813" s="13" t="str">
        <f t="shared" si="48"/>
        <v>May-2026</v>
      </c>
      <c r="I813" s="13" t="str">
        <f t="shared" si="49"/>
        <v>Mon</v>
      </c>
      <c r="J813" s="13" t="str">
        <f>Raw_Data!H813</f>
        <v>Present</v>
      </c>
      <c r="K813" s="15">
        <f>IF(Raw_Data!I813="","",TIMEVALUE(Raw_Data!I813))</f>
        <v>0.38263888888888886</v>
      </c>
      <c r="L813" s="15">
        <f>IF(Raw_Data!J813="","",TIMEVALUE(Raw_Data!J813))</f>
        <v>0.74305555555555558</v>
      </c>
      <c r="M813" s="13">
        <f>Raw_Data!K813</f>
        <v>8.65</v>
      </c>
      <c r="N813" s="13">
        <f>Raw_Data!L813</f>
        <v>13</v>
      </c>
      <c r="O813" s="13">
        <f>Raw_Data!M813</f>
        <v>13</v>
      </c>
      <c r="P813" s="13">
        <f t="shared" si="50"/>
        <v>0</v>
      </c>
      <c r="Q813" s="13">
        <f>Raw_Data!O813</f>
        <v>13</v>
      </c>
      <c r="R813" s="16">
        <f t="shared" si="51"/>
        <v>100</v>
      </c>
      <c r="S813" s="16">
        <f>Raw_Data!Q813</f>
        <v>100</v>
      </c>
      <c r="T813" s="17">
        <f>Raw_Data!R813</f>
        <v>0.65</v>
      </c>
      <c r="U813" s="13" t="str">
        <f>Raw_Data!S813</f>
        <v>Low</v>
      </c>
      <c r="V813" s="13" t="str">
        <f>Raw_Data!T813</f>
        <v>Closed</v>
      </c>
    </row>
    <row r="814" spans="1:22" x14ac:dyDescent="0.3">
      <c r="A814" s="13" t="str">
        <f>Raw_Data!A814</f>
        <v>EMP013</v>
      </c>
      <c r="B814" s="13" t="str">
        <f>Raw_Data!B814</f>
        <v>Aditya Jain</v>
      </c>
      <c r="C814" s="13" t="str">
        <f>Raw_Data!C814</f>
        <v>Customer Support</v>
      </c>
      <c r="D814" s="13" t="str">
        <f>Raw_Data!D814</f>
        <v>Support Executive</v>
      </c>
      <c r="E814" s="13" t="str">
        <f>Raw_Data!E814</f>
        <v>Kolkata</v>
      </c>
      <c r="F814" s="13" t="str">
        <f>Raw_Data!F814</f>
        <v>Ritu Ghosh</v>
      </c>
      <c r="G814" s="14">
        <f>DATE(VALUE(RIGHT(Raw_Data!G814,4)),VALUE(MID(Raw_Data!G814,4,2)),VALUE(LEFT(Raw_Data!G814,2)))</f>
        <v>46160</v>
      </c>
      <c r="H814" s="13" t="str">
        <f t="shared" si="48"/>
        <v>May-2026</v>
      </c>
      <c r="I814" s="13" t="str">
        <f t="shared" si="49"/>
        <v>Mon</v>
      </c>
      <c r="J814" s="13" t="str">
        <f>Raw_Data!H814</f>
        <v>Present</v>
      </c>
      <c r="K814" s="15">
        <f>IF(Raw_Data!I814="","",TIMEVALUE(Raw_Data!I814))</f>
        <v>0.38680555555555557</v>
      </c>
      <c r="L814" s="15">
        <f>IF(Raw_Data!J814="","",TIMEVALUE(Raw_Data!J814))</f>
        <v>0.75138888888888888</v>
      </c>
      <c r="M814" s="13">
        <f>Raw_Data!K814</f>
        <v>8.76</v>
      </c>
      <c r="N814" s="13">
        <f>Raw_Data!L814</f>
        <v>29</v>
      </c>
      <c r="O814" s="13">
        <f>Raw_Data!M814</f>
        <v>29</v>
      </c>
      <c r="P814" s="13">
        <f t="shared" si="50"/>
        <v>0</v>
      </c>
      <c r="Q814" s="13">
        <f>Raw_Data!O814</f>
        <v>29</v>
      </c>
      <c r="R814" s="16">
        <f t="shared" si="51"/>
        <v>100</v>
      </c>
      <c r="S814" s="16">
        <f>Raw_Data!Q814</f>
        <v>100</v>
      </c>
      <c r="T814" s="17">
        <f>Raw_Data!R814</f>
        <v>0.76</v>
      </c>
      <c r="U814" s="13" t="str">
        <f>Raw_Data!S814</f>
        <v>Low</v>
      </c>
      <c r="V814" s="13" t="str">
        <f>Raw_Data!T814</f>
        <v>Closed</v>
      </c>
    </row>
    <row r="815" spans="1:22" x14ac:dyDescent="0.3">
      <c r="A815" s="13" t="str">
        <f>Raw_Data!A815</f>
        <v>EMP014</v>
      </c>
      <c r="B815" s="13" t="str">
        <f>Raw_Data!B815</f>
        <v>Neha Agarwal</v>
      </c>
      <c r="C815" s="13" t="str">
        <f>Raw_Data!C815</f>
        <v>Customer Support</v>
      </c>
      <c r="D815" s="13" t="str">
        <f>Raw_Data!D815</f>
        <v>Support Executive</v>
      </c>
      <c r="E815" s="13" t="str">
        <f>Raw_Data!E815</f>
        <v>Kolkata</v>
      </c>
      <c r="F815" s="13" t="str">
        <f>Raw_Data!F815</f>
        <v>Ritu Ghosh</v>
      </c>
      <c r="G815" s="14">
        <f>DATE(VALUE(RIGHT(Raw_Data!G815,4)),VALUE(MID(Raw_Data!G815,4,2)),VALUE(LEFT(Raw_Data!G815,2)))</f>
        <v>46160</v>
      </c>
      <c r="H815" s="13" t="str">
        <f t="shared" si="48"/>
        <v>May-2026</v>
      </c>
      <c r="I815" s="13" t="str">
        <f t="shared" si="49"/>
        <v>Mon</v>
      </c>
      <c r="J815" s="13" t="str">
        <f>Raw_Data!H815</f>
        <v>Present</v>
      </c>
      <c r="K815" s="15">
        <f>IF(Raw_Data!I815="","",TIMEVALUE(Raw_Data!I815))</f>
        <v>0.42916666666666664</v>
      </c>
      <c r="L815" s="15">
        <f>IF(Raw_Data!J815="","",TIMEVALUE(Raw_Data!J815))</f>
        <v>0.77013888888888893</v>
      </c>
      <c r="M815" s="13">
        <f>Raw_Data!K815</f>
        <v>8.19</v>
      </c>
      <c r="N815" s="13">
        <f>Raw_Data!L815</f>
        <v>23</v>
      </c>
      <c r="O815" s="13">
        <f>Raw_Data!M815</f>
        <v>23</v>
      </c>
      <c r="P815" s="13">
        <f t="shared" si="50"/>
        <v>0</v>
      </c>
      <c r="Q815" s="13">
        <f>Raw_Data!O815</f>
        <v>23</v>
      </c>
      <c r="R815" s="16">
        <f t="shared" si="51"/>
        <v>100</v>
      </c>
      <c r="S815" s="16">
        <f>Raw_Data!Q815</f>
        <v>100</v>
      </c>
      <c r="T815" s="17">
        <f>Raw_Data!R815</f>
        <v>0.19</v>
      </c>
      <c r="U815" s="13" t="str">
        <f>Raw_Data!S815</f>
        <v>Low</v>
      </c>
      <c r="V815" s="13" t="str">
        <f>Raw_Data!T815</f>
        <v>Closed</v>
      </c>
    </row>
    <row r="816" spans="1:22" x14ac:dyDescent="0.3">
      <c r="A816" s="13" t="str">
        <f>Raw_Data!A816</f>
        <v>EMP015</v>
      </c>
      <c r="B816" s="13" t="str">
        <f>Raw_Data!B816</f>
        <v>Siddharth Roy</v>
      </c>
      <c r="C816" s="13" t="str">
        <f>Raw_Data!C816</f>
        <v>Customer Support</v>
      </c>
      <c r="D816" s="13" t="str">
        <f>Raw_Data!D816</f>
        <v>Senior Executive</v>
      </c>
      <c r="E816" s="13" t="str">
        <f>Raw_Data!E816</f>
        <v>Kolkata</v>
      </c>
      <c r="F816" s="13" t="str">
        <f>Raw_Data!F816</f>
        <v>Ritu Ghosh</v>
      </c>
      <c r="G816" s="14">
        <f>DATE(VALUE(RIGHT(Raw_Data!G816,4)),VALUE(MID(Raw_Data!G816,4,2)),VALUE(LEFT(Raw_Data!G816,2)))</f>
        <v>46160</v>
      </c>
      <c r="H816" s="13" t="str">
        <f t="shared" si="48"/>
        <v>May-2026</v>
      </c>
      <c r="I816" s="13" t="str">
        <f t="shared" si="49"/>
        <v>Mon</v>
      </c>
      <c r="J816" s="13" t="str">
        <f>Raw_Data!H816</f>
        <v>Present</v>
      </c>
      <c r="K816" s="15">
        <f>IF(Raw_Data!I816="","",TIMEVALUE(Raw_Data!I816))</f>
        <v>0.37916666666666665</v>
      </c>
      <c r="L816" s="15">
        <f>IF(Raw_Data!J816="","",TIMEVALUE(Raw_Data!J816))</f>
        <v>0.76041666666666663</v>
      </c>
      <c r="M816" s="13">
        <f>Raw_Data!K816</f>
        <v>9.15</v>
      </c>
      <c r="N816" s="13">
        <f>Raw_Data!L816</f>
        <v>23</v>
      </c>
      <c r="O816" s="13">
        <f>Raw_Data!M816</f>
        <v>21</v>
      </c>
      <c r="P816" s="13">
        <f t="shared" si="50"/>
        <v>2</v>
      </c>
      <c r="Q816" s="13">
        <f>Raw_Data!O816</f>
        <v>23</v>
      </c>
      <c r="R816" s="16">
        <f t="shared" si="51"/>
        <v>91.304347826086953</v>
      </c>
      <c r="S816" s="16">
        <f>Raw_Data!Q816</f>
        <v>91.3</v>
      </c>
      <c r="T816" s="17">
        <f>Raw_Data!R816</f>
        <v>1.1499999999999999</v>
      </c>
      <c r="U816" s="13" t="str">
        <f>Raw_Data!S816</f>
        <v>Medium</v>
      </c>
      <c r="V816" s="13" t="str">
        <f>Raw_Data!T816</f>
        <v>In Progress</v>
      </c>
    </row>
    <row r="817" spans="1:22" x14ac:dyDescent="0.3">
      <c r="A817" s="13" t="str">
        <f>Raw_Data!A817</f>
        <v>EMP016</v>
      </c>
      <c r="B817" s="13" t="str">
        <f>Raw_Data!B817</f>
        <v>Pooja Saha</v>
      </c>
      <c r="C817" s="13" t="str">
        <f>Raw_Data!C817</f>
        <v>Operations</v>
      </c>
      <c r="D817" s="13" t="str">
        <f>Raw_Data!D817</f>
        <v>Process Executive</v>
      </c>
      <c r="E817" s="13" t="str">
        <f>Raw_Data!E817</f>
        <v>Durgapur</v>
      </c>
      <c r="F817" s="13" t="str">
        <f>Raw_Data!F817</f>
        <v>Amit Roy</v>
      </c>
      <c r="G817" s="14">
        <f>DATE(VALUE(RIGHT(Raw_Data!G817,4)),VALUE(MID(Raw_Data!G817,4,2)),VALUE(LEFT(Raw_Data!G817,2)))</f>
        <v>46160</v>
      </c>
      <c r="H817" s="13" t="str">
        <f t="shared" si="48"/>
        <v>May-2026</v>
      </c>
      <c r="I817" s="13" t="str">
        <f t="shared" si="49"/>
        <v>Mon</v>
      </c>
      <c r="J817" s="13" t="str">
        <f>Raw_Data!H817</f>
        <v>Present</v>
      </c>
      <c r="K817" s="15">
        <f>IF(Raw_Data!I817="","",TIMEVALUE(Raw_Data!I817))</f>
        <v>0.38680555555555557</v>
      </c>
      <c r="L817" s="15">
        <f>IF(Raw_Data!J817="","",TIMEVALUE(Raw_Data!J817))</f>
        <v>0.75624999999999998</v>
      </c>
      <c r="M817" s="13">
        <f>Raw_Data!K817</f>
        <v>8.8699999999999992</v>
      </c>
      <c r="N817" s="13">
        <f>Raw_Data!L817</f>
        <v>27</v>
      </c>
      <c r="O817" s="13">
        <f>Raw_Data!M817</f>
        <v>26</v>
      </c>
      <c r="P817" s="13">
        <f t="shared" si="50"/>
        <v>1</v>
      </c>
      <c r="Q817" s="13">
        <f>Raw_Data!O817</f>
        <v>27</v>
      </c>
      <c r="R817" s="16">
        <f t="shared" si="51"/>
        <v>96.296296296296291</v>
      </c>
      <c r="S817" s="16">
        <f>Raw_Data!Q817</f>
        <v>96.3</v>
      </c>
      <c r="T817" s="17">
        <f>Raw_Data!R817</f>
        <v>0.87</v>
      </c>
      <c r="U817" s="13" t="str">
        <f>Raw_Data!S817</f>
        <v>Medium</v>
      </c>
      <c r="V817" s="13" t="str">
        <f>Raw_Data!T817</f>
        <v>In Progress</v>
      </c>
    </row>
    <row r="818" spans="1:22" x14ac:dyDescent="0.3">
      <c r="A818" s="13" t="str">
        <f>Raw_Data!A818</f>
        <v>EMP017</v>
      </c>
      <c r="B818" s="13" t="str">
        <f>Raw_Data!B818</f>
        <v>Abhishek Paul</v>
      </c>
      <c r="C818" s="13" t="str">
        <f>Raw_Data!C818</f>
        <v>Operations</v>
      </c>
      <c r="D818" s="13" t="str">
        <f>Raw_Data!D818</f>
        <v>Process Executive</v>
      </c>
      <c r="E818" s="13" t="str">
        <f>Raw_Data!E818</f>
        <v>Durgapur</v>
      </c>
      <c r="F818" s="13" t="str">
        <f>Raw_Data!F818</f>
        <v>Amit Roy</v>
      </c>
      <c r="G818" s="14">
        <f>DATE(VALUE(RIGHT(Raw_Data!G818,4)),VALUE(MID(Raw_Data!G818,4,2)),VALUE(LEFT(Raw_Data!G818,2)))</f>
        <v>46160</v>
      </c>
      <c r="H818" s="13" t="str">
        <f t="shared" si="48"/>
        <v>May-2026</v>
      </c>
      <c r="I818" s="13" t="str">
        <f t="shared" si="49"/>
        <v>Mon</v>
      </c>
      <c r="J818" s="13" t="str">
        <f>Raw_Data!H818</f>
        <v>Present</v>
      </c>
      <c r="K818" s="15">
        <f>IF(Raw_Data!I818="","",TIMEVALUE(Raw_Data!I818))</f>
        <v>0.38750000000000001</v>
      </c>
      <c r="L818" s="15">
        <f>IF(Raw_Data!J818="","",TIMEVALUE(Raw_Data!J818))</f>
        <v>0.74652777777777779</v>
      </c>
      <c r="M818" s="13">
        <f>Raw_Data!K818</f>
        <v>8.6300000000000008</v>
      </c>
      <c r="N818" s="13">
        <f>Raw_Data!L818</f>
        <v>30</v>
      </c>
      <c r="O818" s="13">
        <f>Raw_Data!M818</f>
        <v>24</v>
      </c>
      <c r="P818" s="13">
        <f t="shared" si="50"/>
        <v>6</v>
      </c>
      <c r="Q818" s="13">
        <f>Raw_Data!O818</f>
        <v>30</v>
      </c>
      <c r="R818" s="16">
        <f t="shared" si="51"/>
        <v>80</v>
      </c>
      <c r="S818" s="16">
        <f>Raw_Data!Q818</f>
        <v>80</v>
      </c>
      <c r="T818" s="17">
        <f>Raw_Data!R818</f>
        <v>0.63</v>
      </c>
      <c r="U818" s="13" t="str">
        <f>Raw_Data!S818</f>
        <v>Low</v>
      </c>
      <c r="V818" s="13" t="str">
        <f>Raw_Data!T818</f>
        <v>Pending</v>
      </c>
    </row>
    <row r="819" spans="1:22" x14ac:dyDescent="0.3">
      <c r="A819" s="13" t="str">
        <f>Raw_Data!A819</f>
        <v>EMP018</v>
      </c>
      <c r="B819" s="13" t="str">
        <f>Raw_Data!B819</f>
        <v>Nandini Ghosh</v>
      </c>
      <c r="C819" s="13" t="str">
        <f>Raw_Data!C819</f>
        <v>Finance</v>
      </c>
      <c r="D819" s="13" t="str">
        <f>Raw_Data!D819</f>
        <v>Finance Executive</v>
      </c>
      <c r="E819" s="13" t="str">
        <f>Raw_Data!E819</f>
        <v>Durgapur</v>
      </c>
      <c r="F819" s="13" t="str">
        <f>Raw_Data!F819</f>
        <v>Neha Sen</v>
      </c>
      <c r="G819" s="14">
        <f>DATE(VALUE(RIGHT(Raw_Data!G819,4)),VALUE(MID(Raw_Data!G819,4,2)),VALUE(LEFT(Raw_Data!G819,2)))</f>
        <v>46160</v>
      </c>
      <c r="H819" s="13" t="str">
        <f t="shared" si="48"/>
        <v>May-2026</v>
      </c>
      <c r="I819" s="13" t="str">
        <f t="shared" si="49"/>
        <v>Mon</v>
      </c>
      <c r="J819" s="13" t="str">
        <f>Raw_Data!H819</f>
        <v>Present</v>
      </c>
      <c r="K819" s="15">
        <f>IF(Raw_Data!I819="","",TIMEVALUE(Raw_Data!I819))</f>
        <v>0.38333333333333336</v>
      </c>
      <c r="L819" s="15">
        <f>IF(Raw_Data!J819="","",TIMEVALUE(Raw_Data!J819))</f>
        <v>0.69027777777777777</v>
      </c>
      <c r="M819" s="13">
        <f>Raw_Data!K819</f>
        <v>7.37</v>
      </c>
      <c r="N819" s="13">
        <f>Raw_Data!L819</f>
        <v>23</v>
      </c>
      <c r="O819" s="13">
        <f>Raw_Data!M819</f>
        <v>22</v>
      </c>
      <c r="P819" s="13">
        <f t="shared" si="50"/>
        <v>1</v>
      </c>
      <c r="Q819" s="13">
        <f>Raw_Data!O819</f>
        <v>23</v>
      </c>
      <c r="R819" s="16">
        <f t="shared" si="51"/>
        <v>95.652173913043484</v>
      </c>
      <c r="S819" s="16">
        <f>Raw_Data!Q819</f>
        <v>95.7</v>
      </c>
      <c r="T819" s="17">
        <f>Raw_Data!R819</f>
        <v>0</v>
      </c>
      <c r="U819" s="13" t="str">
        <f>Raw_Data!S819</f>
        <v>Medium</v>
      </c>
      <c r="V819" s="13" t="str">
        <f>Raw_Data!T819</f>
        <v>In Progress</v>
      </c>
    </row>
    <row r="820" spans="1:22" x14ac:dyDescent="0.3">
      <c r="A820" s="13" t="str">
        <f>Raw_Data!A820</f>
        <v>EMP019</v>
      </c>
      <c r="B820" s="13" t="str">
        <f>Raw_Data!B820</f>
        <v>Manish Kumar</v>
      </c>
      <c r="C820" s="13" t="str">
        <f>Raw_Data!C820</f>
        <v>Sales</v>
      </c>
      <c r="D820" s="13" t="str">
        <f>Raw_Data!D820</f>
        <v>Sales Executive</v>
      </c>
      <c r="E820" s="13" t="str">
        <f>Raw_Data!E820</f>
        <v>Durgapur</v>
      </c>
      <c r="F820" s="13" t="str">
        <f>Raw_Data!F820</f>
        <v>Sourav Das</v>
      </c>
      <c r="G820" s="14">
        <f>DATE(VALUE(RIGHT(Raw_Data!G820,4)),VALUE(MID(Raw_Data!G820,4,2)),VALUE(LEFT(Raw_Data!G820,2)))</f>
        <v>46160</v>
      </c>
      <c r="H820" s="13" t="str">
        <f t="shared" si="48"/>
        <v>May-2026</v>
      </c>
      <c r="I820" s="13" t="str">
        <f t="shared" si="49"/>
        <v>Mon</v>
      </c>
      <c r="J820" s="13" t="str">
        <f>Raw_Data!H820</f>
        <v>Present</v>
      </c>
      <c r="K820" s="15">
        <f>IF(Raw_Data!I820="","",TIMEVALUE(Raw_Data!I820))</f>
        <v>0.37638888888888888</v>
      </c>
      <c r="L820" s="15">
        <f>IF(Raw_Data!J820="","",TIMEVALUE(Raw_Data!J820))</f>
        <v>0.69791666666666663</v>
      </c>
      <c r="M820" s="13">
        <f>Raw_Data!K820</f>
        <v>7.72</v>
      </c>
      <c r="N820" s="13">
        <f>Raw_Data!L820</f>
        <v>25</v>
      </c>
      <c r="O820" s="13">
        <f>Raw_Data!M820</f>
        <v>18</v>
      </c>
      <c r="P820" s="13">
        <f t="shared" si="50"/>
        <v>7</v>
      </c>
      <c r="Q820" s="13">
        <f>Raw_Data!O820</f>
        <v>25</v>
      </c>
      <c r="R820" s="16">
        <f t="shared" si="51"/>
        <v>72</v>
      </c>
      <c r="S820" s="16">
        <f>Raw_Data!Q820</f>
        <v>72</v>
      </c>
      <c r="T820" s="17">
        <f>Raw_Data!R820</f>
        <v>0</v>
      </c>
      <c r="U820" s="13" t="str">
        <f>Raw_Data!S820</f>
        <v>Medium</v>
      </c>
      <c r="V820" s="13" t="str">
        <f>Raw_Data!T820</f>
        <v>Pending</v>
      </c>
    </row>
    <row r="821" spans="1:22" x14ac:dyDescent="0.3">
      <c r="A821" s="13" t="str">
        <f>Raw_Data!A821</f>
        <v>EMP020</v>
      </c>
      <c r="B821" s="13" t="str">
        <f>Raw_Data!B821</f>
        <v>Riya Chatterjee</v>
      </c>
      <c r="C821" s="13" t="str">
        <f>Raw_Data!C821</f>
        <v>Customer Support</v>
      </c>
      <c r="D821" s="13" t="str">
        <f>Raw_Data!D821</f>
        <v>Support Executive</v>
      </c>
      <c r="E821" s="13" t="str">
        <f>Raw_Data!E821</f>
        <v>Durgapur</v>
      </c>
      <c r="F821" s="13" t="str">
        <f>Raw_Data!F821</f>
        <v>Ritu Ghosh</v>
      </c>
      <c r="G821" s="14">
        <f>DATE(VALUE(RIGHT(Raw_Data!G821,4)),VALUE(MID(Raw_Data!G821,4,2)),VALUE(LEFT(Raw_Data!G821,2)))</f>
        <v>46160</v>
      </c>
      <c r="H821" s="13" t="str">
        <f t="shared" si="48"/>
        <v>May-2026</v>
      </c>
      <c r="I821" s="13" t="str">
        <f t="shared" si="49"/>
        <v>Mon</v>
      </c>
      <c r="J821" s="13" t="str">
        <f>Raw_Data!H821</f>
        <v>Present</v>
      </c>
      <c r="K821" s="15">
        <f>IF(Raw_Data!I821="","",TIMEVALUE(Raw_Data!I821))</f>
        <v>0.37777777777777777</v>
      </c>
      <c r="L821" s="15">
        <f>IF(Raw_Data!J821="","",TIMEVALUE(Raw_Data!J821))</f>
        <v>0.74375000000000002</v>
      </c>
      <c r="M821" s="13">
        <f>Raw_Data!K821</f>
        <v>8.7899999999999991</v>
      </c>
      <c r="N821" s="13">
        <f>Raw_Data!L821</f>
        <v>24</v>
      </c>
      <c r="O821" s="13">
        <f>Raw_Data!M821</f>
        <v>22</v>
      </c>
      <c r="P821" s="13">
        <f t="shared" si="50"/>
        <v>2</v>
      </c>
      <c r="Q821" s="13">
        <f>Raw_Data!O821</f>
        <v>24</v>
      </c>
      <c r="R821" s="16">
        <f t="shared" si="51"/>
        <v>91.666666666666657</v>
      </c>
      <c r="S821" s="16">
        <f>Raw_Data!Q821</f>
        <v>91.7</v>
      </c>
      <c r="T821" s="17">
        <f>Raw_Data!R821</f>
        <v>0.79</v>
      </c>
      <c r="U821" s="13" t="str">
        <f>Raw_Data!S821</f>
        <v>Medium</v>
      </c>
      <c r="V821" s="13" t="str">
        <f>Raw_Data!T821</f>
        <v>In Progress</v>
      </c>
    </row>
    <row r="822" spans="1:22" x14ac:dyDescent="0.3">
      <c r="A822" s="13" t="str">
        <f>Raw_Data!A822</f>
        <v>EMP001</v>
      </c>
      <c r="B822" s="13" t="str">
        <f>Raw_Data!B822</f>
        <v>Aarav Sharma</v>
      </c>
      <c r="C822" s="13" t="str">
        <f>Raw_Data!C822</f>
        <v>Operations</v>
      </c>
      <c r="D822" s="13" t="str">
        <f>Raw_Data!D822</f>
        <v>MIS Executive</v>
      </c>
      <c r="E822" s="13" t="str">
        <f>Raw_Data!E822</f>
        <v>Kolkata</v>
      </c>
      <c r="F822" s="13" t="str">
        <f>Raw_Data!F822</f>
        <v>Amit Roy</v>
      </c>
      <c r="G822" s="14">
        <f>DATE(VALUE(RIGHT(Raw_Data!G822,4)),VALUE(MID(Raw_Data!G822,4,2)),VALUE(LEFT(Raw_Data!G822,2)))</f>
        <v>46161</v>
      </c>
      <c r="H822" s="13" t="str">
        <f t="shared" si="48"/>
        <v>May-2026</v>
      </c>
      <c r="I822" s="13" t="str">
        <f t="shared" si="49"/>
        <v>Tue</v>
      </c>
      <c r="J822" s="13" t="str">
        <f>Raw_Data!H822</f>
        <v>Present</v>
      </c>
      <c r="K822" s="15">
        <f>IF(Raw_Data!I822="","",TIMEVALUE(Raw_Data!I822))</f>
        <v>0.38124999999999998</v>
      </c>
      <c r="L822" s="15">
        <f>IF(Raw_Data!J822="","",TIMEVALUE(Raw_Data!J822))</f>
        <v>0.73819444444444449</v>
      </c>
      <c r="M822" s="13">
        <f>Raw_Data!K822</f>
        <v>8.57</v>
      </c>
      <c r="N822" s="13">
        <f>Raw_Data!L822</f>
        <v>25</v>
      </c>
      <c r="O822" s="13">
        <f>Raw_Data!M822</f>
        <v>25</v>
      </c>
      <c r="P822" s="13">
        <f t="shared" si="50"/>
        <v>0</v>
      </c>
      <c r="Q822" s="13">
        <f>Raw_Data!O822</f>
        <v>25</v>
      </c>
      <c r="R822" s="16">
        <f t="shared" si="51"/>
        <v>100</v>
      </c>
      <c r="S822" s="16">
        <f>Raw_Data!Q822</f>
        <v>100</v>
      </c>
      <c r="T822" s="17">
        <f>Raw_Data!R822</f>
        <v>0.56999999999999995</v>
      </c>
      <c r="U822" s="13" t="str">
        <f>Raw_Data!S822</f>
        <v>Low</v>
      </c>
      <c r="V822" s="13" t="str">
        <f>Raw_Data!T822</f>
        <v>Closed</v>
      </c>
    </row>
    <row r="823" spans="1:22" x14ac:dyDescent="0.3">
      <c r="A823" s="13" t="str">
        <f>Raw_Data!A823</f>
        <v>EMP002</v>
      </c>
      <c r="B823" s="13" t="str">
        <f>Raw_Data!B823</f>
        <v>Priya Singh</v>
      </c>
      <c r="C823" s="13" t="str">
        <f>Raw_Data!C823</f>
        <v>Operations</v>
      </c>
      <c r="D823" s="13" t="str">
        <f>Raw_Data!D823</f>
        <v>Process Executive</v>
      </c>
      <c r="E823" s="13" t="str">
        <f>Raw_Data!E823</f>
        <v>Kolkata</v>
      </c>
      <c r="F823" s="13" t="str">
        <f>Raw_Data!F823</f>
        <v>Amit Roy</v>
      </c>
      <c r="G823" s="14">
        <f>DATE(VALUE(RIGHT(Raw_Data!G823,4)),VALUE(MID(Raw_Data!G823,4,2)),VALUE(LEFT(Raw_Data!G823,2)))</f>
        <v>46161</v>
      </c>
      <c r="H823" s="13" t="str">
        <f t="shared" si="48"/>
        <v>May-2026</v>
      </c>
      <c r="I823" s="13" t="str">
        <f t="shared" si="49"/>
        <v>Tue</v>
      </c>
      <c r="J823" s="13" t="str">
        <f>Raw_Data!H823</f>
        <v>Present</v>
      </c>
      <c r="K823" s="15">
        <f>IF(Raw_Data!I823="","",TIMEVALUE(Raw_Data!I823))</f>
        <v>0.42430555555555555</v>
      </c>
      <c r="L823" s="15">
        <f>IF(Raw_Data!J823="","",TIMEVALUE(Raw_Data!J823))</f>
        <v>0.82291666666666663</v>
      </c>
      <c r="M823" s="13">
        <f>Raw_Data!K823</f>
        <v>9.58</v>
      </c>
      <c r="N823" s="13">
        <f>Raw_Data!L823</f>
        <v>18</v>
      </c>
      <c r="O823" s="13">
        <f>Raw_Data!M823</f>
        <v>16</v>
      </c>
      <c r="P823" s="13">
        <f t="shared" si="50"/>
        <v>2</v>
      </c>
      <c r="Q823" s="13">
        <f>Raw_Data!O823</f>
        <v>18</v>
      </c>
      <c r="R823" s="16">
        <f t="shared" si="51"/>
        <v>88.888888888888886</v>
      </c>
      <c r="S823" s="16">
        <f>Raw_Data!Q823</f>
        <v>88.9</v>
      </c>
      <c r="T823" s="17">
        <f>Raw_Data!R823</f>
        <v>1.58</v>
      </c>
      <c r="U823" s="13" t="str">
        <f>Raw_Data!S823</f>
        <v>High</v>
      </c>
      <c r="V823" s="13" t="str">
        <f>Raw_Data!T823</f>
        <v>In Progress</v>
      </c>
    </row>
    <row r="824" spans="1:22" x14ac:dyDescent="0.3">
      <c r="A824" s="13" t="str">
        <f>Raw_Data!A824</f>
        <v>EMP003</v>
      </c>
      <c r="B824" s="13" t="str">
        <f>Raw_Data!B824</f>
        <v>Rahul Verma</v>
      </c>
      <c r="C824" s="13" t="str">
        <f>Raw_Data!C824</f>
        <v>Operations</v>
      </c>
      <c r="D824" s="13" t="str">
        <f>Raw_Data!D824</f>
        <v>Process Executive</v>
      </c>
      <c r="E824" s="13" t="str">
        <f>Raw_Data!E824</f>
        <v>Kolkata</v>
      </c>
      <c r="F824" s="13" t="str">
        <f>Raw_Data!F824</f>
        <v>Amit Roy</v>
      </c>
      <c r="G824" s="14">
        <f>DATE(VALUE(RIGHT(Raw_Data!G824,4)),VALUE(MID(Raw_Data!G824,4,2)),VALUE(LEFT(Raw_Data!G824,2)))</f>
        <v>46161</v>
      </c>
      <c r="H824" s="13" t="str">
        <f t="shared" si="48"/>
        <v>May-2026</v>
      </c>
      <c r="I824" s="13" t="str">
        <f t="shared" si="49"/>
        <v>Tue</v>
      </c>
      <c r="J824" s="13" t="str">
        <f>Raw_Data!H824</f>
        <v>Present</v>
      </c>
      <c r="K824" s="15">
        <f>IF(Raw_Data!I824="","",TIMEVALUE(Raw_Data!I824))</f>
        <v>0.38263888888888886</v>
      </c>
      <c r="L824" s="15">
        <f>IF(Raw_Data!J824="","",TIMEVALUE(Raw_Data!J824))</f>
        <v>0.77222222222222225</v>
      </c>
      <c r="M824" s="13">
        <f>Raw_Data!K824</f>
        <v>9.36</v>
      </c>
      <c r="N824" s="13">
        <f>Raw_Data!L824</f>
        <v>20</v>
      </c>
      <c r="O824" s="13">
        <f>Raw_Data!M824</f>
        <v>20</v>
      </c>
      <c r="P824" s="13">
        <f t="shared" si="50"/>
        <v>0</v>
      </c>
      <c r="Q824" s="13">
        <f>Raw_Data!O824</f>
        <v>20</v>
      </c>
      <c r="R824" s="16">
        <f t="shared" si="51"/>
        <v>100</v>
      </c>
      <c r="S824" s="16">
        <f>Raw_Data!Q824</f>
        <v>100</v>
      </c>
      <c r="T824" s="17">
        <f>Raw_Data!R824</f>
        <v>1.36</v>
      </c>
      <c r="U824" s="13" t="str">
        <f>Raw_Data!S824</f>
        <v>Low</v>
      </c>
      <c r="V824" s="13" t="str">
        <f>Raw_Data!T824</f>
        <v>Closed</v>
      </c>
    </row>
    <row r="825" spans="1:22" x14ac:dyDescent="0.3">
      <c r="A825" s="13" t="str">
        <f>Raw_Data!A825</f>
        <v>EMP004</v>
      </c>
      <c r="B825" s="13" t="str">
        <f>Raw_Data!B825</f>
        <v>Sneha Das</v>
      </c>
      <c r="C825" s="13" t="str">
        <f>Raw_Data!C825</f>
        <v>Operations</v>
      </c>
      <c r="D825" s="13" t="str">
        <f>Raw_Data!D825</f>
        <v>Senior Executive</v>
      </c>
      <c r="E825" s="13" t="str">
        <f>Raw_Data!E825</f>
        <v>Kolkata</v>
      </c>
      <c r="F825" s="13" t="str">
        <f>Raw_Data!F825</f>
        <v>Amit Roy</v>
      </c>
      <c r="G825" s="14">
        <f>DATE(VALUE(RIGHT(Raw_Data!G825,4)),VALUE(MID(Raw_Data!G825,4,2)),VALUE(LEFT(Raw_Data!G825,2)))</f>
        <v>46161</v>
      </c>
      <c r="H825" s="13" t="str">
        <f t="shared" si="48"/>
        <v>May-2026</v>
      </c>
      <c r="I825" s="13" t="str">
        <f t="shared" si="49"/>
        <v>Tue</v>
      </c>
      <c r="J825" s="13" t="str">
        <f>Raw_Data!H825</f>
        <v>Present</v>
      </c>
      <c r="K825" s="15">
        <f>IF(Raw_Data!I825="","",TIMEVALUE(Raw_Data!I825))</f>
        <v>0.37708333333333333</v>
      </c>
      <c r="L825" s="15">
        <f>IF(Raw_Data!J825="","",TIMEVALUE(Raw_Data!J825))</f>
        <v>0.7631944444444444</v>
      </c>
      <c r="M825" s="13">
        <f>Raw_Data!K825</f>
        <v>9.27</v>
      </c>
      <c r="N825" s="13">
        <f>Raw_Data!L825</f>
        <v>26</v>
      </c>
      <c r="O825" s="13">
        <f>Raw_Data!M825</f>
        <v>25</v>
      </c>
      <c r="P825" s="13">
        <f t="shared" si="50"/>
        <v>1</v>
      </c>
      <c r="Q825" s="13">
        <f>Raw_Data!O825</f>
        <v>26</v>
      </c>
      <c r="R825" s="16">
        <f t="shared" si="51"/>
        <v>96.15384615384616</v>
      </c>
      <c r="S825" s="16">
        <f>Raw_Data!Q825</f>
        <v>96.2</v>
      </c>
      <c r="T825" s="17">
        <f>Raw_Data!R825</f>
        <v>1.27</v>
      </c>
      <c r="U825" s="13" t="str">
        <f>Raw_Data!S825</f>
        <v>Medium</v>
      </c>
      <c r="V825" s="13" t="str">
        <f>Raw_Data!T825</f>
        <v>In Progress</v>
      </c>
    </row>
    <row r="826" spans="1:22" x14ac:dyDescent="0.3">
      <c r="A826" s="13" t="str">
        <f>Raw_Data!A826</f>
        <v>EMP005</v>
      </c>
      <c r="B826" s="13" t="str">
        <f>Raw_Data!B826</f>
        <v>Vikram Patel</v>
      </c>
      <c r="C826" s="13" t="str">
        <f>Raw_Data!C826</f>
        <v>Operations</v>
      </c>
      <c r="D826" s="13" t="str">
        <f>Raw_Data!D826</f>
        <v>Process Executive</v>
      </c>
      <c r="E826" s="13" t="str">
        <f>Raw_Data!E826</f>
        <v>Kolkata</v>
      </c>
      <c r="F826" s="13" t="str">
        <f>Raw_Data!F826</f>
        <v>Amit Roy</v>
      </c>
      <c r="G826" s="14">
        <f>DATE(VALUE(RIGHT(Raw_Data!G826,4)),VALUE(MID(Raw_Data!G826,4,2)),VALUE(LEFT(Raw_Data!G826,2)))</f>
        <v>46161</v>
      </c>
      <c r="H826" s="13" t="str">
        <f t="shared" si="48"/>
        <v>May-2026</v>
      </c>
      <c r="I826" s="13" t="str">
        <f t="shared" si="49"/>
        <v>Tue</v>
      </c>
      <c r="J826" s="13" t="str">
        <f>Raw_Data!H826</f>
        <v>Present</v>
      </c>
      <c r="K826" s="15">
        <f>IF(Raw_Data!I826="","",TIMEVALUE(Raw_Data!I826))</f>
        <v>0.42499999999999999</v>
      </c>
      <c r="L826" s="15">
        <f>IF(Raw_Data!J826="","",TIMEVALUE(Raw_Data!J826))</f>
        <v>0.7631944444444444</v>
      </c>
      <c r="M826" s="13">
        <f>Raw_Data!K826</f>
        <v>8.1199999999999992</v>
      </c>
      <c r="N826" s="13">
        <f>Raw_Data!L826</f>
        <v>21</v>
      </c>
      <c r="O826" s="13">
        <f>Raw_Data!M826</f>
        <v>19</v>
      </c>
      <c r="P826" s="13">
        <f t="shared" si="50"/>
        <v>2</v>
      </c>
      <c r="Q826" s="13">
        <f>Raw_Data!O826</f>
        <v>21</v>
      </c>
      <c r="R826" s="16">
        <f t="shared" si="51"/>
        <v>90.476190476190482</v>
      </c>
      <c r="S826" s="16">
        <f>Raw_Data!Q826</f>
        <v>90.5</v>
      </c>
      <c r="T826" s="17">
        <f>Raw_Data!R826</f>
        <v>0.12</v>
      </c>
      <c r="U826" s="13" t="str">
        <f>Raw_Data!S826</f>
        <v>Medium</v>
      </c>
      <c r="V826" s="13" t="str">
        <f>Raw_Data!T826</f>
        <v>In Progress</v>
      </c>
    </row>
    <row r="827" spans="1:22" x14ac:dyDescent="0.3">
      <c r="A827" s="13" t="str">
        <f>Raw_Data!A827</f>
        <v>EMP006</v>
      </c>
      <c r="B827" s="13" t="str">
        <f>Raw_Data!B827</f>
        <v>Ananya Gupta</v>
      </c>
      <c r="C827" s="13" t="str">
        <f>Raw_Data!C827</f>
        <v>Finance</v>
      </c>
      <c r="D827" s="13" t="str">
        <f>Raw_Data!D827</f>
        <v>Finance Executive</v>
      </c>
      <c r="E827" s="13" t="str">
        <f>Raw_Data!E827</f>
        <v>Kolkata</v>
      </c>
      <c r="F827" s="13" t="str">
        <f>Raw_Data!F827</f>
        <v>Neha Sen</v>
      </c>
      <c r="G827" s="14">
        <f>DATE(VALUE(RIGHT(Raw_Data!G827,4)),VALUE(MID(Raw_Data!G827,4,2)),VALUE(LEFT(Raw_Data!G827,2)))</f>
        <v>46161</v>
      </c>
      <c r="H827" s="13" t="str">
        <f t="shared" si="48"/>
        <v>May-2026</v>
      </c>
      <c r="I827" s="13" t="str">
        <f t="shared" si="49"/>
        <v>Tue</v>
      </c>
      <c r="J827" s="13" t="str">
        <f>Raw_Data!H827</f>
        <v>Present</v>
      </c>
      <c r="K827" s="15">
        <f>IF(Raw_Data!I827="","",TIMEVALUE(Raw_Data!I827))</f>
        <v>0.38680555555555557</v>
      </c>
      <c r="L827" s="15">
        <f>IF(Raw_Data!J827="","",TIMEVALUE(Raw_Data!J827))</f>
        <v>0.72499999999999998</v>
      </c>
      <c r="M827" s="13">
        <f>Raw_Data!K827</f>
        <v>8.1199999999999992</v>
      </c>
      <c r="N827" s="13">
        <f>Raw_Data!L827</f>
        <v>24</v>
      </c>
      <c r="O827" s="13">
        <f>Raw_Data!M827</f>
        <v>18</v>
      </c>
      <c r="P827" s="13">
        <f t="shared" si="50"/>
        <v>6</v>
      </c>
      <c r="Q827" s="13">
        <f>Raw_Data!O827</f>
        <v>24</v>
      </c>
      <c r="R827" s="16">
        <f t="shared" si="51"/>
        <v>75</v>
      </c>
      <c r="S827" s="16">
        <f>Raw_Data!Q827</f>
        <v>75</v>
      </c>
      <c r="T827" s="17">
        <f>Raw_Data!R827</f>
        <v>0.12</v>
      </c>
      <c r="U827" s="13" t="str">
        <f>Raw_Data!S827</f>
        <v>Critical</v>
      </c>
      <c r="V827" s="13" t="str">
        <f>Raw_Data!T827</f>
        <v>Pending</v>
      </c>
    </row>
    <row r="828" spans="1:22" x14ac:dyDescent="0.3">
      <c r="A828" s="13" t="str">
        <f>Raw_Data!A828</f>
        <v>EMP007</v>
      </c>
      <c r="B828" s="13" t="str">
        <f>Raw_Data!B828</f>
        <v>Rohan Mehta</v>
      </c>
      <c r="C828" s="13" t="str">
        <f>Raw_Data!C828</f>
        <v>Finance</v>
      </c>
      <c r="D828" s="13" t="str">
        <f>Raw_Data!D828</f>
        <v>Accounts Executive</v>
      </c>
      <c r="E828" s="13" t="str">
        <f>Raw_Data!E828</f>
        <v>Kolkata</v>
      </c>
      <c r="F828" s="13" t="str">
        <f>Raw_Data!F828</f>
        <v>Neha Sen</v>
      </c>
      <c r="G828" s="14">
        <f>DATE(VALUE(RIGHT(Raw_Data!G828,4)),VALUE(MID(Raw_Data!G828,4,2)),VALUE(LEFT(Raw_Data!G828,2)))</f>
        <v>46161</v>
      </c>
      <c r="H828" s="13" t="str">
        <f t="shared" si="48"/>
        <v>May-2026</v>
      </c>
      <c r="I828" s="13" t="str">
        <f t="shared" si="49"/>
        <v>Tue</v>
      </c>
      <c r="J828" s="13" t="str">
        <f>Raw_Data!H828</f>
        <v>Present</v>
      </c>
      <c r="K828" s="15">
        <f>IF(Raw_Data!I828="","",TIMEVALUE(Raw_Data!I828))</f>
        <v>0.375</v>
      </c>
      <c r="L828" s="15">
        <f>IF(Raw_Data!J828="","",TIMEVALUE(Raw_Data!J828))</f>
        <v>0.68194444444444446</v>
      </c>
      <c r="M828" s="13">
        <f>Raw_Data!K828</f>
        <v>7.37</v>
      </c>
      <c r="N828" s="13">
        <f>Raw_Data!L828</f>
        <v>11</v>
      </c>
      <c r="O828" s="13">
        <f>Raw_Data!M828</f>
        <v>7</v>
      </c>
      <c r="P828" s="13">
        <f t="shared" si="50"/>
        <v>4</v>
      </c>
      <c r="Q828" s="13">
        <f>Raw_Data!O828</f>
        <v>11</v>
      </c>
      <c r="R828" s="16">
        <f t="shared" si="51"/>
        <v>63.636363636363633</v>
      </c>
      <c r="S828" s="16">
        <f>Raw_Data!Q828</f>
        <v>63.6</v>
      </c>
      <c r="T828" s="17">
        <f>Raw_Data!R828</f>
        <v>0</v>
      </c>
      <c r="U828" s="13" t="str">
        <f>Raw_Data!S828</f>
        <v>Medium</v>
      </c>
      <c r="V828" s="13" t="str">
        <f>Raw_Data!T828</f>
        <v>Pending</v>
      </c>
    </row>
    <row r="829" spans="1:22" x14ac:dyDescent="0.3">
      <c r="A829" s="13" t="str">
        <f>Raw_Data!A829</f>
        <v>EMP008</v>
      </c>
      <c r="B829" s="13" t="str">
        <f>Raw_Data!B829</f>
        <v>Ishita Roy</v>
      </c>
      <c r="C829" s="13" t="str">
        <f>Raw_Data!C829</f>
        <v>Finance</v>
      </c>
      <c r="D829" s="13" t="str">
        <f>Raw_Data!D829</f>
        <v>Finance Executive</v>
      </c>
      <c r="E829" s="13" t="str">
        <f>Raw_Data!E829</f>
        <v>Kolkata</v>
      </c>
      <c r="F829" s="13" t="str">
        <f>Raw_Data!F829</f>
        <v>Neha Sen</v>
      </c>
      <c r="G829" s="14">
        <f>DATE(VALUE(RIGHT(Raw_Data!G829,4)),VALUE(MID(Raw_Data!G829,4,2)),VALUE(LEFT(Raw_Data!G829,2)))</f>
        <v>46161</v>
      </c>
      <c r="H829" s="13" t="str">
        <f t="shared" si="48"/>
        <v>May-2026</v>
      </c>
      <c r="I829" s="13" t="str">
        <f t="shared" si="49"/>
        <v>Tue</v>
      </c>
      <c r="J829" s="13" t="str">
        <f>Raw_Data!H829</f>
        <v>Present</v>
      </c>
      <c r="K829" s="15">
        <f>IF(Raw_Data!I829="","",TIMEVALUE(Raw_Data!I829))</f>
        <v>0.41944444444444445</v>
      </c>
      <c r="L829" s="15">
        <f>IF(Raw_Data!J829="","",TIMEVALUE(Raw_Data!J829))</f>
        <v>0.72777777777777775</v>
      </c>
      <c r="M829" s="13">
        <f>Raw_Data!K829</f>
        <v>7.4</v>
      </c>
      <c r="N829" s="13">
        <f>Raw_Data!L829</f>
        <v>12</v>
      </c>
      <c r="O829" s="13">
        <f>Raw_Data!M829</f>
        <v>10</v>
      </c>
      <c r="P829" s="13">
        <f t="shared" si="50"/>
        <v>2</v>
      </c>
      <c r="Q829" s="13">
        <f>Raw_Data!O829</f>
        <v>12</v>
      </c>
      <c r="R829" s="16">
        <f t="shared" si="51"/>
        <v>83.333333333333343</v>
      </c>
      <c r="S829" s="16">
        <f>Raw_Data!Q829</f>
        <v>83.3</v>
      </c>
      <c r="T829" s="17">
        <f>Raw_Data!R829</f>
        <v>0</v>
      </c>
      <c r="U829" s="13" t="str">
        <f>Raw_Data!S829</f>
        <v>Medium</v>
      </c>
      <c r="V829" s="13" t="str">
        <f>Raw_Data!T829</f>
        <v>In Progress</v>
      </c>
    </row>
    <row r="830" spans="1:22" x14ac:dyDescent="0.3">
      <c r="A830" s="13" t="str">
        <f>Raw_Data!A830</f>
        <v>EMP009</v>
      </c>
      <c r="B830" s="13" t="str">
        <f>Raw_Data!B830</f>
        <v>Arjun Nair</v>
      </c>
      <c r="C830" s="13" t="str">
        <f>Raw_Data!C830</f>
        <v>Sales</v>
      </c>
      <c r="D830" s="13" t="str">
        <f>Raw_Data!D830</f>
        <v>Sales Executive</v>
      </c>
      <c r="E830" s="13" t="str">
        <f>Raw_Data!E830</f>
        <v>Kolkata</v>
      </c>
      <c r="F830" s="13" t="str">
        <f>Raw_Data!F830</f>
        <v>Sourav Das</v>
      </c>
      <c r="G830" s="14">
        <f>DATE(VALUE(RIGHT(Raw_Data!G830,4)),VALUE(MID(Raw_Data!G830,4,2)),VALUE(LEFT(Raw_Data!G830,2)))</f>
        <v>46161</v>
      </c>
      <c r="H830" s="13" t="str">
        <f t="shared" si="48"/>
        <v>May-2026</v>
      </c>
      <c r="I830" s="13" t="str">
        <f t="shared" si="49"/>
        <v>Tue</v>
      </c>
      <c r="J830" s="13" t="str">
        <f>Raw_Data!H830</f>
        <v>Present</v>
      </c>
      <c r="K830" s="15">
        <f>IF(Raw_Data!I830="","",TIMEVALUE(Raw_Data!I830))</f>
        <v>0.42986111111111114</v>
      </c>
      <c r="L830" s="15">
        <f>IF(Raw_Data!J830="","",TIMEVALUE(Raw_Data!J830))</f>
        <v>0.74722222222222223</v>
      </c>
      <c r="M830" s="13">
        <f>Raw_Data!K830</f>
        <v>7.63</v>
      </c>
      <c r="N830" s="13">
        <f>Raw_Data!L830</f>
        <v>15</v>
      </c>
      <c r="O830" s="13">
        <f>Raw_Data!M830</f>
        <v>13</v>
      </c>
      <c r="P830" s="13">
        <f t="shared" si="50"/>
        <v>2</v>
      </c>
      <c r="Q830" s="13">
        <f>Raw_Data!O830</f>
        <v>15</v>
      </c>
      <c r="R830" s="16">
        <f t="shared" si="51"/>
        <v>86.666666666666671</v>
      </c>
      <c r="S830" s="16">
        <f>Raw_Data!Q830</f>
        <v>86.7</v>
      </c>
      <c r="T830" s="17">
        <f>Raw_Data!R830</f>
        <v>0</v>
      </c>
      <c r="U830" s="13" t="str">
        <f>Raw_Data!S830</f>
        <v>Medium</v>
      </c>
      <c r="V830" s="13" t="str">
        <f>Raw_Data!T830</f>
        <v>In Progress</v>
      </c>
    </row>
    <row r="831" spans="1:22" x14ac:dyDescent="0.3">
      <c r="A831" s="13" t="str">
        <f>Raw_Data!A831</f>
        <v>EMP010</v>
      </c>
      <c r="B831" s="13" t="str">
        <f>Raw_Data!B831</f>
        <v>Meera Kapoor</v>
      </c>
      <c r="C831" s="13" t="str">
        <f>Raw_Data!C831</f>
        <v>Sales</v>
      </c>
      <c r="D831" s="13" t="str">
        <f>Raw_Data!D831</f>
        <v>Sales Executive</v>
      </c>
      <c r="E831" s="13" t="str">
        <f>Raw_Data!E831</f>
        <v>Kolkata</v>
      </c>
      <c r="F831" s="13" t="str">
        <f>Raw_Data!F831</f>
        <v>Sourav Das</v>
      </c>
      <c r="G831" s="14">
        <f>DATE(VALUE(RIGHT(Raw_Data!G831,4)),VALUE(MID(Raw_Data!G831,4,2)),VALUE(LEFT(Raw_Data!G831,2)))</f>
        <v>46161</v>
      </c>
      <c r="H831" s="13" t="str">
        <f t="shared" si="48"/>
        <v>May-2026</v>
      </c>
      <c r="I831" s="13" t="str">
        <f t="shared" si="49"/>
        <v>Tue</v>
      </c>
      <c r="J831" s="13" t="str">
        <f>Raw_Data!H831</f>
        <v>Present</v>
      </c>
      <c r="K831" s="15">
        <f>IF(Raw_Data!I831="","",TIMEVALUE(Raw_Data!I831))</f>
        <v>0.37986111111111109</v>
      </c>
      <c r="L831" s="15">
        <f>IF(Raw_Data!J831="","",TIMEVALUE(Raw_Data!J831))</f>
        <v>0.69861111111111107</v>
      </c>
      <c r="M831" s="13">
        <f>Raw_Data!K831</f>
        <v>7.65</v>
      </c>
      <c r="N831" s="13">
        <f>Raw_Data!L831</f>
        <v>14</v>
      </c>
      <c r="O831" s="13">
        <f>Raw_Data!M831</f>
        <v>14</v>
      </c>
      <c r="P831" s="13">
        <f t="shared" si="50"/>
        <v>0</v>
      </c>
      <c r="Q831" s="13">
        <f>Raw_Data!O831</f>
        <v>14</v>
      </c>
      <c r="R831" s="16">
        <f t="shared" si="51"/>
        <v>100</v>
      </c>
      <c r="S831" s="16">
        <f>Raw_Data!Q831</f>
        <v>100</v>
      </c>
      <c r="T831" s="17">
        <f>Raw_Data!R831</f>
        <v>0</v>
      </c>
      <c r="U831" s="13" t="str">
        <f>Raw_Data!S831</f>
        <v>Low</v>
      </c>
      <c r="V831" s="13" t="str">
        <f>Raw_Data!T831</f>
        <v>Closed</v>
      </c>
    </row>
    <row r="832" spans="1:22" x14ac:dyDescent="0.3">
      <c r="A832" s="13" t="str">
        <f>Raw_Data!A832</f>
        <v>EMP011</v>
      </c>
      <c r="B832" s="13" t="str">
        <f>Raw_Data!B832</f>
        <v>Karan Malhotra</v>
      </c>
      <c r="C832" s="13" t="str">
        <f>Raw_Data!C832</f>
        <v>Sales</v>
      </c>
      <c r="D832" s="13" t="str">
        <f>Raw_Data!D832</f>
        <v>Senior Executive</v>
      </c>
      <c r="E832" s="13" t="str">
        <f>Raw_Data!E832</f>
        <v>Kolkata</v>
      </c>
      <c r="F832" s="13" t="str">
        <f>Raw_Data!F832</f>
        <v>Sourav Das</v>
      </c>
      <c r="G832" s="14">
        <f>DATE(VALUE(RIGHT(Raw_Data!G832,4)),VALUE(MID(Raw_Data!G832,4,2)),VALUE(LEFT(Raw_Data!G832,2)))</f>
        <v>46161</v>
      </c>
      <c r="H832" s="13" t="str">
        <f t="shared" si="48"/>
        <v>May-2026</v>
      </c>
      <c r="I832" s="13" t="str">
        <f t="shared" si="49"/>
        <v>Tue</v>
      </c>
      <c r="J832" s="13" t="str">
        <f>Raw_Data!H832</f>
        <v>Present</v>
      </c>
      <c r="K832" s="15">
        <f>IF(Raw_Data!I832="","",TIMEVALUE(Raw_Data!I832))</f>
        <v>0.3840277777777778</v>
      </c>
      <c r="L832" s="15">
        <f>IF(Raw_Data!J832="","",TIMEVALUE(Raw_Data!J832))</f>
        <v>0.77638888888888891</v>
      </c>
      <c r="M832" s="13">
        <f>Raw_Data!K832</f>
        <v>9.42</v>
      </c>
      <c r="N832" s="13">
        <f>Raw_Data!L832</f>
        <v>15</v>
      </c>
      <c r="O832" s="13">
        <f>Raw_Data!M832</f>
        <v>13</v>
      </c>
      <c r="P832" s="13">
        <f t="shared" si="50"/>
        <v>2</v>
      </c>
      <c r="Q832" s="13">
        <f>Raw_Data!O832</f>
        <v>15</v>
      </c>
      <c r="R832" s="16">
        <f t="shared" si="51"/>
        <v>86.666666666666671</v>
      </c>
      <c r="S832" s="16">
        <f>Raw_Data!Q832</f>
        <v>86.7</v>
      </c>
      <c r="T832" s="17">
        <f>Raw_Data!R832</f>
        <v>1.42</v>
      </c>
      <c r="U832" s="13" t="str">
        <f>Raw_Data!S832</f>
        <v>Low</v>
      </c>
      <c r="V832" s="13" t="str">
        <f>Raw_Data!T832</f>
        <v>In Progress</v>
      </c>
    </row>
    <row r="833" spans="1:22" x14ac:dyDescent="0.3">
      <c r="A833" s="13" t="str">
        <f>Raw_Data!A833</f>
        <v>EMP012</v>
      </c>
      <c r="B833" s="13" t="str">
        <f>Raw_Data!B833</f>
        <v>Tanya Bose</v>
      </c>
      <c r="C833" s="13" t="str">
        <f>Raw_Data!C833</f>
        <v>HR</v>
      </c>
      <c r="D833" s="13" t="str">
        <f>Raw_Data!D833</f>
        <v>HR Executive</v>
      </c>
      <c r="E833" s="13" t="str">
        <f>Raw_Data!E833</f>
        <v>Kolkata</v>
      </c>
      <c r="F833" s="13" t="str">
        <f>Raw_Data!F833</f>
        <v>Ritu Ghosh</v>
      </c>
      <c r="G833" s="14">
        <f>DATE(VALUE(RIGHT(Raw_Data!G833,4)),VALUE(MID(Raw_Data!G833,4,2)),VALUE(LEFT(Raw_Data!G833,2)))</f>
        <v>46161</v>
      </c>
      <c r="H833" s="13" t="str">
        <f t="shared" si="48"/>
        <v>May-2026</v>
      </c>
      <c r="I833" s="13" t="str">
        <f t="shared" si="49"/>
        <v>Tue</v>
      </c>
      <c r="J833" s="13" t="str">
        <f>Raw_Data!H833</f>
        <v>Present</v>
      </c>
      <c r="K833" s="15">
        <f>IF(Raw_Data!I833="","",TIMEVALUE(Raw_Data!I833))</f>
        <v>0.42430555555555555</v>
      </c>
      <c r="L833" s="15">
        <f>IF(Raw_Data!J833="","",TIMEVALUE(Raw_Data!J833))</f>
        <v>0.73541666666666672</v>
      </c>
      <c r="M833" s="13">
        <f>Raw_Data!K833</f>
        <v>7.47</v>
      </c>
      <c r="N833" s="13">
        <f>Raw_Data!L833</f>
        <v>5</v>
      </c>
      <c r="O833" s="13">
        <f>Raw_Data!M833</f>
        <v>3</v>
      </c>
      <c r="P833" s="13">
        <f t="shared" si="50"/>
        <v>2</v>
      </c>
      <c r="Q833" s="13">
        <f>Raw_Data!O833</f>
        <v>5</v>
      </c>
      <c r="R833" s="16">
        <f t="shared" si="51"/>
        <v>60</v>
      </c>
      <c r="S833" s="16">
        <f>Raw_Data!Q833</f>
        <v>60</v>
      </c>
      <c r="T833" s="17">
        <f>Raw_Data!R833</f>
        <v>0</v>
      </c>
      <c r="U833" s="13" t="str">
        <f>Raw_Data!S833</f>
        <v>Medium</v>
      </c>
      <c r="V833" s="13" t="str">
        <f>Raw_Data!T833</f>
        <v>In Progress</v>
      </c>
    </row>
    <row r="834" spans="1:22" x14ac:dyDescent="0.3">
      <c r="A834" s="13" t="str">
        <f>Raw_Data!A834</f>
        <v>EMP013</v>
      </c>
      <c r="B834" s="13" t="str">
        <f>Raw_Data!B834</f>
        <v>Aditya Jain</v>
      </c>
      <c r="C834" s="13" t="str">
        <f>Raw_Data!C834</f>
        <v>Customer Support</v>
      </c>
      <c r="D834" s="13" t="str">
        <f>Raw_Data!D834</f>
        <v>Support Executive</v>
      </c>
      <c r="E834" s="13" t="str">
        <f>Raw_Data!E834</f>
        <v>Kolkata</v>
      </c>
      <c r="F834" s="13" t="str">
        <f>Raw_Data!F834</f>
        <v>Ritu Ghosh</v>
      </c>
      <c r="G834" s="14">
        <f>DATE(VALUE(RIGHT(Raw_Data!G834,4)),VALUE(MID(Raw_Data!G834,4,2)),VALUE(LEFT(Raw_Data!G834,2)))</f>
        <v>46161</v>
      </c>
      <c r="H834" s="13" t="str">
        <f t="shared" ref="H834:H897" si="52">TEXT(G834,"mmm-yyyy")</f>
        <v>May-2026</v>
      </c>
      <c r="I834" s="13" t="str">
        <f t="shared" ref="I834:I897" si="53">TEXT(G834,"ddd")</f>
        <v>Tue</v>
      </c>
      <c r="J834" s="13" t="str">
        <f>Raw_Data!H834</f>
        <v>Half Day</v>
      </c>
      <c r="K834" s="15">
        <f>IF(Raw_Data!I834="","",TIMEVALUE(Raw_Data!I834))</f>
        <v>0.38472222222222224</v>
      </c>
      <c r="L834" s="15">
        <f>IF(Raw_Data!J834="","",TIMEVALUE(Raw_Data!J834))</f>
        <v>0.5625</v>
      </c>
      <c r="M834" s="13">
        <f>Raw_Data!K834</f>
        <v>4.28</v>
      </c>
      <c r="N834" s="13">
        <f>Raw_Data!L834</f>
        <v>16</v>
      </c>
      <c r="O834" s="13">
        <f>Raw_Data!M834</f>
        <v>14</v>
      </c>
      <c r="P834" s="13">
        <f t="shared" ref="P834:P897" si="54">N834-O834</f>
        <v>2</v>
      </c>
      <c r="Q834" s="13">
        <f>Raw_Data!O834</f>
        <v>16</v>
      </c>
      <c r="R834" s="16">
        <f t="shared" ref="R834:R897" si="55">IFERROR(O834/N834*100,0)</f>
        <v>87.5</v>
      </c>
      <c r="S834" s="16">
        <f>Raw_Data!Q834</f>
        <v>87.5</v>
      </c>
      <c r="T834" s="17">
        <f>Raw_Data!R834</f>
        <v>0</v>
      </c>
      <c r="U834" s="13" t="str">
        <f>Raw_Data!S834</f>
        <v>Low</v>
      </c>
      <c r="V834" s="13" t="str">
        <f>Raw_Data!T834</f>
        <v>In Progress</v>
      </c>
    </row>
    <row r="835" spans="1:22" x14ac:dyDescent="0.3">
      <c r="A835" s="13" t="str">
        <f>Raw_Data!A835</f>
        <v>EMP014</v>
      </c>
      <c r="B835" s="13" t="str">
        <f>Raw_Data!B835</f>
        <v>Neha Agarwal</v>
      </c>
      <c r="C835" s="13" t="str">
        <f>Raw_Data!C835</f>
        <v>Customer Support</v>
      </c>
      <c r="D835" s="13" t="str">
        <f>Raw_Data!D835</f>
        <v>Support Executive</v>
      </c>
      <c r="E835" s="13" t="str">
        <f>Raw_Data!E835</f>
        <v>Kolkata</v>
      </c>
      <c r="F835" s="13" t="str">
        <f>Raw_Data!F835</f>
        <v>Ritu Ghosh</v>
      </c>
      <c r="G835" s="14">
        <f>DATE(VALUE(RIGHT(Raw_Data!G835,4)),VALUE(MID(Raw_Data!G835,4,2)),VALUE(LEFT(Raw_Data!G835,2)))</f>
        <v>46161</v>
      </c>
      <c r="H835" s="13" t="str">
        <f t="shared" si="52"/>
        <v>May-2026</v>
      </c>
      <c r="I835" s="13" t="str">
        <f t="shared" si="53"/>
        <v>Tue</v>
      </c>
      <c r="J835" s="13" t="str">
        <f>Raw_Data!H835</f>
        <v>Present</v>
      </c>
      <c r="K835" s="15">
        <f>IF(Raw_Data!I835="","",TIMEVALUE(Raw_Data!I835))</f>
        <v>0.3888888888888889</v>
      </c>
      <c r="L835" s="15">
        <f>IF(Raw_Data!J835="","",TIMEVALUE(Raw_Data!J835))</f>
        <v>0.74236111111111114</v>
      </c>
      <c r="M835" s="13">
        <f>Raw_Data!K835</f>
        <v>8.49</v>
      </c>
      <c r="N835" s="13">
        <f>Raw_Data!L835</f>
        <v>28</v>
      </c>
      <c r="O835" s="13">
        <f>Raw_Data!M835</f>
        <v>25</v>
      </c>
      <c r="P835" s="13">
        <f t="shared" si="54"/>
        <v>3</v>
      </c>
      <c r="Q835" s="13">
        <f>Raw_Data!O835</f>
        <v>28</v>
      </c>
      <c r="R835" s="16">
        <f t="shared" si="55"/>
        <v>89.285714285714292</v>
      </c>
      <c r="S835" s="16">
        <f>Raw_Data!Q835</f>
        <v>89.3</v>
      </c>
      <c r="T835" s="17">
        <f>Raw_Data!R835</f>
        <v>0.49</v>
      </c>
      <c r="U835" s="13" t="str">
        <f>Raw_Data!S835</f>
        <v>Medium</v>
      </c>
      <c r="V835" s="13" t="str">
        <f>Raw_Data!T835</f>
        <v>In Progress</v>
      </c>
    </row>
    <row r="836" spans="1:22" x14ac:dyDescent="0.3">
      <c r="A836" s="13" t="str">
        <f>Raw_Data!A836</f>
        <v>EMP015</v>
      </c>
      <c r="B836" s="13" t="str">
        <f>Raw_Data!B836</f>
        <v>Siddharth Roy</v>
      </c>
      <c r="C836" s="13" t="str">
        <f>Raw_Data!C836</f>
        <v>Customer Support</v>
      </c>
      <c r="D836" s="13" t="str">
        <f>Raw_Data!D836</f>
        <v>Senior Executive</v>
      </c>
      <c r="E836" s="13" t="str">
        <f>Raw_Data!E836</f>
        <v>Kolkata</v>
      </c>
      <c r="F836" s="13" t="str">
        <f>Raw_Data!F836</f>
        <v>Ritu Ghosh</v>
      </c>
      <c r="G836" s="14">
        <f>DATE(VALUE(RIGHT(Raw_Data!G836,4)),VALUE(MID(Raw_Data!G836,4,2)),VALUE(LEFT(Raw_Data!G836,2)))</f>
        <v>46161</v>
      </c>
      <c r="H836" s="13" t="str">
        <f t="shared" si="52"/>
        <v>May-2026</v>
      </c>
      <c r="I836" s="13" t="str">
        <f t="shared" si="53"/>
        <v>Tue</v>
      </c>
      <c r="J836" s="13" t="str">
        <f>Raw_Data!H836</f>
        <v>Present</v>
      </c>
      <c r="K836" s="15">
        <f>IF(Raw_Data!I836="","",TIMEVALUE(Raw_Data!I836))</f>
        <v>0.38541666666666669</v>
      </c>
      <c r="L836" s="15">
        <f>IF(Raw_Data!J836="","",TIMEVALUE(Raw_Data!J836))</f>
        <v>0.73055555555555551</v>
      </c>
      <c r="M836" s="13">
        <f>Raw_Data!K836</f>
        <v>8.2899999999999991</v>
      </c>
      <c r="N836" s="13">
        <f>Raw_Data!L836</f>
        <v>33</v>
      </c>
      <c r="O836" s="13">
        <f>Raw_Data!M836</f>
        <v>27</v>
      </c>
      <c r="P836" s="13">
        <f t="shared" si="54"/>
        <v>6</v>
      </c>
      <c r="Q836" s="13">
        <f>Raw_Data!O836</f>
        <v>33</v>
      </c>
      <c r="R836" s="16">
        <f t="shared" si="55"/>
        <v>81.818181818181827</v>
      </c>
      <c r="S836" s="16">
        <f>Raw_Data!Q836</f>
        <v>81.8</v>
      </c>
      <c r="T836" s="17">
        <f>Raw_Data!R836</f>
        <v>0.28999999999999998</v>
      </c>
      <c r="U836" s="13" t="str">
        <f>Raw_Data!S836</f>
        <v>Medium</v>
      </c>
      <c r="V836" s="13" t="str">
        <f>Raw_Data!T836</f>
        <v>Pending</v>
      </c>
    </row>
    <row r="837" spans="1:22" x14ac:dyDescent="0.3">
      <c r="A837" s="13" t="str">
        <f>Raw_Data!A837</f>
        <v>EMP016</v>
      </c>
      <c r="B837" s="13" t="str">
        <f>Raw_Data!B837</f>
        <v>Pooja Saha</v>
      </c>
      <c r="C837" s="13" t="str">
        <f>Raw_Data!C837</f>
        <v>Operations</v>
      </c>
      <c r="D837" s="13" t="str">
        <f>Raw_Data!D837</f>
        <v>Process Executive</v>
      </c>
      <c r="E837" s="13" t="str">
        <f>Raw_Data!E837</f>
        <v>Durgapur</v>
      </c>
      <c r="F837" s="13" t="str">
        <f>Raw_Data!F837</f>
        <v>Amit Roy</v>
      </c>
      <c r="G837" s="14">
        <f>DATE(VALUE(RIGHT(Raw_Data!G837,4)),VALUE(MID(Raw_Data!G837,4,2)),VALUE(LEFT(Raw_Data!G837,2)))</f>
        <v>46161</v>
      </c>
      <c r="H837" s="13" t="str">
        <f t="shared" si="52"/>
        <v>May-2026</v>
      </c>
      <c r="I837" s="13" t="str">
        <f t="shared" si="53"/>
        <v>Tue</v>
      </c>
      <c r="J837" s="13" t="str">
        <f>Raw_Data!H837</f>
        <v>Leave</v>
      </c>
      <c r="K837" s="15" t="str">
        <f>IF(Raw_Data!I837="","",TIMEVALUE(Raw_Data!I837))</f>
        <v/>
      </c>
      <c r="L837" s="15" t="str">
        <f>IF(Raw_Data!J837="","",TIMEVALUE(Raw_Data!J837))</f>
        <v/>
      </c>
      <c r="M837" s="13">
        <f>Raw_Data!K837</f>
        <v>0</v>
      </c>
      <c r="N837" s="13">
        <f>Raw_Data!L837</f>
        <v>0</v>
      </c>
      <c r="O837" s="13">
        <f>Raw_Data!M837</f>
        <v>0</v>
      </c>
      <c r="P837" s="13">
        <f t="shared" si="54"/>
        <v>0</v>
      </c>
      <c r="Q837" s="13">
        <f>Raw_Data!O837</f>
        <v>0</v>
      </c>
      <c r="R837" s="16">
        <f t="shared" si="55"/>
        <v>0</v>
      </c>
      <c r="S837" s="16">
        <f>Raw_Data!Q837</f>
        <v>0</v>
      </c>
      <c r="T837" s="17">
        <f>Raw_Data!R837</f>
        <v>0</v>
      </c>
      <c r="U837" s="13" t="str">
        <f>Raw_Data!S837</f>
        <v>Low</v>
      </c>
      <c r="V837" s="13" t="str">
        <f>Raw_Data!T837</f>
        <v>Closed</v>
      </c>
    </row>
    <row r="838" spans="1:22" x14ac:dyDescent="0.3">
      <c r="A838" s="13" t="str">
        <f>Raw_Data!A838</f>
        <v>EMP017</v>
      </c>
      <c r="B838" s="13" t="str">
        <f>Raw_Data!B838</f>
        <v>Abhishek Paul</v>
      </c>
      <c r="C838" s="13" t="str">
        <f>Raw_Data!C838</f>
        <v>Operations</v>
      </c>
      <c r="D838" s="13" t="str">
        <f>Raw_Data!D838</f>
        <v>Process Executive</v>
      </c>
      <c r="E838" s="13" t="str">
        <f>Raw_Data!E838</f>
        <v>Durgapur</v>
      </c>
      <c r="F838" s="13" t="str">
        <f>Raw_Data!F838</f>
        <v>Amit Roy</v>
      </c>
      <c r="G838" s="14">
        <f>DATE(VALUE(RIGHT(Raw_Data!G838,4)),VALUE(MID(Raw_Data!G838,4,2)),VALUE(LEFT(Raw_Data!G838,2)))</f>
        <v>46161</v>
      </c>
      <c r="H838" s="13" t="str">
        <f t="shared" si="52"/>
        <v>May-2026</v>
      </c>
      <c r="I838" s="13" t="str">
        <f t="shared" si="53"/>
        <v>Tue</v>
      </c>
      <c r="J838" s="13" t="str">
        <f>Raw_Data!H838</f>
        <v>Present</v>
      </c>
      <c r="K838" s="15">
        <f>IF(Raw_Data!I838="","",TIMEVALUE(Raw_Data!I838))</f>
        <v>0.37569444444444444</v>
      </c>
      <c r="L838" s="15">
        <f>IF(Raw_Data!J838="","",TIMEVALUE(Raw_Data!J838))</f>
        <v>0.74513888888888891</v>
      </c>
      <c r="M838" s="13">
        <f>Raw_Data!K838</f>
        <v>8.8699999999999992</v>
      </c>
      <c r="N838" s="13">
        <f>Raw_Data!L838</f>
        <v>20</v>
      </c>
      <c r="O838" s="13">
        <f>Raw_Data!M838</f>
        <v>18</v>
      </c>
      <c r="P838" s="13">
        <f t="shared" si="54"/>
        <v>2</v>
      </c>
      <c r="Q838" s="13">
        <f>Raw_Data!O838</f>
        <v>20</v>
      </c>
      <c r="R838" s="16">
        <f t="shared" si="55"/>
        <v>90</v>
      </c>
      <c r="S838" s="16">
        <f>Raw_Data!Q838</f>
        <v>90</v>
      </c>
      <c r="T838" s="17">
        <f>Raw_Data!R838</f>
        <v>0.87</v>
      </c>
      <c r="U838" s="13" t="str">
        <f>Raw_Data!S838</f>
        <v>Low</v>
      </c>
      <c r="V838" s="13" t="str">
        <f>Raw_Data!T838</f>
        <v>In Progress</v>
      </c>
    </row>
    <row r="839" spans="1:22" x14ac:dyDescent="0.3">
      <c r="A839" s="13" t="str">
        <f>Raw_Data!A839</f>
        <v>EMP018</v>
      </c>
      <c r="B839" s="13" t="str">
        <f>Raw_Data!B839</f>
        <v>Nandini Ghosh</v>
      </c>
      <c r="C839" s="13" t="str">
        <f>Raw_Data!C839</f>
        <v>Finance</v>
      </c>
      <c r="D839" s="13" t="str">
        <f>Raw_Data!D839</f>
        <v>Finance Executive</v>
      </c>
      <c r="E839" s="13" t="str">
        <f>Raw_Data!E839</f>
        <v>Durgapur</v>
      </c>
      <c r="F839" s="13" t="str">
        <f>Raw_Data!F839</f>
        <v>Neha Sen</v>
      </c>
      <c r="G839" s="14">
        <f>DATE(VALUE(RIGHT(Raw_Data!G839,4)),VALUE(MID(Raw_Data!G839,4,2)),VALUE(LEFT(Raw_Data!G839,2)))</f>
        <v>46161</v>
      </c>
      <c r="H839" s="13" t="str">
        <f t="shared" si="52"/>
        <v>May-2026</v>
      </c>
      <c r="I839" s="13" t="str">
        <f t="shared" si="53"/>
        <v>Tue</v>
      </c>
      <c r="J839" s="13" t="str">
        <f>Raw_Data!H839</f>
        <v>Present</v>
      </c>
      <c r="K839" s="15">
        <f>IF(Raw_Data!I839="","",TIMEVALUE(Raw_Data!I839))</f>
        <v>0.37569444444444444</v>
      </c>
      <c r="L839" s="15">
        <f>IF(Raw_Data!J839="","",TIMEVALUE(Raw_Data!J839))</f>
        <v>0.73819444444444449</v>
      </c>
      <c r="M839" s="13">
        <f>Raw_Data!K839</f>
        <v>8.7100000000000009</v>
      </c>
      <c r="N839" s="13">
        <f>Raw_Data!L839</f>
        <v>10</v>
      </c>
      <c r="O839" s="13">
        <f>Raw_Data!M839</f>
        <v>9</v>
      </c>
      <c r="P839" s="13">
        <f t="shared" si="54"/>
        <v>1</v>
      </c>
      <c r="Q839" s="13">
        <f>Raw_Data!O839</f>
        <v>10</v>
      </c>
      <c r="R839" s="16">
        <f t="shared" si="55"/>
        <v>90</v>
      </c>
      <c r="S839" s="16">
        <f>Raw_Data!Q839</f>
        <v>90</v>
      </c>
      <c r="T839" s="17">
        <f>Raw_Data!R839</f>
        <v>0.71</v>
      </c>
      <c r="U839" s="13" t="str">
        <f>Raw_Data!S839</f>
        <v>Low</v>
      </c>
      <c r="V839" s="13" t="str">
        <f>Raw_Data!T839</f>
        <v>In Progress</v>
      </c>
    </row>
    <row r="840" spans="1:22" x14ac:dyDescent="0.3">
      <c r="A840" s="13" t="str">
        <f>Raw_Data!A840</f>
        <v>EMP019</v>
      </c>
      <c r="B840" s="13" t="str">
        <f>Raw_Data!B840</f>
        <v>Manish Kumar</v>
      </c>
      <c r="C840" s="13" t="str">
        <f>Raw_Data!C840</f>
        <v>Sales</v>
      </c>
      <c r="D840" s="13" t="str">
        <f>Raw_Data!D840</f>
        <v>Sales Executive</v>
      </c>
      <c r="E840" s="13" t="str">
        <f>Raw_Data!E840</f>
        <v>Durgapur</v>
      </c>
      <c r="F840" s="13" t="str">
        <f>Raw_Data!F840</f>
        <v>Sourav Das</v>
      </c>
      <c r="G840" s="14">
        <f>DATE(VALUE(RIGHT(Raw_Data!G840,4)),VALUE(MID(Raw_Data!G840,4,2)),VALUE(LEFT(Raw_Data!G840,2)))</f>
        <v>46161</v>
      </c>
      <c r="H840" s="13" t="str">
        <f t="shared" si="52"/>
        <v>May-2026</v>
      </c>
      <c r="I840" s="13" t="str">
        <f t="shared" si="53"/>
        <v>Tue</v>
      </c>
      <c r="J840" s="13" t="str">
        <f>Raw_Data!H840</f>
        <v>Present</v>
      </c>
      <c r="K840" s="15">
        <f>IF(Raw_Data!I840="","",TIMEVALUE(Raw_Data!I840))</f>
        <v>0.38124999999999998</v>
      </c>
      <c r="L840" s="15">
        <f>IF(Raw_Data!J840="","",TIMEVALUE(Raw_Data!J840))</f>
        <v>0.72916666666666663</v>
      </c>
      <c r="M840" s="13">
        <f>Raw_Data!K840</f>
        <v>8.36</v>
      </c>
      <c r="N840" s="13">
        <f>Raw_Data!L840</f>
        <v>16</v>
      </c>
      <c r="O840" s="13">
        <f>Raw_Data!M840</f>
        <v>11</v>
      </c>
      <c r="P840" s="13">
        <f t="shared" si="54"/>
        <v>5</v>
      </c>
      <c r="Q840" s="13">
        <f>Raw_Data!O840</f>
        <v>16</v>
      </c>
      <c r="R840" s="16">
        <f t="shared" si="55"/>
        <v>68.75</v>
      </c>
      <c r="S840" s="16">
        <f>Raw_Data!Q840</f>
        <v>68.8</v>
      </c>
      <c r="T840" s="17">
        <f>Raw_Data!R840</f>
        <v>0.36</v>
      </c>
      <c r="U840" s="13" t="str">
        <f>Raw_Data!S840</f>
        <v>Low</v>
      </c>
      <c r="V840" s="13" t="str">
        <f>Raw_Data!T840</f>
        <v>Pending</v>
      </c>
    </row>
    <row r="841" spans="1:22" x14ac:dyDescent="0.3">
      <c r="A841" s="13" t="str">
        <f>Raw_Data!A841</f>
        <v>EMP020</v>
      </c>
      <c r="B841" s="13" t="str">
        <f>Raw_Data!B841</f>
        <v>Riya Chatterjee</v>
      </c>
      <c r="C841" s="13" t="str">
        <f>Raw_Data!C841</f>
        <v>Customer Support</v>
      </c>
      <c r="D841" s="13" t="str">
        <f>Raw_Data!D841</f>
        <v>Support Executive</v>
      </c>
      <c r="E841" s="13" t="str">
        <f>Raw_Data!E841</f>
        <v>Durgapur</v>
      </c>
      <c r="F841" s="13" t="str">
        <f>Raw_Data!F841</f>
        <v>Ritu Ghosh</v>
      </c>
      <c r="G841" s="14">
        <f>DATE(VALUE(RIGHT(Raw_Data!G841,4)),VALUE(MID(Raw_Data!G841,4,2)),VALUE(LEFT(Raw_Data!G841,2)))</f>
        <v>46161</v>
      </c>
      <c r="H841" s="13" t="str">
        <f t="shared" si="52"/>
        <v>May-2026</v>
      </c>
      <c r="I841" s="13" t="str">
        <f t="shared" si="53"/>
        <v>Tue</v>
      </c>
      <c r="J841" s="13" t="str">
        <f>Raw_Data!H841</f>
        <v>Present</v>
      </c>
      <c r="K841" s="15">
        <f>IF(Raw_Data!I841="","",TIMEVALUE(Raw_Data!I841))</f>
        <v>0.37777777777777777</v>
      </c>
      <c r="L841" s="15">
        <f>IF(Raw_Data!J841="","",TIMEVALUE(Raw_Data!J841))</f>
        <v>0.73888888888888893</v>
      </c>
      <c r="M841" s="13">
        <f>Raw_Data!K841</f>
        <v>8.68</v>
      </c>
      <c r="N841" s="13">
        <f>Raw_Data!L841</f>
        <v>27</v>
      </c>
      <c r="O841" s="13">
        <f>Raw_Data!M841</f>
        <v>26</v>
      </c>
      <c r="P841" s="13">
        <f t="shared" si="54"/>
        <v>1</v>
      </c>
      <c r="Q841" s="13">
        <f>Raw_Data!O841</f>
        <v>27</v>
      </c>
      <c r="R841" s="16">
        <f t="shared" si="55"/>
        <v>96.296296296296291</v>
      </c>
      <c r="S841" s="16">
        <f>Raw_Data!Q841</f>
        <v>96.3</v>
      </c>
      <c r="T841" s="17">
        <f>Raw_Data!R841</f>
        <v>0.68</v>
      </c>
      <c r="U841" s="13" t="str">
        <f>Raw_Data!S841</f>
        <v>Medium</v>
      </c>
      <c r="V841" s="13" t="str">
        <f>Raw_Data!T841</f>
        <v>In Progress</v>
      </c>
    </row>
    <row r="842" spans="1:22" x14ac:dyDescent="0.3">
      <c r="A842" s="13" t="str">
        <f>Raw_Data!A842</f>
        <v>EMP001</v>
      </c>
      <c r="B842" s="13" t="str">
        <f>Raw_Data!B842</f>
        <v>Aarav Sharma</v>
      </c>
      <c r="C842" s="13" t="str">
        <f>Raw_Data!C842</f>
        <v>Operations</v>
      </c>
      <c r="D842" s="13" t="str">
        <f>Raw_Data!D842</f>
        <v>MIS Executive</v>
      </c>
      <c r="E842" s="13" t="str">
        <f>Raw_Data!E842</f>
        <v>Kolkata</v>
      </c>
      <c r="F842" s="13" t="str">
        <f>Raw_Data!F842</f>
        <v>Amit Roy</v>
      </c>
      <c r="G842" s="14">
        <f>DATE(VALUE(RIGHT(Raw_Data!G842,4)),VALUE(MID(Raw_Data!G842,4,2)),VALUE(LEFT(Raw_Data!G842,2)))</f>
        <v>46162</v>
      </c>
      <c r="H842" s="13" t="str">
        <f t="shared" si="52"/>
        <v>May-2026</v>
      </c>
      <c r="I842" s="13" t="str">
        <f t="shared" si="53"/>
        <v>Wed</v>
      </c>
      <c r="J842" s="13" t="str">
        <f>Raw_Data!H842</f>
        <v>Late</v>
      </c>
      <c r="K842" s="15">
        <f>IF(Raw_Data!I842="","",TIMEVALUE(Raw_Data!I842))</f>
        <v>0.46111111111111114</v>
      </c>
      <c r="L842" s="15">
        <f>IF(Raw_Data!J842="","",TIMEVALUE(Raw_Data!J842))</f>
        <v>0.82638888888888884</v>
      </c>
      <c r="M842" s="13">
        <f>Raw_Data!K842</f>
        <v>8.7799999999999994</v>
      </c>
      <c r="N842" s="13">
        <f>Raw_Data!L842</f>
        <v>27</v>
      </c>
      <c r="O842" s="13">
        <f>Raw_Data!M842</f>
        <v>22</v>
      </c>
      <c r="P842" s="13">
        <f t="shared" si="54"/>
        <v>5</v>
      </c>
      <c r="Q842" s="13">
        <f>Raw_Data!O842</f>
        <v>27</v>
      </c>
      <c r="R842" s="16">
        <f t="shared" si="55"/>
        <v>81.481481481481481</v>
      </c>
      <c r="S842" s="16">
        <f>Raw_Data!Q842</f>
        <v>81.5</v>
      </c>
      <c r="T842" s="17">
        <f>Raw_Data!R842</f>
        <v>0.78</v>
      </c>
      <c r="U842" s="13" t="str">
        <f>Raw_Data!S842</f>
        <v>Low</v>
      </c>
      <c r="V842" s="13" t="str">
        <f>Raw_Data!T842</f>
        <v>Pending</v>
      </c>
    </row>
    <row r="843" spans="1:22" x14ac:dyDescent="0.3">
      <c r="A843" s="13" t="str">
        <f>Raw_Data!A843</f>
        <v>EMP002</v>
      </c>
      <c r="B843" s="13" t="str">
        <f>Raw_Data!B843</f>
        <v>Priya Singh</v>
      </c>
      <c r="C843" s="13" t="str">
        <f>Raw_Data!C843</f>
        <v>Operations</v>
      </c>
      <c r="D843" s="13" t="str">
        <f>Raw_Data!D843</f>
        <v>Process Executive</v>
      </c>
      <c r="E843" s="13" t="str">
        <f>Raw_Data!E843</f>
        <v>Kolkata</v>
      </c>
      <c r="F843" s="13" t="str">
        <f>Raw_Data!F843</f>
        <v>Amit Roy</v>
      </c>
      <c r="G843" s="14">
        <f>DATE(VALUE(RIGHT(Raw_Data!G843,4)),VALUE(MID(Raw_Data!G843,4,2)),VALUE(LEFT(Raw_Data!G843,2)))</f>
        <v>46162</v>
      </c>
      <c r="H843" s="13" t="str">
        <f t="shared" si="52"/>
        <v>May-2026</v>
      </c>
      <c r="I843" s="13" t="str">
        <f t="shared" si="53"/>
        <v>Wed</v>
      </c>
      <c r="J843" s="13" t="str">
        <f>Raw_Data!H843</f>
        <v>Present</v>
      </c>
      <c r="K843" s="15">
        <f>IF(Raw_Data!I843="","",TIMEVALUE(Raw_Data!I843))</f>
        <v>0.38541666666666669</v>
      </c>
      <c r="L843" s="15">
        <f>IF(Raw_Data!J843="","",TIMEVALUE(Raw_Data!J843))</f>
        <v>0.70277777777777772</v>
      </c>
      <c r="M843" s="13">
        <f>Raw_Data!K843</f>
        <v>7.63</v>
      </c>
      <c r="N843" s="13">
        <f>Raw_Data!L843</f>
        <v>22</v>
      </c>
      <c r="O843" s="13">
        <f>Raw_Data!M843</f>
        <v>22</v>
      </c>
      <c r="P843" s="13">
        <f t="shared" si="54"/>
        <v>0</v>
      </c>
      <c r="Q843" s="13">
        <f>Raw_Data!O843</f>
        <v>22</v>
      </c>
      <c r="R843" s="16">
        <f t="shared" si="55"/>
        <v>100</v>
      </c>
      <c r="S843" s="16">
        <f>Raw_Data!Q843</f>
        <v>100</v>
      </c>
      <c r="T843" s="17">
        <f>Raw_Data!R843</f>
        <v>0</v>
      </c>
      <c r="U843" s="13" t="str">
        <f>Raw_Data!S843</f>
        <v>Low</v>
      </c>
      <c r="V843" s="13" t="str">
        <f>Raw_Data!T843</f>
        <v>Closed</v>
      </c>
    </row>
    <row r="844" spans="1:22" x14ac:dyDescent="0.3">
      <c r="A844" s="13" t="str">
        <f>Raw_Data!A844</f>
        <v>EMP003</v>
      </c>
      <c r="B844" s="13" t="str">
        <f>Raw_Data!B844</f>
        <v>Rahul Verma</v>
      </c>
      <c r="C844" s="13" t="str">
        <f>Raw_Data!C844</f>
        <v>Operations</v>
      </c>
      <c r="D844" s="13" t="str">
        <f>Raw_Data!D844</f>
        <v>Process Executive</v>
      </c>
      <c r="E844" s="13" t="str">
        <f>Raw_Data!E844</f>
        <v>Kolkata</v>
      </c>
      <c r="F844" s="13" t="str">
        <f>Raw_Data!F844</f>
        <v>Amit Roy</v>
      </c>
      <c r="G844" s="14">
        <f>DATE(VALUE(RIGHT(Raw_Data!G844,4)),VALUE(MID(Raw_Data!G844,4,2)),VALUE(LEFT(Raw_Data!G844,2)))</f>
        <v>46162</v>
      </c>
      <c r="H844" s="13" t="str">
        <f t="shared" si="52"/>
        <v>May-2026</v>
      </c>
      <c r="I844" s="13" t="str">
        <f t="shared" si="53"/>
        <v>Wed</v>
      </c>
      <c r="J844" s="13" t="str">
        <f>Raw_Data!H844</f>
        <v>Leave</v>
      </c>
      <c r="K844" s="15" t="str">
        <f>IF(Raw_Data!I844="","",TIMEVALUE(Raw_Data!I844))</f>
        <v/>
      </c>
      <c r="L844" s="15" t="str">
        <f>IF(Raw_Data!J844="","",TIMEVALUE(Raw_Data!J844))</f>
        <v/>
      </c>
      <c r="M844" s="13">
        <f>Raw_Data!K844</f>
        <v>0</v>
      </c>
      <c r="N844" s="13">
        <f>Raw_Data!L844</f>
        <v>0</v>
      </c>
      <c r="O844" s="13">
        <f>Raw_Data!M844</f>
        <v>0</v>
      </c>
      <c r="P844" s="13">
        <f t="shared" si="54"/>
        <v>0</v>
      </c>
      <c r="Q844" s="13">
        <f>Raw_Data!O844</f>
        <v>0</v>
      </c>
      <c r="R844" s="16">
        <f t="shared" si="55"/>
        <v>0</v>
      </c>
      <c r="S844" s="16">
        <f>Raw_Data!Q844</f>
        <v>0</v>
      </c>
      <c r="T844" s="17">
        <f>Raw_Data!R844</f>
        <v>0</v>
      </c>
      <c r="U844" s="13" t="str">
        <f>Raw_Data!S844</f>
        <v>Low</v>
      </c>
      <c r="V844" s="13" t="str">
        <f>Raw_Data!T844</f>
        <v>Closed</v>
      </c>
    </row>
    <row r="845" spans="1:22" x14ac:dyDescent="0.3">
      <c r="A845" s="13" t="str">
        <f>Raw_Data!A845</f>
        <v>EMP004</v>
      </c>
      <c r="B845" s="13" t="str">
        <f>Raw_Data!B845</f>
        <v>Sneha Das</v>
      </c>
      <c r="C845" s="13" t="str">
        <f>Raw_Data!C845</f>
        <v>Operations</v>
      </c>
      <c r="D845" s="13" t="str">
        <f>Raw_Data!D845</f>
        <v>Senior Executive</v>
      </c>
      <c r="E845" s="13" t="str">
        <f>Raw_Data!E845</f>
        <v>Kolkata</v>
      </c>
      <c r="F845" s="13" t="str">
        <f>Raw_Data!F845</f>
        <v>Amit Roy</v>
      </c>
      <c r="G845" s="14">
        <f>DATE(VALUE(RIGHT(Raw_Data!G845,4)),VALUE(MID(Raw_Data!G845,4,2)),VALUE(LEFT(Raw_Data!G845,2)))</f>
        <v>46162</v>
      </c>
      <c r="H845" s="13" t="str">
        <f t="shared" si="52"/>
        <v>May-2026</v>
      </c>
      <c r="I845" s="13" t="str">
        <f t="shared" si="53"/>
        <v>Wed</v>
      </c>
      <c r="J845" s="13" t="str">
        <f>Raw_Data!H845</f>
        <v>Present</v>
      </c>
      <c r="K845" s="15">
        <f>IF(Raw_Data!I845="","",TIMEVALUE(Raw_Data!I845))</f>
        <v>0.38541666666666669</v>
      </c>
      <c r="L845" s="15">
        <f>IF(Raw_Data!J845="","",TIMEVALUE(Raw_Data!J845))</f>
        <v>0.76041666666666663</v>
      </c>
      <c r="M845" s="13">
        <f>Raw_Data!K845</f>
        <v>9.01</v>
      </c>
      <c r="N845" s="13">
        <f>Raw_Data!L845</f>
        <v>23</v>
      </c>
      <c r="O845" s="13">
        <f>Raw_Data!M845</f>
        <v>19</v>
      </c>
      <c r="P845" s="13">
        <f t="shared" si="54"/>
        <v>4</v>
      </c>
      <c r="Q845" s="13">
        <f>Raw_Data!O845</f>
        <v>23</v>
      </c>
      <c r="R845" s="16">
        <f t="shared" si="55"/>
        <v>82.608695652173907</v>
      </c>
      <c r="S845" s="16">
        <f>Raw_Data!Q845</f>
        <v>82.6</v>
      </c>
      <c r="T845" s="17">
        <f>Raw_Data!R845</f>
        <v>1.01</v>
      </c>
      <c r="U845" s="13" t="str">
        <f>Raw_Data!S845</f>
        <v>Medium</v>
      </c>
      <c r="V845" s="13" t="str">
        <f>Raw_Data!T845</f>
        <v>Pending</v>
      </c>
    </row>
    <row r="846" spans="1:22" x14ac:dyDescent="0.3">
      <c r="A846" s="13" t="str">
        <f>Raw_Data!A846</f>
        <v>EMP005</v>
      </c>
      <c r="B846" s="13" t="str">
        <f>Raw_Data!B846</f>
        <v>Vikram Patel</v>
      </c>
      <c r="C846" s="13" t="str">
        <f>Raw_Data!C846</f>
        <v>Operations</v>
      </c>
      <c r="D846" s="13" t="str">
        <f>Raw_Data!D846</f>
        <v>Process Executive</v>
      </c>
      <c r="E846" s="13" t="str">
        <f>Raw_Data!E846</f>
        <v>Kolkata</v>
      </c>
      <c r="F846" s="13" t="str">
        <f>Raw_Data!F846</f>
        <v>Amit Roy</v>
      </c>
      <c r="G846" s="14">
        <f>DATE(VALUE(RIGHT(Raw_Data!G846,4)),VALUE(MID(Raw_Data!G846,4,2)),VALUE(LEFT(Raw_Data!G846,2)))</f>
        <v>46162</v>
      </c>
      <c r="H846" s="13" t="str">
        <f t="shared" si="52"/>
        <v>May-2026</v>
      </c>
      <c r="I846" s="13" t="str">
        <f t="shared" si="53"/>
        <v>Wed</v>
      </c>
      <c r="J846" s="13" t="str">
        <f>Raw_Data!H846</f>
        <v>Present</v>
      </c>
      <c r="K846" s="15">
        <f>IF(Raw_Data!I846="","",TIMEVALUE(Raw_Data!I846))</f>
        <v>0.37916666666666665</v>
      </c>
      <c r="L846" s="15">
        <f>IF(Raw_Data!J846="","",TIMEVALUE(Raw_Data!J846))</f>
        <v>0.7368055555555556</v>
      </c>
      <c r="M846" s="13">
        <f>Raw_Data!K846</f>
        <v>8.59</v>
      </c>
      <c r="N846" s="13">
        <f>Raw_Data!L846</f>
        <v>24</v>
      </c>
      <c r="O846" s="13">
        <f>Raw_Data!M846</f>
        <v>19</v>
      </c>
      <c r="P846" s="13">
        <f t="shared" si="54"/>
        <v>5</v>
      </c>
      <c r="Q846" s="13">
        <f>Raw_Data!O846</f>
        <v>24</v>
      </c>
      <c r="R846" s="16">
        <f t="shared" si="55"/>
        <v>79.166666666666657</v>
      </c>
      <c r="S846" s="16">
        <f>Raw_Data!Q846</f>
        <v>79.2</v>
      </c>
      <c r="T846" s="17">
        <f>Raw_Data!R846</f>
        <v>0.59</v>
      </c>
      <c r="U846" s="13" t="str">
        <f>Raw_Data!S846</f>
        <v>High</v>
      </c>
      <c r="V846" s="13" t="str">
        <f>Raw_Data!T846</f>
        <v>Pending</v>
      </c>
    </row>
    <row r="847" spans="1:22" x14ac:dyDescent="0.3">
      <c r="A847" s="13" t="str">
        <f>Raw_Data!A847</f>
        <v>EMP006</v>
      </c>
      <c r="B847" s="13" t="str">
        <f>Raw_Data!B847</f>
        <v>Ananya Gupta</v>
      </c>
      <c r="C847" s="13" t="str">
        <f>Raw_Data!C847</f>
        <v>Finance</v>
      </c>
      <c r="D847" s="13" t="str">
        <f>Raw_Data!D847</f>
        <v>Finance Executive</v>
      </c>
      <c r="E847" s="13" t="str">
        <f>Raw_Data!E847</f>
        <v>Kolkata</v>
      </c>
      <c r="F847" s="13" t="str">
        <f>Raw_Data!F847</f>
        <v>Neha Sen</v>
      </c>
      <c r="G847" s="14">
        <f>DATE(VALUE(RIGHT(Raw_Data!G847,4)),VALUE(MID(Raw_Data!G847,4,2)),VALUE(LEFT(Raw_Data!G847,2)))</f>
        <v>46162</v>
      </c>
      <c r="H847" s="13" t="str">
        <f t="shared" si="52"/>
        <v>May-2026</v>
      </c>
      <c r="I847" s="13" t="str">
        <f t="shared" si="53"/>
        <v>Wed</v>
      </c>
      <c r="J847" s="13" t="str">
        <f>Raw_Data!H847</f>
        <v>Present</v>
      </c>
      <c r="K847" s="15">
        <f>IF(Raw_Data!I847="","",TIMEVALUE(Raw_Data!I847))</f>
        <v>0.42499999999999999</v>
      </c>
      <c r="L847" s="15">
        <f>IF(Raw_Data!J847="","",TIMEVALUE(Raw_Data!J847))</f>
        <v>0.77222222222222225</v>
      </c>
      <c r="M847" s="13">
        <f>Raw_Data!K847</f>
        <v>8.34</v>
      </c>
      <c r="N847" s="13">
        <f>Raw_Data!L847</f>
        <v>14</v>
      </c>
      <c r="O847" s="13">
        <f>Raw_Data!M847</f>
        <v>12</v>
      </c>
      <c r="P847" s="13">
        <f t="shared" si="54"/>
        <v>2</v>
      </c>
      <c r="Q847" s="13">
        <f>Raw_Data!O847</f>
        <v>14</v>
      </c>
      <c r="R847" s="16">
        <f t="shared" si="55"/>
        <v>85.714285714285708</v>
      </c>
      <c r="S847" s="16">
        <f>Raw_Data!Q847</f>
        <v>85.7</v>
      </c>
      <c r="T847" s="17">
        <f>Raw_Data!R847</f>
        <v>0.34</v>
      </c>
      <c r="U847" s="13" t="str">
        <f>Raw_Data!S847</f>
        <v>High</v>
      </c>
      <c r="V847" s="13" t="str">
        <f>Raw_Data!T847</f>
        <v>In Progress</v>
      </c>
    </row>
    <row r="848" spans="1:22" x14ac:dyDescent="0.3">
      <c r="A848" s="13" t="str">
        <f>Raw_Data!A848</f>
        <v>EMP007</v>
      </c>
      <c r="B848" s="13" t="str">
        <f>Raw_Data!B848</f>
        <v>Rohan Mehta</v>
      </c>
      <c r="C848" s="13" t="str">
        <f>Raw_Data!C848</f>
        <v>Finance</v>
      </c>
      <c r="D848" s="13" t="str">
        <f>Raw_Data!D848</f>
        <v>Accounts Executive</v>
      </c>
      <c r="E848" s="13" t="str">
        <f>Raw_Data!E848</f>
        <v>Kolkata</v>
      </c>
      <c r="F848" s="13" t="str">
        <f>Raw_Data!F848</f>
        <v>Neha Sen</v>
      </c>
      <c r="G848" s="14">
        <f>DATE(VALUE(RIGHT(Raw_Data!G848,4)),VALUE(MID(Raw_Data!G848,4,2)),VALUE(LEFT(Raw_Data!G848,2)))</f>
        <v>46162</v>
      </c>
      <c r="H848" s="13" t="str">
        <f t="shared" si="52"/>
        <v>May-2026</v>
      </c>
      <c r="I848" s="13" t="str">
        <f t="shared" si="53"/>
        <v>Wed</v>
      </c>
      <c r="J848" s="13" t="str">
        <f>Raw_Data!H848</f>
        <v>Late</v>
      </c>
      <c r="K848" s="15">
        <f>IF(Raw_Data!I848="","",TIMEVALUE(Raw_Data!I848))</f>
        <v>0.42499999999999999</v>
      </c>
      <c r="L848" s="15">
        <f>IF(Raw_Data!J848="","",TIMEVALUE(Raw_Data!J848))</f>
        <v>0.79305555555555551</v>
      </c>
      <c r="M848" s="13">
        <f>Raw_Data!K848</f>
        <v>8.84</v>
      </c>
      <c r="N848" s="13">
        <f>Raw_Data!L848</f>
        <v>12</v>
      </c>
      <c r="O848" s="13">
        <f>Raw_Data!M848</f>
        <v>10</v>
      </c>
      <c r="P848" s="13">
        <f t="shared" si="54"/>
        <v>2</v>
      </c>
      <c r="Q848" s="13">
        <f>Raw_Data!O848</f>
        <v>12</v>
      </c>
      <c r="R848" s="16">
        <f t="shared" si="55"/>
        <v>83.333333333333343</v>
      </c>
      <c r="S848" s="16">
        <f>Raw_Data!Q848</f>
        <v>83.3</v>
      </c>
      <c r="T848" s="17">
        <f>Raw_Data!R848</f>
        <v>0.84</v>
      </c>
      <c r="U848" s="13" t="str">
        <f>Raw_Data!S848</f>
        <v>Medium</v>
      </c>
      <c r="V848" s="13" t="str">
        <f>Raw_Data!T848</f>
        <v>In Progress</v>
      </c>
    </row>
    <row r="849" spans="1:22" x14ac:dyDescent="0.3">
      <c r="A849" s="13" t="str">
        <f>Raw_Data!A849</f>
        <v>EMP008</v>
      </c>
      <c r="B849" s="13" t="str">
        <f>Raw_Data!B849</f>
        <v>Ishita Roy</v>
      </c>
      <c r="C849" s="13" t="str">
        <f>Raw_Data!C849</f>
        <v>Finance</v>
      </c>
      <c r="D849" s="13" t="str">
        <f>Raw_Data!D849</f>
        <v>Finance Executive</v>
      </c>
      <c r="E849" s="13" t="str">
        <f>Raw_Data!E849</f>
        <v>Kolkata</v>
      </c>
      <c r="F849" s="13" t="str">
        <f>Raw_Data!F849</f>
        <v>Neha Sen</v>
      </c>
      <c r="G849" s="14">
        <f>DATE(VALUE(RIGHT(Raw_Data!G849,4)),VALUE(MID(Raw_Data!G849,4,2)),VALUE(LEFT(Raw_Data!G849,2)))</f>
        <v>46162</v>
      </c>
      <c r="H849" s="13" t="str">
        <f t="shared" si="52"/>
        <v>May-2026</v>
      </c>
      <c r="I849" s="13" t="str">
        <f t="shared" si="53"/>
        <v>Wed</v>
      </c>
      <c r="J849" s="13" t="str">
        <f>Raw_Data!H849</f>
        <v>Present</v>
      </c>
      <c r="K849" s="15">
        <f>IF(Raw_Data!I849="","",TIMEVALUE(Raw_Data!I849))</f>
        <v>0.42499999999999999</v>
      </c>
      <c r="L849" s="15">
        <f>IF(Raw_Data!J849="","",TIMEVALUE(Raw_Data!J849))</f>
        <v>0.79236111111111107</v>
      </c>
      <c r="M849" s="13">
        <f>Raw_Data!K849</f>
        <v>8.83</v>
      </c>
      <c r="N849" s="13">
        <f>Raw_Data!L849</f>
        <v>18</v>
      </c>
      <c r="O849" s="13">
        <f>Raw_Data!M849</f>
        <v>18</v>
      </c>
      <c r="P849" s="13">
        <f t="shared" si="54"/>
        <v>0</v>
      </c>
      <c r="Q849" s="13">
        <f>Raw_Data!O849</f>
        <v>18</v>
      </c>
      <c r="R849" s="16">
        <f t="shared" si="55"/>
        <v>100</v>
      </c>
      <c r="S849" s="16">
        <f>Raw_Data!Q849</f>
        <v>100</v>
      </c>
      <c r="T849" s="17">
        <f>Raw_Data!R849</f>
        <v>0.83</v>
      </c>
      <c r="U849" s="13" t="str">
        <f>Raw_Data!S849</f>
        <v>Low</v>
      </c>
      <c r="V849" s="13" t="str">
        <f>Raw_Data!T849</f>
        <v>Closed</v>
      </c>
    </row>
    <row r="850" spans="1:22" x14ac:dyDescent="0.3">
      <c r="A850" s="13" t="str">
        <f>Raw_Data!A850</f>
        <v>EMP009</v>
      </c>
      <c r="B850" s="13" t="str">
        <f>Raw_Data!B850</f>
        <v>Arjun Nair</v>
      </c>
      <c r="C850" s="13" t="str">
        <f>Raw_Data!C850</f>
        <v>Sales</v>
      </c>
      <c r="D850" s="13" t="str">
        <f>Raw_Data!D850</f>
        <v>Sales Executive</v>
      </c>
      <c r="E850" s="13" t="str">
        <f>Raw_Data!E850</f>
        <v>Kolkata</v>
      </c>
      <c r="F850" s="13" t="str">
        <f>Raw_Data!F850</f>
        <v>Sourav Das</v>
      </c>
      <c r="G850" s="14">
        <f>DATE(VALUE(RIGHT(Raw_Data!G850,4)),VALUE(MID(Raw_Data!G850,4,2)),VALUE(LEFT(Raw_Data!G850,2)))</f>
        <v>46162</v>
      </c>
      <c r="H850" s="13" t="str">
        <f t="shared" si="52"/>
        <v>May-2026</v>
      </c>
      <c r="I850" s="13" t="str">
        <f t="shared" si="53"/>
        <v>Wed</v>
      </c>
      <c r="J850" s="13" t="str">
        <f>Raw_Data!H850</f>
        <v>Present</v>
      </c>
      <c r="K850" s="15">
        <f>IF(Raw_Data!I850="","",TIMEVALUE(Raw_Data!I850))</f>
        <v>0.37708333333333333</v>
      </c>
      <c r="L850" s="15">
        <f>IF(Raw_Data!J850="","",TIMEVALUE(Raw_Data!J850))</f>
        <v>0.76875000000000004</v>
      </c>
      <c r="M850" s="13">
        <f>Raw_Data!K850</f>
        <v>9.4</v>
      </c>
      <c r="N850" s="13">
        <f>Raw_Data!L850</f>
        <v>11</v>
      </c>
      <c r="O850" s="13">
        <f>Raw_Data!M850</f>
        <v>9</v>
      </c>
      <c r="P850" s="13">
        <f t="shared" si="54"/>
        <v>2</v>
      </c>
      <c r="Q850" s="13">
        <f>Raw_Data!O850</f>
        <v>11</v>
      </c>
      <c r="R850" s="16">
        <f t="shared" si="55"/>
        <v>81.818181818181827</v>
      </c>
      <c r="S850" s="16">
        <f>Raw_Data!Q850</f>
        <v>81.8</v>
      </c>
      <c r="T850" s="17">
        <f>Raw_Data!R850</f>
        <v>1.4</v>
      </c>
      <c r="U850" s="13" t="str">
        <f>Raw_Data!S850</f>
        <v>High</v>
      </c>
      <c r="V850" s="13" t="str">
        <f>Raw_Data!T850</f>
        <v>In Progress</v>
      </c>
    </row>
    <row r="851" spans="1:22" x14ac:dyDescent="0.3">
      <c r="A851" s="13" t="str">
        <f>Raw_Data!A851</f>
        <v>EMP010</v>
      </c>
      <c r="B851" s="13" t="str">
        <f>Raw_Data!B851</f>
        <v>Meera Kapoor</v>
      </c>
      <c r="C851" s="13" t="str">
        <f>Raw_Data!C851</f>
        <v>Sales</v>
      </c>
      <c r="D851" s="13" t="str">
        <f>Raw_Data!D851</f>
        <v>Sales Executive</v>
      </c>
      <c r="E851" s="13" t="str">
        <f>Raw_Data!E851</f>
        <v>Kolkata</v>
      </c>
      <c r="F851" s="13" t="str">
        <f>Raw_Data!F851</f>
        <v>Sourav Das</v>
      </c>
      <c r="G851" s="14">
        <f>DATE(VALUE(RIGHT(Raw_Data!G851,4)),VALUE(MID(Raw_Data!G851,4,2)),VALUE(LEFT(Raw_Data!G851,2)))</f>
        <v>46162</v>
      </c>
      <c r="H851" s="13" t="str">
        <f t="shared" si="52"/>
        <v>May-2026</v>
      </c>
      <c r="I851" s="13" t="str">
        <f t="shared" si="53"/>
        <v>Wed</v>
      </c>
      <c r="J851" s="13" t="str">
        <f>Raw_Data!H851</f>
        <v>Present</v>
      </c>
      <c r="K851" s="15">
        <f>IF(Raw_Data!I851="","",TIMEVALUE(Raw_Data!I851))</f>
        <v>0.38055555555555554</v>
      </c>
      <c r="L851" s="15">
        <f>IF(Raw_Data!J851="","",TIMEVALUE(Raw_Data!J851))</f>
        <v>0.70694444444444449</v>
      </c>
      <c r="M851" s="13">
        <f>Raw_Data!K851</f>
        <v>7.84</v>
      </c>
      <c r="N851" s="13">
        <f>Raw_Data!L851</f>
        <v>10</v>
      </c>
      <c r="O851" s="13">
        <f>Raw_Data!M851</f>
        <v>7</v>
      </c>
      <c r="P851" s="13">
        <f t="shared" si="54"/>
        <v>3</v>
      </c>
      <c r="Q851" s="13">
        <f>Raw_Data!O851</f>
        <v>10</v>
      </c>
      <c r="R851" s="16">
        <f t="shared" si="55"/>
        <v>70</v>
      </c>
      <c r="S851" s="16">
        <f>Raw_Data!Q851</f>
        <v>70</v>
      </c>
      <c r="T851" s="17">
        <f>Raw_Data!R851</f>
        <v>0</v>
      </c>
      <c r="U851" s="13" t="str">
        <f>Raw_Data!S851</f>
        <v>Medium</v>
      </c>
      <c r="V851" s="13" t="str">
        <f>Raw_Data!T851</f>
        <v>In Progress</v>
      </c>
    </row>
    <row r="852" spans="1:22" x14ac:dyDescent="0.3">
      <c r="A852" s="13" t="str">
        <f>Raw_Data!A852</f>
        <v>EMP011</v>
      </c>
      <c r="B852" s="13" t="str">
        <f>Raw_Data!B852</f>
        <v>Karan Malhotra</v>
      </c>
      <c r="C852" s="13" t="str">
        <f>Raw_Data!C852</f>
        <v>Sales</v>
      </c>
      <c r="D852" s="13" t="str">
        <f>Raw_Data!D852</f>
        <v>Senior Executive</v>
      </c>
      <c r="E852" s="13" t="str">
        <f>Raw_Data!E852</f>
        <v>Kolkata</v>
      </c>
      <c r="F852" s="13" t="str">
        <f>Raw_Data!F852</f>
        <v>Sourav Das</v>
      </c>
      <c r="G852" s="14">
        <f>DATE(VALUE(RIGHT(Raw_Data!G852,4)),VALUE(MID(Raw_Data!G852,4,2)),VALUE(LEFT(Raw_Data!G852,2)))</f>
        <v>46162</v>
      </c>
      <c r="H852" s="13" t="str">
        <f t="shared" si="52"/>
        <v>May-2026</v>
      </c>
      <c r="I852" s="13" t="str">
        <f t="shared" si="53"/>
        <v>Wed</v>
      </c>
      <c r="J852" s="13" t="str">
        <f>Raw_Data!H852</f>
        <v>Present</v>
      </c>
      <c r="K852" s="15">
        <f>IF(Raw_Data!I852="","",TIMEVALUE(Raw_Data!I852))</f>
        <v>0.38750000000000001</v>
      </c>
      <c r="L852" s="15">
        <f>IF(Raw_Data!J852="","",TIMEVALUE(Raw_Data!J852))</f>
        <v>0.76458333333333328</v>
      </c>
      <c r="M852" s="13">
        <f>Raw_Data!K852</f>
        <v>9.0500000000000007</v>
      </c>
      <c r="N852" s="13">
        <f>Raw_Data!L852</f>
        <v>12</v>
      </c>
      <c r="O852" s="13">
        <f>Raw_Data!M852</f>
        <v>12</v>
      </c>
      <c r="P852" s="13">
        <f t="shared" si="54"/>
        <v>0</v>
      </c>
      <c r="Q852" s="13">
        <f>Raw_Data!O852</f>
        <v>12</v>
      </c>
      <c r="R852" s="16">
        <f t="shared" si="55"/>
        <v>100</v>
      </c>
      <c r="S852" s="16">
        <f>Raw_Data!Q852</f>
        <v>100</v>
      </c>
      <c r="T852" s="17">
        <f>Raw_Data!R852</f>
        <v>1.05</v>
      </c>
      <c r="U852" s="13" t="str">
        <f>Raw_Data!S852</f>
        <v>Low</v>
      </c>
      <c r="V852" s="13" t="str">
        <f>Raw_Data!T852</f>
        <v>Closed</v>
      </c>
    </row>
    <row r="853" spans="1:22" x14ac:dyDescent="0.3">
      <c r="A853" s="13" t="str">
        <f>Raw_Data!A853</f>
        <v>EMP012</v>
      </c>
      <c r="B853" s="13" t="str">
        <f>Raw_Data!B853</f>
        <v>Tanya Bose</v>
      </c>
      <c r="C853" s="13" t="str">
        <f>Raw_Data!C853</f>
        <v>HR</v>
      </c>
      <c r="D853" s="13" t="str">
        <f>Raw_Data!D853</f>
        <v>HR Executive</v>
      </c>
      <c r="E853" s="13" t="str">
        <f>Raw_Data!E853</f>
        <v>Kolkata</v>
      </c>
      <c r="F853" s="13" t="str">
        <f>Raw_Data!F853</f>
        <v>Ritu Ghosh</v>
      </c>
      <c r="G853" s="14">
        <f>DATE(VALUE(RIGHT(Raw_Data!G853,4)),VALUE(MID(Raw_Data!G853,4,2)),VALUE(LEFT(Raw_Data!G853,2)))</f>
        <v>46162</v>
      </c>
      <c r="H853" s="13" t="str">
        <f t="shared" si="52"/>
        <v>May-2026</v>
      </c>
      <c r="I853" s="13" t="str">
        <f t="shared" si="53"/>
        <v>Wed</v>
      </c>
      <c r="J853" s="13" t="str">
        <f>Raw_Data!H853</f>
        <v>Present</v>
      </c>
      <c r="K853" s="15">
        <f>IF(Raw_Data!I853="","",TIMEVALUE(Raw_Data!I853))</f>
        <v>0.375</v>
      </c>
      <c r="L853" s="15">
        <f>IF(Raw_Data!J853="","",TIMEVALUE(Raw_Data!J853))</f>
        <v>0.7583333333333333</v>
      </c>
      <c r="M853" s="13">
        <f>Raw_Data!K853</f>
        <v>9.1999999999999993</v>
      </c>
      <c r="N853" s="13">
        <f>Raw_Data!L853</f>
        <v>11</v>
      </c>
      <c r="O853" s="13">
        <f>Raw_Data!M853</f>
        <v>7</v>
      </c>
      <c r="P853" s="13">
        <f t="shared" si="54"/>
        <v>4</v>
      </c>
      <c r="Q853" s="13">
        <f>Raw_Data!O853</f>
        <v>11</v>
      </c>
      <c r="R853" s="16">
        <f t="shared" si="55"/>
        <v>63.636363636363633</v>
      </c>
      <c r="S853" s="16">
        <f>Raw_Data!Q853</f>
        <v>63.6</v>
      </c>
      <c r="T853" s="17">
        <f>Raw_Data!R853</f>
        <v>1.2</v>
      </c>
      <c r="U853" s="13" t="str">
        <f>Raw_Data!S853</f>
        <v>Low</v>
      </c>
      <c r="V853" s="13" t="str">
        <f>Raw_Data!T853</f>
        <v>Pending</v>
      </c>
    </row>
    <row r="854" spans="1:22" x14ac:dyDescent="0.3">
      <c r="A854" s="13" t="str">
        <f>Raw_Data!A854</f>
        <v>EMP013</v>
      </c>
      <c r="B854" s="13" t="str">
        <f>Raw_Data!B854</f>
        <v>Aditya Jain</v>
      </c>
      <c r="C854" s="13" t="str">
        <f>Raw_Data!C854</f>
        <v>Customer Support</v>
      </c>
      <c r="D854" s="13" t="str">
        <f>Raw_Data!D854</f>
        <v>Support Executive</v>
      </c>
      <c r="E854" s="13" t="str">
        <f>Raw_Data!E854</f>
        <v>Kolkata</v>
      </c>
      <c r="F854" s="13" t="str">
        <f>Raw_Data!F854</f>
        <v>Ritu Ghosh</v>
      </c>
      <c r="G854" s="14">
        <f>DATE(VALUE(RIGHT(Raw_Data!G854,4)),VALUE(MID(Raw_Data!G854,4,2)),VALUE(LEFT(Raw_Data!G854,2)))</f>
        <v>46162</v>
      </c>
      <c r="H854" s="13" t="str">
        <f t="shared" si="52"/>
        <v>May-2026</v>
      </c>
      <c r="I854" s="13" t="str">
        <f t="shared" si="53"/>
        <v>Wed</v>
      </c>
      <c r="J854" s="13" t="str">
        <f>Raw_Data!H854</f>
        <v>Present</v>
      </c>
      <c r="K854" s="15">
        <f>IF(Raw_Data!I854="","",TIMEVALUE(Raw_Data!I854))</f>
        <v>0.42430555555555555</v>
      </c>
      <c r="L854" s="15">
        <f>IF(Raw_Data!J854="","",TIMEVALUE(Raw_Data!J854))</f>
        <v>0.74583333333333335</v>
      </c>
      <c r="M854" s="13">
        <f>Raw_Data!K854</f>
        <v>7.73</v>
      </c>
      <c r="N854" s="13">
        <f>Raw_Data!L854</f>
        <v>27</v>
      </c>
      <c r="O854" s="13">
        <f>Raw_Data!M854</f>
        <v>19</v>
      </c>
      <c r="P854" s="13">
        <f t="shared" si="54"/>
        <v>8</v>
      </c>
      <c r="Q854" s="13">
        <f>Raw_Data!O854</f>
        <v>27</v>
      </c>
      <c r="R854" s="16">
        <f t="shared" si="55"/>
        <v>70.370370370370367</v>
      </c>
      <c r="S854" s="16">
        <f>Raw_Data!Q854</f>
        <v>70.400000000000006</v>
      </c>
      <c r="T854" s="17">
        <f>Raw_Data!R854</f>
        <v>0</v>
      </c>
      <c r="U854" s="13" t="str">
        <f>Raw_Data!S854</f>
        <v>Low</v>
      </c>
      <c r="V854" s="13" t="str">
        <f>Raw_Data!T854</f>
        <v>Backlog</v>
      </c>
    </row>
    <row r="855" spans="1:22" x14ac:dyDescent="0.3">
      <c r="A855" s="13" t="str">
        <f>Raw_Data!A855</f>
        <v>EMP014</v>
      </c>
      <c r="B855" s="13" t="str">
        <f>Raw_Data!B855</f>
        <v>Neha Agarwal</v>
      </c>
      <c r="C855" s="13" t="str">
        <f>Raw_Data!C855</f>
        <v>Customer Support</v>
      </c>
      <c r="D855" s="13" t="str">
        <f>Raw_Data!D855</f>
        <v>Support Executive</v>
      </c>
      <c r="E855" s="13" t="str">
        <f>Raw_Data!E855</f>
        <v>Kolkata</v>
      </c>
      <c r="F855" s="13" t="str">
        <f>Raw_Data!F855</f>
        <v>Ritu Ghosh</v>
      </c>
      <c r="G855" s="14">
        <f>DATE(VALUE(RIGHT(Raw_Data!G855,4)),VALUE(MID(Raw_Data!G855,4,2)),VALUE(LEFT(Raw_Data!G855,2)))</f>
        <v>46162</v>
      </c>
      <c r="H855" s="13" t="str">
        <f t="shared" si="52"/>
        <v>May-2026</v>
      </c>
      <c r="I855" s="13" t="str">
        <f t="shared" si="53"/>
        <v>Wed</v>
      </c>
      <c r="J855" s="13" t="str">
        <f>Raw_Data!H855</f>
        <v>Late</v>
      </c>
      <c r="K855" s="15">
        <f>IF(Raw_Data!I855="","",TIMEVALUE(Raw_Data!I855))</f>
        <v>0.4777777777777778</v>
      </c>
      <c r="L855" s="15">
        <f>IF(Raw_Data!J855="","",TIMEVALUE(Raw_Data!J855))</f>
        <v>0.86111111111111116</v>
      </c>
      <c r="M855" s="13">
        <f>Raw_Data!K855</f>
        <v>9.2100000000000009</v>
      </c>
      <c r="N855" s="13">
        <f>Raw_Data!L855</f>
        <v>31</v>
      </c>
      <c r="O855" s="13">
        <f>Raw_Data!M855</f>
        <v>31</v>
      </c>
      <c r="P855" s="13">
        <f t="shared" si="54"/>
        <v>0</v>
      </c>
      <c r="Q855" s="13">
        <f>Raw_Data!O855</f>
        <v>31</v>
      </c>
      <c r="R855" s="16">
        <f t="shared" si="55"/>
        <v>100</v>
      </c>
      <c r="S855" s="16">
        <f>Raw_Data!Q855</f>
        <v>100</v>
      </c>
      <c r="T855" s="17">
        <f>Raw_Data!R855</f>
        <v>1.21</v>
      </c>
      <c r="U855" s="13" t="str">
        <f>Raw_Data!S855</f>
        <v>Low</v>
      </c>
      <c r="V855" s="13" t="str">
        <f>Raw_Data!T855</f>
        <v>Closed</v>
      </c>
    </row>
    <row r="856" spans="1:22" x14ac:dyDescent="0.3">
      <c r="A856" s="13" t="str">
        <f>Raw_Data!A856</f>
        <v>EMP015</v>
      </c>
      <c r="B856" s="13" t="str">
        <f>Raw_Data!B856</f>
        <v>Siddharth Roy</v>
      </c>
      <c r="C856" s="13" t="str">
        <f>Raw_Data!C856</f>
        <v>Customer Support</v>
      </c>
      <c r="D856" s="13" t="str">
        <f>Raw_Data!D856</f>
        <v>Senior Executive</v>
      </c>
      <c r="E856" s="13" t="str">
        <f>Raw_Data!E856</f>
        <v>Kolkata</v>
      </c>
      <c r="F856" s="13" t="str">
        <f>Raw_Data!F856</f>
        <v>Ritu Ghosh</v>
      </c>
      <c r="G856" s="14">
        <f>DATE(VALUE(RIGHT(Raw_Data!G856,4)),VALUE(MID(Raw_Data!G856,4,2)),VALUE(LEFT(Raw_Data!G856,2)))</f>
        <v>46162</v>
      </c>
      <c r="H856" s="13" t="str">
        <f t="shared" si="52"/>
        <v>May-2026</v>
      </c>
      <c r="I856" s="13" t="str">
        <f t="shared" si="53"/>
        <v>Wed</v>
      </c>
      <c r="J856" s="13" t="str">
        <f>Raw_Data!H856</f>
        <v>Present</v>
      </c>
      <c r="K856" s="15">
        <f>IF(Raw_Data!I856="","",TIMEVALUE(Raw_Data!I856))</f>
        <v>0.37638888888888888</v>
      </c>
      <c r="L856" s="15">
        <f>IF(Raw_Data!J856="","",TIMEVALUE(Raw_Data!J856))</f>
        <v>0.76180555555555551</v>
      </c>
      <c r="M856" s="13">
        <f>Raw_Data!K856</f>
        <v>9.26</v>
      </c>
      <c r="N856" s="13">
        <f>Raw_Data!L856</f>
        <v>33</v>
      </c>
      <c r="O856" s="13">
        <f>Raw_Data!M856</f>
        <v>33</v>
      </c>
      <c r="P856" s="13">
        <f t="shared" si="54"/>
        <v>0</v>
      </c>
      <c r="Q856" s="13">
        <f>Raw_Data!O856</f>
        <v>33</v>
      </c>
      <c r="R856" s="16">
        <f t="shared" si="55"/>
        <v>100</v>
      </c>
      <c r="S856" s="16">
        <f>Raw_Data!Q856</f>
        <v>100</v>
      </c>
      <c r="T856" s="17">
        <f>Raw_Data!R856</f>
        <v>1.26</v>
      </c>
      <c r="U856" s="13" t="str">
        <f>Raw_Data!S856</f>
        <v>Low</v>
      </c>
      <c r="V856" s="13" t="str">
        <f>Raw_Data!T856</f>
        <v>Closed</v>
      </c>
    </row>
    <row r="857" spans="1:22" x14ac:dyDescent="0.3">
      <c r="A857" s="13" t="str">
        <f>Raw_Data!A857</f>
        <v>EMP016</v>
      </c>
      <c r="B857" s="13" t="str">
        <f>Raw_Data!B857</f>
        <v>Pooja Saha</v>
      </c>
      <c r="C857" s="13" t="str">
        <f>Raw_Data!C857</f>
        <v>Operations</v>
      </c>
      <c r="D857" s="13" t="str">
        <f>Raw_Data!D857</f>
        <v>Process Executive</v>
      </c>
      <c r="E857" s="13" t="str">
        <f>Raw_Data!E857</f>
        <v>Durgapur</v>
      </c>
      <c r="F857" s="13" t="str">
        <f>Raw_Data!F857</f>
        <v>Amit Roy</v>
      </c>
      <c r="G857" s="14">
        <f>DATE(VALUE(RIGHT(Raw_Data!G857,4)),VALUE(MID(Raw_Data!G857,4,2)),VALUE(LEFT(Raw_Data!G857,2)))</f>
        <v>46162</v>
      </c>
      <c r="H857" s="13" t="str">
        <f t="shared" si="52"/>
        <v>May-2026</v>
      </c>
      <c r="I857" s="13" t="str">
        <f t="shared" si="53"/>
        <v>Wed</v>
      </c>
      <c r="J857" s="13" t="str">
        <f>Raw_Data!H857</f>
        <v>Present</v>
      </c>
      <c r="K857" s="15">
        <f>IF(Raw_Data!I857="","",TIMEVALUE(Raw_Data!I857))</f>
        <v>0.37708333333333333</v>
      </c>
      <c r="L857" s="15">
        <f>IF(Raw_Data!J857="","",TIMEVALUE(Raw_Data!J857))</f>
        <v>0.74652777777777779</v>
      </c>
      <c r="M857" s="13">
        <f>Raw_Data!K857</f>
        <v>8.8699999999999992</v>
      </c>
      <c r="N857" s="13">
        <f>Raw_Data!L857</f>
        <v>29</v>
      </c>
      <c r="O857" s="13">
        <f>Raw_Data!M857</f>
        <v>23</v>
      </c>
      <c r="P857" s="13">
        <f t="shared" si="54"/>
        <v>6</v>
      </c>
      <c r="Q857" s="13">
        <f>Raw_Data!O857</f>
        <v>29</v>
      </c>
      <c r="R857" s="16">
        <f t="shared" si="55"/>
        <v>79.310344827586206</v>
      </c>
      <c r="S857" s="16">
        <f>Raw_Data!Q857</f>
        <v>79.3</v>
      </c>
      <c r="T857" s="17">
        <f>Raw_Data!R857</f>
        <v>0.87</v>
      </c>
      <c r="U857" s="13" t="str">
        <f>Raw_Data!S857</f>
        <v>Medium</v>
      </c>
      <c r="V857" s="13" t="str">
        <f>Raw_Data!T857</f>
        <v>Pending</v>
      </c>
    </row>
    <row r="858" spans="1:22" x14ac:dyDescent="0.3">
      <c r="A858" s="13" t="str">
        <f>Raw_Data!A858</f>
        <v>EMP017</v>
      </c>
      <c r="B858" s="13" t="str">
        <f>Raw_Data!B858</f>
        <v>Abhishek Paul</v>
      </c>
      <c r="C858" s="13" t="str">
        <f>Raw_Data!C858</f>
        <v>Operations</v>
      </c>
      <c r="D858" s="13" t="str">
        <f>Raw_Data!D858</f>
        <v>Process Executive</v>
      </c>
      <c r="E858" s="13" t="str">
        <f>Raw_Data!E858</f>
        <v>Durgapur</v>
      </c>
      <c r="F858" s="13" t="str">
        <f>Raw_Data!F858</f>
        <v>Amit Roy</v>
      </c>
      <c r="G858" s="14">
        <f>DATE(VALUE(RIGHT(Raw_Data!G858,4)),VALUE(MID(Raw_Data!G858,4,2)),VALUE(LEFT(Raw_Data!G858,2)))</f>
        <v>46162</v>
      </c>
      <c r="H858" s="13" t="str">
        <f t="shared" si="52"/>
        <v>May-2026</v>
      </c>
      <c r="I858" s="13" t="str">
        <f t="shared" si="53"/>
        <v>Wed</v>
      </c>
      <c r="J858" s="13" t="str">
        <f>Raw_Data!H858</f>
        <v>Late</v>
      </c>
      <c r="K858" s="15">
        <f>IF(Raw_Data!I858="","",TIMEVALUE(Raw_Data!I858))</f>
        <v>0.46805555555555556</v>
      </c>
      <c r="L858" s="15">
        <f>IF(Raw_Data!J858="","",TIMEVALUE(Raw_Data!J858))</f>
        <v>0.85972222222222228</v>
      </c>
      <c r="M858" s="13">
        <f>Raw_Data!K858</f>
        <v>9.41</v>
      </c>
      <c r="N858" s="13">
        <f>Raw_Data!L858</f>
        <v>23</v>
      </c>
      <c r="O858" s="13">
        <f>Raw_Data!M858</f>
        <v>23</v>
      </c>
      <c r="P858" s="13">
        <f t="shared" si="54"/>
        <v>0</v>
      </c>
      <c r="Q858" s="13">
        <f>Raw_Data!O858</f>
        <v>23</v>
      </c>
      <c r="R858" s="16">
        <f t="shared" si="55"/>
        <v>100</v>
      </c>
      <c r="S858" s="16">
        <f>Raw_Data!Q858</f>
        <v>100</v>
      </c>
      <c r="T858" s="17">
        <f>Raw_Data!R858</f>
        <v>1.41</v>
      </c>
      <c r="U858" s="13" t="str">
        <f>Raw_Data!S858</f>
        <v>Low</v>
      </c>
      <c r="V858" s="13" t="str">
        <f>Raw_Data!T858</f>
        <v>Closed</v>
      </c>
    </row>
    <row r="859" spans="1:22" x14ac:dyDescent="0.3">
      <c r="A859" s="13" t="str">
        <f>Raw_Data!A859</f>
        <v>EMP018</v>
      </c>
      <c r="B859" s="13" t="str">
        <f>Raw_Data!B859</f>
        <v>Nandini Ghosh</v>
      </c>
      <c r="C859" s="13" t="str">
        <f>Raw_Data!C859</f>
        <v>Finance</v>
      </c>
      <c r="D859" s="13" t="str">
        <f>Raw_Data!D859</f>
        <v>Finance Executive</v>
      </c>
      <c r="E859" s="13" t="str">
        <f>Raw_Data!E859</f>
        <v>Durgapur</v>
      </c>
      <c r="F859" s="13" t="str">
        <f>Raw_Data!F859</f>
        <v>Neha Sen</v>
      </c>
      <c r="G859" s="14">
        <f>DATE(VALUE(RIGHT(Raw_Data!G859,4)),VALUE(MID(Raw_Data!G859,4,2)),VALUE(LEFT(Raw_Data!G859,2)))</f>
        <v>46162</v>
      </c>
      <c r="H859" s="13" t="str">
        <f t="shared" si="52"/>
        <v>May-2026</v>
      </c>
      <c r="I859" s="13" t="str">
        <f t="shared" si="53"/>
        <v>Wed</v>
      </c>
      <c r="J859" s="13" t="str">
        <f>Raw_Data!H859</f>
        <v>Present</v>
      </c>
      <c r="K859" s="15">
        <f>IF(Raw_Data!I859="","",TIMEVALUE(Raw_Data!I859))</f>
        <v>0.38055555555555554</v>
      </c>
      <c r="L859" s="15">
        <f>IF(Raw_Data!J859="","",TIMEVALUE(Raw_Data!J859))</f>
        <v>0.69652777777777775</v>
      </c>
      <c r="M859" s="13">
        <f>Raw_Data!K859</f>
        <v>7.59</v>
      </c>
      <c r="N859" s="13">
        <f>Raw_Data!L859</f>
        <v>21</v>
      </c>
      <c r="O859" s="13">
        <f>Raw_Data!M859</f>
        <v>15</v>
      </c>
      <c r="P859" s="13">
        <f t="shared" si="54"/>
        <v>6</v>
      </c>
      <c r="Q859" s="13">
        <f>Raw_Data!O859</f>
        <v>21</v>
      </c>
      <c r="R859" s="16">
        <f t="shared" si="55"/>
        <v>71.428571428571431</v>
      </c>
      <c r="S859" s="16">
        <f>Raw_Data!Q859</f>
        <v>71.400000000000006</v>
      </c>
      <c r="T859" s="17">
        <f>Raw_Data!R859</f>
        <v>0</v>
      </c>
      <c r="U859" s="13" t="str">
        <f>Raw_Data!S859</f>
        <v>Medium</v>
      </c>
      <c r="V859" s="13" t="str">
        <f>Raw_Data!T859</f>
        <v>Pending</v>
      </c>
    </row>
    <row r="860" spans="1:22" x14ac:dyDescent="0.3">
      <c r="A860" s="13" t="str">
        <f>Raw_Data!A860</f>
        <v>EMP019</v>
      </c>
      <c r="B860" s="13" t="str">
        <f>Raw_Data!B860</f>
        <v>Manish Kumar</v>
      </c>
      <c r="C860" s="13" t="str">
        <f>Raw_Data!C860</f>
        <v>Sales</v>
      </c>
      <c r="D860" s="13" t="str">
        <f>Raw_Data!D860</f>
        <v>Sales Executive</v>
      </c>
      <c r="E860" s="13" t="str">
        <f>Raw_Data!E860</f>
        <v>Durgapur</v>
      </c>
      <c r="F860" s="13" t="str">
        <f>Raw_Data!F860</f>
        <v>Sourav Das</v>
      </c>
      <c r="G860" s="14">
        <f>DATE(VALUE(RIGHT(Raw_Data!G860,4)),VALUE(MID(Raw_Data!G860,4,2)),VALUE(LEFT(Raw_Data!G860,2)))</f>
        <v>46162</v>
      </c>
      <c r="H860" s="13" t="str">
        <f t="shared" si="52"/>
        <v>May-2026</v>
      </c>
      <c r="I860" s="13" t="str">
        <f t="shared" si="53"/>
        <v>Wed</v>
      </c>
      <c r="J860" s="13" t="str">
        <f>Raw_Data!H860</f>
        <v>Present</v>
      </c>
      <c r="K860" s="15">
        <f>IF(Raw_Data!I860="","",TIMEVALUE(Raw_Data!I860))</f>
        <v>0.37569444444444444</v>
      </c>
      <c r="L860" s="15">
        <f>IF(Raw_Data!J860="","",TIMEVALUE(Raw_Data!J860))</f>
        <v>0.70138888888888884</v>
      </c>
      <c r="M860" s="13">
        <f>Raw_Data!K860</f>
        <v>7.82</v>
      </c>
      <c r="N860" s="13">
        <f>Raw_Data!L860</f>
        <v>21</v>
      </c>
      <c r="O860" s="13">
        <f>Raw_Data!M860</f>
        <v>15</v>
      </c>
      <c r="P860" s="13">
        <f t="shared" si="54"/>
        <v>6</v>
      </c>
      <c r="Q860" s="13">
        <f>Raw_Data!O860</f>
        <v>21</v>
      </c>
      <c r="R860" s="16">
        <f t="shared" si="55"/>
        <v>71.428571428571431</v>
      </c>
      <c r="S860" s="16">
        <f>Raw_Data!Q860</f>
        <v>71.400000000000006</v>
      </c>
      <c r="T860" s="17">
        <f>Raw_Data!R860</f>
        <v>0</v>
      </c>
      <c r="U860" s="13" t="str">
        <f>Raw_Data!S860</f>
        <v>Critical</v>
      </c>
      <c r="V860" s="13" t="str">
        <f>Raw_Data!T860</f>
        <v>Pending</v>
      </c>
    </row>
    <row r="861" spans="1:22" x14ac:dyDescent="0.3">
      <c r="A861" s="13" t="str">
        <f>Raw_Data!A861</f>
        <v>EMP020</v>
      </c>
      <c r="B861" s="13" t="str">
        <f>Raw_Data!B861</f>
        <v>Riya Chatterjee</v>
      </c>
      <c r="C861" s="13" t="str">
        <f>Raw_Data!C861</f>
        <v>Customer Support</v>
      </c>
      <c r="D861" s="13" t="str">
        <f>Raw_Data!D861</f>
        <v>Support Executive</v>
      </c>
      <c r="E861" s="13" t="str">
        <f>Raw_Data!E861</f>
        <v>Durgapur</v>
      </c>
      <c r="F861" s="13" t="str">
        <f>Raw_Data!F861</f>
        <v>Ritu Ghosh</v>
      </c>
      <c r="G861" s="14">
        <f>DATE(VALUE(RIGHT(Raw_Data!G861,4)),VALUE(MID(Raw_Data!G861,4,2)),VALUE(LEFT(Raw_Data!G861,2)))</f>
        <v>46162</v>
      </c>
      <c r="H861" s="13" t="str">
        <f t="shared" si="52"/>
        <v>May-2026</v>
      </c>
      <c r="I861" s="13" t="str">
        <f t="shared" si="53"/>
        <v>Wed</v>
      </c>
      <c r="J861" s="13" t="str">
        <f>Raw_Data!H861</f>
        <v>Present</v>
      </c>
      <c r="K861" s="15">
        <f>IF(Raw_Data!I861="","",TIMEVALUE(Raw_Data!I861))</f>
        <v>0.4201388888888889</v>
      </c>
      <c r="L861" s="15">
        <f>IF(Raw_Data!J861="","",TIMEVALUE(Raw_Data!J861))</f>
        <v>0.78472222222222221</v>
      </c>
      <c r="M861" s="13">
        <f>Raw_Data!K861</f>
        <v>8.75</v>
      </c>
      <c r="N861" s="13">
        <f>Raw_Data!L861</f>
        <v>25</v>
      </c>
      <c r="O861" s="13">
        <f>Raw_Data!M861</f>
        <v>18</v>
      </c>
      <c r="P861" s="13">
        <f t="shared" si="54"/>
        <v>7</v>
      </c>
      <c r="Q861" s="13">
        <f>Raw_Data!O861</f>
        <v>25</v>
      </c>
      <c r="R861" s="16">
        <f t="shared" si="55"/>
        <v>72</v>
      </c>
      <c r="S861" s="16">
        <f>Raw_Data!Q861</f>
        <v>72</v>
      </c>
      <c r="T861" s="17">
        <f>Raw_Data!R861</f>
        <v>0.75</v>
      </c>
      <c r="U861" s="13" t="str">
        <f>Raw_Data!S861</f>
        <v>Medium</v>
      </c>
      <c r="V861" s="13" t="str">
        <f>Raw_Data!T861</f>
        <v>Pending</v>
      </c>
    </row>
    <row r="862" spans="1:22" x14ac:dyDescent="0.3">
      <c r="A862" s="13" t="str">
        <f>Raw_Data!A862</f>
        <v>EMP001</v>
      </c>
      <c r="B862" s="13" t="str">
        <f>Raw_Data!B862</f>
        <v>Aarav Sharma</v>
      </c>
      <c r="C862" s="13" t="str">
        <f>Raw_Data!C862</f>
        <v>Operations</v>
      </c>
      <c r="D862" s="13" t="str">
        <f>Raw_Data!D862</f>
        <v>MIS Executive</v>
      </c>
      <c r="E862" s="13" t="str">
        <f>Raw_Data!E862</f>
        <v>Kolkata</v>
      </c>
      <c r="F862" s="13" t="str">
        <f>Raw_Data!F862</f>
        <v>Amit Roy</v>
      </c>
      <c r="G862" s="14">
        <f>DATE(VALUE(RIGHT(Raw_Data!G862,4)),VALUE(MID(Raw_Data!G862,4,2)),VALUE(LEFT(Raw_Data!G862,2)))</f>
        <v>46163</v>
      </c>
      <c r="H862" s="13" t="str">
        <f t="shared" si="52"/>
        <v>May-2026</v>
      </c>
      <c r="I862" s="13" t="str">
        <f t="shared" si="53"/>
        <v>Thu</v>
      </c>
      <c r="J862" s="13" t="str">
        <f>Raw_Data!H862</f>
        <v>Present</v>
      </c>
      <c r="K862" s="15">
        <f>IF(Raw_Data!I862="","",TIMEVALUE(Raw_Data!I862))</f>
        <v>0.38472222222222224</v>
      </c>
      <c r="L862" s="15">
        <f>IF(Raw_Data!J862="","",TIMEVALUE(Raw_Data!J862))</f>
        <v>0.75624999999999998</v>
      </c>
      <c r="M862" s="13">
        <f>Raw_Data!K862</f>
        <v>8.92</v>
      </c>
      <c r="N862" s="13">
        <f>Raw_Data!L862</f>
        <v>25</v>
      </c>
      <c r="O862" s="13">
        <f>Raw_Data!M862</f>
        <v>22</v>
      </c>
      <c r="P862" s="13">
        <f t="shared" si="54"/>
        <v>3</v>
      </c>
      <c r="Q862" s="13">
        <f>Raw_Data!O862</f>
        <v>25</v>
      </c>
      <c r="R862" s="16">
        <f t="shared" si="55"/>
        <v>88</v>
      </c>
      <c r="S862" s="16">
        <f>Raw_Data!Q862</f>
        <v>88</v>
      </c>
      <c r="T862" s="17">
        <f>Raw_Data!R862</f>
        <v>0.92</v>
      </c>
      <c r="U862" s="13" t="str">
        <f>Raw_Data!S862</f>
        <v>Low</v>
      </c>
      <c r="V862" s="13" t="str">
        <f>Raw_Data!T862</f>
        <v>In Progress</v>
      </c>
    </row>
    <row r="863" spans="1:22" x14ac:dyDescent="0.3">
      <c r="A863" s="13" t="str">
        <f>Raw_Data!A863</f>
        <v>EMP002</v>
      </c>
      <c r="B863" s="13" t="str">
        <f>Raw_Data!B863</f>
        <v>Priya Singh</v>
      </c>
      <c r="C863" s="13" t="str">
        <f>Raw_Data!C863</f>
        <v>Operations</v>
      </c>
      <c r="D863" s="13" t="str">
        <f>Raw_Data!D863</f>
        <v>Process Executive</v>
      </c>
      <c r="E863" s="13" t="str">
        <f>Raw_Data!E863</f>
        <v>Kolkata</v>
      </c>
      <c r="F863" s="13" t="str">
        <f>Raw_Data!F863</f>
        <v>Amit Roy</v>
      </c>
      <c r="G863" s="14">
        <f>DATE(VALUE(RIGHT(Raw_Data!G863,4)),VALUE(MID(Raw_Data!G863,4,2)),VALUE(LEFT(Raw_Data!G863,2)))</f>
        <v>46163</v>
      </c>
      <c r="H863" s="13" t="str">
        <f t="shared" si="52"/>
        <v>May-2026</v>
      </c>
      <c r="I863" s="13" t="str">
        <f t="shared" si="53"/>
        <v>Thu</v>
      </c>
      <c r="J863" s="13" t="str">
        <f>Raw_Data!H863</f>
        <v>Present</v>
      </c>
      <c r="K863" s="15">
        <f>IF(Raw_Data!I863="","",TIMEVALUE(Raw_Data!I863))</f>
        <v>0.41944444444444445</v>
      </c>
      <c r="L863" s="15">
        <f>IF(Raw_Data!J863="","",TIMEVALUE(Raw_Data!J863))</f>
        <v>0.78472222222222221</v>
      </c>
      <c r="M863" s="13">
        <f>Raw_Data!K863</f>
        <v>8.77</v>
      </c>
      <c r="N863" s="13">
        <f>Raw_Data!L863</f>
        <v>25</v>
      </c>
      <c r="O863" s="13">
        <f>Raw_Data!M863</f>
        <v>17</v>
      </c>
      <c r="P863" s="13">
        <f t="shared" si="54"/>
        <v>8</v>
      </c>
      <c r="Q863" s="13">
        <f>Raw_Data!O863</f>
        <v>25</v>
      </c>
      <c r="R863" s="16">
        <f t="shared" si="55"/>
        <v>68</v>
      </c>
      <c r="S863" s="16">
        <f>Raw_Data!Q863</f>
        <v>68</v>
      </c>
      <c r="T863" s="17">
        <f>Raw_Data!R863</f>
        <v>0.77</v>
      </c>
      <c r="U863" s="13" t="str">
        <f>Raw_Data!S863</f>
        <v>Low</v>
      </c>
      <c r="V863" s="13" t="str">
        <f>Raw_Data!T863</f>
        <v>Backlog</v>
      </c>
    </row>
    <row r="864" spans="1:22" x14ac:dyDescent="0.3">
      <c r="A864" s="13" t="str">
        <f>Raw_Data!A864</f>
        <v>EMP003</v>
      </c>
      <c r="B864" s="13" t="str">
        <f>Raw_Data!B864</f>
        <v>Rahul Verma</v>
      </c>
      <c r="C864" s="13" t="str">
        <f>Raw_Data!C864</f>
        <v>Operations</v>
      </c>
      <c r="D864" s="13" t="str">
        <f>Raw_Data!D864</f>
        <v>Process Executive</v>
      </c>
      <c r="E864" s="13" t="str">
        <f>Raw_Data!E864</f>
        <v>Kolkata</v>
      </c>
      <c r="F864" s="13" t="str">
        <f>Raw_Data!F864</f>
        <v>Amit Roy</v>
      </c>
      <c r="G864" s="14">
        <f>DATE(VALUE(RIGHT(Raw_Data!G864,4)),VALUE(MID(Raw_Data!G864,4,2)),VALUE(LEFT(Raw_Data!G864,2)))</f>
        <v>46163</v>
      </c>
      <c r="H864" s="13" t="str">
        <f t="shared" si="52"/>
        <v>May-2026</v>
      </c>
      <c r="I864" s="13" t="str">
        <f t="shared" si="53"/>
        <v>Thu</v>
      </c>
      <c r="J864" s="13" t="str">
        <f>Raw_Data!H864</f>
        <v>Present</v>
      </c>
      <c r="K864" s="15">
        <f>IF(Raw_Data!I864="","",TIMEVALUE(Raw_Data!I864))</f>
        <v>0.38194444444444442</v>
      </c>
      <c r="L864" s="15">
        <f>IF(Raw_Data!J864="","",TIMEVALUE(Raw_Data!J864))</f>
        <v>0.77222222222222225</v>
      </c>
      <c r="M864" s="13">
        <f>Raw_Data!K864</f>
        <v>9.3699999999999992</v>
      </c>
      <c r="N864" s="13">
        <f>Raw_Data!L864</f>
        <v>18</v>
      </c>
      <c r="O864" s="13">
        <f>Raw_Data!M864</f>
        <v>18</v>
      </c>
      <c r="P864" s="13">
        <f t="shared" si="54"/>
        <v>0</v>
      </c>
      <c r="Q864" s="13">
        <f>Raw_Data!O864</f>
        <v>18</v>
      </c>
      <c r="R864" s="16">
        <f t="shared" si="55"/>
        <v>100</v>
      </c>
      <c r="S864" s="16">
        <f>Raw_Data!Q864</f>
        <v>100</v>
      </c>
      <c r="T864" s="17">
        <f>Raw_Data!R864</f>
        <v>1.37</v>
      </c>
      <c r="U864" s="13" t="str">
        <f>Raw_Data!S864</f>
        <v>Low</v>
      </c>
      <c r="V864" s="13" t="str">
        <f>Raw_Data!T864</f>
        <v>Closed</v>
      </c>
    </row>
    <row r="865" spans="1:22" x14ac:dyDescent="0.3">
      <c r="A865" s="13" t="str">
        <f>Raw_Data!A865</f>
        <v>EMP004</v>
      </c>
      <c r="B865" s="13" t="str">
        <f>Raw_Data!B865</f>
        <v>Sneha Das</v>
      </c>
      <c r="C865" s="13" t="str">
        <f>Raw_Data!C865</f>
        <v>Operations</v>
      </c>
      <c r="D865" s="13" t="str">
        <f>Raw_Data!D865</f>
        <v>Senior Executive</v>
      </c>
      <c r="E865" s="13" t="str">
        <f>Raw_Data!E865</f>
        <v>Kolkata</v>
      </c>
      <c r="F865" s="13" t="str">
        <f>Raw_Data!F865</f>
        <v>Amit Roy</v>
      </c>
      <c r="G865" s="14">
        <f>DATE(VALUE(RIGHT(Raw_Data!G865,4)),VALUE(MID(Raw_Data!G865,4,2)),VALUE(LEFT(Raw_Data!G865,2)))</f>
        <v>46163</v>
      </c>
      <c r="H865" s="13" t="str">
        <f t="shared" si="52"/>
        <v>May-2026</v>
      </c>
      <c r="I865" s="13" t="str">
        <f t="shared" si="53"/>
        <v>Thu</v>
      </c>
      <c r="J865" s="13" t="str">
        <f>Raw_Data!H865</f>
        <v>Present</v>
      </c>
      <c r="K865" s="15">
        <f>IF(Raw_Data!I865="","",TIMEVALUE(Raw_Data!I865))</f>
        <v>0.42499999999999999</v>
      </c>
      <c r="L865" s="15">
        <f>IF(Raw_Data!J865="","",TIMEVALUE(Raw_Data!J865))</f>
        <v>0.80902777777777779</v>
      </c>
      <c r="M865" s="13">
        <f>Raw_Data!K865</f>
        <v>9.23</v>
      </c>
      <c r="N865" s="13">
        <f>Raw_Data!L865</f>
        <v>21</v>
      </c>
      <c r="O865" s="13">
        <f>Raw_Data!M865</f>
        <v>20</v>
      </c>
      <c r="P865" s="13">
        <f t="shared" si="54"/>
        <v>1</v>
      </c>
      <c r="Q865" s="13">
        <f>Raw_Data!O865</f>
        <v>21</v>
      </c>
      <c r="R865" s="16">
        <f t="shared" si="55"/>
        <v>95.238095238095227</v>
      </c>
      <c r="S865" s="16">
        <f>Raw_Data!Q865</f>
        <v>95.2</v>
      </c>
      <c r="T865" s="17">
        <f>Raw_Data!R865</f>
        <v>1.23</v>
      </c>
      <c r="U865" s="13" t="str">
        <f>Raw_Data!S865</f>
        <v>Medium</v>
      </c>
      <c r="V865" s="13" t="str">
        <f>Raw_Data!T865</f>
        <v>In Progress</v>
      </c>
    </row>
    <row r="866" spans="1:22" x14ac:dyDescent="0.3">
      <c r="A866" s="13" t="str">
        <f>Raw_Data!A866</f>
        <v>EMP005</v>
      </c>
      <c r="B866" s="13" t="str">
        <f>Raw_Data!B866</f>
        <v>Vikram Patel</v>
      </c>
      <c r="C866" s="13" t="str">
        <f>Raw_Data!C866</f>
        <v>Operations</v>
      </c>
      <c r="D866" s="13" t="str">
        <f>Raw_Data!D866</f>
        <v>Process Executive</v>
      </c>
      <c r="E866" s="13" t="str">
        <f>Raw_Data!E866</f>
        <v>Kolkata</v>
      </c>
      <c r="F866" s="13" t="str">
        <f>Raw_Data!F866</f>
        <v>Amit Roy</v>
      </c>
      <c r="G866" s="14">
        <f>DATE(VALUE(RIGHT(Raw_Data!G866,4)),VALUE(MID(Raw_Data!G866,4,2)),VALUE(LEFT(Raw_Data!G866,2)))</f>
        <v>46163</v>
      </c>
      <c r="H866" s="13" t="str">
        <f t="shared" si="52"/>
        <v>May-2026</v>
      </c>
      <c r="I866" s="13" t="str">
        <f t="shared" si="53"/>
        <v>Thu</v>
      </c>
      <c r="J866" s="13" t="str">
        <f>Raw_Data!H866</f>
        <v>Present</v>
      </c>
      <c r="K866" s="15">
        <f>IF(Raw_Data!I866="","",TIMEVALUE(Raw_Data!I866))</f>
        <v>0.38333333333333336</v>
      </c>
      <c r="L866" s="15">
        <f>IF(Raw_Data!J866="","",TIMEVALUE(Raw_Data!J866))</f>
        <v>0.77847222222222223</v>
      </c>
      <c r="M866" s="13">
        <f>Raw_Data!K866</f>
        <v>9.49</v>
      </c>
      <c r="N866" s="13">
        <f>Raw_Data!L866</f>
        <v>26</v>
      </c>
      <c r="O866" s="13">
        <f>Raw_Data!M866</f>
        <v>23</v>
      </c>
      <c r="P866" s="13">
        <f t="shared" si="54"/>
        <v>3</v>
      </c>
      <c r="Q866" s="13">
        <f>Raw_Data!O866</f>
        <v>26</v>
      </c>
      <c r="R866" s="16">
        <f t="shared" si="55"/>
        <v>88.461538461538453</v>
      </c>
      <c r="S866" s="16">
        <f>Raw_Data!Q866</f>
        <v>88.5</v>
      </c>
      <c r="T866" s="17">
        <f>Raw_Data!R866</f>
        <v>1.49</v>
      </c>
      <c r="U866" s="13" t="str">
        <f>Raw_Data!S866</f>
        <v>High</v>
      </c>
      <c r="V866" s="13" t="str">
        <f>Raw_Data!T866</f>
        <v>In Progress</v>
      </c>
    </row>
    <row r="867" spans="1:22" x14ac:dyDescent="0.3">
      <c r="A867" s="13" t="str">
        <f>Raw_Data!A867</f>
        <v>EMP006</v>
      </c>
      <c r="B867" s="13" t="str">
        <f>Raw_Data!B867</f>
        <v>Ananya Gupta</v>
      </c>
      <c r="C867" s="13" t="str">
        <f>Raw_Data!C867</f>
        <v>Finance</v>
      </c>
      <c r="D867" s="13" t="str">
        <f>Raw_Data!D867</f>
        <v>Finance Executive</v>
      </c>
      <c r="E867" s="13" t="str">
        <f>Raw_Data!E867</f>
        <v>Kolkata</v>
      </c>
      <c r="F867" s="13" t="str">
        <f>Raw_Data!F867</f>
        <v>Neha Sen</v>
      </c>
      <c r="G867" s="14">
        <f>DATE(VALUE(RIGHT(Raw_Data!G867,4)),VALUE(MID(Raw_Data!G867,4,2)),VALUE(LEFT(Raw_Data!G867,2)))</f>
        <v>46163</v>
      </c>
      <c r="H867" s="13" t="str">
        <f t="shared" si="52"/>
        <v>May-2026</v>
      </c>
      <c r="I867" s="13" t="str">
        <f t="shared" si="53"/>
        <v>Thu</v>
      </c>
      <c r="J867" s="13" t="str">
        <f>Raw_Data!H867</f>
        <v>Present</v>
      </c>
      <c r="K867" s="15">
        <f>IF(Raw_Data!I867="","",TIMEVALUE(Raw_Data!I867))</f>
        <v>0.38333333333333336</v>
      </c>
      <c r="L867" s="15">
        <f>IF(Raw_Data!J867="","",TIMEVALUE(Raw_Data!J867))</f>
        <v>0.68819444444444444</v>
      </c>
      <c r="M867" s="13">
        <f>Raw_Data!K867</f>
        <v>7.33</v>
      </c>
      <c r="N867" s="13">
        <f>Raw_Data!L867</f>
        <v>10</v>
      </c>
      <c r="O867" s="13">
        <f>Raw_Data!M867</f>
        <v>10</v>
      </c>
      <c r="P867" s="13">
        <f t="shared" si="54"/>
        <v>0</v>
      </c>
      <c r="Q867" s="13">
        <f>Raw_Data!O867</f>
        <v>10</v>
      </c>
      <c r="R867" s="16">
        <f t="shared" si="55"/>
        <v>100</v>
      </c>
      <c r="S867" s="16">
        <f>Raw_Data!Q867</f>
        <v>100</v>
      </c>
      <c r="T867" s="17">
        <f>Raw_Data!R867</f>
        <v>0</v>
      </c>
      <c r="U867" s="13" t="str">
        <f>Raw_Data!S867</f>
        <v>Low</v>
      </c>
      <c r="V867" s="13" t="str">
        <f>Raw_Data!T867</f>
        <v>Closed</v>
      </c>
    </row>
    <row r="868" spans="1:22" x14ac:dyDescent="0.3">
      <c r="A868" s="13" t="str">
        <f>Raw_Data!A868</f>
        <v>EMP007</v>
      </c>
      <c r="B868" s="13" t="str">
        <f>Raw_Data!B868</f>
        <v>Rohan Mehta</v>
      </c>
      <c r="C868" s="13" t="str">
        <f>Raw_Data!C868</f>
        <v>Finance</v>
      </c>
      <c r="D868" s="13" t="str">
        <f>Raw_Data!D868</f>
        <v>Accounts Executive</v>
      </c>
      <c r="E868" s="13" t="str">
        <f>Raw_Data!E868</f>
        <v>Kolkata</v>
      </c>
      <c r="F868" s="13" t="str">
        <f>Raw_Data!F868</f>
        <v>Neha Sen</v>
      </c>
      <c r="G868" s="14">
        <f>DATE(VALUE(RIGHT(Raw_Data!G868,4)),VALUE(MID(Raw_Data!G868,4,2)),VALUE(LEFT(Raw_Data!G868,2)))</f>
        <v>46163</v>
      </c>
      <c r="H868" s="13" t="str">
        <f t="shared" si="52"/>
        <v>May-2026</v>
      </c>
      <c r="I868" s="13" t="str">
        <f t="shared" si="53"/>
        <v>Thu</v>
      </c>
      <c r="J868" s="13" t="str">
        <f>Raw_Data!H868</f>
        <v>Present</v>
      </c>
      <c r="K868" s="15">
        <f>IF(Raw_Data!I868="","",TIMEVALUE(Raw_Data!I868))</f>
        <v>0.38680555555555557</v>
      </c>
      <c r="L868" s="15">
        <f>IF(Raw_Data!J868="","",TIMEVALUE(Raw_Data!J868))</f>
        <v>0.77222222222222225</v>
      </c>
      <c r="M868" s="13">
        <f>Raw_Data!K868</f>
        <v>9.25</v>
      </c>
      <c r="N868" s="13">
        <f>Raw_Data!L868</f>
        <v>10</v>
      </c>
      <c r="O868" s="13">
        <f>Raw_Data!M868</f>
        <v>9</v>
      </c>
      <c r="P868" s="13">
        <f t="shared" si="54"/>
        <v>1</v>
      </c>
      <c r="Q868" s="13">
        <f>Raw_Data!O868</f>
        <v>10</v>
      </c>
      <c r="R868" s="16">
        <f t="shared" si="55"/>
        <v>90</v>
      </c>
      <c r="S868" s="16">
        <f>Raw_Data!Q868</f>
        <v>90</v>
      </c>
      <c r="T868" s="17">
        <f>Raw_Data!R868</f>
        <v>1.25</v>
      </c>
      <c r="U868" s="13" t="str">
        <f>Raw_Data!S868</f>
        <v>Low</v>
      </c>
      <c r="V868" s="13" t="str">
        <f>Raw_Data!T868</f>
        <v>In Progress</v>
      </c>
    </row>
    <row r="869" spans="1:22" x14ac:dyDescent="0.3">
      <c r="A869" s="13" t="str">
        <f>Raw_Data!A869</f>
        <v>EMP008</v>
      </c>
      <c r="B869" s="13" t="str">
        <f>Raw_Data!B869</f>
        <v>Ishita Roy</v>
      </c>
      <c r="C869" s="13" t="str">
        <f>Raw_Data!C869</f>
        <v>Finance</v>
      </c>
      <c r="D869" s="13" t="str">
        <f>Raw_Data!D869</f>
        <v>Finance Executive</v>
      </c>
      <c r="E869" s="13" t="str">
        <f>Raw_Data!E869</f>
        <v>Kolkata</v>
      </c>
      <c r="F869" s="13" t="str">
        <f>Raw_Data!F869</f>
        <v>Neha Sen</v>
      </c>
      <c r="G869" s="14">
        <f>DATE(VALUE(RIGHT(Raw_Data!G869,4)),VALUE(MID(Raw_Data!G869,4,2)),VALUE(LEFT(Raw_Data!G869,2)))</f>
        <v>46163</v>
      </c>
      <c r="H869" s="13" t="str">
        <f t="shared" si="52"/>
        <v>May-2026</v>
      </c>
      <c r="I869" s="13" t="str">
        <f t="shared" si="53"/>
        <v>Thu</v>
      </c>
      <c r="J869" s="13" t="str">
        <f>Raw_Data!H869</f>
        <v>Present</v>
      </c>
      <c r="K869" s="15">
        <f>IF(Raw_Data!I869="","",TIMEVALUE(Raw_Data!I869))</f>
        <v>0.38333333333333336</v>
      </c>
      <c r="L869" s="15">
        <f>IF(Raw_Data!J869="","",TIMEVALUE(Raw_Data!J869))</f>
        <v>0.74930555555555556</v>
      </c>
      <c r="M869" s="13">
        <f>Raw_Data!K869</f>
        <v>8.7899999999999991</v>
      </c>
      <c r="N869" s="13">
        <f>Raw_Data!L869</f>
        <v>24</v>
      </c>
      <c r="O869" s="13">
        <f>Raw_Data!M869</f>
        <v>19</v>
      </c>
      <c r="P869" s="13">
        <f t="shared" si="54"/>
        <v>5</v>
      </c>
      <c r="Q869" s="13">
        <f>Raw_Data!O869</f>
        <v>24</v>
      </c>
      <c r="R869" s="16">
        <f t="shared" si="55"/>
        <v>79.166666666666657</v>
      </c>
      <c r="S869" s="16">
        <f>Raw_Data!Q869</f>
        <v>79.2</v>
      </c>
      <c r="T869" s="17">
        <f>Raw_Data!R869</f>
        <v>0.79</v>
      </c>
      <c r="U869" s="13" t="str">
        <f>Raw_Data!S869</f>
        <v>Medium</v>
      </c>
      <c r="V869" s="13" t="str">
        <f>Raw_Data!T869</f>
        <v>Pending</v>
      </c>
    </row>
    <row r="870" spans="1:22" x14ac:dyDescent="0.3">
      <c r="A870" s="13" t="str">
        <f>Raw_Data!A870</f>
        <v>EMP009</v>
      </c>
      <c r="B870" s="13" t="str">
        <f>Raw_Data!B870</f>
        <v>Arjun Nair</v>
      </c>
      <c r="C870" s="13" t="str">
        <f>Raw_Data!C870</f>
        <v>Sales</v>
      </c>
      <c r="D870" s="13" t="str">
        <f>Raw_Data!D870</f>
        <v>Sales Executive</v>
      </c>
      <c r="E870" s="13" t="str">
        <f>Raw_Data!E870</f>
        <v>Kolkata</v>
      </c>
      <c r="F870" s="13" t="str">
        <f>Raw_Data!F870</f>
        <v>Sourav Das</v>
      </c>
      <c r="G870" s="14">
        <f>DATE(VALUE(RIGHT(Raw_Data!G870,4)),VALUE(MID(Raw_Data!G870,4,2)),VALUE(LEFT(Raw_Data!G870,2)))</f>
        <v>46163</v>
      </c>
      <c r="H870" s="13" t="str">
        <f t="shared" si="52"/>
        <v>May-2026</v>
      </c>
      <c r="I870" s="13" t="str">
        <f t="shared" si="53"/>
        <v>Thu</v>
      </c>
      <c r="J870" s="13" t="str">
        <f>Raw_Data!H870</f>
        <v>Present</v>
      </c>
      <c r="K870" s="15">
        <f>IF(Raw_Data!I870="","",TIMEVALUE(Raw_Data!I870))</f>
        <v>0.38541666666666669</v>
      </c>
      <c r="L870" s="15">
        <f>IF(Raw_Data!J870="","",TIMEVALUE(Raw_Data!J870))</f>
        <v>0.69374999999999998</v>
      </c>
      <c r="M870" s="13">
        <f>Raw_Data!K870</f>
        <v>7.4</v>
      </c>
      <c r="N870" s="13">
        <f>Raw_Data!L870</f>
        <v>14</v>
      </c>
      <c r="O870" s="13">
        <f>Raw_Data!M870</f>
        <v>10</v>
      </c>
      <c r="P870" s="13">
        <f t="shared" si="54"/>
        <v>4</v>
      </c>
      <c r="Q870" s="13">
        <f>Raw_Data!O870</f>
        <v>14</v>
      </c>
      <c r="R870" s="16">
        <f t="shared" si="55"/>
        <v>71.428571428571431</v>
      </c>
      <c r="S870" s="16">
        <f>Raw_Data!Q870</f>
        <v>71.400000000000006</v>
      </c>
      <c r="T870" s="17">
        <f>Raw_Data!R870</f>
        <v>0</v>
      </c>
      <c r="U870" s="13" t="str">
        <f>Raw_Data!S870</f>
        <v>Low</v>
      </c>
      <c r="V870" s="13" t="str">
        <f>Raw_Data!T870</f>
        <v>Pending</v>
      </c>
    </row>
    <row r="871" spans="1:22" x14ac:dyDescent="0.3">
      <c r="A871" s="13" t="str">
        <f>Raw_Data!A871</f>
        <v>EMP010</v>
      </c>
      <c r="B871" s="13" t="str">
        <f>Raw_Data!B871</f>
        <v>Meera Kapoor</v>
      </c>
      <c r="C871" s="13" t="str">
        <f>Raw_Data!C871</f>
        <v>Sales</v>
      </c>
      <c r="D871" s="13" t="str">
        <f>Raw_Data!D871</f>
        <v>Sales Executive</v>
      </c>
      <c r="E871" s="13" t="str">
        <f>Raw_Data!E871</f>
        <v>Kolkata</v>
      </c>
      <c r="F871" s="13" t="str">
        <f>Raw_Data!F871</f>
        <v>Sourav Das</v>
      </c>
      <c r="G871" s="14">
        <f>DATE(VALUE(RIGHT(Raw_Data!G871,4)),VALUE(MID(Raw_Data!G871,4,2)),VALUE(LEFT(Raw_Data!G871,2)))</f>
        <v>46163</v>
      </c>
      <c r="H871" s="13" t="str">
        <f t="shared" si="52"/>
        <v>May-2026</v>
      </c>
      <c r="I871" s="13" t="str">
        <f t="shared" si="53"/>
        <v>Thu</v>
      </c>
      <c r="J871" s="13" t="str">
        <f>Raw_Data!H871</f>
        <v>Present</v>
      </c>
      <c r="K871" s="15">
        <f>IF(Raw_Data!I871="","",TIMEVALUE(Raw_Data!I871))</f>
        <v>0.38541666666666669</v>
      </c>
      <c r="L871" s="15">
        <f>IF(Raw_Data!J871="","",TIMEVALUE(Raw_Data!J871))</f>
        <v>0.72361111111111109</v>
      </c>
      <c r="M871" s="13">
        <f>Raw_Data!K871</f>
        <v>8.1300000000000008</v>
      </c>
      <c r="N871" s="13">
        <f>Raw_Data!L871</f>
        <v>13</v>
      </c>
      <c r="O871" s="13">
        <f>Raw_Data!M871</f>
        <v>13</v>
      </c>
      <c r="P871" s="13">
        <f t="shared" si="54"/>
        <v>0</v>
      </c>
      <c r="Q871" s="13">
        <f>Raw_Data!O871</f>
        <v>13</v>
      </c>
      <c r="R871" s="16">
        <f t="shared" si="55"/>
        <v>100</v>
      </c>
      <c r="S871" s="16">
        <f>Raw_Data!Q871</f>
        <v>100</v>
      </c>
      <c r="T871" s="17">
        <f>Raw_Data!R871</f>
        <v>0.13</v>
      </c>
      <c r="U871" s="13" t="str">
        <f>Raw_Data!S871</f>
        <v>Low</v>
      </c>
      <c r="V871" s="13" t="str">
        <f>Raw_Data!T871</f>
        <v>Closed</v>
      </c>
    </row>
    <row r="872" spans="1:22" x14ac:dyDescent="0.3">
      <c r="A872" s="13" t="str">
        <f>Raw_Data!A872</f>
        <v>EMP011</v>
      </c>
      <c r="B872" s="13" t="str">
        <f>Raw_Data!B872</f>
        <v>Karan Malhotra</v>
      </c>
      <c r="C872" s="13" t="str">
        <f>Raw_Data!C872</f>
        <v>Sales</v>
      </c>
      <c r="D872" s="13" t="str">
        <f>Raw_Data!D872</f>
        <v>Senior Executive</v>
      </c>
      <c r="E872" s="13" t="str">
        <f>Raw_Data!E872</f>
        <v>Kolkata</v>
      </c>
      <c r="F872" s="13" t="str">
        <f>Raw_Data!F872</f>
        <v>Sourav Das</v>
      </c>
      <c r="G872" s="14">
        <f>DATE(VALUE(RIGHT(Raw_Data!G872,4)),VALUE(MID(Raw_Data!G872,4,2)),VALUE(LEFT(Raw_Data!G872,2)))</f>
        <v>46163</v>
      </c>
      <c r="H872" s="13" t="str">
        <f t="shared" si="52"/>
        <v>May-2026</v>
      </c>
      <c r="I872" s="13" t="str">
        <f t="shared" si="53"/>
        <v>Thu</v>
      </c>
      <c r="J872" s="13" t="str">
        <f>Raw_Data!H872</f>
        <v>Present</v>
      </c>
      <c r="K872" s="15">
        <f>IF(Raw_Data!I872="","",TIMEVALUE(Raw_Data!I872))</f>
        <v>0.4284722222222222</v>
      </c>
      <c r="L872" s="15">
        <f>IF(Raw_Data!J872="","",TIMEVALUE(Raw_Data!J872))</f>
        <v>0.82499999999999996</v>
      </c>
      <c r="M872" s="13">
        <f>Raw_Data!K872</f>
        <v>9.52</v>
      </c>
      <c r="N872" s="13">
        <f>Raw_Data!L872</f>
        <v>24</v>
      </c>
      <c r="O872" s="13">
        <f>Raw_Data!M872</f>
        <v>16</v>
      </c>
      <c r="P872" s="13">
        <f t="shared" si="54"/>
        <v>8</v>
      </c>
      <c r="Q872" s="13">
        <f>Raw_Data!O872</f>
        <v>24</v>
      </c>
      <c r="R872" s="16">
        <f t="shared" si="55"/>
        <v>66.666666666666657</v>
      </c>
      <c r="S872" s="16">
        <f>Raw_Data!Q872</f>
        <v>66.7</v>
      </c>
      <c r="T872" s="17">
        <f>Raw_Data!R872</f>
        <v>1.52</v>
      </c>
      <c r="U872" s="13" t="str">
        <f>Raw_Data!S872</f>
        <v>Low</v>
      </c>
      <c r="V872" s="13" t="str">
        <f>Raw_Data!T872</f>
        <v>Backlog</v>
      </c>
    </row>
    <row r="873" spans="1:22" x14ac:dyDescent="0.3">
      <c r="A873" s="13" t="str">
        <f>Raw_Data!A873</f>
        <v>EMP012</v>
      </c>
      <c r="B873" s="13" t="str">
        <f>Raw_Data!B873</f>
        <v>Tanya Bose</v>
      </c>
      <c r="C873" s="13" t="str">
        <f>Raw_Data!C873</f>
        <v>HR</v>
      </c>
      <c r="D873" s="13" t="str">
        <f>Raw_Data!D873</f>
        <v>HR Executive</v>
      </c>
      <c r="E873" s="13" t="str">
        <f>Raw_Data!E873</f>
        <v>Kolkata</v>
      </c>
      <c r="F873" s="13" t="str">
        <f>Raw_Data!F873</f>
        <v>Ritu Ghosh</v>
      </c>
      <c r="G873" s="14">
        <f>DATE(VALUE(RIGHT(Raw_Data!G873,4)),VALUE(MID(Raw_Data!G873,4,2)),VALUE(LEFT(Raw_Data!G873,2)))</f>
        <v>46163</v>
      </c>
      <c r="H873" s="13" t="str">
        <f t="shared" si="52"/>
        <v>May-2026</v>
      </c>
      <c r="I873" s="13" t="str">
        <f t="shared" si="53"/>
        <v>Thu</v>
      </c>
      <c r="J873" s="13" t="str">
        <f>Raw_Data!H873</f>
        <v>Present</v>
      </c>
      <c r="K873" s="15">
        <f>IF(Raw_Data!I873="","",TIMEVALUE(Raw_Data!I873))</f>
        <v>0.38333333333333336</v>
      </c>
      <c r="L873" s="15">
        <f>IF(Raw_Data!J873="","",TIMEVALUE(Raw_Data!J873))</f>
        <v>0.69444444444444442</v>
      </c>
      <c r="M873" s="13">
        <f>Raw_Data!K873</f>
        <v>7.48</v>
      </c>
      <c r="N873" s="13">
        <f>Raw_Data!L873</f>
        <v>5</v>
      </c>
      <c r="O873" s="13">
        <f>Raw_Data!M873</f>
        <v>5</v>
      </c>
      <c r="P873" s="13">
        <f t="shared" si="54"/>
        <v>0</v>
      </c>
      <c r="Q873" s="13">
        <f>Raw_Data!O873</f>
        <v>5</v>
      </c>
      <c r="R873" s="16">
        <f t="shared" si="55"/>
        <v>100</v>
      </c>
      <c r="S873" s="16">
        <f>Raw_Data!Q873</f>
        <v>100</v>
      </c>
      <c r="T873" s="17">
        <f>Raw_Data!R873</f>
        <v>0</v>
      </c>
      <c r="U873" s="13" t="str">
        <f>Raw_Data!S873</f>
        <v>Low</v>
      </c>
      <c r="V873" s="13" t="str">
        <f>Raw_Data!T873</f>
        <v>Closed</v>
      </c>
    </row>
    <row r="874" spans="1:22" x14ac:dyDescent="0.3">
      <c r="A874" s="13" t="str">
        <f>Raw_Data!A874</f>
        <v>EMP013</v>
      </c>
      <c r="B874" s="13" t="str">
        <f>Raw_Data!B874</f>
        <v>Aditya Jain</v>
      </c>
      <c r="C874" s="13" t="str">
        <f>Raw_Data!C874</f>
        <v>Customer Support</v>
      </c>
      <c r="D874" s="13" t="str">
        <f>Raw_Data!D874</f>
        <v>Support Executive</v>
      </c>
      <c r="E874" s="13" t="str">
        <f>Raw_Data!E874</f>
        <v>Kolkata</v>
      </c>
      <c r="F874" s="13" t="str">
        <f>Raw_Data!F874</f>
        <v>Ritu Ghosh</v>
      </c>
      <c r="G874" s="14">
        <f>DATE(VALUE(RIGHT(Raw_Data!G874,4)),VALUE(MID(Raw_Data!G874,4,2)),VALUE(LEFT(Raw_Data!G874,2)))</f>
        <v>46163</v>
      </c>
      <c r="H874" s="13" t="str">
        <f t="shared" si="52"/>
        <v>May-2026</v>
      </c>
      <c r="I874" s="13" t="str">
        <f t="shared" si="53"/>
        <v>Thu</v>
      </c>
      <c r="J874" s="13" t="str">
        <f>Raw_Data!H874</f>
        <v>Present</v>
      </c>
      <c r="K874" s="15">
        <f>IF(Raw_Data!I874="","",TIMEVALUE(Raw_Data!I874))</f>
        <v>0.4284722222222222</v>
      </c>
      <c r="L874" s="15">
        <f>IF(Raw_Data!J874="","",TIMEVALUE(Raw_Data!J874))</f>
        <v>0.74305555555555558</v>
      </c>
      <c r="M874" s="13">
        <f>Raw_Data!K874</f>
        <v>7.56</v>
      </c>
      <c r="N874" s="13">
        <f>Raw_Data!L874</f>
        <v>18</v>
      </c>
      <c r="O874" s="13">
        <f>Raw_Data!M874</f>
        <v>12</v>
      </c>
      <c r="P874" s="13">
        <f t="shared" si="54"/>
        <v>6</v>
      </c>
      <c r="Q874" s="13">
        <f>Raw_Data!O874</f>
        <v>18</v>
      </c>
      <c r="R874" s="16">
        <f t="shared" si="55"/>
        <v>66.666666666666657</v>
      </c>
      <c r="S874" s="16">
        <f>Raw_Data!Q874</f>
        <v>66.7</v>
      </c>
      <c r="T874" s="17">
        <f>Raw_Data!R874</f>
        <v>0</v>
      </c>
      <c r="U874" s="13" t="str">
        <f>Raw_Data!S874</f>
        <v>Low</v>
      </c>
      <c r="V874" s="13" t="str">
        <f>Raw_Data!T874</f>
        <v>Pending</v>
      </c>
    </row>
    <row r="875" spans="1:22" x14ac:dyDescent="0.3">
      <c r="A875" s="13" t="str">
        <f>Raw_Data!A875</f>
        <v>EMP014</v>
      </c>
      <c r="B875" s="13" t="str">
        <f>Raw_Data!B875</f>
        <v>Neha Agarwal</v>
      </c>
      <c r="C875" s="13" t="str">
        <f>Raw_Data!C875</f>
        <v>Customer Support</v>
      </c>
      <c r="D875" s="13" t="str">
        <f>Raw_Data!D875</f>
        <v>Support Executive</v>
      </c>
      <c r="E875" s="13" t="str">
        <f>Raw_Data!E875</f>
        <v>Kolkata</v>
      </c>
      <c r="F875" s="13" t="str">
        <f>Raw_Data!F875</f>
        <v>Ritu Ghosh</v>
      </c>
      <c r="G875" s="14">
        <f>DATE(VALUE(RIGHT(Raw_Data!G875,4)),VALUE(MID(Raw_Data!G875,4,2)),VALUE(LEFT(Raw_Data!G875,2)))</f>
        <v>46163</v>
      </c>
      <c r="H875" s="13" t="str">
        <f t="shared" si="52"/>
        <v>May-2026</v>
      </c>
      <c r="I875" s="13" t="str">
        <f t="shared" si="53"/>
        <v>Thu</v>
      </c>
      <c r="J875" s="13" t="str">
        <f>Raw_Data!H875</f>
        <v>Present</v>
      </c>
      <c r="K875" s="15">
        <f>IF(Raw_Data!I875="","",TIMEVALUE(Raw_Data!I875))</f>
        <v>0.42986111111111114</v>
      </c>
      <c r="L875" s="15">
        <f>IF(Raw_Data!J875="","",TIMEVALUE(Raw_Data!J875))</f>
        <v>0.73402777777777772</v>
      </c>
      <c r="M875" s="13">
        <f>Raw_Data!K875</f>
        <v>7.31</v>
      </c>
      <c r="N875" s="13">
        <f>Raw_Data!L875</f>
        <v>22</v>
      </c>
      <c r="O875" s="13">
        <f>Raw_Data!M875</f>
        <v>21</v>
      </c>
      <c r="P875" s="13">
        <f t="shared" si="54"/>
        <v>1</v>
      </c>
      <c r="Q875" s="13">
        <f>Raw_Data!O875</f>
        <v>22</v>
      </c>
      <c r="R875" s="16">
        <f t="shared" si="55"/>
        <v>95.454545454545453</v>
      </c>
      <c r="S875" s="16">
        <f>Raw_Data!Q875</f>
        <v>95.5</v>
      </c>
      <c r="T875" s="17">
        <f>Raw_Data!R875</f>
        <v>0</v>
      </c>
      <c r="U875" s="13" t="str">
        <f>Raw_Data!S875</f>
        <v>Low</v>
      </c>
      <c r="V875" s="13" t="str">
        <f>Raw_Data!T875</f>
        <v>In Progress</v>
      </c>
    </row>
    <row r="876" spans="1:22" x14ac:dyDescent="0.3">
      <c r="A876" s="13" t="str">
        <f>Raw_Data!A876</f>
        <v>EMP015</v>
      </c>
      <c r="B876" s="13" t="str">
        <f>Raw_Data!B876</f>
        <v>Siddharth Roy</v>
      </c>
      <c r="C876" s="13" t="str">
        <f>Raw_Data!C876</f>
        <v>Customer Support</v>
      </c>
      <c r="D876" s="13" t="str">
        <f>Raw_Data!D876</f>
        <v>Senior Executive</v>
      </c>
      <c r="E876" s="13" t="str">
        <f>Raw_Data!E876</f>
        <v>Kolkata</v>
      </c>
      <c r="F876" s="13" t="str">
        <f>Raw_Data!F876</f>
        <v>Ritu Ghosh</v>
      </c>
      <c r="G876" s="14">
        <f>DATE(VALUE(RIGHT(Raw_Data!G876,4)),VALUE(MID(Raw_Data!G876,4,2)),VALUE(LEFT(Raw_Data!G876,2)))</f>
        <v>46163</v>
      </c>
      <c r="H876" s="13" t="str">
        <f t="shared" si="52"/>
        <v>May-2026</v>
      </c>
      <c r="I876" s="13" t="str">
        <f t="shared" si="53"/>
        <v>Thu</v>
      </c>
      <c r="J876" s="13" t="str">
        <f>Raw_Data!H876</f>
        <v>Present</v>
      </c>
      <c r="K876" s="15">
        <f>IF(Raw_Data!I876="","",TIMEVALUE(Raw_Data!I876))</f>
        <v>0.38124999999999998</v>
      </c>
      <c r="L876" s="15">
        <f>IF(Raw_Data!J876="","",TIMEVALUE(Raw_Data!J876))</f>
        <v>0.7631944444444444</v>
      </c>
      <c r="M876" s="13">
        <f>Raw_Data!K876</f>
        <v>9.17</v>
      </c>
      <c r="N876" s="13">
        <f>Raw_Data!L876</f>
        <v>33</v>
      </c>
      <c r="O876" s="13">
        <f>Raw_Data!M876</f>
        <v>33</v>
      </c>
      <c r="P876" s="13">
        <f t="shared" si="54"/>
        <v>0</v>
      </c>
      <c r="Q876" s="13">
        <f>Raw_Data!O876</f>
        <v>33</v>
      </c>
      <c r="R876" s="16">
        <f t="shared" si="55"/>
        <v>100</v>
      </c>
      <c r="S876" s="16">
        <f>Raw_Data!Q876</f>
        <v>100</v>
      </c>
      <c r="T876" s="17">
        <f>Raw_Data!R876</f>
        <v>1.17</v>
      </c>
      <c r="U876" s="13" t="str">
        <f>Raw_Data!S876</f>
        <v>Low</v>
      </c>
      <c r="V876" s="13" t="str">
        <f>Raw_Data!T876</f>
        <v>Closed</v>
      </c>
    </row>
    <row r="877" spans="1:22" x14ac:dyDescent="0.3">
      <c r="A877" s="13" t="str">
        <f>Raw_Data!A877</f>
        <v>EMP016</v>
      </c>
      <c r="B877" s="13" t="str">
        <f>Raw_Data!B877</f>
        <v>Pooja Saha</v>
      </c>
      <c r="C877" s="13" t="str">
        <f>Raw_Data!C877</f>
        <v>Operations</v>
      </c>
      <c r="D877" s="13" t="str">
        <f>Raw_Data!D877</f>
        <v>Process Executive</v>
      </c>
      <c r="E877" s="13" t="str">
        <f>Raw_Data!E877</f>
        <v>Durgapur</v>
      </c>
      <c r="F877" s="13" t="str">
        <f>Raw_Data!F877</f>
        <v>Amit Roy</v>
      </c>
      <c r="G877" s="14">
        <f>DATE(VALUE(RIGHT(Raw_Data!G877,4)),VALUE(MID(Raw_Data!G877,4,2)),VALUE(LEFT(Raw_Data!G877,2)))</f>
        <v>46163</v>
      </c>
      <c r="H877" s="13" t="str">
        <f t="shared" si="52"/>
        <v>May-2026</v>
      </c>
      <c r="I877" s="13" t="str">
        <f t="shared" si="53"/>
        <v>Thu</v>
      </c>
      <c r="J877" s="13" t="str">
        <f>Raw_Data!H877</f>
        <v>Present</v>
      </c>
      <c r="K877" s="15">
        <f>IF(Raw_Data!I877="","",TIMEVALUE(Raw_Data!I877))</f>
        <v>0.37708333333333333</v>
      </c>
      <c r="L877" s="15">
        <f>IF(Raw_Data!J877="","",TIMEVALUE(Raw_Data!J877))</f>
        <v>0.72638888888888886</v>
      </c>
      <c r="M877" s="13">
        <f>Raw_Data!K877</f>
        <v>8.39</v>
      </c>
      <c r="N877" s="13">
        <f>Raw_Data!L877</f>
        <v>27</v>
      </c>
      <c r="O877" s="13">
        <f>Raw_Data!M877</f>
        <v>27</v>
      </c>
      <c r="P877" s="13">
        <f t="shared" si="54"/>
        <v>0</v>
      </c>
      <c r="Q877" s="13">
        <f>Raw_Data!O877</f>
        <v>27</v>
      </c>
      <c r="R877" s="16">
        <f t="shared" si="55"/>
        <v>100</v>
      </c>
      <c r="S877" s="16">
        <f>Raw_Data!Q877</f>
        <v>100</v>
      </c>
      <c r="T877" s="17">
        <f>Raw_Data!R877</f>
        <v>0.39</v>
      </c>
      <c r="U877" s="13" t="str">
        <f>Raw_Data!S877</f>
        <v>Low</v>
      </c>
      <c r="V877" s="13" t="str">
        <f>Raw_Data!T877</f>
        <v>Closed</v>
      </c>
    </row>
    <row r="878" spans="1:22" x14ac:dyDescent="0.3">
      <c r="A878" s="13" t="str">
        <f>Raw_Data!A878</f>
        <v>EMP017</v>
      </c>
      <c r="B878" s="13" t="str">
        <f>Raw_Data!B878</f>
        <v>Abhishek Paul</v>
      </c>
      <c r="C878" s="13" t="str">
        <f>Raw_Data!C878</f>
        <v>Operations</v>
      </c>
      <c r="D878" s="13" t="str">
        <f>Raw_Data!D878</f>
        <v>Process Executive</v>
      </c>
      <c r="E878" s="13" t="str">
        <f>Raw_Data!E878</f>
        <v>Durgapur</v>
      </c>
      <c r="F878" s="13" t="str">
        <f>Raw_Data!F878</f>
        <v>Amit Roy</v>
      </c>
      <c r="G878" s="14">
        <f>DATE(VALUE(RIGHT(Raw_Data!G878,4)),VALUE(MID(Raw_Data!G878,4,2)),VALUE(LEFT(Raw_Data!G878,2)))</f>
        <v>46163</v>
      </c>
      <c r="H878" s="13" t="str">
        <f t="shared" si="52"/>
        <v>May-2026</v>
      </c>
      <c r="I878" s="13" t="str">
        <f t="shared" si="53"/>
        <v>Thu</v>
      </c>
      <c r="J878" s="13" t="str">
        <f>Raw_Data!H878</f>
        <v>Present</v>
      </c>
      <c r="K878" s="15">
        <f>IF(Raw_Data!I878="","",TIMEVALUE(Raw_Data!I878))</f>
        <v>0.3840277777777778</v>
      </c>
      <c r="L878" s="15">
        <f>IF(Raw_Data!J878="","",TIMEVALUE(Raw_Data!J878))</f>
        <v>0.71736111111111112</v>
      </c>
      <c r="M878" s="13">
        <f>Raw_Data!K878</f>
        <v>8.01</v>
      </c>
      <c r="N878" s="13">
        <f>Raw_Data!L878</f>
        <v>28</v>
      </c>
      <c r="O878" s="13">
        <f>Raw_Data!M878</f>
        <v>23</v>
      </c>
      <c r="P878" s="13">
        <f t="shared" si="54"/>
        <v>5</v>
      </c>
      <c r="Q878" s="13">
        <f>Raw_Data!O878</f>
        <v>28</v>
      </c>
      <c r="R878" s="16">
        <f t="shared" si="55"/>
        <v>82.142857142857139</v>
      </c>
      <c r="S878" s="16">
        <f>Raw_Data!Q878</f>
        <v>82.1</v>
      </c>
      <c r="T878" s="17">
        <f>Raw_Data!R878</f>
        <v>0.01</v>
      </c>
      <c r="U878" s="13" t="str">
        <f>Raw_Data!S878</f>
        <v>Low</v>
      </c>
      <c r="V878" s="13" t="str">
        <f>Raw_Data!T878</f>
        <v>Pending</v>
      </c>
    </row>
    <row r="879" spans="1:22" x14ac:dyDescent="0.3">
      <c r="A879" s="13" t="str">
        <f>Raw_Data!A879</f>
        <v>EMP018</v>
      </c>
      <c r="B879" s="13" t="str">
        <f>Raw_Data!B879</f>
        <v>Nandini Ghosh</v>
      </c>
      <c r="C879" s="13" t="str">
        <f>Raw_Data!C879</f>
        <v>Finance</v>
      </c>
      <c r="D879" s="13" t="str">
        <f>Raw_Data!D879</f>
        <v>Finance Executive</v>
      </c>
      <c r="E879" s="13" t="str">
        <f>Raw_Data!E879</f>
        <v>Durgapur</v>
      </c>
      <c r="F879" s="13" t="str">
        <f>Raw_Data!F879</f>
        <v>Neha Sen</v>
      </c>
      <c r="G879" s="14">
        <f>DATE(VALUE(RIGHT(Raw_Data!G879,4)),VALUE(MID(Raw_Data!G879,4,2)),VALUE(LEFT(Raw_Data!G879,2)))</f>
        <v>46163</v>
      </c>
      <c r="H879" s="13" t="str">
        <f t="shared" si="52"/>
        <v>May-2026</v>
      </c>
      <c r="I879" s="13" t="str">
        <f t="shared" si="53"/>
        <v>Thu</v>
      </c>
      <c r="J879" s="13" t="str">
        <f>Raw_Data!H879</f>
        <v>Present</v>
      </c>
      <c r="K879" s="15">
        <f>IF(Raw_Data!I879="","",TIMEVALUE(Raw_Data!I879))</f>
        <v>0.38194444444444442</v>
      </c>
      <c r="L879" s="15">
        <f>IF(Raw_Data!J879="","",TIMEVALUE(Raw_Data!J879))</f>
        <v>0.76527777777777772</v>
      </c>
      <c r="M879" s="13">
        <f>Raw_Data!K879</f>
        <v>9.2100000000000009</v>
      </c>
      <c r="N879" s="13">
        <f>Raw_Data!L879</f>
        <v>8</v>
      </c>
      <c r="O879" s="13">
        <f>Raw_Data!M879</f>
        <v>8</v>
      </c>
      <c r="P879" s="13">
        <f t="shared" si="54"/>
        <v>0</v>
      </c>
      <c r="Q879" s="13">
        <f>Raw_Data!O879</f>
        <v>8</v>
      </c>
      <c r="R879" s="16">
        <f t="shared" si="55"/>
        <v>100</v>
      </c>
      <c r="S879" s="16">
        <f>Raw_Data!Q879</f>
        <v>100</v>
      </c>
      <c r="T879" s="17">
        <f>Raw_Data!R879</f>
        <v>1.21</v>
      </c>
      <c r="U879" s="13" t="str">
        <f>Raw_Data!S879</f>
        <v>Low</v>
      </c>
      <c r="V879" s="13" t="str">
        <f>Raw_Data!T879</f>
        <v>Closed</v>
      </c>
    </row>
    <row r="880" spans="1:22" x14ac:dyDescent="0.3">
      <c r="A880" s="13" t="str">
        <f>Raw_Data!A880</f>
        <v>EMP019</v>
      </c>
      <c r="B880" s="13" t="str">
        <f>Raw_Data!B880</f>
        <v>Manish Kumar</v>
      </c>
      <c r="C880" s="13" t="str">
        <f>Raw_Data!C880</f>
        <v>Sales</v>
      </c>
      <c r="D880" s="13" t="str">
        <f>Raw_Data!D880</f>
        <v>Sales Executive</v>
      </c>
      <c r="E880" s="13" t="str">
        <f>Raw_Data!E880</f>
        <v>Durgapur</v>
      </c>
      <c r="F880" s="13" t="str">
        <f>Raw_Data!F880</f>
        <v>Sourav Das</v>
      </c>
      <c r="G880" s="14">
        <f>DATE(VALUE(RIGHT(Raw_Data!G880,4)),VALUE(MID(Raw_Data!G880,4,2)),VALUE(LEFT(Raw_Data!G880,2)))</f>
        <v>46163</v>
      </c>
      <c r="H880" s="13" t="str">
        <f t="shared" si="52"/>
        <v>May-2026</v>
      </c>
      <c r="I880" s="13" t="str">
        <f t="shared" si="53"/>
        <v>Thu</v>
      </c>
      <c r="J880" s="13" t="str">
        <f>Raw_Data!H880</f>
        <v>Present</v>
      </c>
      <c r="K880" s="15">
        <f>IF(Raw_Data!I880="","",TIMEVALUE(Raw_Data!I880))</f>
        <v>0.38194444444444442</v>
      </c>
      <c r="L880" s="15">
        <f>IF(Raw_Data!J880="","",TIMEVALUE(Raw_Data!J880))</f>
        <v>0.68819444444444444</v>
      </c>
      <c r="M880" s="13">
        <f>Raw_Data!K880</f>
        <v>7.35</v>
      </c>
      <c r="N880" s="13">
        <f>Raw_Data!L880</f>
        <v>18</v>
      </c>
      <c r="O880" s="13">
        <f>Raw_Data!M880</f>
        <v>13</v>
      </c>
      <c r="P880" s="13">
        <f t="shared" si="54"/>
        <v>5</v>
      </c>
      <c r="Q880" s="13">
        <f>Raw_Data!O880</f>
        <v>18</v>
      </c>
      <c r="R880" s="16">
        <f t="shared" si="55"/>
        <v>72.222222222222214</v>
      </c>
      <c r="S880" s="16">
        <f>Raw_Data!Q880</f>
        <v>72.2</v>
      </c>
      <c r="T880" s="17">
        <f>Raw_Data!R880</f>
        <v>0</v>
      </c>
      <c r="U880" s="13" t="str">
        <f>Raw_Data!S880</f>
        <v>Medium</v>
      </c>
      <c r="V880" s="13" t="str">
        <f>Raw_Data!T880</f>
        <v>Pending</v>
      </c>
    </row>
    <row r="881" spans="1:22" x14ac:dyDescent="0.3">
      <c r="A881" s="13" t="str">
        <f>Raw_Data!A881</f>
        <v>EMP020</v>
      </c>
      <c r="B881" s="13" t="str">
        <f>Raw_Data!B881</f>
        <v>Riya Chatterjee</v>
      </c>
      <c r="C881" s="13" t="str">
        <f>Raw_Data!C881</f>
        <v>Customer Support</v>
      </c>
      <c r="D881" s="13" t="str">
        <f>Raw_Data!D881</f>
        <v>Support Executive</v>
      </c>
      <c r="E881" s="13" t="str">
        <f>Raw_Data!E881</f>
        <v>Durgapur</v>
      </c>
      <c r="F881" s="13" t="str">
        <f>Raw_Data!F881</f>
        <v>Ritu Ghosh</v>
      </c>
      <c r="G881" s="14">
        <f>DATE(VALUE(RIGHT(Raw_Data!G881,4)),VALUE(MID(Raw_Data!G881,4,2)),VALUE(LEFT(Raw_Data!G881,2)))</f>
        <v>46163</v>
      </c>
      <c r="H881" s="13" t="str">
        <f t="shared" si="52"/>
        <v>May-2026</v>
      </c>
      <c r="I881" s="13" t="str">
        <f t="shared" si="53"/>
        <v>Thu</v>
      </c>
      <c r="J881" s="13" t="str">
        <f>Raw_Data!H881</f>
        <v>Present</v>
      </c>
      <c r="K881" s="15">
        <f>IF(Raw_Data!I881="","",TIMEVALUE(Raw_Data!I881))</f>
        <v>0.38750000000000001</v>
      </c>
      <c r="L881" s="15">
        <f>IF(Raw_Data!J881="","",TIMEVALUE(Raw_Data!J881))</f>
        <v>0.69166666666666665</v>
      </c>
      <c r="M881" s="13">
        <f>Raw_Data!K881</f>
        <v>7.3</v>
      </c>
      <c r="N881" s="13">
        <f>Raw_Data!L881</f>
        <v>36</v>
      </c>
      <c r="O881" s="13">
        <f>Raw_Data!M881</f>
        <v>26</v>
      </c>
      <c r="P881" s="13">
        <f t="shared" si="54"/>
        <v>10</v>
      </c>
      <c r="Q881" s="13">
        <f>Raw_Data!O881</f>
        <v>36</v>
      </c>
      <c r="R881" s="16">
        <f t="shared" si="55"/>
        <v>72.222222222222214</v>
      </c>
      <c r="S881" s="16">
        <f>Raw_Data!Q881</f>
        <v>72.2</v>
      </c>
      <c r="T881" s="17">
        <f>Raw_Data!R881</f>
        <v>0</v>
      </c>
      <c r="U881" s="13" t="str">
        <f>Raw_Data!S881</f>
        <v>High</v>
      </c>
      <c r="V881" s="13" t="str">
        <f>Raw_Data!T881</f>
        <v>Backlog</v>
      </c>
    </row>
    <row r="882" spans="1:22" x14ac:dyDescent="0.3">
      <c r="A882" s="13" t="str">
        <f>Raw_Data!A882</f>
        <v>EMP001</v>
      </c>
      <c r="B882" s="13" t="str">
        <f>Raw_Data!B882</f>
        <v>Aarav Sharma</v>
      </c>
      <c r="C882" s="13" t="str">
        <f>Raw_Data!C882</f>
        <v>Operations</v>
      </c>
      <c r="D882" s="13" t="str">
        <f>Raw_Data!D882</f>
        <v>MIS Executive</v>
      </c>
      <c r="E882" s="13" t="str">
        <f>Raw_Data!E882</f>
        <v>Kolkata</v>
      </c>
      <c r="F882" s="13" t="str">
        <f>Raw_Data!F882</f>
        <v>Amit Roy</v>
      </c>
      <c r="G882" s="14">
        <f>DATE(VALUE(RIGHT(Raw_Data!G882,4)),VALUE(MID(Raw_Data!G882,4,2)),VALUE(LEFT(Raw_Data!G882,2)))</f>
        <v>46164</v>
      </c>
      <c r="H882" s="13" t="str">
        <f t="shared" si="52"/>
        <v>May-2026</v>
      </c>
      <c r="I882" s="13" t="str">
        <f t="shared" si="53"/>
        <v>Fri</v>
      </c>
      <c r="J882" s="13" t="str">
        <f>Raw_Data!H882</f>
        <v>Present</v>
      </c>
      <c r="K882" s="15">
        <f>IF(Raw_Data!I882="","",TIMEVALUE(Raw_Data!I882))</f>
        <v>0.375</v>
      </c>
      <c r="L882" s="15">
        <f>IF(Raw_Data!J882="","",TIMEVALUE(Raw_Data!J882))</f>
        <v>0.76249999999999996</v>
      </c>
      <c r="M882" s="13">
        <f>Raw_Data!K882</f>
        <v>9.31</v>
      </c>
      <c r="N882" s="13">
        <f>Raw_Data!L882</f>
        <v>24</v>
      </c>
      <c r="O882" s="13">
        <f>Raw_Data!M882</f>
        <v>24</v>
      </c>
      <c r="P882" s="13">
        <f t="shared" si="54"/>
        <v>0</v>
      </c>
      <c r="Q882" s="13">
        <f>Raw_Data!O882</f>
        <v>24</v>
      </c>
      <c r="R882" s="16">
        <f t="shared" si="55"/>
        <v>100</v>
      </c>
      <c r="S882" s="16">
        <f>Raw_Data!Q882</f>
        <v>100</v>
      </c>
      <c r="T882" s="17">
        <f>Raw_Data!R882</f>
        <v>1.31</v>
      </c>
      <c r="U882" s="13" t="str">
        <f>Raw_Data!S882</f>
        <v>Low</v>
      </c>
      <c r="V882" s="13" t="str">
        <f>Raw_Data!T882</f>
        <v>Closed</v>
      </c>
    </row>
    <row r="883" spans="1:22" x14ac:dyDescent="0.3">
      <c r="A883" s="13" t="str">
        <f>Raw_Data!A883</f>
        <v>EMP002</v>
      </c>
      <c r="B883" s="13" t="str">
        <f>Raw_Data!B883</f>
        <v>Priya Singh</v>
      </c>
      <c r="C883" s="13" t="str">
        <f>Raw_Data!C883</f>
        <v>Operations</v>
      </c>
      <c r="D883" s="13" t="str">
        <f>Raw_Data!D883</f>
        <v>Process Executive</v>
      </c>
      <c r="E883" s="13" t="str">
        <f>Raw_Data!E883</f>
        <v>Kolkata</v>
      </c>
      <c r="F883" s="13" t="str">
        <f>Raw_Data!F883</f>
        <v>Amit Roy</v>
      </c>
      <c r="G883" s="14">
        <f>DATE(VALUE(RIGHT(Raw_Data!G883,4)),VALUE(MID(Raw_Data!G883,4,2)),VALUE(LEFT(Raw_Data!G883,2)))</f>
        <v>46164</v>
      </c>
      <c r="H883" s="13" t="str">
        <f t="shared" si="52"/>
        <v>May-2026</v>
      </c>
      <c r="I883" s="13" t="str">
        <f t="shared" si="53"/>
        <v>Fri</v>
      </c>
      <c r="J883" s="13" t="str">
        <f>Raw_Data!H883</f>
        <v>Present</v>
      </c>
      <c r="K883" s="15">
        <f>IF(Raw_Data!I883="","",TIMEVALUE(Raw_Data!I883))</f>
        <v>0.3840277777777778</v>
      </c>
      <c r="L883" s="15">
        <f>IF(Raw_Data!J883="","",TIMEVALUE(Raw_Data!J883))</f>
        <v>0.75277777777777777</v>
      </c>
      <c r="M883" s="13">
        <f>Raw_Data!K883</f>
        <v>8.86</v>
      </c>
      <c r="N883" s="13">
        <f>Raw_Data!L883</f>
        <v>24</v>
      </c>
      <c r="O883" s="13">
        <f>Raw_Data!M883</f>
        <v>24</v>
      </c>
      <c r="P883" s="13">
        <f t="shared" si="54"/>
        <v>0</v>
      </c>
      <c r="Q883" s="13">
        <f>Raw_Data!O883</f>
        <v>24</v>
      </c>
      <c r="R883" s="16">
        <f t="shared" si="55"/>
        <v>100</v>
      </c>
      <c r="S883" s="16">
        <f>Raw_Data!Q883</f>
        <v>100</v>
      </c>
      <c r="T883" s="17">
        <f>Raw_Data!R883</f>
        <v>0.86</v>
      </c>
      <c r="U883" s="13" t="str">
        <f>Raw_Data!S883</f>
        <v>Low</v>
      </c>
      <c r="V883" s="13" t="str">
        <f>Raw_Data!T883</f>
        <v>Closed</v>
      </c>
    </row>
    <row r="884" spans="1:22" x14ac:dyDescent="0.3">
      <c r="A884" s="13" t="str">
        <f>Raw_Data!A884</f>
        <v>EMP003</v>
      </c>
      <c r="B884" s="13" t="str">
        <f>Raw_Data!B884</f>
        <v>Rahul Verma</v>
      </c>
      <c r="C884" s="13" t="str">
        <f>Raw_Data!C884</f>
        <v>Operations</v>
      </c>
      <c r="D884" s="13" t="str">
        <f>Raw_Data!D884</f>
        <v>Process Executive</v>
      </c>
      <c r="E884" s="13" t="str">
        <f>Raw_Data!E884</f>
        <v>Kolkata</v>
      </c>
      <c r="F884" s="13" t="str">
        <f>Raw_Data!F884</f>
        <v>Amit Roy</v>
      </c>
      <c r="G884" s="14">
        <f>DATE(VALUE(RIGHT(Raw_Data!G884,4)),VALUE(MID(Raw_Data!G884,4,2)),VALUE(LEFT(Raw_Data!G884,2)))</f>
        <v>46164</v>
      </c>
      <c r="H884" s="13" t="str">
        <f t="shared" si="52"/>
        <v>May-2026</v>
      </c>
      <c r="I884" s="13" t="str">
        <f t="shared" si="53"/>
        <v>Fri</v>
      </c>
      <c r="J884" s="13" t="str">
        <f>Raw_Data!H884</f>
        <v>Present</v>
      </c>
      <c r="K884" s="15">
        <f>IF(Raw_Data!I884="","",TIMEVALUE(Raw_Data!I884))</f>
        <v>0.37916666666666665</v>
      </c>
      <c r="L884" s="15">
        <f>IF(Raw_Data!J884="","",TIMEVALUE(Raw_Data!J884))</f>
        <v>0.69305555555555554</v>
      </c>
      <c r="M884" s="13">
        <f>Raw_Data!K884</f>
        <v>7.54</v>
      </c>
      <c r="N884" s="13">
        <f>Raw_Data!L884</f>
        <v>23</v>
      </c>
      <c r="O884" s="13">
        <f>Raw_Data!M884</f>
        <v>18</v>
      </c>
      <c r="P884" s="13">
        <f t="shared" si="54"/>
        <v>5</v>
      </c>
      <c r="Q884" s="13">
        <f>Raw_Data!O884</f>
        <v>23</v>
      </c>
      <c r="R884" s="16">
        <f t="shared" si="55"/>
        <v>78.260869565217391</v>
      </c>
      <c r="S884" s="16">
        <f>Raw_Data!Q884</f>
        <v>78.3</v>
      </c>
      <c r="T884" s="17">
        <f>Raw_Data!R884</f>
        <v>0</v>
      </c>
      <c r="U884" s="13" t="str">
        <f>Raw_Data!S884</f>
        <v>Low</v>
      </c>
      <c r="V884" s="13" t="str">
        <f>Raw_Data!T884</f>
        <v>Pending</v>
      </c>
    </row>
    <row r="885" spans="1:22" x14ac:dyDescent="0.3">
      <c r="A885" s="13" t="str">
        <f>Raw_Data!A885</f>
        <v>EMP004</v>
      </c>
      <c r="B885" s="13" t="str">
        <f>Raw_Data!B885</f>
        <v>Sneha Das</v>
      </c>
      <c r="C885" s="13" t="str">
        <f>Raw_Data!C885</f>
        <v>Operations</v>
      </c>
      <c r="D885" s="13" t="str">
        <f>Raw_Data!D885</f>
        <v>Senior Executive</v>
      </c>
      <c r="E885" s="13" t="str">
        <f>Raw_Data!E885</f>
        <v>Kolkata</v>
      </c>
      <c r="F885" s="13" t="str">
        <f>Raw_Data!F885</f>
        <v>Amit Roy</v>
      </c>
      <c r="G885" s="14">
        <f>DATE(VALUE(RIGHT(Raw_Data!G885,4)),VALUE(MID(Raw_Data!G885,4,2)),VALUE(LEFT(Raw_Data!G885,2)))</f>
        <v>46164</v>
      </c>
      <c r="H885" s="13" t="str">
        <f t="shared" si="52"/>
        <v>May-2026</v>
      </c>
      <c r="I885" s="13" t="str">
        <f t="shared" si="53"/>
        <v>Fri</v>
      </c>
      <c r="J885" s="13" t="str">
        <f>Raw_Data!H885</f>
        <v>Present</v>
      </c>
      <c r="K885" s="15">
        <f>IF(Raw_Data!I885="","",TIMEVALUE(Raw_Data!I885))</f>
        <v>0.38541666666666669</v>
      </c>
      <c r="L885" s="15">
        <f>IF(Raw_Data!J885="","",TIMEVALUE(Raw_Data!J885))</f>
        <v>0.74652777777777779</v>
      </c>
      <c r="M885" s="13">
        <f>Raw_Data!K885</f>
        <v>8.67</v>
      </c>
      <c r="N885" s="13">
        <f>Raw_Data!L885</f>
        <v>29</v>
      </c>
      <c r="O885" s="13">
        <f>Raw_Data!M885</f>
        <v>21</v>
      </c>
      <c r="P885" s="13">
        <f t="shared" si="54"/>
        <v>8</v>
      </c>
      <c r="Q885" s="13">
        <f>Raw_Data!O885</f>
        <v>29</v>
      </c>
      <c r="R885" s="16">
        <f t="shared" si="55"/>
        <v>72.41379310344827</v>
      </c>
      <c r="S885" s="16">
        <f>Raw_Data!Q885</f>
        <v>72.400000000000006</v>
      </c>
      <c r="T885" s="17">
        <f>Raw_Data!R885</f>
        <v>0.67</v>
      </c>
      <c r="U885" s="13" t="str">
        <f>Raw_Data!S885</f>
        <v>High</v>
      </c>
      <c r="V885" s="13" t="str">
        <f>Raw_Data!T885</f>
        <v>Backlog</v>
      </c>
    </row>
    <row r="886" spans="1:22" x14ac:dyDescent="0.3">
      <c r="A886" s="13" t="str">
        <f>Raw_Data!A886</f>
        <v>EMP005</v>
      </c>
      <c r="B886" s="13" t="str">
        <f>Raw_Data!B886</f>
        <v>Vikram Patel</v>
      </c>
      <c r="C886" s="13" t="str">
        <f>Raw_Data!C886</f>
        <v>Operations</v>
      </c>
      <c r="D886" s="13" t="str">
        <f>Raw_Data!D886</f>
        <v>Process Executive</v>
      </c>
      <c r="E886" s="13" t="str">
        <f>Raw_Data!E886</f>
        <v>Kolkata</v>
      </c>
      <c r="F886" s="13" t="str">
        <f>Raw_Data!F886</f>
        <v>Amit Roy</v>
      </c>
      <c r="G886" s="14">
        <f>DATE(VALUE(RIGHT(Raw_Data!G886,4)),VALUE(MID(Raw_Data!G886,4,2)),VALUE(LEFT(Raw_Data!G886,2)))</f>
        <v>46164</v>
      </c>
      <c r="H886" s="13" t="str">
        <f t="shared" si="52"/>
        <v>May-2026</v>
      </c>
      <c r="I886" s="13" t="str">
        <f t="shared" si="53"/>
        <v>Fri</v>
      </c>
      <c r="J886" s="13" t="str">
        <f>Raw_Data!H886</f>
        <v>Present</v>
      </c>
      <c r="K886" s="15">
        <f>IF(Raw_Data!I886="","",TIMEVALUE(Raw_Data!I886))</f>
        <v>0.41666666666666669</v>
      </c>
      <c r="L886" s="15">
        <f>IF(Raw_Data!J886="","",TIMEVALUE(Raw_Data!J886))</f>
        <v>0.77222222222222225</v>
      </c>
      <c r="M886" s="13">
        <f>Raw_Data!K886</f>
        <v>8.5399999999999991</v>
      </c>
      <c r="N886" s="13">
        <f>Raw_Data!L886</f>
        <v>29</v>
      </c>
      <c r="O886" s="13">
        <f>Raw_Data!M886</f>
        <v>29</v>
      </c>
      <c r="P886" s="13">
        <f t="shared" si="54"/>
        <v>0</v>
      </c>
      <c r="Q886" s="13">
        <f>Raw_Data!O886</f>
        <v>29</v>
      </c>
      <c r="R886" s="16">
        <f t="shared" si="55"/>
        <v>100</v>
      </c>
      <c r="S886" s="16">
        <f>Raw_Data!Q886</f>
        <v>100</v>
      </c>
      <c r="T886" s="17">
        <f>Raw_Data!R886</f>
        <v>0.54</v>
      </c>
      <c r="U886" s="13" t="str">
        <f>Raw_Data!S886</f>
        <v>Low</v>
      </c>
      <c r="V886" s="13" t="str">
        <f>Raw_Data!T886</f>
        <v>Closed</v>
      </c>
    </row>
    <row r="887" spans="1:22" x14ac:dyDescent="0.3">
      <c r="A887" s="13" t="str">
        <f>Raw_Data!A887</f>
        <v>EMP006</v>
      </c>
      <c r="B887" s="13" t="str">
        <f>Raw_Data!B887</f>
        <v>Ananya Gupta</v>
      </c>
      <c r="C887" s="13" t="str">
        <f>Raw_Data!C887</f>
        <v>Finance</v>
      </c>
      <c r="D887" s="13" t="str">
        <f>Raw_Data!D887</f>
        <v>Finance Executive</v>
      </c>
      <c r="E887" s="13" t="str">
        <f>Raw_Data!E887</f>
        <v>Kolkata</v>
      </c>
      <c r="F887" s="13" t="str">
        <f>Raw_Data!F887</f>
        <v>Neha Sen</v>
      </c>
      <c r="G887" s="14">
        <f>DATE(VALUE(RIGHT(Raw_Data!G887,4)),VALUE(MID(Raw_Data!G887,4,2)),VALUE(LEFT(Raw_Data!G887,2)))</f>
        <v>46164</v>
      </c>
      <c r="H887" s="13" t="str">
        <f t="shared" si="52"/>
        <v>May-2026</v>
      </c>
      <c r="I887" s="13" t="str">
        <f t="shared" si="53"/>
        <v>Fri</v>
      </c>
      <c r="J887" s="13" t="str">
        <f>Raw_Data!H887</f>
        <v>Present</v>
      </c>
      <c r="K887" s="15">
        <f>IF(Raw_Data!I887="","",TIMEVALUE(Raw_Data!I887))</f>
        <v>0.38472222222222224</v>
      </c>
      <c r="L887" s="15">
        <f>IF(Raw_Data!J887="","",TIMEVALUE(Raw_Data!J887))</f>
        <v>0.76180555555555551</v>
      </c>
      <c r="M887" s="13">
        <f>Raw_Data!K887</f>
        <v>9.0500000000000007</v>
      </c>
      <c r="N887" s="13">
        <f>Raw_Data!L887</f>
        <v>29</v>
      </c>
      <c r="O887" s="13">
        <f>Raw_Data!M887</f>
        <v>27</v>
      </c>
      <c r="P887" s="13">
        <f t="shared" si="54"/>
        <v>2</v>
      </c>
      <c r="Q887" s="13">
        <f>Raw_Data!O887</f>
        <v>29</v>
      </c>
      <c r="R887" s="16">
        <f t="shared" si="55"/>
        <v>93.103448275862064</v>
      </c>
      <c r="S887" s="16">
        <f>Raw_Data!Q887</f>
        <v>93.1</v>
      </c>
      <c r="T887" s="17">
        <f>Raw_Data!R887</f>
        <v>1.05</v>
      </c>
      <c r="U887" s="13" t="str">
        <f>Raw_Data!S887</f>
        <v>Low</v>
      </c>
      <c r="V887" s="13" t="str">
        <f>Raw_Data!T887</f>
        <v>In Progress</v>
      </c>
    </row>
    <row r="888" spans="1:22" x14ac:dyDescent="0.3">
      <c r="A888" s="13" t="str">
        <f>Raw_Data!A888</f>
        <v>EMP007</v>
      </c>
      <c r="B888" s="13" t="str">
        <f>Raw_Data!B888</f>
        <v>Rohan Mehta</v>
      </c>
      <c r="C888" s="13" t="str">
        <f>Raw_Data!C888</f>
        <v>Finance</v>
      </c>
      <c r="D888" s="13" t="str">
        <f>Raw_Data!D888</f>
        <v>Accounts Executive</v>
      </c>
      <c r="E888" s="13" t="str">
        <f>Raw_Data!E888</f>
        <v>Kolkata</v>
      </c>
      <c r="F888" s="13" t="str">
        <f>Raw_Data!F888</f>
        <v>Neha Sen</v>
      </c>
      <c r="G888" s="14">
        <f>DATE(VALUE(RIGHT(Raw_Data!G888,4)),VALUE(MID(Raw_Data!G888,4,2)),VALUE(LEFT(Raw_Data!G888,2)))</f>
        <v>46164</v>
      </c>
      <c r="H888" s="13" t="str">
        <f t="shared" si="52"/>
        <v>May-2026</v>
      </c>
      <c r="I888" s="13" t="str">
        <f t="shared" si="53"/>
        <v>Fri</v>
      </c>
      <c r="J888" s="13" t="str">
        <f>Raw_Data!H888</f>
        <v>Present</v>
      </c>
      <c r="K888" s="15">
        <f>IF(Raw_Data!I888="","",TIMEVALUE(Raw_Data!I888))</f>
        <v>0.38541666666666669</v>
      </c>
      <c r="L888" s="15">
        <f>IF(Raw_Data!J888="","",TIMEVALUE(Raw_Data!J888))</f>
        <v>0.73472222222222228</v>
      </c>
      <c r="M888" s="13">
        <f>Raw_Data!K888</f>
        <v>8.39</v>
      </c>
      <c r="N888" s="13">
        <f>Raw_Data!L888</f>
        <v>22</v>
      </c>
      <c r="O888" s="13">
        <f>Raw_Data!M888</f>
        <v>15</v>
      </c>
      <c r="P888" s="13">
        <f t="shared" si="54"/>
        <v>7</v>
      </c>
      <c r="Q888" s="13">
        <f>Raw_Data!O888</f>
        <v>22</v>
      </c>
      <c r="R888" s="16">
        <f t="shared" si="55"/>
        <v>68.181818181818173</v>
      </c>
      <c r="S888" s="16">
        <f>Raw_Data!Q888</f>
        <v>68.2</v>
      </c>
      <c r="T888" s="17">
        <f>Raw_Data!R888</f>
        <v>0.39</v>
      </c>
      <c r="U888" s="13" t="str">
        <f>Raw_Data!S888</f>
        <v>Medium</v>
      </c>
      <c r="V888" s="13" t="str">
        <f>Raw_Data!T888</f>
        <v>Pending</v>
      </c>
    </row>
    <row r="889" spans="1:22" x14ac:dyDescent="0.3">
      <c r="A889" s="13" t="str">
        <f>Raw_Data!A889</f>
        <v>EMP008</v>
      </c>
      <c r="B889" s="13" t="str">
        <f>Raw_Data!B889</f>
        <v>Ishita Roy</v>
      </c>
      <c r="C889" s="13" t="str">
        <f>Raw_Data!C889</f>
        <v>Finance</v>
      </c>
      <c r="D889" s="13" t="str">
        <f>Raw_Data!D889</f>
        <v>Finance Executive</v>
      </c>
      <c r="E889" s="13" t="str">
        <f>Raw_Data!E889</f>
        <v>Kolkata</v>
      </c>
      <c r="F889" s="13" t="str">
        <f>Raw_Data!F889</f>
        <v>Neha Sen</v>
      </c>
      <c r="G889" s="14">
        <f>DATE(VALUE(RIGHT(Raw_Data!G889,4)),VALUE(MID(Raw_Data!G889,4,2)),VALUE(LEFT(Raw_Data!G889,2)))</f>
        <v>46164</v>
      </c>
      <c r="H889" s="13" t="str">
        <f t="shared" si="52"/>
        <v>May-2026</v>
      </c>
      <c r="I889" s="13" t="str">
        <f t="shared" si="53"/>
        <v>Fri</v>
      </c>
      <c r="J889" s="13" t="str">
        <f>Raw_Data!H889</f>
        <v>Present</v>
      </c>
      <c r="K889" s="15">
        <f>IF(Raw_Data!I889="","",TIMEVALUE(Raw_Data!I889))</f>
        <v>0.38194444444444442</v>
      </c>
      <c r="L889" s="15">
        <f>IF(Raw_Data!J889="","",TIMEVALUE(Raw_Data!J889))</f>
        <v>0.74305555555555558</v>
      </c>
      <c r="M889" s="13">
        <f>Raw_Data!K889</f>
        <v>8.68</v>
      </c>
      <c r="N889" s="13">
        <f>Raw_Data!L889</f>
        <v>25</v>
      </c>
      <c r="O889" s="13">
        <f>Raw_Data!M889</f>
        <v>25</v>
      </c>
      <c r="P889" s="13">
        <f t="shared" si="54"/>
        <v>0</v>
      </c>
      <c r="Q889" s="13">
        <f>Raw_Data!O889</f>
        <v>25</v>
      </c>
      <c r="R889" s="16">
        <f t="shared" si="55"/>
        <v>100</v>
      </c>
      <c r="S889" s="16">
        <f>Raw_Data!Q889</f>
        <v>100</v>
      </c>
      <c r="T889" s="17">
        <f>Raw_Data!R889</f>
        <v>0.68</v>
      </c>
      <c r="U889" s="13" t="str">
        <f>Raw_Data!S889</f>
        <v>Low</v>
      </c>
      <c r="V889" s="13" t="str">
        <f>Raw_Data!T889</f>
        <v>Closed</v>
      </c>
    </row>
    <row r="890" spans="1:22" x14ac:dyDescent="0.3">
      <c r="A890" s="13" t="str">
        <f>Raw_Data!A890</f>
        <v>EMP009</v>
      </c>
      <c r="B890" s="13" t="str">
        <f>Raw_Data!B890</f>
        <v>Arjun Nair</v>
      </c>
      <c r="C890" s="13" t="str">
        <f>Raw_Data!C890</f>
        <v>Sales</v>
      </c>
      <c r="D890" s="13" t="str">
        <f>Raw_Data!D890</f>
        <v>Sales Executive</v>
      </c>
      <c r="E890" s="13" t="str">
        <f>Raw_Data!E890</f>
        <v>Kolkata</v>
      </c>
      <c r="F890" s="13" t="str">
        <f>Raw_Data!F890</f>
        <v>Sourav Das</v>
      </c>
      <c r="G890" s="14">
        <f>DATE(VALUE(RIGHT(Raw_Data!G890,4)),VALUE(MID(Raw_Data!G890,4,2)),VALUE(LEFT(Raw_Data!G890,2)))</f>
        <v>46164</v>
      </c>
      <c r="H890" s="13" t="str">
        <f t="shared" si="52"/>
        <v>May-2026</v>
      </c>
      <c r="I890" s="13" t="str">
        <f t="shared" si="53"/>
        <v>Fri</v>
      </c>
      <c r="J890" s="13" t="str">
        <f>Raw_Data!H890</f>
        <v>Present</v>
      </c>
      <c r="K890" s="15">
        <f>IF(Raw_Data!I890="","",TIMEVALUE(Raw_Data!I890))</f>
        <v>0.37569444444444444</v>
      </c>
      <c r="L890" s="15">
        <f>IF(Raw_Data!J890="","",TIMEVALUE(Raw_Data!J890))</f>
        <v>0.7680555555555556</v>
      </c>
      <c r="M890" s="13">
        <f>Raw_Data!K890</f>
        <v>9.42</v>
      </c>
      <c r="N890" s="13">
        <f>Raw_Data!L890</f>
        <v>23</v>
      </c>
      <c r="O890" s="13">
        <f>Raw_Data!M890</f>
        <v>20</v>
      </c>
      <c r="P890" s="13">
        <f t="shared" si="54"/>
        <v>3</v>
      </c>
      <c r="Q890" s="13">
        <f>Raw_Data!O890</f>
        <v>23</v>
      </c>
      <c r="R890" s="16">
        <f t="shared" si="55"/>
        <v>86.956521739130437</v>
      </c>
      <c r="S890" s="16">
        <f>Raw_Data!Q890</f>
        <v>87</v>
      </c>
      <c r="T890" s="17">
        <f>Raw_Data!R890</f>
        <v>1.42</v>
      </c>
      <c r="U890" s="13" t="str">
        <f>Raw_Data!S890</f>
        <v>Low</v>
      </c>
      <c r="V890" s="13" t="str">
        <f>Raw_Data!T890</f>
        <v>In Progress</v>
      </c>
    </row>
    <row r="891" spans="1:22" x14ac:dyDescent="0.3">
      <c r="A891" s="13" t="str">
        <f>Raw_Data!A891</f>
        <v>EMP010</v>
      </c>
      <c r="B891" s="13" t="str">
        <f>Raw_Data!B891</f>
        <v>Meera Kapoor</v>
      </c>
      <c r="C891" s="13" t="str">
        <f>Raw_Data!C891</f>
        <v>Sales</v>
      </c>
      <c r="D891" s="13" t="str">
        <f>Raw_Data!D891</f>
        <v>Sales Executive</v>
      </c>
      <c r="E891" s="13" t="str">
        <f>Raw_Data!E891</f>
        <v>Kolkata</v>
      </c>
      <c r="F891" s="13" t="str">
        <f>Raw_Data!F891</f>
        <v>Sourav Das</v>
      </c>
      <c r="G891" s="14">
        <f>DATE(VALUE(RIGHT(Raw_Data!G891,4)),VALUE(MID(Raw_Data!G891,4,2)),VALUE(LEFT(Raw_Data!G891,2)))</f>
        <v>46164</v>
      </c>
      <c r="H891" s="13" t="str">
        <f t="shared" si="52"/>
        <v>May-2026</v>
      </c>
      <c r="I891" s="13" t="str">
        <f t="shared" si="53"/>
        <v>Fri</v>
      </c>
      <c r="J891" s="13" t="str">
        <f>Raw_Data!H891</f>
        <v>Present</v>
      </c>
      <c r="K891" s="15">
        <f>IF(Raw_Data!I891="","",TIMEVALUE(Raw_Data!I891))</f>
        <v>0.42916666666666664</v>
      </c>
      <c r="L891" s="15">
        <f>IF(Raw_Data!J891="","",TIMEVALUE(Raw_Data!J891))</f>
        <v>0.78680555555555554</v>
      </c>
      <c r="M891" s="13">
        <f>Raw_Data!K891</f>
        <v>8.59</v>
      </c>
      <c r="N891" s="13">
        <f>Raw_Data!L891</f>
        <v>27</v>
      </c>
      <c r="O891" s="13">
        <f>Raw_Data!M891</f>
        <v>23</v>
      </c>
      <c r="P891" s="13">
        <f t="shared" si="54"/>
        <v>4</v>
      </c>
      <c r="Q891" s="13">
        <f>Raw_Data!O891</f>
        <v>27</v>
      </c>
      <c r="R891" s="16">
        <f t="shared" si="55"/>
        <v>85.18518518518519</v>
      </c>
      <c r="S891" s="16">
        <f>Raw_Data!Q891</f>
        <v>85.2</v>
      </c>
      <c r="T891" s="17">
        <f>Raw_Data!R891</f>
        <v>0.59</v>
      </c>
      <c r="U891" s="13" t="str">
        <f>Raw_Data!S891</f>
        <v>Medium</v>
      </c>
      <c r="V891" s="13" t="str">
        <f>Raw_Data!T891</f>
        <v>Pending</v>
      </c>
    </row>
    <row r="892" spans="1:22" x14ac:dyDescent="0.3">
      <c r="A892" s="13" t="str">
        <f>Raw_Data!A892</f>
        <v>EMP011</v>
      </c>
      <c r="B892" s="13" t="str">
        <f>Raw_Data!B892</f>
        <v>Karan Malhotra</v>
      </c>
      <c r="C892" s="13" t="str">
        <f>Raw_Data!C892</f>
        <v>Sales</v>
      </c>
      <c r="D892" s="13" t="str">
        <f>Raw_Data!D892</f>
        <v>Senior Executive</v>
      </c>
      <c r="E892" s="13" t="str">
        <f>Raw_Data!E892</f>
        <v>Kolkata</v>
      </c>
      <c r="F892" s="13" t="str">
        <f>Raw_Data!F892</f>
        <v>Sourav Das</v>
      </c>
      <c r="G892" s="14">
        <f>DATE(VALUE(RIGHT(Raw_Data!G892,4)),VALUE(MID(Raw_Data!G892,4,2)),VALUE(LEFT(Raw_Data!G892,2)))</f>
        <v>46164</v>
      </c>
      <c r="H892" s="13" t="str">
        <f t="shared" si="52"/>
        <v>May-2026</v>
      </c>
      <c r="I892" s="13" t="str">
        <f t="shared" si="53"/>
        <v>Fri</v>
      </c>
      <c r="J892" s="13" t="str">
        <f>Raw_Data!H892</f>
        <v>Present</v>
      </c>
      <c r="K892" s="15">
        <f>IF(Raw_Data!I892="","",TIMEVALUE(Raw_Data!I892))</f>
        <v>0.37708333333333333</v>
      </c>
      <c r="L892" s="15">
        <f>IF(Raw_Data!J892="","",TIMEVALUE(Raw_Data!J892))</f>
        <v>0.70902777777777781</v>
      </c>
      <c r="M892" s="13">
        <f>Raw_Data!K892</f>
        <v>7.98</v>
      </c>
      <c r="N892" s="13">
        <f>Raw_Data!L892</f>
        <v>26</v>
      </c>
      <c r="O892" s="13">
        <f>Raw_Data!M892</f>
        <v>26</v>
      </c>
      <c r="P892" s="13">
        <f t="shared" si="54"/>
        <v>0</v>
      </c>
      <c r="Q892" s="13">
        <f>Raw_Data!O892</f>
        <v>26</v>
      </c>
      <c r="R892" s="16">
        <f t="shared" si="55"/>
        <v>100</v>
      </c>
      <c r="S892" s="16">
        <f>Raw_Data!Q892</f>
        <v>100</v>
      </c>
      <c r="T892" s="17">
        <f>Raw_Data!R892</f>
        <v>0</v>
      </c>
      <c r="U892" s="13" t="str">
        <f>Raw_Data!S892</f>
        <v>Low</v>
      </c>
      <c r="V892" s="13" t="str">
        <f>Raw_Data!T892</f>
        <v>Closed</v>
      </c>
    </row>
    <row r="893" spans="1:22" x14ac:dyDescent="0.3">
      <c r="A893" s="13" t="str">
        <f>Raw_Data!A893</f>
        <v>EMP012</v>
      </c>
      <c r="B893" s="13" t="str">
        <f>Raw_Data!B893</f>
        <v>Tanya Bose</v>
      </c>
      <c r="C893" s="13" t="str">
        <f>Raw_Data!C893</f>
        <v>HR</v>
      </c>
      <c r="D893" s="13" t="str">
        <f>Raw_Data!D893</f>
        <v>HR Executive</v>
      </c>
      <c r="E893" s="13" t="str">
        <f>Raw_Data!E893</f>
        <v>Kolkata</v>
      </c>
      <c r="F893" s="13" t="str">
        <f>Raw_Data!F893</f>
        <v>Ritu Ghosh</v>
      </c>
      <c r="G893" s="14">
        <f>DATE(VALUE(RIGHT(Raw_Data!G893,4)),VALUE(MID(Raw_Data!G893,4,2)),VALUE(LEFT(Raw_Data!G893,2)))</f>
        <v>46164</v>
      </c>
      <c r="H893" s="13" t="str">
        <f t="shared" si="52"/>
        <v>May-2026</v>
      </c>
      <c r="I893" s="13" t="str">
        <f t="shared" si="53"/>
        <v>Fri</v>
      </c>
      <c r="J893" s="13" t="str">
        <f>Raw_Data!H893</f>
        <v>Present</v>
      </c>
      <c r="K893" s="15">
        <f>IF(Raw_Data!I893="","",TIMEVALUE(Raw_Data!I893))</f>
        <v>0.37638888888888888</v>
      </c>
      <c r="L893" s="15">
        <f>IF(Raw_Data!J893="","",TIMEVALUE(Raw_Data!J893))</f>
        <v>0.72291666666666665</v>
      </c>
      <c r="M893" s="13">
        <f>Raw_Data!K893</f>
        <v>8.33</v>
      </c>
      <c r="N893" s="13">
        <f>Raw_Data!L893</f>
        <v>16</v>
      </c>
      <c r="O893" s="13">
        <f>Raw_Data!M893</f>
        <v>14</v>
      </c>
      <c r="P893" s="13">
        <f t="shared" si="54"/>
        <v>2</v>
      </c>
      <c r="Q893" s="13">
        <f>Raw_Data!O893</f>
        <v>16</v>
      </c>
      <c r="R893" s="16">
        <f t="shared" si="55"/>
        <v>87.5</v>
      </c>
      <c r="S893" s="16">
        <f>Raw_Data!Q893</f>
        <v>87.5</v>
      </c>
      <c r="T893" s="17">
        <f>Raw_Data!R893</f>
        <v>0.33</v>
      </c>
      <c r="U893" s="13" t="str">
        <f>Raw_Data!S893</f>
        <v>High</v>
      </c>
      <c r="V893" s="13" t="str">
        <f>Raw_Data!T893</f>
        <v>In Progress</v>
      </c>
    </row>
    <row r="894" spans="1:22" x14ac:dyDescent="0.3">
      <c r="A894" s="13" t="str">
        <f>Raw_Data!A894</f>
        <v>EMP013</v>
      </c>
      <c r="B894" s="13" t="str">
        <f>Raw_Data!B894</f>
        <v>Aditya Jain</v>
      </c>
      <c r="C894" s="13" t="str">
        <f>Raw_Data!C894</f>
        <v>Customer Support</v>
      </c>
      <c r="D894" s="13" t="str">
        <f>Raw_Data!D894</f>
        <v>Support Executive</v>
      </c>
      <c r="E894" s="13" t="str">
        <f>Raw_Data!E894</f>
        <v>Kolkata</v>
      </c>
      <c r="F894" s="13" t="str">
        <f>Raw_Data!F894</f>
        <v>Ritu Ghosh</v>
      </c>
      <c r="G894" s="14">
        <f>DATE(VALUE(RIGHT(Raw_Data!G894,4)),VALUE(MID(Raw_Data!G894,4,2)),VALUE(LEFT(Raw_Data!G894,2)))</f>
        <v>46164</v>
      </c>
      <c r="H894" s="13" t="str">
        <f t="shared" si="52"/>
        <v>May-2026</v>
      </c>
      <c r="I894" s="13" t="str">
        <f t="shared" si="53"/>
        <v>Fri</v>
      </c>
      <c r="J894" s="13" t="str">
        <f>Raw_Data!H894</f>
        <v>Present</v>
      </c>
      <c r="K894" s="15">
        <f>IF(Raw_Data!I894="","",TIMEVALUE(Raw_Data!I894))</f>
        <v>0.4201388888888889</v>
      </c>
      <c r="L894" s="15">
        <f>IF(Raw_Data!J894="","",TIMEVALUE(Raw_Data!J894))</f>
        <v>0.7583333333333333</v>
      </c>
      <c r="M894" s="13">
        <f>Raw_Data!K894</f>
        <v>8.1300000000000008</v>
      </c>
      <c r="N894" s="13">
        <f>Raw_Data!L894</f>
        <v>33</v>
      </c>
      <c r="O894" s="13">
        <f>Raw_Data!M894</f>
        <v>31</v>
      </c>
      <c r="P894" s="13">
        <f t="shared" si="54"/>
        <v>2</v>
      </c>
      <c r="Q894" s="13">
        <f>Raw_Data!O894</f>
        <v>33</v>
      </c>
      <c r="R894" s="16">
        <f t="shared" si="55"/>
        <v>93.939393939393938</v>
      </c>
      <c r="S894" s="16">
        <f>Raw_Data!Q894</f>
        <v>93.9</v>
      </c>
      <c r="T894" s="17">
        <f>Raw_Data!R894</f>
        <v>0.13</v>
      </c>
      <c r="U894" s="13" t="str">
        <f>Raw_Data!S894</f>
        <v>Critical</v>
      </c>
      <c r="V894" s="13" t="str">
        <f>Raw_Data!T894</f>
        <v>In Progress</v>
      </c>
    </row>
    <row r="895" spans="1:22" x14ac:dyDescent="0.3">
      <c r="A895" s="13" t="str">
        <f>Raw_Data!A895</f>
        <v>EMP014</v>
      </c>
      <c r="B895" s="13" t="str">
        <f>Raw_Data!B895</f>
        <v>Neha Agarwal</v>
      </c>
      <c r="C895" s="13" t="str">
        <f>Raw_Data!C895</f>
        <v>Customer Support</v>
      </c>
      <c r="D895" s="13" t="str">
        <f>Raw_Data!D895</f>
        <v>Support Executive</v>
      </c>
      <c r="E895" s="13" t="str">
        <f>Raw_Data!E895</f>
        <v>Kolkata</v>
      </c>
      <c r="F895" s="13" t="str">
        <f>Raw_Data!F895</f>
        <v>Ritu Ghosh</v>
      </c>
      <c r="G895" s="14">
        <f>DATE(VALUE(RIGHT(Raw_Data!G895,4)),VALUE(MID(Raw_Data!G895,4,2)),VALUE(LEFT(Raw_Data!G895,2)))</f>
        <v>46164</v>
      </c>
      <c r="H895" s="13" t="str">
        <f t="shared" si="52"/>
        <v>May-2026</v>
      </c>
      <c r="I895" s="13" t="str">
        <f t="shared" si="53"/>
        <v>Fri</v>
      </c>
      <c r="J895" s="13" t="str">
        <f>Raw_Data!H895</f>
        <v>Present</v>
      </c>
      <c r="K895" s="15">
        <f>IF(Raw_Data!I895="","",TIMEVALUE(Raw_Data!I895))</f>
        <v>0.37569444444444444</v>
      </c>
      <c r="L895" s="15">
        <f>IF(Raw_Data!J895="","",TIMEVALUE(Raw_Data!J895))</f>
        <v>0.74444444444444446</v>
      </c>
      <c r="M895" s="13">
        <f>Raw_Data!K895</f>
        <v>8.86</v>
      </c>
      <c r="N895" s="13">
        <f>Raw_Data!L895</f>
        <v>34</v>
      </c>
      <c r="O895" s="13">
        <f>Raw_Data!M895</f>
        <v>24</v>
      </c>
      <c r="P895" s="13">
        <f t="shared" si="54"/>
        <v>10</v>
      </c>
      <c r="Q895" s="13">
        <f>Raw_Data!O895</f>
        <v>34</v>
      </c>
      <c r="R895" s="16">
        <f t="shared" si="55"/>
        <v>70.588235294117652</v>
      </c>
      <c r="S895" s="16">
        <f>Raw_Data!Q895</f>
        <v>70.599999999999994</v>
      </c>
      <c r="T895" s="17">
        <f>Raw_Data!R895</f>
        <v>0.86</v>
      </c>
      <c r="U895" s="13" t="str">
        <f>Raw_Data!S895</f>
        <v>Low</v>
      </c>
      <c r="V895" s="13" t="str">
        <f>Raw_Data!T895</f>
        <v>Backlog</v>
      </c>
    </row>
    <row r="896" spans="1:22" x14ac:dyDescent="0.3">
      <c r="A896" s="13" t="str">
        <f>Raw_Data!A896</f>
        <v>EMP015</v>
      </c>
      <c r="B896" s="13" t="str">
        <f>Raw_Data!B896</f>
        <v>Siddharth Roy</v>
      </c>
      <c r="C896" s="13" t="str">
        <f>Raw_Data!C896</f>
        <v>Customer Support</v>
      </c>
      <c r="D896" s="13" t="str">
        <f>Raw_Data!D896</f>
        <v>Senior Executive</v>
      </c>
      <c r="E896" s="13" t="str">
        <f>Raw_Data!E896</f>
        <v>Kolkata</v>
      </c>
      <c r="F896" s="13" t="str">
        <f>Raw_Data!F896</f>
        <v>Ritu Ghosh</v>
      </c>
      <c r="G896" s="14">
        <f>DATE(VALUE(RIGHT(Raw_Data!G896,4)),VALUE(MID(Raw_Data!G896,4,2)),VALUE(LEFT(Raw_Data!G896,2)))</f>
        <v>46164</v>
      </c>
      <c r="H896" s="13" t="str">
        <f t="shared" si="52"/>
        <v>May-2026</v>
      </c>
      <c r="I896" s="13" t="str">
        <f t="shared" si="53"/>
        <v>Fri</v>
      </c>
      <c r="J896" s="13" t="str">
        <f>Raw_Data!H896</f>
        <v>Present</v>
      </c>
      <c r="K896" s="15">
        <f>IF(Raw_Data!I896="","",TIMEVALUE(Raw_Data!I896))</f>
        <v>0.42569444444444443</v>
      </c>
      <c r="L896" s="15">
        <f>IF(Raw_Data!J896="","",TIMEVALUE(Raw_Data!J896))</f>
        <v>0.74236111111111114</v>
      </c>
      <c r="M896" s="13">
        <f>Raw_Data!K896</f>
        <v>7.61</v>
      </c>
      <c r="N896" s="13">
        <f>Raw_Data!L896</f>
        <v>22</v>
      </c>
      <c r="O896" s="13">
        <f>Raw_Data!M896</f>
        <v>20</v>
      </c>
      <c r="P896" s="13">
        <f t="shared" si="54"/>
        <v>2</v>
      </c>
      <c r="Q896" s="13">
        <f>Raw_Data!O896</f>
        <v>22</v>
      </c>
      <c r="R896" s="16">
        <f t="shared" si="55"/>
        <v>90.909090909090907</v>
      </c>
      <c r="S896" s="16">
        <f>Raw_Data!Q896</f>
        <v>90.9</v>
      </c>
      <c r="T896" s="17">
        <f>Raw_Data!R896</f>
        <v>0</v>
      </c>
      <c r="U896" s="13" t="str">
        <f>Raw_Data!S896</f>
        <v>Medium</v>
      </c>
      <c r="V896" s="13" t="str">
        <f>Raw_Data!T896</f>
        <v>In Progress</v>
      </c>
    </row>
    <row r="897" spans="1:22" x14ac:dyDescent="0.3">
      <c r="A897" s="13" t="str">
        <f>Raw_Data!A897</f>
        <v>EMP016</v>
      </c>
      <c r="B897" s="13" t="str">
        <f>Raw_Data!B897</f>
        <v>Pooja Saha</v>
      </c>
      <c r="C897" s="13" t="str">
        <f>Raw_Data!C897</f>
        <v>Operations</v>
      </c>
      <c r="D897" s="13" t="str">
        <f>Raw_Data!D897</f>
        <v>Process Executive</v>
      </c>
      <c r="E897" s="13" t="str">
        <f>Raw_Data!E897</f>
        <v>Durgapur</v>
      </c>
      <c r="F897" s="13" t="str">
        <f>Raw_Data!F897</f>
        <v>Amit Roy</v>
      </c>
      <c r="G897" s="14">
        <f>DATE(VALUE(RIGHT(Raw_Data!G897,4)),VALUE(MID(Raw_Data!G897,4,2)),VALUE(LEFT(Raw_Data!G897,2)))</f>
        <v>46164</v>
      </c>
      <c r="H897" s="13" t="str">
        <f t="shared" si="52"/>
        <v>May-2026</v>
      </c>
      <c r="I897" s="13" t="str">
        <f t="shared" si="53"/>
        <v>Fri</v>
      </c>
      <c r="J897" s="13" t="str">
        <f>Raw_Data!H897</f>
        <v>Present</v>
      </c>
      <c r="K897" s="15">
        <f>IF(Raw_Data!I897="","",TIMEVALUE(Raw_Data!I897))</f>
        <v>0.38750000000000001</v>
      </c>
      <c r="L897" s="15">
        <f>IF(Raw_Data!J897="","",TIMEVALUE(Raw_Data!J897))</f>
        <v>0.78402777777777777</v>
      </c>
      <c r="M897" s="13">
        <f>Raw_Data!K897</f>
        <v>9.5299999999999994</v>
      </c>
      <c r="N897" s="13">
        <f>Raw_Data!L897</f>
        <v>32</v>
      </c>
      <c r="O897" s="13">
        <f>Raw_Data!M897</f>
        <v>32</v>
      </c>
      <c r="P897" s="13">
        <f t="shared" si="54"/>
        <v>0</v>
      </c>
      <c r="Q897" s="13">
        <f>Raw_Data!O897</f>
        <v>32</v>
      </c>
      <c r="R897" s="16">
        <f t="shared" si="55"/>
        <v>100</v>
      </c>
      <c r="S897" s="16">
        <f>Raw_Data!Q897</f>
        <v>100</v>
      </c>
      <c r="T897" s="17">
        <f>Raw_Data!R897</f>
        <v>1.53</v>
      </c>
      <c r="U897" s="13" t="str">
        <f>Raw_Data!S897</f>
        <v>Low</v>
      </c>
      <c r="V897" s="13" t="str">
        <f>Raw_Data!T897</f>
        <v>Closed</v>
      </c>
    </row>
    <row r="898" spans="1:22" x14ac:dyDescent="0.3">
      <c r="A898" s="13" t="str">
        <f>Raw_Data!A898</f>
        <v>EMP017</v>
      </c>
      <c r="B898" s="13" t="str">
        <f>Raw_Data!B898</f>
        <v>Abhishek Paul</v>
      </c>
      <c r="C898" s="13" t="str">
        <f>Raw_Data!C898</f>
        <v>Operations</v>
      </c>
      <c r="D898" s="13" t="str">
        <f>Raw_Data!D898</f>
        <v>Process Executive</v>
      </c>
      <c r="E898" s="13" t="str">
        <f>Raw_Data!E898</f>
        <v>Durgapur</v>
      </c>
      <c r="F898" s="13" t="str">
        <f>Raw_Data!F898</f>
        <v>Amit Roy</v>
      </c>
      <c r="G898" s="14">
        <f>DATE(VALUE(RIGHT(Raw_Data!G898,4)),VALUE(MID(Raw_Data!G898,4,2)),VALUE(LEFT(Raw_Data!G898,2)))</f>
        <v>46164</v>
      </c>
      <c r="H898" s="13" t="str">
        <f t="shared" ref="H898:H961" si="56">TEXT(G898,"mmm-yyyy")</f>
        <v>May-2026</v>
      </c>
      <c r="I898" s="13" t="str">
        <f t="shared" ref="I898:I961" si="57">TEXT(G898,"ddd")</f>
        <v>Fri</v>
      </c>
      <c r="J898" s="13" t="str">
        <f>Raw_Data!H898</f>
        <v>Present</v>
      </c>
      <c r="K898" s="15">
        <f>IF(Raw_Data!I898="","",TIMEVALUE(Raw_Data!I898))</f>
        <v>0.42083333333333334</v>
      </c>
      <c r="L898" s="15">
        <f>IF(Raw_Data!J898="","",TIMEVALUE(Raw_Data!J898))</f>
        <v>0.77986111111111112</v>
      </c>
      <c r="M898" s="13">
        <f>Raw_Data!K898</f>
        <v>8.6199999999999992</v>
      </c>
      <c r="N898" s="13">
        <f>Raw_Data!L898</f>
        <v>26</v>
      </c>
      <c r="O898" s="13">
        <f>Raw_Data!M898</f>
        <v>25</v>
      </c>
      <c r="P898" s="13">
        <f t="shared" ref="P898:P961" si="58">N898-O898</f>
        <v>1</v>
      </c>
      <c r="Q898" s="13">
        <f>Raw_Data!O898</f>
        <v>26</v>
      </c>
      <c r="R898" s="16">
        <f t="shared" ref="R898:R961" si="59">IFERROR(O898/N898*100,0)</f>
        <v>96.15384615384616</v>
      </c>
      <c r="S898" s="16">
        <f>Raw_Data!Q898</f>
        <v>96.2</v>
      </c>
      <c r="T898" s="17">
        <f>Raw_Data!R898</f>
        <v>0.62</v>
      </c>
      <c r="U898" s="13" t="str">
        <f>Raw_Data!S898</f>
        <v>Medium</v>
      </c>
      <c r="V898" s="13" t="str">
        <f>Raw_Data!T898</f>
        <v>In Progress</v>
      </c>
    </row>
    <row r="899" spans="1:22" x14ac:dyDescent="0.3">
      <c r="A899" s="13" t="str">
        <f>Raw_Data!A899</f>
        <v>EMP018</v>
      </c>
      <c r="B899" s="13" t="str">
        <f>Raw_Data!B899</f>
        <v>Nandini Ghosh</v>
      </c>
      <c r="C899" s="13" t="str">
        <f>Raw_Data!C899</f>
        <v>Finance</v>
      </c>
      <c r="D899" s="13" t="str">
        <f>Raw_Data!D899</f>
        <v>Finance Executive</v>
      </c>
      <c r="E899" s="13" t="str">
        <f>Raw_Data!E899</f>
        <v>Durgapur</v>
      </c>
      <c r="F899" s="13" t="str">
        <f>Raw_Data!F899</f>
        <v>Neha Sen</v>
      </c>
      <c r="G899" s="14">
        <f>DATE(VALUE(RIGHT(Raw_Data!G899,4)),VALUE(MID(Raw_Data!G899,4,2)),VALUE(LEFT(Raw_Data!G899,2)))</f>
        <v>46164</v>
      </c>
      <c r="H899" s="13" t="str">
        <f t="shared" si="56"/>
        <v>May-2026</v>
      </c>
      <c r="I899" s="13" t="str">
        <f t="shared" si="57"/>
        <v>Fri</v>
      </c>
      <c r="J899" s="13" t="str">
        <f>Raw_Data!H899</f>
        <v>Present</v>
      </c>
      <c r="K899" s="15">
        <f>IF(Raw_Data!I899="","",TIMEVALUE(Raw_Data!I899))</f>
        <v>0.3840277777777778</v>
      </c>
      <c r="L899" s="15">
        <f>IF(Raw_Data!J899="","",TIMEVALUE(Raw_Data!J899))</f>
        <v>0.7416666666666667</v>
      </c>
      <c r="M899" s="13">
        <f>Raw_Data!K899</f>
        <v>8.59</v>
      </c>
      <c r="N899" s="13">
        <f>Raw_Data!L899</f>
        <v>12</v>
      </c>
      <c r="O899" s="13">
        <f>Raw_Data!M899</f>
        <v>12</v>
      </c>
      <c r="P899" s="13">
        <f t="shared" si="58"/>
        <v>0</v>
      </c>
      <c r="Q899" s="13">
        <f>Raw_Data!O899</f>
        <v>12</v>
      </c>
      <c r="R899" s="16">
        <f t="shared" si="59"/>
        <v>100</v>
      </c>
      <c r="S899" s="16">
        <f>Raw_Data!Q899</f>
        <v>100</v>
      </c>
      <c r="T899" s="17">
        <f>Raw_Data!R899</f>
        <v>0.59</v>
      </c>
      <c r="U899" s="13" t="str">
        <f>Raw_Data!S899</f>
        <v>Low</v>
      </c>
      <c r="V899" s="13" t="str">
        <f>Raw_Data!T899</f>
        <v>Closed</v>
      </c>
    </row>
    <row r="900" spans="1:22" x14ac:dyDescent="0.3">
      <c r="A900" s="13" t="str">
        <f>Raw_Data!A900</f>
        <v>EMP019</v>
      </c>
      <c r="B900" s="13" t="str">
        <f>Raw_Data!B900</f>
        <v>Manish Kumar</v>
      </c>
      <c r="C900" s="13" t="str">
        <f>Raw_Data!C900</f>
        <v>Sales</v>
      </c>
      <c r="D900" s="13" t="str">
        <f>Raw_Data!D900</f>
        <v>Sales Executive</v>
      </c>
      <c r="E900" s="13" t="str">
        <f>Raw_Data!E900</f>
        <v>Durgapur</v>
      </c>
      <c r="F900" s="13" t="str">
        <f>Raw_Data!F900</f>
        <v>Sourav Das</v>
      </c>
      <c r="G900" s="14">
        <f>DATE(VALUE(RIGHT(Raw_Data!G900,4)),VALUE(MID(Raw_Data!G900,4,2)),VALUE(LEFT(Raw_Data!G900,2)))</f>
        <v>46164</v>
      </c>
      <c r="H900" s="13" t="str">
        <f t="shared" si="56"/>
        <v>May-2026</v>
      </c>
      <c r="I900" s="13" t="str">
        <f t="shared" si="57"/>
        <v>Fri</v>
      </c>
      <c r="J900" s="13" t="str">
        <f>Raw_Data!H900</f>
        <v>Present</v>
      </c>
      <c r="K900" s="15">
        <f>IF(Raw_Data!I900="","",TIMEVALUE(Raw_Data!I900))</f>
        <v>0.38750000000000001</v>
      </c>
      <c r="L900" s="15">
        <f>IF(Raw_Data!J900="","",TIMEVALUE(Raw_Data!J900))</f>
        <v>0.77708333333333335</v>
      </c>
      <c r="M900" s="13">
        <f>Raw_Data!K900</f>
        <v>9.36</v>
      </c>
      <c r="N900" s="13">
        <f>Raw_Data!L900</f>
        <v>18</v>
      </c>
      <c r="O900" s="13">
        <f>Raw_Data!M900</f>
        <v>18</v>
      </c>
      <c r="P900" s="13">
        <f t="shared" si="58"/>
        <v>0</v>
      </c>
      <c r="Q900" s="13">
        <f>Raw_Data!O900</f>
        <v>18</v>
      </c>
      <c r="R900" s="16">
        <f t="shared" si="59"/>
        <v>100</v>
      </c>
      <c r="S900" s="16">
        <f>Raw_Data!Q900</f>
        <v>100</v>
      </c>
      <c r="T900" s="17">
        <f>Raw_Data!R900</f>
        <v>1.36</v>
      </c>
      <c r="U900" s="13" t="str">
        <f>Raw_Data!S900</f>
        <v>Low</v>
      </c>
      <c r="V900" s="13" t="str">
        <f>Raw_Data!T900</f>
        <v>Closed</v>
      </c>
    </row>
    <row r="901" spans="1:22" x14ac:dyDescent="0.3">
      <c r="A901" s="13" t="str">
        <f>Raw_Data!A901</f>
        <v>EMP020</v>
      </c>
      <c r="B901" s="13" t="str">
        <f>Raw_Data!B901</f>
        <v>Riya Chatterjee</v>
      </c>
      <c r="C901" s="13" t="str">
        <f>Raw_Data!C901</f>
        <v>Customer Support</v>
      </c>
      <c r="D901" s="13" t="str">
        <f>Raw_Data!D901</f>
        <v>Support Executive</v>
      </c>
      <c r="E901" s="13" t="str">
        <f>Raw_Data!E901</f>
        <v>Durgapur</v>
      </c>
      <c r="F901" s="13" t="str">
        <f>Raw_Data!F901</f>
        <v>Ritu Ghosh</v>
      </c>
      <c r="G901" s="14">
        <f>DATE(VALUE(RIGHT(Raw_Data!G901,4)),VALUE(MID(Raw_Data!G901,4,2)),VALUE(LEFT(Raw_Data!G901,2)))</f>
        <v>46164</v>
      </c>
      <c r="H901" s="13" t="str">
        <f t="shared" si="56"/>
        <v>May-2026</v>
      </c>
      <c r="I901" s="13" t="str">
        <f t="shared" si="57"/>
        <v>Fri</v>
      </c>
      <c r="J901" s="13" t="str">
        <f>Raw_Data!H901</f>
        <v>Present</v>
      </c>
      <c r="K901" s="15">
        <f>IF(Raw_Data!I901="","",TIMEVALUE(Raw_Data!I901))</f>
        <v>0.3840277777777778</v>
      </c>
      <c r="L901" s="15">
        <f>IF(Raw_Data!J901="","",TIMEVALUE(Raw_Data!J901))</f>
        <v>0.7368055555555556</v>
      </c>
      <c r="M901" s="13">
        <f>Raw_Data!K901</f>
        <v>8.4700000000000006</v>
      </c>
      <c r="N901" s="13">
        <f>Raw_Data!L901</f>
        <v>28</v>
      </c>
      <c r="O901" s="13">
        <f>Raw_Data!M901</f>
        <v>24</v>
      </c>
      <c r="P901" s="13">
        <f t="shared" si="58"/>
        <v>4</v>
      </c>
      <c r="Q901" s="13">
        <f>Raw_Data!O901</f>
        <v>28</v>
      </c>
      <c r="R901" s="16">
        <f t="shared" si="59"/>
        <v>85.714285714285708</v>
      </c>
      <c r="S901" s="16">
        <f>Raw_Data!Q901</f>
        <v>85.7</v>
      </c>
      <c r="T901" s="17">
        <f>Raw_Data!R901</f>
        <v>0.47</v>
      </c>
      <c r="U901" s="13" t="str">
        <f>Raw_Data!S901</f>
        <v>Medium</v>
      </c>
      <c r="V901" s="13" t="str">
        <f>Raw_Data!T901</f>
        <v>Pending</v>
      </c>
    </row>
    <row r="902" spans="1:22" x14ac:dyDescent="0.3">
      <c r="A902" s="13" t="str">
        <f>Raw_Data!A902</f>
        <v>EMP001</v>
      </c>
      <c r="B902" s="13" t="str">
        <f>Raw_Data!B902</f>
        <v>Aarav Sharma</v>
      </c>
      <c r="C902" s="13" t="str">
        <f>Raw_Data!C902</f>
        <v>Operations</v>
      </c>
      <c r="D902" s="13" t="str">
        <f>Raw_Data!D902</f>
        <v>MIS Executive</v>
      </c>
      <c r="E902" s="13" t="str">
        <f>Raw_Data!E902</f>
        <v>Kolkata</v>
      </c>
      <c r="F902" s="13" t="str">
        <f>Raw_Data!F902</f>
        <v>Amit Roy</v>
      </c>
      <c r="G902" s="14">
        <f>DATE(VALUE(RIGHT(Raw_Data!G902,4)),VALUE(MID(Raw_Data!G902,4,2)),VALUE(LEFT(Raw_Data!G902,2)))</f>
        <v>46165</v>
      </c>
      <c r="H902" s="13" t="str">
        <f t="shared" si="56"/>
        <v>May-2026</v>
      </c>
      <c r="I902" s="13" t="str">
        <f t="shared" si="57"/>
        <v>Sat</v>
      </c>
      <c r="J902" s="13" t="str">
        <f>Raw_Data!H902</f>
        <v>Present</v>
      </c>
      <c r="K902" s="15">
        <f>IF(Raw_Data!I902="","",TIMEVALUE(Raw_Data!I902))</f>
        <v>0.42708333333333331</v>
      </c>
      <c r="L902" s="15">
        <f>IF(Raw_Data!J902="","",TIMEVALUE(Raw_Data!J902))</f>
        <v>0.75069444444444444</v>
      </c>
      <c r="M902" s="13">
        <f>Raw_Data!K902</f>
        <v>7.78</v>
      </c>
      <c r="N902" s="13">
        <f>Raw_Data!L902</f>
        <v>23</v>
      </c>
      <c r="O902" s="13">
        <f>Raw_Data!M902</f>
        <v>22</v>
      </c>
      <c r="P902" s="13">
        <f t="shared" si="58"/>
        <v>1</v>
      </c>
      <c r="Q902" s="13">
        <f>Raw_Data!O902</f>
        <v>23</v>
      </c>
      <c r="R902" s="16">
        <f t="shared" si="59"/>
        <v>95.652173913043484</v>
      </c>
      <c r="S902" s="16">
        <f>Raw_Data!Q902</f>
        <v>95.7</v>
      </c>
      <c r="T902" s="17">
        <f>Raw_Data!R902</f>
        <v>0</v>
      </c>
      <c r="U902" s="13" t="str">
        <f>Raw_Data!S902</f>
        <v>High</v>
      </c>
      <c r="V902" s="13" t="str">
        <f>Raw_Data!T902</f>
        <v>In Progress</v>
      </c>
    </row>
    <row r="903" spans="1:22" x14ac:dyDescent="0.3">
      <c r="A903" s="13" t="str">
        <f>Raw_Data!A903</f>
        <v>EMP002</v>
      </c>
      <c r="B903" s="13" t="str">
        <f>Raw_Data!B903</f>
        <v>Priya Singh</v>
      </c>
      <c r="C903" s="13" t="str">
        <f>Raw_Data!C903</f>
        <v>Operations</v>
      </c>
      <c r="D903" s="13" t="str">
        <f>Raw_Data!D903</f>
        <v>Process Executive</v>
      </c>
      <c r="E903" s="13" t="str">
        <f>Raw_Data!E903</f>
        <v>Kolkata</v>
      </c>
      <c r="F903" s="13" t="str">
        <f>Raw_Data!F903</f>
        <v>Amit Roy</v>
      </c>
      <c r="G903" s="14">
        <f>DATE(VALUE(RIGHT(Raw_Data!G903,4)),VALUE(MID(Raw_Data!G903,4,2)),VALUE(LEFT(Raw_Data!G903,2)))</f>
        <v>46165</v>
      </c>
      <c r="H903" s="13" t="str">
        <f t="shared" si="56"/>
        <v>May-2026</v>
      </c>
      <c r="I903" s="13" t="str">
        <f t="shared" si="57"/>
        <v>Sat</v>
      </c>
      <c r="J903" s="13" t="str">
        <f>Raw_Data!H903</f>
        <v>Present</v>
      </c>
      <c r="K903" s="15">
        <f>IF(Raw_Data!I903="","",TIMEVALUE(Raw_Data!I903))</f>
        <v>0.37986111111111109</v>
      </c>
      <c r="L903" s="15">
        <f>IF(Raw_Data!J903="","",TIMEVALUE(Raw_Data!J903))</f>
        <v>0.74444444444444446</v>
      </c>
      <c r="M903" s="13">
        <f>Raw_Data!K903</f>
        <v>8.75</v>
      </c>
      <c r="N903" s="13">
        <f>Raw_Data!L903</f>
        <v>23</v>
      </c>
      <c r="O903" s="13">
        <f>Raw_Data!M903</f>
        <v>16</v>
      </c>
      <c r="P903" s="13">
        <f t="shared" si="58"/>
        <v>7</v>
      </c>
      <c r="Q903" s="13">
        <f>Raw_Data!O903</f>
        <v>23</v>
      </c>
      <c r="R903" s="16">
        <f t="shared" si="59"/>
        <v>69.565217391304344</v>
      </c>
      <c r="S903" s="16">
        <f>Raw_Data!Q903</f>
        <v>69.599999999999994</v>
      </c>
      <c r="T903" s="17">
        <f>Raw_Data!R903</f>
        <v>0.75</v>
      </c>
      <c r="U903" s="13" t="str">
        <f>Raw_Data!S903</f>
        <v>Medium</v>
      </c>
      <c r="V903" s="13" t="str">
        <f>Raw_Data!T903</f>
        <v>Pending</v>
      </c>
    </row>
    <row r="904" spans="1:22" x14ac:dyDescent="0.3">
      <c r="A904" s="13" t="str">
        <f>Raw_Data!A904</f>
        <v>EMP003</v>
      </c>
      <c r="B904" s="13" t="str">
        <f>Raw_Data!B904</f>
        <v>Rahul Verma</v>
      </c>
      <c r="C904" s="13" t="str">
        <f>Raw_Data!C904</f>
        <v>Operations</v>
      </c>
      <c r="D904" s="13" t="str">
        <f>Raw_Data!D904</f>
        <v>Process Executive</v>
      </c>
      <c r="E904" s="13" t="str">
        <f>Raw_Data!E904</f>
        <v>Kolkata</v>
      </c>
      <c r="F904" s="13" t="str">
        <f>Raw_Data!F904</f>
        <v>Amit Roy</v>
      </c>
      <c r="G904" s="14">
        <f>DATE(VALUE(RIGHT(Raw_Data!G904,4)),VALUE(MID(Raw_Data!G904,4,2)),VALUE(LEFT(Raw_Data!G904,2)))</f>
        <v>46165</v>
      </c>
      <c r="H904" s="13" t="str">
        <f t="shared" si="56"/>
        <v>May-2026</v>
      </c>
      <c r="I904" s="13" t="str">
        <f t="shared" si="57"/>
        <v>Sat</v>
      </c>
      <c r="J904" s="13" t="str">
        <f>Raw_Data!H904</f>
        <v>Present</v>
      </c>
      <c r="K904" s="15">
        <f>IF(Raw_Data!I904="","",TIMEVALUE(Raw_Data!I904))</f>
        <v>0.42916666666666664</v>
      </c>
      <c r="L904" s="15">
        <f>IF(Raw_Data!J904="","",TIMEVALUE(Raw_Data!J904))</f>
        <v>0.80347222222222225</v>
      </c>
      <c r="M904" s="13">
        <f>Raw_Data!K904</f>
        <v>8.99</v>
      </c>
      <c r="N904" s="13">
        <f>Raw_Data!L904</f>
        <v>29</v>
      </c>
      <c r="O904" s="13">
        <f>Raw_Data!M904</f>
        <v>28</v>
      </c>
      <c r="P904" s="13">
        <f t="shared" si="58"/>
        <v>1</v>
      </c>
      <c r="Q904" s="13">
        <f>Raw_Data!O904</f>
        <v>29</v>
      </c>
      <c r="R904" s="16">
        <f t="shared" si="59"/>
        <v>96.551724137931032</v>
      </c>
      <c r="S904" s="16">
        <f>Raw_Data!Q904</f>
        <v>96.6</v>
      </c>
      <c r="T904" s="17">
        <f>Raw_Data!R904</f>
        <v>0.99</v>
      </c>
      <c r="U904" s="13" t="str">
        <f>Raw_Data!S904</f>
        <v>High</v>
      </c>
      <c r="V904" s="13" t="str">
        <f>Raw_Data!T904</f>
        <v>In Progress</v>
      </c>
    </row>
    <row r="905" spans="1:22" x14ac:dyDescent="0.3">
      <c r="A905" s="13" t="str">
        <f>Raw_Data!A905</f>
        <v>EMP004</v>
      </c>
      <c r="B905" s="13" t="str">
        <f>Raw_Data!B905</f>
        <v>Sneha Das</v>
      </c>
      <c r="C905" s="13" t="str">
        <f>Raw_Data!C905</f>
        <v>Operations</v>
      </c>
      <c r="D905" s="13" t="str">
        <f>Raw_Data!D905</f>
        <v>Senior Executive</v>
      </c>
      <c r="E905" s="13" t="str">
        <f>Raw_Data!E905</f>
        <v>Kolkata</v>
      </c>
      <c r="F905" s="13" t="str">
        <f>Raw_Data!F905</f>
        <v>Amit Roy</v>
      </c>
      <c r="G905" s="14">
        <f>DATE(VALUE(RIGHT(Raw_Data!G905,4)),VALUE(MID(Raw_Data!G905,4,2)),VALUE(LEFT(Raw_Data!G905,2)))</f>
        <v>46165</v>
      </c>
      <c r="H905" s="13" t="str">
        <f t="shared" si="56"/>
        <v>May-2026</v>
      </c>
      <c r="I905" s="13" t="str">
        <f t="shared" si="57"/>
        <v>Sat</v>
      </c>
      <c r="J905" s="13" t="str">
        <f>Raw_Data!H905</f>
        <v>Present</v>
      </c>
      <c r="K905" s="15">
        <f>IF(Raw_Data!I905="","",TIMEVALUE(Raw_Data!I905))</f>
        <v>0.3888888888888889</v>
      </c>
      <c r="L905" s="15">
        <f>IF(Raw_Data!J905="","",TIMEVALUE(Raw_Data!J905))</f>
        <v>0.73472222222222228</v>
      </c>
      <c r="M905" s="13">
        <f>Raw_Data!K905</f>
        <v>8.31</v>
      </c>
      <c r="N905" s="13">
        <f>Raw_Data!L905</f>
        <v>24</v>
      </c>
      <c r="O905" s="13">
        <f>Raw_Data!M905</f>
        <v>22</v>
      </c>
      <c r="P905" s="13">
        <f t="shared" si="58"/>
        <v>2</v>
      </c>
      <c r="Q905" s="13">
        <f>Raw_Data!O905</f>
        <v>24</v>
      </c>
      <c r="R905" s="16">
        <f t="shared" si="59"/>
        <v>91.666666666666657</v>
      </c>
      <c r="S905" s="16">
        <f>Raw_Data!Q905</f>
        <v>91.7</v>
      </c>
      <c r="T905" s="17">
        <f>Raw_Data!R905</f>
        <v>0.31</v>
      </c>
      <c r="U905" s="13" t="str">
        <f>Raw_Data!S905</f>
        <v>High</v>
      </c>
      <c r="V905" s="13" t="str">
        <f>Raw_Data!T905</f>
        <v>In Progress</v>
      </c>
    </row>
    <row r="906" spans="1:22" x14ac:dyDescent="0.3">
      <c r="A906" s="13" t="str">
        <f>Raw_Data!A906</f>
        <v>EMP005</v>
      </c>
      <c r="B906" s="13" t="str">
        <f>Raw_Data!B906</f>
        <v>Vikram Patel</v>
      </c>
      <c r="C906" s="13" t="str">
        <f>Raw_Data!C906</f>
        <v>Operations</v>
      </c>
      <c r="D906" s="13" t="str">
        <f>Raw_Data!D906</f>
        <v>Process Executive</v>
      </c>
      <c r="E906" s="13" t="str">
        <f>Raw_Data!E906</f>
        <v>Kolkata</v>
      </c>
      <c r="F906" s="13" t="str">
        <f>Raw_Data!F906</f>
        <v>Amit Roy</v>
      </c>
      <c r="G906" s="14">
        <f>DATE(VALUE(RIGHT(Raw_Data!G906,4)),VALUE(MID(Raw_Data!G906,4,2)),VALUE(LEFT(Raw_Data!G906,2)))</f>
        <v>46165</v>
      </c>
      <c r="H906" s="13" t="str">
        <f t="shared" si="56"/>
        <v>May-2026</v>
      </c>
      <c r="I906" s="13" t="str">
        <f t="shared" si="57"/>
        <v>Sat</v>
      </c>
      <c r="J906" s="13" t="str">
        <f>Raw_Data!H906</f>
        <v>Present</v>
      </c>
      <c r="K906" s="15">
        <f>IF(Raw_Data!I906="","",TIMEVALUE(Raw_Data!I906))</f>
        <v>0.38611111111111113</v>
      </c>
      <c r="L906" s="15">
        <f>IF(Raw_Data!J906="","",TIMEVALUE(Raw_Data!J906))</f>
        <v>0.68888888888888888</v>
      </c>
      <c r="M906" s="13">
        <f>Raw_Data!K906</f>
        <v>7.28</v>
      </c>
      <c r="N906" s="13">
        <f>Raw_Data!L906</f>
        <v>20</v>
      </c>
      <c r="O906" s="13">
        <f>Raw_Data!M906</f>
        <v>20</v>
      </c>
      <c r="P906" s="13">
        <f t="shared" si="58"/>
        <v>0</v>
      </c>
      <c r="Q906" s="13">
        <f>Raw_Data!O906</f>
        <v>20</v>
      </c>
      <c r="R906" s="16">
        <f t="shared" si="59"/>
        <v>100</v>
      </c>
      <c r="S906" s="16">
        <f>Raw_Data!Q906</f>
        <v>100</v>
      </c>
      <c r="T906" s="17">
        <f>Raw_Data!R906</f>
        <v>0</v>
      </c>
      <c r="U906" s="13" t="str">
        <f>Raw_Data!S906</f>
        <v>Low</v>
      </c>
      <c r="V906" s="13" t="str">
        <f>Raw_Data!T906</f>
        <v>Closed</v>
      </c>
    </row>
    <row r="907" spans="1:22" x14ac:dyDescent="0.3">
      <c r="A907" s="13" t="str">
        <f>Raw_Data!A907</f>
        <v>EMP006</v>
      </c>
      <c r="B907" s="13" t="str">
        <f>Raw_Data!B907</f>
        <v>Ananya Gupta</v>
      </c>
      <c r="C907" s="13" t="str">
        <f>Raw_Data!C907</f>
        <v>Finance</v>
      </c>
      <c r="D907" s="13" t="str">
        <f>Raw_Data!D907</f>
        <v>Finance Executive</v>
      </c>
      <c r="E907" s="13" t="str">
        <f>Raw_Data!E907</f>
        <v>Kolkata</v>
      </c>
      <c r="F907" s="13" t="str">
        <f>Raw_Data!F907</f>
        <v>Neha Sen</v>
      </c>
      <c r="G907" s="14">
        <f>DATE(VALUE(RIGHT(Raw_Data!G907,4)),VALUE(MID(Raw_Data!G907,4,2)),VALUE(LEFT(Raw_Data!G907,2)))</f>
        <v>46165</v>
      </c>
      <c r="H907" s="13" t="str">
        <f t="shared" si="56"/>
        <v>May-2026</v>
      </c>
      <c r="I907" s="13" t="str">
        <f t="shared" si="57"/>
        <v>Sat</v>
      </c>
      <c r="J907" s="13" t="str">
        <f>Raw_Data!H907</f>
        <v>Present</v>
      </c>
      <c r="K907" s="15">
        <f>IF(Raw_Data!I907="","",TIMEVALUE(Raw_Data!I907))</f>
        <v>0.37638888888888888</v>
      </c>
      <c r="L907" s="15">
        <f>IF(Raw_Data!J907="","",TIMEVALUE(Raw_Data!J907))</f>
        <v>0.73819444444444449</v>
      </c>
      <c r="M907" s="13">
        <f>Raw_Data!K907</f>
        <v>8.69</v>
      </c>
      <c r="N907" s="13">
        <f>Raw_Data!L907</f>
        <v>17</v>
      </c>
      <c r="O907" s="13">
        <f>Raw_Data!M907</f>
        <v>14</v>
      </c>
      <c r="P907" s="13">
        <f t="shared" si="58"/>
        <v>3</v>
      </c>
      <c r="Q907" s="13">
        <f>Raw_Data!O907</f>
        <v>17</v>
      </c>
      <c r="R907" s="16">
        <f t="shared" si="59"/>
        <v>82.35294117647058</v>
      </c>
      <c r="S907" s="16">
        <f>Raw_Data!Q907</f>
        <v>82.4</v>
      </c>
      <c r="T907" s="17">
        <f>Raw_Data!R907</f>
        <v>0.69</v>
      </c>
      <c r="U907" s="13" t="str">
        <f>Raw_Data!S907</f>
        <v>High</v>
      </c>
      <c r="V907" s="13" t="str">
        <f>Raw_Data!T907</f>
        <v>In Progress</v>
      </c>
    </row>
    <row r="908" spans="1:22" x14ac:dyDescent="0.3">
      <c r="A908" s="13" t="str">
        <f>Raw_Data!A908</f>
        <v>EMP007</v>
      </c>
      <c r="B908" s="13" t="str">
        <f>Raw_Data!B908</f>
        <v>Rohan Mehta</v>
      </c>
      <c r="C908" s="13" t="str">
        <f>Raw_Data!C908</f>
        <v>Finance</v>
      </c>
      <c r="D908" s="13" t="str">
        <f>Raw_Data!D908</f>
        <v>Accounts Executive</v>
      </c>
      <c r="E908" s="13" t="str">
        <f>Raw_Data!E908</f>
        <v>Kolkata</v>
      </c>
      <c r="F908" s="13" t="str">
        <f>Raw_Data!F908</f>
        <v>Neha Sen</v>
      </c>
      <c r="G908" s="14">
        <f>DATE(VALUE(RIGHT(Raw_Data!G908,4)),VALUE(MID(Raw_Data!G908,4,2)),VALUE(LEFT(Raw_Data!G908,2)))</f>
        <v>46165</v>
      </c>
      <c r="H908" s="13" t="str">
        <f t="shared" si="56"/>
        <v>May-2026</v>
      </c>
      <c r="I908" s="13" t="str">
        <f t="shared" si="57"/>
        <v>Sat</v>
      </c>
      <c r="J908" s="13" t="str">
        <f>Raw_Data!H908</f>
        <v>Present</v>
      </c>
      <c r="K908" s="15">
        <f>IF(Raw_Data!I908="","",TIMEVALUE(Raw_Data!I908))</f>
        <v>0.37569444444444444</v>
      </c>
      <c r="L908" s="15">
        <f>IF(Raw_Data!J908="","",TIMEVALUE(Raw_Data!J908))</f>
        <v>0.68680555555555556</v>
      </c>
      <c r="M908" s="13">
        <f>Raw_Data!K908</f>
        <v>7.47</v>
      </c>
      <c r="N908" s="13">
        <f>Raw_Data!L908</f>
        <v>11</v>
      </c>
      <c r="O908" s="13">
        <f>Raw_Data!M908</f>
        <v>9</v>
      </c>
      <c r="P908" s="13">
        <f t="shared" si="58"/>
        <v>2</v>
      </c>
      <c r="Q908" s="13">
        <f>Raw_Data!O908</f>
        <v>11</v>
      </c>
      <c r="R908" s="16">
        <f t="shared" si="59"/>
        <v>81.818181818181827</v>
      </c>
      <c r="S908" s="16">
        <f>Raw_Data!Q908</f>
        <v>81.8</v>
      </c>
      <c r="T908" s="17">
        <f>Raw_Data!R908</f>
        <v>0</v>
      </c>
      <c r="U908" s="13" t="str">
        <f>Raw_Data!S908</f>
        <v>Low</v>
      </c>
      <c r="V908" s="13" t="str">
        <f>Raw_Data!T908</f>
        <v>In Progress</v>
      </c>
    </row>
    <row r="909" spans="1:22" x14ac:dyDescent="0.3">
      <c r="A909" s="13" t="str">
        <f>Raw_Data!A909</f>
        <v>EMP008</v>
      </c>
      <c r="B909" s="13" t="str">
        <f>Raw_Data!B909</f>
        <v>Ishita Roy</v>
      </c>
      <c r="C909" s="13" t="str">
        <f>Raw_Data!C909</f>
        <v>Finance</v>
      </c>
      <c r="D909" s="13" t="str">
        <f>Raw_Data!D909</f>
        <v>Finance Executive</v>
      </c>
      <c r="E909" s="13" t="str">
        <f>Raw_Data!E909</f>
        <v>Kolkata</v>
      </c>
      <c r="F909" s="13" t="str">
        <f>Raw_Data!F909</f>
        <v>Neha Sen</v>
      </c>
      <c r="G909" s="14">
        <f>DATE(VALUE(RIGHT(Raw_Data!G909,4)),VALUE(MID(Raw_Data!G909,4,2)),VALUE(LEFT(Raw_Data!G909,2)))</f>
        <v>46165</v>
      </c>
      <c r="H909" s="13" t="str">
        <f t="shared" si="56"/>
        <v>May-2026</v>
      </c>
      <c r="I909" s="13" t="str">
        <f t="shared" si="57"/>
        <v>Sat</v>
      </c>
      <c r="J909" s="13" t="str">
        <f>Raw_Data!H909</f>
        <v>Present</v>
      </c>
      <c r="K909" s="15">
        <f>IF(Raw_Data!I909="","",TIMEVALUE(Raw_Data!I909))</f>
        <v>0.38680555555555557</v>
      </c>
      <c r="L909" s="15">
        <f>IF(Raw_Data!J909="","",TIMEVALUE(Raw_Data!J909))</f>
        <v>0.75763888888888886</v>
      </c>
      <c r="M909" s="13">
        <f>Raw_Data!K909</f>
        <v>8.9</v>
      </c>
      <c r="N909" s="13">
        <f>Raw_Data!L909</f>
        <v>21</v>
      </c>
      <c r="O909" s="13">
        <f>Raw_Data!M909</f>
        <v>16</v>
      </c>
      <c r="P909" s="13">
        <f t="shared" si="58"/>
        <v>5</v>
      </c>
      <c r="Q909" s="13">
        <f>Raw_Data!O909</f>
        <v>21</v>
      </c>
      <c r="R909" s="16">
        <f t="shared" si="59"/>
        <v>76.19047619047619</v>
      </c>
      <c r="S909" s="16">
        <f>Raw_Data!Q909</f>
        <v>76.2</v>
      </c>
      <c r="T909" s="17">
        <f>Raw_Data!R909</f>
        <v>0.9</v>
      </c>
      <c r="U909" s="13" t="str">
        <f>Raw_Data!S909</f>
        <v>Critical</v>
      </c>
      <c r="V909" s="13" t="str">
        <f>Raw_Data!T909</f>
        <v>Pending</v>
      </c>
    </row>
    <row r="910" spans="1:22" x14ac:dyDescent="0.3">
      <c r="A910" s="13" t="str">
        <f>Raw_Data!A910</f>
        <v>EMP009</v>
      </c>
      <c r="B910" s="13" t="str">
        <f>Raw_Data!B910</f>
        <v>Arjun Nair</v>
      </c>
      <c r="C910" s="13" t="str">
        <f>Raw_Data!C910</f>
        <v>Sales</v>
      </c>
      <c r="D910" s="13" t="str">
        <f>Raw_Data!D910</f>
        <v>Sales Executive</v>
      </c>
      <c r="E910" s="13" t="str">
        <f>Raw_Data!E910</f>
        <v>Kolkata</v>
      </c>
      <c r="F910" s="13" t="str">
        <f>Raw_Data!F910</f>
        <v>Sourav Das</v>
      </c>
      <c r="G910" s="14">
        <f>DATE(VALUE(RIGHT(Raw_Data!G910,4)),VALUE(MID(Raw_Data!G910,4,2)),VALUE(LEFT(Raw_Data!G910,2)))</f>
        <v>46165</v>
      </c>
      <c r="H910" s="13" t="str">
        <f t="shared" si="56"/>
        <v>May-2026</v>
      </c>
      <c r="I910" s="13" t="str">
        <f t="shared" si="57"/>
        <v>Sat</v>
      </c>
      <c r="J910" s="13" t="str">
        <f>Raw_Data!H910</f>
        <v>Present</v>
      </c>
      <c r="K910" s="15">
        <f>IF(Raw_Data!I910="","",TIMEVALUE(Raw_Data!I910))</f>
        <v>0.3888888888888889</v>
      </c>
      <c r="L910" s="15">
        <f>IF(Raw_Data!J910="","",TIMEVALUE(Raw_Data!J910))</f>
        <v>0.7368055555555556</v>
      </c>
      <c r="M910" s="13">
        <f>Raw_Data!K910</f>
        <v>8.35</v>
      </c>
      <c r="N910" s="13">
        <f>Raw_Data!L910</f>
        <v>26</v>
      </c>
      <c r="O910" s="13">
        <f>Raw_Data!M910</f>
        <v>26</v>
      </c>
      <c r="P910" s="13">
        <f t="shared" si="58"/>
        <v>0</v>
      </c>
      <c r="Q910" s="13">
        <f>Raw_Data!O910</f>
        <v>26</v>
      </c>
      <c r="R910" s="16">
        <f t="shared" si="59"/>
        <v>100</v>
      </c>
      <c r="S910" s="16">
        <f>Raw_Data!Q910</f>
        <v>100</v>
      </c>
      <c r="T910" s="17">
        <f>Raw_Data!R910</f>
        <v>0.35</v>
      </c>
      <c r="U910" s="13" t="str">
        <f>Raw_Data!S910</f>
        <v>Low</v>
      </c>
      <c r="V910" s="13" t="str">
        <f>Raw_Data!T910</f>
        <v>Closed</v>
      </c>
    </row>
    <row r="911" spans="1:22" x14ac:dyDescent="0.3">
      <c r="A911" s="13" t="str">
        <f>Raw_Data!A911</f>
        <v>EMP010</v>
      </c>
      <c r="B911" s="13" t="str">
        <f>Raw_Data!B911</f>
        <v>Meera Kapoor</v>
      </c>
      <c r="C911" s="13" t="str">
        <f>Raw_Data!C911</f>
        <v>Sales</v>
      </c>
      <c r="D911" s="13" t="str">
        <f>Raw_Data!D911</f>
        <v>Sales Executive</v>
      </c>
      <c r="E911" s="13" t="str">
        <f>Raw_Data!E911</f>
        <v>Kolkata</v>
      </c>
      <c r="F911" s="13" t="str">
        <f>Raw_Data!F911</f>
        <v>Sourav Das</v>
      </c>
      <c r="G911" s="14">
        <f>DATE(VALUE(RIGHT(Raw_Data!G911,4)),VALUE(MID(Raw_Data!G911,4,2)),VALUE(LEFT(Raw_Data!G911,2)))</f>
        <v>46165</v>
      </c>
      <c r="H911" s="13" t="str">
        <f t="shared" si="56"/>
        <v>May-2026</v>
      </c>
      <c r="I911" s="13" t="str">
        <f t="shared" si="57"/>
        <v>Sat</v>
      </c>
      <c r="J911" s="13" t="str">
        <f>Raw_Data!H911</f>
        <v>Present</v>
      </c>
      <c r="K911" s="15">
        <f>IF(Raw_Data!I911="","",TIMEVALUE(Raw_Data!I911))</f>
        <v>0.38194444444444442</v>
      </c>
      <c r="L911" s="15">
        <f>IF(Raw_Data!J911="","",TIMEVALUE(Raw_Data!J911))</f>
        <v>0.71736111111111112</v>
      </c>
      <c r="M911" s="13">
        <f>Raw_Data!K911</f>
        <v>8.0500000000000007</v>
      </c>
      <c r="N911" s="13">
        <f>Raw_Data!L911</f>
        <v>17</v>
      </c>
      <c r="O911" s="13">
        <f>Raw_Data!M911</f>
        <v>13</v>
      </c>
      <c r="P911" s="13">
        <f t="shared" si="58"/>
        <v>4</v>
      </c>
      <c r="Q911" s="13">
        <f>Raw_Data!O911</f>
        <v>17</v>
      </c>
      <c r="R911" s="16">
        <f t="shared" si="59"/>
        <v>76.470588235294116</v>
      </c>
      <c r="S911" s="16">
        <f>Raw_Data!Q911</f>
        <v>76.5</v>
      </c>
      <c r="T911" s="17">
        <f>Raw_Data!R911</f>
        <v>0.05</v>
      </c>
      <c r="U911" s="13" t="str">
        <f>Raw_Data!S911</f>
        <v>Medium</v>
      </c>
      <c r="V911" s="13" t="str">
        <f>Raw_Data!T911</f>
        <v>Pending</v>
      </c>
    </row>
    <row r="912" spans="1:22" x14ac:dyDescent="0.3">
      <c r="A912" s="13" t="str">
        <f>Raw_Data!A912</f>
        <v>EMP011</v>
      </c>
      <c r="B912" s="13" t="str">
        <f>Raw_Data!B912</f>
        <v>Karan Malhotra</v>
      </c>
      <c r="C912" s="13" t="str">
        <f>Raw_Data!C912</f>
        <v>Sales</v>
      </c>
      <c r="D912" s="13" t="str">
        <f>Raw_Data!D912</f>
        <v>Senior Executive</v>
      </c>
      <c r="E912" s="13" t="str">
        <f>Raw_Data!E912</f>
        <v>Kolkata</v>
      </c>
      <c r="F912" s="13" t="str">
        <f>Raw_Data!F912</f>
        <v>Sourav Das</v>
      </c>
      <c r="G912" s="14">
        <f>DATE(VALUE(RIGHT(Raw_Data!G912,4)),VALUE(MID(Raw_Data!G912,4,2)),VALUE(LEFT(Raw_Data!G912,2)))</f>
        <v>46165</v>
      </c>
      <c r="H912" s="13" t="str">
        <f t="shared" si="56"/>
        <v>May-2026</v>
      </c>
      <c r="I912" s="13" t="str">
        <f t="shared" si="57"/>
        <v>Sat</v>
      </c>
      <c r="J912" s="13" t="str">
        <f>Raw_Data!H912</f>
        <v>Present</v>
      </c>
      <c r="K912" s="15">
        <f>IF(Raw_Data!I912="","",TIMEVALUE(Raw_Data!I912))</f>
        <v>0.38263888888888886</v>
      </c>
      <c r="L912" s="15">
        <f>IF(Raw_Data!J912="","",TIMEVALUE(Raw_Data!J912))</f>
        <v>0.71666666666666667</v>
      </c>
      <c r="M912" s="13">
        <f>Raw_Data!K912</f>
        <v>8.0299999999999994</v>
      </c>
      <c r="N912" s="13">
        <f>Raw_Data!L912</f>
        <v>13</v>
      </c>
      <c r="O912" s="13">
        <f>Raw_Data!M912</f>
        <v>9</v>
      </c>
      <c r="P912" s="13">
        <f t="shared" si="58"/>
        <v>4</v>
      </c>
      <c r="Q912" s="13">
        <f>Raw_Data!O912</f>
        <v>13</v>
      </c>
      <c r="R912" s="16">
        <f t="shared" si="59"/>
        <v>69.230769230769226</v>
      </c>
      <c r="S912" s="16">
        <f>Raw_Data!Q912</f>
        <v>69.2</v>
      </c>
      <c r="T912" s="17">
        <f>Raw_Data!R912</f>
        <v>0.03</v>
      </c>
      <c r="U912" s="13" t="str">
        <f>Raw_Data!S912</f>
        <v>Medium</v>
      </c>
      <c r="V912" s="13" t="str">
        <f>Raw_Data!T912</f>
        <v>Pending</v>
      </c>
    </row>
    <row r="913" spans="1:22" x14ac:dyDescent="0.3">
      <c r="A913" s="13" t="str">
        <f>Raw_Data!A913</f>
        <v>EMP012</v>
      </c>
      <c r="B913" s="13" t="str">
        <f>Raw_Data!B913</f>
        <v>Tanya Bose</v>
      </c>
      <c r="C913" s="13" t="str">
        <f>Raw_Data!C913</f>
        <v>HR</v>
      </c>
      <c r="D913" s="13" t="str">
        <f>Raw_Data!D913</f>
        <v>HR Executive</v>
      </c>
      <c r="E913" s="13" t="str">
        <f>Raw_Data!E913</f>
        <v>Kolkata</v>
      </c>
      <c r="F913" s="13" t="str">
        <f>Raw_Data!F913</f>
        <v>Ritu Ghosh</v>
      </c>
      <c r="G913" s="14">
        <f>DATE(VALUE(RIGHT(Raw_Data!G913,4)),VALUE(MID(Raw_Data!G913,4,2)),VALUE(LEFT(Raw_Data!G913,2)))</f>
        <v>46165</v>
      </c>
      <c r="H913" s="13" t="str">
        <f t="shared" si="56"/>
        <v>May-2026</v>
      </c>
      <c r="I913" s="13" t="str">
        <f t="shared" si="57"/>
        <v>Sat</v>
      </c>
      <c r="J913" s="13" t="str">
        <f>Raw_Data!H913</f>
        <v>Present</v>
      </c>
      <c r="K913" s="15">
        <f>IF(Raw_Data!I913="","",TIMEVALUE(Raw_Data!I913))</f>
        <v>0.38472222222222224</v>
      </c>
      <c r="L913" s="15">
        <f>IF(Raw_Data!J913="","",TIMEVALUE(Raw_Data!J913))</f>
        <v>0.74652777777777779</v>
      </c>
      <c r="M913" s="13">
        <f>Raw_Data!K913</f>
        <v>8.69</v>
      </c>
      <c r="N913" s="13">
        <f>Raw_Data!L913</f>
        <v>12</v>
      </c>
      <c r="O913" s="13">
        <f>Raw_Data!M913</f>
        <v>12</v>
      </c>
      <c r="P913" s="13">
        <f t="shared" si="58"/>
        <v>0</v>
      </c>
      <c r="Q913" s="13">
        <f>Raw_Data!O913</f>
        <v>12</v>
      </c>
      <c r="R913" s="16">
        <f t="shared" si="59"/>
        <v>100</v>
      </c>
      <c r="S913" s="16">
        <f>Raw_Data!Q913</f>
        <v>100</v>
      </c>
      <c r="T913" s="17">
        <f>Raw_Data!R913</f>
        <v>0.69</v>
      </c>
      <c r="U913" s="13" t="str">
        <f>Raw_Data!S913</f>
        <v>Low</v>
      </c>
      <c r="V913" s="13" t="str">
        <f>Raw_Data!T913</f>
        <v>Closed</v>
      </c>
    </row>
    <row r="914" spans="1:22" x14ac:dyDescent="0.3">
      <c r="A914" s="13" t="str">
        <f>Raw_Data!A914</f>
        <v>EMP013</v>
      </c>
      <c r="B914" s="13" t="str">
        <f>Raw_Data!B914</f>
        <v>Aditya Jain</v>
      </c>
      <c r="C914" s="13" t="str">
        <f>Raw_Data!C914</f>
        <v>Customer Support</v>
      </c>
      <c r="D914" s="13" t="str">
        <f>Raw_Data!D914</f>
        <v>Support Executive</v>
      </c>
      <c r="E914" s="13" t="str">
        <f>Raw_Data!E914</f>
        <v>Kolkata</v>
      </c>
      <c r="F914" s="13" t="str">
        <f>Raw_Data!F914</f>
        <v>Ritu Ghosh</v>
      </c>
      <c r="G914" s="14">
        <f>DATE(VALUE(RIGHT(Raw_Data!G914,4)),VALUE(MID(Raw_Data!G914,4,2)),VALUE(LEFT(Raw_Data!G914,2)))</f>
        <v>46165</v>
      </c>
      <c r="H914" s="13" t="str">
        <f t="shared" si="56"/>
        <v>May-2026</v>
      </c>
      <c r="I914" s="13" t="str">
        <f t="shared" si="57"/>
        <v>Sat</v>
      </c>
      <c r="J914" s="13" t="str">
        <f>Raw_Data!H914</f>
        <v>Late</v>
      </c>
      <c r="K914" s="15">
        <f>IF(Raw_Data!I914="","",TIMEVALUE(Raw_Data!I914))</f>
        <v>0.42083333333333334</v>
      </c>
      <c r="L914" s="15">
        <f>IF(Raw_Data!J914="","",TIMEVALUE(Raw_Data!J914))</f>
        <v>0.80972222222222223</v>
      </c>
      <c r="M914" s="13">
        <f>Raw_Data!K914</f>
        <v>9.34</v>
      </c>
      <c r="N914" s="13">
        <f>Raw_Data!L914</f>
        <v>26</v>
      </c>
      <c r="O914" s="13">
        <f>Raw_Data!M914</f>
        <v>26</v>
      </c>
      <c r="P914" s="13">
        <f t="shared" si="58"/>
        <v>0</v>
      </c>
      <c r="Q914" s="13">
        <f>Raw_Data!O914</f>
        <v>26</v>
      </c>
      <c r="R914" s="16">
        <f t="shared" si="59"/>
        <v>100</v>
      </c>
      <c r="S914" s="16">
        <f>Raw_Data!Q914</f>
        <v>100</v>
      </c>
      <c r="T914" s="17">
        <f>Raw_Data!R914</f>
        <v>1.34</v>
      </c>
      <c r="U914" s="13" t="str">
        <f>Raw_Data!S914</f>
        <v>Low</v>
      </c>
      <c r="V914" s="13" t="str">
        <f>Raw_Data!T914</f>
        <v>Closed</v>
      </c>
    </row>
    <row r="915" spans="1:22" x14ac:dyDescent="0.3">
      <c r="A915" s="13" t="str">
        <f>Raw_Data!A915</f>
        <v>EMP014</v>
      </c>
      <c r="B915" s="13" t="str">
        <f>Raw_Data!B915</f>
        <v>Neha Agarwal</v>
      </c>
      <c r="C915" s="13" t="str">
        <f>Raw_Data!C915</f>
        <v>Customer Support</v>
      </c>
      <c r="D915" s="13" t="str">
        <f>Raw_Data!D915</f>
        <v>Support Executive</v>
      </c>
      <c r="E915" s="13" t="str">
        <f>Raw_Data!E915</f>
        <v>Kolkata</v>
      </c>
      <c r="F915" s="13" t="str">
        <f>Raw_Data!F915</f>
        <v>Ritu Ghosh</v>
      </c>
      <c r="G915" s="14">
        <f>DATE(VALUE(RIGHT(Raw_Data!G915,4)),VALUE(MID(Raw_Data!G915,4,2)),VALUE(LEFT(Raw_Data!G915,2)))</f>
        <v>46165</v>
      </c>
      <c r="H915" s="13" t="str">
        <f t="shared" si="56"/>
        <v>May-2026</v>
      </c>
      <c r="I915" s="13" t="str">
        <f t="shared" si="57"/>
        <v>Sat</v>
      </c>
      <c r="J915" s="13" t="str">
        <f>Raw_Data!H915</f>
        <v>Present</v>
      </c>
      <c r="K915" s="15">
        <f>IF(Raw_Data!I915="","",TIMEVALUE(Raw_Data!I915))</f>
        <v>0.37708333333333333</v>
      </c>
      <c r="L915" s="15">
        <f>IF(Raw_Data!J915="","",TIMEVALUE(Raw_Data!J915))</f>
        <v>0.69374999999999998</v>
      </c>
      <c r="M915" s="13">
        <f>Raw_Data!K915</f>
        <v>7.6</v>
      </c>
      <c r="N915" s="13">
        <f>Raw_Data!L915</f>
        <v>28</v>
      </c>
      <c r="O915" s="13">
        <f>Raw_Data!M915</f>
        <v>20</v>
      </c>
      <c r="P915" s="13">
        <f t="shared" si="58"/>
        <v>8</v>
      </c>
      <c r="Q915" s="13">
        <f>Raw_Data!O915</f>
        <v>28</v>
      </c>
      <c r="R915" s="16">
        <f t="shared" si="59"/>
        <v>71.428571428571431</v>
      </c>
      <c r="S915" s="16">
        <f>Raw_Data!Q915</f>
        <v>71.400000000000006</v>
      </c>
      <c r="T915" s="17">
        <f>Raw_Data!R915</f>
        <v>0</v>
      </c>
      <c r="U915" s="13" t="str">
        <f>Raw_Data!S915</f>
        <v>Low</v>
      </c>
      <c r="V915" s="13" t="str">
        <f>Raw_Data!T915</f>
        <v>Backlog</v>
      </c>
    </row>
    <row r="916" spans="1:22" x14ac:dyDescent="0.3">
      <c r="A916" s="13" t="str">
        <f>Raw_Data!A916</f>
        <v>EMP015</v>
      </c>
      <c r="B916" s="13" t="str">
        <f>Raw_Data!B916</f>
        <v>Siddharth Roy</v>
      </c>
      <c r="C916" s="13" t="str">
        <f>Raw_Data!C916</f>
        <v>Customer Support</v>
      </c>
      <c r="D916" s="13" t="str">
        <f>Raw_Data!D916</f>
        <v>Senior Executive</v>
      </c>
      <c r="E916" s="13" t="str">
        <f>Raw_Data!E916</f>
        <v>Kolkata</v>
      </c>
      <c r="F916" s="13" t="str">
        <f>Raw_Data!F916</f>
        <v>Ritu Ghosh</v>
      </c>
      <c r="G916" s="14">
        <f>DATE(VALUE(RIGHT(Raw_Data!G916,4)),VALUE(MID(Raw_Data!G916,4,2)),VALUE(LEFT(Raw_Data!G916,2)))</f>
        <v>46165</v>
      </c>
      <c r="H916" s="13" t="str">
        <f t="shared" si="56"/>
        <v>May-2026</v>
      </c>
      <c r="I916" s="13" t="str">
        <f t="shared" si="57"/>
        <v>Sat</v>
      </c>
      <c r="J916" s="13" t="str">
        <f>Raw_Data!H916</f>
        <v>Present</v>
      </c>
      <c r="K916" s="15">
        <f>IF(Raw_Data!I916="","",TIMEVALUE(Raw_Data!I916))</f>
        <v>0.38611111111111113</v>
      </c>
      <c r="L916" s="15">
        <f>IF(Raw_Data!J916="","",TIMEVALUE(Raw_Data!J916))</f>
        <v>0.78125</v>
      </c>
      <c r="M916" s="13">
        <f>Raw_Data!K916</f>
        <v>9.49</v>
      </c>
      <c r="N916" s="13">
        <f>Raw_Data!L916</f>
        <v>33</v>
      </c>
      <c r="O916" s="13">
        <f>Raw_Data!M916</f>
        <v>31</v>
      </c>
      <c r="P916" s="13">
        <f t="shared" si="58"/>
        <v>2</v>
      </c>
      <c r="Q916" s="13">
        <f>Raw_Data!O916</f>
        <v>33</v>
      </c>
      <c r="R916" s="16">
        <f t="shared" si="59"/>
        <v>93.939393939393938</v>
      </c>
      <c r="S916" s="16">
        <f>Raw_Data!Q916</f>
        <v>93.9</v>
      </c>
      <c r="T916" s="17">
        <f>Raw_Data!R916</f>
        <v>1.49</v>
      </c>
      <c r="U916" s="13" t="str">
        <f>Raw_Data!S916</f>
        <v>High</v>
      </c>
      <c r="V916" s="13" t="str">
        <f>Raw_Data!T916</f>
        <v>In Progress</v>
      </c>
    </row>
    <row r="917" spans="1:22" x14ac:dyDescent="0.3">
      <c r="A917" s="13" t="str">
        <f>Raw_Data!A917</f>
        <v>EMP016</v>
      </c>
      <c r="B917" s="13" t="str">
        <f>Raw_Data!B917</f>
        <v>Pooja Saha</v>
      </c>
      <c r="C917" s="13" t="str">
        <f>Raw_Data!C917</f>
        <v>Operations</v>
      </c>
      <c r="D917" s="13" t="str">
        <f>Raw_Data!D917</f>
        <v>Process Executive</v>
      </c>
      <c r="E917" s="13" t="str">
        <f>Raw_Data!E917</f>
        <v>Durgapur</v>
      </c>
      <c r="F917" s="13" t="str">
        <f>Raw_Data!F917</f>
        <v>Amit Roy</v>
      </c>
      <c r="G917" s="14">
        <f>DATE(VALUE(RIGHT(Raw_Data!G917,4)),VALUE(MID(Raw_Data!G917,4,2)),VALUE(LEFT(Raw_Data!G917,2)))</f>
        <v>46165</v>
      </c>
      <c r="H917" s="13" t="str">
        <f t="shared" si="56"/>
        <v>May-2026</v>
      </c>
      <c r="I917" s="13" t="str">
        <f t="shared" si="57"/>
        <v>Sat</v>
      </c>
      <c r="J917" s="13" t="str">
        <f>Raw_Data!H917</f>
        <v>Present</v>
      </c>
      <c r="K917" s="15">
        <f>IF(Raw_Data!I917="","",TIMEVALUE(Raw_Data!I917))</f>
        <v>0.42638888888888887</v>
      </c>
      <c r="L917" s="15">
        <f>IF(Raw_Data!J917="","",TIMEVALUE(Raw_Data!J917))</f>
        <v>0.8</v>
      </c>
      <c r="M917" s="13">
        <f>Raw_Data!K917</f>
        <v>8.9700000000000006</v>
      </c>
      <c r="N917" s="13">
        <f>Raw_Data!L917</f>
        <v>24</v>
      </c>
      <c r="O917" s="13">
        <f>Raw_Data!M917</f>
        <v>16</v>
      </c>
      <c r="P917" s="13">
        <f t="shared" si="58"/>
        <v>8</v>
      </c>
      <c r="Q917" s="13">
        <f>Raw_Data!O917</f>
        <v>24</v>
      </c>
      <c r="R917" s="16">
        <f t="shared" si="59"/>
        <v>66.666666666666657</v>
      </c>
      <c r="S917" s="16">
        <f>Raw_Data!Q917</f>
        <v>66.7</v>
      </c>
      <c r="T917" s="17">
        <f>Raw_Data!R917</f>
        <v>0.97</v>
      </c>
      <c r="U917" s="13" t="str">
        <f>Raw_Data!S917</f>
        <v>Low</v>
      </c>
      <c r="V917" s="13" t="str">
        <f>Raw_Data!T917</f>
        <v>Backlog</v>
      </c>
    </row>
    <row r="918" spans="1:22" x14ac:dyDescent="0.3">
      <c r="A918" s="13" t="str">
        <f>Raw_Data!A918</f>
        <v>EMP017</v>
      </c>
      <c r="B918" s="13" t="str">
        <f>Raw_Data!B918</f>
        <v>Abhishek Paul</v>
      </c>
      <c r="C918" s="13" t="str">
        <f>Raw_Data!C918</f>
        <v>Operations</v>
      </c>
      <c r="D918" s="13" t="str">
        <f>Raw_Data!D918</f>
        <v>Process Executive</v>
      </c>
      <c r="E918" s="13" t="str">
        <f>Raw_Data!E918</f>
        <v>Durgapur</v>
      </c>
      <c r="F918" s="13" t="str">
        <f>Raw_Data!F918</f>
        <v>Amit Roy</v>
      </c>
      <c r="G918" s="14">
        <f>DATE(VALUE(RIGHT(Raw_Data!G918,4)),VALUE(MID(Raw_Data!G918,4,2)),VALUE(LEFT(Raw_Data!G918,2)))</f>
        <v>46165</v>
      </c>
      <c r="H918" s="13" t="str">
        <f t="shared" si="56"/>
        <v>May-2026</v>
      </c>
      <c r="I918" s="13" t="str">
        <f t="shared" si="57"/>
        <v>Sat</v>
      </c>
      <c r="J918" s="13" t="str">
        <f>Raw_Data!H918</f>
        <v>Present</v>
      </c>
      <c r="K918" s="15">
        <f>IF(Raw_Data!I918="","",TIMEVALUE(Raw_Data!I918))</f>
        <v>0.38611111111111113</v>
      </c>
      <c r="L918" s="15">
        <f>IF(Raw_Data!J918="","",TIMEVALUE(Raw_Data!J918))</f>
        <v>0.75069444444444444</v>
      </c>
      <c r="M918" s="13">
        <f>Raw_Data!K918</f>
        <v>8.75</v>
      </c>
      <c r="N918" s="13">
        <f>Raw_Data!L918</f>
        <v>20</v>
      </c>
      <c r="O918" s="13">
        <f>Raw_Data!M918</f>
        <v>18</v>
      </c>
      <c r="P918" s="13">
        <f t="shared" si="58"/>
        <v>2</v>
      </c>
      <c r="Q918" s="13">
        <f>Raw_Data!O918</f>
        <v>20</v>
      </c>
      <c r="R918" s="16">
        <f t="shared" si="59"/>
        <v>90</v>
      </c>
      <c r="S918" s="16">
        <f>Raw_Data!Q918</f>
        <v>90</v>
      </c>
      <c r="T918" s="17">
        <f>Raw_Data!R918</f>
        <v>0.75</v>
      </c>
      <c r="U918" s="13" t="str">
        <f>Raw_Data!S918</f>
        <v>Low</v>
      </c>
      <c r="V918" s="13" t="str">
        <f>Raw_Data!T918</f>
        <v>In Progress</v>
      </c>
    </row>
    <row r="919" spans="1:22" x14ac:dyDescent="0.3">
      <c r="A919" s="13" t="str">
        <f>Raw_Data!A919</f>
        <v>EMP018</v>
      </c>
      <c r="B919" s="13" t="str">
        <f>Raw_Data!B919</f>
        <v>Nandini Ghosh</v>
      </c>
      <c r="C919" s="13" t="str">
        <f>Raw_Data!C919</f>
        <v>Finance</v>
      </c>
      <c r="D919" s="13" t="str">
        <f>Raw_Data!D919</f>
        <v>Finance Executive</v>
      </c>
      <c r="E919" s="13" t="str">
        <f>Raw_Data!E919</f>
        <v>Durgapur</v>
      </c>
      <c r="F919" s="13" t="str">
        <f>Raw_Data!F919</f>
        <v>Neha Sen</v>
      </c>
      <c r="G919" s="14">
        <f>DATE(VALUE(RIGHT(Raw_Data!G919,4)),VALUE(MID(Raw_Data!G919,4,2)),VALUE(LEFT(Raw_Data!G919,2)))</f>
        <v>46165</v>
      </c>
      <c r="H919" s="13" t="str">
        <f t="shared" si="56"/>
        <v>May-2026</v>
      </c>
      <c r="I919" s="13" t="str">
        <f t="shared" si="57"/>
        <v>Sat</v>
      </c>
      <c r="J919" s="13" t="str">
        <f>Raw_Data!H919</f>
        <v>Present</v>
      </c>
      <c r="K919" s="15">
        <f>IF(Raw_Data!I919="","",TIMEVALUE(Raw_Data!I919))</f>
        <v>0.42638888888888887</v>
      </c>
      <c r="L919" s="15">
        <f>IF(Raw_Data!J919="","",TIMEVALUE(Raw_Data!J919))</f>
        <v>0.75624999999999998</v>
      </c>
      <c r="M919" s="13">
        <f>Raw_Data!K919</f>
        <v>7.93</v>
      </c>
      <c r="N919" s="13">
        <f>Raw_Data!L919</f>
        <v>18</v>
      </c>
      <c r="O919" s="13">
        <f>Raw_Data!M919</f>
        <v>13</v>
      </c>
      <c r="P919" s="13">
        <f t="shared" si="58"/>
        <v>5</v>
      </c>
      <c r="Q919" s="13">
        <f>Raw_Data!O919</f>
        <v>18</v>
      </c>
      <c r="R919" s="16">
        <f t="shared" si="59"/>
        <v>72.222222222222214</v>
      </c>
      <c r="S919" s="16">
        <f>Raw_Data!Q919</f>
        <v>72.2</v>
      </c>
      <c r="T919" s="17">
        <f>Raw_Data!R919</f>
        <v>0</v>
      </c>
      <c r="U919" s="13" t="str">
        <f>Raw_Data!S919</f>
        <v>Medium</v>
      </c>
      <c r="V919" s="13" t="str">
        <f>Raw_Data!T919</f>
        <v>Pending</v>
      </c>
    </row>
    <row r="920" spans="1:22" x14ac:dyDescent="0.3">
      <c r="A920" s="13" t="str">
        <f>Raw_Data!A920</f>
        <v>EMP019</v>
      </c>
      <c r="B920" s="13" t="str">
        <f>Raw_Data!B920</f>
        <v>Manish Kumar</v>
      </c>
      <c r="C920" s="13" t="str">
        <f>Raw_Data!C920</f>
        <v>Sales</v>
      </c>
      <c r="D920" s="13" t="str">
        <f>Raw_Data!D920</f>
        <v>Sales Executive</v>
      </c>
      <c r="E920" s="13" t="str">
        <f>Raw_Data!E920</f>
        <v>Durgapur</v>
      </c>
      <c r="F920" s="13" t="str">
        <f>Raw_Data!F920</f>
        <v>Sourav Das</v>
      </c>
      <c r="G920" s="14">
        <f>DATE(VALUE(RIGHT(Raw_Data!G920,4)),VALUE(MID(Raw_Data!G920,4,2)),VALUE(LEFT(Raw_Data!G920,2)))</f>
        <v>46165</v>
      </c>
      <c r="H920" s="13" t="str">
        <f t="shared" si="56"/>
        <v>May-2026</v>
      </c>
      <c r="I920" s="13" t="str">
        <f t="shared" si="57"/>
        <v>Sat</v>
      </c>
      <c r="J920" s="13" t="str">
        <f>Raw_Data!H920</f>
        <v>Present</v>
      </c>
      <c r="K920" s="15">
        <f>IF(Raw_Data!I920="","",TIMEVALUE(Raw_Data!I920))</f>
        <v>0.37986111111111109</v>
      </c>
      <c r="L920" s="15">
        <f>IF(Raw_Data!J920="","",TIMEVALUE(Raw_Data!J920))</f>
        <v>0.72777777777777775</v>
      </c>
      <c r="M920" s="13">
        <f>Raw_Data!K920</f>
        <v>8.36</v>
      </c>
      <c r="N920" s="13">
        <f>Raw_Data!L920</f>
        <v>28</v>
      </c>
      <c r="O920" s="13">
        <f>Raw_Data!M920</f>
        <v>20</v>
      </c>
      <c r="P920" s="13">
        <f t="shared" si="58"/>
        <v>8</v>
      </c>
      <c r="Q920" s="13">
        <f>Raw_Data!O920</f>
        <v>28</v>
      </c>
      <c r="R920" s="16">
        <f t="shared" si="59"/>
        <v>71.428571428571431</v>
      </c>
      <c r="S920" s="16">
        <f>Raw_Data!Q920</f>
        <v>71.400000000000006</v>
      </c>
      <c r="T920" s="17">
        <f>Raw_Data!R920</f>
        <v>0.36</v>
      </c>
      <c r="U920" s="13" t="str">
        <f>Raw_Data!S920</f>
        <v>Medium</v>
      </c>
      <c r="V920" s="13" t="str">
        <f>Raw_Data!T920</f>
        <v>Backlog</v>
      </c>
    </row>
    <row r="921" spans="1:22" x14ac:dyDescent="0.3">
      <c r="A921" s="13" t="str">
        <f>Raw_Data!A921</f>
        <v>EMP020</v>
      </c>
      <c r="B921" s="13" t="str">
        <f>Raw_Data!B921</f>
        <v>Riya Chatterjee</v>
      </c>
      <c r="C921" s="13" t="str">
        <f>Raw_Data!C921</f>
        <v>Customer Support</v>
      </c>
      <c r="D921" s="13" t="str">
        <f>Raw_Data!D921</f>
        <v>Support Executive</v>
      </c>
      <c r="E921" s="13" t="str">
        <f>Raw_Data!E921</f>
        <v>Durgapur</v>
      </c>
      <c r="F921" s="13" t="str">
        <f>Raw_Data!F921</f>
        <v>Ritu Ghosh</v>
      </c>
      <c r="G921" s="14">
        <f>DATE(VALUE(RIGHT(Raw_Data!G921,4)),VALUE(MID(Raw_Data!G921,4,2)),VALUE(LEFT(Raw_Data!G921,2)))</f>
        <v>46165</v>
      </c>
      <c r="H921" s="13" t="str">
        <f t="shared" si="56"/>
        <v>May-2026</v>
      </c>
      <c r="I921" s="13" t="str">
        <f t="shared" si="57"/>
        <v>Sat</v>
      </c>
      <c r="J921" s="13" t="str">
        <f>Raw_Data!H921</f>
        <v>Present</v>
      </c>
      <c r="K921" s="15">
        <f>IF(Raw_Data!I921="","",TIMEVALUE(Raw_Data!I921))</f>
        <v>0.38819444444444445</v>
      </c>
      <c r="L921" s="15">
        <f>IF(Raw_Data!J921="","",TIMEVALUE(Raw_Data!J921))</f>
        <v>0.78055555555555556</v>
      </c>
      <c r="M921" s="13">
        <f>Raw_Data!K921</f>
        <v>9.42</v>
      </c>
      <c r="N921" s="13">
        <f>Raw_Data!L921</f>
        <v>26</v>
      </c>
      <c r="O921" s="13">
        <f>Raw_Data!M921</f>
        <v>25</v>
      </c>
      <c r="P921" s="13">
        <f t="shared" si="58"/>
        <v>1</v>
      </c>
      <c r="Q921" s="13">
        <f>Raw_Data!O921</f>
        <v>26</v>
      </c>
      <c r="R921" s="16">
        <f t="shared" si="59"/>
        <v>96.15384615384616</v>
      </c>
      <c r="S921" s="16">
        <f>Raw_Data!Q921</f>
        <v>96.2</v>
      </c>
      <c r="T921" s="17">
        <f>Raw_Data!R921</f>
        <v>1.42</v>
      </c>
      <c r="U921" s="13" t="str">
        <f>Raw_Data!S921</f>
        <v>Low</v>
      </c>
      <c r="V921" s="13" t="str">
        <f>Raw_Data!T921</f>
        <v>In Progress</v>
      </c>
    </row>
    <row r="922" spans="1:22" x14ac:dyDescent="0.3">
      <c r="A922" s="13" t="str">
        <f>Raw_Data!A922</f>
        <v>EMP001</v>
      </c>
      <c r="B922" s="13" t="str">
        <f>Raw_Data!B922</f>
        <v>Aarav Sharma</v>
      </c>
      <c r="C922" s="13" t="str">
        <f>Raw_Data!C922</f>
        <v>Operations</v>
      </c>
      <c r="D922" s="13" t="str">
        <f>Raw_Data!D922</f>
        <v>MIS Executive</v>
      </c>
      <c r="E922" s="13" t="str">
        <f>Raw_Data!E922</f>
        <v>Kolkata</v>
      </c>
      <c r="F922" s="13" t="str">
        <f>Raw_Data!F922</f>
        <v>Amit Roy</v>
      </c>
      <c r="G922" s="14">
        <f>DATE(VALUE(RIGHT(Raw_Data!G922,4)),VALUE(MID(Raw_Data!G922,4,2)),VALUE(LEFT(Raw_Data!G922,2)))</f>
        <v>46167</v>
      </c>
      <c r="H922" s="13" t="str">
        <f t="shared" si="56"/>
        <v>May-2026</v>
      </c>
      <c r="I922" s="13" t="str">
        <f t="shared" si="57"/>
        <v>Mon</v>
      </c>
      <c r="J922" s="13" t="str">
        <f>Raw_Data!H922</f>
        <v>Leave</v>
      </c>
      <c r="K922" s="15" t="str">
        <f>IF(Raw_Data!I922="","",TIMEVALUE(Raw_Data!I922))</f>
        <v/>
      </c>
      <c r="L922" s="15" t="str">
        <f>IF(Raw_Data!J922="","",TIMEVALUE(Raw_Data!J922))</f>
        <v/>
      </c>
      <c r="M922" s="13">
        <f>Raw_Data!K922</f>
        <v>0</v>
      </c>
      <c r="N922" s="13">
        <f>Raw_Data!L922</f>
        <v>0</v>
      </c>
      <c r="O922" s="13">
        <f>Raw_Data!M922</f>
        <v>0</v>
      </c>
      <c r="P922" s="13">
        <f t="shared" si="58"/>
        <v>0</v>
      </c>
      <c r="Q922" s="13">
        <f>Raw_Data!O922</f>
        <v>0</v>
      </c>
      <c r="R922" s="16">
        <f t="shared" si="59"/>
        <v>0</v>
      </c>
      <c r="S922" s="16">
        <f>Raw_Data!Q922</f>
        <v>0</v>
      </c>
      <c r="T922" s="17">
        <f>Raw_Data!R922</f>
        <v>0</v>
      </c>
      <c r="U922" s="13" t="str">
        <f>Raw_Data!S922</f>
        <v>Low</v>
      </c>
      <c r="V922" s="13" t="str">
        <f>Raw_Data!T922</f>
        <v>Closed</v>
      </c>
    </row>
    <row r="923" spans="1:22" x14ac:dyDescent="0.3">
      <c r="A923" s="13" t="str">
        <f>Raw_Data!A923</f>
        <v>EMP002</v>
      </c>
      <c r="B923" s="13" t="str">
        <f>Raw_Data!B923</f>
        <v>Priya Singh</v>
      </c>
      <c r="C923" s="13" t="str">
        <f>Raw_Data!C923</f>
        <v>Operations</v>
      </c>
      <c r="D923" s="13" t="str">
        <f>Raw_Data!D923</f>
        <v>Process Executive</v>
      </c>
      <c r="E923" s="13" t="str">
        <f>Raw_Data!E923</f>
        <v>Kolkata</v>
      </c>
      <c r="F923" s="13" t="str">
        <f>Raw_Data!F923</f>
        <v>Amit Roy</v>
      </c>
      <c r="G923" s="14">
        <f>DATE(VALUE(RIGHT(Raw_Data!G923,4)),VALUE(MID(Raw_Data!G923,4,2)),VALUE(LEFT(Raw_Data!G923,2)))</f>
        <v>46167</v>
      </c>
      <c r="H923" s="13" t="str">
        <f t="shared" si="56"/>
        <v>May-2026</v>
      </c>
      <c r="I923" s="13" t="str">
        <f t="shared" si="57"/>
        <v>Mon</v>
      </c>
      <c r="J923" s="13" t="str">
        <f>Raw_Data!H923</f>
        <v>Present</v>
      </c>
      <c r="K923" s="15">
        <f>IF(Raw_Data!I923="","",TIMEVALUE(Raw_Data!I923))</f>
        <v>0.37847222222222221</v>
      </c>
      <c r="L923" s="15">
        <f>IF(Raw_Data!J923="","",TIMEVALUE(Raw_Data!J923))</f>
        <v>0.70208333333333328</v>
      </c>
      <c r="M923" s="13">
        <f>Raw_Data!K923</f>
        <v>7.77</v>
      </c>
      <c r="N923" s="13">
        <f>Raw_Data!L923</f>
        <v>28</v>
      </c>
      <c r="O923" s="13">
        <f>Raw_Data!M923</f>
        <v>20</v>
      </c>
      <c r="P923" s="13">
        <f t="shared" si="58"/>
        <v>8</v>
      </c>
      <c r="Q923" s="13">
        <f>Raw_Data!O923</f>
        <v>28</v>
      </c>
      <c r="R923" s="16">
        <f t="shared" si="59"/>
        <v>71.428571428571431</v>
      </c>
      <c r="S923" s="16">
        <f>Raw_Data!Q923</f>
        <v>71.400000000000006</v>
      </c>
      <c r="T923" s="17">
        <f>Raw_Data!R923</f>
        <v>0</v>
      </c>
      <c r="U923" s="13" t="str">
        <f>Raw_Data!S923</f>
        <v>Low</v>
      </c>
      <c r="V923" s="13" t="str">
        <f>Raw_Data!T923</f>
        <v>Backlog</v>
      </c>
    </row>
    <row r="924" spans="1:22" x14ac:dyDescent="0.3">
      <c r="A924" s="13" t="str">
        <f>Raw_Data!A924</f>
        <v>EMP003</v>
      </c>
      <c r="B924" s="13" t="str">
        <f>Raw_Data!B924</f>
        <v>Rahul Verma</v>
      </c>
      <c r="C924" s="13" t="str">
        <f>Raw_Data!C924</f>
        <v>Operations</v>
      </c>
      <c r="D924" s="13" t="str">
        <f>Raw_Data!D924</f>
        <v>Process Executive</v>
      </c>
      <c r="E924" s="13" t="str">
        <f>Raw_Data!E924</f>
        <v>Kolkata</v>
      </c>
      <c r="F924" s="13" t="str">
        <f>Raw_Data!F924</f>
        <v>Amit Roy</v>
      </c>
      <c r="G924" s="14">
        <f>DATE(VALUE(RIGHT(Raw_Data!G924,4)),VALUE(MID(Raw_Data!G924,4,2)),VALUE(LEFT(Raw_Data!G924,2)))</f>
        <v>46167</v>
      </c>
      <c r="H924" s="13" t="str">
        <f t="shared" si="56"/>
        <v>May-2026</v>
      </c>
      <c r="I924" s="13" t="str">
        <f t="shared" si="57"/>
        <v>Mon</v>
      </c>
      <c r="J924" s="13" t="str">
        <f>Raw_Data!H924</f>
        <v>Present</v>
      </c>
      <c r="K924" s="15">
        <f>IF(Raw_Data!I924="","",TIMEVALUE(Raw_Data!I924))</f>
        <v>0.38194444444444442</v>
      </c>
      <c r="L924" s="15">
        <f>IF(Raw_Data!J924="","",TIMEVALUE(Raw_Data!J924))</f>
        <v>0.77986111111111112</v>
      </c>
      <c r="M924" s="13">
        <f>Raw_Data!K924</f>
        <v>9.5500000000000007</v>
      </c>
      <c r="N924" s="13">
        <f>Raw_Data!L924</f>
        <v>25</v>
      </c>
      <c r="O924" s="13">
        <f>Raw_Data!M924</f>
        <v>18</v>
      </c>
      <c r="P924" s="13">
        <f t="shared" si="58"/>
        <v>7</v>
      </c>
      <c r="Q924" s="13">
        <f>Raw_Data!O924</f>
        <v>25</v>
      </c>
      <c r="R924" s="16">
        <f t="shared" si="59"/>
        <v>72</v>
      </c>
      <c r="S924" s="16">
        <f>Raw_Data!Q924</f>
        <v>72</v>
      </c>
      <c r="T924" s="17">
        <f>Raw_Data!R924</f>
        <v>1.55</v>
      </c>
      <c r="U924" s="13" t="str">
        <f>Raw_Data!S924</f>
        <v>Medium</v>
      </c>
      <c r="V924" s="13" t="str">
        <f>Raw_Data!T924</f>
        <v>Pending</v>
      </c>
    </row>
    <row r="925" spans="1:22" x14ac:dyDescent="0.3">
      <c r="A925" s="13" t="str">
        <f>Raw_Data!A925</f>
        <v>EMP004</v>
      </c>
      <c r="B925" s="13" t="str">
        <f>Raw_Data!B925</f>
        <v>Sneha Das</v>
      </c>
      <c r="C925" s="13" t="str">
        <f>Raw_Data!C925</f>
        <v>Operations</v>
      </c>
      <c r="D925" s="13" t="str">
        <f>Raw_Data!D925</f>
        <v>Senior Executive</v>
      </c>
      <c r="E925" s="13" t="str">
        <f>Raw_Data!E925</f>
        <v>Kolkata</v>
      </c>
      <c r="F925" s="13" t="str">
        <f>Raw_Data!F925</f>
        <v>Amit Roy</v>
      </c>
      <c r="G925" s="14">
        <f>DATE(VALUE(RIGHT(Raw_Data!G925,4)),VALUE(MID(Raw_Data!G925,4,2)),VALUE(LEFT(Raw_Data!G925,2)))</f>
        <v>46167</v>
      </c>
      <c r="H925" s="13" t="str">
        <f t="shared" si="56"/>
        <v>May-2026</v>
      </c>
      <c r="I925" s="13" t="str">
        <f t="shared" si="57"/>
        <v>Mon</v>
      </c>
      <c r="J925" s="13" t="str">
        <f>Raw_Data!H925</f>
        <v>Leave</v>
      </c>
      <c r="K925" s="15" t="str">
        <f>IF(Raw_Data!I925="","",TIMEVALUE(Raw_Data!I925))</f>
        <v/>
      </c>
      <c r="L925" s="15" t="str">
        <f>IF(Raw_Data!J925="","",TIMEVALUE(Raw_Data!J925))</f>
        <v/>
      </c>
      <c r="M925" s="13">
        <f>Raw_Data!K925</f>
        <v>0</v>
      </c>
      <c r="N925" s="13">
        <f>Raw_Data!L925</f>
        <v>0</v>
      </c>
      <c r="O925" s="13">
        <f>Raw_Data!M925</f>
        <v>0</v>
      </c>
      <c r="P925" s="13">
        <f t="shared" si="58"/>
        <v>0</v>
      </c>
      <c r="Q925" s="13">
        <f>Raw_Data!O925</f>
        <v>0</v>
      </c>
      <c r="R925" s="16">
        <f t="shared" si="59"/>
        <v>0</v>
      </c>
      <c r="S925" s="16">
        <f>Raw_Data!Q925</f>
        <v>0</v>
      </c>
      <c r="T925" s="17">
        <f>Raw_Data!R925</f>
        <v>0</v>
      </c>
      <c r="U925" s="13" t="str">
        <f>Raw_Data!S925</f>
        <v>Low</v>
      </c>
      <c r="V925" s="13" t="str">
        <f>Raw_Data!T925</f>
        <v>Closed</v>
      </c>
    </row>
    <row r="926" spans="1:22" x14ac:dyDescent="0.3">
      <c r="A926" s="13" t="str">
        <f>Raw_Data!A926</f>
        <v>EMP005</v>
      </c>
      <c r="B926" s="13" t="str">
        <f>Raw_Data!B926</f>
        <v>Vikram Patel</v>
      </c>
      <c r="C926" s="13" t="str">
        <f>Raw_Data!C926</f>
        <v>Operations</v>
      </c>
      <c r="D926" s="13" t="str">
        <f>Raw_Data!D926</f>
        <v>Process Executive</v>
      </c>
      <c r="E926" s="13" t="str">
        <f>Raw_Data!E926</f>
        <v>Kolkata</v>
      </c>
      <c r="F926" s="13" t="str">
        <f>Raw_Data!F926</f>
        <v>Amit Roy</v>
      </c>
      <c r="G926" s="14">
        <f>DATE(VALUE(RIGHT(Raw_Data!G926,4)),VALUE(MID(Raw_Data!G926,4,2)),VALUE(LEFT(Raw_Data!G926,2)))</f>
        <v>46167</v>
      </c>
      <c r="H926" s="13" t="str">
        <f t="shared" si="56"/>
        <v>May-2026</v>
      </c>
      <c r="I926" s="13" t="str">
        <f t="shared" si="57"/>
        <v>Mon</v>
      </c>
      <c r="J926" s="13" t="str">
        <f>Raw_Data!H926</f>
        <v>Present</v>
      </c>
      <c r="K926" s="15">
        <f>IF(Raw_Data!I926="","",TIMEVALUE(Raw_Data!I926))</f>
        <v>0.375</v>
      </c>
      <c r="L926" s="15">
        <f>IF(Raw_Data!J926="","",TIMEVALUE(Raw_Data!J926))</f>
        <v>0.71527777777777779</v>
      </c>
      <c r="M926" s="13">
        <f>Raw_Data!K926</f>
        <v>8.17</v>
      </c>
      <c r="N926" s="13">
        <f>Raw_Data!L926</f>
        <v>21</v>
      </c>
      <c r="O926" s="13">
        <f>Raw_Data!M926</f>
        <v>18</v>
      </c>
      <c r="P926" s="13">
        <f t="shared" si="58"/>
        <v>3</v>
      </c>
      <c r="Q926" s="13">
        <f>Raw_Data!O926</f>
        <v>21</v>
      </c>
      <c r="R926" s="16">
        <f t="shared" si="59"/>
        <v>85.714285714285708</v>
      </c>
      <c r="S926" s="16">
        <f>Raw_Data!Q926</f>
        <v>85.7</v>
      </c>
      <c r="T926" s="17">
        <f>Raw_Data!R926</f>
        <v>0.17</v>
      </c>
      <c r="U926" s="13" t="str">
        <f>Raw_Data!S926</f>
        <v>Low</v>
      </c>
      <c r="V926" s="13" t="str">
        <f>Raw_Data!T926</f>
        <v>In Progress</v>
      </c>
    </row>
    <row r="927" spans="1:22" x14ac:dyDescent="0.3">
      <c r="A927" s="13" t="str">
        <f>Raw_Data!A927</f>
        <v>EMP006</v>
      </c>
      <c r="B927" s="13" t="str">
        <f>Raw_Data!B927</f>
        <v>Ananya Gupta</v>
      </c>
      <c r="C927" s="13" t="str">
        <f>Raw_Data!C927</f>
        <v>Finance</v>
      </c>
      <c r="D927" s="13" t="str">
        <f>Raw_Data!D927</f>
        <v>Finance Executive</v>
      </c>
      <c r="E927" s="13" t="str">
        <f>Raw_Data!E927</f>
        <v>Kolkata</v>
      </c>
      <c r="F927" s="13" t="str">
        <f>Raw_Data!F927</f>
        <v>Neha Sen</v>
      </c>
      <c r="G927" s="14">
        <f>DATE(VALUE(RIGHT(Raw_Data!G927,4)),VALUE(MID(Raw_Data!G927,4,2)),VALUE(LEFT(Raw_Data!G927,2)))</f>
        <v>46167</v>
      </c>
      <c r="H927" s="13" t="str">
        <f t="shared" si="56"/>
        <v>May-2026</v>
      </c>
      <c r="I927" s="13" t="str">
        <f t="shared" si="57"/>
        <v>Mon</v>
      </c>
      <c r="J927" s="13" t="str">
        <f>Raw_Data!H927</f>
        <v>Present</v>
      </c>
      <c r="K927" s="15">
        <f>IF(Raw_Data!I927="","",TIMEVALUE(Raw_Data!I927))</f>
        <v>0.3888888888888889</v>
      </c>
      <c r="L927" s="15">
        <f>IF(Raw_Data!J927="","",TIMEVALUE(Raw_Data!J927))</f>
        <v>0.75902777777777775</v>
      </c>
      <c r="M927" s="13">
        <f>Raw_Data!K927</f>
        <v>8.89</v>
      </c>
      <c r="N927" s="13">
        <f>Raw_Data!L927</f>
        <v>16</v>
      </c>
      <c r="O927" s="13">
        <f>Raw_Data!M927</f>
        <v>14</v>
      </c>
      <c r="P927" s="13">
        <f t="shared" si="58"/>
        <v>2</v>
      </c>
      <c r="Q927" s="13">
        <f>Raw_Data!O927</f>
        <v>16</v>
      </c>
      <c r="R927" s="16">
        <f t="shared" si="59"/>
        <v>87.5</v>
      </c>
      <c r="S927" s="16">
        <f>Raw_Data!Q927</f>
        <v>87.5</v>
      </c>
      <c r="T927" s="17">
        <f>Raw_Data!R927</f>
        <v>0.89</v>
      </c>
      <c r="U927" s="13" t="str">
        <f>Raw_Data!S927</f>
        <v>Low</v>
      </c>
      <c r="V927" s="13" t="str">
        <f>Raw_Data!T927</f>
        <v>In Progress</v>
      </c>
    </row>
    <row r="928" spans="1:22" x14ac:dyDescent="0.3">
      <c r="A928" s="13" t="str">
        <f>Raw_Data!A928</f>
        <v>EMP007</v>
      </c>
      <c r="B928" s="13" t="str">
        <f>Raw_Data!B928</f>
        <v>Rohan Mehta</v>
      </c>
      <c r="C928" s="13" t="str">
        <f>Raw_Data!C928</f>
        <v>Finance</v>
      </c>
      <c r="D928" s="13" t="str">
        <f>Raw_Data!D928</f>
        <v>Accounts Executive</v>
      </c>
      <c r="E928" s="13" t="str">
        <f>Raw_Data!E928</f>
        <v>Kolkata</v>
      </c>
      <c r="F928" s="13" t="str">
        <f>Raw_Data!F928</f>
        <v>Neha Sen</v>
      </c>
      <c r="G928" s="14">
        <f>DATE(VALUE(RIGHT(Raw_Data!G928,4)),VALUE(MID(Raw_Data!G928,4,2)),VALUE(LEFT(Raw_Data!G928,2)))</f>
        <v>46167</v>
      </c>
      <c r="H928" s="13" t="str">
        <f t="shared" si="56"/>
        <v>May-2026</v>
      </c>
      <c r="I928" s="13" t="str">
        <f t="shared" si="57"/>
        <v>Mon</v>
      </c>
      <c r="J928" s="13" t="str">
        <f>Raw_Data!H928</f>
        <v>Late</v>
      </c>
      <c r="K928" s="15">
        <f>IF(Raw_Data!I928="","",TIMEVALUE(Raw_Data!I928))</f>
        <v>0.47291666666666665</v>
      </c>
      <c r="L928" s="15">
        <f>IF(Raw_Data!J928="","",TIMEVALUE(Raw_Data!J928))</f>
        <v>0.78749999999999998</v>
      </c>
      <c r="M928" s="13">
        <f>Raw_Data!K928</f>
        <v>7.55</v>
      </c>
      <c r="N928" s="13">
        <f>Raw_Data!L928</f>
        <v>6</v>
      </c>
      <c r="O928" s="13">
        <f>Raw_Data!M928</f>
        <v>5</v>
      </c>
      <c r="P928" s="13">
        <f t="shared" si="58"/>
        <v>1</v>
      </c>
      <c r="Q928" s="13">
        <f>Raw_Data!O928</f>
        <v>6</v>
      </c>
      <c r="R928" s="16">
        <f t="shared" si="59"/>
        <v>83.333333333333343</v>
      </c>
      <c r="S928" s="16">
        <f>Raw_Data!Q928</f>
        <v>83.3</v>
      </c>
      <c r="T928" s="17">
        <f>Raw_Data!R928</f>
        <v>0</v>
      </c>
      <c r="U928" s="13" t="str">
        <f>Raw_Data!S928</f>
        <v>Medium</v>
      </c>
      <c r="V928" s="13" t="str">
        <f>Raw_Data!T928</f>
        <v>In Progress</v>
      </c>
    </row>
    <row r="929" spans="1:22" x14ac:dyDescent="0.3">
      <c r="A929" s="13" t="str">
        <f>Raw_Data!A929</f>
        <v>EMP008</v>
      </c>
      <c r="B929" s="13" t="str">
        <f>Raw_Data!B929</f>
        <v>Ishita Roy</v>
      </c>
      <c r="C929" s="13" t="str">
        <f>Raw_Data!C929</f>
        <v>Finance</v>
      </c>
      <c r="D929" s="13" t="str">
        <f>Raw_Data!D929</f>
        <v>Finance Executive</v>
      </c>
      <c r="E929" s="13" t="str">
        <f>Raw_Data!E929</f>
        <v>Kolkata</v>
      </c>
      <c r="F929" s="13" t="str">
        <f>Raw_Data!F929</f>
        <v>Neha Sen</v>
      </c>
      <c r="G929" s="14">
        <f>DATE(VALUE(RIGHT(Raw_Data!G929,4)),VALUE(MID(Raw_Data!G929,4,2)),VALUE(LEFT(Raw_Data!G929,2)))</f>
        <v>46167</v>
      </c>
      <c r="H929" s="13" t="str">
        <f t="shared" si="56"/>
        <v>May-2026</v>
      </c>
      <c r="I929" s="13" t="str">
        <f t="shared" si="57"/>
        <v>Mon</v>
      </c>
      <c r="J929" s="13" t="str">
        <f>Raw_Data!H929</f>
        <v>Present</v>
      </c>
      <c r="K929" s="15">
        <f>IF(Raw_Data!I929="","",TIMEVALUE(Raw_Data!I929))</f>
        <v>0.37777777777777777</v>
      </c>
      <c r="L929" s="15">
        <f>IF(Raw_Data!J929="","",TIMEVALUE(Raw_Data!J929))</f>
        <v>0.74513888888888891</v>
      </c>
      <c r="M929" s="13">
        <f>Raw_Data!K929</f>
        <v>8.83</v>
      </c>
      <c r="N929" s="13">
        <f>Raw_Data!L929</f>
        <v>11</v>
      </c>
      <c r="O929" s="13">
        <f>Raw_Data!M929</f>
        <v>8</v>
      </c>
      <c r="P929" s="13">
        <f t="shared" si="58"/>
        <v>3</v>
      </c>
      <c r="Q929" s="13">
        <f>Raw_Data!O929</f>
        <v>11</v>
      </c>
      <c r="R929" s="16">
        <f t="shared" si="59"/>
        <v>72.727272727272734</v>
      </c>
      <c r="S929" s="16">
        <f>Raw_Data!Q929</f>
        <v>72.7</v>
      </c>
      <c r="T929" s="17">
        <f>Raw_Data!R929</f>
        <v>0.83</v>
      </c>
      <c r="U929" s="13" t="str">
        <f>Raw_Data!S929</f>
        <v>Low</v>
      </c>
      <c r="V929" s="13" t="str">
        <f>Raw_Data!T929</f>
        <v>In Progress</v>
      </c>
    </row>
    <row r="930" spans="1:22" x14ac:dyDescent="0.3">
      <c r="A930" s="13" t="str">
        <f>Raw_Data!A930</f>
        <v>EMP009</v>
      </c>
      <c r="B930" s="13" t="str">
        <f>Raw_Data!B930</f>
        <v>Arjun Nair</v>
      </c>
      <c r="C930" s="13" t="str">
        <f>Raw_Data!C930</f>
        <v>Sales</v>
      </c>
      <c r="D930" s="13" t="str">
        <f>Raw_Data!D930</f>
        <v>Sales Executive</v>
      </c>
      <c r="E930" s="13" t="str">
        <f>Raw_Data!E930</f>
        <v>Kolkata</v>
      </c>
      <c r="F930" s="13" t="str">
        <f>Raw_Data!F930</f>
        <v>Sourav Das</v>
      </c>
      <c r="G930" s="14">
        <f>DATE(VALUE(RIGHT(Raw_Data!G930,4)),VALUE(MID(Raw_Data!G930,4,2)),VALUE(LEFT(Raw_Data!G930,2)))</f>
        <v>46167</v>
      </c>
      <c r="H930" s="13" t="str">
        <f t="shared" si="56"/>
        <v>May-2026</v>
      </c>
      <c r="I930" s="13" t="str">
        <f t="shared" si="57"/>
        <v>Mon</v>
      </c>
      <c r="J930" s="13" t="str">
        <f>Raw_Data!H930</f>
        <v>Present</v>
      </c>
      <c r="K930" s="15">
        <f>IF(Raw_Data!I930="","",TIMEVALUE(Raw_Data!I930))</f>
        <v>0.38472222222222224</v>
      </c>
      <c r="L930" s="15">
        <f>IF(Raw_Data!J930="","",TIMEVALUE(Raw_Data!J930))</f>
        <v>0.72013888888888888</v>
      </c>
      <c r="M930" s="13">
        <f>Raw_Data!K930</f>
        <v>8.06</v>
      </c>
      <c r="N930" s="13">
        <f>Raw_Data!L930</f>
        <v>16</v>
      </c>
      <c r="O930" s="13">
        <f>Raw_Data!M930</f>
        <v>12</v>
      </c>
      <c r="P930" s="13">
        <f t="shared" si="58"/>
        <v>4</v>
      </c>
      <c r="Q930" s="13">
        <f>Raw_Data!O930</f>
        <v>16</v>
      </c>
      <c r="R930" s="16">
        <f t="shared" si="59"/>
        <v>75</v>
      </c>
      <c r="S930" s="16">
        <f>Raw_Data!Q930</f>
        <v>75</v>
      </c>
      <c r="T930" s="17">
        <f>Raw_Data!R930</f>
        <v>0.06</v>
      </c>
      <c r="U930" s="13" t="str">
        <f>Raw_Data!S930</f>
        <v>Medium</v>
      </c>
      <c r="V930" s="13" t="str">
        <f>Raw_Data!T930</f>
        <v>Pending</v>
      </c>
    </row>
    <row r="931" spans="1:22" x14ac:dyDescent="0.3">
      <c r="A931" s="13" t="str">
        <f>Raw_Data!A931</f>
        <v>EMP010</v>
      </c>
      <c r="B931" s="13" t="str">
        <f>Raw_Data!B931</f>
        <v>Meera Kapoor</v>
      </c>
      <c r="C931" s="13" t="str">
        <f>Raw_Data!C931</f>
        <v>Sales</v>
      </c>
      <c r="D931" s="13" t="str">
        <f>Raw_Data!D931</f>
        <v>Sales Executive</v>
      </c>
      <c r="E931" s="13" t="str">
        <f>Raw_Data!E931</f>
        <v>Kolkata</v>
      </c>
      <c r="F931" s="13" t="str">
        <f>Raw_Data!F931</f>
        <v>Sourav Das</v>
      </c>
      <c r="G931" s="14">
        <f>DATE(VALUE(RIGHT(Raw_Data!G931,4)),VALUE(MID(Raw_Data!G931,4,2)),VALUE(LEFT(Raw_Data!G931,2)))</f>
        <v>46167</v>
      </c>
      <c r="H931" s="13" t="str">
        <f t="shared" si="56"/>
        <v>May-2026</v>
      </c>
      <c r="I931" s="13" t="str">
        <f t="shared" si="57"/>
        <v>Mon</v>
      </c>
      <c r="J931" s="13" t="str">
        <f>Raw_Data!H931</f>
        <v>Present</v>
      </c>
      <c r="K931" s="15">
        <f>IF(Raw_Data!I931="","",TIMEVALUE(Raw_Data!I931))</f>
        <v>0.37916666666666665</v>
      </c>
      <c r="L931" s="15">
        <f>IF(Raw_Data!J931="","",TIMEVALUE(Raw_Data!J931))</f>
        <v>0.68125000000000002</v>
      </c>
      <c r="M931" s="13">
        <f>Raw_Data!K931</f>
        <v>7.25</v>
      </c>
      <c r="N931" s="13">
        <f>Raw_Data!L931</f>
        <v>26</v>
      </c>
      <c r="O931" s="13">
        <f>Raw_Data!M931</f>
        <v>23</v>
      </c>
      <c r="P931" s="13">
        <f t="shared" si="58"/>
        <v>3</v>
      </c>
      <c r="Q931" s="13">
        <f>Raw_Data!O931</f>
        <v>26</v>
      </c>
      <c r="R931" s="16">
        <f t="shared" si="59"/>
        <v>88.461538461538453</v>
      </c>
      <c r="S931" s="16">
        <f>Raw_Data!Q931</f>
        <v>88.5</v>
      </c>
      <c r="T931" s="17">
        <f>Raw_Data!R931</f>
        <v>0</v>
      </c>
      <c r="U931" s="13" t="str">
        <f>Raw_Data!S931</f>
        <v>Medium</v>
      </c>
      <c r="V931" s="13" t="str">
        <f>Raw_Data!T931</f>
        <v>In Progress</v>
      </c>
    </row>
    <row r="932" spans="1:22" x14ac:dyDescent="0.3">
      <c r="A932" s="13" t="str">
        <f>Raw_Data!A932</f>
        <v>EMP011</v>
      </c>
      <c r="B932" s="13" t="str">
        <f>Raw_Data!B932</f>
        <v>Karan Malhotra</v>
      </c>
      <c r="C932" s="13" t="str">
        <f>Raw_Data!C932</f>
        <v>Sales</v>
      </c>
      <c r="D932" s="13" t="str">
        <f>Raw_Data!D932</f>
        <v>Senior Executive</v>
      </c>
      <c r="E932" s="13" t="str">
        <f>Raw_Data!E932</f>
        <v>Kolkata</v>
      </c>
      <c r="F932" s="13" t="str">
        <f>Raw_Data!F932</f>
        <v>Sourav Das</v>
      </c>
      <c r="G932" s="14">
        <f>DATE(VALUE(RIGHT(Raw_Data!G932,4)),VALUE(MID(Raw_Data!G932,4,2)),VALUE(LEFT(Raw_Data!G932,2)))</f>
        <v>46167</v>
      </c>
      <c r="H932" s="13" t="str">
        <f t="shared" si="56"/>
        <v>May-2026</v>
      </c>
      <c r="I932" s="13" t="str">
        <f t="shared" si="57"/>
        <v>Mon</v>
      </c>
      <c r="J932" s="13" t="str">
        <f>Raw_Data!H932</f>
        <v>Present</v>
      </c>
      <c r="K932" s="15">
        <f>IF(Raw_Data!I932="","",TIMEVALUE(Raw_Data!I932))</f>
        <v>0.38611111111111113</v>
      </c>
      <c r="L932" s="15">
        <f>IF(Raw_Data!J932="","",TIMEVALUE(Raw_Data!J932))</f>
        <v>0.72569444444444442</v>
      </c>
      <c r="M932" s="13">
        <f>Raw_Data!K932</f>
        <v>8.15</v>
      </c>
      <c r="N932" s="13">
        <f>Raw_Data!L932</f>
        <v>13</v>
      </c>
      <c r="O932" s="13">
        <f>Raw_Data!M932</f>
        <v>11</v>
      </c>
      <c r="P932" s="13">
        <f t="shared" si="58"/>
        <v>2</v>
      </c>
      <c r="Q932" s="13">
        <f>Raw_Data!O932</f>
        <v>13</v>
      </c>
      <c r="R932" s="16">
        <f t="shared" si="59"/>
        <v>84.615384615384613</v>
      </c>
      <c r="S932" s="16">
        <f>Raw_Data!Q932</f>
        <v>84.6</v>
      </c>
      <c r="T932" s="17">
        <f>Raw_Data!R932</f>
        <v>0.15</v>
      </c>
      <c r="U932" s="13" t="str">
        <f>Raw_Data!S932</f>
        <v>Low</v>
      </c>
      <c r="V932" s="13" t="str">
        <f>Raw_Data!T932</f>
        <v>In Progress</v>
      </c>
    </row>
    <row r="933" spans="1:22" x14ac:dyDescent="0.3">
      <c r="A933" s="13" t="str">
        <f>Raw_Data!A933</f>
        <v>EMP012</v>
      </c>
      <c r="B933" s="13" t="str">
        <f>Raw_Data!B933</f>
        <v>Tanya Bose</v>
      </c>
      <c r="C933" s="13" t="str">
        <f>Raw_Data!C933</f>
        <v>HR</v>
      </c>
      <c r="D933" s="13" t="str">
        <f>Raw_Data!D933</f>
        <v>HR Executive</v>
      </c>
      <c r="E933" s="13" t="str">
        <f>Raw_Data!E933</f>
        <v>Kolkata</v>
      </c>
      <c r="F933" s="13" t="str">
        <f>Raw_Data!F933</f>
        <v>Ritu Ghosh</v>
      </c>
      <c r="G933" s="14">
        <f>DATE(VALUE(RIGHT(Raw_Data!G933,4)),VALUE(MID(Raw_Data!G933,4,2)),VALUE(LEFT(Raw_Data!G933,2)))</f>
        <v>46167</v>
      </c>
      <c r="H933" s="13" t="str">
        <f t="shared" si="56"/>
        <v>May-2026</v>
      </c>
      <c r="I933" s="13" t="str">
        <f t="shared" si="57"/>
        <v>Mon</v>
      </c>
      <c r="J933" s="13" t="str">
        <f>Raw_Data!H933</f>
        <v>Present</v>
      </c>
      <c r="K933" s="15">
        <f>IF(Raw_Data!I933="","",TIMEVALUE(Raw_Data!I933))</f>
        <v>0.41944444444444445</v>
      </c>
      <c r="L933" s="15">
        <f>IF(Raw_Data!J933="","",TIMEVALUE(Raw_Data!J933))</f>
        <v>0.79097222222222219</v>
      </c>
      <c r="M933" s="13">
        <f>Raw_Data!K933</f>
        <v>8.92</v>
      </c>
      <c r="N933" s="13">
        <f>Raw_Data!L933</f>
        <v>12</v>
      </c>
      <c r="O933" s="13">
        <f>Raw_Data!M933</f>
        <v>10</v>
      </c>
      <c r="P933" s="13">
        <f t="shared" si="58"/>
        <v>2</v>
      </c>
      <c r="Q933" s="13">
        <f>Raw_Data!O933</f>
        <v>12</v>
      </c>
      <c r="R933" s="16">
        <f t="shared" si="59"/>
        <v>83.333333333333343</v>
      </c>
      <c r="S933" s="16">
        <f>Raw_Data!Q933</f>
        <v>83.3</v>
      </c>
      <c r="T933" s="17">
        <f>Raw_Data!R933</f>
        <v>0.92</v>
      </c>
      <c r="U933" s="13" t="str">
        <f>Raw_Data!S933</f>
        <v>Medium</v>
      </c>
      <c r="V933" s="13" t="str">
        <f>Raw_Data!T933</f>
        <v>In Progress</v>
      </c>
    </row>
    <row r="934" spans="1:22" x14ac:dyDescent="0.3">
      <c r="A934" s="13" t="str">
        <f>Raw_Data!A934</f>
        <v>EMP013</v>
      </c>
      <c r="B934" s="13" t="str">
        <f>Raw_Data!B934</f>
        <v>Aditya Jain</v>
      </c>
      <c r="C934" s="13" t="str">
        <f>Raw_Data!C934</f>
        <v>Customer Support</v>
      </c>
      <c r="D934" s="13" t="str">
        <f>Raw_Data!D934</f>
        <v>Support Executive</v>
      </c>
      <c r="E934" s="13" t="str">
        <f>Raw_Data!E934</f>
        <v>Kolkata</v>
      </c>
      <c r="F934" s="13" t="str">
        <f>Raw_Data!F934</f>
        <v>Ritu Ghosh</v>
      </c>
      <c r="G934" s="14">
        <f>DATE(VALUE(RIGHT(Raw_Data!G934,4)),VALUE(MID(Raw_Data!G934,4,2)),VALUE(LEFT(Raw_Data!G934,2)))</f>
        <v>46167</v>
      </c>
      <c r="H934" s="13" t="str">
        <f t="shared" si="56"/>
        <v>May-2026</v>
      </c>
      <c r="I934" s="13" t="str">
        <f t="shared" si="57"/>
        <v>Mon</v>
      </c>
      <c r="J934" s="13" t="str">
        <f>Raw_Data!H934</f>
        <v>Present</v>
      </c>
      <c r="K934" s="15">
        <f>IF(Raw_Data!I934="","",TIMEVALUE(Raw_Data!I934))</f>
        <v>0.38263888888888886</v>
      </c>
      <c r="L934" s="15">
        <f>IF(Raw_Data!J934="","",TIMEVALUE(Raw_Data!J934))</f>
        <v>0.71319444444444446</v>
      </c>
      <c r="M934" s="13">
        <f>Raw_Data!K934</f>
        <v>7.94</v>
      </c>
      <c r="N934" s="13">
        <f>Raw_Data!L934</f>
        <v>21</v>
      </c>
      <c r="O934" s="13">
        <f>Raw_Data!M934</f>
        <v>16</v>
      </c>
      <c r="P934" s="13">
        <f t="shared" si="58"/>
        <v>5</v>
      </c>
      <c r="Q934" s="13">
        <f>Raw_Data!O934</f>
        <v>21</v>
      </c>
      <c r="R934" s="16">
        <f t="shared" si="59"/>
        <v>76.19047619047619</v>
      </c>
      <c r="S934" s="16">
        <f>Raw_Data!Q934</f>
        <v>76.2</v>
      </c>
      <c r="T934" s="17">
        <f>Raw_Data!R934</f>
        <v>0</v>
      </c>
      <c r="U934" s="13" t="str">
        <f>Raw_Data!S934</f>
        <v>High</v>
      </c>
      <c r="V934" s="13" t="str">
        <f>Raw_Data!T934</f>
        <v>Pending</v>
      </c>
    </row>
    <row r="935" spans="1:22" x14ac:dyDescent="0.3">
      <c r="A935" s="13" t="str">
        <f>Raw_Data!A935</f>
        <v>EMP014</v>
      </c>
      <c r="B935" s="13" t="str">
        <f>Raw_Data!B935</f>
        <v>Neha Agarwal</v>
      </c>
      <c r="C935" s="13" t="str">
        <f>Raw_Data!C935</f>
        <v>Customer Support</v>
      </c>
      <c r="D935" s="13" t="str">
        <f>Raw_Data!D935</f>
        <v>Support Executive</v>
      </c>
      <c r="E935" s="13" t="str">
        <f>Raw_Data!E935</f>
        <v>Kolkata</v>
      </c>
      <c r="F935" s="13" t="str">
        <f>Raw_Data!F935</f>
        <v>Ritu Ghosh</v>
      </c>
      <c r="G935" s="14">
        <f>DATE(VALUE(RIGHT(Raw_Data!G935,4)),VALUE(MID(Raw_Data!G935,4,2)),VALUE(LEFT(Raw_Data!G935,2)))</f>
        <v>46167</v>
      </c>
      <c r="H935" s="13" t="str">
        <f t="shared" si="56"/>
        <v>May-2026</v>
      </c>
      <c r="I935" s="13" t="str">
        <f t="shared" si="57"/>
        <v>Mon</v>
      </c>
      <c r="J935" s="13" t="str">
        <f>Raw_Data!H935</f>
        <v>Present</v>
      </c>
      <c r="K935" s="15">
        <f>IF(Raw_Data!I935="","",TIMEVALUE(Raw_Data!I935))</f>
        <v>0.42638888888888887</v>
      </c>
      <c r="L935" s="15">
        <f>IF(Raw_Data!J935="","",TIMEVALUE(Raw_Data!J935))</f>
        <v>0.75486111111111109</v>
      </c>
      <c r="M935" s="13">
        <f>Raw_Data!K935</f>
        <v>7.89</v>
      </c>
      <c r="N935" s="13">
        <f>Raw_Data!L935</f>
        <v>30</v>
      </c>
      <c r="O935" s="13">
        <f>Raw_Data!M935</f>
        <v>30</v>
      </c>
      <c r="P935" s="13">
        <f t="shared" si="58"/>
        <v>0</v>
      </c>
      <c r="Q935" s="13">
        <f>Raw_Data!O935</f>
        <v>30</v>
      </c>
      <c r="R935" s="16">
        <f t="shared" si="59"/>
        <v>100</v>
      </c>
      <c r="S935" s="16">
        <f>Raw_Data!Q935</f>
        <v>100</v>
      </c>
      <c r="T935" s="17">
        <f>Raw_Data!R935</f>
        <v>0</v>
      </c>
      <c r="U935" s="13" t="str">
        <f>Raw_Data!S935</f>
        <v>Low</v>
      </c>
      <c r="V935" s="13" t="str">
        <f>Raw_Data!T935</f>
        <v>Closed</v>
      </c>
    </row>
    <row r="936" spans="1:22" x14ac:dyDescent="0.3">
      <c r="A936" s="13" t="str">
        <f>Raw_Data!A936</f>
        <v>EMP015</v>
      </c>
      <c r="B936" s="13" t="str">
        <f>Raw_Data!B936</f>
        <v>Siddharth Roy</v>
      </c>
      <c r="C936" s="13" t="str">
        <f>Raw_Data!C936</f>
        <v>Customer Support</v>
      </c>
      <c r="D936" s="13" t="str">
        <f>Raw_Data!D936</f>
        <v>Senior Executive</v>
      </c>
      <c r="E936" s="13" t="str">
        <f>Raw_Data!E936</f>
        <v>Kolkata</v>
      </c>
      <c r="F936" s="13" t="str">
        <f>Raw_Data!F936</f>
        <v>Ritu Ghosh</v>
      </c>
      <c r="G936" s="14">
        <f>DATE(VALUE(RIGHT(Raw_Data!G936,4)),VALUE(MID(Raw_Data!G936,4,2)),VALUE(LEFT(Raw_Data!G936,2)))</f>
        <v>46167</v>
      </c>
      <c r="H936" s="13" t="str">
        <f t="shared" si="56"/>
        <v>May-2026</v>
      </c>
      <c r="I936" s="13" t="str">
        <f t="shared" si="57"/>
        <v>Mon</v>
      </c>
      <c r="J936" s="13" t="str">
        <f>Raw_Data!H936</f>
        <v>Leave</v>
      </c>
      <c r="K936" s="15" t="str">
        <f>IF(Raw_Data!I936="","",TIMEVALUE(Raw_Data!I936))</f>
        <v/>
      </c>
      <c r="L936" s="15" t="str">
        <f>IF(Raw_Data!J936="","",TIMEVALUE(Raw_Data!J936))</f>
        <v/>
      </c>
      <c r="M936" s="13">
        <f>Raw_Data!K936</f>
        <v>0</v>
      </c>
      <c r="N936" s="13">
        <f>Raw_Data!L936</f>
        <v>0</v>
      </c>
      <c r="O936" s="13">
        <f>Raw_Data!M936</f>
        <v>0</v>
      </c>
      <c r="P936" s="13">
        <f t="shared" si="58"/>
        <v>0</v>
      </c>
      <c r="Q936" s="13">
        <f>Raw_Data!O936</f>
        <v>0</v>
      </c>
      <c r="R936" s="16">
        <f t="shared" si="59"/>
        <v>0</v>
      </c>
      <c r="S936" s="16">
        <f>Raw_Data!Q936</f>
        <v>0</v>
      </c>
      <c r="T936" s="17">
        <f>Raw_Data!R936</f>
        <v>0</v>
      </c>
      <c r="U936" s="13" t="str">
        <f>Raw_Data!S936</f>
        <v>Low</v>
      </c>
      <c r="V936" s="13" t="str">
        <f>Raw_Data!T936</f>
        <v>Closed</v>
      </c>
    </row>
    <row r="937" spans="1:22" x14ac:dyDescent="0.3">
      <c r="A937" s="13" t="str">
        <f>Raw_Data!A937</f>
        <v>EMP016</v>
      </c>
      <c r="B937" s="13" t="str">
        <f>Raw_Data!B937</f>
        <v>Pooja Saha</v>
      </c>
      <c r="C937" s="13" t="str">
        <f>Raw_Data!C937</f>
        <v>Operations</v>
      </c>
      <c r="D937" s="13" t="str">
        <f>Raw_Data!D937</f>
        <v>Process Executive</v>
      </c>
      <c r="E937" s="13" t="str">
        <f>Raw_Data!E937</f>
        <v>Durgapur</v>
      </c>
      <c r="F937" s="13" t="str">
        <f>Raw_Data!F937</f>
        <v>Amit Roy</v>
      </c>
      <c r="G937" s="14">
        <f>DATE(VALUE(RIGHT(Raw_Data!G937,4)),VALUE(MID(Raw_Data!G937,4,2)),VALUE(LEFT(Raw_Data!G937,2)))</f>
        <v>46167</v>
      </c>
      <c r="H937" s="13" t="str">
        <f t="shared" si="56"/>
        <v>May-2026</v>
      </c>
      <c r="I937" s="13" t="str">
        <f t="shared" si="57"/>
        <v>Mon</v>
      </c>
      <c r="J937" s="13" t="str">
        <f>Raw_Data!H937</f>
        <v>Present</v>
      </c>
      <c r="K937" s="15">
        <f>IF(Raw_Data!I937="","",TIMEVALUE(Raw_Data!I937))</f>
        <v>0.41944444444444445</v>
      </c>
      <c r="L937" s="15">
        <f>IF(Raw_Data!J937="","",TIMEVALUE(Raw_Data!J937))</f>
        <v>0.80277777777777781</v>
      </c>
      <c r="M937" s="13">
        <f>Raw_Data!K937</f>
        <v>9.2100000000000009</v>
      </c>
      <c r="N937" s="13">
        <f>Raw_Data!L937</f>
        <v>21</v>
      </c>
      <c r="O937" s="13">
        <f>Raw_Data!M937</f>
        <v>17</v>
      </c>
      <c r="P937" s="13">
        <f t="shared" si="58"/>
        <v>4</v>
      </c>
      <c r="Q937" s="13">
        <f>Raw_Data!O937</f>
        <v>21</v>
      </c>
      <c r="R937" s="16">
        <f t="shared" si="59"/>
        <v>80.952380952380949</v>
      </c>
      <c r="S937" s="16">
        <f>Raw_Data!Q937</f>
        <v>81</v>
      </c>
      <c r="T937" s="17">
        <f>Raw_Data!R937</f>
        <v>1.21</v>
      </c>
      <c r="U937" s="13" t="str">
        <f>Raw_Data!S937</f>
        <v>Critical</v>
      </c>
      <c r="V937" s="13" t="str">
        <f>Raw_Data!T937</f>
        <v>Pending</v>
      </c>
    </row>
    <row r="938" spans="1:22" x14ac:dyDescent="0.3">
      <c r="A938" s="13" t="str">
        <f>Raw_Data!A938</f>
        <v>EMP017</v>
      </c>
      <c r="B938" s="13" t="str">
        <f>Raw_Data!B938</f>
        <v>Abhishek Paul</v>
      </c>
      <c r="C938" s="13" t="str">
        <f>Raw_Data!C938</f>
        <v>Operations</v>
      </c>
      <c r="D938" s="13" t="str">
        <f>Raw_Data!D938</f>
        <v>Process Executive</v>
      </c>
      <c r="E938" s="13" t="str">
        <f>Raw_Data!E938</f>
        <v>Durgapur</v>
      </c>
      <c r="F938" s="13" t="str">
        <f>Raw_Data!F938</f>
        <v>Amit Roy</v>
      </c>
      <c r="G938" s="14">
        <f>DATE(VALUE(RIGHT(Raw_Data!G938,4)),VALUE(MID(Raw_Data!G938,4,2)),VALUE(LEFT(Raw_Data!G938,2)))</f>
        <v>46167</v>
      </c>
      <c r="H938" s="13" t="str">
        <f t="shared" si="56"/>
        <v>May-2026</v>
      </c>
      <c r="I938" s="13" t="str">
        <f t="shared" si="57"/>
        <v>Mon</v>
      </c>
      <c r="J938" s="13" t="str">
        <f>Raw_Data!H938</f>
        <v>Present</v>
      </c>
      <c r="K938" s="15">
        <f>IF(Raw_Data!I938="","",TIMEVALUE(Raw_Data!I938))</f>
        <v>0.37638888888888888</v>
      </c>
      <c r="L938" s="15">
        <f>IF(Raw_Data!J938="","",TIMEVALUE(Raw_Data!J938))</f>
        <v>0.76944444444444449</v>
      </c>
      <c r="M938" s="13">
        <f>Raw_Data!K938</f>
        <v>9.44</v>
      </c>
      <c r="N938" s="13">
        <f>Raw_Data!L938</f>
        <v>22</v>
      </c>
      <c r="O938" s="13">
        <f>Raw_Data!M938</f>
        <v>20</v>
      </c>
      <c r="P938" s="13">
        <f t="shared" si="58"/>
        <v>2</v>
      </c>
      <c r="Q938" s="13">
        <f>Raw_Data!O938</f>
        <v>22</v>
      </c>
      <c r="R938" s="16">
        <f t="shared" si="59"/>
        <v>90.909090909090907</v>
      </c>
      <c r="S938" s="16">
        <f>Raw_Data!Q938</f>
        <v>90.9</v>
      </c>
      <c r="T938" s="17">
        <f>Raw_Data!R938</f>
        <v>1.44</v>
      </c>
      <c r="U938" s="13" t="str">
        <f>Raw_Data!S938</f>
        <v>Medium</v>
      </c>
      <c r="V938" s="13" t="str">
        <f>Raw_Data!T938</f>
        <v>In Progress</v>
      </c>
    </row>
    <row r="939" spans="1:22" x14ac:dyDescent="0.3">
      <c r="A939" s="13" t="str">
        <f>Raw_Data!A939</f>
        <v>EMP018</v>
      </c>
      <c r="B939" s="13" t="str">
        <f>Raw_Data!B939</f>
        <v>Nandini Ghosh</v>
      </c>
      <c r="C939" s="13" t="str">
        <f>Raw_Data!C939</f>
        <v>Finance</v>
      </c>
      <c r="D939" s="13" t="str">
        <f>Raw_Data!D939</f>
        <v>Finance Executive</v>
      </c>
      <c r="E939" s="13" t="str">
        <f>Raw_Data!E939</f>
        <v>Durgapur</v>
      </c>
      <c r="F939" s="13" t="str">
        <f>Raw_Data!F939</f>
        <v>Neha Sen</v>
      </c>
      <c r="G939" s="14">
        <f>DATE(VALUE(RIGHT(Raw_Data!G939,4)),VALUE(MID(Raw_Data!G939,4,2)),VALUE(LEFT(Raw_Data!G939,2)))</f>
        <v>46167</v>
      </c>
      <c r="H939" s="13" t="str">
        <f t="shared" si="56"/>
        <v>May-2026</v>
      </c>
      <c r="I939" s="13" t="str">
        <f t="shared" si="57"/>
        <v>Mon</v>
      </c>
      <c r="J939" s="13" t="str">
        <f>Raw_Data!H939</f>
        <v>Present</v>
      </c>
      <c r="K939" s="15">
        <f>IF(Raw_Data!I939="","",TIMEVALUE(Raw_Data!I939))</f>
        <v>0.3840277777777778</v>
      </c>
      <c r="L939" s="15">
        <f>IF(Raw_Data!J939="","",TIMEVALUE(Raw_Data!J939))</f>
        <v>0.70138888888888884</v>
      </c>
      <c r="M939" s="13">
        <f>Raw_Data!K939</f>
        <v>7.62</v>
      </c>
      <c r="N939" s="13">
        <f>Raw_Data!L939</f>
        <v>9</v>
      </c>
      <c r="O939" s="13">
        <f>Raw_Data!M939</f>
        <v>9</v>
      </c>
      <c r="P939" s="13">
        <f t="shared" si="58"/>
        <v>0</v>
      </c>
      <c r="Q939" s="13">
        <f>Raw_Data!O939</f>
        <v>9</v>
      </c>
      <c r="R939" s="16">
        <f t="shared" si="59"/>
        <v>100</v>
      </c>
      <c r="S939" s="16">
        <f>Raw_Data!Q939</f>
        <v>100</v>
      </c>
      <c r="T939" s="17">
        <f>Raw_Data!R939</f>
        <v>0</v>
      </c>
      <c r="U939" s="13" t="str">
        <f>Raw_Data!S939</f>
        <v>Low</v>
      </c>
      <c r="V939" s="13" t="str">
        <f>Raw_Data!T939</f>
        <v>Closed</v>
      </c>
    </row>
    <row r="940" spans="1:22" x14ac:dyDescent="0.3">
      <c r="A940" s="13" t="str">
        <f>Raw_Data!A940</f>
        <v>EMP019</v>
      </c>
      <c r="B940" s="13" t="str">
        <f>Raw_Data!B940</f>
        <v>Manish Kumar</v>
      </c>
      <c r="C940" s="13" t="str">
        <f>Raw_Data!C940</f>
        <v>Sales</v>
      </c>
      <c r="D940" s="13" t="str">
        <f>Raw_Data!D940</f>
        <v>Sales Executive</v>
      </c>
      <c r="E940" s="13" t="str">
        <f>Raw_Data!E940</f>
        <v>Durgapur</v>
      </c>
      <c r="F940" s="13" t="str">
        <f>Raw_Data!F940</f>
        <v>Sourav Das</v>
      </c>
      <c r="G940" s="14">
        <f>DATE(VALUE(RIGHT(Raw_Data!G940,4)),VALUE(MID(Raw_Data!G940,4,2)),VALUE(LEFT(Raw_Data!G940,2)))</f>
        <v>46167</v>
      </c>
      <c r="H940" s="13" t="str">
        <f t="shared" si="56"/>
        <v>May-2026</v>
      </c>
      <c r="I940" s="13" t="str">
        <f t="shared" si="57"/>
        <v>Mon</v>
      </c>
      <c r="J940" s="13" t="str">
        <f>Raw_Data!H940</f>
        <v>Present</v>
      </c>
      <c r="K940" s="15">
        <f>IF(Raw_Data!I940="","",TIMEVALUE(Raw_Data!I940))</f>
        <v>0.42291666666666666</v>
      </c>
      <c r="L940" s="15">
        <f>IF(Raw_Data!J940="","",TIMEVALUE(Raw_Data!J940))</f>
        <v>0.77777777777777779</v>
      </c>
      <c r="M940" s="13">
        <f>Raw_Data!K940</f>
        <v>8.5299999999999994</v>
      </c>
      <c r="N940" s="13">
        <f>Raw_Data!L940</f>
        <v>21</v>
      </c>
      <c r="O940" s="13">
        <f>Raw_Data!M940</f>
        <v>15</v>
      </c>
      <c r="P940" s="13">
        <f t="shared" si="58"/>
        <v>6</v>
      </c>
      <c r="Q940" s="13">
        <f>Raw_Data!O940</f>
        <v>21</v>
      </c>
      <c r="R940" s="16">
        <f t="shared" si="59"/>
        <v>71.428571428571431</v>
      </c>
      <c r="S940" s="16">
        <f>Raw_Data!Q940</f>
        <v>71.400000000000006</v>
      </c>
      <c r="T940" s="17">
        <f>Raw_Data!R940</f>
        <v>0.53</v>
      </c>
      <c r="U940" s="13" t="str">
        <f>Raw_Data!S940</f>
        <v>High</v>
      </c>
      <c r="V940" s="13" t="str">
        <f>Raw_Data!T940</f>
        <v>Pending</v>
      </c>
    </row>
    <row r="941" spans="1:22" x14ac:dyDescent="0.3">
      <c r="A941" s="13" t="str">
        <f>Raw_Data!A941</f>
        <v>EMP020</v>
      </c>
      <c r="B941" s="13" t="str">
        <f>Raw_Data!B941</f>
        <v>Riya Chatterjee</v>
      </c>
      <c r="C941" s="13" t="str">
        <f>Raw_Data!C941</f>
        <v>Customer Support</v>
      </c>
      <c r="D941" s="13" t="str">
        <f>Raw_Data!D941</f>
        <v>Support Executive</v>
      </c>
      <c r="E941" s="13" t="str">
        <f>Raw_Data!E941</f>
        <v>Durgapur</v>
      </c>
      <c r="F941" s="13" t="str">
        <f>Raw_Data!F941</f>
        <v>Ritu Ghosh</v>
      </c>
      <c r="G941" s="14">
        <f>DATE(VALUE(RIGHT(Raw_Data!G941,4)),VALUE(MID(Raw_Data!G941,4,2)),VALUE(LEFT(Raw_Data!G941,2)))</f>
        <v>46167</v>
      </c>
      <c r="H941" s="13" t="str">
        <f t="shared" si="56"/>
        <v>May-2026</v>
      </c>
      <c r="I941" s="13" t="str">
        <f t="shared" si="57"/>
        <v>Mon</v>
      </c>
      <c r="J941" s="13" t="str">
        <f>Raw_Data!H941</f>
        <v>Present</v>
      </c>
      <c r="K941" s="15">
        <f>IF(Raw_Data!I941="","",TIMEVALUE(Raw_Data!I941))</f>
        <v>0.38541666666666669</v>
      </c>
      <c r="L941" s="15">
        <f>IF(Raw_Data!J941="","",TIMEVALUE(Raw_Data!J941))</f>
        <v>0.74097222222222225</v>
      </c>
      <c r="M941" s="13">
        <f>Raw_Data!K941</f>
        <v>8.5399999999999991</v>
      </c>
      <c r="N941" s="13">
        <f>Raw_Data!L941</f>
        <v>26</v>
      </c>
      <c r="O941" s="13">
        <f>Raw_Data!M941</f>
        <v>18</v>
      </c>
      <c r="P941" s="13">
        <f t="shared" si="58"/>
        <v>8</v>
      </c>
      <c r="Q941" s="13">
        <f>Raw_Data!O941</f>
        <v>26</v>
      </c>
      <c r="R941" s="16">
        <f t="shared" si="59"/>
        <v>69.230769230769226</v>
      </c>
      <c r="S941" s="16">
        <f>Raw_Data!Q941</f>
        <v>69.2</v>
      </c>
      <c r="T941" s="17">
        <f>Raw_Data!R941</f>
        <v>0.54</v>
      </c>
      <c r="U941" s="13" t="str">
        <f>Raw_Data!S941</f>
        <v>Low</v>
      </c>
      <c r="V941" s="13" t="str">
        <f>Raw_Data!T941</f>
        <v>Backlog</v>
      </c>
    </row>
    <row r="942" spans="1:22" x14ac:dyDescent="0.3">
      <c r="A942" s="13" t="str">
        <f>Raw_Data!A942</f>
        <v>EMP001</v>
      </c>
      <c r="B942" s="13" t="str">
        <f>Raw_Data!B942</f>
        <v>Aarav Sharma</v>
      </c>
      <c r="C942" s="13" t="str">
        <f>Raw_Data!C942</f>
        <v>Operations</v>
      </c>
      <c r="D942" s="13" t="str">
        <f>Raw_Data!D942</f>
        <v>MIS Executive</v>
      </c>
      <c r="E942" s="13" t="str">
        <f>Raw_Data!E942</f>
        <v>Kolkata</v>
      </c>
      <c r="F942" s="13" t="str">
        <f>Raw_Data!F942</f>
        <v>Amit Roy</v>
      </c>
      <c r="G942" s="14">
        <f>DATE(VALUE(RIGHT(Raw_Data!G942,4)),VALUE(MID(Raw_Data!G942,4,2)),VALUE(LEFT(Raw_Data!G942,2)))</f>
        <v>46168</v>
      </c>
      <c r="H942" s="13" t="str">
        <f t="shared" si="56"/>
        <v>May-2026</v>
      </c>
      <c r="I942" s="13" t="str">
        <f t="shared" si="57"/>
        <v>Tue</v>
      </c>
      <c r="J942" s="13" t="str">
        <f>Raw_Data!H942</f>
        <v>Leave</v>
      </c>
      <c r="K942" s="15" t="str">
        <f>IF(Raw_Data!I942="","",TIMEVALUE(Raw_Data!I942))</f>
        <v/>
      </c>
      <c r="L942" s="15" t="str">
        <f>IF(Raw_Data!J942="","",TIMEVALUE(Raw_Data!J942))</f>
        <v/>
      </c>
      <c r="M942" s="13">
        <f>Raw_Data!K942</f>
        <v>0</v>
      </c>
      <c r="N942" s="13">
        <f>Raw_Data!L942</f>
        <v>0</v>
      </c>
      <c r="O942" s="13">
        <f>Raw_Data!M942</f>
        <v>0</v>
      </c>
      <c r="P942" s="13">
        <f t="shared" si="58"/>
        <v>0</v>
      </c>
      <c r="Q942" s="13">
        <f>Raw_Data!O942</f>
        <v>0</v>
      </c>
      <c r="R942" s="16">
        <f t="shared" si="59"/>
        <v>0</v>
      </c>
      <c r="S942" s="16">
        <f>Raw_Data!Q942</f>
        <v>0</v>
      </c>
      <c r="T942" s="17">
        <f>Raw_Data!R942</f>
        <v>0</v>
      </c>
      <c r="U942" s="13" t="str">
        <f>Raw_Data!S942</f>
        <v>Low</v>
      </c>
      <c r="V942" s="13" t="str">
        <f>Raw_Data!T942</f>
        <v>Closed</v>
      </c>
    </row>
    <row r="943" spans="1:22" x14ac:dyDescent="0.3">
      <c r="A943" s="13" t="str">
        <f>Raw_Data!A943</f>
        <v>EMP002</v>
      </c>
      <c r="B943" s="13" t="str">
        <f>Raw_Data!B943</f>
        <v>Priya Singh</v>
      </c>
      <c r="C943" s="13" t="str">
        <f>Raw_Data!C943</f>
        <v>Operations</v>
      </c>
      <c r="D943" s="13" t="str">
        <f>Raw_Data!D943</f>
        <v>Process Executive</v>
      </c>
      <c r="E943" s="13" t="str">
        <f>Raw_Data!E943</f>
        <v>Kolkata</v>
      </c>
      <c r="F943" s="13" t="str">
        <f>Raw_Data!F943</f>
        <v>Amit Roy</v>
      </c>
      <c r="G943" s="14">
        <f>DATE(VALUE(RIGHT(Raw_Data!G943,4)),VALUE(MID(Raw_Data!G943,4,2)),VALUE(LEFT(Raw_Data!G943,2)))</f>
        <v>46168</v>
      </c>
      <c r="H943" s="13" t="str">
        <f t="shared" si="56"/>
        <v>May-2026</v>
      </c>
      <c r="I943" s="13" t="str">
        <f t="shared" si="57"/>
        <v>Tue</v>
      </c>
      <c r="J943" s="13" t="str">
        <f>Raw_Data!H943</f>
        <v>Present</v>
      </c>
      <c r="K943" s="15">
        <f>IF(Raw_Data!I943="","",TIMEVALUE(Raw_Data!I943))</f>
        <v>0.41875000000000001</v>
      </c>
      <c r="L943" s="15">
        <f>IF(Raw_Data!J943="","",TIMEVALUE(Raw_Data!J943))</f>
        <v>0.78402777777777777</v>
      </c>
      <c r="M943" s="13">
        <f>Raw_Data!K943</f>
        <v>8.77</v>
      </c>
      <c r="N943" s="13">
        <f>Raw_Data!L943</f>
        <v>24</v>
      </c>
      <c r="O943" s="13">
        <f>Raw_Data!M943</f>
        <v>24</v>
      </c>
      <c r="P943" s="13">
        <f t="shared" si="58"/>
        <v>0</v>
      </c>
      <c r="Q943" s="13">
        <f>Raw_Data!O943</f>
        <v>24</v>
      </c>
      <c r="R943" s="16">
        <f t="shared" si="59"/>
        <v>100</v>
      </c>
      <c r="S943" s="16">
        <f>Raw_Data!Q943</f>
        <v>100</v>
      </c>
      <c r="T943" s="17">
        <f>Raw_Data!R943</f>
        <v>0.77</v>
      </c>
      <c r="U943" s="13" t="str">
        <f>Raw_Data!S943</f>
        <v>Low</v>
      </c>
      <c r="V943" s="13" t="str">
        <f>Raw_Data!T943</f>
        <v>Closed</v>
      </c>
    </row>
    <row r="944" spans="1:22" x14ac:dyDescent="0.3">
      <c r="A944" s="13" t="str">
        <f>Raw_Data!A944</f>
        <v>EMP003</v>
      </c>
      <c r="B944" s="13" t="str">
        <f>Raw_Data!B944</f>
        <v>Rahul Verma</v>
      </c>
      <c r="C944" s="13" t="str">
        <f>Raw_Data!C944</f>
        <v>Operations</v>
      </c>
      <c r="D944" s="13" t="str">
        <f>Raw_Data!D944</f>
        <v>Process Executive</v>
      </c>
      <c r="E944" s="13" t="str">
        <f>Raw_Data!E944</f>
        <v>Kolkata</v>
      </c>
      <c r="F944" s="13" t="str">
        <f>Raw_Data!F944</f>
        <v>Amit Roy</v>
      </c>
      <c r="G944" s="14">
        <f>DATE(VALUE(RIGHT(Raw_Data!G944,4)),VALUE(MID(Raw_Data!G944,4,2)),VALUE(LEFT(Raw_Data!G944,2)))</f>
        <v>46168</v>
      </c>
      <c r="H944" s="13" t="str">
        <f t="shared" si="56"/>
        <v>May-2026</v>
      </c>
      <c r="I944" s="13" t="str">
        <f t="shared" si="57"/>
        <v>Tue</v>
      </c>
      <c r="J944" s="13" t="str">
        <f>Raw_Data!H944</f>
        <v>Present</v>
      </c>
      <c r="K944" s="15">
        <f>IF(Raw_Data!I944="","",TIMEVALUE(Raw_Data!I944))</f>
        <v>0.43055555555555558</v>
      </c>
      <c r="L944" s="15">
        <f>IF(Raw_Data!J944="","",TIMEVALUE(Raw_Data!J944))</f>
        <v>0.75486111111111109</v>
      </c>
      <c r="M944" s="13">
        <f>Raw_Data!K944</f>
        <v>7.79</v>
      </c>
      <c r="N944" s="13">
        <f>Raw_Data!L944</f>
        <v>26</v>
      </c>
      <c r="O944" s="13">
        <f>Raw_Data!M944</f>
        <v>26</v>
      </c>
      <c r="P944" s="13">
        <f t="shared" si="58"/>
        <v>0</v>
      </c>
      <c r="Q944" s="13">
        <f>Raw_Data!O944</f>
        <v>26</v>
      </c>
      <c r="R944" s="16">
        <f t="shared" si="59"/>
        <v>100</v>
      </c>
      <c r="S944" s="16">
        <f>Raw_Data!Q944</f>
        <v>100</v>
      </c>
      <c r="T944" s="17">
        <f>Raw_Data!R944</f>
        <v>0</v>
      </c>
      <c r="U944" s="13" t="str">
        <f>Raw_Data!S944</f>
        <v>Low</v>
      </c>
      <c r="V944" s="13" t="str">
        <f>Raw_Data!T944</f>
        <v>Closed</v>
      </c>
    </row>
    <row r="945" spans="1:22" x14ac:dyDescent="0.3">
      <c r="A945" s="13" t="str">
        <f>Raw_Data!A945</f>
        <v>EMP004</v>
      </c>
      <c r="B945" s="13" t="str">
        <f>Raw_Data!B945</f>
        <v>Sneha Das</v>
      </c>
      <c r="C945" s="13" t="str">
        <f>Raw_Data!C945</f>
        <v>Operations</v>
      </c>
      <c r="D945" s="13" t="str">
        <f>Raw_Data!D945</f>
        <v>Senior Executive</v>
      </c>
      <c r="E945" s="13" t="str">
        <f>Raw_Data!E945</f>
        <v>Kolkata</v>
      </c>
      <c r="F945" s="13" t="str">
        <f>Raw_Data!F945</f>
        <v>Amit Roy</v>
      </c>
      <c r="G945" s="14">
        <f>DATE(VALUE(RIGHT(Raw_Data!G945,4)),VALUE(MID(Raw_Data!G945,4,2)),VALUE(LEFT(Raw_Data!G945,2)))</f>
        <v>46168</v>
      </c>
      <c r="H945" s="13" t="str">
        <f t="shared" si="56"/>
        <v>May-2026</v>
      </c>
      <c r="I945" s="13" t="str">
        <f t="shared" si="57"/>
        <v>Tue</v>
      </c>
      <c r="J945" s="13" t="str">
        <f>Raw_Data!H945</f>
        <v>Present</v>
      </c>
      <c r="K945" s="15">
        <f>IF(Raw_Data!I945="","",TIMEVALUE(Raw_Data!I945))</f>
        <v>0.38750000000000001</v>
      </c>
      <c r="L945" s="15">
        <f>IF(Raw_Data!J945="","",TIMEVALUE(Raw_Data!J945))</f>
        <v>0.73541666666666672</v>
      </c>
      <c r="M945" s="13">
        <f>Raw_Data!K945</f>
        <v>8.35</v>
      </c>
      <c r="N945" s="13">
        <f>Raw_Data!L945</f>
        <v>26</v>
      </c>
      <c r="O945" s="13">
        <f>Raw_Data!M945</f>
        <v>22</v>
      </c>
      <c r="P945" s="13">
        <f t="shared" si="58"/>
        <v>4</v>
      </c>
      <c r="Q945" s="13">
        <f>Raw_Data!O945</f>
        <v>26</v>
      </c>
      <c r="R945" s="16">
        <f t="shared" si="59"/>
        <v>84.615384615384613</v>
      </c>
      <c r="S945" s="16">
        <f>Raw_Data!Q945</f>
        <v>84.6</v>
      </c>
      <c r="T945" s="17">
        <f>Raw_Data!R945</f>
        <v>0.35</v>
      </c>
      <c r="U945" s="13" t="str">
        <f>Raw_Data!S945</f>
        <v>Low</v>
      </c>
      <c r="V945" s="13" t="str">
        <f>Raw_Data!T945</f>
        <v>Pending</v>
      </c>
    </row>
    <row r="946" spans="1:22" x14ac:dyDescent="0.3">
      <c r="A946" s="13" t="str">
        <f>Raw_Data!A946</f>
        <v>EMP005</v>
      </c>
      <c r="B946" s="13" t="str">
        <f>Raw_Data!B946</f>
        <v>Vikram Patel</v>
      </c>
      <c r="C946" s="13" t="str">
        <f>Raw_Data!C946</f>
        <v>Operations</v>
      </c>
      <c r="D946" s="13" t="str">
        <f>Raw_Data!D946</f>
        <v>Process Executive</v>
      </c>
      <c r="E946" s="13" t="str">
        <f>Raw_Data!E946</f>
        <v>Kolkata</v>
      </c>
      <c r="F946" s="13" t="str">
        <f>Raw_Data!F946</f>
        <v>Amit Roy</v>
      </c>
      <c r="G946" s="14">
        <f>DATE(VALUE(RIGHT(Raw_Data!G946,4)),VALUE(MID(Raw_Data!G946,4,2)),VALUE(LEFT(Raw_Data!G946,2)))</f>
        <v>46168</v>
      </c>
      <c r="H946" s="13" t="str">
        <f t="shared" si="56"/>
        <v>May-2026</v>
      </c>
      <c r="I946" s="13" t="str">
        <f t="shared" si="57"/>
        <v>Tue</v>
      </c>
      <c r="J946" s="13" t="str">
        <f>Raw_Data!H946</f>
        <v>Present</v>
      </c>
      <c r="K946" s="15">
        <f>IF(Raw_Data!I946="","",TIMEVALUE(Raw_Data!I946))</f>
        <v>0.38263888888888886</v>
      </c>
      <c r="L946" s="15">
        <f>IF(Raw_Data!J946="","",TIMEVALUE(Raw_Data!J946))</f>
        <v>0.73333333333333328</v>
      </c>
      <c r="M946" s="13">
        <f>Raw_Data!K946</f>
        <v>8.43</v>
      </c>
      <c r="N946" s="13">
        <f>Raw_Data!L946</f>
        <v>15</v>
      </c>
      <c r="O946" s="13">
        <f>Raw_Data!M946</f>
        <v>11</v>
      </c>
      <c r="P946" s="13">
        <f t="shared" si="58"/>
        <v>4</v>
      </c>
      <c r="Q946" s="13">
        <f>Raw_Data!O946</f>
        <v>15</v>
      </c>
      <c r="R946" s="16">
        <f t="shared" si="59"/>
        <v>73.333333333333329</v>
      </c>
      <c r="S946" s="16">
        <f>Raw_Data!Q946</f>
        <v>73.3</v>
      </c>
      <c r="T946" s="17">
        <f>Raw_Data!R946</f>
        <v>0.43</v>
      </c>
      <c r="U946" s="13" t="str">
        <f>Raw_Data!S946</f>
        <v>Low</v>
      </c>
      <c r="V946" s="13" t="str">
        <f>Raw_Data!T946</f>
        <v>Pending</v>
      </c>
    </row>
    <row r="947" spans="1:22" x14ac:dyDescent="0.3">
      <c r="A947" s="13" t="str">
        <f>Raw_Data!A947</f>
        <v>EMP006</v>
      </c>
      <c r="B947" s="13" t="str">
        <f>Raw_Data!B947</f>
        <v>Ananya Gupta</v>
      </c>
      <c r="C947" s="13" t="str">
        <f>Raw_Data!C947</f>
        <v>Finance</v>
      </c>
      <c r="D947" s="13" t="str">
        <f>Raw_Data!D947</f>
        <v>Finance Executive</v>
      </c>
      <c r="E947" s="13" t="str">
        <f>Raw_Data!E947</f>
        <v>Kolkata</v>
      </c>
      <c r="F947" s="13" t="str">
        <f>Raw_Data!F947</f>
        <v>Neha Sen</v>
      </c>
      <c r="G947" s="14">
        <f>DATE(VALUE(RIGHT(Raw_Data!G947,4)),VALUE(MID(Raw_Data!G947,4,2)),VALUE(LEFT(Raw_Data!G947,2)))</f>
        <v>46168</v>
      </c>
      <c r="H947" s="13" t="str">
        <f t="shared" si="56"/>
        <v>May-2026</v>
      </c>
      <c r="I947" s="13" t="str">
        <f t="shared" si="57"/>
        <v>Tue</v>
      </c>
      <c r="J947" s="13" t="str">
        <f>Raw_Data!H947</f>
        <v>Present</v>
      </c>
      <c r="K947" s="15">
        <f>IF(Raw_Data!I947="","",TIMEVALUE(Raw_Data!I947))</f>
        <v>0.38263888888888886</v>
      </c>
      <c r="L947" s="15">
        <f>IF(Raw_Data!J947="","",TIMEVALUE(Raw_Data!J947))</f>
        <v>0.69861111111111107</v>
      </c>
      <c r="M947" s="13">
        <f>Raw_Data!K947</f>
        <v>7.59</v>
      </c>
      <c r="N947" s="13">
        <f>Raw_Data!L947</f>
        <v>11</v>
      </c>
      <c r="O947" s="13">
        <f>Raw_Data!M947</f>
        <v>8</v>
      </c>
      <c r="P947" s="13">
        <f t="shared" si="58"/>
        <v>3</v>
      </c>
      <c r="Q947" s="13">
        <f>Raw_Data!O947</f>
        <v>11</v>
      </c>
      <c r="R947" s="16">
        <f t="shared" si="59"/>
        <v>72.727272727272734</v>
      </c>
      <c r="S947" s="16">
        <f>Raw_Data!Q947</f>
        <v>72.7</v>
      </c>
      <c r="T947" s="17">
        <f>Raw_Data!R947</f>
        <v>0</v>
      </c>
      <c r="U947" s="13" t="str">
        <f>Raw_Data!S947</f>
        <v>Medium</v>
      </c>
      <c r="V947" s="13" t="str">
        <f>Raw_Data!T947</f>
        <v>In Progress</v>
      </c>
    </row>
    <row r="948" spans="1:22" x14ac:dyDescent="0.3">
      <c r="A948" s="13" t="str">
        <f>Raw_Data!A948</f>
        <v>EMP007</v>
      </c>
      <c r="B948" s="13" t="str">
        <f>Raw_Data!B948</f>
        <v>Rohan Mehta</v>
      </c>
      <c r="C948" s="13" t="str">
        <f>Raw_Data!C948</f>
        <v>Finance</v>
      </c>
      <c r="D948" s="13" t="str">
        <f>Raw_Data!D948</f>
        <v>Accounts Executive</v>
      </c>
      <c r="E948" s="13" t="str">
        <f>Raw_Data!E948</f>
        <v>Kolkata</v>
      </c>
      <c r="F948" s="13" t="str">
        <f>Raw_Data!F948</f>
        <v>Neha Sen</v>
      </c>
      <c r="G948" s="14">
        <f>DATE(VALUE(RIGHT(Raw_Data!G948,4)),VALUE(MID(Raw_Data!G948,4,2)),VALUE(LEFT(Raw_Data!G948,2)))</f>
        <v>46168</v>
      </c>
      <c r="H948" s="13" t="str">
        <f t="shared" si="56"/>
        <v>May-2026</v>
      </c>
      <c r="I948" s="13" t="str">
        <f t="shared" si="57"/>
        <v>Tue</v>
      </c>
      <c r="J948" s="13" t="str">
        <f>Raw_Data!H948</f>
        <v>Late</v>
      </c>
      <c r="K948" s="15">
        <f>IF(Raw_Data!I948="","",TIMEVALUE(Raw_Data!I948))</f>
        <v>0.41736111111111113</v>
      </c>
      <c r="L948" s="15">
        <f>IF(Raw_Data!J948="","",TIMEVALUE(Raw_Data!J948))</f>
        <v>0.74652777777777779</v>
      </c>
      <c r="M948" s="13">
        <f>Raw_Data!K948</f>
        <v>7.9</v>
      </c>
      <c r="N948" s="13">
        <f>Raw_Data!L948</f>
        <v>5</v>
      </c>
      <c r="O948" s="13">
        <f>Raw_Data!M948</f>
        <v>4</v>
      </c>
      <c r="P948" s="13">
        <f t="shared" si="58"/>
        <v>1</v>
      </c>
      <c r="Q948" s="13">
        <f>Raw_Data!O948</f>
        <v>5</v>
      </c>
      <c r="R948" s="16">
        <f t="shared" si="59"/>
        <v>80</v>
      </c>
      <c r="S948" s="16">
        <f>Raw_Data!Q948</f>
        <v>80</v>
      </c>
      <c r="T948" s="17">
        <f>Raw_Data!R948</f>
        <v>0</v>
      </c>
      <c r="U948" s="13" t="str">
        <f>Raw_Data!S948</f>
        <v>Medium</v>
      </c>
      <c r="V948" s="13" t="str">
        <f>Raw_Data!T948</f>
        <v>In Progress</v>
      </c>
    </row>
    <row r="949" spans="1:22" x14ac:dyDescent="0.3">
      <c r="A949" s="13" t="str">
        <f>Raw_Data!A949</f>
        <v>EMP008</v>
      </c>
      <c r="B949" s="13" t="str">
        <f>Raw_Data!B949</f>
        <v>Ishita Roy</v>
      </c>
      <c r="C949" s="13" t="str">
        <f>Raw_Data!C949</f>
        <v>Finance</v>
      </c>
      <c r="D949" s="13" t="str">
        <f>Raw_Data!D949</f>
        <v>Finance Executive</v>
      </c>
      <c r="E949" s="13" t="str">
        <f>Raw_Data!E949</f>
        <v>Kolkata</v>
      </c>
      <c r="F949" s="13" t="str">
        <f>Raw_Data!F949</f>
        <v>Neha Sen</v>
      </c>
      <c r="G949" s="14">
        <f>DATE(VALUE(RIGHT(Raw_Data!G949,4)),VALUE(MID(Raw_Data!G949,4,2)),VALUE(LEFT(Raw_Data!G949,2)))</f>
        <v>46168</v>
      </c>
      <c r="H949" s="13" t="str">
        <f t="shared" si="56"/>
        <v>May-2026</v>
      </c>
      <c r="I949" s="13" t="str">
        <f t="shared" si="57"/>
        <v>Tue</v>
      </c>
      <c r="J949" s="13" t="str">
        <f>Raw_Data!H949</f>
        <v>Present</v>
      </c>
      <c r="K949" s="15">
        <f>IF(Raw_Data!I949="","",TIMEVALUE(Raw_Data!I949))</f>
        <v>0.38819444444444445</v>
      </c>
      <c r="L949" s="15">
        <f>IF(Raw_Data!J949="","",TIMEVALUE(Raw_Data!J949))</f>
        <v>0.7631944444444444</v>
      </c>
      <c r="M949" s="13">
        <f>Raw_Data!K949</f>
        <v>9.01</v>
      </c>
      <c r="N949" s="13">
        <f>Raw_Data!L949</f>
        <v>13</v>
      </c>
      <c r="O949" s="13">
        <f>Raw_Data!M949</f>
        <v>11</v>
      </c>
      <c r="P949" s="13">
        <f t="shared" si="58"/>
        <v>2</v>
      </c>
      <c r="Q949" s="13">
        <f>Raw_Data!O949</f>
        <v>13</v>
      </c>
      <c r="R949" s="16">
        <f t="shared" si="59"/>
        <v>84.615384615384613</v>
      </c>
      <c r="S949" s="16">
        <f>Raw_Data!Q949</f>
        <v>84.6</v>
      </c>
      <c r="T949" s="17">
        <f>Raw_Data!R949</f>
        <v>1.01</v>
      </c>
      <c r="U949" s="13" t="str">
        <f>Raw_Data!S949</f>
        <v>High</v>
      </c>
      <c r="V949" s="13" t="str">
        <f>Raw_Data!T949</f>
        <v>In Progress</v>
      </c>
    </row>
    <row r="950" spans="1:22" x14ac:dyDescent="0.3">
      <c r="A950" s="13" t="str">
        <f>Raw_Data!A950</f>
        <v>EMP009</v>
      </c>
      <c r="B950" s="13" t="str">
        <f>Raw_Data!B950</f>
        <v>Arjun Nair</v>
      </c>
      <c r="C950" s="13" t="str">
        <f>Raw_Data!C950</f>
        <v>Sales</v>
      </c>
      <c r="D950" s="13" t="str">
        <f>Raw_Data!D950</f>
        <v>Sales Executive</v>
      </c>
      <c r="E950" s="13" t="str">
        <f>Raw_Data!E950</f>
        <v>Kolkata</v>
      </c>
      <c r="F950" s="13" t="str">
        <f>Raw_Data!F950</f>
        <v>Sourav Das</v>
      </c>
      <c r="G950" s="14">
        <f>DATE(VALUE(RIGHT(Raw_Data!G950,4)),VALUE(MID(Raw_Data!G950,4,2)),VALUE(LEFT(Raw_Data!G950,2)))</f>
        <v>46168</v>
      </c>
      <c r="H950" s="13" t="str">
        <f t="shared" si="56"/>
        <v>May-2026</v>
      </c>
      <c r="I950" s="13" t="str">
        <f t="shared" si="57"/>
        <v>Tue</v>
      </c>
      <c r="J950" s="13" t="str">
        <f>Raw_Data!H950</f>
        <v>Present</v>
      </c>
      <c r="K950" s="15">
        <f>IF(Raw_Data!I950="","",TIMEVALUE(Raw_Data!I950))</f>
        <v>0.38055555555555554</v>
      </c>
      <c r="L950" s="15">
        <f>IF(Raw_Data!J950="","",TIMEVALUE(Raw_Data!J950))</f>
        <v>0.74930555555555556</v>
      </c>
      <c r="M950" s="13">
        <f>Raw_Data!K950</f>
        <v>8.85</v>
      </c>
      <c r="N950" s="13">
        <f>Raw_Data!L950</f>
        <v>19</v>
      </c>
      <c r="O950" s="13">
        <f>Raw_Data!M950</f>
        <v>17</v>
      </c>
      <c r="P950" s="13">
        <f t="shared" si="58"/>
        <v>2</v>
      </c>
      <c r="Q950" s="13">
        <f>Raw_Data!O950</f>
        <v>19</v>
      </c>
      <c r="R950" s="16">
        <f t="shared" si="59"/>
        <v>89.473684210526315</v>
      </c>
      <c r="S950" s="16">
        <f>Raw_Data!Q950</f>
        <v>89.5</v>
      </c>
      <c r="T950" s="17">
        <f>Raw_Data!R950</f>
        <v>0.85</v>
      </c>
      <c r="U950" s="13" t="str">
        <f>Raw_Data!S950</f>
        <v>High</v>
      </c>
      <c r="V950" s="13" t="str">
        <f>Raw_Data!T950</f>
        <v>In Progress</v>
      </c>
    </row>
    <row r="951" spans="1:22" x14ac:dyDescent="0.3">
      <c r="A951" s="13" t="str">
        <f>Raw_Data!A951</f>
        <v>EMP010</v>
      </c>
      <c r="B951" s="13" t="str">
        <f>Raw_Data!B951</f>
        <v>Meera Kapoor</v>
      </c>
      <c r="C951" s="13" t="str">
        <f>Raw_Data!C951</f>
        <v>Sales</v>
      </c>
      <c r="D951" s="13" t="str">
        <f>Raw_Data!D951</f>
        <v>Sales Executive</v>
      </c>
      <c r="E951" s="13" t="str">
        <f>Raw_Data!E951</f>
        <v>Kolkata</v>
      </c>
      <c r="F951" s="13" t="str">
        <f>Raw_Data!F951</f>
        <v>Sourav Das</v>
      </c>
      <c r="G951" s="14">
        <f>DATE(VALUE(RIGHT(Raw_Data!G951,4)),VALUE(MID(Raw_Data!G951,4,2)),VALUE(LEFT(Raw_Data!G951,2)))</f>
        <v>46168</v>
      </c>
      <c r="H951" s="13" t="str">
        <f t="shared" si="56"/>
        <v>May-2026</v>
      </c>
      <c r="I951" s="13" t="str">
        <f t="shared" si="57"/>
        <v>Tue</v>
      </c>
      <c r="J951" s="13" t="str">
        <f>Raw_Data!H951</f>
        <v>Present</v>
      </c>
      <c r="K951" s="15">
        <f>IF(Raw_Data!I951="","",TIMEVALUE(Raw_Data!I951))</f>
        <v>0.38263888888888886</v>
      </c>
      <c r="L951" s="15">
        <f>IF(Raw_Data!J951="","",TIMEVALUE(Raw_Data!J951))</f>
        <v>0.76041666666666663</v>
      </c>
      <c r="M951" s="13">
        <f>Raw_Data!K951</f>
        <v>9.07</v>
      </c>
      <c r="N951" s="13">
        <f>Raw_Data!L951</f>
        <v>17</v>
      </c>
      <c r="O951" s="13">
        <f>Raw_Data!M951</f>
        <v>14</v>
      </c>
      <c r="P951" s="13">
        <f t="shared" si="58"/>
        <v>3</v>
      </c>
      <c r="Q951" s="13">
        <f>Raw_Data!O951</f>
        <v>17</v>
      </c>
      <c r="R951" s="16">
        <f t="shared" si="59"/>
        <v>82.35294117647058</v>
      </c>
      <c r="S951" s="16">
        <f>Raw_Data!Q951</f>
        <v>82.4</v>
      </c>
      <c r="T951" s="17">
        <f>Raw_Data!R951</f>
        <v>1.07</v>
      </c>
      <c r="U951" s="13" t="str">
        <f>Raw_Data!S951</f>
        <v>High</v>
      </c>
      <c r="V951" s="13" t="str">
        <f>Raw_Data!T951</f>
        <v>In Progress</v>
      </c>
    </row>
    <row r="952" spans="1:22" x14ac:dyDescent="0.3">
      <c r="A952" s="13" t="str">
        <f>Raw_Data!A952</f>
        <v>EMP011</v>
      </c>
      <c r="B952" s="13" t="str">
        <f>Raw_Data!B952</f>
        <v>Karan Malhotra</v>
      </c>
      <c r="C952" s="13" t="str">
        <f>Raw_Data!C952</f>
        <v>Sales</v>
      </c>
      <c r="D952" s="13" t="str">
        <f>Raw_Data!D952</f>
        <v>Senior Executive</v>
      </c>
      <c r="E952" s="13" t="str">
        <f>Raw_Data!E952</f>
        <v>Kolkata</v>
      </c>
      <c r="F952" s="13" t="str">
        <f>Raw_Data!F952</f>
        <v>Sourav Das</v>
      </c>
      <c r="G952" s="14">
        <f>DATE(VALUE(RIGHT(Raw_Data!G952,4)),VALUE(MID(Raw_Data!G952,4,2)),VALUE(LEFT(Raw_Data!G952,2)))</f>
        <v>46168</v>
      </c>
      <c r="H952" s="13" t="str">
        <f t="shared" si="56"/>
        <v>May-2026</v>
      </c>
      <c r="I952" s="13" t="str">
        <f t="shared" si="57"/>
        <v>Tue</v>
      </c>
      <c r="J952" s="13" t="str">
        <f>Raw_Data!H952</f>
        <v>Present</v>
      </c>
      <c r="K952" s="15">
        <f>IF(Raw_Data!I952="","",TIMEVALUE(Raw_Data!I952))</f>
        <v>0.37777777777777777</v>
      </c>
      <c r="L952" s="15">
        <f>IF(Raw_Data!J952="","",TIMEVALUE(Raw_Data!J952))</f>
        <v>0.72777777777777775</v>
      </c>
      <c r="M952" s="13">
        <f>Raw_Data!K952</f>
        <v>8.41</v>
      </c>
      <c r="N952" s="13">
        <f>Raw_Data!L952</f>
        <v>24</v>
      </c>
      <c r="O952" s="13">
        <f>Raw_Data!M952</f>
        <v>21</v>
      </c>
      <c r="P952" s="13">
        <f t="shared" si="58"/>
        <v>3</v>
      </c>
      <c r="Q952" s="13">
        <f>Raw_Data!O952</f>
        <v>24</v>
      </c>
      <c r="R952" s="16">
        <f t="shared" si="59"/>
        <v>87.5</v>
      </c>
      <c r="S952" s="16">
        <f>Raw_Data!Q952</f>
        <v>87.5</v>
      </c>
      <c r="T952" s="17">
        <f>Raw_Data!R952</f>
        <v>0.41</v>
      </c>
      <c r="U952" s="13" t="str">
        <f>Raw_Data!S952</f>
        <v>Medium</v>
      </c>
      <c r="V952" s="13" t="str">
        <f>Raw_Data!T952</f>
        <v>In Progress</v>
      </c>
    </row>
    <row r="953" spans="1:22" x14ac:dyDescent="0.3">
      <c r="A953" s="13" t="str">
        <f>Raw_Data!A953</f>
        <v>EMP012</v>
      </c>
      <c r="B953" s="13" t="str">
        <f>Raw_Data!B953</f>
        <v>Tanya Bose</v>
      </c>
      <c r="C953" s="13" t="str">
        <f>Raw_Data!C953</f>
        <v>HR</v>
      </c>
      <c r="D953" s="13" t="str">
        <f>Raw_Data!D953</f>
        <v>HR Executive</v>
      </c>
      <c r="E953" s="13" t="str">
        <f>Raw_Data!E953</f>
        <v>Kolkata</v>
      </c>
      <c r="F953" s="13" t="str">
        <f>Raw_Data!F953</f>
        <v>Ritu Ghosh</v>
      </c>
      <c r="G953" s="14">
        <f>DATE(VALUE(RIGHT(Raw_Data!G953,4)),VALUE(MID(Raw_Data!G953,4,2)),VALUE(LEFT(Raw_Data!G953,2)))</f>
        <v>46168</v>
      </c>
      <c r="H953" s="13" t="str">
        <f t="shared" si="56"/>
        <v>May-2026</v>
      </c>
      <c r="I953" s="13" t="str">
        <f t="shared" si="57"/>
        <v>Tue</v>
      </c>
      <c r="J953" s="13" t="str">
        <f>Raw_Data!H953</f>
        <v>Leave</v>
      </c>
      <c r="K953" s="15" t="str">
        <f>IF(Raw_Data!I953="","",TIMEVALUE(Raw_Data!I953))</f>
        <v/>
      </c>
      <c r="L953" s="15" t="str">
        <f>IF(Raw_Data!J953="","",TIMEVALUE(Raw_Data!J953))</f>
        <v/>
      </c>
      <c r="M953" s="13">
        <f>Raw_Data!K953</f>
        <v>0</v>
      </c>
      <c r="N953" s="13">
        <f>Raw_Data!L953</f>
        <v>0</v>
      </c>
      <c r="O953" s="13">
        <f>Raw_Data!M953</f>
        <v>0</v>
      </c>
      <c r="P953" s="13">
        <f t="shared" si="58"/>
        <v>0</v>
      </c>
      <c r="Q953" s="13">
        <f>Raw_Data!O953</f>
        <v>0</v>
      </c>
      <c r="R953" s="16">
        <f t="shared" si="59"/>
        <v>0</v>
      </c>
      <c r="S953" s="16">
        <f>Raw_Data!Q953</f>
        <v>0</v>
      </c>
      <c r="T953" s="17">
        <f>Raw_Data!R953</f>
        <v>0</v>
      </c>
      <c r="U953" s="13" t="str">
        <f>Raw_Data!S953</f>
        <v>Low</v>
      </c>
      <c r="V953" s="13" t="str">
        <f>Raw_Data!T953</f>
        <v>Closed</v>
      </c>
    </row>
    <row r="954" spans="1:22" x14ac:dyDescent="0.3">
      <c r="A954" s="13" t="str">
        <f>Raw_Data!A954</f>
        <v>EMP013</v>
      </c>
      <c r="B954" s="13" t="str">
        <f>Raw_Data!B954</f>
        <v>Aditya Jain</v>
      </c>
      <c r="C954" s="13" t="str">
        <f>Raw_Data!C954</f>
        <v>Customer Support</v>
      </c>
      <c r="D954" s="13" t="str">
        <f>Raw_Data!D954</f>
        <v>Support Executive</v>
      </c>
      <c r="E954" s="13" t="str">
        <f>Raw_Data!E954</f>
        <v>Kolkata</v>
      </c>
      <c r="F954" s="13" t="str">
        <f>Raw_Data!F954</f>
        <v>Ritu Ghosh</v>
      </c>
      <c r="G954" s="14">
        <f>DATE(VALUE(RIGHT(Raw_Data!G954,4)),VALUE(MID(Raw_Data!G954,4,2)),VALUE(LEFT(Raw_Data!G954,2)))</f>
        <v>46168</v>
      </c>
      <c r="H954" s="13" t="str">
        <f t="shared" si="56"/>
        <v>May-2026</v>
      </c>
      <c r="I954" s="13" t="str">
        <f t="shared" si="57"/>
        <v>Tue</v>
      </c>
      <c r="J954" s="13" t="str">
        <f>Raw_Data!H954</f>
        <v>Present</v>
      </c>
      <c r="K954" s="15">
        <f>IF(Raw_Data!I954="","",TIMEVALUE(Raw_Data!I954))</f>
        <v>0.3840277777777778</v>
      </c>
      <c r="L954" s="15">
        <f>IF(Raw_Data!J954="","",TIMEVALUE(Raw_Data!J954))</f>
        <v>0.72986111111111107</v>
      </c>
      <c r="M954" s="13">
        <f>Raw_Data!K954</f>
        <v>8.31</v>
      </c>
      <c r="N954" s="13">
        <f>Raw_Data!L954</f>
        <v>20</v>
      </c>
      <c r="O954" s="13">
        <f>Raw_Data!M954</f>
        <v>14</v>
      </c>
      <c r="P954" s="13">
        <f t="shared" si="58"/>
        <v>6</v>
      </c>
      <c r="Q954" s="13">
        <f>Raw_Data!O954</f>
        <v>20</v>
      </c>
      <c r="R954" s="16">
        <f t="shared" si="59"/>
        <v>70</v>
      </c>
      <c r="S954" s="16">
        <f>Raw_Data!Q954</f>
        <v>70</v>
      </c>
      <c r="T954" s="17">
        <f>Raw_Data!R954</f>
        <v>0.31</v>
      </c>
      <c r="U954" s="13" t="str">
        <f>Raw_Data!S954</f>
        <v>High</v>
      </c>
      <c r="V954" s="13" t="str">
        <f>Raw_Data!T954</f>
        <v>Pending</v>
      </c>
    </row>
    <row r="955" spans="1:22" x14ac:dyDescent="0.3">
      <c r="A955" s="13" t="str">
        <f>Raw_Data!A955</f>
        <v>EMP014</v>
      </c>
      <c r="B955" s="13" t="str">
        <f>Raw_Data!B955</f>
        <v>Neha Agarwal</v>
      </c>
      <c r="C955" s="13" t="str">
        <f>Raw_Data!C955</f>
        <v>Customer Support</v>
      </c>
      <c r="D955" s="13" t="str">
        <f>Raw_Data!D955</f>
        <v>Support Executive</v>
      </c>
      <c r="E955" s="13" t="str">
        <f>Raw_Data!E955</f>
        <v>Kolkata</v>
      </c>
      <c r="F955" s="13" t="str">
        <f>Raw_Data!F955</f>
        <v>Ritu Ghosh</v>
      </c>
      <c r="G955" s="14">
        <f>DATE(VALUE(RIGHT(Raw_Data!G955,4)),VALUE(MID(Raw_Data!G955,4,2)),VALUE(LEFT(Raw_Data!G955,2)))</f>
        <v>46168</v>
      </c>
      <c r="H955" s="13" t="str">
        <f t="shared" si="56"/>
        <v>May-2026</v>
      </c>
      <c r="I955" s="13" t="str">
        <f t="shared" si="57"/>
        <v>Tue</v>
      </c>
      <c r="J955" s="13" t="str">
        <f>Raw_Data!H955</f>
        <v>Late</v>
      </c>
      <c r="K955" s="15">
        <f>IF(Raw_Data!I955="","",TIMEVALUE(Raw_Data!I955))</f>
        <v>0.42430555555555555</v>
      </c>
      <c r="L955" s="15">
        <f>IF(Raw_Data!J955="","",TIMEVALUE(Raw_Data!J955))</f>
        <v>0.75555555555555554</v>
      </c>
      <c r="M955" s="13">
        <f>Raw_Data!K955</f>
        <v>7.95</v>
      </c>
      <c r="N955" s="13">
        <f>Raw_Data!L955</f>
        <v>22</v>
      </c>
      <c r="O955" s="13">
        <f>Raw_Data!M955</f>
        <v>22</v>
      </c>
      <c r="P955" s="13">
        <f t="shared" si="58"/>
        <v>0</v>
      </c>
      <c r="Q955" s="13">
        <f>Raw_Data!O955</f>
        <v>22</v>
      </c>
      <c r="R955" s="16">
        <f t="shared" si="59"/>
        <v>100</v>
      </c>
      <c r="S955" s="16">
        <f>Raw_Data!Q955</f>
        <v>100</v>
      </c>
      <c r="T955" s="17">
        <f>Raw_Data!R955</f>
        <v>0</v>
      </c>
      <c r="U955" s="13" t="str">
        <f>Raw_Data!S955</f>
        <v>Low</v>
      </c>
      <c r="V955" s="13" t="str">
        <f>Raw_Data!T955</f>
        <v>Closed</v>
      </c>
    </row>
    <row r="956" spans="1:22" x14ac:dyDescent="0.3">
      <c r="A956" s="13" t="str">
        <f>Raw_Data!A956</f>
        <v>EMP015</v>
      </c>
      <c r="B956" s="13" t="str">
        <f>Raw_Data!B956</f>
        <v>Siddharth Roy</v>
      </c>
      <c r="C956" s="13" t="str">
        <f>Raw_Data!C956</f>
        <v>Customer Support</v>
      </c>
      <c r="D956" s="13" t="str">
        <f>Raw_Data!D956</f>
        <v>Senior Executive</v>
      </c>
      <c r="E956" s="13" t="str">
        <f>Raw_Data!E956</f>
        <v>Kolkata</v>
      </c>
      <c r="F956" s="13" t="str">
        <f>Raw_Data!F956</f>
        <v>Ritu Ghosh</v>
      </c>
      <c r="G956" s="14">
        <f>DATE(VALUE(RIGHT(Raw_Data!G956,4)),VALUE(MID(Raw_Data!G956,4,2)),VALUE(LEFT(Raw_Data!G956,2)))</f>
        <v>46168</v>
      </c>
      <c r="H956" s="13" t="str">
        <f t="shared" si="56"/>
        <v>May-2026</v>
      </c>
      <c r="I956" s="13" t="str">
        <f t="shared" si="57"/>
        <v>Tue</v>
      </c>
      <c r="J956" s="13" t="str">
        <f>Raw_Data!H956</f>
        <v>Present</v>
      </c>
      <c r="K956" s="15">
        <f>IF(Raw_Data!I956="","",TIMEVALUE(Raw_Data!I956))</f>
        <v>0.37847222222222221</v>
      </c>
      <c r="L956" s="15">
        <f>IF(Raw_Data!J956="","",TIMEVALUE(Raw_Data!J956))</f>
        <v>0.74930555555555556</v>
      </c>
      <c r="M956" s="13">
        <f>Raw_Data!K956</f>
        <v>8.9</v>
      </c>
      <c r="N956" s="13">
        <f>Raw_Data!L956</f>
        <v>35</v>
      </c>
      <c r="O956" s="13">
        <f>Raw_Data!M956</f>
        <v>24</v>
      </c>
      <c r="P956" s="13">
        <f t="shared" si="58"/>
        <v>11</v>
      </c>
      <c r="Q956" s="13">
        <f>Raw_Data!O956</f>
        <v>35</v>
      </c>
      <c r="R956" s="16">
        <f t="shared" si="59"/>
        <v>68.571428571428569</v>
      </c>
      <c r="S956" s="16">
        <f>Raw_Data!Q956</f>
        <v>68.599999999999994</v>
      </c>
      <c r="T956" s="17">
        <f>Raw_Data!R956</f>
        <v>0.9</v>
      </c>
      <c r="U956" s="13" t="str">
        <f>Raw_Data!S956</f>
        <v>High</v>
      </c>
      <c r="V956" s="13" t="str">
        <f>Raw_Data!T956</f>
        <v>Backlog</v>
      </c>
    </row>
    <row r="957" spans="1:22" x14ac:dyDescent="0.3">
      <c r="A957" s="13" t="str">
        <f>Raw_Data!A957</f>
        <v>EMP016</v>
      </c>
      <c r="B957" s="13" t="str">
        <f>Raw_Data!B957</f>
        <v>Pooja Saha</v>
      </c>
      <c r="C957" s="13" t="str">
        <f>Raw_Data!C957</f>
        <v>Operations</v>
      </c>
      <c r="D957" s="13" t="str">
        <f>Raw_Data!D957</f>
        <v>Process Executive</v>
      </c>
      <c r="E957" s="13" t="str">
        <f>Raw_Data!E957</f>
        <v>Durgapur</v>
      </c>
      <c r="F957" s="13" t="str">
        <f>Raw_Data!F957</f>
        <v>Amit Roy</v>
      </c>
      <c r="G957" s="14">
        <f>DATE(VALUE(RIGHT(Raw_Data!G957,4)),VALUE(MID(Raw_Data!G957,4,2)),VALUE(LEFT(Raw_Data!G957,2)))</f>
        <v>46168</v>
      </c>
      <c r="H957" s="13" t="str">
        <f t="shared" si="56"/>
        <v>May-2026</v>
      </c>
      <c r="I957" s="13" t="str">
        <f t="shared" si="57"/>
        <v>Tue</v>
      </c>
      <c r="J957" s="13" t="str">
        <f>Raw_Data!H957</f>
        <v>Present</v>
      </c>
      <c r="K957" s="15">
        <f>IF(Raw_Data!I957="","",TIMEVALUE(Raw_Data!I957))</f>
        <v>0.37986111111111109</v>
      </c>
      <c r="L957" s="15">
        <f>IF(Raw_Data!J957="","",TIMEVALUE(Raw_Data!J957))</f>
        <v>0.7104166666666667</v>
      </c>
      <c r="M957" s="13">
        <f>Raw_Data!K957</f>
        <v>7.94</v>
      </c>
      <c r="N957" s="13">
        <f>Raw_Data!L957</f>
        <v>27</v>
      </c>
      <c r="O957" s="13">
        <f>Raw_Data!M957</f>
        <v>23</v>
      </c>
      <c r="P957" s="13">
        <f t="shared" si="58"/>
        <v>4</v>
      </c>
      <c r="Q957" s="13">
        <f>Raw_Data!O957</f>
        <v>27</v>
      </c>
      <c r="R957" s="16">
        <f t="shared" si="59"/>
        <v>85.18518518518519</v>
      </c>
      <c r="S957" s="16">
        <f>Raw_Data!Q957</f>
        <v>85.2</v>
      </c>
      <c r="T957" s="17">
        <f>Raw_Data!R957</f>
        <v>0</v>
      </c>
      <c r="U957" s="13" t="str">
        <f>Raw_Data!S957</f>
        <v>Medium</v>
      </c>
      <c r="V957" s="13" t="str">
        <f>Raw_Data!T957</f>
        <v>Pending</v>
      </c>
    </row>
    <row r="958" spans="1:22" x14ac:dyDescent="0.3">
      <c r="A958" s="13" t="str">
        <f>Raw_Data!A958</f>
        <v>EMP017</v>
      </c>
      <c r="B958" s="13" t="str">
        <f>Raw_Data!B958</f>
        <v>Abhishek Paul</v>
      </c>
      <c r="C958" s="13" t="str">
        <f>Raw_Data!C958</f>
        <v>Operations</v>
      </c>
      <c r="D958" s="13" t="str">
        <f>Raw_Data!D958</f>
        <v>Process Executive</v>
      </c>
      <c r="E958" s="13" t="str">
        <f>Raw_Data!E958</f>
        <v>Durgapur</v>
      </c>
      <c r="F958" s="13" t="str">
        <f>Raw_Data!F958</f>
        <v>Amit Roy</v>
      </c>
      <c r="G958" s="14">
        <f>DATE(VALUE(RIGHT(Raw_Data!G958,4)),VALUE(MID(Raw_Data!G958,4,2)),VALUE(LEFT(Raw_Data!G958,2)))</f>
        <v>46168</v>
      </c>
      <c r="H958" s="13" t="str">
        <f t="shared" si="56"/>
        <v>May-2026</v>
      </c>
      <c r="I958" s="13" t="str">
        <f t="shared" si="57"/>
        <v>Tue</v>
      </c>
      <c r="J958" s="13" t="str">
        <f>Raw_Data!H958</f>
        <v>Present</v>
      </c>
      <c r="K958" s="15">
        <f>IF(Raw_Data!I958="","",TIMEVALUE(Raw_Data!I958))</f>
        <v>0.38541666666666669</v>
      </c>
      <c r="L958" s="15">
        <f>IF(Raw_Data!J958="","",TIMEVALUE(Raw_Data!J958))</f>
        <v>0.76111111111111107</v>
      </c>
      <c r="M958" s="13">
        <f>Raw_Data!K958</f>
        <v>9.02</v>
      </c>
      <c r="N958" s="13">
        <f>Raw_Data!L958</f>
        <v>37</v>
      </c>
      <c r="O958" s="13">
        <f>Raw_Data!M958</f>
        <v>26</v>
      </c>
      <c r="P958" s="13">
        <f t="shared" si="58"/>
        <v>11</v>
      </c>
      <c r="Q958" s="13">
        <f>Raw_Data!O958</f>
        <v>37</v>
      </c>
      <c r="R958" s="16">
        <f t="shared" si="59"/>
        <v>70.270270270270274</v>
      </c>
      <c r="S958" s="16">
        <f>Raw_Data!Q958</f>
        <v>70.3</v>
      </c>
      <c r="T958" s="17">
        <f>Raw_Data!R958</f>
        <v>1.02</v>
      </c>
      <c r="U958" s="13" t="str">
        <f>Raw_Data!S958</f>
        <v>Low</v>
      </c>
      <c r="V958" s="13" t="str">
        <f>Raw_Data!T958</f>
        <v>Backlog</v>
      </c>
    </row>
    <row r="959" spans="1:22" x14ac:dyDescent="0.3">
      <c r="A959" s="13" t="str">
        <f>Raw_Data!A959</f>
        <v>EMP018</v>
      </c>
      <c r="B959" s="13" t="str">
        <f>Raw_Data!B959</f>
        <v>Nandini Ghosh</v>
      </c>
      <c r="C959" s="13" t="str">
        <f>Raw_Data!C959</f>
        <v>Finance</v>
      </c>
      <c r="D959" s="13" t="str">
        <f>Raw_Data!D959</f>
        <v>Finance Executive</v>
      </c>
      <c r="E959" s="13" t="str">
        <f>Raw_Data!E959</f>
        <v>Durgapur</v>
      </c>
      <c r="F959" s="13" t="str">
        <f>Raw_Data!F959</f>
        <v>Neha Sen</v>
      </c>
      <c r="G959" s="14">
        <f>DATE(VALUE(RIGHT(Raw_Data!G959,4)),VALUE(MID(Raw_Data!G959,4,2)),VALUE(LEFT(Raw_Data!G959,2)))</f>
        <v>46168</v>
      </c>
      <c r="H959" s="13" t="str">
        <f t="shared" si="56"/>
        <v>May-2026</v>
      </c>
      <c r="I959" s="13" t="str">
        <f t="shared" si="57"/>
        <v>Tue</v>
      </c>
      <c r="J959" s="13" t="str">
        <f>Raw_Data!H959</f>
        <v>Present</v>
      </c>
      <c r="K959" s="15">
        <f>IF(Raw_Data!I959="","",TIMEVALUE(Raw_Data!I959))</f>
        <v>0.38541666666666669</v>
      </c>
      <c r="L959" s="15">
        <f>IF(Raw_Data!J959="","",TIMEVALUE(Raw_Data!J959))</f>
        <v>0.69722222222222219</v>
      </c>
      <c r="M959" s="13">
        <f>Raw_Data!K959</f>
        <v>7.49</v>
      </c>
      <c r="N959" s="13">
        <f>Raw_Data!L959</f>
        <v>15</v>
      </c>
      <c r="O959" s="13">
        <f>Raw_Data!M959</f>
        <v>14</v>
      </c>
      <c r="P959" s="13">
        <f t="shared" si="58"/>
        <v>1</v>
      </c>
      <c r="Q959" s="13">
        <f>Raw_Data!O959</f>
        <v>15</v>
      </c>
      <c r="R959" s="16">
        <f t="shared" si="59"/>
        <v>93.333333333333329</v>
      </c>
      <c r="S959" s="16">
        <f>Raw_Data!Q959</f>
        <v>93.3</v>
      </c>
      <c r="T959" s="17">
        <f>Raw_Data!R959</f>
        <v>0</v>
      </c>
      <c r="U959" s="13" t="str">
        <f>Raw_Data!S959</f>
        <v>Medium</v>
      </c>
      <c r="V959" s="13" t="str">
        <f>Raw_Data!T959</f>
        <v>In Progress</v>
      </c>
    </row>
    <row r="960" spans="1:22" x14ac:dyDescent="0.3">
      <c r="A960" s="13" t="str">
        <f>Raw_Data!A960</f>
        <v>EMP019</v>
      </c>
      <c r="B960" s="13" t="str">
        <f>Raw_Data!B960</f>
        <v>Manish Kumar</v>
      </c>
      <c r="C960" s="13" t="str">
        <f>Raw_Data!C960</f>
        <v>Sales</v>
      </c>
      <c r="D960" s="13" t="str">
        <f>Raw_Data!D960</f>
        <v>Sales Executive</v>
      </c>
      <c r="E960" s="13" t="str">
        <f>Raw_Data!E960</f>
        <v>Durgapur</v>
      </c>
      <c r="F960" s="13" t="str">
        <f>Raw_Data!F960</f>
        <v>Sourav Das</v>
      </c>
      <c r="G960" s="14">
        <f>DATE(VALUE(RIGHT(Raw_Data!G960,4)),VALUE(MID(Raw_Data!G960,4,2)),VALUE(LEFT(Raw_Data!G960,2)))</f>
        <v>46168</v>
      </c>
      <c r="H960" s="13" t="str">
        <f t="shared" si="56"/>
        <v>May-2026</v>
      </c>
      <c r="I960" s="13" t="str">
        <f t="shared" si="57"/>
        <v>Tue</v>
      </c>
      <c r="J960" s="13" t="str">
        <f>Raw_Data!H960</f>
        <v>Present</v>
      </c>
      <c r="K960" s="15">
        <f>IF(Raw_Data!I960="","",TIMEVALUE(Raw_Data!I960))</f>
        <v>0.38750000000000001</v>
      </c>
      <c r="L960" s="15">
        <f>IF(Raw_Data!J960="","",TIMEVALUE(Raw_Data!J960))</f>
        <v>0.77708333333333335</v>
      </c>
      <c r="M960" s="13">
        <f>Raw_Data!K960</f>
        <v>9.36</v>
      </c>
      <c r="N960" s="13">
        <f>Raw_Data!L960</f>
        <v>21</v>
      </c>
      <c r="O960" s="13">
        <f>Raw_Data!M960</f>
        <v>16</v>
      </c>
      <c r="P960" s="13">
        <f t="shared" si="58"/>
        <v>5</v>
      </c>
      <c r="Q960" s="13">
        <f>Raw_Data!O960</f>
        <v>21</v>
      </c>
      <c r="R960" s="16">
        <f t="shared" si="59"/>
        <v>76.19047619047619</v>
      </c>
      <c r="S960" s="16">
        <f>Raw_Data!Q960</f>
        <v>76.2</v>
      </c>
      <c r="T960" s="17">
        <f>Raw_Data!R960</f>
        <v>1.36</v>
      </c>
      <c r="U960" s="13" t="str">
        <f>Raw_Data!S960</f>
        <v>Medium</v>
      </c>
      <c r="V960" s="13" t="str">
        <f>Raw_Data!T960</f>
        <v>Pending</v>
      </c>
    </row>
    <row r="961" spans="1:22" x14ac:dyDescent="0.3">
      <c r="A961" s="13" t="str">
        <f>Raw_Data!A961</f>
        <v>EMP020</v>
      </c>
      <c r="B961" s="13" t="str">
        <f>Raw_Data!B961</f>
        <v>Riya Chatterjee</v>
      </c>
      <c r="C961" s="13" t="str">
        <f>Raw_Data!C961</f>
        <v>Customer Support</v>
      </c>
      <c r="D961" s="13" t="str">
        <f>Raw_Data!D961</f>
        <v>Support Executive</v>
      </c>
      <c r="E961" s="13" t="str">
        <f>Raw_Data!E961</f>
        <v>Durgapur</v>
      </c>
      <c r="F961" s="13" t="str">
        <f>Raw_Data!F961</f>
        <v>Ritu Ghosh</v>
      </c>
      <c r="G961" s="14">
        <f>DATE(VALUE(RIGHT(Raw_Data!G961,4)),VALUE(MID(Raw_Data!G961,4,2)),VALUE(LEFT(Raw_Data!G961,2)))</f>
        <v>46168</v>
      </c>
      <c r="H961" s="13" t="str">
        <f t="shared" si="56"/>
        <v>May-2026</v>
      </c>
      <c r="I961" s="13" t="str">
        <f t="shared" si="57"/>
        <v>Tue</v>
      </c>
      <c r="J961" s="13" t="str">
        <f>Raw_Data!H961</f>
        <v>Present</v>
      </c>
      <c r="K961" s="15">
        <f>IF(Raw_Data!I961="","",TIMEVALUE(Raw_Data!I961))</f>
        <v>0.38750000000000001</v>
      </c>
      <c r="L961" s="15">
        <f>IF(Raw_Data!J961="","",TIMEVALUE(Raw_Data!J961))</f>
        <v>0.72152777777777777</v>
      </c>
      <c r="M961" s="13">
        <f>Raw_Data!K961</f>
        <v>8.0299999999999994</v>
      </c>
      <c r="N961" s="13">
        <f>Raw_Data!L961</f>
        <v>31</v>
      </c>
      <c r="O961" s="13">
        <f>Raw_Data!M961</f>
        <v>30</v>
      </c>
      <c r="P961" s="13">
        <f t="shared" si="58"/>
        <v>1</v>
      </c>
      <c r="Q961" s="13">
        <f>Raw_Data!O961</f>
        <v>31</v>
      </c>
      <c r="R961" s="16">
        <f t="shared" si="59"/>
        <v>96.774193548387103</v>
      </c>
      <c r="S961" s="16">
        <f>Raw_Data!Q961</f>
        <v>96.8</v>
      </c>
      <c r="T961" s="17">
        <f>Raw_Data!R961</f>
        <v>0.03</v>
      </c>
      <c r="U961" s="13" t="str">
        <f>Raw_Data!S961</f>
        <v>Low</v>
      </c>
      <c r="V961" s="13" t="str">
        <f>Raw_Data!T961</f>
        <v>In Progress</v>
      </c>
    </row>
    <row r="962" spans="1:22" x14ac:dyDescent="0.3">
      <c r="A962" s="13" t="str">
        <f>Raw_Data!A962</f>
        <v>EMP001</v>
      </c>
      <c r="B962" s="13" t="str">
        <f>Raw_Data!B962</f>
        <v>Aarav Sharma</v>
      </c>
      <c r="C962" s="13" t="str">
        <f>Raw_Data!C962</f>
        <v>Operations</v>
      </c>
      <c r="D962" s="13" t="str">
        <f>Raw_Data!D962</f>
        <v>MIS Executive</v>
      </c>
      <c r="E962" s="13" t="str">
        <f>Raw_Data!E962</f>
        <v>Kolkata</v>
      </c>
      <c r="F962" s="13" t="str">
        <f>Raw_Data!F962</f>
        <v>Amit Roy</v>
      </c>
      <c r="G962" s="14">
        <f>DATE(VALUE(RIGHT(Raw_Data!G962,4)),VALUE(MID(Raw_Data!G962,4,2)),VALUE(LEFT(Raw_Data!G962,2)))</f>
        <v>46169</v>
      </c>
      <c r="H962" s="13" t="str">
        <f t="shared" ref="H962:H1025" si="60">TEXT(G962,"mmm-yyyy")</f>
        <v>May-2026</v>
      </c>
      <c r="I962" s="13" t="str">
        <f t="shared" ref="I962:I1025" si="61">TEXT(G962,"ddd")</f>
        <v>Wed</v>
      </c>
      <c r="J962" s="13" t="str">
        <f>Raw_Data!H962</f>
        <v>Present</v>
      </c>
      <c r="K962" s="15">
        <f>IF(Raw_Data!I962="","",TIMEVALUE(Raw_Data!I962))</f>
        <v>0.38750000000000001</v>
      </c>
      <c r="L962" s="15">
        <f>IF(Raw_Data!J962="","",TIMEVALUE(Raw_Data!J962))</f>
        <v>0.7631944444444444</v>
      </c>
      <c r="M962" s="13">
        <f>Raw_Data!K962</f>
        <v>9.0299999999999994</v>
      </c>
      <c r="N962" s="13">
        <f>Raw_Data!L962</f>
        <v>28</v>
      </c>
      <c r="O962" s="13">
        <f>Raw_Data!M962</f>
        <v>25</v>
      </c>
      <c r="P962" s="13">
        <f t="shared" ref="P962:P1025" si="62">N962-O962</f>
        <v>3</v>
      </c>
      <c r="Q962" s="13">
        <f>Raw_Data!O962</f>
        <v>28</v>
      </c>
      <c r="R962" s="16">
        <f t="shared" ref="R962:R1025" si="63">IFERROR(O962/N962*100,0)</f>
        <v>89.285714285714292</v>
      </c>
      <c r="S962" s="16">
        <f>Raw_Data!Q962</f>
        <v>89.3</v>
      </c>
      <c r="T962" s="17">
        <f>Raw_Data!R962</f>
        <v>1.03</v>
      </c>
      <c r="U962" s="13" t="str">
        <f>Raw_Data!S962</f>
        <v>Medium</v>
      </c>
      <c r="V962" s="13" t="str">
        <f>Raw_Data!T962</f>
        <v>In Progress</v>
      </c>
    </row>
    <row r="963" spans="1:22" x14ac:dyDescent="0.3">
      <c r="A963" s="13" t="str">
        <f>Raw_Data!A963</f>
        <v>EMP002</v>
      </c>
      <c r="B963" s="13" t="str">
        <f>Raw_Data!B963</f>
        <v>Priya Singh</v>
      </c>
      <c r="C963" s="13" t="str">
        <f>Raw_Data!C963</f>
        <v>Operations</v>
      </c>
      <c r="D963" s="13" t="str">
        <f>Raw_Data!D963</f>
        <v>Process Executive</v>
      </c>
      <c r="E963" s="13" t="str">
        <f>Raw_Data!E963</f>
        <v>Kolkata</v>
      </c>
      <c r="F963" s="13" t="str">
        <f>Raw_Data!F963</f>
        <v>Amit Roy</v>
      </c>
      <c r="G963" s="14">
        <f>DATE(VALUE(RIGHT(Raw_Data!G963,4)),VALUE(MID(Raw_Data!G963,4,2)),VALUE(LEFT(Raw_Data!G963,2)))</f>
        <v>46169</v>
      </c>
      <c r="H963" s="13" t="str">
        <f t="shared" si="60"/>
        <v>May-2026</v>
      </c>
      <c r="I963" s="13" t="str">
        <f t="shared" si="61"/>
        <v>Wed</v>
      </c>
      <c r="J963" s="13" t="str">
        <f>Raw_Data!H963</f>
        <v>Leave</v>
      </c>
      <c r="K963" s="15" t="str">
        <f>IF(Raw_Data!I963="","",TIMEVALUE(Raw_Data!I963))</f>
        <v/>
      </c>
      <c r="L963" s="15" t="str">
        <f>IF(Raw_Data!J963="","",TIMEVALUE(Raw_Data!J963))</f>
        <v/>
      </c>
      <c r="M963" s="13">
        <f>Raw_Data!K963</f>
        <v>0</v>
      </c>
      <c r="N963" s="13">
        <f>Raw_Data!L963</f>
        <v>0</v>
      </c>
      <c r="O963" s="13">
        <f>Raw_Data!M963</f>
        <v>0</v>
      </c>
      <c r="P963" s="13">
        <f t="shared" si="62"/>
        <v>0</v>
      </c>
      <c r="Q963" s="13">
        <f>Raw_Data!O963</f>
        <v>0</v>
      </c>
      <c r="R963" s="16">
        <f t="shared" si="63"/>
        <v>0</v>
      </c>
      <c r="S963" s="16">
        <f>Raw_Data!Q963</f>
        <v>0</v>
      </c>
      <c r="T963" s="17">
        <f>Raw_Data!R963</f>
        <v>0</v>
      </c>
      <c r="U963" s="13" t="str">
        <f>Raw_Data!S963</f>
        <v>Low</v>
      </c>
      <c r="V963" s="13" t="str">
        <f>Raw_Data!T963</f>
        <v>Closed</v>
      </c>
    </row>
    <row r="964" spans="1:22" x14ac:dyDescent="0.3">
      <c r="A964" s="13" t="str">
        <f>Raw_Data!A964</f>
        <v>EMP003</v>
      </c>
      <c r="B964" s="13" t="str">
        <f>Raw_Data!B964</f>
        <v>Rahul Verma</v>
      </c>
      <c r="C964" s="13" t="str">
        <f>Raw_Data!C964</f>
        <v>Operations</v>
      </c>
      <c r="D964" s="13" t="str">
        <f>Raw_Data!D964</f>
        <v>Process Executive</v>
      </c>
      <c r="E964" s="13" t="str">
        <f>Raw_Data!E964</f>
        <v>Kolkata</v>
      </c>
      <c r="F964" s="13" t="str">
        <f>Raw_Data!F964</f>
        <v>Amit Roy</v>
      </c>
      <c r="G964" s="14">
        <f>DATE(VALUE(RIGHT(Raw_Data!G964,4)),VALUE(MID(Raw_Data!G964,4,2)),VALUE(LEFT(Raw_Data!G964,2)))</f>
        <v>46169</v>
      </c>
      <c r="H964" s="13" t="str">
        <f t="shared" si="60"/>
        <v>May-2026</v>
      </c>
      <c r="I964" s="13" t="str">
        <f t="shared" si="61"/>
        <v>Wed</v>
      </c>
      <c r="J964" s="13" t="str">
        <f>Raw_Data!H964</f>
        <v>Present</v>
      </c>
      <c r="K964" s="15">
        <f>IF(Raw_Data!I964="","",TIMEVALUE(Raw_Data!I964))</f>
        <v>0.37708333333333333</v>
      </c>
      <c r="L964" s="15">
        <f>IF(Raw_Data!J964="","",TIMEVALUE(Raw_Data!J964))</f>
        <v>0.76944444444444449</v>
      </c>
      <c r="M964" s="13">
        <f>Raw_Data!K964</f>
        <v>9.42</v>
      </c>
      <c r="N964" s="13">
        <f>Raw_Data!L964</f>
        <v>32</v>
      </c>
      <c r="O964" s="13">
        <f>Raw_Data!M964</f>
        <v>28</v>
      </c>
      <c r="P964" s="13">
        <f t="shared" si="62"/>
        <v>4</v>
      </c>
      <c r="Q964" s="13">
        <f>Raw_Data!O964</f>
        <v>32</v>
      </c>
      <c r="R964" s="16">
        <f t="shared" si="63"/>
        <v>87.5</v>
      </c>
      <c r="S964" s="16">
        <f>Raw_Data!Q964</f>
        <v>87.5</v>
      </c>
      <c r="T964" s="17">
        <f>Raw_Data!R964</f>
        <v>1.42</v>
      </c>
      <c r="U964" s="13" t="str">
        <f>Raw_Data!S964</f>
        <v>Medium</v>
      </c>
      <c r="V964" s="13" t="str">
        <f>Raw_Data!T964</f>
        <v>Pending</v>
      </c>
    </row>
    <row r="965" spans="1:22" x14ac:dyDescent="0.3">
      <c r="A965" s="13" t="str">
        <f>Raw_Data!A965</f>
        <v>EMP004</v>
      </c>
      <c r="B965" s="13" t="str">
        <f>Raw_Data!B965</f>
        <v>Sneha Das</v>
      </c>
      <c r="C965" s="13" t="str">
        <f>Raw_Data!C965</f>
        <v>Operations</v>
      </c>
      <c r="D965" s="13" t="str">
        <f>Raw_Data!D965</f>
        <v>Senior Executive</v>
      </c>
      <c r="E965" s="13" t="str">
        <f>Raw_Data!E965</f>
        <v>Kolkata</v>
      </c>
      <c r="F965" s="13" t="str">
        <f>Raw_Data!F965</f>
        <v>Amit Roy</v>
      </c>
      <c r="G965" s="14">
        <f>DATE(VALUE(RIGHT(Raw_Data!G965,4)),VALUE(MID(Raw_Data!G965,4,2)),VALUE(LEFT(Raw_Data!G965,2)))</f>
        <v>46169</v>
      </c>
      <c r="H965" s="13" t="str">
        <f t="shared" si="60"/>
        <v>May-2026</v>
      </c>
      <c r="I965" s="13" t="str">
        <f t="shared" si="61"/>
        <v>Wed</v>
      </c>
      <c r="J965" s="13" t="str">
        <f>Raw_Data!H965</f>
        <v>Present</v>
      </c>
      <c r="K965" s="15">
        <f>IF(Raw_Data!I965="","",TIMEVALUE(Raw_Data!I965))</f>
        <v>0.37847222222222221</v>
      </c>
      <c r="L965" s="15">
        <f>IF(Raw_Data!J965="","",TIMEVALUE(Raw_Data!J965))</f>
        <v>0.76180555555555551</v>
      </c>
      <c r="M965" s="13">
        <f>Raw_Data!K965</f>
        <v>9.1999999999999993</v>
      </c>
      <c r="N965" s="13">
        <f>Raw_Data!L965</f>
        <v>19</v>
      </c>
      <c r="O965" s="13">
        <f>Raw_Data!M965</f>
        <v>19</v>
      </c>
      <c r="P965" s="13">
        <f t="shared" si="62"/>
        <v>0</v>
      </c>
      <c r="Q965" s="13">
        <f>Raw_Data!O965</f>
        <v>19</v>
      </c>
      <c r="R965" s="16">
        <f t="shared" si="63"/>
        <v>100</v>
      </c>
      <c r="S965" s="16">
        <f>Raw_Data!Q965</f>
        <v>100</v>
      </c>
      <c r="T965" s="17">
        <f>Raw_Data!R965</f>
        <v>1.2</v>
      </c>
      <c r="U965" s="13" t="str">
        <f>Raw_Data!S965</f>
        <v>Low</v>
      </c>
      <c r="V965" s="13" t="str">
        <f>Raw_Data!T965</f>
        <v>Closed</v>
      </c>
    </row>
    <row r="966" spans="1:22" x14ac:dyDescent="0.3">
      <c r="A966" s="13" t="str">
        <f>Raw_Data!A966</f>
        <v>EMP005</v>
      </c>
      <c r="B966" s="13" t="str">
        <f>Raw_Data!B966</f>
        <v>Vikram Patel</v>
      </c>
      <c r="C966" s="13" t="str">
        <f>Raw_Data!C966</f>
        <v>Operations</v>
      </c>
      <c r="D966" s="13" t="str">
        <f>Raw_Data!D966</f>
        <v>Process Executive</v>
      </c>
      <c r="E966" s="13" t="str">
        <f>Raw_Data!E966</f>
        <v>Kolkata</v>
      </c>
      <c r="F966" s="13" t="str">
        <f>Raw_Data!F966</f>
        <v>Amit Roy</v>
      </c>
      <c r="G966" s="14">
        <f>DATE(VALUE(RIGHT(Raw_Data!G966,4)),VALUE(MID(Raw_Data!G966,4,2)),VALUE(LEFT(Raw_Data!G966,2)))</f>
        <v>46169</v>
      </c>
      <c r="H966" s="13" t="str">
        <f t="shared" si="60"/>
        <v>May-2026</v>
      </c>
      <c r="I966" s="13" t="str">
        <f t="shared" si="61"/>
        <v>Wed</v>
      </c>
      <c r="J966" s="13" t="str">
        <f>Raw_Data!H966</f>
        <v>Present</v>
      </c>
      <c r="K966" s="15">
        <f>IF(Raw_Data!I966="","",TIMEVALUE(Raw_Data!I966))</f>
        <v>0.3840277777777778</v>
      </c>
      <c r="L966" s="15">
        <f>IF(Raw_Data!J966="","",TIMEVALUE(Raw_Data!J966))</f>
        <v>0.69513888888888886</v>
      </c>
      <c r="M966" s="13">
        <f>Raw_Data!K966</f>
        <v>7.47</v>
      </c>
      <c r="N966" s="13">
        <f>Raw_Data!L966</f>
        <v>26</v>
      </c>
      <c r="O966" s="13">
        <f>Raw_Data!M966</f>
        <v>19</v>
      </c>
      <c r="P966" s="13">
        <f t="shared" si="62"/>
        <v>7</v>
      </c>
      <c r="Q966" s="13">
        <f>Raw_Data!O966</f>
        <v>26</v>
      </c>
      <c r="R966" s="16">
        <f t="shared" si="63"/>
        <v>73.076923076923066</v>
      </c>
      <c r="S966" s="16">
        <f>Raw_Data!Q966</f>
        <v>73.099999999999994</v>
      </c>
      <c r="T966" s="17">
        <f>Raw_Data!R966</f>
        <v>0</v>
      </c>
      <c r="U966" s="13" t="str">
        <f>Raw_Data!S966</f>
        <v>Low</v>
      </c>
      <c r="V966" s="13" t="str">
        <f>Raw_Data!T966</f>
        <v>Pending</v>
      </c>
    </row>
    <row r="967" spans="1:22" x14ac:dyDescent="0.3">
      <c r="A967" s="13" t="str">
        <f>Raw_Data!A967</f>
        <v>EMP006</v>
      </c>
      <c r="B967" s="13" t="str">
        <f>Raw_Data!B967</f>
        <v>Ananya Gupta</v>
      </c>
      <c r="C967" s="13" t="str">
        <f>Raw_Data!C967</f>
        <v>Finance</v>
      </c>
      <c r="D967" s="13" t="str">
        <f>Raw_Data!D967</f>
        <v>Finance Executive</v>
      </c>
      <c r="E967" s="13" t="str">
        <f>Raw_Data!E967</f>
        <v>Kolkata</v>
      </c>
      <c r="F967" s="13" t="str">
        <f>Raw_Data!F967</f>
        <v>Neha Sen</v>
      </c>
      <c r="G967" s="14">
        <f>DATE(VALUE(RIGHT(Raw_Data!G967,4)),VALUE(MID(Raw_Data!G967,4,2)),VALUE(LEFT(Raw_Data!G967,2)))</f>
        <v>46169</v>
      </c>
      <c r="H967" s="13" t="str">
        <f t="shared" si="60"/>
        <v>May-2026</v>
      </c>
      <c r="I967" s="13" t="str">
        <f t="shared" si="61"/>
        <v>Wed</v>
      </c>
      <c r="J967" s="13" t="str">
        <f>Raw_Data!H967</f>
        <v>Present</v>
      </c>
      <c r="K967" s="15">
        <f>IF(Raw_Data!I967="","",TIMEVALUE(Raw_Data!I967))</f>
        <v>0.38680555555555557</v>
      </c>
      <c r="L967" s="15">
        <f>IF(Raw_Data!J967="","",TIMEVALUE(Raw_Data!J967))</f>
        <v>0.7583333333333333</v>
      </c>
      <c r="M967" s="13">
        <f>Raw_Data!K967</f>
        <v>8.93</v>
      </c>
      <c r="N967" s="13">
        <f>Raw_Data!L967</f>
        <v>15</v>
      </c>
      <c r="O967" s="13">
        <f>Raw_Data!M967</f>
        <v>10</v>
      </c>
      <c r="P967" s="13">
        <f t="shared" si="62"/>
        <v>5</v>
      </c>
      <c r="Q967" s="13">
        <f>Raw_Data!O967</f>
        <v>15</v>
      </c>
      <c r="R967" s="16">
        <f t="shared" si="63"/>
        <v>66.666666666666657</v>
      </c>
      <c r="S967" s="16">
        <f>Raw_Data!Q967</f>
        <v>66.7</v>
      </c>
      <c r="T967" s="17">
        <f>Raw_Data!R967</f>
        <v>0.93</v>
      </c>
      <c r="U967" s="13" t="str">
        <f>Raw_Data!S967</f>
        <v>Medium</v>
      </c>
      <c r="V967" s="13" t="str">
        <f>Raw_Data!T967</f>
        <v>Pending</v>
      </c>
    </row>
    <row r="968" spans="1:22" x14ac:dyDescent="0.3">
      <c r="A968" s="13" t="str">
        <f>Raw_Data!A968</f>
        <v>EMP007</v>
      </c>
      <c r="B968" s="13" t="str">
        <f>Raw_Data!B968</f>
        <v>Rohan Mehta</v>
      </c>
      <c r="C968" s="13" t="str">
        <f>Raw_Data!C968</f>
        <v>Finance</v>
      </c>
      <c r="D968" s="13" t="str">
        <f>Raw_Data!D968</f>
        <v>Accounts Executive</v>
      </c>
      <c r="E968" s="13" t="str">
        <f>Raw_Data!E968</f>
        <v>Kolkata</v>
      </c>
      <c r="F968" s="13" t="str">
        <f>Raw_Data!F968</f>
        <v>Neha Sen</v>
      </c>
      <c r="G968" s="14">
        <f>DATE(VALUE(RIGHT(Raw_Data!G968,4)),VALUE(MID(Raw_Data!G968,4,2)),VALUE(LEFT(Raw_Data!G968,2)))</f>
        <v>46169</v>
      </c>
      <c r="H968" s="13" t="str">
        <f t="shared" si="60"/>
        <v>May-2026</v>
      </c>
      <c r="I968" s="13" t="str">
        <f t="shared" si="61"/>
        <v>Wed</v>
      </c>
      <c r="J968" s="13" t="str">
        <f>Raw_Data!H968</f>
        <v>Present</v>
      </c>
      <c r="K968" s="15">
        <f>IF(Raw_Data!I968="","",TIMEVALUE(Raw_Data!I968))</f>
        <v>0.42986111111111114</v>
      </c>
      <c r="L968" s="15">
        <f>IF(Raw_Data!J968="","",TIMEVALUE(Raw_Data!J968))</f>
        <v>0.80347222222222225</v>
      </c>
      <c r="M968" s="13">
        <f>Raw_Data!K968</f>
        <v>8.9700000000000006</v>
      </c>
      <c r="N968" s="13">
        <f>Raw_Data!L968</f>
        <v>12</v>
      </c>
      <c r="O968" s="13">
        <f>Raw_Data!M968</f>
        <v>9</v>
      </c>
      <c r="P968" s="13">
        <f t="shared" si="62"/>
        <v>3</v>
      </c>
      <c r="Q968" s="13">
        <f>Raw_Data!O968</f>
        <v>12</v>
      </c>
      <c r="R968" s="16">
        <f t="shared" si="63"/>
        <v>75</v>
      </c>
      <c r="S968" s="16">
        <f>Raw_Data!Q968</f>
        <v>75</v>
      </c>
      <c r="T968" s="17">
        <f>Raw_Data!R968</f>
        <v>0.97</v>
      </c>
      <c r="U968" s="13" t="str">
        <f>Raw_Data!S968</f>
        <v>Medium</v>
      </c>
      <c r="V968" s="13" t="str">
        <f>Raw_Data!T968</f>
        <v>In Progress</v>
      </c>
    </row>
    <row r="969" spans="1:22" x14ac:dyDescent="0.3">
      <c r="A969" s="13" t="str">
        <f>Raw_Data!A969</f>
        <v>EMP008</v>
      </c>
      <c r="B969" s="13" t="str">
        <f>Raw_Data!B969</f>
        <v>Ishita Roy</v>
      </c>
      <c r="C969" s="13" t="str">
        <f>Raw_Data!C969</f>
        <v>Finance</v>
      </c>
      <c r="D969" s="13" t="str">
        <f>Raw_Data!D969</f>
        <v>Finance Executive</v>
      </c>
      <c r="E969" s="13" t="str">
        <f>Raw_Data!E969</f>
        <v>Kolkata</v>
      </c>
      <c r="F969" s="13" t="str">
        <f>Raw_Data!F969</f>
        <v>Neha Sen</v>
      </c>
      <c r="G969" s="14">
        <f>DATE(VALUE(RIGHT(Raw_Data!G969,4)),VALUE(MID(Raw_Data!G969,4,2)),VALUE(LEFT(Raw_Data!G969,2)))</f>
        <v>46169</v>
      </c>
      <c r="H969" s="13" t="str">
        <f t="shared" si="60"/>
        <v>May-2026</v>
      </c>
      <c r="I969" s="13" t="str">
        <f t="shared" si="61"/>
        <v>Wed</v>
      </c>
      <c r="J969" s="13" t="str">
        <f>Raw_Data!H969</f>
        <v>Half Day</v>
      </c>
      <c r="K969" s="15">
        <f>IF(Raw_Data!I969="","",TIMEVALUE(Raw_Data!I969))</f>
        <v>0.37916666666666665</v>
      </c>
      <c r="L969" s="15">
        <f>IF(Raw_Data!J969="","",TIMEVALUE(Raw_Data!J969))</f>
        <v>0.57847222222222228</v>
      </c>
      <c r="M969" s="13">
        <f>Raw_Data!K969</f>
        <v>4.79</v>
      </c>
      <c r="N969" s="13">
        <f>Raw_Data!L969</f>
        <v>15</v>
      </c>
      <c r="O969" s="13">
        <f>Raw_Data!M969</f>
        <v>13</v>
      </c>
      <c r="P969" s="13">
        <f t="shared" si="62"/>
        <v>2</v>
      </c>
      <c r="Q969" s="13">
        <f>Raw_Data!O969</f>
        <v>15</v>
      </c>
      <c r="R969" s="16">
        <f t="shared" si="63"/>
        <v>86.666666666666671</v>
      </c>
      <c r="S969" s="16">
        <f>Raw_Data!Q969</f>
        <v>86.7</v>
      </c>
      <c r="T969" s="17">
        <f>Raw_Data!R969</f>
        <v>0</v>
      </c>
      <c r="U969" s="13" t="str">
        <f>Raw_Data!S969</f>
        <v>Medium</v>
      </c>
      <c r="V969" s="13" t="str">
        <f>Raw_Data!T969</f>
        <v>In Progress</v>
      </c>
    </row>
    <row r="970" spans="1:22" x14ac:dyDescent="0.3">
      <c r="A970" s="13" t="str">
        <f>Raw_Data!A970</f>
        <v>EMP009</v>
      </c>
      <c r="B970" s="13" t="str">
        <f>Raw_Data!B970</f>
        <v>Arjun Nair</v>
      </c>
      <c r="C970" s="13" t="str">
        <f>Raw_Data!C970</f>
        <v>Sales</v>
      </c>
      <c r="D970" s="13" t="str">
        <f>Raw_Data!D970</f>
        <v>Sales Executive</v>
      </c>
      <c r="E970" s="13" t="str">
        <f>Raw_Data!E970</f>
        <v>Kolkata</v>
      </c>
      <c r="F970" s="13" t="str">
        <f>Raw_Data!F970</f>
        <v>Sourav Das</v>
      </c>
      <c r="G970" s="14">
        <f>DATE(VALUE(RIGHT(Raw_Data!G970,4)),VALUE(MID(Raw_Data!G970,4,2)),VALUE(LEFT(Raw_Data!G970,2)))</f>
        <v>46169</v>
      </c>
      <c r="H970" s="13" t="str">
        <f t="shared" si="60"/>
        <v>May-2026</v>
      </c>
      <c r="I970" s="13" t="str">
        <f t="shared" si="61"/>
        <v>Wed</v>
      </c>
      <c r="J970" s="13" t="str">
        <f>Raw_Data!H970</f>
        <v>Present</v>
      </c>
      <c r="K970" s="15">
        <f>IF(Raw_Data!I970="","",TIMEVALUE(Raw_Data!I970))</f>
        <v>0.41875000000000001</v>
      </c>
      <c r="L970" s="15">
        <f>IF(Raw_Data!J970="","",TIMEVALUE(Raw_Data!J970))</f>
        <v>0.7583333333333333</v>
      </c>
      <c r="M970" s="13">
        <f>Raw_Data!K970</f>
        <v>8.15</v>
      </c>
      <c r="N970" s="13">
        <f>Raw_Data!L970</f>
        <v>11</v>
      </c>
      <c r="O970" s="13">
        <f>Raw_Data!M970</f>
        <v>9</v>
      </c>
      <c r="P970" s="13">
        <f t="shared" si="62"/>
        <v>2</v>
      </c>
      <c r="Q970" s="13">
        <f>Raw_Data!O970</f>
        <v>11</v>
      </c>
      <c r="R970" s="16">
        <f t="shared" si="63"/>
        <v>81.818181818181827</v>
      </c>
      <c r="S970" s="16">
        <f>Raw_Data!Q970</f>
        <v>81.8</v>
      </c>
      <c r="T970" s="17">
        <f>Raw_Data!R970</f>
        <v>0.15</v>
      </c>
      <c r="U970" s="13" t="str">
        <f>Raw_Data!S970</f>
        <v>Medium</v>
      </c>
      <c r="V970" s="13" t="str">
        <f>Raw_Data!T970</f>
        <v>In Progress</v>
      </c>
    </row>
    <row r="971" spans="1:22" x14ac:dyDescent="0.3">
      <c r="A971" s="13" t="str">
        <f>Raw_Data!A971</f>
        <v>EMP010</v>
      </c>
      <c r="B971" s="13" t="str">
        <f>Raw_Data!B971</f>
        <v>Meera Kapoor</v>
      </c>
      <c r="C971" s="13" t="str">
        <f>Raw_Data!C971</f>
        <v>Sales</v>
      </c>
      <c r="D971" s="13" t="str">
        <f>Raw_Data!D971</f>
        <v>Sales Executive</v>
      </c>
      <c r="E971" s="13" t="str">
        <f>Raw_Data!E971</f>
        <v>Kolkata</v>
      </c>
      <c r="F971" s="13" t="str">
        <f>Raw_Data!F971</f>
        <v>Sourav Das</v>
      </c>
      <c r="G971" s="14">
        <f>DATE(VALUE(RIGHT(Raw_Data!G971,4)),VALUE(MID(Raw_Data!G971,4,2)),VALUE(LEFT(Raw_Data!G971,2)))</f>
        <v>46169</v>
      </c>
      <c r="H971" s="13" t="str">
        <f t="shared" si="60"/>
        <v>May-2026</v>
      </c>
      <c r="I971" s="13" t="str">
        <f t="shared" si="61"/>
        <v>Wed</v>
      </c>
      <c r="J971" s="13" t="str">
        <f>Raw_Data!H971</f>
        <v>Present</v>
      </c>
      <c r="K971" s="15">
        <f>IF(Raw_Data!I971="","",TIMEVALUE(Raw_Data!I971))</f>
        <v>0.42499999999999999</v>
      </c>
      <c r="L971" s="15">
        <f>IF(Raw_Data!J971="","",TIMEVALUE(Raw_Data!J971))</f>
        <v>0.7944444444444444</v>
      </c>
      <c r="M971" s="13">
        <f>Raw_Data!K971</f>
        <v>8.8699999999999992</v>
      </c>
      <c r="N971" s="13">
        <f>Raw_Data!L971</f>
        <v>28</v>
      </c>
      <c r="O971" s="13">
        <f>Raw_Data!M971</f>
        <v>28</v>
      </c>
      <c r="P971" s="13">
        <f t="shared" si="62"/>
        <v>0</v>
      </c>
      <c r="Q971" s="13">
        <f>Raw_Data!O971</f>
        <v>28</v>
      </c>
      <c r="R971" s="16">
        <f t="shared" si="63"/>
        <v>100</v>
      </c>
      <c r="S971" s="16">
        <f>Raw_Data!Q971</f>
        <v>100</v>
      </c>
      <c r="T971" s="17">
        <f>Raw_Data!R971</f>
        <v>0.87</v>
      </c>
      <c r="U971" s="13" t="str">
        <f>Raw_Data!S971</f>
        <v>Low</v>
      </c>
      <c r="V971" s="13" t="str">
        <f>Raw_Data!T971</f>
        <v>Closed</v>
      </c>
    </row>
    <row r="972" spans="1:22" x14ac:dyDescent="0.3">
      <c r="A972" s="13" t="str">
        <f>Raw_Data!A972</f>
        <v>EMP011</v>
      </c>
      <c r="B972" s="13" t="str">
        <f>Raw_Data!B972</f>
        <v>Karan Malhotra</v>
      </c>
      <c r="C972" s="13" t="str">
        <f>Raw_Data!C972</f>
        <v>Sales</v>
      </c>
      <c r="D972" s="13" t="str">
        <f>Raw_Data!D972</f>
        <v>Senior Executive</v>
      </c>
      <c r="E972" s="13" t="str">
        <f>Raw_Data!E972</f>
        <v>Kolkata</v>
      </c>
      <c r="F972" s="13" t="str">
        <f>Raw_Data!F972</f>
        <v>Sourav Das</v>
      </c>
      <c r="G972" s="14">
        <f>DATE(VALUE(RIGHT(Raw_Data!G972,4)),VALUE(MID(Raw_Data!G972,4,2)),VALUE(LEFT(Raw_Data!G972,2)))</f>
        <v>46169</v>
      </c>
      <c r="H972" s="13" t="str">
        <f t="shared" si="60"/>
        <v>May-2026</v>
      </c>
      <c r="I972" s="13" t="str">
        <f t="shared" si="61"/>
        <v>Wed</v>
      </c>
      <c r="J972" s="13" t="str">
        <f>Raw_Data!H972</f>
        <v>Present</v>
      </c>
      <c r="K972" s="15">
        <f>IF(Raw_Data!I972="","",TIMEVALUE(Raw_Data!I972))</f>
        <v>0.37916666666666665</v>
      </c>
      <c r="L972" s="15">
        <f>IF(Raw_Data!J972="","",TIMEVALUE(Raw_Data!J972))</f>
        <v>0.71250000000000002</v>
      </c>
      <c r="M972" s="13">
        <f>Raw_Data!K972</f>
        <v>8.01</v>
      </c>
      <c r="N972" s="13">
        <f>Raw_Data!L972</f>
        <v>18</v>
      </c>
      <c r="O972" s="13">
        <f>Raw_Data!M972</f>
        <v>16</v>
      </c>
      <c r="P972" s="13">
        <f t="shared" si="62"/>
        <v>2</v>
      </c>
      <c r="Q972" s="13">
        <f>Raw_Data!O972</f>
        <v>18</v>
      </c>
      <c r="R972" s="16">
        <f t="shared" si="63"/>
        <v>88.888888888888886</v>
      </c>
      <c r="S972" s="16">
        <f>Raw_Data!Q972</f>
        <v>88.9</v>
      </c>
      <c r="T972" s="17">
        <f>Raw_Data!R972</f>
        <v>0.01</v>
      </c>
      <c r="U972" s="13" t="str">
        <f>Raw_Data!S972</f>
        <v>Critical</v>
      </c>
      <c r="V972" s="13" t="str">
        <f>Raw_Data!T972</f>
        <v>In Progress</v>
      </c>
    </row>
    <row r="973" spans="1:22" x14ac:dyDescent="0.3">
      <c r="A973" s="13" t="str">
        <f>Raw_Data!A973</f>
        <v>EMP012</v>
      </c>
      <c r="B973" s="13" t="str">
        <f>Raw_Data!B973</f>
        <v>Tanya Bose</v>
      </c>
      <c r="C973" s="13" t="str">
        <f>Raw_Data!C973</f>
        <v>HR</v>
      </c>
      <c r="D973" s="13" t="str">
        <f>Raw_Data!D973</f>
        <v>HR Executive</v>
      </c>
      <c r="E973" s="13" t="str">
        <f>Raw_Data!E973</f>
        <v>Kolkata</v>
      </c>
      <c r="F973" s="13" t="str">
        <f>Raw_Data!F973</f>
        <v>Ritu Ghosh</v>
      </c>
      <c r="G973" s="14">
        <f>DATE(VALUE(RIGHT(Raw_Data!G973,4)),VALUE(MID(Raw_Data!G973,4,2)),VALUE(LEFT(Raw_Data!G973,2)))</f>
        <v>46169</v>
      </c>
      <c r="H973" s="13" t="str">
        <f t="shared" si="60"/>
        <v>May-2026</v>
      </c>
      <c r="I973" s="13" t="str">
        <f t="shared" si="61"/>
        <v>Wed</v>
      </c>
      <c r="J973" s="13" t="str">
        <f>Raw_Data!H973</f>
        <v>Present</v>
      </c>
      <c r="K973" s="15">
        <f>IF(Raw_Data!I973="","",TIMEVALUE(Raw_Data!I973))</f>
        <v>0.42708333333333331</v>
      </c>
      <c r="L973" s="15">
        <f>IF(Raw_Data!J973="","",TIMEVALUE(Raw_Data!J973))</f>
        <v>0.75486111111111109</v>
      </c>
      <c r="M973" s="13">
        <f>Raw_Data!K973</f>
        <v>7.87</v>
      </c>
      <c r="N973" s="13">
        <f>Raw_Data!L973</f>
        <v>10</v>
      </c>
      <c r="O973" s="13">
        <f>Raw_Data!M973</f>
        <v>8</v>
      </c>
      <c r="P973" s="13">
        <f t="shared" si="62"/>
        <v>2</v>
      </c>
      <c r="Q973" s="13">
        <f>Raw_Data!O973</f>
        <v>10</v>
      </c>
      <c r="R973" s="16">
        <f t="shared" si="63"/>
        <v>80</v>
      </c>
      <c r="S973" s="16">
        <f>Raw_Data!Q973</f>
        <v>80</v>
      </c>
      <c r="T973" s="17">
        <f>Raw_Data!R973</f>
        <v>0</v>
      </c>
      <c r="U973" s="13" t="str">
        <f>Raw_Data!S973</f>
        <v>Medium</v>
      </c>
      <c r="V973" s="13" t="str">
        <f>Raw_Data!T973</f>
        <v>In Progress</v>
      </c>
    </row>
    <row r="974" spans="1:22" x14ac:dyDescent="0.3">
      <c r="A974" s="13" t="str">
        <f>Raw_Data!A974</f>
        <v>EMP013</v>
      </c>
      <c r="B974" s="13" t="str">
        <f>Raw_Data!B974</f>
        <v>Aditya Jain</v>
      </c>
      <c r="C974" s="13" t="str">
        <f>Raw_Data!C974</f>
        <v>Customer Support</v>
      </c>
      <c r="D974" s="13" t="str">
        <f>Raw_Data!D974</f>
        <v>Support Executive</v>
      </c>
      <c r="E974" s="13" t="str">
        <f>Raw_Data!E974</f>
        <v>Kolkata</v>
      </c>
      <c r="F974" s="13" t="str">
        <f>Raw_Data!F974</f>
        <v>Ritu Ghosh</v>
      </c>
      <c r="G974" s="14">
        <f>DATE(VALUE(RIGHT(Raw_Data!G974,4)),VALUE(MID(Raw_Data!G974,4,2)),VALUE(LEFT(Raw_Data!G974,2)))</f>
        <v>46169</v>
      </c>
      <c r="H974" s="13" t="str">
        <f t="shared" si="60"/>
        <v>May-2026</v>
      </c>
      <c r="I974" s="13" t="str">
        <f t="shared" si="61"/>
        <v>Wed</v>
      </c>
      <c r="J974" s="13" t="str">
        <f>Raw_Data!H974</f>
        <v>Present</v>
      </c>
      <c r="K974" s="15">
        <f>IF(Raw_Data!I974="","",TIMEVALUE(Raw_Data!I974))</f>
        <v>0.42430555555555555</v>
      </c>
      <c r="L974" s="15">
        <f>IF(Raw_Data!J974="","",TIMEVALUE(Raw_Data!J974))</f>
        <v>0.77152777777777781</v>
      </c>
      <c r="M974" s="13">
        <f>Raw_Data!K974</f>
        <v>8.34</v>
      </c>
      <c r="N974" s="13">
        <f>Raw_Data!L974</f>
        <v>21</v>
      </c>
      <c r="O974" s="13">
        <f>Raw_Data!M974</f>
        <v>19</v>
      </c>
      <c r="P974" s="13">
        <f t="shared" si="62"/>
        <v>2</v>
      </c>
      <c r="Q974" s="13">
        <f>Raw_Data!O974</f>
        <v>21</v>
      </c>
      <c r="R974" s="16">
        <f t="shared" si="63"/>
        <v>90.476190476190482</v>
      </c>
      <c r="S974" s="16">
        <f>Raw_Data!Q974</f>
        <v>90.5</v>
      </c>
      <c r="T974" s="17">
        <f>Raw_Data!R974</f>
        <v>0.34</v>
      </c>
      <c r="U974" s="13" t="str">
        <f>Raw_Data!S974</f>
        <v>Medium</v>
      </c>
      <c r="V974" s="13" t="str">
        <f>Raw_Data!T974</f>
        <v>In Progress</v>
      </c>
    </row>
    <row r="975" spans="1:22" x14ac:dyDescent="0.3">
      <c r="A975" s="13" t="str">
        <f>Raw_Data!A975</f>
        <v>EMP014</v>
      </c>
      <c r="B975" s="13" t="str">
        <f>Raw_Data!B975</f>
        <v>Neha Agarwal</v>
      </c>
      <c r="C975" s="13" t="str">
        <f>Raw_Data!C975</f>
        <v>Customer Support</v>
      </c>
      <c r="D975" s="13" t="str">
        <f>Raw_Data!D975</f>
        <v>Support Executive</v>
      </c>
      <c r="E975" s="13" t="str">
        <f>Raw_Data!E975</f>
        <v>Kolkata</v>
      </c>
      <c r="F975" s="13" t="str">
        <f>Raw_Data!F975</f>
        <v>Ritu Ghosh</v>
      </c>
      <c r="G975" s="14">
        <f>DATE(VALUE(RIGHT(Raw_Data!G975,4)),VALUE(MID(Raw_Data!G975,4,2)),VALUE(LEFT(Raw_Data!G975,2)))</f>
        <v>46169</v>
      </c>
      <c r="H975" s="13" t="str">
        <f t="shared" si="60"/>
        <v>May-2026</v>
      </c>
      <c r="I975" s="13" t="str">
        <f t="shared" si="61"/>
        <v>Wed</v>
      </c>
      <c r="J975" s="13" t="str">
        <f>Raw_Data!H975</f>
        <v>Present</v>
      </c>
      <c r="K975" s="15">
        <f>IF(Raw_Data!I975="","",TIMEVALUE(Raw_Data!I975))</f>
        <v>0.37777777777777777</v>
      </c>
      <c r="L975" s="15">
        <f>IF(Raw_Data!J975="","",TIMEVALUE(Raw_Data!J975))</f>
        <v>0.75416666666666665</v>
      </c>
      <c r="M975" s="13">
        <f>Raw_Data!K975</f>
        <v>9.0399999999999991</v>
      </c>
      <c r="N975" s="13">
        <f>Raw_Data!L975</f>
        <v>30</v>
      </c>
      <c r="O975" s="13">
        <f>Raw_Data!M975</f>
        <v>26</v>
      </c>
      <c r="P975" s="13">
        <f t="shared" si="62"/>
        <v>4</v>
      </c>
      <c r="Q975" s="13">
        <f>Raw_Data!O975</f>
        <v>30</v>
      </c>
      <c r="R975" s="16">
        <f t="shared" si="63"/>
        <v>86.666666666666671</v>
      </c>
      <c r="S975" s="16">
        <f>Raw_Data!Q975</f>
        <v>86.7</v>
      </c>
      <c r="T975" s="17">
        <f>Raw_Data!R975</f>
        <v>1.04</v>
      </c>
      <c r="U975" s="13" t="str">
        <f>Raw_Data!S975</f>
        <v>Medium</v>
      </c>
      <c r="V975" s="13" t="str">
        <f>Raw_Data!T975</f>
        <v>Pending</v>
      </c>
    </row>
    <row r="976" spans="1:22" x14ac:dyDescent="0.3">
      <c r="A976" s="13" t="str">
        <f>Raw_Data!A976</f>
        <v>EMP015</v>
      </c>
      <c r="B976" s="13" t="str">
        <f>Raw_Data!B976</f>
        <v>Siddharth Roy</v>
      </c>
      <c r="C976" s="13" t="str">
        <f>Raw_Data!C976</f>
        <v>Customer Support</v>
      </c>
      <c r="D976" s="13" t="str">
        <f>Raw_Data!D976</f>
        <v>Senior Executive</v>
      </c>
      <c r="E976" s="13" t="str">
        <f>Raw_Data!E976</f>
        <v>Kolkata</v>
      </c>
      <c r="F976" s="13" t="str">
        <f>Raw_Data!F976</f>
        <v>Ritu Ghosh</v>
      </c>
      <c r="G976" s="14">
        <f>DATE(VALUE(RIGHT(Raw_Data!G976,4)),VALUE(MID(Raw_Data!G976,4,2)),VALUE(LEFT(Raw_Data!G976,2)))</f>
        <v>46169</v>
      </c>
      <c r="H976" s="13" t="str">
        <f t="shared" si="60"/>
        <v>May-2026</v>
      </c>
      <c r="I976" s="13" t="str">
        <f t="shared" si="61"/>
        <v>Wed</v>
      </c>
      <c r="J976" s="13" t="str">
        <f>Raw_Data!H976</f>
        <v>Present</v>
      </c>
      <c r="K976" s="15">
        <f>IF(Raw_Data!I976="","",TIMEVALUE(Raw_Data!I976))</f>
        <v>0.37569444444444444</v>
      </c>
      <c r="L976" s="15">
        <f>IF(Raw_Data!J976="","",TIMEVALUE(Raw_Data!J976))</f>
        <v>0.7583333333333333</v>
      </c>
      <c r="M976" s="13">
        <f>Raw_Data!K976</f>
        <v>9.19</v>
      </c>
      <c r="N976" s="13">
        <f>Raw_Data!L976</f>
        <v>30</v>
      </c>
      <c r="O976" s="13">
        <f>Raw_Data!M976</f>
        <v>26</v>
      </c>
      <c r="P976" s="13">
        <f t="shared" si="62"/>
        <v>4</v>
      </c>
      <c r="Q976" s="13">
        <f>Raw_Data!O976</f>
        <v>30</v>
      </c>
      <c r="R976" s="16">
        <f t="shared" si="63"/>
        <v>86.666666666666671</v>
      </c>
      <c r="S976" s="16">
        <f>Raw_Data!Q976</f>
        <v>86.7</v>
      </c>
      <c r="T976" s="17">
        <f>Raw_Data!R976</f>
        <v>1.19</v>
      </c>
      <c r="U976" s="13" t="str">
        <f>Raw_Data!S976</f>
        <v>Low</v>
      </c>
      <c r="V976" s="13" t="str">
        <f>Raw_Data!T976</f>
        <v>Pending</v>
      </c>
    </row>
    <row r="977" spans="1:22" x14ac:dyDescent="0.3">
      <c r="A977" s="13" t="str">
        <f>Raw_Data!A977</f>
        <v>EMP016</v>
      </c>
      <c r="B977" s="13" t="str">
        <f>Raw_Data!B977</f>
        <v>Pooja Saha</v>
      </c>
      <c r="C977" s="13" t="str">
        <f>Raw_Data!C977</f>
        <v>Operations</v>
      </c>
      <c r="D977" s="13" t="str">
        <f>Raw_Data!D977</f>
        <v>Process Executive</v>
      </c>
      <c r="E977" s="13" t="str">
        <f>Raw_Data!E977</f>
        <v>Durgapur</v>
      </c>
      <c r="F977" s="13" t="str">
        <f>Raw_Data!F977</f>
        <v>Amit Roy</v>
      </c>
      <c r="G977" s="14">
        <f>DATE(VALUE(RIGHT(Raw_Data!G977,4)),VALUE(MID(Raw_Data!G977,4,2)),VALUE(LEFT(Raw_Data!G977,2)))</f>
        <v>46169</v>
      </c>
      <c r="H977" s="13" t="str">
        <f t="shared" si="60"/>
        <v>May-2026</v>
      </c>
      <c r="I977" s="13" t="str">
        <f t="shared" si="61"/>
        <v>Wed</v>
      </c>
      <c r="J977" s="13" t="str">
        <f>Raw_Data!H977</f>
        <v>Present</v>
      </c>
      <c r="K977" s="15">
        <f>IF(Raw_Data!I977="","",TIMEVALUE(Raw_Data!I977))</f>
        <v>0.37777777777777777</v>
      </c>
      <c r="L977" s="15">
        <f>IF(Raw_Data!J977="","",TIMEVALUE(Raw_Data!J977))</f>
        <v>0.70763888888888893</v>
      </c>
      <c r="M977" s="13">
        <f>Raw_Data!K977</f>
        <v>7.93</v>
      </c>
      <c r="N977" s="13">
        <f>Raw_Data!L977</f>
        <v>17</v>
      </c>
      <c r="O977" s="13">
        <f>Raw_Data!M977</f>
        <v>16</v>
      </c>
      <c r="P977" s="13">
        <f t="shared" si="62"/>
        <v>1</v>
      </c>
      <c r="Q977" s="13">
        <f>Raw_Data!O977</f>
        <v>17</v>
      </c>
      <c r="R977" s="16">
        <f t="shared" si="63"/>
        <v>94.117647058823522</v>
      </c>
      <c r="S977" s="16">
        <f>Raw_Data!Q977</f>
        <v>94.1</v>
      </c>
      <c r="T977" s="17">
        <f>Raw_Data!R977</f>
        <v>0</v>
      </c>
      <c r="U977" s="13" t="str">
        <f>Raw_Data!S977</f>
        <v>Medium</v>
      </c>
      <c r="V977" s="13" t="str">
        <f>Raw_Data!T977</f>
        <v>In Progress</v>
      </c>
    </row>
    <row r="978" spans="1:22" x14ac:dyDescent="0.3">
      <c r="A978" s="13" t="str">
        <f>Raw_Data!A978</f>
        <v>EMP017</v>
      </c>
      <c r="B978" s="13" t="str">
        <f>Raw_Data!B978</f>
        <v>Abhishek Paul</v>
      </c>
      <c r="C978" s="13" t="str">
        <f>Raw_Data!C978</f>
        <v>Operations</v>
      </c>
      <c r="D978" s="13" t="str">
        <f>Raw_Data!D978</f>
        <v>Process Executive</v>
      </c>
      <c r="E978" s="13" t="str">
        <f>Raw_Data!E978</f>
        <v>Durgapur</v>
      </c>
      <c r="F978" s="13" t="str">
        <f>Raw_Data!F978</f>
        <v>Amit Roy</v>
      </c>
      <c r="G978" s="14">
        <f>DATE(VALUE(RIGHT(Raw_Data!G978,4)),VALUE(MID(Raw_Data!G978,4,2)),VALUE(LEFT(Raw_Data!G978,2)))</f>
        <v>46169</v>
      </c>
      <c r="H978" s="13" t="str">
        <f t="shared" si="60"/>
        <v>May-2026</v>
      </c>
      <c r="I978" s="13" t="str">
        <f t="shared" si="61"/>
        <v>Wed</v>
      </c>
      <c r="J978" s="13" t="str">
        <f>Raw_Data!H978</f>
        <v>Present</v>
      </c>
      <c r="K978" s="15">
        <f>IF(Raw_Data!I978="","",TIMEVALUE(Raw_Data!I978))</f>
        <v>0.42083333333333334</v>
      </c>
      <c r="L978" s="15">
        <f>IF(Raw_Data!J978="","",TIMEVALUE(Raw_Data!J978))</f>
        <v>0.75</v>
      </c>
      <c r="M978" s="13">
        <f>Raw_Data!K978</f>
        <v>7.9</v>
      </c>
      <c r="N978" s="13">
        <f>Raw_Data!L978</f>
        <v>18</v>
      </c>
      <c r="O978" s="13">
        <f>Raw_Data!M978</f>
        <v>16</v>
      </c>
      <c r="P978" s="13">
        <f t="shared" si="62"/>
        <v>2</v>
      </c>
      <c r="Q978" s="13">
        <f>Raw_Data!O978</f>
        <v>18</v>
      </c>
      <c r="R978" s="16">
        <f t="shared" si="63"/>
        <v>88.888888888888886</v>
      </c>
      <c r="S978" s="16">
        <f>Raw_Data!Q978</f>
        <v>88.9</v>
      </c>
      <c r="T978" s="17">
        <f>Raw_Data!R978</f>
        <v>0</v>
      </c>
      <c r="U978" s="13" t="str">
        <f>Raw_Data!S978</f>
        <v>Medium</v>
      </c>
      <c r="V978" s="13" t="str">
        <f>Raw_Data!T978</f>
        <v>In Progress</v>
      </c>
    </row>
    <row r="979" spans="1:22" x14ac:dyDescent="0.3">
      <c r="A979" s="13" t="str">
        <f>Raw_Data!A979</f>
        <v>EMP018</v>
      </c>
      <c r="B979" s="13" t="str">
        <f>Raw_Data!B979</f>
        <v>Nandini Ghosh</v>
      </c>
      <c r="C979" s="13" t="str">
        <f>Raw_Data!C979</f>
        <v>Finance</v>
      </c>
      <c r="D979" s="13" t="str">
        <f>Raw_Data!D979</f>
        <v>Finance Executive</v>
      </c>
      <c r="E979" s="13" t="str">
        <f>Raw_Data!E979</f>
        <v>Durgapur</v>
      </c>
      <c r="F979" s="13" t="str">
        <f>Raw_Data!F979</f>
        <v>Neha Sen</v>
      </c>
      <c r="G979" s="14">
        <f>DATE(VALUE(RIGHT(Raw_Data!G979,4)),VALUE(MID(Raw_Data!G979,4,2)),VALUE(LEFT(Raw_Data!G979,2)))</f>
        <v>46169</v>
      </c>
      <c r="H979" s="13" t="str">
        <f t="shared" si="60"/>
        <v>May-2026</v>
      </c>
      <c r="I979" s="13" t="str">
        <f t="shared" si="61"/>
        <v>Wed</v>
      </c>
      <c r="J979" s="13" t="str">
        <f>Raw_Data!H979</f>
        <v>Present</v>
      </c>
      <c r="K979" s="15">
        <f>IF(Raw_Data!I979="","",TIMEVALUE(Raw_Data!I979))</f>
        <v>0.37569444444444444</v>
      </c>
      <c r="L979" s="15">
        <f>IF(Raw_Data!J979="","",TIMEVALUE(Raw_Data!J979))</f>
        <v>0.77430555555555558</v>
      </c>
      <c r="M979" s="13">
        <f>Raw_Data!K979</f>
        <v>9.58</v>
      </c>
      <c r="N979" s="13">
        <f>Raw_Data!L979</f>
        <v>17</v>
      </c>
      <c r="O979" s="13">
        <f>Raw_Data!M979</f>
        <v>14</v>
      </c>
      <c r="P979" s="13">
        <f t="shared" si="62"/>
        <v>3</v>
      </c>
      <c r="Q979" s="13">
        <f>Raw_Data!O979</f>
        <v>17</v>
      </c>
      <c r="R979" s="16">
        <f t="shared" si="63"/>
        <v>82.35294117647058</v>
      </c>
      <c r="S979" s="16">
        <f>Raw_Data!Q979</f>
        <v>82.4</v>
      </c>
      <c r="T979" s="17">
        <f>Raw_Data!R979</f>
        <v>1.58</v>
      </c>
      <c r="U979" s="13" t="str">
        <f>Raw_Data!S979</f>
        <v>High</v>
      </c>
      <c r="V979" s="13" t="str">
        <f>Raw_Data!T979</f>
        <v>In Progress</v>
      </c>
    </row>
    <row r="980" spans="1:22" x14ac:dyDescent="0.3">
      <c r="A980" s="13" t="str">
        <f>Raw_Data!A980</f>
        <v>EMP019</v>
      </c>
      <c r="B980" s="13" t="str">
        <f>Raw_Data!B980</f>
        <v>Manish Kumar</v>
      </c>
      <c r="C980" s="13" t="str">
        <f>Raw_Data!C980</f>
        <v>Sales</v>
      </c>
      <c r="D980" s="13" t="str">
        <f>Raw_Data!D980</f>
        <v>Sales Executive</v>
      </c>
      <c r="E980" s="13" t="str">
        <f>Raw_Data!E980</f>
        <v>Durgapur</v>
      </c>
      <c r="F980" s="13" t="str">
        <f>Raw_Data!F980</f>
        <v>Sourav Das</v>
      </c>
      <c r="G980" s="14">
        <f>DATE(VALUE(RIGHT(Raw_Data!G980,4)),VALUE(MID(Raw_Data!G980,4,2)),VALUE(LEFT(Raw_Data!G980,2)))</f>
        <v>46169</v>
      </c>
      <c r="H980" s="13" t="str">
        <f t="shared" si="60"/>
        <v>May-2026</v>
      </c>
      <c r="I980" s="13" t="str">
        <f t="shared" si="61"/>
        <v>Wed</v>
      </c>
      <c r="J980" s="13" t="str">
        <f>Raw_Data!H980</f>
        <v>Present</v>
      </c>
      <c r="K980" s="15">
        <f>IF(Raw_Data!I980="","",TIMEVALUE(Raw_Data!I980))</f>
        <v>0.37569444444444444</v>
      </c>
      <c r="L980" s="15">
        <f>IF(Raw_Data!J980="","",TIMEVALUE(Raw_Data!J980))</f>
        <v>0.69305555555555554</v>
      </c>
      <c r="M980" s="13">
        <f>Raw_Data!K980</f>
        <v>7.62</v>
      </c>
      <c r="N980" s="13">
        <f>Raw_Data!L980</f>
        <v>18</v>
      </c>
      <c r="O980" s="13">
        <f>Raw_Data!M980</f>
        <v>17</v>
      </c>
      <c r="P980" s="13">
        <f t="shared" si="62"/>
        <v>1</v>
      </c>
      <c r="Q980" s="13">
        <f>Raw_Data!O980</f>
        <v>18</v>
      </c>
      <c r="R980" s="16">
        <f t="shared" si="63"/>
        <v>94.444444444444443</v>
      </c>
      <c r="S980" s="16">
        <f>Raw_Data!Q980</f>
        <v>94.4</v>
      </c>
      <c r="T980" s="17">
        <f>Raw_Data!R980</f>
        <v>0</v>
      </c>
      <c r="U980" s="13" t="str">
        <f>Raw_Data!S980</f>
        <v>Medium</v>
      </c>
      <c r="V980" s="13" t="str">
        <f>Raw_Data!T980</f>
        <v>In Progress</v>
      </c>
    </row>
    <row r="981" spans="1:22" x14ac:dyDescent="0.3">
      <c r="A981" s="13" t="str">
        <f>Raw_Data!A981</f>
        <v>EMP020</v>
      </c>
      <c r="B981" s="13" t="str">
        <f>Raw_Data!B981</f>
        <v>Riya Chatterjee</v>
      </c>
      <c r="C981" s="13" t="str">
        <f>Raw_Data!C981</f>
        <v>Customer Support</v>
      </c>
      <c r="D981" s="13" t="str">
        <f>Raw_Data!D981</f>
        <v>Support Executive</v>
      </c>
      <c r="E981" s="13" t="str">
        <f>Raw_Data!E981</f>
        <v>Durgapur</v>
      </c>
      <c r="F981" s="13" t="str">
        <f>Raw_Data!F981</f>
        <v>Ritu Ghosh</v>
      </c>
      <c r="G981" s="14">
        <f>DATE(VALUE(RIGHT(Raw_Data!G981,4)),VALUE(MID(Raw_Data!G981,4,2)),VALUE(LEFT(Raw_Data!G981,2)))</f>
        <v>46169</v>
      </c>
      <c r="H981" s="13" t="str">
        <f t="shared" si="60"/>
        <v>May-2026</v>
      </c>
      <c r="I981" s="13" t="str">
        <f t="shared" si="61"/>
        <v>Wed</v>
      </c>
      <c r="J981" s="13" t="str">
        <f>Raw_Data!H981</f>
        <v>Present</v>
      </c>
      <c r="K981" s="15">
        <f>IF(Raw_Data!I981="","",TIMEVALUE(Raw_Data!I981))</f>
        <v>0.38541666666666669</v>
      </c>
      <c r="L981" s="15">
        <f>IF(Raw_Data!J981="","",TIMEVALUE(Raw_Data!J981))</f>
        <v>0.72777777777777775</v>
      </c>
      <c r="M981" s="13">
        <f>Raw_Data!K981</f>
        <v>8.23</v>
      </c>
      <c r="N981" s="13">
        <f>Raw_Data!L981</f>
        <v>26</v>
      </c>
      <c r="O981" s="13">
        <f>Raw_Data!M981</f>
        <v>25</v>
      </c>
      <c r="P981" s="13">
        <f t="shared" si="62"/>
        <v>1</v>
      </c>
      <c r="Q981" s="13">
        <f>Raw_Data!O981</f>
        <v>26</v>
      </c>
      <c r="R981" s="16">
        <f t="shared" si="63"/>
        <v>96.15384615384616</v>
      </c>
      <c r="S981" s="16">
        <f>Raw_Data!Q981</f>
        <v>96.2</v>
      </c>
      <c r="T981" s="17">
        <f>Raw_Data!R981</f>
        <v>0.23</v>
      </c>
      <c r="U981" s="13" t="str">
        <f>Raw_Data!S981</f>
        <v>Medium</v>
      </c>
      <c r="V981" s="13" t="str">
        <f>Raw_Data!T981</f>
        <v>In Progress</v>
      </c>
    </row>
    <row r="982" spans="1:22" x14ac:dyDescent="0.3">
      <c r="A982" s="13" t="str">
        <f>Raw_Data!A982</f>
        <v>EMP001</v>
      </c>
      <c r="B982" s="13" t="str">
        <f>Raw_Data!B982</f>
        <v>Aarav Sharma</v>
      </c>
      <c r="C982" s="13" t="str">
        <f>Raw_Data!C982</f>
        <v>Operations</v>
      </c>
      <c r="D982" s="13" t="str">
        <f>Raw_Data!D982</f>
        <v>MIS Executive</v>
      </c>
      <c r="E982" s="13" t="str">
        <f>Raw_Data!E982</f>
        <v>Kolkata</v>
      </c>
      <c r="F982" s="13" t="str">
        <f>Raw_Data!F982</f>
        <v>Amit Roy</v>
      </c>
      <c r="G982" s="14">
        <f>DATE(VALUE(RIGHT(Raw_Data!G982,4)),VALUE(MID(Raw_Data!G982,4,2)),VALUE(LEFT(Raw_Data!G982,2)))</f>
        <v>46170</v>
      </c>
      <c r="H982" s="13" t="str">
        <f t="shared" si="60"/>
        <v>May-2026</v>
      </c>
      <c r="I982" s="13" t="str">
        <f t="shared" si="61"/>
        <v>Thu</v>
      </c>
      <c r="J982" s="13" t="str">
        <f>Raw_Data!H982</f>
        <v>Present</v>
      </c>
      <c r="K982" s="15">
        <f>IF(Raw_Data!I982="","",TIMEVALUE(Raw_Data!I982))</f>
        <v>0.42708333333333331</v>
      </c>
      <c r="L982" s="15">
        <f>IF(Raw_Data!J982="","",TIMEVALUE(Raw_Data!J982))</f>
        <v>0.78333333333333333</v>
      </c>
      <c r="M982" s="13">
        <f>Raw_Data!K982</f>
        <v>8.5500000000000007</v>
      </c>
      <c r="N982" s="13">
        <f>Raw_Data!L982</f>
        <v>28</v>
      </c>
      <c r="O982" s="13">
        <f>Raw_Data!M982</f>
        <v>21</v>
      </c>
      <c r="P982" s="13">
        <f t="shared" si="62"/>
        <v>7</v>
      </c>
      <c r="Q982" s="13">
        <f>Raw_Data!O982</f>
        <v>28</v>
      </c>
      <c r="R982" s="16">
        <f t="shared" si="63"/>
        <v>75</v>
      </c>
      <c r="S982" s="16">
        <f>Raw_Data!Q982</f>
        <v>75</v>
      </c>
      <c r="T982" s="17">
        <f>Raw_Data!R982</f>
        <v>0.55000000000000004</v>
      </c>
      <c r="U982" s="13" t="str">
        <f>Raw_Data!S982</f>
        <v>Low</v>
      </c>
      <c r="V982" s="13" t="str">
        <f>Raw_Data!T982</f>
        <v>Pending</v>
      </c>
    </row>
    <row r="983" spans="1:22" x14ac:dyDescent="0.3">
      <c r="A983" s="13" t="str">
        <f>Raw_Data!A983</f>
        <v>EMP002</v>
      </c>
      <c r="B983" s="13" t="str">
        <f>Raw_Data!B983</f>
        <v>Priya Singh</v>
      </c>
      <c r="C983" s="13" t="str">
        <f>Raw_Data!C983</f>
        <v>Operations</v>
      </c>
      <c r="D983" s="13" t="str">
        <f>Raw_Data!D983</f>
        <v>Process Executive</v>
      </c>
      <c r="E983" s="13" t="str">
        <f>Raw_Data!E983</f>
        <v>Kolkata</v>
      </c>
      <c r="F983" s="13" t="str">
        <f>Raw_Data!F983</f>
        <v>Amit Roy</v>
      </c>
      <c r="G983" s="14">
        <f>DATE(VALUE(RIGHT(Raw_Data!G983,4)),VALUE(MID(Raw_Data!G983,4,2)),VALUE(LEFT(Raw_Data!G983,2)))</f>
        <v>46170</v>
      </c>
      <c r="H983" s="13" t="str">
        <f t="shared" si="60"/>
        <v>May-2026</v>
      </c>
      <c r="I983" s="13" t="str">
        <f t="shared" si="61"/>
        <v>Thu</v>
      </c>
      <c r="J983" s="13" t="str">
        <f>Raw_Data!H983</f>
        <v>Present</v>
      </c>
      <c r="K983" s="15">
        <f>IF(Raw_Data!I983="","",TIMEVALUE(Raw_Data!I983))</f>
        <v>0.42986111111111114</v>
      </c>
      <c r="L983" s="15">
        <f>IF(Raw_Data!J983="","",TIMEVALUE(Raw_Data!J983))</f>
        <v>0.79722222222222228</v>
      </c>
      <c r="M983" s="13">
        <f>Raw_Data!K983</f>
        <v>8.82</v>
      </c>
      <c r="N983" s="13">
        <f>Raw_Data!L983</f>
        <v>24</v>
      </c>
      <c r="O983" s="13">
        <f>Raw_Data!M983</f>
        <v>17</v>
      </c>
      <c r="P983" s="13">
        <f t="shared" si="62"/>
        <v>7</v>
      </c>
      <c r="Q983" s="13">
        <f>Raw_Data!O983</f>
        <v>24</v>
      </c>
      <c r="R983" s="16">
        <f t="shared" si="63"/>
        <v>70.833333333333343</v>
      </c>
      <c r="S983" s="16">
        <f>Raw_Data!Q983</f>
        <v>70.8</v>
      </c>
      <c r="T983" s="17">
        <f>Raw_Data!R983</f>
        <v>0.82</v>
      </c>
      <c r="U983" s="13" t="str">
        <f>Raw_Data!S983</f>
        <v>Medium</v>
      </c>
      <c r="V983" s="13" t="str">
        <f>Raw_Data!T983</f>
        <v>Pending</v>
      </c>
    </row>
    <row r="984" spans="1:22" x14ac:dyDescent="0.3">
      <c r="A984" s="13" t="str">
        <f>Raw_Data!A984</f>
        <v>EMP003</v>
      </c>
      <c r="B984" s="13" t="str">
        <f>Raw_Data!B984</f>
        <v>Rahul Verma</v>
      </c>
      <c r="C984" s="13" t="str">
        <f>Raw_Data!C984</f>
        <v>Operations</v>
      </c>
      <c r="D984" s="13" t="str">
        <f>Raw_Data!D984</f>
        <v>Process Executive</v>
      </c>
      <c r="E984" s="13" t="str">
        <f>Raw_Data!E984</f>
        <v>Kolkata</v>
      </c>
      <c r="F984" s="13" t="str">
        <f>Raw_Data!F984</f>
        <v>Amit Roy</v>
      </c>
      <c r="G984" s="14">
        <f>DATE(VALUE(RIGHT(Raw_Data!G984,4)),VALUE(MID(Raw_Data!G984,4,2)),VALUE(LEFT(Raw_Data!G984,2)))</f>
        <v>46170</v>
      </c>
      <c r="H984" s="13" t="str">
        <f t="shared" si="60"/>
        <v>May-2026</v>
      </c>
      <c r="I984" s="13" t="str">
        <f t="shared" si="61"/>
        <v>Thu</v>
      </c>
      <c r="J984" s="13" t="str">
        <f>Raw_Data!H984</f>
        <v>Present</v>
      </c>
      <c r="K984" s="15">
        <f>IF(Raw_Data!I984="","",TIMEVALUE(Raw_Data!I984))</f>
        <v>0.38263888888888886</v>
      </c>
      <c r="L984" s="15">
        <f>IF(Raw_Data!J984="","",TIMEVALUE(Raw_Data!J984))</f>
        <v>0.7631944444444444</v>
      </c>
      <c r="M984" s="13">
        <f>Raw_Data!K984</f>
        <v>9.14</v>
      </c>
      <c r="N984" s="13">
        <f>Raw_Data!L984</f>
        <v>19</v>
      </c>
      <c r="O984" s="13">
        <f>Raw_Data!M984</f>
        <v>17</v>
      </c>
      <c r="P984" s="13">
        <f t="shared" si="62"/>
        <v>2</v>
      </c>
      <c r="Q984" s="13">
        <f>Raw_Data!O984</f>
        <v>19</v>
      </c>
      <c r="R984" s="16">
        <f t="shared" si="63"/>
        <v>89.473684210526315</v>
      </c>
      <c r="S984" s="16">
        <f>Raw_Data!Q984</f>
        <v>89.5</v>
      </c>
      <c r="T984" s="17">
        <f>Raw_Data!R984</f>
        <v>1.1399999999999999</v>
      </c>
      <c r="U984" s="13" t="str">
        <f>Raw_Data!S984</f>
        <v>Medium</v>
      </c>
      <c r="V984" s="13" t="str">
        <f>Raw_Data!T984</f>
        <v>In Progress</v>
      </c>
    </row>
    <row r="985" spans="1:22" x14ac:dyDescent="0.3">
      <c r="A985" s="13" t="str">
        <f>Raw_Data!A985</f>
        <v>EMP004</v>
      </c>
      <c r="B985" s="13" t="str">
        <f>Raw_Data!B985</f>
        <v>Sneha Das</v>
      </c>
      <c r="C985" s="13" t="str">
        <f>Raw_Data!C985</f>
        <v>Operations</v>
      </c>
      <c r="D985" s="13" t="str">
        <f>Raw_Data!D985</f>
        <v>Senior Executive</v>
      </c>
      <c r="E985" s="13" t="str">
        <f>Raw_Data!E985</f>
        <v>Kolkata</v>
      </c>
      <c r="F985" s="13" t="str">
        <f>Raw_Data!F985</f>
        <v>Amit Roy</v>
      </c>
      <c r="G985" s="14">
        <f>DATE(VALUE(RIGHT(Raw_Data!G985,4)),VALUE(MID(Raw_Data!G985,4,2)),VALUE(LEFT(Raw_Data!G985,2)))</f>
        <v>46170</v>
      </c>
      <c r="H985" s="13" t="str">
        <f t="shared" si="60"/>
        <v>May-2026</v>
      </c>
      <c r="I985" s="13" t="str">
        <f t="shared" si="61"/>
        <v>Thu</v>
      </c>
      <c r="J985" s="13" t="str">
        <f>Raw_Data!H985</f>
        <v>Present</v>
      </c>
      <c r="K985" s="15">
        <f>IF(Raw_Data!I985="","",TIMEVALUE(Raw_Data!I985))</f>
        <v>0.41875000000000001</v>
      </c>
      <c r="L985" s="15">
        <f>IF(Raw_Data!J985="","",TIMEVALUE(Raw_Data!J985))</f>
        <v>0.76111111111111107</v>
      </c>
      <c r="M985" s="13">
        <f>Raw_Data!K985</f>
        <v>8.23</v>
      </c>
      <c r="N985" s="13">
        <f>Raw_Data!L985</f>
        <v>29</v>
      </c>
      <c r="O985" s="13">
        <f>Raw_Data!M985</f>
        <v>20</v>
      </c>
      <c r="P985" s="13">
        <f t="shared" si="62"/>
        <v>9</v>
      </c>
      <c r="Q985" s="13">
        <f>Raw_Data!O985</f>
        <v>29</v>
      </c>
      <c r="R985" s="16">
        <f t="shared" si="63"/>
        <v>68.965517241379317</v>
      </c>
      <c r="S985" s="16">
        <f>Raw_Data!Q985</f>
        <v>69</v>
      </c>
      <c r="T985" s="17">
        <f>Raw_Data!R985</f>
        <v>0.23</v>
      </c>
      <c r="U985" s="13" t="str">
        <f>Raw_Data!S985</f>
        <v>Low</v>
      </c>
      <c r="V985" s="13" t="str">
        <f>Raw_Data!T985</f>
        <v>Backlog</v>
      </c>
    </row>
    <row r="986" spans="1:22" x14ac:dyDescent="0.3">
      <c r="A986" s="13" t="str">
        <f>Raw_Data!A986</f>
        <v>EMP005</v>
      </c>
      <c r="B986" s="13" t="str">
        <f>Raw_Data!B986</f>
        <v>Vikram Patel</v>
      </c>
      <c r="C986" s="13" t="str">
        <f>Raw_Data!C986</f>
        <v>Operations</v>
      </c>
      <c r="D986" s="13" t="str">
        <f>Raw_Data!D986</f>
        <v>Process Executive</v>
      </c>
      <c r="E986" s="13" t="str">
        <f>Raw_Data!E986</f>
        <v>Kolkata</v>
      </c>
      <c r="F986" s="13" t="str">
        <f>Raw_Data!F986</f>
        <v>Amit Roy</v>
      </c>
      <c r="G986" s="14">
        <f>DATE(VALUE(RIGHT(Raw_Data!G986,4)),VALUE(MID(Raw_Data!G986,4,2)),VALUE(LEFT(Raw_Data!G986,2)))</f>
        <v>46170</v>
      </c>
      <c r="H986" s="13" t="str">
        <f t="shared" si="60"/>
        <v>May-2026</v>
      </c>
      <c r="I986" s="13" t="str">
        <f t="shared" si="61"/>
        <v>Thu</v>
      </c>
      <c r="J986" s="13" t="str">
        <f>Raw_Data!H986</f>
        <v>Present</v>
      </c>
      <c r="K986" s="15">
        <f>IF(Raw_Data!I986="","",TIMEVALUE(Raw_Data!I986))</f>
        <v>0.38750000000000001</v>
      </c>
      <c r="L986" s="15">
        <f>IF(Raw_Data!J986="","",TIMEVALUE(Raw_Data!J986))</f>
        <v>0.6958333333333333</v>
      </c>
      <c r="M986" s="13">
        <f>Raw_Data!K986</f>
        <v>7.4</v>
      </c>
      <c r="N986" s="13">
        <f>Raw_Data!L986</f>
        <v>23</v>
      </c>
      <c r="O986" s="13">
        <f>Raw_Data!M986</f>
        <v>22</v>
      </c>
      <c r="P986" s="13">
        <f t="shared" si="62"/>
        <v>1</v>
      </c>
      <c r="Q986" s="13">
        <f>Raw_Data!O986</f>
        <v>23</v>
      </c>
      <c r="R986" s="16">
        <f t="shared" si="63"/>
        <v>95.652173913043484</v>
      </c>
      <c r="S986" s="16">
        <f>Raw_Data!Q986</f>
        <v>95.7</v>
      </c>
      <c r="T986" s="17">
        <f>Raw_Data!R986</f>
        <v>0</v>
      </c>
      <c r="U986" s="13" t="str">
        <f>Raw_Data!S986</f>
        <v>High</v>
      </c>
      <c r="V986" s="13" t="str">
        <f>Raw_Data!T986</f>
        <v>In Progress</v>
      </c>
    </row>
    <row r="987" spans="1:22" x14ac:dyDescent="0.3">
      <c r="A987" s="13" t="str">
        <f>Raw_Data!A987</f>
        <v>EMP006</v>
      </c>
      <c r="B987" s="13" t="str">
        <f>Raw_Data!B987</f>
        <v>Ananya Gupta</v>
      </c>
      <c r="C987" s="13" t="str">
        <f>Raw_Data!C987</f>
        <v>Finance</v>
      </c>
      <c r="D987" s="13" t="str">
        <f>Raw_Data!D987</f>
        <v>Finance Executive</v>
      </c>
      <c r="E987" s="13" t="str">
        <f>Raw_Data!E987</f>
        <v>Kolkata</v>
      </c>
      <c r="F987" s="13" t="str">
        <f>Raw_Data!F987</f>
        <v>Neha Sen</v>
      </c>
      <c r="G987" s="14">
        <f>DATE(VALUE(RIGHT(Raw_Data!G987,4)),VALUE(MID(Raw_Data!G987,4,2)),VALUE(LEFT(Raw_Data!G987,2)))</f>
        <v>46170</v>
      </c>
      <c r="H987" s="13" t="str">
        <f t="shared" si="60"/>
        <v>May-2026</v>
      </c>
      <c r="I987" s="13" t="str">
        <f t="shared" si="61"/>
        <v>Thu</v>
      </c>
      <c r="J987" s="13" t="str">
        <f>Raw_Data!H987</f>
        <v>Present</v>
      </c>
      <c r="K987" s="15">
        <f>IF(Raw_Data!I987="","",TIMEVALUE(Raw_Data!I987))</f>
        <v>0.375</v>
      </c>
      <c r="L987" s="15">
        <f>IF(Raw_Data!J987="","",TIMEVALUE(Raw_Data!J987))</f>
        <v>0.72847222222222219</v>
      </c>
      <c r="M987" s="13">
        <f>Raw_Data!K987</f>
        <v>8.49</v>
      </c>
      <c r="N987" s="13">
        <f>Raw_Data!L987</f>
        <v>23</v>
      </c>
      <c r="O987" s="13">
        <f>Raw_Data!M987</f>
        <v>19</v>
      </c>
      <c r="P987" s="13">
        <f t="shared" si="62"/>
        <v>4</v>
      </c>
      <c r="Q987" s="13">
        <f>Raw_Data!O987</f>
        <v>23</v>
      </c>
      <c r="R987" s="16">
        <f t="shared" si="63"/>
        <v>82.608695652173907</v>
      </c>
      <c r="S987" s="16">
        <f>Raw_Data!Q987</f>
        <v>82.6</v>
      </c>
      <c r="T987" s="17">
        <f>Raw_Data!R987</f>
        <v>0.49</v>
      </c>
      <c r="U987" s="13" t="str">
        <f>Raw_Data!S987</f>
        <v>Medium</v>
      </c>
      <c r="V987" s="13" t="str">
        <f>Raw_Data!T987</f>
        <v>Pending</v>
      </c>
    </row>
    <row r="988" spans="1:22" x14ac:dyDescent="0.3">
      <c r="A988" s="13" t="str">
        <f>Raw_Data!A988</f>
        <v>EMP007</v>
      </c>
      <c r="B988" s="13" t="str">
        <f>Raw_Data!B988</f>
        <v>Rohan Mehta</v>
      </c>
      <c r="C988" s="13" t="str">
        <f>Raw_Data!C988</f>
        <v>Finance</v>
      </c>
      <c r="D988" s="13" t="str">
        <f>Raw_Data!D988</f>
        <v>Accounts Executive</v>
      </c>
      <c r="E988" s="13" t="str">
        <f>Raw_Data!E988</f>
        <v>Kolkata</v>
      </c>
      <c r="F988" s="13" t="str">
        <f>Raw_Data!F988</f>
        <v>Neha Sen</v>
      </c>
      <c r="G988" s="14">
        <f>DATE(VALUE(RIGHT(Raw_Data!G988,4)),VALUE(MID(Raw_Data!G988,4,2)),VALUE(LEFT(Raw_Data!G988,2)))</f>
        <v>46170</v>
      </c>
      <c r="H988" s="13" t="str">
        <f t="shared" si="60"/>
        <v>May-2026</v>
      </c>
      <c r="I988" s="13" t="str">
        <f t="shared" si="61"/>
        <v>Thu</v>
      </c>
      <c r="J988" s="13" t="str">
        <f>Raw_Data!H988</f>
        <v>Present</v>
      </c>
      <c r="K988" s="15">
        <f>IF(Raw_Data!I988="","",TIMEVALUE(Raw_Data!I988))</f>
        <v>0.38541666666666669</v>
      </c>
      <c r="L988" s="15">
        <f>IF(Raw_Data!J988="","",TIMEVALUE(Raw_Data!J988))</f>
        <v>0.74375000000000002</v>
      </c>
      <c r="M988" s="13">
        <f>Raw_Data!K988</f>
        <v>8.61</v>
      </c>
      <c r="N988" s="13">
        <f>Raw_Data!L988</f>
        <v>17</v>
      </c>
      <c r="O988" s="13">
        <f>Raw_Data!M988</f>
        <v>17</v>
      </c>
      <c r="P988" s="13">
        <f t="shared" si="62"/>
        <v>0</v>
      </c>
      <c r="Q988" s="13">
        <f>Raw_Data!O988</f>
        <v>17</v>
      </c>
      <c r="R988" s="16">
        <f t="shared" si="63"/>
        <v>100</v>
      </c>
      <c r="S988" s="16">
        <f>Raw_Data!Q988</f>
        <v>100</v>
      </c>
      <c r="T988" s="17">
        <f>Raw_Data!R988</f>
        <v>0.61</v>
      </c>
      <c r="U988" s="13" t="str">
        <f>Raw_Data!S988</f>
        <v>Low</v>
      </c>
      <c r="V988" s="13" t="str">
        <f>Raw_Data!T988</f>
        <v>Closed</v>
      </c>
    </row>
    <row r="989" spans="1:22" x14ac:dyDescent="0.3">
      <c r="A989" s="13" t="str">
        <f>Raw_Data!A989</f>
        <v>EMP008</v>
      </c>
      <c r="B989" s="13" t="str">
        <f>Raw_Data!B989</f>
        <v>Ishita Roy</v>
      </c>
      <c r="C989" s="13" t="str">
        <f>Raw_Data!C989</f>
        <v>Finance</v>
      </c>
      <c r="D989" s="13" t="str">
        <f>Raw_Data!D989</f>
        <v>Finance Executive</v>
      </c>
      <c r="E989" s="13" t="str">
        <f>Raw_Data!E989</f>
        <v>Kolkata</v>
      </c>
      <c r="F989" s="13" t="str">
        <f>Raw_Data!F989</f>
        <v>Neha Sen</v>
      </c>
      <c r="G989" s="14">
        <f>DATE(VALUE(RIGHT(Raw_Data!G989,4)),VALUE(MID(Raw_Data!G989,4,2)),VALUE(LEFT(Raw_Data!G989,2)))</f>
        <v>46170</v>
      </c>
      <c r="H989" s="13" t="str">
        <f t="shared" si="60"/>
        <v>May-2026</v>
      </c>
      <c r="I989" s="13" t="str">
        <f t="shared" si="61"/>
        <v>Thu</v>
      </c>
      <c r="J989" s="13" t="str">
        <f>Raw_Data!H989</f>
        <v>Present</v>
      </c>
      <c r="K989" s="15">
        <f>IF(Raw_Data!I989="","",TIMEVALUE(Raw_Data!I989))</f>
        <v>0.4236111111111111</v>
      </c>
      <c r="L989" s="15">
        <f>IF(Raw_Data!J989="","",TIMEVALUE(Raw_Data!J989))</f>
        <v>0.78055555555555556</v>
      </c>
      <c r="M989" s="13">
        <f>Raw_Data!K989</f>
        <v>8.57</v>
      </c>
      <c r="N989" s="13">
        <f>Raw_Data!L989</f>
        <v>16</v>
      </c>
      <c r="O989" s="13">
        <f>Raw_Data!M989</f>
        <v>15</v>
      </c>
      <c r="P989" s="13">
        <f t="shared" si="62"/>
        <v>1</v>
      </c>
      <c r="Q989" s="13">
        <f>Raw_Data!O989</f>
        <v>16</v>
      </c>
      <c r="R989" s="16">
        <f t="shared" si="63"/>
        <v>93.75</v>
      </c>
      <c r="S989" s="16">
        <f>Raw_Data!Q989</f>
        <v>93.8</v>
      </c>
      <c r="T989" s="17">
        <f>Raw_Data!R989</f>
        <v>0.56999999999999995</v>
      </c>
      <c r="U989" s="13" t="str">
        <f>Raw_Data!S989</f>
        <v>Low</v>
      </c>
      <c r="V989" s="13" t="str">
        <f>Raw_Data!T989</f>
        <v>In Progress</v>
      </c>
    </row>
    <row r="990" spans="1:22" x14ac:dyDescent="0.3">
      <c r="A990" s="13" t="str">
        <f>Raw_Data!A990</f>
        <v>EMP009</v>
      </c>
      <c r="B990" s="13" t="str">
        <f>Raw_Data!B990</f>
        <v>Arjun Nair</v>
      </c>
      <c r="C990" s="13" t="str">
        <f>Raw_Data!C990</f>
        <v>Sales</v>
      </c>
      <c r="D990" s="13" t="str">
        <f>Raw_Data!D990</f>
        <v>Sales Executive</v>
      </c>
      <c r="E990" s="13" t="str">
        <f>Raw_Data!E990</f>
        <v>Kolkata</v>
      </c>
      <c r="F990" s="13" t="str">
        <f>Raw_Data!F990</f>
        <v>Sourav Das</v>
      </c>
      <c r="G990" s="14">
        <f>DATE(VALUE(RIGHT(Raw_Data!G990,4)),VALUE(MID(Raw_Data!G990,4,2)),VALUE(LEFT(Raw_Data!G990,2)))</f>
        <v>46170</v>
      </c>
      <c r="H990" s="13" t="str">
        <f t="shared" si="60"/>
        <v>May-2026</v>
      </c>
      <c r="I990" s="13" t="str">
        <f t="shared" si="61"/>
        <v>Thu</v>
      </c>
      <c r="J990" s="13" t="str">
        <f>Raw_Data!H990</f>
        <v>Present</v>
      </c>
      <c r="K990" s="15">
        <f>IF(Raw_Data!I990="","",TIMEVALUE(Raw_Data!I990))</f>
        <v>0.37847222222222221</v>
      </c>
      <c r="L990" s="15">
        <f>IF(Raw_Data!J990="","",TIMEVALUE(Raw_Data!J990))</f>
        <v>0.73958333333333337</v>
      </c>
      <c r="M990" s="13">
        <f>Raw_Data!K990</f>
        <v>8.68</v>
      </c>
      <c r="N990" s="13">
        <f>Raw_Data!L990</f>
        <v>17</v>
      </c>
      <c r="O990" s="13">
        <f>Raw_Data!M990</f>
        <v>14</v>
      </c>
      <c r="P990" s="13">
        <f t="shared" si="62"/>
        <v>3</v>
      </c>
      <c r="Q990" s="13">
        <f>Raw_Data!O990</f>
        <v>17</v>
      </c>
      <c r="R990" s="16">
        <f t="shared" si="63"/>
        <v>82.35294117647058</v>
      </c>
      <c r="S990" s="16">
        <f>Raw_Data!Q990</f>
        <v>82.4</v>
      </c>
      <c r="T990" s="17">
        <f>Raw_Data!R990</f>
        <v>0.68</v>
      </c>
      <c r="U990" s="13" t="str">
        <f>Raw_Data!S990</f>
        <v>Medium</v>
      </c>
      <c r="V990" s="13" t="str">
        <f>Raw_Data!T990</f>
        <v>In Progress</v>
      </c>
    </row>
    <row r="991" spans="1:22" x14ac:dyDescent="0.3">
      <c r="A991" s="13" t="str">
        <f>Raw_Data!A991</f>
        <v>EMP010</v>
      </c>
      <c r="B991" s="13" t="str">
        <f>Raw_Data!B991</f>
        <v>Meera Kapoor</v>
      </c>
      <c r="C991" s="13" t="str">
        <f>Raw_Data!C991</f>
        <v>Sales</v>
      </c>
      <c r="D991" s="13" t="str">
        <f>Raw_Data!D991</f>
        <v>Sales Executive</v>
      </c>
      <c r="E991" s="13" t="str">
        <f>Raw_Data!E991</f>
        <v>Kolkata</v>
      </c>
      <c r="F991" s="13" t="str">
        <f>Raw_Data!F991</f>
        <v>Sourav Das</v>
      </c>
      <c r="G991" s="14">
        <f>DATE(VALUE(RIGHT(Raw_Data!G991,4)),VALUE(MID(Raw_Data!G991,4,2)),VALUE(LEFT(Raw_Data!G991,2)))</f>
        <v>46170</v>
      </c>
      <c r="H991" s="13" t="str">
        <f t="shared" si="60"/>
        <v>May-2026</v>
      </c>
      <c r="I991" s="13" t="str">
        <f t="shared" si="61"/>
        <v>Thu</v>
      </c>
      <c r="J991" s="13" t="str">
        <f>Raw_Data!H991</f>
        <v>Present</v>
      </c>
      <c r="K991" s="15">
        <f>IF(Raw_Data!I991="","",TIMEVALUE(Raw_Data!I991))</f>
        <v>0.38680555555555557</v>
      </c>
      <c r="L991" s="15">
        <f>IF(Raw_Data!J991="","",TIMEVALUE(Raw_Data!J991))</f>
        <v>0.70763888888888893</v>
      </c>
      <c r="M991" s="13">
        <f>Raw_Data!K991</f>
        <v>7.71</v>
      </c>
      <c r="N991" s="13">
        <f>Raw_Data!L991</f>
        <v>19</v>
      </c>
      <c r="O991" s="13">
        <f>Raw_Data!M991</f>
        <v>17</v>
      </c>
      <c r="P991" s="13">
        <f t="shared" si="62"/>
        <v>2</v>
      </c>
      <c r="Q991" s="13">
        <f>Raw_Data!O991</f>
        <v>19</v>
      </c>
      <c r="R991" s="16">
        <f t="shared" si="63"/>
        <v>89.473684210526315</v>
      </c>
      <c r="S991" s="16">
        <f>Raw_Data!Q991</f>
        <v>89.5</v>
      </c>
      <c r="T991" s="17">
        <f>Raw_Data!R991</f>
        <v>0</v>
      </c>
      <c r="U991" s="13" t="str">
        <f>Raw_Data!S991</f>
        <v>High</v>
      </c>
      <c r="V991" s="13" t="str">
        <f>Raw_Data!T991</f>
        <v>In Progress</v>
      </c>
    </row>
    <row r="992" spans="1:22" x14ac:dyDescent="0.3">
      <c r="A992" s="13" t="str">
        <f>Raw_Data!A992</f>
        <v>EMP011</v>
      </c>
      <c r="B992" s="13" t="str">
        <f>Raw_Data!B992</f>
        <v>Karan Malhotra</v>
      </c>
      <c r="C992" s="13" t="str">
        <f>Raw_Data!C992</f>
        <v>Sales</v>
      </c>
      <c r="D992" s="13" t="str">
        <f>Raw_Data!D992</f>
        <v>Senior Executive</v>
      </c>
      <c r="E992" s="13" t="str">
        <f>Raw_Data!E992</f>
        <v>Kolkata</v>
      </c>
      <c r="F992" s="13" t="str">
        <f>Raw_Data!F992</f>
        <v>Sourav Das</v>
      </c>
      <c r="G992" s="14">
        <f>DATE(VALUE(RIGHT(Raw_Data!G992,4)),VALUE(MID(Raw_Data!G992,4,2)),VALUE(LEFT(Raw_Data!G992,2)))</f>
        <v>46170</v>
      </c>
      <c r="H992" s="13" t="str">
        <f t="shared" si="60"/>
        <v>May-2026</v>
      </c>
      <c r="I992" s="13" t="str">
        <f t="shared" si="61"/>
        <v>Thu</v>
      </c>
      <c r="J992" s="13" t="str">
        <f>Raw_Data!H992</f>
        <v>Present</v>
      </c>
      <c r="K992" s="15">
        <f>IF(Raw_Data!I992="","",TIMEVALUE(Raw_Data!I992))</f>
        <v>0.38750000000000001</v>
      </c>
      <c r="L992" s="15">
        <f>IF(Raw_Data!J992="","",TIMEVALUE(Raw_Data!J992))</f>
        <v>0.69652777777777775</v>
      </c>
      <c r="M992" s="13">
        <f>Raw_Data!K992</f>
        <v>7.43</v>
      </c>
      <c r="N992" s="13">
        <f>Raw_Data!L992</f>
        <v>24</v>
      </c>
      <c r="O992" s="13">
        <f>Raw_Data!M992</f>
        <v>19</v>
      </c>
      <c r="P992" s="13">
        <f t="shared" si="62"/>
        <v>5</v>
      </c>
      <c r="Q992" s="13">
        <f>Raw_Data!O992</f>
        <v>24</v>
      </c>
      <c r="R992" s="16">
        <f t="shared" si="63"/>
        <v>79.166666666666657</v>
      </c>
      <c r="S992" s="16">
        <f>Raw_Data!Q992</f>
        <v>79.2</v>
      </c>
      <c r="T992" s="17">
        <f>Raw_Data!R992</f>
        <v>0</v>
      </c>
      <c r="U992" s="13" t="str">
        <f>Raw_Data!S992</f>
        <v>Low</v>
      </c>
      <c r="V992" s="13" t="str">
        <f>Raw_Data!T992</f>
        <v>Pending</v>
      </c>
    </row>
    <row r="993" spans="1:22" x14ac:dyDescent="0.3">
      <c r="A993" s="13" t="str">
        <f>Raw_Data!A993</f>
        <v>EMP012</v>
      </c>
      <c r="B993" s="13" t="str">
        <f>Raw_Data!B993</f>
        <v>Tanya Bose</v>
      </c>
      <c r="C993" s="13" t="str">
        <f>Raw_Data!C993</f>
        <v>HR</v>
      </c>
      <c r="D993" s="13" t="str">
        <f>Raw_Data!D993</f>
        <v>HR Executive</v>
      </c>
      <c r="E993" s="13" t="str">
        <f>Raw_Data!E993</f>
        <v>Kolkata</v>
      </c>
      <c r="F993" s="13" t="str">
        <f>Raw_Data!F993</f>
        <v>Ritu Ghosh</v>
      </c>
      <c r="G993" s="14">
        <f>DATE(VALUE(RIGHT(Raw_Data!G993,4)),VALUE(MID(Raw_Data!G993,4,2)),VALUE(LEFT(Raw_Data!G993,2)))</f>
        <v>46170</v>
      </c>
      <c r="H993" s="13" t="str">
        <f t="shared" si="60"/>
        <v>May-2026</v>
      </c>
      <c r="I993" s="13" t="str">
        <f t="shared" si="61"/>
        <v>Thu</v>
      </c>
      <c r="J993" s="13" t="str">
        <f>Raw_Data!H993</f>
        <v>Present</v>
      </c>
      <c r="K993" s="15">
        <f>IF(Raw_Data!I993="","",TIMEVALUE(Raw_Data!I993))</f>
        <v>0.42569444444444443</v>
      </c>
      <c r="L993" s="15">
        <f>IF(Raw_Data!J993="","",TIMEVALUE(Raw_Data!J993))</f>
        <v>0.74652777777777779</v>
      </c>
      <c r="M993" s="13">
        <f>Raw_Data!K993</f>
        <v>7.7</v>
      </c>
      <c r="N993" s="13">
        <f>Raw_Data!L993</f>
        <v>14</v>
      </c>
      <c r="O993" s="13">
        <f>Raw_Data!M993</f>
        <v>11</v>
      </c>
      <c r="P993" s="13">
        <f t="shared" si="62"/>
        <v>3</v>
      </c>
      <c r="Q993" s="13">
        <f>Raw_Data!O993</f>
        <v>14</v>
      </c>
      <c r="R993" s="16">
        <f t="shared" si="63"/>
        <v>78.571428571428569</v>
      </c>
      <c r="S993" s="16">
        <f>Raw_Data!Q993</f>
        <v>78.599999999999994</v>
      </c>
      <c r="T993" s="17">
        <f>Raw_Data!R993</f>
        <v>0</v>
      </c>
      <c r="U993" s="13" t="str">
        <f>Raw_Data!S993</f>
        <v>High</v>
      </c>
      <c r="V993" s="13" t="str">
        <f>Raw_Data!T993</f>
        <v>In Progress</v>
      </c>
    </row>
    <row r="994" spans="1:22" x14ac:dyDescent="0.3">
      <c r="A994" s="13" t="str">
        <f>Raw_Data!A994</f>
        <v>EMP013</v>
      </c>
      <c r="B994" s="13" t="str">
        <f>Raw_Data!B994</f>
        <v>Aditya Jain</v>
      </c>
      <c r="C994" s="13" t="str">
        <f>Raw_Data!C994</f>
        <v>Customer Support</v>
      </c>
      <c r="D994" s="13" t="str">
        <f>Raw_Data!D994</f>
        <v>Support Executive</v>
      </c>
      <c r="E994" s="13" t="str">
        <f>Raw_Data!E994</f>
        <v>Kolkata</v>
      </c>
      <c r="F994" s="13" t="str">
        <f>Raw_Data!F994</f>
        <v>Ritu Ghosh</v>
      </c>
      <c r="G994" s="14">
        <f>DATE(VALUE(RIGHT(Raw_Data!G994,4)),VALUE(MID(Raw_Data!G994,4,2)),VALUE(LEFT(Raw_Data!G994,2)))</f>
        <v>46170</v>
      </c>
      <c r="H994" s="13" t="str">
        <f t="shared" si="60"/>
        <v>May-2026</v>
      </c>
      <c r="I994" s="13" t="str">
        <f t="shared" si="61"/>
        <v>Thu</v>
      </c>
      <c r="J994" s="13" t="str">
        <f>Raw_Data!H994</f>
        <v>Present</v>
      </c>
      <c r="K994" s="15">
        <f>IF(Raw_Data!I994="","",TIMEVALUE(Raw_Data!I994))</f>
        <v>0.37916666666666665</v>
      </c>
      <c r="L994" s="15">
        <f>IF(Raw_Data!J994="","",TIMEVALUE(Raw_Data!J994))</f>
        <v>0.72013888888888888</v>
      </c>
      <c r="M994" s="13">
        <f>Raw_Data!K994</f>
        <v>8.19</v>
      </c>
      <c r="N994" s="13">
        <f>Raw_Data!L994</f>
        <v>21</v>
      </c>
      <c r="O994" s="13">
        <f>Raw_Data!M994</f>
        <v>16</v>
      </c>
      <c r="P994" s="13">
        <f t="shared" si="62"/>
        <v>5</v>
      </c>
      <c r="Q994" s="13">
        <f>Raw_Data!O994</f>
        <v>21</v>
      </c>
      <c r="R994" s="16">
        <f t="shared" si="63"/>
        <v>76.19047619047619</v>
      </c>
      <c r="S994" s="16">
        <f>Raw_Data!Q994</f>
        <v>76.2</v>
      </c>
      <c r="T994" s="17">
        <f>Raw_Data!R994</f>
        <v>0.19</v>
      </c>
      <c r="U994" s="13" t="str">
        <f>Raw_Data!S994</f>
        <v>Medium</v>
      </c>
      <c r="V994" s="13" t="str">
        <f>Raw_Data!T994</f>
        <v>Pending</v>
      </c>
    </row>
    <row r="995" spans="1:22" x14ac:dyDescent="0.3">
      <c r="A995" s="13" t="str">
        <f>Raw_Data!A995</f>
        <v>EMP014</v>
      </c>
      <c r="B995" s="13" t="str">
        <f>Raw_Data!B995</f>
        <v>Neha Agarwal</v>
      </c>
      <c r="C995" s="13" t="str">
        <f>Raw_Data!C995</f>
        <v>Customer Support</v>
      </c>
      <c r="D995" s="13" t="str">
        <f>Raw_Data!D995</f>
        <v>Support Executive</v>
      </c>
      <c r="E995" s="13" t="str">
        <f>Raw_Data!E995</f>
        <v>Kolkata</v>
      </c>
      <c r="F995" s="13" t="str">
        <f>Raw_Data!F995</f>
        <v>Ritu Ghosh</v>
      </c>
      <c r="G995" s="14">
        <f>DATE(VALUE(RIGHT(Raw_Data!G995,4)),VALUE(MID(Raw_Data!G995,4,2)),VALUE(LEFT(Raw_Data!G995,2)))</f>
        <v>46170</v>
      </c>
      <c r="H995" s="13" t="str">
        <f t="shared" si="60"/>
        <v>May-2026</v>
      </c>
      <c r="I995" s="13" t="str">
        <f t="shared" si="61"/>
        <v>Thu</v>
      </c>
      <c r="J995" s="13" t="str">
        <f>Raw_Data!H995</f>
        <v>Present</v>
      </c>
      <c r="K995" s="15">
        <f>IF(Raw_Data!I995="","",TIMEVALUE(Raw_Data!I995))</f>
        <v>0.375</v>
      </c>
      <c r="L995" s="15">
        <f>IF(Raw_Data!J995="","",TIMEVALUE(Raw_Data!J995))</f>
        <v>0.73750000000000004</v>
      </c>
      <c r="M995" s="13">
        <f>Raw_Data!K995</f>
        <v>8.7100000000000009</v>
      </c>
      <c r="N995" s="13">
        <f>Raw_Data!L995</f>
        <v>24</v>
      </c>
      <c r="O995" s="13">
        <f>Raw_Data!M995</f>
        <v>21</v>
      </c>
      <c r="P995" s="13">
        <f t="shared" si="62"/>
        <v>3</v>
      </c>
      <c r="Q995" s="13">
        <f>Raw_Data!O995</f>
        <v>24</v>
      </c>
      <c r="R995" s="16">
        <f t="shared" si="63"/>
        <v>87.5</v>
      </c>
      <c r="S995" s="16">
        <f>Raw_Data!Q995</f>
        <v>87.5</v>
      </c>
      <c r="T995" s="17">
        <f>Raw_Data!R995</f>
        <v>0.71</v>
      </c>
      <c r="U995" s="13" t="str">
        <f>Raw_Data!S995</f>
        <v>Medium</v>
      </c>
      <c r="V995" s="13" t="str">
        <f>Raw_Data!T995</f>
        <v>In Progress</v>
      </c>
    </row>
    <row r="996" spans="1:22" x14ac:dyDescent="0.3">
      <c r="A996" s="13" t="str">
        <f>Raw_Data!A996</f>
        <v>EMP015</v>
      </c>
      <c r="B996" s="13" t="str">
        <f>Raw_Data!B996</f>
        <v>Siddharth Roy</v>
      </c>
      <c r="C996" s="13" t="str">
        <f>Raw_Data!C996</f>
        <v>Customer Support</v>
      </c>
      <c r="D996" s="13" t="str">
        <f>Raw_Data!D996</f>
        <v>Senior Executive</v>
      </c>
      <c r="E996" s="13" t="str">
        <f>Raw_Data!E996</f>
        <v>Kolkata</v>
      </c>
      <c r="F996" s="13" t="str">
        <f>Raw_Data!F996</f>
        <v>Ritu Ghosh</v>
      </c>
      <c r="G996" s="14">
        <f>DATE(VALUE(RIGHT(Raw_Data!G996,4)),VALUE(MID(Raw_Data!G996,4,2)),VALUE(LEFT(Raw_Data!G996,2)))</f>
        <v>46170</v>
      </c>
      <c r="H996" s="13" t="str">
        <f t="shared" si="60"/>
        <v>May-2026</v>
      </c>
      <c r="I996" s="13" t="str">
        <f t="shared" si="61"/>
        <v>Thu</v>
      </c>
      <c r="J996" s="13" t="str">
        <f>Raw_Data!H996</f>
        <v>Present</v>
      </c>
      <c r="K996" s="15">
        <f>IF(Raw_Data!I996="","",TIMEVALUE(Raw_Data!I996))</f>
        <v>0.42222222222222222</v>
      </c>
      <c r="L996" s="15">
        <f>IF(Raw_Data!J996="","",TIMEVALUE(Raw_Data!J996))</f>
        <v>0.81597222222222221</v>
      </c>
      <c r="M996" s="13">
        <f>Raw_Data!K996</f>
        <v>9.4499999999999993</v>
      </c>
      <c r="N996" s="13">
        <f>Raw_Data!L996</f>
        <v>27</v>
      </c>
      <c r="O996" s="13">
        <f>Raw_Data!M996</f>
        <v>24</v>
      </c>
      <c r="P996" s="13">
        <f t="shared" si="62"/>
        <v>3</v>
      </c>
      <c r="Q996" s="13">
        <f>Raw_Data!O996</f>
        <v>27</v>
      </c>
      <c r="R996" s="16">
        <f t="shared" si="63"/>
        <v>88.888888888888886</v>
      </c>
      <c r="S996" s="16">
        <f>Raw_Data!Q996</f>
        <v>88.9</v>
      </c>
      <c r="T996" s="17">
        <f>Raw_Data!R996</f>
        <v>1.45</v>
      </c>
      <c r="U996" s="13" t="str">
        <f>Raw_Data!S996</f>
        <v>Medium</v>
      </c>
      <c r="V996" s="13" t="str">
        <f>Raw_Data!T996</f>
        <v>In Progress</v>
      </c>
    </row>
    <row r="997" spans="1:22" x14ac:dyDescent="0.3">
      <c r="A997" s="13" t="str">
        <f>Raw_Data!A997</f>
        <v>EMP016</v>
      </c>
      <c r="B997" s="13" t="str">
        <f>Raw_Data!B997</f>
        <v>Pooja Saha</v>
      </c>
      <c r="C997" s="13" t="str">
        <f>Raw_Data!C997</f>
        <v>Operations</v>
      </c>
      <c r="D997" s="13" t="str">
        <f>Raw_Data!D997</f>
        <v>Process Executive</v>
      </c>
      <c r="E997" s="13" t="str">
        <f>Raw_Data!E997</f>
        <v>Durgapur</v>
      </c>
      <c r="F997" s="13" t="str">
        <f>Raw_Data!F997</f>
        <v>Amit Roy</v>
      </c>
      <c r="G997" s="14">
        <f>DATE(VALUE(RIGHT(Raw_Data!G997,4)),VALUE(MID(Raw_Data!G997,4,2)),VALUE(LEFT(Raw_Data!G997,2)))</f>
        <v>46170</v>
      </c>
      <c r="H997" s="13" t="str">
        <f t="shared" si="60"/>
        <v>May-2026</v>
      </c>
      <c r="I997" s="13" t="str">
        <f t="shared" si="61"/>
        <v>Thu</v>
      </c>
      <c r="J997" s="13" t="str">
        <f>Raw_Data!H997</f>
        <v>Present</v>
      </c>
      <c r="K997" s="15">
        <f>IF(Raw_Data!I997="","",TIMEVALUE(Raw_Data!I997))</f>
        <v>0.42916666666666664</v>
      </c>
      <c r="L997" s="15">
        <f>IF(Raw_Data!J997="","",TIMEVALUE(Raw_Data!J997))</f>
        <v>0.80138888888888893</v>
      </c>
      <c r="M997" s="13">
        <f>Raw_Data!K997</f>
        <v>8.94</v>
      </c>
      <c r="N997" s="13">
        <f>Raw_Data!L997</f>
        <v>27</v>
      </c>
      <c r="O997" s="13">
        <f>Raw_Data!M997</f>
        <v>23</v>
      </c>
      <c r="P997" s="13">
        <f t="shared" si="62"/>
        <v>4</v>
      </c>
      <c r="Q997" s="13">
        <f>Raw_Data!O997</f>
        <v>27</v>
      </c>
      <c r="R997" s="16">
        <f t="shared" si="63"/>
        <v>85.18518518518519</v>
      </c>
      <c r="S997" s="16">
        <f>Raw_Data!Q997</f>
        <v>85.2</v>
      </c>
      <c r="T997" s="17">
        <f>Raw_Data!R997</f>
        <v>0.94</v>
      </c>
      <c r="U997" s="13" t="str">
        <f>Raw_Data!S997</f>
        <v>Low</v>
      </c>
      <c r="V997" s="13" t="str">
        <f>Raw_Data!T997</f>
        <v>Pending</v>
      </c>
    </row>
    <row r="998" spans="1:22" x14ac:dyDescent="0.3">
      <c r="A998" s="13" t="str">
        <f>Raw_Data!A998</f>
        <v>EMP017</v>
      </c>
      <c r="B998" s="13" t="str">
        <f>Raw_Data!B998</f>
        <v>Abhishek Paul</v>
      </c>
      <c r="C998" s="13" t="str">
        <f>Raw_Data!C998</f>
        <v>Operations</v>
      </c>
      <c r="D998" s="13" t="str">
        <f>Raw_Data!D998</f>
        <v>Process Executive</v>
      </c>
      <c r="E998" s="13" t="str">
        <f>Raw_Data!E998</f>
        <v>Durgapur</v>
      </c>
      <c r="F998" s="13" t="str">
        <f>Raw_Data!F998</f>
        <v>Amit Roy</v>
      </c>
      <c r="G998" s="14">
        <f>DATE(VALUE(RIGHT(Raw_Data!G998,4)),VALUE(MID(Raw_Data!G998,4,2)),VALUE(LEFT(Raw_Data!G998,2)))</f>
        <v>46170</v>
      </c>
      <c r="H998" s="13" t="str">
        <f t="shared" si="60"/>
        <v>May-2026</v>
      </c>
      <c r="I998" s="13" t="str">
        <f t="shared" si="61"/>
        <v>Thu</v>
      </c>
      <c r="J998" s="13" t="str">
        <f>Raw_Data!H998</f>
        <v>Present</v>
      </c>
      <c r="K998" s="15">
        <f>IF(Raw_Data!I998="","",TIMEVALUE(Raw_Data!I998))</f>
        <v>0.3840277777777778</v>
      </c>
      <c r="L998" s="15">
        <f>IF(Raw_Data!J998="","",TIMEVALUE(Raw_Data!J998))</f>
        <v>0.72430555555555554</v>
      </c>
      <c r="M998" s="13">
        <f>Raw_Data!K998</f>
        <v>8.18</v>
      </c>
      <c r="N998" s="13">
        <f>Raw_Data!L998</f>
        <v>25</v>
      </c>
      <c r="O998" s="13">
        <f>Raw_Data!M998</f>
        <v>25</v>
      </c>
      <c r="P998" s="13">
        <f t="shared" si="62"/>
        <v>0</v>
      </c>
      <c r="Q998" s="13">
        <f>Raw_Data!O998</f>
        <v>25</v>
      </c>
      <c r="R998" s="16">
        <f t="shared" si="63"/>
        <v>100</v>
      </c>
      <c r="S998" s="16">
        <f>Raw_Data!Q998</f>
        <v>100</v>
      </c>
      <c r="T998" s="17">
        <f>Raw_Data!R998</f>
        <v>0.18</v>
      </c>
      <c r="U998" s="13" t="str">
        <f>Raw_Data!S998</f>
        <v>Low</v>
      </c>
      <c r="V998" s="13" t="str">
        <f>Raw_Data!T998</f>
        <v>Closed</v>
      </c>
    </row>
    <row r="999" spans="1:22" x14ac:dyDescent="0.3">
      <c r="A999" s="13" t="str">
        <f>Raw_Data!A999</f>
        <v>EMP018</v>
      </c>
      <c r="B999" s="13" t="str">
        <f>Raw_Data!B999</f>
        <v>Nandini Ghosh</v>
      </c>
      <c r="C999" s="13" t="str">
        <f>Raw_Data!C999</f>
        <v>Finance</v>
      </c>
      <c r="D999" s="13" t="str">
        <f>Raw_Data!D999</f>
        <v>Finance Executive</v>
      </c>
      <c r="E999" s="13" t="str">
        <f>Raw_Data!E999</f>
        <v>Durgapur</v>
      </c>
      <c r="F999" s="13" t="str">
        <f>Raw_Data!F999</f>
        <v>Neha Sen</v>
      </c>
      <c r="G999" s="14">
        <f>DATE(VALUE(RIGHT(Raw_Data!G999,4)),VALUE(MID(Raw_Data!G999,4,2)),VALUE(LEFT(Raw_Data!G999,2)))</f>
        <v>46170</v>
      </c>
      <c r="H999" s="13" t="str">
        <f t="shared" si="60"/>
        <v>May-2026</v>
      </c>
      <c r="I999" s="13" t="str">
        <f t="shared" si="61"/>
        <v>Thu</v>
      </c>
      <c r="J999" s="13" t="str">
        <f>Raw_Data!H999</f>
        <v>Late</v>
      </c>
      <c r="K999" s="15">
        <f>IF(Raw_Data!I999="","",TIMEVALUE(Raw_Data!I999))</f>
        <v>0.46250000000000002</v>
      </c>
      <c r="L999" s="15">
        <f>IF(Raw_Data!J999="","",TIMEVALUE(Raw_Data!J999))</f>
        <v>0.84652777777777777</v>
      </c>
      <c r="M999" s="13">
        <f>Raw_Data!K999</f>
        <v>9.23</v>
      </c>
      <c r="N999" s="13">
        <f>Raw_Data!L999</f>
        <v>15</v>
      </c>
      <c r="O999" s="13">
        <f>Raw_Data!M999</f>
        <v>11</v>
      </c>
      <c r="P999" s="13">
        <f t="shared" si="62"/>
        <v>4</v>
      </c>
      <c r="Q999" s="13">
        <f>Raw_Data!O999</f>
        <v>15</v>
      </c>
      <c r="R999" s="16">
        <f t="shared" si="63"/>
        <v>73.333333333333329</v>
      </c>
      <c r="S999" s="16">
        <f>Raw_Data!Q999</f>
        <v>73.3</v>
      </c>
      <c r="T999" s="17">
        <f>Raw_Data!R999</f>
        <v>1.23</v>
      </c>
      <c r="U999" s="13" t="str">
        <f>Raw_Data!S999</f>
        <v>Medium</v>
      </c>
      <c r="V999" s="13" t="str">
        <f>Raw_Data!T999</f>
        <v>Pending</v>
      </c>
    </row>
    <row r="1000" spans="1:22" x14ac:dyDescent="0.3">
      <c r="A1000" s="13" t="str">
        <f>Raw_Data!A1000</f>
        <v>EMP019</v>
      </c>
      <c r="B1000" s="13" t="str">
        <f>Raw_Data!B1000</f>
        <v>Manish Kumar</v>
      </c>
      <c r="C1000" s="13" t="str">
        <f>Raw_Data!C1000</f>
        <v>Sales</v>
      </c>
      <c r="D1000" s="13" t="str">
        <f>Raw_Data!D1000</f>
        <v>Sales Executive</v>
      </c>
      <c r="E1000" s="13" t="str">
        <f>Raw_Data!E1000</f>
        <v>Durgapur</v>
      </c>
      <c r="F1000" s="13" t="str">
        <f>Raw_Data!F1000</f>
        <v>Sourav Das</v>
      </c>
      <c r="G1000" s="14">
        <f>DATE(VALUE(RIGHT(Raw_Data!G1000,4)),VALUE(MID(Raw_Data!G1000,4,2)),VALUE(LEFT(Raw_Data!G1000,2)))</f>
        <v>46170</v>
      </c>
      <c r="H1000" s="13" t="str">
        <f t="shared" si="60"/>
        <v>May-2026</v>
      </c>
      <c r="I1000" s="13" t="str">
        <f t="shared" si="61"/>
        <v>Thu</v>
      </c>
      <c r="J1000" s="13" t="str">
        <f>Raw_Data!H1000</f>
        <v>Present</v>
      </c>
      <c r="K1000" s="15">
        <f>IF(Raw_Data!I1000="","",TIMEVALUE(Raw_Data!I1000))</f>
        <v>0.37708333333333333</v>
      </c>
      <c r="L1000" s="15">
        <f>IF(Raw_Data!J1000="","",TIMEVALUE(Raw_Data!J1000))</f>
        <v>0.69166666666666665</v>
      </c>
      <c r="M1000" s="13">
        <f>Raw_Data!K1000</f>
        <v>7.56</v>
      </c>
      <c r="N1000" s="13">
        <f>Raw_Data!L1000</f>
        <v>24</v>
      </c>
      <c r="O1000" s="13">
        <f>Raw_Data!M1000</f>
        <v>17</v>
      </c>
      <c r="P1000" s="13">
        <f t="shared" si="62"/>
        <v>7</v>
      </c>
      <c r="Q1000" s="13">
        <f>Raw_Data!O1000</f>
        <v>24</v>
      </c>
      <c r="R1000" s="16">
        <f t="shared" si="63"/>
        <v>70.833333333333343</v>
      </c>
      <c r="S1000" s="16">
        <f>Raw_Data!Q1000</f>
        <v>70.8</v>
      </c>
      <c r="T1000" s="17">
        <f>Raw_Data!R1000</f>
        <v>0</v>
      </c>
      <c r="U1000" s="13" t="str">
        <f>Raw_Data!S1000</f>
        <v>Medium</v>
      </c>
      <c r="V1000" s="13" t="str">
        <f>Raw_Data!T1000</f>
        <v>Pending</v>
      </c>
    </row>
    <row r="1001" spans="1:22" x14ac:dyDescent="0.3">
      <c r="A1001" s="13" t="str">
        <f>Raw_Data!A1001</f>
        <v>EMP020</v>
      </c>
      <c r="B1001" s="13" t="str">
        <f>Raw_Data!B1001</f>
        <v>Riya Chatterjee</v>
      </c>
      <c r="C1001" s="13" t="str">
        <f>Raw_Data!C1001</f>
        <v>Customer Support</v>
      </c>
      <c r="D1001" s="13" t="str">
        <f>Raw_Data!D1001</f>
        <v>Support Executive</v>
      </c>
      <c r="E1001" s="13" t="str">
        <f>Raw_Data!E1001</f>
        <v>Durgapur</v>
      </c>
      <c r="F1001" s="13" t="str">
        <f>Raw_Data!F1001</f>
        <v>Ritu Ghosh</v>
      </c>
      <c r="G1001" s="14">
        <f>DATE(VALUE(RIGHT(Raw_Data!G1001,4)),VALUE(MID(Raw_Data!G1001,4,2)),VALUE(LEFT(Raw_Data!G1001,2)))</f>
        <v>46170</v>
      </c>
      <c r="H1001" s="13" t="str">
        <f t="shared" si="60"/>
        <v>May-2026</v>
      </c>
      <c r="I1001" s="13" t="str">
        <f t="shared" si="61"/>
        <v>Thu</v>
      </c>
      <c r="J1001" s="13" t="str">
        <f>Raw_Data!H1001</f>
        <v>Present</v>
      </c>
      <c r="K1001" s="15">
        <f>IF(Raw_Data!I1001="","",TIMEVALUE(Raw_Data!I1001))</f>
        <v>0.4284722222222222</v>
      </c>
      <c r="L1001" s="15">
        <f>IF(Raw_Data!J1001="","",TIMEVALUE(Raw_Data!J1001))</f>
        <v>0.82708333333333328</v>
      </c>
      <c r="M1001" s="13">
        <f>Raw_Data!K1001</f>
        <v>9.58</v>
      </c>
      <c r="N1001" s="13">
        <f>Raw_Data!L1001</f>
        <v>18</v>
      </c>
      <c r="O1001" s="13">
        <f>Raw_Data!M1001</f>
        <v>13</v>
      </c>
      <c r="P1001" s="13">
        <f t="shared" si="62"/>
        <v>5</v>
      </c>
      <c r="Q1001" s="13">
        <f>Raw_Data!O1001</f>
        <v>18</v>
      </c>
      <c r="R1001" s="16">
        <f t="shared" si="63"/>
        <v>72.222222222222214</v>
      </c>
      <c r="S1001" s="16">
        <f>Raw_Data!Q1001</f>
        <v>72.2</v>
      </c>
      <c r="T1001" s="17">
        <f>Raw_Data!R1001</f>
        <v>1.58</v>
      </c>
      <c r="U1001" s="13" t="str">
        <f>Raw_Data!S1001</f>
        <v>Low</v>
      </c>
      <c r="V1001" s="13" t="str">
        <f>Raw_Data!T1001</f>
        <v>Pending</v>
      </c>
    </row>
    <row r="1002" spans="1:22" x14ac:dyDescent="0.3">
      <c r="A1002" s="13" t="str">
        <f>Raw_Data!A1002</f>
        <v>EMP001</v>
      </c>
      <c r="B1002" s="13" t="str">
        <f>Raw_Data!B1002</f>
        <v>Aarav Sharma</v>
      </c>
      <c r="C1002" s="13" t="str">
        <f>Raw_Data!C1002</f>
        <v>Operations</v>
      </c>
      <c r="D1002" s="13" t="str">
        <f>Raw_Data!D1002</f>
        <v>MIS Executive</v>
      </c>
      <c r="E1002" s="13" t="str">
        <f>Raw_Data!E1002</f>
        <v>Kolkata</v>
      </c>
      <c r="F1002" s="13" t="str">
        <f>Raw_Data!F1002</f>
        <v>Amit Roy</v>
      </c>
      <c r="G1002" s="14">
        <f>DATE(VALUE(RIGHT(Raw_Data!G1002,4)),VALUE(MID(Raw_Data!G1002,4,2)),VALUE(LEFT(Raw_Data!G1002,2)))</f>
        <v>46171</v>
      </c>
      <c r="H1002" s="13" t="str">
        <f t="shared" si="60"/>
        <v>May-2026</v>
      </c>
      <c r="I1002" s="13" t="str">
        <f t="shared" si="61"/>
        <v>Fri</v>
      </c>
      <c r="J1002" s="13" t="str">
        <f>Raw_Data!H1002</f>
        <v>Present</v>
      </c>
      <c r="K1002" s="15">
        <f>IF(Raw_Data!I1002="","",TIMEVALUE(Raw_Data!I1002))</f>
        <v>0.38680555555555557</v>
      </c>
      <c r="L1002" s="15">
        <f>IF(Raw_Data!J1002="","",TIMEVALUE(Raw_Data!J1002))</f>
        <v>0.70416666666666672</v>
      </c>
      <c r="M1002" s="13">
        <f>Raw_Data!K1002</f>
        <v>7.62</v>
      </c>
      <c r="N1002" s="13">
        <f>Raw_Data!L1002</f>
        <v>29</v>
      </c>
      <c r="O1002" s="13">
        <f>Raw_Data!M1002</f>
        <v>29</v>
      </c>
      <c r="P1002" s="13">
        <f t="shared" si="62"/>
        <v>0</v>
      </c>
      <c r="Q1002" s="13">
        <f>Raw_Data!O1002</f>
        <v>29</v>
      </c>
      <c r="R1002" s="16">
        <f t="shared" si="63"/>
        <v>100</v>
      </c>
      <c r="S1002" s="16">
        <f>Raw_Data!Q1002</f>
        <v>100</v>
      </c>
      <c r="T1002" s="17">
        <f>Raw_Data!R1002</f>
        <v>0</v>
      </c>
      <c r="U1002" s="13" t="str">
        <f>Raw_Data!S1002</f>
        <v>Low</v>
      </c>
      <c r="V1002" s="13" t="str">
        <f>Raw_Data!T1002</f>
        <v>Closed</v>
      </c>
    </row>
    <row r="1003" spans="1:22" x14ac:dyDescent="0.3">
      <c r="A1003" s="13" t="str">
        <f>Raw_Data!A1003</f>
        <v>EMP002</v>
      </c>
      <c r="B1003" s="13" t="str">
        <f>Raw_Data!B1003</f>
        <v>Priya Singh</v>
      </c>
      <c r="C1003" s="13" t="str">
        <f>Raw_Data!C1003</f>
        <v>Operations</v>
      </c>
      <c r="D1003" s="13" t="str">
        <f>Raw_Data!D1003</f>
        <v>Process Executive</v>
      </c>
      <c r="E1003" s="13" t="str">
        <f>Raw_Data!E1003</f>
        <v>Kolkata</v>
      </c>
      <c r="F1003" s="13" t="str">
        <f>Raw_Data!F1003</f>
        <v>Amit Roy</v>
      </c>
      <c r="G1003" s="14">
        <f>DATE(VALUE(RIGHT(Raw_Data!G1003,4)),VALUE(MID(Raw_Data!G1003,4,2)),VALUE(LEFT(Raw_Data!G1003,2)))</f>
        <v>46171</v>
      </c>
      <c r="H1003" s="13" t="str">
        <f t="shared" si="60"/>
        <v>May-2026</v>
      </c>
      <c r="I1003" s="13" t="str">
        <f t="shared" si="61"/>
        <v>Fri</v>
      </c>
      <c r="J1003" s="13" t="str">
        <f>Raw_Data!H1003</f>
        <v>Leave</v>
      </c>
      <c r="K1003" s="15" t="str">
        <f>IF(Raw_Data!I1003="","",TIMEVALUE(Raw_Data!I1003))</f>
        <v/>
      </c>
      <c r="L1003" s="15" t="str">
        <f>IF(Raw_Data!J1003="","",TIMEVALUE(Raw_Data!J1003))</f>
        <v/>
      </c>
      <c r="M1003" s="13">
        <f>Raw_Data!K1003</f>
        <v>0</v>
      </c>
      <c r="N1003" s="13">
        <f>Raw_Data!L1003</f>
        <v>0</v>
      </c>
      <c r="O1003" s="13">
        <f>Raw_Data!M1003</f>
        <v>0</v>
      </c>
      <c r="P1003" s="13">
        <f t="shared" si="62"/>
        <v>0</v>
      </c>
      <c r="Q1003" s="13">
        <f>Raw_Data!O1003</f>
        <v>0</v>
      </c>
      <c r="R1003" s="16">
        <f t="shared" si="63"/>
        <v>0</v>
      </c>
      <c r="S1003" s="16">
        <f>Raw_Data!Q1003</f>
        <v>0</v>
      </c>
      <c r="T1003" s="17">
        <f>Raw_Data!R1003</f>
        <v>0</v>
      </c>
      <c r="U1003" s="13" t="str">
        <f>Raw_Data!S1003</f>
        <v>Low</v>
      </c>
      <c r="V1003" s="13" t="str">
        <f>Raw_Data!T1003</f>
        <v>Closed</v>
      </c>
    </row>
    <row r="1004" spans="1:22" x14ac:dyDescent="0.3">
      <c r="A1004" s="13" t="str">
        <f>Raw_Data!A1004</f>
        <v>EMP003</v>
      </c>
      <c r="B1004" s="13" t="str">
        <f>Raw_Data!B1004</f>
        <v>Rahul Verma</v>
      </c>
      <c r="C1004" s="13" t="str">
        <f>Raw_Data!C1004</f>
        <v>Operations</v>
      </c>
      <c r="D1004" s="13" t="str">
        <f>Raw_Data!D1004</f>
        <v>Process Executive</v>
      </c>
      <c r="E1004" s="13" t="str">
        <f>Raw_Data!E1004</f>
        <v>Kolkata</v>
      </c>
      <c r="F1004" s="13" t="str">
        <f>Raw_Data!F1004</f>
        <v>Amit Roy</v>
      </c>
      <c r="G1004" s="14">
        <f>DATE(VALUE(RIGHT(Raw_Data!G1004,4)),VALUE(MID(Raw_Data!G1004,4,2)),VALUE(LEFT(Raw_Data!G1004,2)))</f>
        <v>46171</v>
      </c>
      <c r="H1004" s="13" t="str">
        <f t="shared" si="60"/>
        <v>May-2026</v>
      </c>
      <c r="I1004" s="13" t="str">
        <f t="shared" si="61"/>
        <v>Fri</v>
      </c>
      <c r="J1004" s="13" t="str">
        <f>Raw_Data!H1004</f>
        <v>Present</v>
      </c>
      <c r="K1004" s="15">
        <f>IF(Raw_Data!I1004="","",TIMEVALUE(Raw_Data!I1004))</f>
        <v>0.37569444444444444</v>
      </c>
      <c r="L1004" s="15">
        <f>IF(Raw_Data!J1004="","",TIMEVALUE(Raw_Data!J1004))</f>
        <v>0.76111111111111107</v>
      </c>
      <c r="M1004" s="13">
        <f>Raw_Data!K1004</f>
        <v>9.26</v>
      </c>
      <c r="N1004" s="13">
        <f>Raw_Data!L1004</f>
        <v>29</v>
      </c>
      <c r="O1004" s="13">
        <f>Raw_Data!M1004</f>
        <v>29</v>
      </c>
      <c r="P1004" s="13">
        <f t="shared" si="62"/>
        <v>0</v>
      </c>
      <c r="Q1004" s="13">
        <f>Raw_Data!O1004</f>
        <v>29</v>
      </c>
      <c r="R1004" s="16">
        <f t="shared" si="63"/>
        <v>100</v>
      </c>
      <c r="S1004" s="16">
        <f>Raw_Data!Q1004</f>
        <v>100</v>
      </c>
      <c r="T1004" s="17">
        <f>Raw_Data!R1004</f>
        <v>1.26</v>
      </c>
      <c r="U1004" s="13" t="str">
        <f>Raw_Data!S1004</f>
        <v>Low</v>
      </c>
      <c r="V1004" s="13" t="str">
        <f>Raw_Data!T1004</f>
        <v>Closed</v>
      </c>
    </row>
    <row r="1005" spans="1:22" x14ac:dyDescent="0.3">
      <c r="A1005" s="13" t="str">
        <f>Raw_Data!A1005</f>
        <v>EMP004</v>
      </c>
      <c r="B1005" s="13" t="str">
        <f>Raw_Data!B1005</f>
        <v>Sneha Das</v>
      </c>
      <c r="C1005" s="13" t="str">
        <f>Raw_Data!C1005</f>
        <v>Operations</v>
      </c>
      <c r="D1005" s="13" t="str">
        <f>Raw_Data!D1005</f>
        <v>Senior Executive</v>
      </c>
      <c r="E1005" s="13" t="str">
        <f>Raw_Data!E1005</f>
        <v>Kolkata</v>
      </c>
      <c r="F1005" s="13" t="str">
        <f>Raw_Data!F1005</f>
        <v>Amit Roy</v>
      </c>
      <c r="G1005" s="14">
        <f>DATE(VALUE(RIGHT(Raw_Data!G1005,4)),VALUE(MID(Raw_Data!G1005,4,2)),VALUE(LEFT(Raw_Data!G1005,2)))</f>
        <v>46171</v>
      </c>
      <c r="H1005" s="13" t="str">
        <f t="shared" si="60"/>
        <v>May-2026</v>
      </c>
      <c r="I1005" s="13" t="str">
        <f t="shared" si="61"/>
        <v>Fri</v>
      </c>
      <c r="J1005" s="13" t="str">
        <f>Raw_Data!H1005</f>
        <v>Present</v>
      </c>
      <c r="K1005" s="15">
        <f>IF(Raw_Data!I1005="","",TIMEVALUE(Raw_Data!I1005))</f>
        <v>0.42430555555555555</v>
      </c>
      <c r="L1005" s="15">
        <f>IF(Raw_Data!J1005="","",TIMEVALUE(Raw_Data!J1005))</f>
        <v>0.79097222222222219</v>
      </c>
      <c r="M1005" s="13">
        <f>Raw_Data!K1005</f>
        <v>8.81</v>
      </c>
      <c r="N1005" s="13">
        <f>Raw_Data!L1005</f>
        <v>27</v>
      </c>
      <c r="O1005" s="13">
        <f>Raw_Data!M1005</f>
        <v>27</v>
      </c>
      <c r="P1005" s="13">
        <f t="shared" si="62"/>
        <v>0</v>
      </c>
      <c r="Q1005" s="13">
        <f>Raw_Data!O1005</f>
        <v>27</v>
      </c>
      <c r="R1005" s="16">
        <f t="shared" si="63"/>
        <v>100</v>
      </c>
      <c r="S1005" s="16">
        <f>Raw_Data!Q1005</f>
        <v>100</v>
      </c>
      <c r="T1005" s="17">
        <f>Raw_Data!R1005</f>
        <v>0.81</v>
      </c>
      <c r="U1005" s="13" t="str">
        <f>Raw_Data!S1005</f>
        <v>Low</v>
      </c>
      <c r="V1005" s="13" t="str">
        <f>Raw_Data!T1005</f>
        <v>Closed</v>
      </c>
    </row>
    <row r="1006" spans="1:22" x14ac:dyDescent="0.3">
      <c r="A1006" s="13" t="str">
        <f>Raw_Data!A1006</f>
        <v>EMP005</v>
      </c>
      <c r="B1006" s="13" t="str">
        <f>Raw_Data!B1006</f>
        <v>Vikram Patel</v>
      </c>
      <c r="C1006" s="13" t="str">
        <f>Raw_Data!C1006</f>
        <v>Operations</v>
      </c>
      <c r="D1006" s="13" t="str">
        <f>Raw_Data!D1006</f>
        <v>Process Executive</v>
      </c>
      <c r="E1006" s="13" t="str">
        <f>Raw_Data!E1006</f>
        <v>Kolkata</v>
      </c>
      <c r="F1006" s="13" t="str">
        <f>Raw_Data!F1006</f>
        <v>Amit Roy</v>
      </c>
      <c r="G1006" s="14">
        <f>DATE(VALUE(RIGHT(Raw_Data!G1006,4)),VALUE(MID(Raw_Data!G1006,4,2)),VALUE(LEFT(Raw_Data!G1006,2)))</f>
        <v>46171</v>
      </c>
      <c r="H1006" s="13" t="str">
        <f t="shared" si="60"/>
        <v>May-2026</v>
      </c>
      <c r="I1006" s="13" t="str">
        <f t="shared" si="61"/>
        <v>Fri</v>
      </c>
      <c r="J1006" s="13" t="str">
        <f>Raw_Data!H1006</f>
        <v>Present</v>
      </c>
      <c r="K1006" s="15">
        <f>IF(Raw_Data!I1006="","",TIMEVALUE(Raw_Data!I1006))</f>
        <v>0.37986111111111109</v>
      </c>
      <c r="L1006" s="15">
        <f>IF(Raw_Data!J1006="","",TIMEVALUE(Raw_Data!J1006))</f>
        <v>0.69097222222222221</v>
      </c>
      <c r="M1006" s="13">
        <f>Raw_Data!K1006</f>
        <v>7.47</v>
      </c>
      <c r="N1006" s="13">
        <f>Raw_Data!L1006</f>
        <v>22</v>
      </c>
      <c r="O1006" s="13">
        <f>Raw_Data!M1006</f>
        <v>19</v>
      </c>
      <c r="P1006" s="13">
        <f t="shared" si="62"/>
        <v>3</v>
      </c>
      <c r="Q1006" s="13">
        <f>Raw_Data!O1006</f>
        <v>22</v>
      </c>
      <c r="R1006" s="16">
        <f t="shared" si="63"/>
        <v>86.36363636363636</v>
      </c>
      <c r="S1006" s="16">
        <f>Raw_Data!Q1006</f>
        <v>86.4</v>
      </c>
      <c r="T1006" s="17">
        <f>Raw_Data!R1006</f>
        <v>0</v>
      </c>
      <c r="U1006" s="13" t="str">
        <f>Raw_Data!S1006</f>
        <v>High</v>
      </c>
      <c r="V1006" s="13" t="str">
        <f>Raw_Data!T1006</f>
        <v>In Progress</v>
      </c>
    </row>
    <row r="1007" spans="1:22" x14ac:dyDescent="0.3">
      <c r="A1007" s="13" t="str">
        <f>Raw_Data!A1007</f>
        <v>EMP006</v>
      </c>
      <c r="B1007" s="13" t="str">
        <f>Raw_Data!B1007</f>
        <v>Ananya Gupta</v>
      </c>
      <c r="C1007" s="13" t="str">
        <f>Raw_Data!C1007</f>
        <v>Finance</v>
      </c>
      <c r="D1007" s="13" t="str">
        <f>Raw_Data!D1007</f>
        <v>Finance Executive</v>
      </c>
      <c r="E1007" s="13" t="str">
        <f>Raw_Data!E1007</f>
        <v>Kolkata</v>
      </c>
      <c r="F1007" s="13" t="str">
        <f>Raw_Data!F1007</f>
        <v>Neha Sen</v>
      </c>
      <c r="G1007" s="14">
        <f>DATE(VALUE(RIGHT(Raw_Data!G1007,4)),VALUE(MID(Raw_Data!G1007,4,2)),VALUE(LEFT(Raw_Data!G1007,2)))</f>
        <v>46171</v>
      </c>
      <c r="H1007" s="13" t="str">
        <f t="shared" si="60"/>
        <v>May-2026</v>
      </c>
      <c r="I1007" s="13" t="str">
        <f t="shared" si="61"/>
        <v>Fri</v>
      </c>
      <c r="J1007" s="13" t="str">
        <f>Raw_Data!H1007</f>
        <v>Late</v>
      </c>
      <c r="K1007" s="15">
        <f>IF(Raw_Data!I1007="","",TIMEVALUE(Raw_Data!I1007))</f>
        <v>0.46388888888888891</v>
      </c>
      <c r="L1007" s="15">
        <f>IF(Raw_Data!J1007="","",TIMEVALUE(Raw_Data!J1007))</f>
        <v>0.81319444444444444</v>
      </c>
      <c r="M1007" s="13">
        <f>Raw_Data!K1007</f>
        <v>8.39</v>
      </c>
      <c r="N1007" s="13">
        <f>Raw_Data!L1007</f>
        <v>5</v>
      </c>
      <c r="O1007" s="13">
        <f>Raw_Data!M1007</f>
        <v>3</v>
      </c>
      <c r="P1007" s="13">
        <f t="shared" si="62"/>
        <v>2</v>
      </c>
      <c r="Q1007" s="13">
        <f>Raw_Data!O1007</f>
        <v>5</v>
      </c>
      <c r="R1007" s="16">
        <f t="shared" si="63"/>
        <v>60</v>
      </c>
      <c r="S1007" s="16">
        <f>Raw_Data!Q1007</f>
        <v>60</v>
      </c>
      <c r="T1007" s="17">
        <f>Raw_Data!R1007</f>
        <v>0.39</v>
      </c>
      <c r="U1007" s="13" t="str">
        <f>Raw_Data!S1007</f>
        <v>Medium</v>
      </c>
      <c r="V1007" s="13" t="str">
        <f>Raw_Data!T1007</f>
        <v>In Progress</v>
      </c>
    </row>
    <row r="1008" spans="1:22" x14ac:dyDescent="0.3">
      <c r="A1008" s="13" t="str">
        <f>Raw_Data!A1008</f>
        <v>EMP007</v>
      </c>
      <c r="B1008" s="13" t="str">
        <f>Raw_Data!B1008</f>
        <v>Rohan Mehta</v>
      </c>
      <c r="C1008" s="13" t="str">
        <f>Raw_Data!C1008</f>
        <v>Finance</v>
      </c>
      <c r="D1008" s="13" t="str">
        <f>Raw_Data!D1008</f>
        <v>Accounts Executive</v>
      </c>
      <c r="E1008" s="13" t="str">
        <f>Raw_Data!E1008</f>
        <v>Kolkata</v>
      </c>
      <c r="F1008" s="13" t="str">
        <f>Raw_Data!F1008</f>
        <v>Neha Sen</v>
      </c>
      <c r="G1008" s="14">
        <f>DATE(VALUE(RIGHT(Raw_Data!G1008,4)),VALUE(MID(Raw_Data!G1008,4,2)),VALUE(LEFT(Raw_Data!G1008,2)))</f>
        <v>46171</v>
      </c>
      <c r="H1008" s="13" t="str">
        <f t="shared" si="60"/>
        <v>May-2026</v>
      </c>
      <c r="I1008" s="13" t="str">
        <f t="shared" si="61"/>
        <v>Fri</v>
      </c>
      <c r="J1008" s="13" t="str">
        <f>Raw_Data!H1008</f>
        <v>Present</v>
      </c>
      <c r="K1008" s="15">
        <f>IF(Raw_Data!I1008="","",TIMEVALUE(Raw_Data!I1008))</f>
        <v>0.38194444444444442</v>
      </c>
      <c r="L1008" s="15">
        <f>IF(Raw_Data!J1008="","",TIMEVALUE(Raw_Data!J1008))</f>
        <v>0.76527777777777772</v>
      </c>
      <c r="M1008" s="13">
        <f>Raw_Data!K1008</f>
        <v>9.1999999999999993</v>
      </c>
      <c r="N1008" s="13">
        <f>Raw_Data!L1008</f>
        <v>15</v>
      </c>
      <c r="O1008" s="13">
        <f>Raw_Data!M1008</f>
        <v>14</v>
      </c>
      <c r="P1008" s="13">
        <f t="shared" si="62"/>
        <v>1</v>
      </c>
      <c r="Q1008" s="13">
        <f>Raw_Data!O1008</f>
        <v>15</v>
      </c>
      <c r="R1008" s="16">
        <f t="shared" si="63"/>
        <v>93.333333333333329</v>
      </c>
      <c r="S1008" s="16">
        <f>Raw_Data!Q1008</f>
        <v>93.3</v>
      </c>
      <c r="T1008" s="17">
        <f>Raw_Data!R1008</f>
        <v>1.2</v>
      </c>
      <c r="U1008" s="13" t="str">
        <f>Raw_Data!S1008</f>
        <v>High</v>
      </c>
      <c r="V1008" s="13" t="str">
        <f>Raw_Data!T1008</f>
        <v>In Progress</v>
      </c>
    </row>
    <row r="1009" spans="1:22" x14ac:dyDescent="0.3">
      <c r="A1009" s="13" t="str">
        <f>Raw_Data!A1009</f>
        <v>EMP008</v>
      </c>
      <c r="B1009" s="13" t="str">
        <f>Raw_Data!B1009</f>
        <v>Ishita Roy</v>
      </c>
      <c r="C1009" s="13" t="str">
        <f>Raw_Data!C1009</f>
        <v>Finance</v>
      </c>
      <c r="D1009" s="13" t="str">
        <f>Raw_Data!D1009</f>
        <v>Finance Executive</v>
      </c>
      <c r="E1009" s="13" t="str">
        <f>Raw_Data!E1009</f>
        <v>Kolkata</v>
      </c>
      <c r="F1009" s="13" t="str">
        <f>Raw_Data!F1009</f>
        <v>Neha Sen</v>
      </c>
      <c r="G1009" s="14">
        <f>DATE(VALUE(RIGHT(Raw_Data!G1009,4)),VALUE(MID(Raw_Data!G1009,4,2)),VALUE(LEFT(Raw_Data!G1009,2)))</f>
        <v>46171</v>
      </c>
      <c r="H1009" s="13" t="str">
        <f t="shared" si="60"/>
        <v>May-2026</v>
      </c>
      <c r="I1009" s="13" t="str">
        <f t="shared" si="61"/>
        <v>Fri</v>
      </c>
      <c r="J1009" s="13" t="str">
        <f>Raw_Data!H1009</f>
        <v>Present</v>
      </c>
      <c r="K1009" s="15">
        <f>IF(Raw_Data!I1009="","",TIMEVALUE(Raw_Data!I1009))</f>
        <v>0.37847222222222221</v>
      </c>
      <c r="L1009" s="15">
        <f>IF(Raw_Data!J1009="","",TIMEVALUE(Raw_Data!J1009))</f>
        <v>0.69930555555555551</v>
      </c>
      <c r="M1009" s="13">
        <f>Raw_Data!K1009</f>
        <v>7.71</v>
      </c>
      <c r="N1009" s="13">
        <f>Raw_Data!L1009</f>
        <v>6</v>
      </c>
      <c r="O1009" s="13">
        <f>Raw_Data!M1009</f>
        <v>4</v>
      </c>
      <c r="P1009" s="13">
        <f t="shared" si="62"/>
        <v>2</v>
      </c>
      <c r="Q1009" s="13">
        <f>Raw_Data!O1009</f>
        <v>6</v>
      </c>
      <c r="R1009" s="16">
        <f t="shared" si="63"/>
        <v>66.666666666666657</v>
      </c>
      <c r="S1009" s="16">
        <f>Raw_Data!Q1009</f>
        <v>66.7</v>
      </c>
      <c r="T1009" s="17">
        <f>Raw_Data!R1009</f>
        <v>0</v>
      </c>
      <c r="U1009" s="13" t="str">
        <f>Raw_Data!S1009</f>
        <v>Medium</v>
      </c>
      <c r="V1009" s="13" t="str">
        <f>Raw_Data!T1009</f>
        <v>In Progress</v>
      </c>
    </row>
    <row r="1010" spans="1:22" x14ac:dyDescent="0.3">
      <c r="A1010" s="13" t="str">
        <f>Raw_Data!A1010</f>
        <v>EMP009</v>
      </c>
      <c r="B1010" s="13" t="str">
        <f>Raw_Data!B1010</f>
        <v>Arjun Nair</v>
      </c>
      <c r="C1010" s="13" t="str">
        <f>Raw_Data!C1010</f>
        <v>Sales</v>
      </c>
      <c r="D1010" s="13" t="str">
        <f>Raw_Data!D1010</f>
        <v>Sales Executive</v>
      </c>
      <c r="E1010" s="13" t="str">
        <f>Raw_Data!E1010</f>
        <v>Kolkata</v>
      </c>
      <c r="F1010" s="13" t="str">
        <f>Raw_Data!F1010</f>
        <v>Sourav Das</v>
      </c>
      <c r="G1010" s="14">
        <f>DATE(VALUE(RIGHT(Raw_Data!G1010,4)),VALUE(MID(Raw_Data!G1010,4,2)),VALUE(LEFT(Raw_Data!G1010,2)))</f>
        <v>46171</v>
      </c>
      <c r="H1010" s="13" t="str">
        <f t="shared" si="60"/>
        <v>May-2026</v>
      </c>
      <c r="I1010" s="13" t="str">
        <f t="shared" si="61"/>
        <v>Fri</v>
      </c>
      <c r="J1010" s="13" t="str">
        <f>Raw_Data!H1010</f>
        <v>Present</v>
      </c>
      <c r="K1010" s="15">
        <f>IF(Raw_Data!I1010="","",TIMEVALUE(Raw_Data!I1010))</f>
        <v>0.38541666666666669</v>
      </c>
      <c r="L1010" s="15">
        <f>IF(Raw_Data!J1010="","",TIMEVALUE(Raw_Data!J1010))</f>
        <v>0.73819444444444449</v>
      </c>
      <c r="M1010" s="13">
        <f>Raw_Data!K1010</f>
        <v>8.48</v>
      </c>
      <c r="N1010" s="13">
        <f>Raw_Data!L1010</f>
        <v>19</v>
      </c>
      <c r="O1010" s="13">
        <f>Raw_Data!M1010</f>
        <v>17</v>
      </c>
      <c r="P1010" s="13">
        <f t="shared" si="62"/>
        <v>2</v>
      </c>
      <c r="Q1010" s="13">
        <f>Raw_Data!O1010</f>
        <v>19</v>
      </c>
      <c r="R1010" s="16">
        <f t="shared" si="63"/>
        <v>89.473684210526315</v>
      </c>
      <c r="S1010" s="16">
        <f>Raw_Data!Q1010</f>
        <v>89.5</v>
      </c>
      <c r="T1010" s="17">
        <f>Raw_Data!R1010</f>
        <v>0.48</v>
      </c>
      <c r="U1010" s="13" t="str">
        <f>Raw_Data!S1010</f>
        <v>Medium</v>
      </c>
      <c r="V1010" s="13" t="str">
        <f>Raw_Data!T1010</f>
        <v>In Progress</v>
      </c>
    </row>
    <row r="1011" spans="1:22" x14ac:dyDescent="0.3">
      <c r="A1011" s="13" t="str">
        <f>Raw_Data!A1011</f>
        <v>EMP010</v>
      </c>
      <c r="B1011" s="13" t="str">
        <f>Raw_Data!B1011</f>
        <v>Meera Kapoor</v>
      </c>
      <c r="C1011" s="13" t="str">
        <f>Raw_Data!C1011</f>
        <v>Sales</v>
      </c>
      <c r="D1011" s="13" t="str">
        <f>Raw_Data!D1011</f>
        <v>Sales Executive</v>
      </c>
      <c r="E1011" s="13" t="str">
        <f>Raw_Data!E1011</f>
        <v>Kolkata</v>
      </c>
      <c r="F1011" s="13" t="str">
        <f>Raw_Data!F1011</f>
        <v>Sourav Das</v>
      </c>
      <c r="G1011" s="14">
        <f>DATE(VALUE(RIGHT(Raw_Data!G1011,4)),VALUE(MID(Raw_Data!G1011,4,2)),VALUE(LEFT(Raw_Data!G1011,2)))</f>
        <v>46171</v>
      </c>
      <c r="H1011" s="13" t="str">
        <f t="shared" si="60"/>
        <v>May-2026</v>
      </c>
      <c r="I1011" s="13" t="str">
        <f t="shared" si="61"/>
        <v>Fri</v>
      </c>
      <c r="J1011" s="13" t="str">
        <f>Raw_Data!H1011</f>
        <v>Present</v>
      </c>
      <c r="K1011" s="15">
        <f>IF(Raw_Data!I1011="","",TIMEVALUE(Raw_Data!I1011))</f>
        <v>0.37777777777777777</v>
      </c>
      <c r="L1011" s="15">
        <f>IF(Raw_Data!J1011="","",TIMEVALUE(Raw_Data!J1011))</f>
        <v>0.71388888888888891</v>
      </c>
      <c r="M1011" s="13">
        <f>Raw_Data!K1011</f>
        <v>8.07</v>
      </c>
      <c r="N1011" s="13">
        <f>Raw_Data!L1011</f>
        <v>17</v>
      </c>
      <c r="O1011" s="13">
        <f>Raw_Data!M1011</f>
        <v>16</v>
      </c>
      <c r="P1011" s="13">
        <f t="shared" si="62"/>
        <v>1</v>
      </c>
      <c r="Q1011" s="13">
        <f>Raw_Data!O1011</f>
        <v>17</v>
      </c>
      <c r="R1011" s="16">
        <f t="shared" si="63"/>
        <v>94.117647058823522</v>
      </c>
      <c r="S1011" s="16">
        <f>Raw_Data!Q1011</f>
        <v>94.1</v>
      </c>
      <c r="T1011" s="17">
        <f>Raw_Data!R1011</f>
        <v>7.0000000000000007E-2</v>
      </c>
      <c r="U1011" s="13" t="str">
        <f>Raw_Data!S1011</f>
        <v>High</v>
      </c>
      <c r="V1011" s="13" t="str">
        <f>Raw_Data!T1011</f>
        <v>In Progress</v>
      </c>
    </row>
    <row r="1012" spans="1:22" x14ac:dyDescent="0.3">
      <c r="A1012" s="13" t="str">
        <f>Raw_Data!A1012</f>
        <v>EMP011</v>
      </c>
      <c r="B1012" s="13" t="str">
        <f>Raw_Data!B1012</f>
        <v>Karan Malhotra</v>
      </c>
      <c r="C1012" s="13" t="str">
        <f>Raw_Data!C1012</f>
        <v>Sales</v>
      </c>
      <c r="D1012" s="13" t="str">
        <f>Raw_Data!D1012</f>
        <v>Senior Executive</v>
      </c>
      <c r="E1012" s="13" t="str">
        <f>Raw_Data!E1012</f>
        <v>Kolkata</v>
      </c>
      <c r="F1012" s="13" t="str">
        <f>Raw_Data!F1012</f>
        <v>Sourav Das</v>
      </c>
      <c r="G1012" s="14">
        <f>DATE(VALUE(RIGHT(Raw_Data!G1012,4)),VALUE(MID(Raw_Data!G1012,4,2)),VALUE(LEFT(Raw_Data!G1012,2)))</f>
        <v>46171</v>
      </c>
      <c r="H1012" s="13" t="str">
        <f t="shared" si="60"/>
        <v>May-2026</v>
      </c>
      <c r="I1012" s="13" t="str">
        <f t="shared" si="61"/>
        <v>Fri</v>
      </c>
      <c r="J1012" s="13" t="str">
        <f>Raw_Data!H1012</f>
        <v>Present</v>
      </c>
      <c r="K1012" s="15">
        <f>IF(Raw_Data!I1012="","",TIMEVALUE(Raw_Data!I1012))</f>
        <v>0.37569444444444444</v>
      </c>
      <c r="L1012" s="15">
        <f>IF(Raw_Data!J1012="","",TIMEVALUE(Raw_Data!J1012))</f>
        <v>0.74444444444444446</v>
      </c>
      <c r="M1012" s="13">
        <f>Raw_Data!K1012</f>
        <v>8.86</v>
      </c>
      <c r="N1012" s="13">
        <f>Raw_Data!L1012</f>
        <v>20</v>
      </c>
      <c r="O1012" s="13">
        <f>Raw_Data!M1012</f>
        <v>18</v>
      </c>
      <c r="P1012" s="13">
        <f t="shared" si="62"/>
        <v>2</v>
      </c>
      <c r="Q1012" s="13">
        <f>Raw_Data!O1012</f>
        <v>20</v>
      </c>
      <c r="R1012" s="16">
        <f t="shared" si="63"/>
        <v>90</v>
      </c>
      <c r="S1012" s="16">
        <f>Raw_Data!Q1012</f>
        <v>90</v>
      </c>
      <c r="T1012" s="17">
        <f>Raw_Data!R1012</f>
        <v>0.86</v>
      </c>
      <c r="U1012" s="13" t="str">
        <f>Raw_Data!S1012</f>
        <v>Low</v>
      </c>
      <c r="V1012" s="13" t="str">
        <f>Raw_Data!T1012</f>
        <v>In Progress</v>
      </c>
    </row>
    <row r="1013" spans="1:22" x14ac:dyDescent="0.3">
      <c r="A1013" s="13" t="str">
        <f>Raw_Data!A1013</f>
        <v>EMP012</v>
      </c>
      <c r="B1013" s="13" t="str">
        <f>Raw_Data!B1013</f>
        <v>Tanya Bose</v>
      </c>
      <c r="C1013" s="13" t="str">
        <f>Raw_Data!C1013</f>
        <v>HR</v>
      </c>
      <c r="D1013" s="13" t="str">
        <f>Raw_Data!D1013</f>
        <v>HR Executive</v>
      </c>
      <c r="E1013" s="13" t="str">
        <f>Raw_Data!E1013</f>
        <v>Kolkata</v>
      </c>
      <c r="F1013" s="13" t="str">
        <f>Raw_Data!F1013</f>
        <v>Ritu Ghosh</v>
      </c>
      <c r="G1013" s="14">
        <f>DATE(VALUE(RIGHT(Raw_Data!G1013,4)),VALUE(MID(Raw_Data!G1013,4,2)),VALUE(LEFT(Raw_Data!G1013,2)))</f>
        <v>46171</v>
      </c>
      <c r="H1013" s="13" t="str">
        <f t="shared" si="60"/>
        <v>May-2026</v>
      </c>
      <c r="I1013" s="13" t="str">
        <f t="shared" si="61"/>
        <v>Fri</v>
      </c>
      <c r="J1013" s="13" t="str">
        <f>Raw_Data!H1013</f>
        <v>Leave</v>
      </c>
      <c r="K1013" s="15" t="str">
        <f>IF(Raw_Data!I1013="","",TIMEVALUE(Raw_Data!I1013))</f>
        <v/>
      </c>
      <c r="L1013" s="15" t="str">
        <f>IF(Raw_Data!J1013="","",TIMEVALUE(Raw_Data!J1013))</f>
        <v/>
      </c>
      <c r="M1013" s="13">
        <f>Raw_Data!K1013</f>
        <v>0</v>
      </c>
      <c r="N1013" s="13">
        <f>Raw_Data!L1013</f>
        <v>0</v>
      </c>
      <c r="O1013" s="13">
        <f>Raw_Data!M1013</f>
        <v>0</v>
      </c>
      <c r="P1013" s="13">
        <f t="shared" si="62"/>
        <v>0</v>
      </c>
      <c r="Q1013" s="13">
        <f>Raw_Data!O1013</f>
        <v>0</v>
      </c>
      <c r="R1013" s="16">
        <f t="shared" si="63"/>
        <v>0</v>
      </c>
      <c r="S1013" s="16">
        <f>Raw_Data!Q1013</f>
        <v>0</v>
      </c>
      <c r="T1013" s="17">
        <f>Raw_Data!R1013</f>
        <v>0</v>
      </c>
      <c r="U1013" s="13" t="str">
        <f>Raw_Data!S1013</f>
        <v>Low</v>
      </c>
      <c r="V1013" s="13" t="str">
        <f>Raw_Data!T1013</f>
        <v>Closed</v>
      </c>
    </row>
    <row r="1014" spans="1:22" x14ac:dyDescent="0.3">
      <c r="A1014" s="13" t="str">
        <f>Raw_Data!A1014</f>
        <v>EMP013</v>
      </c>
      <c r="B1014" s="13" t="str">
        <f>Raw_Data!B1014</f>
        <v>Aditya Jain</v>
      </c>
      <c r="C1014" s="13" t="str">
        <f>Raw_Data!C1014</f>
        <v>Customer Support</v>
      </c>
      <c r="D1014" s="13" t="str">
        <f>Raw_Data!D1014</f>
        <v>Support Executive</v>
      </c>
      <c r="E1014" s="13" t="str">
        <f>Raw_Data!E1014</f>
        <v>Kolkata</v>
      </c>
      <c r="F1014" s="13" t="str">
        <f>Raw_Data!F1014</f>
        <v>Ritu Ghosh</v>
      </c>
      <c r="G1014" s="14">
        <f>DATE(VALUE(RIGHT(Raw_Data!G1014,4)),VALUE(MID(Raw_Data!G1014,4,2)),VALUE(LEFT(Raw_Data!G1014,2)))</f>
        <v>46171</v>
      </c>
      <c r="H1014" s="13" t="str">
        <f t="shared" si="60"/>
        <v>May-2026</v>
      </c>
      <c r="I1014" s="13" t="str">
        <f t="shared" si="61"/>
        <v>Fri</v>
      </c>
      <c r="J1014" s="13" t="str">
        <f>Raw_Data!H1014</f>
        <v>Present</v>
      </c>
      <c r="K1014" s="15">
        <f>IF(Raw_Data!I1014="","",TIMEVALUE(Raw_Data!I1014))</f>
        <v>0.38680555555555557</v>
      </c>
      <c r="L1014" s="15">
        <f>IF(Raw_Data!J1014="","",TIMEVALUE(Raw_Data!J1014))</f>
        <v>0.7729166666666667</v>
      </c>
      <c r="M1014" s="13">
        <f>Raw_Data!K1014</f>
        <v>9.2799999999999994</v>
      </c>
      <c r="N1014" s="13">
        <f>Raw_Data!L1014</f>
        <v>24</v>
      </c>
      <c r="O1014" s="13">
        <f>Raw_Data!M1014</f>
        <v>24</v>
      </c>
      <c r="P1014" s="13">
        <f t="shared" si="62"/>
        <v>0</v>
      </c>
      <c r="Q1014" s="13">
        <f>Raw_Data!O1014</f>
        <v>24</v>
      </c>
      <c r="R1014" s="16">
        <f t="shared" si="63"/>
        <v>100</v>
      </c>
      <c r="S1014" s="16">
        <f>Raw_Data!Q1014</f>
        <v>100</v>
      </c>
      <c r="T1014" s="17">
        <f>Raw_Data!R1014</f>
        <v>1.28</v>
      </c>
      <c r="U1014" s="13" t="str">
        <f>Raw_Data!S1014</f>
        <v>Low</v>
      </c>
      <c r="V1014" s="13" t="str">
        <f>Raw_Data!T1014</f>
        <v>Closed</v>
      </c>
    </row>
    <row r="1015" spans="1:22" x14ac:dyDescent="0.3">
      <c r="A1015" s="13" t="str">
        <f>Raw_Data!A1015</f>
        <v>EMP014</v>
      </c>
      <c r="B1015" s="13" t="str">
        <f>Raw_Data!B1015</f>
        <v>Neha Agarwal</v>
      </c>
      <c r="C1015" s="13" t="str">
        <f>Raw_Data!C1015</f>
        <v>Customer Support</v>
      </c>
      <c r="D1015" s="13" t="str">
        <f>Raw_Data!D1015</f>
        <v>Support Executive</v>
      </c>
      <c r="E1015" s="13" t="str">
        <f>Raw_Data!E1015</f>
        <v>Kolkata</v>
      </c>
      <c r="F1015" s="13" t="str">
        <f>Raw_Data!F1015</f>
        <v>Ritu Ghosh</v>
      </c>
      <c r="G1015" s="14">
        <f>DATE(VALUE(RIGHT(Raw_Data!G1015,4)),VALUE(MID(Raw_Data!G1015,4,2)),VALUE(LEFT(Raw_Data!G1015,2)))</f>
        <v>46171</v>
      </c>
      <c r="H1015" s="13" t="str">
        <f t="shared" si="60"/>
        <v>May-2026</v>
      </c>
      <c r="I1015" s="13" t="str">
        <f t="shared" si="61"/>
        <v>Fri</v>
      </c>
      <c r="J1015" s="13" t="str">
        <f>Raw_Data!H1015</f>
        <v>Present</v>
      </c>
      <c r="K1015" s="15">
        <f>IF(Raw_Data!I1015="","",TIMEVALUE(Raw_Data!I1015))</f>
        <v>0.42222222222222222</v>
      </c>
      <c r="L1015" s="15">
        <f>IF(Raw_Data!J1015="","",TIMEVALUE(Raw_Data!J1015))</f>
        <v>0.75208333333333333</v>
      </c>
      <c r="M1015" s="13">
        <f>Raw_Data!K1015</f>
        <v>7.92</v>
      </c>
      <c r="N1015" s="13">
        <f>Raw_Data!L1015</f>
        <v>35</v>
      </c>
      <c r="O1015" s="13">
        <f>Raw_Data!M1015</f>
        <v>28</v>
      </c>
      <c r="P1015" s="13">
        <f t="shared" si="62"/>
        <v>7</v>
      </c>
      <c r="Q1015" s="13">
        <f>Raw_Data!O1015</f>
        <v>35</v>
      </c>
      <c r="R1015" s="16">
        <f t="shared" si="63"/>
        <v>80</v>
      </c>
      <c r="S1015" s="16">
        <f>Raw_Data!Q1015</f>
        <v>80</v>
      </c>
      <c r="T1015" s="17">
        <f>Raw_Data!R1015</f>
        <v>0</v>
      </c>
      <c r="U1015" s="13" t="str">
        <f>Raw_Data!S1015</f>
        <v>High</v>
      </c>
      <c r="V1015" s="13" t="str">
        <f>Raw_Data!T1015</f>
        <v>Pending</v>
      </c>
    </row>
    <row r="1016" spans="1:22" x14ac:dyDescent="0.3">
      <c r="A1016" s="13" t="str">
        <f>Raw_Data!A1016</f>
        <v>EMP015</v>
      </c>
      <c r="B1016" s="13" t="str">
        <f>Raw_Data!B1016</f>
        <v>Siddharth Roy</v>
      </c>
      <c r="C1016" s="13" t="str">
        <f>Raw_Data!C1016</f>
        <v>Customer Support</v>
      </c>
      <c r="D1016" s="13" t="str">
        <f>Raw_Data!D1016</f>
        <v>Senior Executive</v>
      </c>
      <c r="E1016" s="13" t="str">
        <f>Raw_Data!E1016</f>
        <v>Kolkata</v>
      </c>
      <c r="F1016" s="13" t="str">
        <f>Raw_Data!F1016</f>
        <v>Ritu Ghosh</v>
      </c>
      <c r="G1016" s="14">
        <f>DATE(VALUE(RIGHT(Raw_Data!G1016,4)),VALUE(MID(Raw_Data!G1016,4,2)),VALUE(LEFT(Raw_Data!G1016,2)))</f>
        <v>46171</v>
      </c>
      <c r="H1016" s="13" t="str">
        <f t="shared" si="60"/>
        <v>May-2026</v>
      </c>
      <c r="I1016" s="13" t="str">
        <f t="shared" si="61"/>
        <v>Fri</v>
      </c>
      <c r="J1016" s="13" t="str">
        <f>Raw_Data!H1016</f>
        <v>Present</v>
      </c>
      <c r="K1016" s="15">
        <f>IF(Raw_Data!I1016="","",TIMEVALUE(Raw_Data!I1016))</f>
        <v>0.43055555555555558</v>
      </c>
      <c r="L1016" s="15">
        <f>IF(Raw_Data!J1016="","",TIMEVALUE(Raw_Data!J1016))</f>
        <v>0.76180555555555551</v>
      </c>
      <c r="M1016" s="13">
        <f>Raw_Data!K1016</f>
        <v>7.96</v>
      </c>
      <c r="N1016" s="13">
        <f>Raw_Data!L1016</f>
        <v>24</v>
      </c>
      <c r="O1016" s="13">
        <f>Raw_Data!M1016</f>
        <v>24</v>
      </c>
      <c r="P1016" s="13">
        <f t="shared" si="62"/>
        <v>0</v>
      </c>
      <c r="Q1016" s="13">
        <f>Raw_Data!O1016</f>
        <v>24</v>
      </c>
      <c r="R1016" s="16">
        <f t="shared" si="63"/>
        <v>100</v>
      </c>
      <c r="S1016" s="16">
        <f>Raw_Data!Q1016</f>
        <v>100</v>
      </c>
      <c r="T1016" s="17">
        <f>Raw_Data!R1016</f>
        <v>0</v>
      </c>
      <c r="U1016" s="13" t="str">
        <f>Raw_Data!S1016</f>
        <v>Low</v>
      </c>
      <c r="V1016" s="13" t="str">
        <f>Raw_Data!T1016</f>
        <v>Closed</v>
      </c>
    </row>
    <row r="1017" spans="1:22" x14ac:dyDescent="0.3">
      <c r="A1017" s="13" t="str">
        <f>Raw_Data!A1017</f>
        <v>EMP016</v>
      </c>
      <c r="B1017" s="13" t="str">
        <f>Raw_Data!B1017</f>
        <v>Pooja Saha</v>
      </c>
      <c r="C1017" s="13" t="str">
        <f>Raw_Data!C1017</f>
        <v>Operations</v>
      </c>
      <c r="D1017" s="13" t="str">
        <f>Raw_Data!D1017</f>
        <v>Process Executive</v>
      </c>
      <c r="E1017" s="13" t="str">
        <f>Raw_Data!E1017</f>
        <v>Durgapur</v>
      </c>
      <c r="F1017" s="13" t="str">
        <f>Raw_Data!F1017</f>
        <v>Amit Roy</v>
      </c>
      <c r="G1017" s="14">
        <f>DATE(VALUE(RIGHT(Raw_Data!G1017,4)),VALUE(MID(Raw_Data!G1017,4,2)),VALUE(LEFT(Raw_Data!G1017,2)))</f>
        <v>46171</v>
      </c>
      <c r="H1017" s="13" t="str">
        <f t="shared" si="60"/>
        <v>May-2026</v>
      </c>
      <c r="I1017" s="13" t="str">
        <f t="shared" si="61"/>
        <v>Fri</v>
      </c>
      <c r="J1017" s="13" t="str">
        <f>Raw_Data!H1017</f>
        <v>Present</v>
      </c>
      <c r="K1017" s="15">
        <f>IF(Raw_Data!I1017="","",TIMEVALUE(Raw_Data!I1017))</f>
        <v>0.38055555555555554</v>
      </c>
      <c r="L1017" s="15">
        <f>IF(Raw_Data!J1017="","",TIMEVALUE(Raw_Data!J1017))</f>
        <v>0.76666666666666672</v>
      </c>
      <c r="M1017" s="13">
        <f>Raw_Data!K1017</f>
        <v>9.2799999999999994</v>
      </c>
      <c r="N1017" s="13">
        <f>Raw_Data!L1017</f>
        <v>29</v>
      </c>
      <c r="O1017" s="13">
        <f>Raw_Data!M1017</f>
        <v>25</v>
      </c>
      <c r="P1017" s="13">
        <f t="shared" si="62"/>
        <v>4</v>
      </c>
      <c r="Q1017" s="13">
        <f>Raw_Data!O1017</f>
        <v>29</v>
      </c>
      <c r="R1017" s="16">
        <f t="shared" si="63"/>
        <v>86.206896551724128</v>
      </c>
      <c r="S1017" s="16">
        <f>Raw_Data!Q1017</f>
        <v>86.2</v>
      </c>
      <c r="T1017" s="17">
        <f>Raw_Data!R1017</f>
        <v>1.28</v>
      </c>
      <c r="U1017" s="13" t="str">
        <f>Raw_Data!S1017</f>
        <v>Medium</v>
      </c>
      <c r="V1017" s="13" t="str">
        <f>Raw_Data!T1017</f>
        <v>Pending</v>
      </c>
    </row>
    <row r="1018" spans="1:22" x14ac:dyDescent="0.3">
      <c r="A1018" s="13" t="str">
        <f>Raw_Data!A1018</f>
        <v>EMP017</v>
      </c>
      <c r="B1018" s="13" t="str">
        <f>Raw_Data!B1018</f>
        <v>Abhishek Paul</v>
      </c>
      <c r="C1018" s="13" t="str">
        <f>Raw_Data!C1018</f>
        <v>Operations</v>
      </c>
      <c r="D1018" s="13" t="str">
        <f>Raw_Data!D1018</f>
        <v>Process Executive</v>
      </c>
      <c r="E1018" s="13" t="str">
        <f>Raw_Data!E1018</f>
        <v>Durgapur</v>
      </c>
      <c r="F1018" s="13" t="str">
        <f>Raw_Data!F1018</f>
        <v>Amit Roy</v>
      </c>
      <c r="G1018" s="14">
        <f>DATE(VALUE(RIGHT(Raw_Data!G1018,4)),VALUE(MID(Raw_Data!G1018,4,2)),VALUE(LEFT(Raw_Data!G1018,2)))</f>
        <v>46171</v>
      </c>
      <c r="H1018" s="13" t="str">
        <f t="shared" si="60"/>
        <v>May-2026</v>
      </c>
      <c r="I1018" s="13" t="str">
        <f t="shared" si="61"/>
        <v>Fri</v>
      </c>
      <c r="J1018" s="13" t="str">
        <f>Raw_Data!H1018</f>
        <v>Present</v>
      </c>
      <c r="K1018" s="15">
        <f>IF(Raw_Data!I1018="","",TIMEVALUE(Raw_Data!I1018))</f>
        <v>0.41875000000000001</v>
      </c>
      <c r="L1018" s="15">
        <f>IF(Raw_Data!J1018="","",TIMEVALUE(Raw_Data!J1018))</f>
        <v>0.80069444444444449</v>
      </c>
      <c r="M1018" s="13">
        <f>Raw_Data!K1018</f>
        <v>9.18</v>
      </c>
      <c r="N1018" s="13">
        <f>Raw_Data!L1018</f>
        <v>13</v>
      </c>
      <c r="O1018" s="13">
        <f>Raw_Data!M1018</f>
        <v>12</v>
      </c>
      <c r="P1018" s="13">
        <f t="shared" si="62"/>
        <v>1</v>
      </c>
      <c r="Q1018" s="13">
        <f>Raw_Data!O1018</f>
        <v>13</v>
      </c>
      <c r="R1018" s="16">
        <f t="shared" si="63"/>
        <v>92.307692307692307</v>
      </c>
      <c r="S1018" s="16">
        <f>Raw_Data!Q1018</f>
        <v>92.3</v>
      </c>
      <c r="T1018" s="17">
        <f>Raw_Data!R1018</f>
        <v>1.18</v>
      </c>
      <c r="U1018" s="13" t="str">
        <f>Raw_Data!S1018</f>
        <v>Medium</v>
      </c>
      <c r="V1018" s="13" t="str">
        <f>Raw_Data!T1018</f>
        <v>In Progress</v>
      </c>
    </row>
    <row r="1019" spans="1:22" x14ac:dyDescent="0.3">
      <c r="A1019" s="13" t="str">
        <f>Raw_Data!A1019</f>
        <v>EMP018</v>
      </c>
      <c r="B1019" s="13" t="str">
        <f>Raw_Data!B1019</f>
        <v>Nandini Ghosh</v>
      </c>
      <c r="C1019" s="13" t="str">
        <f>Raw_Data!C1019</f>
        <v>Finance</v>
      </c>
      <c r="D1019" s="13" t="str">
        <f>Raw_Data!D1019</f>
        <v>Finance Executive</v>
      </c>
      <c r="E1019" s="13" t="str">
        <f>Raw_Data!E1019</f>
        <v>Durgapur</v>
      </c>
      <c r="F1019" s="13" t="str">
        <f>Raw_Data!F1019</f>
        <v>Neha Sen</v>
      </c>
      <c r="G1019" s="14">
        <f>DATE(VALUE(RIGHT(Raw_Data!G1019,4)),VALUE(MID(Raw_Data!G1019,4,2)),VALUE(LEFT(Raw_Data!G1019,2)))</f>
        <v>46171</v>
      </c>
      <c r="H1019" s="13" t="str">
        <f t="shared" si="60"/>
        <v>May-2026</v>
      </c>
      <c r="I1019" s="13" t="str">
        <f t="shared" si="61"/>
        <v>Fri</v>
      </c>
      <c r="J1019" s="13" t="str">
        <f>Raw_Data!H1019</f>
        <v>Present</v>
      </c>
      <c r="K1019" s="15">
        <f>IF(Raw_Data!I1019="","",TIMEVALUE(Raw_Data!I1019))</f>
        <v>0.38472222222222224</v>
      </c>
      <c r="L1019" s="15">
        <f>IF(Raw_Data!J1019="","",TIMEVALUE(Raw_Data!J1019))</f>
        <v>0.75416666666666665</v>
      </c>
      <c r="M1019" s="13">
        <f>Raw_Data!K1019</f>
        <v>8.8699999999999992</v>
      </c>
      <c r="N1019" s="13">
        <f>Raw_Data!L1019</f>
        <v>16</v>
      </c>
      <c r="O1019" s="13">
        <f>Raw_Data!M1019</f>
        <v>12</v>
      </c>
      <c r="P1019" s="13">
        <f t="shared" si="62"/>
        <v>4</v>
      </c>
      <c r="Q1019" s="13">
        <f>Raw_Data!O1019</f>
        <v>16</v>
      </c>
      <c r="R1019" s="16">
        <f t="shared" si="63"/>
        <v>75</v>
      </c>
      <c r="S1019" s="16">
        <f>Raw_Data!Q1019</f>
        <v>75</v>
      </c>
      <c r="T1019" s="17">
        <f>Raw_Data!R1019</f>
        <v>0.87</v>
      </c>
      <c r="U1019" s="13" t="str">
        <f>Raw_Data!S1019</f>
        <v>Medium</v>
      </c>
      <c r="V1019" s="13" t="str">
        <f>Raw_Data!T1019</f>
        <v>Pending</v>
      </c>
    </row>
    <row r="1020" spans="1:22" x14ac:dyDescent="0.3">
      <c r="A1020" s="13" t="str">
        <f>Raw_Data!A1020</f>
        <v>EMP019</v>
      </c>
      <c r="B1020" s="13" t="str">
        <f>Raw_Data!B1020</f>
        <v>Manish Kumar</v>
      </c>
      <c r="C1020" s="13" t="str">
        <f>Raw_Data!C1020</f>
        <v>Sales</v>
      </c>
      <c r="D1020" s="13" t="str">
        <f>Raw_Data!D1020</f>
        <v>Sales Executive</v>
      </c>
      <c r="E1020" s="13" t="str">
        <f>Raw_Data!E1020</f>
        <v>Durgapur</v>
      </c>
      <c r="F1020" s="13" t="str">
        <f>Raw_Data!F1020</f>
        <v>Sourav Das</v>
      </c>
      <c r="G1020" s="14">
        <f>DATE(VALUE(RIGHT(Raw_Data!G1020,4)),VALUE(MID(Raw_Data!G1020,4,2)),VALUE(LEFT(Raw_Data!G1020,2)))</f>
        <v>46171</v>
      </c>
      <c r="H1020" s="13" t="str">
        <f t="shared" si="60"/>
        <v>May-2026</v>
      </c>
      <c r="I1020" s="13" t="str">
        <f t="shared" si="61"/>
        <v>Fri</v>
      </c>
      <c r="J1020" s="13" t="str">
        <f>Raw_Data!H1020</f>
        <v>Present</v>
      </c>
      <c r="K1020" s="15">
        <f>IF(Raw_Data!I1020="","",TIMEVALUE(Raw_Data!I1020))</f>
        <v>0.38333333333333336</v>
      </c>
      <c r="L1020" s="15">
        <f>IF(Raw_Data!J1020="","",TIMEVALUE(Raw_Data!J1020))</f>
        <v>0.70277777777777772</v>
      </c>
      <c r="M1020" s="13">
        <f>Raw_Data!K1020</f>
        <v>7.68</v>
      </c>
      <c r="N1020" s="13">
        <f>Raw_Data!L1020</f>
        <v>12</v>
      </c>
      <c r="O1020" s="13">
        <f>Raw_Data!M1020</f>
        <v>9</v>
      </c>
      <c r="P1020" s="13">
        <f t="shared" si="62"/>
        <v>3</v>
      </c>
      <c r="Q1020" s="13">
        <f>Raw_Data!O1020</f>
        <v>12</v>
      </c>
      <c r="R1020" s="16">
        <f t="shared" si="63"/>
        <v>75</v>
      </c>
      <c r="S1020" s="16">
        <f>Raw_Data!Q1020</f>
        <v>75</v>
      </c>
      <c r="T1020" s="17">
        <f>Raw_Data!R1020</f>
        <v>0</v>
      </c>
      <c r="U1020" s="13" t="str">
        <f>Raw_Data!S1020</f>
        <v>Medium</v>
      </c>
      <c r="V1020" s="13" t="str">
        <f>Raw_Data!T1020</f>
        <v>In Progress</v>
      </c>
    </row>
    <row r="1021" spans="1:22" x14ac:dyDescent="0.3">
      <c r="A1021" s="13" t="str">
        <f>Raw_Data!A1021</f>
        <v>EMP020</v>
      </c>
      <c r="B1021" s="13" t="str">
        <f>Raw_Data!B1021</f>
        <v>Riya Chatterjee</v>
      </c>
      <c r="C1021" s="13" t="str">
        <f>Raw_Data!C1021</f>
        <v>Customer Support</v>
      </c>
      <c r="D1021" s="13" t="str">
        <f>Raw_Data!D1021</f>
        <v>Support Executive</v>
      </c>
      <c r="E1021" s="13" t="str">
        <f>Raw_Data!E1021</f>
        <v>Durgapur</v>
      </c>
      <c r="F1021" s="13" t="str">
        <f>Raw_Data!F1021</f>
        <v>Ritu Ghosh</v>
      </c>
      <c r="G1021" s="14">
        <f>DATE(VALUE(RIGHT(Raw_Data!G1021,4)),VALUE(MID(Raw_Data!G1021,4,2)),VALUE(LEFT(Raw_Data!G1021,2)))</f>
        <v>46171</v>
      </c>
      <c r="H1021" s="13" t="str">
        <f t="shared" si="60"/>
        <v>May-2026</v>
      </c>
      <c r="I1021" s="13" t="str">
        <f t="shared" si="61"/>
        <v>Fri</v>
      </c>
      <c r="J1021" s="13" t="str">
        <f>Raw_Data!H1021</f>
        <v>Present</v>
      </c>
      <c r="K1021" s="15">
        <f>IF(Raw_Data!I1021="","",TIMEVALUE(Raw_Data!I1021))</f>
        <v>0.38611111111111113</v>
      </c>
      <c r="L1021" s="15">
        <f>IF(Raw_Data!J1021="","",TIMEVALUE(Raw_Data!J1021))</f>
        <v>0.75694444444444442</v>
      </c>
      <c r="M1021" s="13">
        <f>Raw_Data!K1021</f>
        <v>8.91</v>
      </c>
      <c r="N1021" s="13">
        <f>Raw_Data!L1021</f>
        <v>28</v>
      </c>
      <c r="O1021" s="13">
        <f>Raw_Data!M1021</f>
        <v>20</v>
      </c>
      <c r="P1021" s="13">
        <f t="shared" si="62"/>
        <v>8</v>
      </c>
      <c r="Q1021" s="13">
        <f>Raw_Data!O1021</f>
        <v>28</v>
      </c>
      <c r="R1021" s="16">
        <f t="shared" si="63"/>
        <v>71.428571428571431</v>
      </c>
      <c r="S1021" s="16">
        <f>Raw_Data!Q1021</f>
        <v>71.400000000000006</v>
      </c>
      <c r="T1021" s="17">
        <f>Raw_Data!R1021</f>
        <v>0.91</v>
      </c>
      <c r="U1021" s="13" t="str">
        <f>Raw_Data!S1021</f>
        <v>Medium</v>
      </c>
      <c r="V1021" s="13" t="str">
        <f>Raw_Data!T1021</f>
        <v>Backlog</v>
      </c>
    </row>
    <row r="1022" spans="1:22" x14ac:dyDescent="0.3">
      <c r="A1022" s="13" t="str">
        <f>Raw_Data!A1022</f>
        <v>EMP001</v>
      </c>
      <c r="B1022" s="13" t="str">
        <f>Raw_Data!B1022</f>
        <v>Aarav Sharma</v>
      </c>
      <c r="C1022" s="13" t="str">
        <f>Raw_Data!C1022</f>
        <v>Operations</v>
      </c>
      <c r="D1022" s="13" t="str">
        <f>Raw_Data!D1022</f>
        <v>MIS Executive</v>
      </c>
      <c r="E1022" s="13" t="str">
        <f>Raw_Data!E1022</f>
        <v>Kolkata</v>
      </c>
      <c r="F1022" s="13" t="str">
        <f>Raw_Data!F1022</f>
        <v>Amit Roy</v>
      </c>
      <c r="G1022" s="14">
        <f>DATE(VALUE(RIGHT(Raw_Data!G1022,4)),VALUE(MID(Raw_Data!G1022,4,2)),VALUE(LEFT(Raw_Data!G1022,2)))</f>
        <v>46172</v>
      </c>
      <c r="H1022" s="13" t="str">
        <f t="shared" si="60"/>
        <v>May-2026</v>
      </c>
      <c r="I1022" s="13" t="str">
        <f t="shared" si="61"/>
        <v>Sat</v>
      </c>
      <c r="J1022" s="13" t="str">
        <f>Raw_Data!H1022</f>
        <v>Present</v>
      </c>
      <c r="K1022" s="15">
        <f>IF(Raw_Data!I1022="","",TIMEVALUE(Raw_Data!I1022))</f>
        <v>0.38472222222222224</v>
      </c>
      <c r="L1022" s="15">
        <f>IF(Raw_Data!J1022="","",TIMEVALUE(Raw_Data!J1022))</f>
        <v>0.73263888888888884</v>
      </c>
      <c r="M1022" s="13">
        <f>Raw_Data!K1022</f>
        <v>8.35</v>
      </c>
      <c r="N1022" s="13">
        <f>Raw_Data!L1022</f>
        <v>16</v>
      </c>
      <c r="O1022" s="13">
        <f>Raw_Data!M1022</f>
        <v>15</v>
      </c>
      <c r="P1022" s="13">
        <f t="shared" si="62"/>
        <v>1</v>
      </c>
      <c r="Q1022" s="13">
        <f>Raw_Data!O1022</f>
        <v>16</v>
      </c>
      <c r="R1022" s="16">
        <f t="shared" si="63"/>
        <v>93.75</v>
      </c>
      <c r="S1022" s="16">
        <f>Raw_Data!Q1022</f>
        <v>93.8</v>
      </c>
      <c r="T1022" s="17">
        <f>Raw_Data!R1022</f>
        <v>0.35</v>
      </c>
      <c r="U1022" s="13" t="str">
        <f>Raw_Data!S1022</f>
        <v>Low</v>
      </c>
      <c r="V1022" s="13" t="str">
        <f>Raw_Data!T1022</f>
        <v>In Progress</v>
      </c>
    </row>
    <row r="1023" spans="1:22" x14ac:dyDescent="0.3">
      <c r="A1023" s="13" t="str">
        <f>Raw_Data!A1023</f>
        <v>EMP002</v>
      </c>
      <c r="B1023" s="13" t="str">
        <f>Raw_Data!B1023</f>
        <v>Priya Singh</v>
      </c>
      <c r="C1023" s="13" t="str">
        <f>Raw_Data!C1023</f>
        <v>Operations</v>
      </c>
      <c r="D1023" s="13" t="str">
        <f>Raw_Data!D1023</f>
        <v>Process Executive</v>
      </c>
      <c r="E1023" s="13" t="str">
        <f>Raw_Data!E1023</f>
        <v>Kolkata</v>
      </c>
      <c r="F1023" s="13" t="str">
        <f>Raw_Data!F1023</f>
        <v>Amit Roy</v>
      </c>
      <c r="G1023" s="14">
        <f>DATE(VALUE(RIGHT(Raw_Data!G1023,4)),VALUE(MID(Raw_Data!G1023,4,2)),VALUE(LEFT(Raw_Data!G1023,2)))</f>
        <v>46172</v>
      </c>
      <c r="H1023" s="13" t="str">
        <f t="shared" si="60"/>
        <v>May-2026</v>
      </c>
      <c r="I1023" s="13" t="str">
        <f t="shared" si="61"/>
        <v>Sat</v>
      </c>
      <c r="J1023" s="13" t="str">
        <f>Raw_Data!H1023</f>
        <v>Present</v>
      </c>
      <c r="K1023" s="15">
        <f>IF(Raw_Data!I1023="","",TIMEVALUE(Raw_Data!I1023))</f>
        <v>0.38124999999999998</v>
      </c>
      <c r="L1023" s="15">
        <f>IF(Raw_Data!J1023="","",TIMEVALUE(Raw_Data!J1023))</f>
        <v>0.7006944444444444</v>
      </c>
      <c r="M1023" s="13">
        <f>Raw_Data!K1023</f>
        <v>7.68</v>
      </c>
      <c r="N1023" s="13">
        <f>Raw_Data!L1023</f>
        <v>21</v>
      </c>
      <c r="O1023" s="13">
        <f>Raw_Data!M1023</f>
        <v>21</v>
      </c>
      <c r="P1023" s="13">
        <f t="shared" si="62"/>
        <v>0</v>
      </c>
      <c r="Q1023" s="13">
        <f>Raw_Data!O1023</f>
        <v>21</v>
      </c>
      <c r="R1023" s="16">
        <f t="shared" si="63"/>
        <v>100</v>
      </c>
      <c r="S1023" s="16">
        <f>Raw_Data!Q1023</f>
        <v>100</v>
      </c>
      <c r="T1023" s="17">
        <f>Raw_Data!R1023</f>
        <v>0</v>
      </c>
      <c r="U1023" s="13" t="str">
        <f>Raw_Data!S1023</f>
        <v>Low</v>
      </c>
      <c r="V1023" s="13" t="str">
        <f>Raw_Data!T1023</f>
        <v>Closed</v>
      </c>
    </row>
    <row r="1024" spans="1:22" x14ac:dyDescent="0.3">
      <c r="A1024" s="13" t="str">
        <f>Raw_Data!A1024</f>
        <v>EMP003</v>
      </c>
      <c r="B1024" s="13" t="str">
        <f>Raw_Data!B1024</f>
        <v>Rahul Verma</v>
      </c>
      <c r="C1024" s="13" t="str">
        <f>Raw_Data!C1024</f>
        <v>Operations</v>
      </c>
      <c r="D1024" s="13" t="str">
        <f>Raw_Data!D1024</f>
        <v>Process Executive</v>
      </c>
      <c r="E1024" s="13" t="str">
        <f>Raw_Data!E1024</f>
        <v>Kolkata</v>
      </c>
      <c r="F1024" s="13" t="str">
        <f>Raw_Data!F1024</f>
        <v>Amit Roy</v>
      </c>
      <c r="G1024" s="14">
        <f>DATE(VALUE(RIGHT(Raw_Data!G1024,4)),VALUE(MID(Raw_Data!G1024,4,2)),VALUE(LEFT(Raw_Data!G1024,2)))</f>
        <v>46172</v>
      </c>
      <c r="H1024" s="13" t="str">
        <f t="shared" si="60"/>
        <v>May-2026</v>
      </c>
      <c r="I1024" s="13" t="str">
        <f t="shared" si="61"/>
        <v>Sat</v>
      </c>
      <c r="J1024" s="13" t="str">
        <f>Raw_Data!H1024</f>
        <v>Late</v>
      </c>
      <c r="K1024" s="15">
        <f>IF(Raw_Data!I1024="","",TIMEVALUE(Raw_Data!I1024))</f>
        <v>0.46319444444444446</v>
      </c>
      <c r="L1024" s="15">
        <f>IF(Raw_Data!J1024="","",TIMEVALUE(Raw_Data!J1024))</f>
        <v>0.76527777777777772</v>
      </c>
      <c r="M1024" s="13">
        <f>Raw_Data!K1024</f>
        <v>7.25</v>
      </c>
      <c r="N1024" s="13">
        <f>Raw_Data!L1024</f>
        <v>25</v>
      </c>
      <c r="O1024" s="13">
        <f>Raw_Data!M1024</f>
        <v>17</v>
      </c>
      <c r="P1024" s="13">
        <f t="shared" si="62"/>
        <v>8</v>
      </c>
      <c r="Q1024" s="13">
        <f>Raw_Data!O1024</f>
        <v>25</v>
      </c>
      <c r="R1024" s="16">
        <f t="shared" si="63"/>
        <v>68</v>
      </c>
      <c r="S1024" s="16">
        <f>Raw_Data!Q1024</f>
        <v>68</v>
      </c>
      <c r="T1024" s="17">
        <f>Raw_Data!R1024</f>
        <v>0</v>
      </c>
      <c r="U1024" s="13" t="str">
        <f>Raw_Data!S1024</f>
        <v>Medium</v>
      </c>
      <c r="V1024" s="13" t="str">
        <f>Raw_Data!T1024</f>
        <v>Backlog</v>
      </c>
    </row>
    <row r="1025" spans="1:22" x14ac:dyDescent="0.3">
      <c r="A1025" s="13" t="str">
        <f>Raw_Data!A1025</f>
        <v>EMP004</v>
      </c>
      <c r="B1025" s="13" t="str">
        <f>Raw_Data!B1025</f>
        <v>Sneha Das</v>
      </c>
      <c r="C1025" s="13" t="str">
        <f>Raw_Data!C1025</f>
        <v>Operations</v>
      </c>
      <c r="D1025" s="13" t="str">
        <f>Raw_Data!D1025</f>
        <v>Senior Executive</v>
      </c>
      <c r="E1025" s="13" t="str">
        <f>Raw_Data!E1025</f>
        <v>Kolkata</v>
      </c>
      <c r="F1025" s="13" t="str">
        <f>Raw_Data!F1025</f>
        <v>Amit Roy</v>
      </c>
      <c r="G1025" s="14">
        <f>DATE(VALUE(RIGHT(Raw_Data!G1025,4)),VALUE(MID(Raw_Data!G1025,4,2)),VALUE(LEFT(Raw_Data!G1025,2)))</f>
        <v>46172</v>
      </c>
      <c r="H1025" s="13" t="str">
        <f t="shared" si="60"/>
        <v>May-2026</v>
      </c>
      <c r="I1025" s="13" t="str">
        <f t="shared" si="61"/>
        <v>Sat</v>
      </c>
      <c r="J1025" s="13" t="str">
        <f>Raw_Data!H1025</f>
        <v>Present</v>
      </c>
      <c r="K1025" s="15">
        <f>IF(Raw_Data!I1025="","",TIMEVALUE(Raw_Data!I1025))</f>
        <v>0.37638888888888888</v>
      </c>
      <c r="L1025" s="15">
        <f>IF(Raw_Data!J1025="","",TIMEVALUE(Raw_Data!J1025))</f>
        <v>0.77361111111111114</v>
      </c>
      <c r="M1025" s="13">
        <f>Raw_Data!K1025</f>
        <v>9.5399999999999991</v>
      </c>
      <c r="N1025" s="13">
        <f>Raw_Data!L1025</f>
        <v>26</v>
      </c>
      <c r="O1025" s="13">
        <f>Raw_Data!M1025</f>
        <v>19</v>
      </c>
      <c r="P1025" s="13">
        <f t="shared" si="62"/>
        <v>7</v>
      </c>
      <c r="Q1025" s="13">
        <f>Raw_Data!O1025</f>
        <v>26</v>
      </c>
      <c r="R1025" s="16">
        <f t="shared" si="63"/>
        <v>73.076923076923066</v>
      </c>
      <c r="S1025" s="16">
        <f>Raw_Data!Q1025</f>
        <v>73.099999999999994</v>
      </c>
      <c r="T1025" s="17">
        <f>Raw_Data!R1025</f>
        <v>1.54</v>
      </c>
      <c r="U1025" s="13" t="str">
        <f>Raw_Data!S1025</f>
        <v>Medium</v>
      </c>
      <c r="V1025" s="13" t="str">
        <f>Raw_Data!T1025</f>
        <v>Pending</v>
      </c>
    </row>
    <row r="1026" spans="1:22" x14ac:dyDescent="0.3">
      <c r="A1026" s="13" t="str">
        <f>Raw_Data!A1026</f>
        <v>EMP005</v>
      </c>
      <c r="B1026" s="13" t="str">
        <f>Raw_Data!B1026</f>
        <v>Vikram Patel</v>
      </c>
      <c r="C1026" s="13" t="str">
        <f>Raw_Data!C1026</f>
        <v>Operations</v>
      </c>
      <c r="D1026" s="13" t="str">
        <f>Raw_Data!D1026</f>
        <v>Process Executive</v>
      </c>
      <c r="E1026" s="13" t="str">
        <f>Raw_Data!E1026</f>
        <v>Kolkata</v>
      </c>
      <c r="F1026" s="13" t="str">
        <f>Raw_Data!F1026</f>
        <v>Amit Roy</v>
      </c>
      <c r="G1026" s="14">
        <f>DATE(VALUE(RIGHT(Raw_Data!G1026,4)),VALUE(MID(Raw_Data!G1026,4,2)),VALUE(LEFT(Raw_Data!G1026,2)))</f>
        <v>46172</v>
      </c>
      <c r="H1026" s="13" t="str">
        <f t="shared" ref="H1026:H1089" si="64">TEXT(G1026,"mmm-yyyy")</f>
        <v>May-2026</v>
      </c>
      <c r="I1026" s="13" t="str">
        <f t="shared" ref="I1026:I1089" si="65">TEXT(G1026,"ddd")</f>
        <v>Sat</v>
      </c>
      <c r="J1026" s="13" t="str">
        <f>Raw_Data!H1026</f>
        <v>Present</v>
      </c>
      <c r="K1026" s="15">
        <f>IF(Raw_Data!I1026="","",TIMEVALUE(Raw_Data!I1026))</f>
        <v>0.37777777777777777</v>
      </c>
      <c r="L1026" s="15">
        <f>IF(Raw_Data!J1026="","",TIMEVALUE(Raw_Data!J1026))</f>
        <v>0.68611111111111112</v>
      </c>
      <c r="M1026" s="13">
        <f>Raw_Data!K1026</f>
        <v>7.41</v>
      </c>
      <c r="N1026" s="13">
        <f>Raw_Data!L1026</f>
        <v>31</v>
      </c>
      <c r="O1026" s="13">
        <f>Raw_Data!M1026</f>
        <v>26</v>
      </c>
      <c r="P1026" s="13">
        <f t="shared" ref="P1026:P1089" si="66">N1026-O1026</f>
        <v>5</v>
      </c>
      <c r="Q1026" s="13">
        <f>Raw_Data!O1026</f>
        <v>31</v>
      </c>
      <c r="R1026" s="16">
        <f t="shared" ref="R1026:R1089" si="67">IFERROR(O1026/N1026*100,0)</f>
        <v>83.870967741935488</v>
      </c>
      <c r="S1026" s="16">
        <f>Raw_Data!Q1026</f>
        <v>83.9</v>
      </c>
      <c r="T1026" s="17">
        <f>Raw_Data!R1026</f>
        <v>0</v>
      </c>
      <c r="U1026" s="13" t="str">
        <f>Raw_Data!S1026</f>
        <v>High</v>
      </c>
      <c r="V1026" s="13" t="str">
        <f>Raw_Data!T1026</f>
        <v>Pending</v>
      </c>
    </row>
    <row r="1027" spans="1:22" x14ac:dyDescent="0.3">
      <c r="A1027" s="13" t="str">
        <f>Raw_Data!A1027</f>
        <v>EMP006</v>
      </c>
      <c r="B1027" s="13" t="str">
        <f>Raw_Data!B1027</f>
        <v>Ananya Gupta</v>
      </c>
      <c r="C1027" s="13" t="str">
        <f>Raw_Data!C1027</f>
        <v>Finance</v>
      </c>
      <c r="D1027" s="13" t="str">
        <f>Raw_Data!D1027</f>
        <v>Finance Executive</v>
      </c>
      <c r="E1027" s="13" t="str">
        <f>Raw_Data!E1027</f>
        <v>Kolkata</v>
      </c>
      <c r="F1027" s="13" t="str">
        <f>Raw_Data!F1027</f>
        <v>Neha Sen</v>
      </c>
      <c r="G1027" s="14">
        <f>DATE(VALUE(RIGHT(Raw_Data!G1027,4)),VALUE(MID(Raw_Data!G1027,4,2)),VALUE(LEFT(Raw_Data!G1027,2)))</f>
        <v>46172</v>
      </c>
      <c r="H1027" s="13" t="str">
        <f t="shared" si="64"/>
        <v>May-2026</v>
      </c>
      <c r="I1027" s="13" t="str">
        <f t="shared" si="65"/>
        <v>Sat</v>
      </c>
      <c r="J1027" s="13" t="str">
        <f>Raw_Data!H1027</f>
        <v>Present</v>
      </c>
      <c r="K1027" s="15">
        <f>IF(Raw_Data!I1027="","",TIMEVALUE(Raw_Data!I1027))</f>
        <v>0.42638888888888887</v>
      </c>
      <c r="L1027" s="15">
        <f>IF(Raw_Data!J1027="","",TIMEVALUE(Raw_Data!J1027))</f>
        <v>0.80902777777777779</v>
      </c>
      <c r="M1027" s="13">
        <f>Raw_Data!K1027</f>
        <v>9.19</v>
      </c>
      <c r="N1027" s="13">
        <f>Raw_Data!L1027</f>
        <v>12</v>
      </c>
      <c r="O1027" s="13">
        <f>Raw_Data!M1027</f>
        <v>9</v>
      </c>
      <c r="P1027" s="13">
        <f t="shared" si="66"/>
        <v>3</v>
      </c>
      <c r="Q1027" s="13">
        <f>Raw_Data!O1027</f>
        <v>12</v>
      </c>
      <c r="R1027" s="16">
        <f t="shared" si="67"/>
        <v>75</v>
      </c>
      <c r="S1027" s="16">
        <f>Raw_Data!Q1027</f>
        <v>75</v>
      </c>
      <c r="T1027" s="17">
        <f>Raw_Data!R1027</f>
        <v>1.19</v>
      </c>
      <c r="U1027" s="13" t="str">
        <f>Raw_Data!S1027</f>
        <v>High</v>
      </c>
      <c r="V1027" s="13" t="str">
        <f>Raw_Data!T1027</f>
        <v>In Progress</v>
      </c>
    </row>
    <row r="1028" spans="1:22" x14ac:dyDescent="0.3">
      <c r="A1028" s="13" t="str">
        <f>Raw_Data!A1028</f>
        <v>EMP007</v>
      </c>
      <c r="B1028" s="13" t="str">
        <f>Raw_Data!B1028</f>
        <v>Rohan Mehta</v>
      </c>
      <c r="C1028" s="13" t="str">
        <f>Raw_Data!C1028</f>
        <v>Finance</v>
      </c>
      <c r="D1028" s="13" t="str">
        <f>Raw_Data!D1028</f>
        <v>Accounts Executive</v>
      </c>
      <c r="E1028" s="13" t="str">
        <f>Raw_Data!E1028</f>
        <v>Kolkata</v>
      </c>
      <c r="F1028" s="13" t="str">
        <f>Raw_Data!F1028</f>
        <v>Neha Sen</v>
      </c>
      <c r="G1028" s="14">
        <f>DATE(VALUE(RIGHT(Raw_Data!G1028,4)),VALUE(MID(Raw_Data!G1028,4,2)),VALUE(LEFT(Raw_Data!G1028,2)))</f>
        <v>46172</v>
      </c>
      <c r="H1028" s="13" t="str">
        <f t="shared" si="64"/>
        <v>May-2026</v>
      </c>
      <c r="I1028" s="13" t="str">
        <f t="shared" si="65"/>
        <v>Sat</v>
      </c>
      <c r="J1028" s="13" t="str">
        <f>Raw_Data!H1028</f>
        <v>Present</v>
      </c>
      <c r="K1028" s="15">
        <f>IF(Raw_Data!I1028="","",TIMEVALUE(Raw_Data!I1028))</f>
        <v>0.38124999999999998</v>
      </c>
      <c r="L1028" s="15">
        <f>IF(Raw_Data!J1028="","",TIMEVALUE(Raw_Data!J1028))</f>
        <v>0.75555555555555554</v>
      </c>
      <c r="M1028" s="13">
        <f>Raw_Data!K1028</f>
        <v>8.99</v>
      </c>
      <c r="N1028" s="13">
        <f>Raw_Data!L1028</f>
        <v>16</v>
      </c>
      <c r="O1028" s="13">
        <f>Raw_Data!M1028</f>
        <v>13</v>
      </c>
      <c r="P1028" s="13">
        <f t="shared" si="66"/>
        <v>3</v>
      </c>
      <c r="Q1028" s="13">
        <f>Raw_Data!O1028</f>
        <v>16</v>
      </c>
      <c r="R1028" s="16">
        <f t="shared" si="67"/>
        <v>81.25</v>
      </c>
      <c r="S1028" s="16">
        <f>Raw_Data!Q1028</f>
        <v>81.2</v>
      </c>
      <c r="T1028" s="17">
        <f>Raw_Data!R1028</f>
        <v>0.99</v>
      </c>
      <c r="U1028" s="13" t="str">
        <f>Raw_Data!S1028</f>
        <v>Medium</v>
      </c>
      <c r="V1028" s="13" t="str">
        <f>Raw_Data!T1028</f>
        <v>In Progress</v>
      </c>
    </row>
    <row r="1029" spans="1:22" x14ac:dyDescent="0.3">
      <c r="A1029" s="13" t="str">
        <f>Raw_Data!A1029</f>
        <v>EMP008</v>
      </c>
      <c r="B1029" s="13" t="str">
        <f>Raw_Data!B1029</f>
        <v>Ishita Roy</v>
      </c>
      <c r="C1029" s="13" t="str">
        <f>Raw_Data!C1029</f>
        <v>Finance</v>
      </c>
      <c r="D1029" s="13" t="str">
        <f>Raw_Data!D1029</f>
        <v>Finance Executive</v>
      </c>
      <c r="E1029" s="13" t="str">
        <f>Raw_Data!E1029</f>
        <v>Kolkata</v>
      </c>
      <c r="F1029" s="13" t="str">
        <f>Raw_Data!F1029</f>
        <v>Neha Sen</v>
      </c>
      <c r="G1029" s="14">
        <f>DATE(VALUE(RIGHT(Raw_Data!G1029,4)),VALUE(MID(Raw_Data!G1029,4,2)),VALUE(LEFT(Raw_Data!G1029,2)))</f>
        <v>46172</v>
      </c>
      <c r="H1029" s="13" t="str">
        <f t="shared" si="64"/>
        <v>May-2026</v>
      </c>
      <c r="I1029" s="13" t="str">
        <f t="shared" si="65"/>
        <v>Sat</v>
      </c>
      <c r="J1029" s="13" t="str">
        <f>Raw_Data!H1029</f>
        <v>Present</v>
      </c>
      <c r="K1029" s="15">
        <f>IF(Raw_Data!I1029="","",TIMEVALUE(Raw_Data!I1029))</f>
        <v>0.38124999999999998</v>
      </c>
      <c r="L1029" s="15">
        <f>IF(Raw_Data!J1029="","",TIMEVALUE(Raw_Data!J1029))</f>
        <v>0.75347222222222221</v>
      </c>
      <c r="M1029" s="13">
        <f>Raw_Data!K1029</f>
        <v>8.94</v>
      </c>
      <c r="N1029" s="13">
        <f>Raw_Data!L1029</f>
        <v>17</v>
      </c>
      <c r="O1029" s="13">
        <f>Raw_Data!M1029</f>
        <v>17</v>
      </c>
      <c r="P1029" s="13">
        <f t="shared" si="66"/>
        <v>0</v>
      </c>
      <c r="Q1029" s="13">
        <f>Raw_Data!O1029</f>
        <v>17</v>
      </c>
      <c r="R1029" s="16">
        <f t="shared" si="67"/>
        <v>100</v>
      </c>
      <c r="S1029" s="16">
        <f>Raw_Data!Q1029</f>
        <v>100</v>
      </c>
      <c r="T1029" s="17">
        <f>Raw_Data!R1029</f>
        <v>0.94</v>
      </c>
      <c r="U1029" s="13" t="str">
        <f>Raw_Data!S1029</f>
        <v>Low</v>
      </c>
      <c r="V1029" s="13" t="str">
        <f>Raw_Data!T1029</f>
        <v>Closed</v>
      </c>
    </row>
    <row r="1030" spans="1:22" x14ac:dyDescent="0.3">
      <c r="A1030" s="13" t="str">
        <f>Raw_Data!A1030</f>
        <v>EMP009</v>
      </c>
      <c r="B1030" s="13" t="str">
        <f>Raw_Data!B1030</f>
        <v>Arjun Nair</v>
      </c>
      <c r="C1030" s="13" t="str">
        <f>Raw_Data!C1030</f>
        <v>Sales</v>
      </c>
      <c r="D1030" s="13" t="str">
        <f>Raw_Data!D1030</f>
        <v>Sales Executive</v>
      </c>
      <c r="E1030" s="13" t="str">
        <f>Raw_Data!E1030</f>
        <v>Kolkata</v>
      </c>
      <c r="F1030" s="13" t="str">
        <f>Raw_Data!F1030</f>
        <v>Sourav Das</v>
      </c>
      <c r="G1030" s="14">
        <f>DATE(VALUE(RIGHT(Raw_Data!G1030,4)),VALUE(MID(Raw_Data!G1030,4,2)),VALUE(LEFT(Raw_Data!G1030,2)))</f>
        <v>46172</v>
      </c>
      <c r="H1030" s="13" t="str">
        <f t="shared" si="64"/>
        <v>May-2026</v>
      </c>
      <c r="I1030" s="13" t="str">
        <f t="shared" si="65"/>
        <v>Sat</v>
      </c>
      <c r="J1030" s="13" t="str">
        <f>Raw_Data!H1030</f>
        <v>Present</v>
      </c>
      <c r="K1030" s="15">
        <f>IF(Raw_Data!I1030="","",TIMEVALUE(Raw_Data!I1030))</f>
        <v>0.37986111111111109</v>
      </c>
      <c r="L1030" s="15">
        <f>IF(Raw_Data!J1030="","",TIMEVALUE(Raw_Data!J1030))</f>
        <v>0.74097222222222225</v>
      </c>
      <c r="M1030" s="13">
        <f>Raw_Data!K1030</f>
        <v>8.68</v>
      </c>
      <c r="N1030" s="13">
        <f>Raw_Data!L1030</f>
        <v>22</v>
      </c>
      <c r="O1030" s="13">
        <f>Raw_Data!M1030</f>
        <v>22</v>
      </c>
      <c r="P1030" s="13">
        <f t="shared" si="66"/>
        <v>0</v>
      </c>
      <c r="Q1030" s="13">
        <f>Raw_Data!O1030</f>
        <v>22</v>
      </c>
      <c r="R1030" s="16">
        <f t="shared" si="67"/>
        <v>100</v>
      </c>
      <c r="S1030" s="16">
        <f>Raw_Data!Q1030</f>
        <v>100</v>
      </c>
      <c r="T1030" s="17">
        <f>Raw_Data!R1030</f>
        <v>0.68</v>
      </c>
      <c r="U1030" s="13" t="str">
        <f>Raw_Data!S1030</f>
        <v>Low</v>
      </c>
      <c r="V1030" s="13" t="str">
        <f>Raw_Data!T1030</f>
        <v>Closed</v>
      </c>
    </row>
    <row r="1031" spans="1:22" x14ac:dyDescent="0.3">
      <c r="A1031" s="13" t="str">
        <f>Raw_Data!A1031</f>
        <v>EMP010</v>
      </c>
      <c r="B1031" s="13" t="str">
        <f>Raw_Data!B1031</f>
        <v>Meera Kapoor</v>
      </c>
      <c r="C1031" s="13" t="str">
        <f>Raw_Data!C1031</f>
        <v>Sales</v>
      </c>
      <c r="D1031" s="13" t="str">
        <f>Raw_Data!D1031</f>
        <v>Sales Executive</v>
      </c>
      <c r="E1031" s="13" t="str">
        <f>Raw_Data!E1031</f>
        <v>Kolkata</v>
      </c>
      <c r="F1031" s="13" t="str">
        <f>Raw_Data!F1031</f>
        <v>Sourav Das</v>
      </c>
      <c r="G1031" s="14">
        <f>DATE(VALUE(RIGHT(Raw_Data!G1031,4)),VALUE(MID(Raw_Data!G1031,4,2)),VALUE(LEFT(Raw_Data!G1031,2)))</f>
        <v>46172</v>
      </c>
      <c r="H1031" s="13" t="str">
        <f t="shared" si="64"/>
        <v>May-2026</v>
      </c>
      <c r="I1031" s="13" t="str">
        <f t="shared" si="65"/>
        <v>Sat</v>
      </c>
      <c r="J1031" s="13" t="str">
        <f>Raw_Data!H1031</f>
        <v>Present</v>
      </c>
      <c r="K1031" s="15">
        <f>IF(Raw_Data!I1031="","",TIMEVALUE(Raw_Data!I1031))</f>
        <v>0.41805555555555557</v>
      </c>
      <c r="L1031" s="15">
        <f>IF(Raw_Data!J1031="","",TIMEVALUE(Raw_Data!J1031))</f>
        <v>0.71875</v>
      </c>
      <c r="M1031" s="13">
        <f>Raw_Data!K1031</f>
        <v>7.22</v>
      </c>
      <c r="N1031" s="13">
        <f>Raw_Data!L1031</f>
        <v>22</v>
      </c>
      <c r="O1031" s="13">
        <f>Raw_Data!M1031</f>
        <v>21</v>
      </c>
      <c r="P1031" s="13">
        <f t="shared" si="66"/>
        <v>1</v>
      </c>
      <c r="Q1031" s="13">
        <f>Raw_Data!O1031</f>
        <v>22</v>
      </c>
      <c r="R1031" s="16">
        <f t="shared" si="67"/>
        <v>95.454545454545453</v>
      </c>
      <c r="S1031" s="16">
        <f>Raw_Data!Q1031</f>
        <v>95.5</v>
      </c>
      <c r="T1031" s="17">
        <f>Raw_Data!R1031</f>
        <v>0</v>
      </c>
      <c r="U1031" s="13" t="str">
        <f>Raw_Data!S1031</f>
        <v>Medium</v>
      </c>
      <c r="V1031" s="13" t="str">
        <f>Raw_Data!T1031</f>
        <v>In Progress</v>
      </c>
    </row>
    <row r="1032" spans="1:22" x14ac:dyDescent="0.3">
      <c r="A1032" s="13" t="str">
        <f>Raw_Data!A1032</f>
        <v>EMP011</v>
      </c>
      <c r="B1032" s="13" t="str">
        <f>Raw_Data!B1032</f>
        <v>Karan Malhotra</v>
      </c>
      <c r="C1032" s="13" t="str">
        <f>Raw_Data!C1032</f>
        <v>Sales</v>
      </c>
      <c r="D1032" s="13" t="str">
        <f>Raw_Data!D1032</f>
        <v>Senior Executive</v>
      </c>
      <c r="E1032" s="13" t="str">
        <f>Raw_Data!E1032</f>
        <v>Kolkata</v>
      </c>
      <c r="F1032" s="13" t="str">
        <f>Raw_Data!F1032</f>
        <v>Sourav Das</v>
      </c>
      <c r="G1032" s="14">
        <f>DATE(VALUE(RIGHT(Raw_Data!G1032,4)),VALUE(MID(Raw_Data!G1032,4,2)),VALUE(LEFT(Raw_Data!G1032,2)))</f>
        <v>46172</v>
      </c>
      <c r="H1032" s="13" t="str">
        <f t="shared" si="64"/>
        <v>May-2026</v>
      </c>
      <c r="I1032" s="13" t="str">
        <f t="shared" si="65"/>
        <v>Sat</v>
      </c>
      <c r="J1032" s="13" t="str">
        <f>Raw_Data!H1032</f>
        <v>Present</v>
      </c>
      <c r="K1032" s="15">
        <f>IF(Raw_Data!I1032="","",TIMEVALUE(Raw_Data!I1032))</f>
        <v>0.42986111111111114</v>
      </c>
      <c r="L1032" s="15">
        <f>IF(Raw_Data!J1032="","",TIMEVALUE(Raw_Data!J1032))</f>
        <v>0.75486111111111109</v>
      </c>
      <c r="M1032" s="13">
        <f>Raw_Data!K1032</f>
        <v>7.81</v>
      </c>
      <c r="N1032" s="13">
        <f>Raw_Data!L1032</f>
        <v>23</v>
      </c>
      <c r="O1032" s="13">
        <f>Raw_Data!M1032</f>
        <v>16</v>
      </c>
      <c r="P1032" s="13">
        <f t="shared" si="66"/>
        <v>7</v>
      </c>
      <c r="Q1032" s="13">
        <f>Raw_Data!O1032</f>
        <v>23</v>
      </c>
      <c r="R1032" s="16">
        <f t="shared" si="67"/>
        <v>69.565217391304344</v>
      </c>
      <c r="S1032" s="16">
        <f>Raw_Data!Q1032</f>
        <v>69.599999999999994</v>
      </c>
      <c r="T1032" s="17">
        <f>Raw_Data!R1032</f>
        <v>0</v>
      </c>
      <c r="U1032" s="13" t="str">
        <f>Raw_Data!S1032</f>
        <v>Low</v>
      </c>
      <c r="V1032" s="13" t="str">
        <f>Raw_Data!T1032</f>
        <v>Pending</v>
      </c>
    </row>
    <row r="1033" spans="1:22" x14ac:dyDescent="0.3">
      <c r="A1033" s="13" t="str">
        <f>Raw_Data!A1033</f>
        <v>EMP012</v>
      </c>
      <c r="B1033" s="13" t="str">
        <f>Raw_Data!B1033</f>
        <v>Tanya Bose</v>
      </c>
      <c r="C1033" s="13" t="str">
        <f>Raw_Data!C1033</f>
        <v>HR</v>
      </c>
      <c r="D1033" s="13" t="str">
        <f>Raw_Data!D1033</f>
        <v>HR Executive</v>
      </c>
      <c r="E1033" s="13" t="str">
        <f>Raw_Data!E1033</f>
        <v>Kolkata</v>
      </c>
      <c r="F1033" s="13" t="str">
        <f>Raw_Data!F1033</f>
        <v>Ritu Ghosh</v>
      </c>
      <c r="G1033" s="14">
        <f>DATE(VALUE(RIGHT(Raw_Data!G1033,4)),VALUE(MID(Raw_Data!G1033,4,2)),VALUE(LEFT(Raw_Data!G1033,2)))</f>
        <v>46172</v>
      </c>
      <c r="H1033" s="13" t="str">
        <f t="shared" si="64"/>
        <v>May-2026</v>
      </c>
      <c r="I1033" s="13" t="str">
        <f t="shared" si="65"/>
        <v>Sat</v>
      </c>
      <c r="J1033" s="13" t="str">
        <f>Raw_Data!H1033</f>
        <v>Present</v>
      </c>
      <c r="K1033" s="15">
        <f>IF(Raw_Data!I1033="","",TIMEVALUE(Raw_Data!I1033))</f>
        <v>0.38541666666666669</v>
      </c>
      <c r="L1033" s="15">
        <f>IF(Raw_Data!J1033="","",TIMEVALUE(Raw_Data!J1033))</f>
        <v>0.77569444444444446</v>
      </c>
      <c r="M1033" s="13">
        <f>Raw_Data!K1033</f>
        <v>9.3800000000000008</v>
      </c>
      <c r="N1033" s="13">
        <f>Raw_Data!L1033</f>
        <v>23</v>
      </c>
      <c r="O1033" s="13">
        <f>Raw_Data!M1033</f>
        <v>23</v>
      </c>
      <c r="P1033" s="13">
        <f t="shared" si="66"/>
        <v>0</v>
      </c>
      <c r="Q1033" s="13">
        <f>Raw_Data!O1033</f>
        <v>23</v>
      </c>
      <c r="R1033" s="16">
        <f t="shared" si="67"/>
        <v>100</v>
      </c>
      <c r="S1033" s="16">
        <f>Raw_Data!Q1033</f>
        <v>100</v>
      </c>
      <c r="T1033" s="17">
        <f>Raw_Data!R1033</f>
        <v>1.38</v>
      </c>
      <c r="U1033" s="13" t="str">
        <f>Raw_Data!S1033</f>
        <v>Low</v>
      </c>
      <c r="V1033" s="13" t="str">
        <f>Raw_Data!T1033</f>
        <v>Closed</v>
      </c>
    </row>
    <row r="1034" spans="1:22" x14ac:dyDescent="0.3">
      <c r="A1034" s="13" t="str">
        <f>Raw_Data!A1034</f>
        <v>EMP013</v>
      </c>
      <c r="B1034" s="13" t="str">
        <f>Raw_Data!B1034</f>
        <v>Aditya Jain</v>
      </c>
      <c r="C1034" s="13" t="str">
        <f>Raw_Data!C1034</f>
        <v>Customer Support</v>
      </c>
      <c r="D1034" s="13" t="str">
        <f>Raw_Data!D1034</f>
        <v>Support Executive</v>
      </c>
      <c r="E1034" s="13" t="str">
        <f>Raw_Data!E1034</f>
        <v>Kolkata</v>
      </c>
      <c r="F1034" s="13" t="str">
        <f>Raw_Data!F1034</f>
        <v>Ritu Ghosh</v>
      </c>
      <c r="G1034" s="14">
        <f>DATE(VALUE(RIGHT(Raw_Data!G1034,4)),VALUE(MID(Raw_Data!G1034,4,2)),VALUE(LEFT(Raw_Data!G1034,2)))</f>
        <v>46172</v>
      </c>
      <c r="H1034" s="13" t="str">
        <f t="shared" si="64"/>
        <v>May-2026</v>
      </c>
      <c r="I1034" s="13" t="str">
        <f t="shared" si="65"/>
        <v>Sat</v>
      </c>
      <c r="J1034" s="13" t="str">
        <f>Raw_Data!H1034</f>
        <v>Present</v>
      </c>
      <c r="K1034" s="15">
        <f>IF(Raw_Data!I1034="","",TIMEVALUE(Raw_Data!I1034))</f>
        <v>0.375</v>
      </c>
      <c r="L1034" s="15">
        <f>IF(Raw_Data!J1034="","",TIMEVALUE(Raw_Data!J1034))</f>
        <v>0.7</v>
      </c>
      <c r="M1034" s="13">
        <f>Raw_Data!K1034</f>
        <v>7.81</v>
      </c>
      <c r="N1034" s="13">
        <f>Raw_Data!L1034</f>
        <v>27</v>
      </c>
      <c r="O1034" s="13">
        <f>Raw_Data!M1034</f>
        <v>25</v>
      </c>
      <c r="P1034" s="13">
        <f t="shared" si="66"/>
        <v>2</v>
      </c>
      <c r="Q1034" s="13">
        <f>Raw_Data!O1034</f>
        <v>27</v>
      </c>
      <c r="R1034" s="16">
        <f t="shared" si="67"/>
        <v>92.592592592592595</v>
      </c>
      <c r="S1034" s="16">
        <f>Raw_Data!Q1034</f>
        <v>92.6</v>
      </c>
      <c r="T1034" s="17">
        <f>Raw_Data!R1034</f>
        <v>0</v>
      </c>
      <c r="U1034" s="13" t="str">
        <f>Raw_Data!S1034</f>
        <v>Low</v>
      </c>
      <c r="V1034" s="13" t="str">
        <f>Raw_Data!T1034</f>
        <v>In Progress</v>
      </c>
    </row>
    <row r="1035" spans="1:22" x14ac:dyDescent="0.3">
      <c r="A1035" s="13" t="str">
        <f>Raw_Data!A1035</f>
        <v>EMP014</v>
      </c>
      <c r="B1035" s="13" t="str">
        <f>Raw_Data!B1035</f>
        <v>Neha Agarwal</v>
      </c>
      <c r="C1035" s="13" t="str">
        <f>Raw_Data!C1035</f>
        <v>Customer Support</v>
      </c>
      <c r="D1035" s="13" t="str">
        <f>Raw_Data!D1035</f>
        <v>Support Executive</v>
      </c>
      <c r="E1035" s="13" t="str">
        <f>Raw_Data!E1035</f>
        <v>Kolkata</v>
      </c>
      <c r="F1035" s="13" t="str">
        <f>Raw_Data!F1035</f>
        <v>Ritu Ghosh</v>
      </c>
      <c r="G1035" s="14">
        <f>DATE(VALUE(RIGHT(Raw_Data!G1035,4)),VALUE(MID(Raw_Data!G1035,4,2)),VALUE(LEFT(Raw_Data!G1035,2)))</f>
        <v>46172</v>
      </c>
      <c r="H1035" s="13" t="str">
        <f t="shared" si="64"/>
        <v>May-2026</v>
      </c>
      <c r="I1035" s="13" t="str">
        <f t="shared" si="65"/>
        <v>Sat</v>
      </c>
      <c r="J1035" s="13" t="str">
        <f>Raw_Data!H1035</f>
        <v>Present</v>
      </c>
      <c r="K1035" s="15">
        <f>IF(Raw_Data!I1035="","",TIMEVALUE(Raw_Data!I1035))</f>
        <v>0.37777777777777777</v>
      </c>
      <c r="L1035" s="15">
        <f>IF(Raw_Data!J1035="","",TIMEVALUE(Raw_Data!J1035))</f>
        <v>0.77430555555555558</v>
      </c>
      <c r="M1035" s="13">
        <f>Raw_Data!K1035</f>
        <v>9.52</v>
      </c>
      <c r="N1035" s="13">
        <f>Raw_Data!L1035</f>
        <v>21</v>
      </c>
      <c r="O1035" s="13">
        <f>Raw_Data!M1035</f>
        <v>16</v>
      </c>
      <c r="P1035" s="13">
        <f t="shared" si="66"/>
        <v>5</v>
      </c>
      <c r="Q1035" s="13">
        <f>Raw_Data!O1035</f>
        <v>21</v>
      </c>
      <c r="R1035" s="16">
        <f t="shared" si="67"/>
        <v>76.19047619047619</v>
      </c>
      <c r="S1035" s="16">
        <f>Raw_Data!Q1035</f>
        <v>76.2</v>
      </c>
      <c r="T1035" s="17">
        <f>Raw_Data!R1035</f>
        <v>1.52</v>
      </c>
      <c r="U1035" s="13" t="str">
        <f>Raw_Data!S1035</f>
        <v>Medium</v>
      </c>
      <c r="V1035" s="13" t="str">
        <f>Raw_Data!T1035</f>
        <v>Pending</v>
      </c>
    </row>
    <row r="1036" spans="1:22" x14ac:dyDescent="0.3">
      <c r="A1036" s="13" t="str">
        <f>Raw_Data!A1036</f>
        <v>EMP015</v>
      </c>
      <c r="B1036" s="13" t="str">
        <f>Raw_Data!B1036</f>
        <v>Siddharth Roy</v>
      </c>
      <c r="C1036" s="13" t="str">
        <f>Raw_Data!C1036</f>
        <v>Customer Support</v>
      </c>
      <c r="D1036" s="13" t="str">
        <f>Raw_Data!D1036</f>
        <v>Senior Executive</v>
      </c>
      <c r="E1036" s="13" t="str">
        <f>Raw_Data!E1036</f>
        <v>Kolkata</v>
      </c>
      <c r="F1036" s="13" t="str">
        <f>Raw_Data!F1036</f>
        <v>Ritu Ghosh</v>
      </c>
      <c r="G1036" s="14">
        <f>DATE(VALUE(RIGHT(Raw_Data!G1036,4)),VALUE(MID(Raw_Data!G1036,4,2)),VALUE(LEFT(Raw_Data!G1036,2)))</f>
        <v>46172</v>
      </c>
      <c r="H1036" s="13" t="str">
        <f t="shared" si="64"/>
        <v>May-2026</v>
      </c>
      <c r="I1036" s="13" t="str">
        <f t="shared" si="65"/>
        <v>Sat</v>
      </c>
      <c r="J1036" s="13" t="str">
        <f>Raw_Data!H1036</f>
        <v>Late</v>
      </c>
      <c r="K1036" s="15">
        <f>IF(Raw_Data!I1036="","",TIMEVALUE(Raw_Data!I1036))</f>
        <v>0.41944444444444445</v>
      </c>
      <c r="L1036" s="15">
        <f>IF(Raw_Data!J1036="","",TIMEVALUE(Raw_Data!J1036))</f>
        <v>0.72847222222222219</v>
      </c>
      <c r="M1036" s="13">
        <f>Raw_Data!K1036</f>
        <v>7.42</v>
      </c>
      <c r="N1036" s="13">
        <f>Raw_Data!L1036</f>
        <v>25</v>
      </c>
      <c r="O1036" s="13">
        <f>Raw_Data!M1036</f>
        <v>24</v>
      </c>
      <c r="P1036" s="13">
        <f t="shared" si="66"/>
        <v>1</v>
      </c>
      <c r="Q1036" s="13">
        <f>Raw_Data!O1036</f>
        <v>25</v>
      </c>
      <c r="R1036" s="16">
        <f t="shared" si="67"/>
        <v>96</v>
      </c>
      <c r="S1036" s="16">
        <f>Raw_Data!Q1036</f>
        <v>96</v>
      </c>
      <c r="T1036" s="17">
        <f>Raw_Data!R1036</f>
        <v>0</v>
      </c>
      <c r="U1036" s="13" t="str">
        <f>Raw_Data!S1036</f>
        <v>Medium</v>
      </c>
      <c r="V1036" s="13" t="str">
        <f>Raw_Data!T1036</f>
        <v>In Progress</v>
      </c>
    </row>
    <row r="1037" spans="1:22" x14ac:dyDescent="0.3">
      <c r="A1037" s="13" t="str">
        <f>Raw_Data!A1037</f>
        <v>EMP016</v>
      </c>
      <c r="B1037" s="13" t="str">
        <f>Raw_Data!B1037</f>
        <v>Pooja Saha</v>
      </c>
      <c r="C1037" s="13" t="str">
        <f>Raw_Data!C1037</f>
        <v>Operations</v>
      </c>
      <c r="D1037" s="13" t="str">
        <f>Raw_Data!D1037</f>
        <v>Process Executive</v>
      </c>
      <c r="E1037" s="13" t="str">
        <f>Raw_Data!E1037</f>
        <v>Durgapur</v>
      </c>
      <c r="F1037" s="13" t="str">
        <f>Raw_Data!F1037</f>
        <v>Amit Roy</v>
      </c>
      <c r="G1037" s="14">
        <f>DATE(VALUE(RIGHT(Raw_Data!G1037,4)),VALUE(MID(Raw_Data!G1037,4,2)),VALUE(LEFT(Raw_Data!G1037,2)))</f>
        <v>46172</v>
      </c>
      <c r="H1037" s="13" t="str">
        <f t="shared" si="64"/>
        <v>May-2026</v>
      </c>
      <c r="I1037" s="13" t="str">
        <f t="shared" si="65"/>
        <v>Sat</v>
      </c>
      <c r="J1037" s="13" t="str">
        <f>Raw_Data!H1037</f>
        <v>Present</v>
      </c>
      <c r="K1037" s="15">
        <f>IF(Raw_Data!I1037="","",TIMEVALUE(Raw_Data!I1037))</f>
        <v>0.37569444444444444</v>
      </c>
      <c r="L1037" s="15">
        <f>IF(Raw_Data!J1037="","",TIMEVALUE(Raw_Data!J1037))</f>
        <v>0.77361111111111114</v>
      </c>
      <c r="M1037" s="13">
        <f>Raw_Data!K1037</f>
        <v>9.5500000000000007</v>
      </c>
      <c r="N1037" s="13">
        <f>Raw_Data!L1037</f>
        <v>10</v>
      </c>
      <c r="O1037" s="13">
        <f>Raw_Data!M1037</f>
        <v>8</v>
      </c>
      <c r="P1037" s="13">
        <f t="shared" si="66"/>
        <v>2</v>
      </c>
      <c r="Q1037" s="13">
        <f>Raw_Data!O1037</f>
        <v>10</v>
      </c>
      <c r="R1037" s="16">
        <f t="shared" si="67"/>
        <v>80</v>
      </c>
      <c r="S1037" s="16">
        <f>Raw_Data!Q1037</f>
        <v>80</v>
      </c>
      <c r="T1037" s="17">
        <f>Raw_Data!R1037</f>
        <v>1.55</v>
      </c>
      <c r="U1037" s="13" t="str">
        <f>Raw_Data!S1037</f>
        <v>Medium</v>
      </c>
      <c r="V1037" s="13" t="str">
        <f>Raw_Data!T1037</f>
        <v>In Progress</v>
      </c>
    </row>
    <row r="1038" spans="1:22" x14ac:dyDescent="0.3">
      <c r="A1038" s="13" t="str">
        <f>Raw_Data!A1038</f>
        <v>EMP017</v>
      </c>
      <c r="B1038" s="13" t="str">
        <f>Raw_Data!B1038</f>
        <v>Abhishek Paul</v>
      </c>
      <c r="C1038" s="13" t="str">
        <f>Raw_Data!C1038</f>
        <v>Operations</v>
      </c>
      <c r="D1038" s="13" t="str">
        <f>Raw_Data!D1038</f>
        <v>Process Executive</v>
      </c>
      <c r="E1038" s="13" t="str">
        <f>Raw_Data!E1038</f>
        <v>Durgapur</v>
      </c>
      <c r="F1038" s="13" t="str">
        <f>Raw_Data!F1038</f>
        <v>Amit Roy</v>
      </c>
      <c r="G1038" s="14">
        <f>DATE(VALUE(RIGHT(Raw_Data!G1038,4)),VALUE(MID(Raw_Data!G1038,4,2)),VALUE(LEFT(Raw_Data!G1038,2)))</f>
        <v>46172</v>
      </c>
      <c r="H1038" s="13" t="str">
        <f t="shared" si="64"/>
        <v>May-2026</v>
      </c>
      <c r="I1038" s="13" t="str">
        <f t="shared" si="65"/>
        <v>Sat</v>
      </c>
      <c r="J1038" s="13" t="str">
        <f>Raw_Data!H1038</f>
        <v>Present</v>
      </c>
      <c r="K1038" s="15">
        <f>IF(Raw_Data!I1038="","",TIMEVALUE(Raw_Data!I1038))</f>
        <v>0.38819444444444445</v>
      </c>
      <c r="L1038" s="15">
        <f>IF(Raw_Data!J1038="","",TIMEVALUE(Raw_Data!J1038))</f>
        <v>0.77083333333333337</v>
      </c>
      <c r="M1038" s="13">
        <f>Raw_Data!K1038</f>
        <v>9.19</v>
      </c>
      <c r="N1038" s="13">
        <f>Raw_Data!L1038</f>
        <v>24</v>
      </c>
      <c r="O1038" s="13">
        <f>Raw_Data!M1038</f>
        <v>24</v>
      </c>
      <c r="P1038" s="13">
        <f t="shared" si="66"/>
        <v>0</v>
      </c>
      <c r="Q1038" s="13">
        <f>Raw_Data!O1038</f>
        <v>24</v>
      </c>
      <c r="R1038" s="16">
        <f t="shared" si="67"/>
        <v>100</v>
      </c>
      <c r="S1038" s="16">
        <f>Raw_Data!Q1038</f>
        <v>100</v>
      </c>
      <c r="T1038" s="17">
        <f>Raw_Data!R1038</f>
        <v>1.19</v>
      </c>
      <c r="U1038" s="13" t="str">
        <f>Raw_Data!S1038</f>
        <v>Low</v>
      </c>
      <c r="V1038" s="13" t="str">
        <f>Raw_Data!T1038</f>
        <v>Closed</v>
      </c>
    </row>
    <row r="1039" spans="1:22" x14ac:dyDescent="0.3">
      <c r="A1039" s="13" t="str">
        <f>Raw_Data!A1039</f>
        <v>EMP018</v>
      </c>
      <c r="B1039" s="13" t="str">
        <f>Raw_Data!B1039</f>
        <v>Nandini Ghosh</v>
      </c>
      <c r="C1039" s="13" t="str">
        <f>Raw_Data!C1039</f>
        <v>Finance</v>
      </c>
      <c r="D1039" s="13" t="str">
        <f>Raw_Data!D1039</f>
        <v>Finance Executive</v>
      </c>
      <c r="E1039" s="13" t="str">
        <f>Raw_Data!E1039</f>
        <v>Durgapur</v>
      </c>
      <c r="F1039" s="13" t="str">
        <f>Raw_Data!F1039</f>
        <v>Neha Sen</v>
      </c>
      <c r="G1039" s="14">
        <f>DATE(VALUE(RIGHT(Raw_Data!G1039,4)),VALUE(MID(Raw_Data!G1039,4,2)),VALUE(LEFT(Raw_Data!G1039,2)))</f>
        <v>46172</v>
      </c>
      <c r="H1039" s="13" t="str">
        <f t="shared" si="64"/>
        <v>May-2026</v>
      </c>
      <c r="I1039" s="13" t="str">
        <f t="shared" si="65"/>
        <v>Sat</v>
      </c>
      <c r="J1039" s="13" t="str">
        <f>Raw_Data!H1039</f>
        <v>Present</v>
      </c>
      <c r="K1039" s="15">
        <f>IF(Raw_Data!I1039="","",TIMEVALUE(Raw_Data!I1039))</f>
        <v>0.4201388888888889</v>
      </c>
      <c r="L1039" s="15">
        <f>IF(Raw_Data!J1039="","",TIMEVALUE(Raw_Data!J1039))</f>
        <v>0.75138888888888888</v>
      </c>
      <c r="M1039" s="13">
        <f>Raw_Data!K1039</f>
        <v>7.96</v>
      </c>
      <c r="N1039" s="13">
        <f>Raw_Data!L1039</f>
        <v>24</v>
      </c>
      <c r="O1039" s="13">
        <f>Raw_Data!M1039</f>
        <v>18</v>
      </c>
      <c r="P1039" s="13">
        <f t="shared" si="66"/>
        <v>6</v>
      </c>
      <c r="Q1039" s="13">
        <f>Raw_Data!O1039</f>
        <v>24</v>
      </c>
      <c r="R1039" s="16">
        <f t="shared" si="67"/>
        <v>75</v>
      </c>
      <c r="S1039" s="16">
        <f>Raw_Data!Q1039</f>
        <v>75</v>
      </c>
      <c r="T1039" s="17">
        <f>Raw_Data!R1039</f>
        <v>0</v>
      </c>
      <c r="U1039" s="13" t="str">
        <f>Raw_Data!S1039</f>
        <v>High</v>
      </c>
      <c r="V1039" s="13" t="str">
        <f>Raw_Data!T1039</f>
        <v>Pending</v>
      </c>
    </row>
    <row r="1040" spans="1:22" x14ac:dyDescent="0.3">
      <c r="A1040" s="13" t="str">
        <f>Raw_Data!A1040</f>
        <v>EMP019</v>
      </c>
      <c r="B1040" s="13" t="str">
        <f>Raw_Data!B1040</f>
        <v>Manish Kumar</v>
      </c>
      <c r="C1040" s="13" t="str">
        <f>Raw_Data!C1040</f>
        <v>Sales</v>
      </c>
      <c r="D1040" s="13" t="str">
        <f>Raw_Data!D1040</f>
        <v>Sales Executive</v>
      </c>
      <c r="E1040" s="13" t="str">
        <f>Raw_Data!E1040</f>
        <v>Durgapur</v>
      </c>
      <c r="F1040" s="13" t="str">
        <f>Raw_Data!F1040</f>
        <v>Sourav Das</v>
      </c>
      <c r="G1040" s="14">
        <f>DATE(VALUE(RIGHT(Raw_Data!G1040,4)),VALUE(MID(Raw_Data!G1040,4,2)),VALUE(LEFT(Raw_Data!G1040,2)))</f>
        <v>46172</v>
      </c>
      <c r="H1040" s="13" t="str">
        <f t="shared" si="64"/>
        <v>May-2026</v>
      </c>
      <c r="I1040" s="13" t="str">
        <f t="shared" si="65"/>
        <v>Sat</v>
      </c>
      <c r="J1040" s="13" t="str">
        <f>Raw_Data!H1040</f>
        <v>Present</v>
      </c>
      <c r="K1040" s="15">
        <f>IF(Raw_Data!I1040="","",TIMEVALUE(Raw_Data!I1040))</f>
        <v>0.41736111111111113</v>
      </c>
      <c r="L1040" s="15">
        <f>IF(Raw_Data!J1040="","",TIMEVALUE(Raw_Data!J1040))</f>
        <v>0.73611111111111116</v>
      </c>
      <c r="M1040" s="13">
        <f>Raw_Data!K1040</f>
        <v>7.65</v>
      </c>
      <c r="N1040" s="13">
        <f>Raw_Data!L1040</f>
        <v>19</v>
      </c>
      <c r="O1040" s="13">
        <f>Raw_Data!M1040</f>
        <v>13</v>
      </c>
      <c r="P1040" s="13">
        <f t="shared" si="66"/>
        <v>6</v>
      </c>
      <c r="Q1040" s="13">
        <f>Raw_Data!O1040</f>
        <v>19</v>
      </c>
      <c r="R1040" s="16">
        <f t="shared" si="67"/>
        <v>68.421052631578945</v>
      </c>
      <c r="S1040" s="16">
        <f>Raw_Data!Q1040</f>
        <v>68.400000000000006</v>
      </c>
      <c r="T1040" s="17">
        <f>Raw_Data!R1040</f>
        <v>0</v>
      </c>
      <c r="U1040" s="13" t="str">
        <f>Raw_Data!S1040</f>
        <v>Low</v>
      </c>
      <c r="V1040" s="13" t="str">
        <f>Raw_Data!T1040</f>
        <v>Pending</v>
      </c>
    </row>
    <row r="1041" spans="1:22" x14ac:dyDescent="0.3">
      <c r="A1041" s="13" t="str">
        <f>Raw_Data!A1041</f>
        <v>EMP020</v>
      </c>
      <c r="B1041" s="13" t="str">
        <f>Raw_Data!B1041</f>
        <v>Riya Chatterjee</v>
      </c>
      <c r="C1041" s="13" t="str">
        <f>Raw_Data!C1041</f>
        <v>Customer Support</v>
      </c>
      <c r="D1041" s="13" t="str">
        <f>Raw_Data!D1041</f>
        <v>Support Executive</v>
      </c>
      <c r="E1041" s="13" t="str">
        <f>Raw_Data!E1041</f>
        <v>Durgapur</v>
      </c>
      <c r="F1041" s="13" t="str">
        <f>Raw_Data!F1041</f>
        <v>Ritu Ghosh</v>
      </c>
      <c r="G1041" s="14">
        <f>DATE(VALUE(RIGHT(Raw_Data!G1041,4)),VALUE(MID(Raw_Data!G1041,4,2)),VALUE(LEFT(Raw_Data!G1041,2)))</f>
        <v>46172</v>
      </c>
      <c r="H1041" s="13" t="str">
        <f t="shared" si="64"/>
        <v>May-2026</v>
      </c>
      <c r="I1041" s="13" t="str">
        <f t="shared" si="65"/>
        <v>Sat</v>
      </c>
      <c r="J1041" s="13" t="str">
        <f>Raw_Data!H1041</f>
        <v>Present</v>
      </c>
      <c r="K1041" s="15">
        <f>IF(Raw_Data!I1041="","",TIMEVALUE(Raw_Data!I1041))</f>
        <v>0.38472222222222224</v>
      </c>
      <c r="L1041" s="15">
        <f>IF(Raw_Data!J1041="","",TIMEVALUE(Raw_Data!J1041))</f>
        <v>0.72847222222222219</v>
      </c>
      <c r="M1041" s="13">
        <f>Raw_Data!K1041</f>
        <v>8.25</v>
      </c>
      <c r="N1041" s="13">
        <f>Raw_Data!L1041</f>
        <v>39</v>
      </c>
      <c r="O1041" s="13">
        <f>Raw_Data!M1041</f>
        <v>27</v>
      </c>
      <c r="P1041" s="13">
        <f t="shared" si="66"/>
        <v>12</v>
      </c>
      <c r="Q1041" s="13">
        <f>Raw_Data!O1041</f>
        <v>39</v>
      </c>
      <c r="R1041" s="16">
        <f t="shared" si="67"/>
        <v>69.230769230769226</v>
      </c>
      <c r="S1041" s="16">
        <f>Raw_Data!Q1041</f>
        <v>69.2</v>
      </c>
      <c r="T1041" s="17">
        <f>Raw_Data!R1041</f>
        <v>0.25</v>
      </c>
      <c r="U1041" s="13" t="str">
        <f>Raw_Data!S1041</f>
        <v>Medium</v>
      </c>
      <c r="V1041" s="13" t="str">
        <f>Raw_Data!T1041</f>
        <v>Backlog</v>
      </c>
    </row>
    <row r="1042" spans="1:22" x14ac:dyDescent="0.3">
      <c r="A1042" s="13" t="str">
        <f>Raw_Data!A1042</f>
        <v>EMP001</v>
      </c>
      <c r="B1042" s="13" t="str">
        <f>Raw_Data!B1042</f>
        <v>Aarav Sharma</v>
      </c>
      <c r="C1042" s="13" t="str">
        <f>Raw_Data!C1042</f>
        <v>Operations</v>
      </c>
      <c r="D1042" s="13" t="str">
        <f>Raw_Data!D1042</f>
        <v>MIS Executive</v>
      </c>
      <c r="E1042" s="13" t="str">
        <f>Raw_Data!E1042</f>
        <v>Kolkata</v>
      </c>
      <c r="F1042" s="13" t="str">
        <f>Raw_Data!F1042</f>
        <v>Amit Roy</v>
      </c>
      <c r="G1042" s="14">
        <f>DATE(VALUE(RIGHT(Raw_Data!G1042,4)),VALUE(MID(Raw_Data!G1042,4,2)),VALUE(LEFT(Raw_Data!G1042,2)))</f>
        <v>46174</v>
      </c>
      <c r="H1042" s="13" t="str">
        <f t="shared" si="64"/>
        <v>Jun-2026</v>
      </c>
      <c r="I1042" s="13" t="str">
        <f t="shared" si="65"/>
        <v>Mon</v>
      </c>
      <c r="J1042" s="13" t="str">
        <f>Raw_Data!H1042</f>
        <v>Present</v>
      </c>
      <c r="K1042" s="15">
        <f>IF(Raw_Data!I1042="","",TIMEVALUE(Raw_Data!I1042))</f>
        <v>0.42638888888888887</v>
      </c>
      <c r="L1042" s="15">
        <f>IF(Raw_Data!J1042="","",TIMEVALUE(Raw_Data!J1042))</f>
        <v>0.77500000000000002</v>
      </c>
      <c r="M1042" s="13">
        <f>Raw_Data!K1042</f>
        <v>8.3800000000000008</v>
      </c>
      <c r="N1042" s="13">
        <f>Raw_Data!L1042</f>
        <v>23</v>
      </c>
      <c r="O1042" s="13">
        <f>Raw_Data!M1042</f>
        <v>23</v>
      </c>
      <c r="P1042" s="13">
        <f t="shared" si="66"/>
        <v>0</v>
      </c>
      <c r="Q1042" s="13">
        <f>Raw_Data!O1042</f>
        <v>23</v>
      </c>
      <c r="R1042" s="16">
        <f t="shared" si="67"/>
        <v>100</v>
      </c>
      <c r="S1042" s="16">
        <f>Raw_Data!Q1042</f>
        <v>100</v>
      </c>
      <c r="T1042" s="17">
        <f>Raw_Data!R1042</f>
        <v>0.38</v>
      </c>
      <c r="U1042" s="13" t="str">
        <f>Raw_Data!S1042</f>
        <v>Low</v>
      </c>
      <c r="V1042" s="13" t="str">
        <f>Raw_Data!T1042</f>
        <v>Closed</v>
      </c>
    </row>
    <row r="1043" spans="1:22" x14ac:dyDescent="0.3">
      <c r="A1043" s="13" t="str">
        <f>Raw_Data!A1043</f>
        <v>EMP002</v>
      </c>
      <c r="B1043" s="13" t="str">
        <f>Raw_Data!B1043</f>
        <v>Priya Singh</v>
      </c>
      <c r="C1043" s="13" t="str">
        <f>Raw_Data!C1043</f>
        <v>Operations</v>
      </c>
      <c r="D1043" s="13" t="str">
        <f>Raw_Data!D1043</f>
        <v>Process Executive</v>
      </c>
      <c r="E1043" s="13" t="str">
        <f>Raw_Data!E1043</f>
        <v>Kolkata</v>
      </c>
      <c r="F1043" s="13" t="str">
        <f>Raw_Data!F1043</f>
        <v>Amit Roy</v>
      </c>
      <c r="G1043" s="14">
        <f>DATE(VALUE(RIGHT(Raw_Data!G1043,4)),VALUE(MID(Raw_Data!G1043,4,2)),VALUE(LEFT(Raw_Data!G1043,2)))</f>
        <v>46174</v>
      </c>
      <c r="H1043" s="13" t="str">
        <f t="shared" si="64"/>
        <v>Jun-2026</v>
      </c>
      <c r="I1043" s="13" t="str">
        <f t="shared" si="65"/>
        <v>Mon</v>
      </c>
      <c r="J1043" s="13" t="str">
        <f>Raw_Data!H1043</f>
        <v>Present</v>
      </c>
      <c r="K1043" s="15">
        <f>IF(Raw_Data!I1043="","",TIMEVALUE(Raw_Data!I1043))</f>
        <v>0.38263888888888886</v>
      </c>
      <c r="L1043" s="15">
        <f>IF(Raw_Data!J1043="","",TIMEVALUE(Raw_Data!J1043))</f>
        <v>0.69166666666666665</v>
      </c>
      <c r="M1043" s="13">
        <f>Raw_Data!K1043</f>
        <v>7.42</v>
      </c>
      <c r="N1043" s="13">
        <f>Raw_Data!L1043</f>
        <v>26</v>
      </c>
      <c r="O1043" s="13">
        <f>Raw_Data!M1043</f>
        <v>19</v>
      </c>
      <c r="P1043" s="13">
        <f t="shared" si="66"/>
        <v>7</v>
      </c>
      <c r="Q1043" s="13">
        <f>Raw_Data!O1043</f>
        <v>26</v>
      </c>
      <c r="R1043" s="16">
        <f t="shared" si="67"/>
        <v>73.076923076923066</v>
      </c>
      <c r="S1043" s="16">
        <f>Raw_Data!Q1043</f>
        <v>73.099999999999994</v>
      </c>
      <c r="T1043" s="17">
        <f>Raw_Data!R1043</f>
        <v>0</v>
      </c>
      <c r="U1043" s="13" t="str">
        <f>Raw_Data!S1043</f>
        <v>Medium</v>
      </c>
      <c r="V1043" s="13" t="str">
        <f>Raw_Data!T1043</f>
        <v>Pending</v>
      </c>
    </row>
    <row r="1044" spans="1:22" x14ac:dyDescent="0.3">
      <c r="A1044" s="13" t="str">
        <f>Raw_Data!A1044</f>
        <v>EMP003</v>
      </c>
      <c r="B1044" s="13" t="str">
        <f>Raw_Data!B1044</f>
        <v>Rahul Verma</v>
      </c>
      <c r="C1044" s="13" t="str">
        <f>Raw_Data!C1044</f>
        <v>Operations</v>
      </c>
      <c r="D1044" s="13" t="str">
        <f>Raw_Data!D1044</f>
        <v>Process Executive</v>
      </c>
      <c r="E1044" s="13" t="str">
        <f>Raw_Data!E1044</f>
        <v>Kolkata</v>
      </c>
      <c r="F1044" s="13" t="str">
        <f>Raw_Data!F1044</f>
        <v>Amit Roy</v>
      </c>
      <c r="G1044" s="14">
        <f>DATE(VALUE(RIGHT(Raw_Data!G1044,4)),VALUE(MID(Raw_Data!G1044,4,2)),VALUE(LEFT(Raw_Data!G1044,2)))</f>
        <v>46174</v>
      </c>
      <c r="H1044" s="13" t="str">
        <f t="shared" si="64"/>
        <v>Jun-2026</v>
      </c>
      <c r="I1044" s="13" t="str">
        <f t="shared" si="65"/>
        <v>Mon</v>
      </c>
      <c r="J1044" s="13" t="str">
        <f>Raw_Data!H1044</f>
        <v>Present</v>
      </c>
      <c r="K1044" s="15">
        <f>IF(Raw_Data!I1044="","",TIMEVALUE(Raw_Data!I1044))</f>
        <v>0.38750000000000001</v>
      </c>
      <c r="L1044" s="15">
        <f>IF(Raw_Data!J1044="","",TIMEVALUE(Raw_Data!J1044))</f>
        <v>0.78749999999999998</v>
      </c>
      <c r="M1044" s="13">
        <f>Raw_Data!K1044</f>
        <v>9.6</v>
      </c>
      <c r="N1044" s="13">
        <f>Raw_Data!L1044</f>
        <v>21</v>
      </c>
      <c r="O1044" s="13">
        <f>Raw_Data!M1044</f>
        <v>14</v>
      </c>
      <c r="P1044" s="13">
        <f t="shared" si="66"/>
        <v>7</v>
      </c>
      <c r="Q1044" s="13">
        <f>Raw_Data!O1044</f>
        <v>21</v>
      </c>
      <c r="R1044" s="16">
        <f t="shared" si="67"/>
        <v>66.666666666666657</v>
      </c>
      <c r="S1044" s="16">
        <f>Raw_Data!Q1044</f>
        <v>66.7</v>
      </c>
      <c r="T1044" s="17">
        <f>Raw_Data!R1044</f>
        <v>1.6</v>
      </c>
      <c r="U1044" s="13" t="str">
        <f>Raw_Data!S1044</f>
        <v>Medium</v>
      </c>
      <c r="V1044" s="13" t="str">
        <f>Raw_Data!T1044</f>
        <v>Pending</v>
      </c>
    </row>
    <row r="1045" spans="1:22" x14ac:dyDescent="0.3">
      <c r="A1045" s="13" t="str">
        <f>Raw_Data!A1045</f>
        <v>EMP004</v>
      </c>
      <c r="B1045" s="13" t="str">
        <f>Raw_Data!B1045</f>
        <v>Sneha Das</v>
      </c>
      <c r="C1045" s="13" t="str">
        <f>Raw_Data!C1045</f>
        <v>Operations</v>
      </c>
      <c r="D1045" s="13" t="str">
        <f>Raw_Data!D1045</f>
        <v>Senior Executive</v>
      </c>
      <c r="E1045" s="13" t="str">
        <f>Raw_Data!E1045</f>
        <v>Kolkata</v>
      </c>
      <c r="F1045" s="13" t="str">
        <f>Raw_Data!F1045</f>
        <v>Amit Roy</v>
      </c>
      <c r="G1045" s="14">
        <f>DATE(VALUE(RIGHT(Raw_Data!G1045,4)),VALUE(MID(Raw_Data!G1045,4,2)),VALUE(LEFT(Raw_Data!G1045,2)))</f>
        <v>46174</v>
      </c>
      <c r="H1045" s="13" t="str">
        <f t="shared" si="64"/>
        <v>Jun-2026</v>
      </c>
      <c r="I1045" s="13" t="str">
        <f t="shared" si="65"/>
        <v>Mon</v>
      </c>
      <c r="J1045" s="13" t="str">
        <f>Raw_Data!H1045</f>
        <v>Present</v>
      </c>
      <c r="K1045" s="15">
        <f>IF(Raw_Data!I1045="","",TIMEVALUE(Raw_Data!I1045))</f>
        <v>0.37986111111111109</v>
      </c>
      <c r="L1045" s="15">
        <f>IF(Raw_Data!J1045="","",TIMEVALUE(Raw_Data!J1045))</f>
        <v>0.75624999999999998</v>
      </c>
      <c r="M1045" s="13">
        <f>Raw_Data!K1045</f>
        <v>9.0399999999999991</v>
      </c>
      <c r="N1045" s="13">
        <f>Raw_Data!L1045</f>
        <v>19</v>
      </c>
      <c r="O1045" s="13">
        <f>Raw_Data!M1045</f>
        <v>13</v>
      </c>
      <c r="P1045" s="13">
        <f t="shared" si="66"/>
        <v>6</v>
      </c>
      <c r="Q1045" s="13">
        <f>Raw_Data!O1045</f>
        <v>19</v>
      </c>
      <c r="R1045" s="16">
        <f t="shared" si="67"/>
        <v>68.421052631578945</v>
      </c>
      <c r="S1045" s="16">
        <f>Raw_Data!Q1045</f>
        <v>68.400000000000006</v>
      </c>
      <c r="T1045" s="17">
        <f>Raw_Data!R1045</f>
        <v>1.04</v>
      </c>
      <c r="U1045" s="13" t="str">
        <f>Raw_Data!S1045</f>
        <v>Medium</v>
      </c>
      <c r="V1045" s="13" t="str">
        <f>Raw_Data!T1045</f>
        <v>Pending</v>
      </c>
    </row>
    <row r="1046" spans="1:22" x14ac:dyDescent="0.3">
      <c r="A1046" s="13" t="str">
        <f>Raw_Data!A1046</f>
        <v>EMP005</v>
      </c>
      <c r="B1046" s="13" t="str">
        <f>Raw_Data!B1046</f>
        <v>Vikram Patel</v>
      </c>
      <c r="C1046" s="13" t="str">
        <f>Raw_Data!C1046</f>
        <v>Operations</v>
      </c>
      <c r="D1046" s="13" t="str">
        <f>Raw_Data!D1046</f>
        <v>Process Executive</v>
      </c>
      <c r="E1046" s="13" t="str">
        <f>Raw_Data!E1046</f>
        <v>Kolkata</v>
      </c>
      <c r="F1046" s="13" t="str">
        <f>Raw_Data!F1046</f>
        <v>Amit Roy</v>
      </c>
      <c r="G1046" s="14">
        <f>DATE(VALUE(RIGHT(Raw_Data!G1046,4)),VALUE(MID(Raw_Data!G1046,4,2)),VALUE(LEFT(Raw_Data!G1046,2)))</f>
        <v>46174</v>
      </c>
      <c r="H1046" s="13" t="str">
        <f t="shared" si="64"/>
        <v>Jun-2026</v>
      </c>
      <c r="I1046" s="13" t="str">
        <f t="shared" si="65"/>
        <v>Mon</v>
      </c>
      <c r="J1046" s="13" t="str">
        <f>Raw_Data!H1046</f>
        <v>Present</v>
      </c>
      <c r="K1046" s="15">
        <f>IF(Raw_Data!I1046="","",TIMEVALUE(Raw_Data!I1046))</f>
        <v>0.42430555555555555</v>
      </c>
      <c r="L1046" s="15">
        <f>IF(Raw_Data!J1046="","",TIMEVALUE(Raw_Data!J1046))</f>
        <v>0.78333333333333333</v>
      </c>
      <c r="M1046" s="13">
        <f>Raw_Data!K1046</f>
        <v>8.6199999999999992</v>
      </c>
      <c r="N1046" s="13">
        <f>Raw_Data!L1046</f>
        <v>14</v>
      </c>
      <c r="O1046" s="13">
        <f>Raw_Data!M1046</f>
        <v>14</v>
      </c>
      <c r="P1046" s="13">
        <f t="shared" si="66"/>
        <v>0</v>
      </c>
      <c r="Q1046" s="13">
        <f>Raw_Data!O1046</f>
        <v>14</v>
      </c>
      <c r="R1046" s="16">
        <f t="shared" si="67"/>
        <v>100</v>
      </c>
      <c r="S1046" s="16">
        <f>Raw_Data!Q1046</f>
        <v>100</v>
      </c>
      <c r="T1046" s="17">
        <f>Raw_Data!R1046</f>
        <v>0.62</v>
      </c>
      <c r="U1046" s="13" t="str">
        <f>Raw_Data!S1046</f>
        <v>Low</v>
      </c>
      <c r="V1046" s="13" t="str">
        <f>Raw_Data!T1046</f>
        <v>Closed</v>
      </c>
    </row>
    <row r="1047" spans="1:22" x14ac:dyDescent="0.3">
      <c r="A1047" s="13" t="str">
        <f>Raw_Data!A1047</f>
        <v>EMP006</v>
      </c>
      <c r="B1047" s="13" t="str">
        <f>Raw_Data!B1047</f>
        <v>Ananya Gupta</v>
      </c>
      <c r="C1047" s="13" t="str">
        <f>Raw_Data!C1047</f>
        <v>Finance</v>
      </c>
      <c r="D1047" s="13" t="str">
        <f>Raw_Data!D1047</f>
        <v>Finance Executive</v>
      </c>
      <c r="E1047" s="13" t="str">
        <f>Raw_Data!E1047</f>
        <v>Kolkata</v>
      </c>
      <c r="F1047" s="13" t="str">
        <f>Raw_Data!F1047</f>
        <v>Neha Sen</v>
      </c>
      <c r="G1047" s="14">
        <f>DATE(VALUE(RIGHT(Raw_Data!G1047,4)),VALUE(MID(Raw_Data!G1047,4,2)),VALUE(LEFT(Raw_Data!G1047,2)))</f>
        <v>46174</v>
      </c>
      <c r="H1047" s="13" t="str">
        <f t="shared" si="64"/>
        <v>Jun-2026</v>
      </c>
      <c r="I1047" s="13" t="str">
        <f t="shared" si="65"/>
        <v>Mon</v>
      </c>
      <c r="J1047" s="13" t="str">
        <f>Raw_Data!H1047</f>
        <v>Present</v>
      </c>
      <c r="K1047" s="15">
        <f>IF(Raw_Data!I1047="","",TIMEVALUE(Raw_Data!I1047))</f>
        <v>0.375</v>
      </c>
      <c r="L1047" s="15">
        <f>IF(Raw_Data!J1047="","",TIMEVALUE(Raw_Data!J1047))</f>
        <v>0.68263888888888891</v>
      </c>
      <c r="M1047" s="13">
        <f>Raw_Data!K1047</f>
        <v>7.39</v>
      </c>
      <c r="N1047" s="13">
        <f>Raw_Data!L1047</f>
        <v>19</v>
      </c>
      <c r="O1047" s="13">
        <f>Raw_Data!M1047</f>
        <v>16</v>
      </c>
      <c r="P1047" s="13">
        <f t="shared" si="66"/>
        <v>3</v>
      </c>
      <c r="Q1047" s="13">
        <f>Raw_Data!O1047</f>
        <v>19</v>
      </c>
      <c r="R1047" s="16">
        <f t="shared" si="67"/>
        <v>84.210526315789465</v>
      </c>
      <c r="S1047" s="16">
        <f>Raw_Data!Q1047</f>
        <v>84.2</v>
      </c>
      <c r="T1047" s="17">
        <f>Raw_Data!R1047</f>
        <v>0</v>
      </c>
      <c r="U1047" s="13" t="str">
        <f>Raw_Data!S1047</f>
        <v>High</v>
      </c>
      <c r="V1047" s="13" t="str">
        <f>Raw_Data!T1047</f>
        <v>In Progress</v>
      </c>
    </row>
    <row r="1048" spans="1:22" x14ac:dyDescent="0.3">
      <c r="A1048" s="13" t="str">
        <f>Raw_Data!A1048</f>
        <v>EMP007</v>
      </c>
      <c r="B1048" s="13" t="str">
        <f>Raw_Data!B1048</f>
        <v>Rohan Mehta</v>
      </c>
      <c r="C1048" s="13" t="str">
        <f>Raw_Data!C1048</f>
        <v>Finance</v>
      </c>
      <c r="D1048" s="13" t="str">
        <f>Raw_Data!D1048</f>
        <v>Accounts Executive</v>
      </c>
      <c r="E1048" s="13" t="str">
        <f>Raw_Data!E1048</f>
        <v>Kolkata</v>
      </c>
      <c r="F1048" s="13" t="str">
        <f>Raw_Data!F1048</f>
        <v>Neha Sen</v>
      </c>
      <c r="G1048" s="14">
        <f>DATE(VALUE(RIGHT(Raw_Data!G1048,4)),VALUE(MID(Raw_Data!G1048,4,2)),VALUE(LEFT(Raw_Data!G1048,2)))</f>
        <v>46174</v>
      </c>
      <c r="H1048" s="13" t="str">
        <f t="shared" si="64"/>
        <v>Jun-2026</v>
      </c>
      <c r="I1048" s="13" t="str">
        <f t="shared" si="65"/>
        <v>Mon</v>
      </c>
      <c r="J1048" s="13" t="str">
        <f>Raw_Data!H1048</f>
        <v>Present</v>
      </c>
      <c r="K1048" s="15">
        <f>IF(Raw_Data!I1048="","",TIMEVALUE(Raw_Data!I1048))</f>
        <v>0.38194444444444442</v>
      </c>
      <c r="L1048" s="15">
        <f>IF(Raw_Data!J1048="","",TIMEVALUE(Raw_Data!J1048))</f>
        <v>0.77847222222222223</v>
      </c>
      <c r="M1048" s="13">
        <f>Raw_Data!K1048</f>
        <v>9.5299999999999994</v>
      </c>
      <c r="N1048" s="13">
        <f>Raw_Data!L1048</f>
        <v>9</v>
      </c>
      <c r="O1048" s="13">
        <f>Raw_Data!M1048</f>
        <v>8</v>
      </c>
      <c r="P1048" s="13">
        <f t="shared" si="66"/>
        <v>1</v>
      </c>
      <c r="Q1048" s="13">
        <f>Raw_Data!O1048</f>
        <v>9</v>
      </c>
      <c r="R1048" s="16">
        <f t="shared" si="67"/>
        <v>88.888888888888886</v>
      </c>
      <c r="S1048" s="16">
        <f>Raw_Data!Q1048</f>
        <v>88.9</v>
      </c>
      <c r="T1048" s="17">
        <f>Raw_Data!R1048</f>
        <v>1.53</v>
      </c>
      <c r="U1048" s="13" t="str">
        <f>Raw_Data!S1048</f>
        <v>High</v>
      </c>
      <c r="V1048" s="13" t="str">
        <f>Raw_Data!T1048</f>
        <v>In Progress</v>
      </c>
    </row>
    <row r="1049" spans="1:22" x14ac:dyDescent="0.3">
      <c r="A1049" s="13" t="str">
        <f>Raw_Data!A1049</f>
        <v>EMP008</v>
      </c>
      <c r="B1049" s="13" t="str">
        <f>Raw_Data!B1049</f>
        <v>Ishita Roy</v>
      </c>
      <c r="C1049" s="13" t="str">
        <f>Raw_Data!C1049</f>
        <v>Finance</v>
      </c>
      <c r="D1049" s="13" t="str">
        <f>Raw_Data!D1049</f>
        <v>Finance Executive</v>
      </c>
      <c r="E1049" s="13" t="str">
        <f>Raw_Data!E1049</f>
        <v>Kolkata</v>
      </c>
      <c r="F1049" s="13" t="str">
        <f>Raw_Data!F1049</f>
        <v>Neha Sen</v>
      </c>
      <c r="G1049" s="14">
        <f>DATE(VALUE(RIGHT(Raw_Data!G1049,4)),VALUE(MID(Raw_Data!G1049,4,2)),VALUE(LEFT(Raw_Data!G1049,2)))</f>
        <v>46174</v>
      </c>
      <c r="H1049" s="13" t="str">
        <f t="shared" si="64"/>
        <v>Jun-2026</v>
      </c>
      <c r="I1049" s="13" t="str">
        <f t="shared" si="65"/>
        <v>Mon</v>
      </c>
      <c r="J1049" s="13" t="str">
        <f>Raw_Data!H1049</f>
        <v>Present</v>
      </c>
      <c r="K1049" s="15">
        <f>IF(Raw_Data!I1049="","",TIMEVALUE(Raw_Data!I1049))</f>
        <v>0.37916666666666665</v>
      </c>
      <c r="L1049" s="15">
        <f>IF(Raw_Data!J1049="","",TIMEVALUE(Raw_Data!J1049))</f>
        <v>0.76527777777777772</v>
      </c>
      <c r="M1049" s="13">
        <f>Raw_Data!K1049</f>
        <v>9.27</v>
      </c>
      <c r="N1049" s="13">
        <f>Raw_Data!L1049</f>
        <v>17</v>
      </c>
      <c r="O1049" s="13">
        <f>Raw_Data!M1049</f>
        <v>17</v>
      </c>
      <c r="P1049" s="13">
        <f t="shared" si="66"/>
        <v>0</v>
      </c>
      <c r="Q1049" s="13">
        <f>Raw_Data!O1049</f>
        <v>17</v>
      </c>
      <c r="R1049" s="16">
        <f t="shared" si="67"/>
        <v>100</v>
      </c>
      <c r="S1049" s="16">
        <f>Raw_Data!Q1049</f>
        <v>100</v>
      </c>
      <c r="T1049" s="17">
        <f>Raw_Data!R1049</f>
        <v>1.27</v>
      </c>
      <c r="U1049" s="13" t="str">
        <f>Raw_Data!S1049</f>
        <v>Low</v>
      </c>
      <c r="V1049" s="13" t="str">
        <f>Raw_Data!T1049</f>
        <v>Closed</v>
      </c>
    </row>
    <row r="1050" spans="1:22" x14ac:dyDescent="0.3">
      <c r="A1050" s="13" t="str">
        <f>Raw_Data!A1050</f>
        <v>EMP009</v>
      </c>
      <c r="B1050" s="13" t="str">
        <f>Raw_Data!B1050</f>
        <v>Arjun Nair</v>
      </c>
      <c r="C1050" s="13" t="str">
        <f>Raw_Data!C1050</f>
        <v>Sales</v>
      </c>
      <c r="D1050" s="13" t="str">
        <f>Raw_Data!D1050</f>
        <v>Sales Executive</v>
      </c>
      <c r="E1050" s="13" t="str">
        <f>Raw_Data!E1050</f>
        <v>Kolkata</v>
      </c>
      <c r="F1050" s="13" t="str">
        <f>Raw_Data!F1050</f>
        <v>Sourav Das</v>
      </c>
      <c r="G1050" s="14">
        <f>DATE(VALUE(RIGHT(Raw_Data!G1050,4)),VALUE(MID(Raw_Data!G1050,4,2)),VALUE(LEFT(Raw_Data!G1050,2)))</f>
        <v>46174</v>
      </c>
      <c r="H1050" s="13" t="str">
        <f t="shared" si="64"/>
        <v>Jun-2026</v>
      </c>
      <c r="I1050" s="13" t="str">
        <f t="shared" si="65"/>
        <v>Mon</v>
      </c>
      <c r="J1050" s="13" t="str">
        <f>Raw_Data!H1050</f>
        <v>Present</v>
      </c>
      <c r="K1050" s="15">
        <f>IF(Raw_Data!I1050="","",TIMEVALUE(Raw_Data!I1050))</f>
        <v>0.41805555555555557</v>
      </c>
      <c r="L1050" s="15">
        <f>IF(Raw_Data!J1050="","",TIMEVALUE(Raw_Data!J1050))</f>
        <v>0.75763888888888886</v>
      </c>
      <c r="M1050" s="13">
        <f>Raw_Data!K1050</f>
        <v>8.16</v>
      </c>
      <c r="N1050" s="13">
        <f>Raw_Data!L1050</f>
        <v>16</v>
      </c>
      <c r="O1050" s="13">
        <f>Raw_Data!M1050</f>
        <v>12</v>
      </c>
      <c r="P1050" s="13">
        <f t="shared" si="66"/>
        <v>4</v>
      </c>
      <c r="Q1050" s="13">
        <f>Raw_Data!O1050</f>
        <v>16</v>
      </c>
      <c r="R1050" s="16">
        <f t="shared" si="67"/>
        <v>75</v>
      </c>
      <c r="S1050" s="16">
        <f>Raw_Data!Q1050</f>
        <v>75</v>
      </c>
      <c r="T1050" s="17">
        <f>Raw_Data!R1050</f>
        <v>0.16</v>
      </c>
      <c r="U1050" s="13" t="str">
        <f>Raw_Data!S1050</f>
        <v>High</v>
      </c>
      <c r="V1050" s="13" t="str">
        <f>Raw_Data!T1050</f>
        <v>Pending</v>
      </c>
    </row>
    <row r="1051" spans="1:22" x14ac:dyDescent="0.3">
      <c r="A1051" s="13" t="str">
        <f>Raw_Data!A1051</f>
        <v>EMP010</v>
      </c>
      <c r="B1051" s="13" t="str">
        <f>Raw_Data!B1051</f>
        <v>Meera Kapoor</v>
      </c>
      <c r="C1051" s="13" t="str">
        <f>Raw_Data!C1051</f>
        <v>Sales</v>
      </c>
      <c r="D1051" s="13" t="str">
        <f>Raw_Data!D1051</f>
        <v>Sales Executive</v>
      </c>
      <c r="E1051" s="13" t="str">
        <f>Raw_Data!E1051</f>
        <v>Kolkata</v>
      </c>
      <c r="F1051" s="13" t="str">
        <f>Raw_Data!F1051</f>
        <v>Sourav Das</v>
      </c>
      <c r="G1051" s="14">
        <f>DATE(VALUE(RIGHT(Raw_Data!G1051,4)),VALUE(MID(Raw_Data!G1051,4,2)),VALUE(LEFT(Raw_Data!G1051,2)))</f>
        <v>46174</v>
      </c>
      <c r="H1051" s="13" t="str">
        <f t="shared" si="64"/>
        <v>Jun-2026</v>
      </c>
      <c r="I1051" s="13" t="str">
        <f t="shared" si="65"/>
        <v>Mon</v>
      </c>
      <c r="J1051" s="13" t="str">
        <f>Raw_Data!H1051</f>
        <v>Present</v>
      </c>
      <c r="K1051" s="15">
        <f>IF(Raw_Data!I1051="","",TIMEVALUE(Raw_Data!I1051))</f>
        <v>0.375</v>
      </c>
      <c r="L1051" s="15">
        <f>IF(Raw_Data!J1051="","",TIMEVALUE(Raw_Data!J1051))</f>
        <v>0.76041666666666663</v>
      </c>
      <c r="M1051" s="13">
        <f>Raw_Data!K1051</f>
        <v>9.25</v>
      </c>
      <c r="N1051" s="13">
        <f>Raw_Data!L1051</f>
        <v>24</v>
      </c>
      <c r="O1051" s="13">
        <f>Raw_Data!M1051</f>
        <v>19</v>
      </c>
      <c r="P1051" s="13">
        <f t="shared" si="66"/>
        <v>5</v>
      </c>
      <c r="Q1051" s="13">
        <f>Raw_Data!O1051</f>
        <v>24</v>
      </c>
      <c r="R1051" s="16">
        <f t="shared" si="67"/>
        <v>79.166666666666657</v>
      </c>
      <c r="S1051" s="16">
        <f>Raw_Data!Q1051</f>
        <v>79.2</v>
      </c>
      <c r="T1051" s="17">
        <f>Raw_Data!R1051</f>
        <v>1.25</v>
      </c>
      <c r="U1051" s="13" t="str">
        <f>Raw_Data!S1051</f>
        <v>Medium</v>
      </c>
      <c r="V1051" s="13" t="str">
        <f>Raw_Data!T1051</f>
        <v>Pending</v>
      </c>
    </row>
    <row r="1052" spans="1:22" x14ac:dyDescent="0.3">
      <c r="A1052" s="13" t="str">
        <f>Raw_Data!A1052</f>
        <v>EMP011</v>
      </c>
      <c r="B1052" s="13" t="str">
        <f>Raw_Data!B1052</f>
        <v>Karan Malhotra</v>
      </c>
      <c r="C1052" s="13" t="str">
        <f>Raw_Data!C1052</f>
        <v>Sales</v>
      </c>
      <c r="D1052" s="13" t="str">
        <f>Raw_Data!D1052</f>
        <v>Senior Executive</v>
      </c>
      <c r="E1052" s="13" t="str">
        <f>Raw_Data!E1052</f>
        <v>Kolkata</v>
      </c>
      <c r="F1052" s="13" t="str">
        <f>Raw_Data!F1052</f>
        <v>Sourav Das</v>
      </c>
      <c r="G1052" s="14">
        <f>DATE(VALUE(RIGHT(Raw_Data!G1052,4)),VALUE(MID(Raw_Data!G1052,4,2)),VALUE(LEFT(Raw_Data!G1052,2)))</f>
        <v>46174</v>
      </c>
      <c r="H1052" s="13" t="str">
        <f t="shared" si="64"/>
        <v>Jun-2026</v>
      </c>
      <c r="I1052" s="13" t="str">
        <f t="shared" si="65"/>
        <v>Mon</v>
      </c>
      <c r="J1052" s="13" t="str">
        <f>Raw_Data!H1052</f>
        <v>Present</v>
      </c>
      <c r="K1052" s="15">
        <f>IF(Raw_Data!I1052="","",TIMEVALUE(Raw_Data!I1052))</f>
        <v>0.38124999999999998</v>
      </c>
      <c r="L1052" s="15">
        <f>IF(Raw_Data!J1052="","",TIMEVALUE(Raw_Data!J1052))</f>
        <v>0.72986111111111107</v>
      </c>
      <c r="M1052" s="13">
        <f>Raw_Data!K1052</f>
        <v>8.3800000000000008</v>
      </c>
      <c r="N1052" s="13">
        <f>Raw_Data!L1052</f>
        <v>27</v>
      </c>
      <c r="O1052" s="13">
        <f>Raw_Data!M1052</f>
        <v>23</v>
      </c>
      <c r="P1052" s="13">
        <f t="shared" si="66"/>
        <v>4</v>
      </c>
      <c r="Q1052" s="13">
        <f>Raw_Data!O1052</f>
        <v>27</v>
      </c>
      <c r="R1052" s="16">
        <f t="shared" si="67"/>
        <v>85.18518518518519</v>
      </c>
      <c r="S1052" s="16">
        <f>Raw_Data!Q1052</f>
        <v>85.2</v>
      </c>
      <c r="T1052" s="17">
        <f>Raw_Data!R1052</f>
        <v>0.38</v>
      </c>
      <c r="U1052" s="13" t="str">
        <f>Raw_Data!S1052</f>
        <v>High</v>
      </c>
      <c r="V1052" s="13" t="str">
        <f>Raw_Data!T1052</f>
        <v>Pending</v>
      </c>
    </row>
    <row r="1053" spans="1:22" x14ac:dyDescent="0.3">
      <c r="A1053" s="13" t="str">
        <f>Raw_Data!A1053</f>
        <v>EMP012</v>
      </c>
      <c r="B1053" s="13" t="str">
        <f>Raw_Data!B1053</f>
        <v>Tanya Bose</v>
      </c>
      <c r="C1053" s="13" t="str">
        <f>Raw_Data!C1053</f>
        <v>HR</v>
      </c>
      <c r="D1053" s="13" t="str">
        <f>Raw_Data!D1053</f>
        <v>HR Executive</v>
      </c>
      <c r="E1053" s="13" t="str">
        <f>Raw_Data!E1053</f>
        <v>Kolkata</v>
      </c>
      <c r="F1053" s="13" t="str">
        <f>Raw_Data!F1053</f>
        <v>Ritu Ghosh</v>
      </c>
      <c r="G1053" s="14">
        <f>DATE(VALUE(RIGHT(Raw_Data!G1053,4)),VALUE(MID(Raw_Data!G1053,4,2)),VALUE(LEFT(Raw_Data!G1053,2)))</f>
        <v>46174</v>
      </c>
      <c r="H1053" s="13" t="str">
        <f t="shared" si="64"/>
        <v>Jun-2026</v>
      </c>
      <c r="I1053" s="13" t="str">
        <f t="shared" si="65"/>
        <v>Mon</v>
      </c>
      <c r="J1053" s="13" t="str">
        <f>Raw_Data!H1053</f>
        <v>Present</v>
      </c>
      <c r="K1053" s="15">
        <f>IF(Raw_Data!I1053="","",TIMEVALUE(Raw_Data!I1053))</f>
        <v>0.38263888888888886</v>
      </c>
      <c r="L1053" s="15">
        <f>IF(Raw_Data!J1053="","",TIMEVALUE(Raw_Data!J1053))</f>
        <v>0.74930555555555556</v>
      </c>
      <c r="M1053" s="13">
        <f>Raw_Data!K1053</f>
        <v>8.8000000000000007</v>
      </c>
      <c r="N1053" s="13">
        <f>Raw_Data!L1053</f>
        <v>14</v>
      </c>
      <c r="O1053" s="13">
        <f>Raw_Data!M1053</f>
        <v>12</v>
      </c>
      <c r="P1053" s="13">
        <f t="shared" si="66"/>
        <v>2</v>
      </c>
      <c r="Q1053" s="13">
        <f>Raw_Data!O1053</f>
        <v>14</v>
      </c>
      <c r="R1053" s="16">
        <f t="shared" si="67"/>
        <v>85.714285714285708</v>
      </c>
      <c r="S1053" s="16">
        <f>Raw_Data!Q1053</f>
        <v>85.7</v>
      </c>
      <c r="T1053" s="17">
        <f>Raw_Data!R1053</f>
        <v>0.8</v>
      </c>
      <c r="U1053" s="13" t="str">
        <f>Raw_Data!S1053</f>
        <v>High</v>
      </c>
      <c r="V1053" s="13" t="str">
        <f>Raw_Data!T1053</f>
        <v>In Progress</v>
      </c>
    </row>
    <row r="1054" spans="1:22" x14ac:dyDescent="0.3">
      <c r="A1054" s="13" t="str">
        <f>Raw_Data!A1054</f>
        <v>EMP013</v>
      </c>
      <c r="B1054" s="13" t="str">
        <f>Raw_Data!B1054</f>
        <v>Aditya Jain</v>
      </c>
      <c r="C1054" s="13" t="str">
        <f>Raw_Data!C1054</f>
        <v>Customer Support</v>
      </c>
      <c r="D1054" s="13" t="str">
        <f>Raw_Data!D1054</f>
        <v>Support Executive</v>
      </c>
      <c r="E1054" s="13" t="str">
        <f>Raw_Data!E1054</f>
        <v>Kolkata</v>
      </c>
      <c r="F1054" s="13" t="str">
        <f>Raw_Data!F1054</f>
        <v>Ritu Ghosh</v>
      </c>
      <c r="G1054" s="14">
        <f>DATE(VALUE(RIGHT(Raw_Data!G1054,4)),VALUE(MID(Raw_Data!G1054,4,2)),VALUE(LEFT(Raw_Data!G1054,2)))</f>
        <v>46174</v>
      </c>
      <c r="H1054" s="13" t="str">
        <f t="shared" si="64"/>
        <v>Jun-2026</v>
      </c>
      <c r="I1054" s="13" t="str">
        <f t="shared" si="65"/>
        <v>Mon</v>
      </c>
      <c r="J1054" s="13" t="str">
        <f>Raw_Data!H1054</f>
        <v>Present</v>
      </c>
      <c r="K1054" s="15">
        <f>IF(Raw_Data!I1054="","",TIMEVALUE(Raw_Data!I1054))</f>
        <v>0.41805555555555557</v>
      </c>
      <c r="L1054" s="15">
        <f>IF(Raw_Data!J1054="","",TIMEVALUE(Raw_Data!J1054))</f>
        <v>0.79374999999999996</v>
      </c>
      <c r="M1054" s="13">
        <f>Raw_Data!K1054</f>
        <v>9.02</v>
      </c>
      <c r="N1054" s="13">
        <f>Raw_Data!L1054</f>
        <v>22</v>
      </c>
      <c r="O1054" s="13">
        <f>Raw_Data!M1054</f>
        <v>22</v>
      </c>
      <c r="P1054" s="13">
        <f t="shared" si="66"/>
        <v>0</v>
      </c>
      <c r="Q1054" s="13">
        <f>Raw_Data!O1054</f>
        <v>22</v>
      </c>
      <c r="R1054" s="16">
        <f t="shared" si="67"/>
        <v>100</v>
      </c>
      <c r="S1054" s="16">
        <f>Raw_Data!Q1054</f>
        <v>100</v>
      </c>
      <c r="T1054" s="17">
        <f>Raw_Data!R1054</f>
        <v>1.02</v>
      </c>
      <c r="U1054" s="13" t="str">
        <f>Raw_Data!S1054</f>
        <v>Low</v>
      </c>
      <c r="V1054" s="13" t="str">
        <f>Raw_Data!T1054</f>
        <v>Closed</v>
      </c>
    </row>
    <row r="1055" spans="1:22" x14ac:dyDescent="0.3">
      <c r="A1055" s="13" t="str">
        <f>Raw_Data!A1055</f>
        <v>EMP014</v>
      </c>
      <c r="B1055" s="13" t="str">
        <f>Raw_Data!B1055</f>
        <v>Neha Agarwal</v>
      </c>
      <c r="C1055" s="13" t="str">
        <f>Raw_Data!C1055</f>
        <v>Customer Support</v>
      </c>
      <c r="D1055" s="13" t="str">
        <f>Raw_Data!D1055</f>
        <v>Support Executive</v>
      </c>
      <c r="E1055" s="13" t="str">
        <f>Raw_Data!E1055</f>
        <v>Kolkata</v>
      </c>
      <c r="F1055" s="13" t="str">
        <f>Raw_Data!F1055</f>
        <v>Ritu Ghosh</v>
      </c>
      <c r="G1055" s="14">
        <f>DATE(VALUE(RIGHT(Raw_Data!G1055,4)),VALUE(MID(Raw_Data!G1055,4,2)),VALUE(LEFT(Raw_Data!G1055,2)))</f>
        <v>46174</v>
      </c>
      <c r="H1055" s="13" t="str">
        <f t="shared" si="64"/>
        <v>Jun-2026</v>
      </c>
      <c r="I1055" s="13" t="str">
        <f t="shared" si="65"/>
        <v>Mon</v>
      </c>
      <c r="J1055" s="13" t="str">
        <f>Raw_Data!H1055</f>
        <v>Present</v>
      </c>
      <c r="K1055" s="15">
        <f>IF(Raw_Data!I1055="","",TIMEVALUE(Raw_Data!I1055))</f>
        <v>0.43055555555555558</v>
      </c>
      <c r="L1055" s="15">
        <f>IF(Raw_Data!J1055="","",TIMEVALUE(Raw_Data!J1055))</f>
        <v>0.7729166666666667</v>
      </c>
      <c r="M1055" s="13">
        <f>Raw_Data!K1055</f>
        <v>8.2200000000000006</v>
      </c>
      <c r="N1055" s="13">
        <f>Raw_Data!L1055</f>
        <v>32</v>
      </c>
      <c r="O1055" s="13">
        <f>Raw_Data!M1055</f>
        <v>28</v>
      </c>
      <c r="P1055" s="13">
        <f t="shared" si="66"/>
        <v>4</v>
      </c>
      <c r="Q1055" s="13">
        <f>Raw_Data!O1055</f>
        <v>32</v>
      </c>
      <c r="R1055" s="16">
        <f t="shared" si="67"/>
        <v>87.5</v>
      </c>
      <c r="S1055" s="16">
        <f>Raw_Data!Q1055</f>
        <v>87.5</v>
      </c>
      <c r="T1055" s="17">
        <f>Raw_Data!R1055</f>
        <v>0.22</v>
      </c>
      <c r="U1055" s="13" t="str">
        <f>Raw_Data!S1055</f>
        <v>Low</v>
      </c>
      <c r="V1055" s="13" t="str">
        <f>Raw_Data!T1055</f>
        <v>Pending</v>
      </c>
    </row>
    <row r="1056" spans="1:22" x14ac:dyDescent="0.3">
      <c r="A1056" s="13" t="str">
        <f>Raw_Data!A1056</f>
        <v>EMP015</v>
      </c>
      <c r="B1056" s="13" t="str">
        <f>Raw_Data!B1056</f>
        <v>Siddharth Roy</v>
      </c>
      <c r="C1056" s="13" t="str">
        <f>Raw_Data!C1056</f>
        <v>Customer Support</v>
      </c>
      <c r="D1056" s="13" t="str">
        <f>Raw_Data!D1056</f>
        <v>Senior Executive</v>
      </c>
      <c r="E1056" s="13" t="str">
        <f>Raw_Data!E1056</f>
        <v>Kolkata</v>
      </c>
      <c r="F1056" s="13" t="str">
        <f>Raw_Data!F1056</f>
        <v>Ritu Ghosh</v>
      </c>
      <c r="G1056" s="14">
        <f>DATE(VALUE(RIGHT(Raw_Data!G1056,4)),VALUE(MID(Raw_Data!G1056,4,2)),VALUE(LEFT(Raw_Data!G1056,2)))</f>
        <v>46174</v>
      </c>
      <c r="H1056" s="13" t="str">
        <f t="shared" si="64"/>
        <v>Jun-2026</v>
      </c>
      <c r="I1056" s="13" t="str">
        <f t="shared" si="65"/>
        <v>Mon</v>
      </c>
      <c r="J1056" s="13" t="str">
        <f>Raw_Data!H1056</f>
        <v>Present</v>
      </c>
      <c r="K1056" s="15">
        <f>IF(Raw_Data!I1056="","",TIMEVALUE(Raw_Data!I1056))</f>
        <v>0.38541666666666669</v>
      </c>
      <c r="L1056" s="15">
        <f>IF(Raw_Data!J1056="","",TIMEVALUE(Raw_Data!J1056))</f>
        <v>0.73819444444444449</v>
      </c>
      <c r="M1056" s="13">
        <f>Raw_Data!K1056</f>
        <v>8.4700000000000006</v>
      </c>
      <c r="N1056" s="13">
        <f>Raw_Data!L1056</f>
        <v>29</v>
      </c>
      <c r="O1056" s="13">
        <f>Raw_Data!M1056</f>
        <v>27</v>
      </c>
      <c r="P1056" s="13">
        <f t="shared" si="66"/>
        <v>2</v>
      </c>
      <c r="Q1056" s="13">
        <f>Raw_Data!O1056</f>
        <v>29</v>
      </c>
      <c r="R1056" s="16">
        <f t="shared" si="67"/>
        <v>93.103448275862064</v>
      </c>
      <c r="S1056" s="16">
        <f>Raw_Data!Q1056</f>
        <v>93.1</v>
      </c>
      <c r="T1056" s="17">
        <f>Raw_Data!R1056</f>
        <v>0.47</v>
      </c>
      <c r="U1056" s="13" t="str">
        <f>Raw_Data!S1056</f>
        <v>Low</v>
      </c>
      <c r="V1056" s="13" t="str">
        <f>Raw_Data!T1056</f>
        <v>In Progress</v>
      </c>
    </row>
    <row r="1057" spans="1:22" x14ac:dyDescent="0.3">
      <c r="A1057" s="13" t="str">
        <f>Raw_Data!A1057</f>
        <v>EMP016</v>
      </c>
      <c r="B1057" s="13" t="str">
        <f>Raw_Data!B1057</f>
        <v>Pooja Saha</v>
      </c>
      <c r="C1057" s="13" t="str">
        <f>Raw_Data!C1057</f>
        <v>Operations</v>
      </c>
      <c r="D1057" s="13" t="str">
        <f>Raw_Data!D1057</f>
        <v>Process Executive</v>
      </c>
      <c r="E1057" s="13" t="str">
        <f>Raw_Data!E1057</f>
        <v>Durgapur</v>
      </c>
      <c r="F1057" s="13" t="str">
        <f>Raw_Data!F1057</f>
        <v>Amit Roy</v>
      </c>
      <c r="G1057" s="14">
        <f>DATE(VALUE(RIGHT(Raw_Data!G1057,4)),VALUE(MID(Raw_Data!G1057,4,2)),VALUE(LEFT(Raw_Data!G1057,2)))</f>
        <v>46174</v>
      </c>
      <c r="H1057" s="13" t="str">
        <f t="shared" si="64"/>
        <v>Jun-2026</v>
      </c>
      <c r="I1057" s="13" t="str">
        <f t="shared" si="65"/>
        <v>Mon</v>
      </c>
      <c r="J1057" s="13" t="str">
        <f>Raw_Data!H1057</f>
        <v>Present</v>
      </c>
      <c r="K1057" s="15">
        <f>IF(Raw_Data!I1057="","",TIMEVALUE(Raw_Data!I1057))</f>
        <v>0.38541666666666669</v>
      </c>
      <c r="L1057" s="15">
        <f>IF(Raw_Data!J1057="","",TIMEVALUE(Raw_Data!J1057))</f>
        <v>0.71527777777777779</v>
      </c>
      <c r="M1057" s="13">
        <f>Raw_Data!K1057</f>
        <v>7.92</v>
      </c>
      <c r="N1057" s="13">
        <f>Raw_Data!L1057</f>
        <v>31</v>
      </c>
      <c r="O1057" s="13">
        <f>Raw_Data!M1057</f>
        <v>25</v>
      </c>
      <c r="P1057" s="13">
        <f t="shared" si="66"/>
        <v>6</v>
      </c>
      <c r="Q1057" s="13">
        <f>Raw_Data!O1057</f>
        <v>31</v>
      </c>
      <c r="R1057" s="16">
        <f t="shared" si="67"/>
        <v>80.645161290322577</v>
      </c>
      <c r="S1057" s="16">
        <f>Raw_Data!Q1057</f>
        <v>80.599999999999994</v>
      </c>
      <c r="T1057" s="17">
        <f>Raw_Data!R1057</f>
        <v>0</v>
      </c>
      <c r="U1057" s="13" t="str">
        <f>Raw_Data!S1057</f>
        <v>Low</v>
      </c>
      <c r="V1057" s="13" t="str">
        <f>Raw_Data!T1057</f>
        <v>Pending</v>
      </c>
    </row>
    <row r="1058" spans="1:22" x14ac:dyDescent="0.3">
      <c r="A1058" s="13" t="str">
        <f>Raw_Data!A1058</f>
        <v>EMP017</v>
      </c>
      <c r="B1058" s="13" t="str">
        <f>Raw_Data!B1058</f>
        <v>Abhishek Paul</v>
      </c>
      <c r="C1058" s="13" t="str">
        <f>Raw_Data!C1058</f>
        <v>Operations</v>
      </c>
      <c r="D1058" s="13" t="str">
        <f>Raw_Data!D1058</f>
        <v>Process Executive</v>
      </c>
      <c r="E1058" s="13" t="str">
        <f>Raw_Data!E1058</f>
        <v>Durgapur</v>
      </c>
      <c r="F1058" s="13" t="str">
        <f>Raw_Data!F1058</f>
        <v>Amit Roy</v>
      </c>
      <c r="G1058" s="14">
        <f>DATE(VALUE(RIGHT(Raw_Data!G1058,4)),VALUE(MID(Raw_Data!G1058,4,2)),VALUE(LEFT(Raw_Data!G1058,2)))</f>
        <v>46174</v>
      </c>
      <c r="H1058" s="13" t="str">
        <f t="shared" si="64"/>
        <v>Jun-2026</v>
      </c>
      <c r="I1058" s="13" t="str">
        <f t="shared" si="65"/>
        <v>Mon</v>
      </c>
      <c r="J1058" s="13" t="str">
        <f>Raw_Data!H1058</f>
        <v>Present</v>
      </c>
      <c r="K1058" s="15">
        <f>IF(Raw_Data!I1058="","",TIMEVALUE(Raw_Data!I1058))</f>
        <v>0.38680555555555557</v>
      </c>
      <c r="L1058" s="15">
        <f>IF(Raw_Data!J1058="","",TIMEVALUE(Raw_Data!J1058))</f>
        <v>0.69374999999999998</v>
      </c>
      <c r="M1058" s="13">
        <f>Raw_Data!K1058</f>
        <v>7.38</v>
      </c>
      <c r="N1058" s="13">
        <f>Raw_Data!L1058</f>
        <v>23</v>
      </c>
      <c r="O1058" s="13">
        <f>Raw_Data!M1058</f>
        <v>16</v>
      </c>
      <c r="P1058" s="13">
        <f t="shared" si="66"/>
        <v>7</v>
      </c>
      <c r="Q1058" s="13">
        <f>Raw_Data!O1058</f>
        <v>23</v>
      </c>
      <c r="R1058" s="16">
        <f t="shared" si="67"/>
        <v>69.565217391304344</v>
      </c>
      <c r="S1058" s="16">
        <f>Raw_Data!Q1058</f>
        <v>69.599999999999994</v>
      </c>
      <c r="T1058" s="17">
        <f>Raw_Data!R1058</f>
        <v>0</v>
      </c>
      <c r="U1058" s="13" t="str">
        <f>Raw_Data!S1058</f>
        <v>Low</v>
      </c>
      <c r="V1058" s="13" t="str">
        <f>Raw_Data!T1058</f>
        <v>Pending</v>
      </c>
    </row>
    <row r="1059" spans="1:22" x14ac:dyDescent="0.3">
      <c r="A1059" s="13" t="str">
        <f>Raw_Data!A1059</f>
        <v>EMP018</v>
      </c>
      <c r="B1059" s="13" t="str">
        <f>Raw_Data!B1059</f>
        <v>Nandini Ghosh</v>
      </c>
      <c r="C1059" s="13" t="str">
        <f>Raw_Data!C1059</f>
        <v>Finance</v>
      </c>
      <c r="D1059" s="13" t="str">
        <f>Raw_Data!D1059</f>
        <v>Finance Executive</v>
      </c>
      <c r="E1059" s="13" t="str">
        <f>Raw_Data!E1059</f>
        <v>Durgapur</v>
      </c>
      <c r="F1059" s="13" t="str">
        <f>Raw_Data!F1059</f>
        <v>Neha Sen</v>
      </c>
      <c r="G1059" s="14">
        <f>DATE(VALUE(RIGHT(Raw_Data!G1059,4)),VALUE(MID(Raw_Data!G1059,4,2)),VALUE(LEFT(Raw_Data!G1059,2)))</f>
        <v>46174</v>
      </c>
      <c r="H1059" s="13" t="str">
        <f t="shared" si="64"/>
        <v>Jun-2026</v>
      </c>
      <c r="I1059" s="13" t="str">
        <f t="shared" si="65"/>
        <v>Mon</v>
      </c>
      <c r="J1059" s="13" t="str">
        <f>Raw_Data!H1059</f>
        <v>Present</v>
      </c>
      <c r="K1059" s="15">
        <f>IF(Raw_Data!I1059="","",TIMEVALUE(Raw_Data!I1059))</f>
        <v>0.38472222222222224</v>
      </c>
      <c r="L1059" s="15">
        <f>IF(Raw_Data!J1059="","",TIMEVALUE(Raw_Data!J1059))</f>
        <v>0.75069444444444444</v>
      </c>
      <c r="M1059" s="13">
        <f>Raw_Data!K1059</f>
        <v>8.7899999999999991</v>
      </c>
      <c r="N1059" s="13">
        <f>Raw_Data!L1059</f>
        <v>12</v>
      </c>
      <c r="O1059" s="13">
        <f>Raw_Data!M1059</f>
        <v>9</v>
      </c>
      <c r="P1059" s="13">
        <f t="shared" si="66"/>
        <v>3</v>
      </c>
      <c r="Q1059" s="13">
        <f>Raw_Data!O1059</f>
        <v>12</v>
      </c>
      <c r="R1059" s="16">
        <f t="shared" si="67"/>
        <v>75</v>
      </c>
      <c r="S1059" s="16">
        <f>Raw_Data!Q1059</f>
        <v>75</v>
      </c>
      <c r="T1059" s="17">
        <f>Raw_Data!R1059</f>
        <v>0.79</v>
      </c>
      <c r="U1059" s="13" t="str">
        <f>Raw_Data!S1059</f>
        <v>Low</v>
      </c>
      <c r="V1059" s="13" t="str">
        <f>Raw_Data!T1059</f>
        <v>In Progress</v>
      </c>
    </row>
    <row r="1060" spans="1:22" x14ac:dyDescent="0.3">
      <c r="A1060" s="13" t="str">
        <f>Raw_Data!A1060</f>
        <v>EMP019</v>
      </c>
      <c r="B1060" s="13" t="str">
        <f>Raw_Data!B1060</f>
        <v>Manish Kumar</v>
      </c>
      <c r="C1060" s="13" t="str">
        <f>Raw_Data!C1060</f>
        <v>Sales</v>
      </c>
      <c r="D1060" s="13" t="str">
        <f>Raw_Data!D1060</f>
        <v>Sales Executive</v>
      </c>
      <c r="E1060" s="13" t="str">
        <f>Raw_Data!E1060</f>
        <v>Durgapur</v>
      </c>
      <c r="F1060" s="13" t="str">
        <f>Raw_Data!F1060</f>
        <v>Sourav Das</v>
      </c>
      <c r="G1060" s="14">
        <f>DATE(VALUE(RIGHT(Raw_Data!G1060,4)),VALUE(MID(Raw_Data!G1060,4,2)),VALUE(LEFT(Raw_Data!G1060,2)))</f>
        <v>46174</v>
      </c>
      <c r="H1060" s="13" t="str">
        <f t="shared" si="64"/>
        <v>Jun-2026</v>
      </c>
      <c r="I1060" s="13" t="str">
        <f t="shared" si="65"/>
        <v>Mon</v>
      </c>
      <c r="J1060" s="13" t="str">
        <f>Raw_Data!H1060</f>
        <v>Present</v>
      </c>
      <c r="K1060" s="15">
        <f>IF(Raw_Data!I1060="","",TIMEVALUE(Raw_Data!I1060))</f>
        <v>0.38472222222222224</v>
      </c>
      <c r="L1060" s="15">
        <f>IF(Raw_Data!J1060="","",TIMEVALUE(Raw_Data!J1060))</f>
        <v>0.70208333333333328</v>
      </c>
      <c r="M1060" s="13">
        <f>Raw_Data!K1060</f>
        <v>7.63</v>
      </c>
      <c r="N1060" s="13">
        <f>Raw_Data!L1060</f>
        <v>18</v>
      </c>
      <c r="O1060" s="13">
        <f>Raw_Data!M1060</f>
        <v>13</v>
      </c>
      <c r="P1060" s="13">
        <f t="shared" si="66"/>
        <v>5</v>
      </c>
      <c r="Q1060" s="13">
        <f>Raw_Data!O1060</f>
        <v>18</v>
      </c>
      <c r="R1060" s="16">
        <f t="shared" si="67"/>
        <v>72.222222222222214</v>
      </c>
      <c r="S1060" s="16">
        <f>Raw_Data!Q1060</f>
        <v>72.2</v>
      </c>
      <c r="T1060" s="17">
        <f>Raw_Data!R1060</f>
        <v>0</v>
      </c>
      <c r="U1060" s="13" t="str">
        <f>Raw_Data!S1060</f>
        <v>Medium</v>
      </c>
      <c r="V1060" s="13" t="str">
        <f>Raw_Data!T1060</f>
        <v>Pending</v>
      </c>
    </row>
    <row r="1061" spans="1:22" x14ac:dyDescent="0.3">
      <c r="A1061" s="13" t="str">
        <f>Raw_Data!A1061</f>
        <v>EMP020</v>
      </c>
      <c r="B1061" s="13" t="str">
        <f>Raw_Data!B1061</f>
        <v>Riya Chatterjee</v>
      </c>
      <c r="C1061" s="13" t="str">
        <f>Raw_Data!C1061</f>
        <v>Customer Support</v>
      </c>
      <c r="D1061" s="13" t="str">
        <f>Raw_Data!D1061</f>
        <v>Support Executive</v>
      </c>
      <c r="E1061" s="13" t="str">
        <f>Raw_Data!E1061</f>
        <v>Durgapur</v>
      </c>
      <c r="F1061" s="13" t="str">
        <f>Raw_Data!F1061</f>
        <v>Ritu Ghosh</v>
      </c>
      <c r="G1061" s="14">
        <f>DATE(VALUE(RIGHT(Raw_Data!G1061,4)),VALUE(MID(Raw_Data!G1061,4,2)),VALUE(LEFT(Raw_Data!G1061,2)))</f>
        <v>46174</v>
      </c>
      <c r="H1061" s="13" t="str">
        <f t="shared" si="64"/>
        <v>Jun-2026</v>
      </c>
      <c r="I1061" s="13" t="str">
        <f t="shared" si="65"/>
        <v>Mon</v>
      </c>
      <c r="J1061" s="13" t="str">
        <f>Raw_Data!H1061</f>
        <v>Present</v>
      </c>
      <c r="K1061" s="15">
        <f>IF(Raw_Data!I1061="","",TIMEVALUE(Raw_Data!I1061))</f>
        <v>0.38194444444444442</v>
      </c>
      <c r="L1061" s="15">
        <f>IF(Raw_Data!J1061="","",TIMEVALUE(Raw_Data!J1061))</f>
        <v>0.74027777777777781</v>
      </c>
      <c r="M1061" s="13">
        <f>Raw_Data!K1061</f>
        <v>8.61</v>
      </c>
      <c r="N1061" s="13">
        <f>Raw_Data!L1061</f>
        <v>20</v>
      </c>
      <c r="O1061" s="13">
        <f>Raw_Data!M1061</f>
        <v>18</v>
      </c>
      <c r="P1061" s="13">
        <f t="shared" si="66"/>
        <v>2</v>
      </c>
      <c r="Q1061" s="13">
        <f>Raw_Data!O1061</f>
        <v>20</v>
      </c>
      <c r="R1061" s="16">
        <f t="shared" si="67"/>
        <v>90</v>
      </c>
      <c r="S1061" s="16">
        <f>Raw_Data!Q1061</f>
        <v>90</v>
      </c>
      <c r="T1061" s="17">
        <f>Raw_Data!R1061</f>
        <v>0.61</v>
      </c>
      <c r="U1061" s="13" t="str">
        <f>Raw_Data!S1061</f>
        <v>Low</v>
      </c>
      <c r="V1061" s="13" t="str">
        <f>Raw_Data!T1061</f>
        <v>In Progress</v>
      </c>
    </row>
    <row r="1062" spans="1:22" x14ac:dyDescent="0.3">
      <c r="A1062" s="13" t="str">
        <f>Raw_Data!A1062</f>
        <v>EMP001</v>
      </c>
      <c r="B1062" s="13" t="str">
        <f>Raw_Data!B1062</f>
        <v>Aarav Sharma</v>
      </c>
      <c r="C1062" s="13" t="str">
        <f>Raw_Data!C1062</f>
        <v>Operations</v>
      </c>
      <c r="D1062" s="13" t="str">
        <f>Raw_Data!D1062</f>
        <v>MIS Executive</v>
      </c>
      <c r="E1062" s="13" t="str">
        <f>Raw_Data!E1062</f>
        <v>Kolkata</v>
      </c>
      <c r="F1062" s="13" t="str">
        <f>Raw_Data!F1062</f>
        <v>Amit Roy</v>
      </c>
      <c r="G1062" s="14">
        <f>DATE(VALUE(RIGHT(Raw_Data!G1062,4)),VALUE(MID(Raw_Data!G1062,4,2)),VALUE(LEFT(Raw_Data!G1062,2)))</f>
        <v>46175</v>
      </c>
      <c r="H1062" s="13" t="str">
        <f t="shared" si="64"/>
        <v>Jun-2026</v>
      </c>
      <c r="I1062" s="13" t="str">
        <f t="shared" si="65"/>
        <v>Tue</v>
      </c>
      <c r="J1062" s="13" t="str">
        <f>Raw_Data!H1062</f>
        <v>Leave</v>
      </c>
      <c r="K1062" s="15" t="str">
        <f>IF(Raw_Data!I1062="","",TIMEVALUE(Raw_Data!I1062))</f>
        <v/>
      </c>
      <c r="L1062" s="15" t="str">
        <f>IF(Raw_Data!J1062="","",TIMEVALUE(Raw_Data!J1062))</f>
        <v/>
      </c>
      <c r="M1062" s="13">
        <f>Raw_Data!K1062</f>
        <v>0</v>
      </c>
      <c r="N1062" s="13">
        <f>Raw_Data!L1062</f>
        <v>0</v>
      </c>
      <c r="O1062" s="13">
        <f>Raw_Data!M1062</f>
        <v>0</v>
      </c>
      <c r="P1062" s="13">
        <f t="shared" si="66"/>
        <v>0</v>
      </c>
      <c r="Q1062" s="13">
        <f>Raw_Data!O1062</f>
        <v>0</v>
      </c>
      <c r="R1062" s="16">
        <f t="shared" si="67"/>
        <v>0</v>
      </c>
      <c r="S1062" s="16">
        <f>Raw_Data!Q1062</f>
        <v>0</v>
      </c>
      <c r="T1062" s="17">
        <f>Raw_Data!R1062</f>
        <v>0</v>
      </c>
      <c r="U1062" s="13" t="str">
        <f>Raw_Data!S1062</f>
        <v>Low</v>
      </c>
      <c r="V1062" s="13" t="str">
        <f>Raw_Data!T1062</f>
        <v>Closed</v>
      </c>
    </row>
    <row r="1063" spans="1:22" x14ac:dyDescent="0.3">
      <c r="A1063" s="13" t="str">
        <f>Raw_Data!A1063</f>
        <v>EMP002</v>
      </c>
      <c r="B1063" s="13" t="str">
        <f>Raw_Data!B1063</f>
        <v>Priya Singh</v>
      </c>
      <c r="C1063" s="13" t="str">
        <f>Raw_Data!C1063</f>
        <v>Operations</v>
      </c>
      <c r="D1063" s="13" t="str">
        <f>Raw_Data!D1063</f>
        <v>Process Executive</v>
      </c>
      <c r="E1063" s="13" t="str">
        <f>Raw_Data!E1063</f>
        <v>Kolkata</v>
      </c>
      <c r="F1063" s="13" t="str">
        <f>Raw_Data!F1063</f>
        <v>Amit Roy</v>
      </c>
      <c r="G1063" s="14">
        <f>DATE(VALUE(RIGHT(Raw_Data!G1063,4)),VALUE(MID(Raw_Data!G1063,4,2)),VALUE(LEFT(Raw_Data!G1063,2)))</f>
        <v>46175</v>
      </c>
      <c r="H1063" s="13" t="str">
        <f t="shared" si="64"/>
        <v>Jun-2026</v>
      </c>
      <c r="I1063" s="13" t="str">
        <f t="shared" si="65"/>
        <v>Tue</v>
      </c>
      <c r="J1063" s="13" t="str">
        <f>Raw_Data!H1063</f>
        <v>Present</v>
      </c>
      <c r="K1063" s="15">
        <f>IF(Raw_Data!I1063="","",TIMEVALUE(Raw_Data!I1063))</f>
        <v>0.37916666666666665</v>
      </c>
      <c r="L1063" s="15">
        <f>IF(Raw_Data!J1063="","",TIMEVALUE(Raw_Data!J1063))</f>
        <v>0.69722222222222219</v>
      </c>
      <c r="M1063" s="13">
        <f>Raw_Data!K1063</f>
        <v>7.64</v>
      </c>
      <c r="N1063" s="13">
        <f>Raw_Data!L1063</f>
        <v>26</v>
      </c>
      <c r="O1063" s="13">
        <f>Raw_Data!M1063</f>
        <v>25</v>
      </c>
      <c r="P1063" s="13">
        <f t="shared" si="66"/>
        <v>1</v>
      </c>
      <c r="Q1063" s="13">
        <f>Raw_Data!O1063</f>
        <v>26</v>
      </c>
      <c r="R1063" s="16">
        <f t="shared" si="67"/>
        <v>96.15384615384616</v>
      </c>
      <c r="S1063" s="16">
        <f>Raw_Data!Q1063</f>
        <v>96.2</v>
      </c>
      <c r="T1063" s="17">
        <f>Raw_Data!R1063</f>
        <v>0</v>
      </c>
      <c r="U1063" s="13" t="str">
        <f>Raw_Data!S1063</f>
        <v>Medium</v>
      </c>
      <c r="V1063" s="13" t="str">
        <f>Raw_Data!T1063</f>
        <v>In Progress</v>
      </c>
    </row>
    <row r="1064" spans="1:22" x14ac:dyDescent="0.3">
      <c r="A1064" s="13" t="str">
        <f>Raw_Data!A1064</f>
        <v>EMP003</v>
      </c>
      <c r="B1064" s="13" t="str">
        <f>Raw_Data!B1064</f>
        <v>Rahul Verma</v>
      </c>
      <c r="C1064" s="13" t="str">
        <f>Raw_Data!C1064</f>
        <v>Operations</v>
      </c>
      <c r="D1064" s="13" t="str">
        <f>Raw_Data!D1064</f>
        <v>Process Executive</v>
      </c>
      <c r="E1064" s="13" t="str">
        <f>Raw_Data!E1064</f>
        <v>Kolkata</v>
      </c>
      <c r="F1064" s="13" t="str">
        <f>Raw_Data!F1064</f>
        <v>Amit Roy</v>
      </c>
      <c r="G1064" s="14">
        <f>DATE(VALUE(RIGHT(Raw_Data!G1064,4)),VALUE(MID(Raw_Data!G1064,4,2)),VALUE(LEFT(Raw_Data!G1064,2)))</f>
        <v>46175</v>
      </c>
      <c r="H1064" s="13" t="str">
        <f t="shared" si="64"/>
        <v>Jun-2026</v>
      </c>
      <c r="I1064" s="13" t="str">
        <f t="shared" si="65"/>
        <v>Tue</v>
      </c>
      <c r="J1064" s="13" t="str">
        <f>Raw_Data!H1064</f>
        <v>Present</v>
      </c>
      <c r="K1064" s="15">
        <f>IF(Raw_Data!I1064="","",TIMEVALUE(Raw_Data!I1064))</f>
        <v>0.3840277777777778</v>
      </c>
      <c r="L1064" s="15">
        <f>IF(Raw_Data!J1064="","",TIMEVALUE(Raw_Data!J1064))</f>
        <v>0.7368055555555556</v>
      </c>
      <c r="M1064" s="13">
        <f>Raw_Data!K1064</f>
        <v>8.48</v>
      </c>
      <c r="N1064" s="13">
        <f>Raw_Data!L1064</f>
        <v>26</v>
      </c>
      <c r="O1064" s="13">
        <f>Raw_Data!M1064</f>
        <v>19</v>
      </c>
      <c r="P1064" s="13">
        <f t="shared" si="66"/>
        <v>7</v>
      </c>
      <c r="Q1064" s="13">
        <f>Raw_Data!O1064</f>
        <v>26</v>
      </c>
      <c r="R1064" s="16">
        <f t="shared" si="67"/>
        <v>73.076923076923066</v>
      </c>
      <c r="S1064" s="16">
        <f>Raw_Data!Q1064</f>
        <v>73.099999999999994</v>
      </c>
      <c r="T1064" s="17">
        <f>Raw_Data!R1064</f>
        <v>0.48</v>
      </c>
      <c r="U1064" s="13" t="str">
        <f>Raw_Data!S1064</f>
        <v>Medium</v>
      </c>
      <c r="V1064" s="13" t="str">
        <f>Raw_Data!T1064</f>
        <v>Pending</v>
      </c>
    </row>
    <row r="1065" spans="1:22" x14ac:dyDescent="0.3">
      <c r="A1065" s="13" t="str">
        <f>Raw_Data!A1065</f>
        <v>EMP004</v>
      </c>
      <c r="B1065" s="13" t="str">
        <f>Raw_Data!B1065</f>
        <v>Sneha Das</v>
      </c>
      <c r="C1065" s="13" t="str">
        <f>Raw_Data!C1065</f>
        <v>Operations</v>
      </c>
      <c r="D1065" s="13" t="str">
        <f>Raw_Data!D1065</f>
        <v>Senior Executive</v>
      </c>
      <c r="E1065" s="13" t="str">
        <f>Raw_Data!E1065</f>
        <v>Kolkata</v>
      </c>
      <c r="F1065" s="13" t="str">
        <f>Raw_Data!F1065</f>
        <v>Amit Roy</v>
      </c>
      <c r="G1065" s="14">
        <f>DATE(VALUE(RIGHT(Raw_Data!G1065,4)),VALUE(MID(Raw_Data!G1065,4,2)),VALUE(LEFT(Raw_Data!G1065,2)))</f>
        <v>46175</v>
      </c>
      <c r="H1065" s="13" t="str">
        <f t="shared" si="64"/>
        <v>Jun-2026</v>
      </c>
      <c r="I1065" s="13" t="str">
        <f t="shared" si="65"/>
        <v>Tue</v>
      </c>
      <c r="J1065" s="13" t="str">
        <f>Raw_Data!H1065</f>
        <v>Present</v>
      </c>
      <c r="K1065" s="15">
        <f>IF(Raw_Data!I1065="","",TIMEVALUE(Raw_Data!I1065))</f>
        <v>0.42291666666666666</v>
      </c>
      <c r="L1065" s="15">
        <f>IF(Raw_Data!J1065="","",TIMEVALUE(Raw_Data!J1065))</f>
        <v>0.78402777777777777</v>
      </c>
      <c r="M1065" s="13">
        <f>Raw_Data!K1065</f>
        <v>8.68</v>
      </c>
      <c r="N1065" s="13">
        <f>Raw_Data!L1065</f>
        <v>24</v>
      </c>
      <c r="O1065" s="13">
        <f>Raw_Data!M1065</f>
        <v>24</v>
      </c>
      <c r="P1065" s="13">
        <f t="shared" si="66"/>
        <v>0</v>
      </c>
      <c r="Q1065" s="13">
        <f>Raw_Data!O1065</f>
        <v>24</v>
      </c>
      <c r="R1065" s="16">
        <f t="shared" si="67"/>
        <v>100</v>
      </c>
      <c r="S1065" s="16">
        <f>Raw_Data!Q1065</f>
        <v>100</v>
      </c>
      <c r="T1065" s="17">
        <f>Raw_Data!R1065</f>
        <v>0.68</v>
      </c>
      <c r="U1065" s="13" t="str">
        <f>Raw_Data!S1065</f>
        <v>Low</v>
      </c>
      <c r="V1065" s="13" t="str">
        <f>Raw_Data!T1065</f>
        <v>Closed</v>
      </c>
    </row>
    <row r="1066" spans="1:22" x14ac:dyDescent="0.3">
      <c r="A1066" s="13" t="str">
        <f>Raw_Data!A1066</f>
        <v>EMP005</v>
      </c>
      <c r="B1066" s="13" t="str">
        <f>Raw_Data!B1066</f>
        <v>Vikram Patel</v>
      </c>
      <c r="C1066" s="13" t="str">
        <f>Raw_Data!C1066</f>
        <v>Operations</v>
      </c>
      <c r="D1066" s="13" t="str">
        <f>Raw_Data!D1066</f>
        <v>Process Executive</v>
      </c>
      <c r="E1066" s="13" t="str">
        <f>Raw_Data!E1066</f>
        <v>Kolkata</v>
      </c>
      <c r="F1066" s="13" t="str">
        <f>Raw_Data!F1066</f>
        <v>Amit Roy</v>
      </c>
      <c r="G1066" s="14">
        <f>DATE(VALUE(RIGHT(Raw_Data!G1066,4)),VALUE(MID(Raw_Data!G1066,4,2)),VALUE(LEFT(Raw_Data!G1066,2)))</f>
        <v>46175</v>
      </c>
      <c r="H1066" s="13" t="str">
        <f t="shared" si="64"/>
        <v>Jun-2026</v>
      </c>
      <c r="I1066" s="13" t="str">
        <f t="shared" si="65"/>
        <v>Tue</v>
      </c>
      <c r="J1066" s="13" t="str">
        <f>Raw_Data!H1066</f>
        <v>Present</v>
      </c>
      <c r="K1066" s="15">
        <f>IF(Raw_Data!I1066="","",TIMEVALUE(Raw_Data!I1066))</f>
        <v>0.42291666666666666</v>
      </c>
      <c r="L1066" s="15">
        <f>IF(Raw_Data!J1066="","",TIMEVALUE(Raw_Data!J1066))</f>
        <v>0.73124999999999996</v>
      </c>
      <c r="M1066" s="13">
        <f>Raw_Data!K1066</f>
        <v>7.41</v>
      </c>
      <c r="N1066" s="13">
        <f>Raw_Data!L1066</f>
        <v>26</v>
      </c>
      <c r="O1066" s="13">
        <f>Raw_Data!M1066</f>
        <v>26</v>
      </c>
      <c r="P1066" s="13">
        <f t="shared" si="66"/>
        <v>0</v>
      </c>
      <c r="Q1066" s="13">
        <f>Raw_Data!O1066</f>
        <v>26</v>
      </c>
      <c r="R1066" s="16">
        <f t="shared" si="67"/>
        <v>100</v>
      </c>
      <c r="S1066" s="16">
        <f>Raw_Data!Q1066</f>
        <v>100</v>
      </c>
      <c r="T1066" s="17">
        <f>Raw_Data!R1066</f>
        <v>0</v>
      </c>
      <c r="U1066" s="13" t="str">
        <f>Raw_Data!S1066</f>
        <v>Low</v>
      </c>
      <c r="V1066" s="13" t="str">
        <f>Raw_Data!T1066</f>
        <v>Closed</v>
      </c>
    </row>
    <row r="1067" spans="1:22" x14ac:dyDescent="0.3">
      <c r="A1067" s="13" t="str">
        <f>Raw_Data!A1067</f>
        <v>EMP006</v>
      </c>
      <c r="B1067" s="13" t="str">
        <f>Raw_Data!B1067</f>
        <v>Ananya Gupta</v>
      </c>
      <c r="C1067" s="13" t="str">
        <f>Raw_Data!C1067</f>
        <v>Finance</v>
      </c>
      <c r="D1067" s="13" t="str">
        <f>Raw_Data!D1067</f>
        <v>Finance Executive</v>
      </c>
      <c r="E1067" s="13" t="str">
        <f>Raw_Data!E1067</f>
        <v>Kolkata</v>
      </c>
      <c r="F1067" s="13" t="str">
        <f>Raw_Data!F1067</f>
        <v>Neha Sen</v>
      </c>
      <c r="G1067" s="14">
        <f>DATE(VALUE(RIGHT(Raw_Data!G1067,4)),VALUE(MID(Raw_Data!G1067,4,2)),VALUE(LEFT(Raw_Data!G1067,2)))</f>
        <v>46175</v>
      </c>
      <c r="H1067" s="13" t="str">
        <f t="shared" si="64"/>
        <v>Jun-2026</v>
      </c>
      <c r="I1067" s="13" t="str">
        <f t="shared" si="65"/>
        <v>Tue</v>
      </c>
      <c r="J1067" s="13" t="str">
        <f>Raw_Data!H1067</f>
        <v>Present</v>
      </c>
      <c r="K1067" s="15">
        <f>IF(Raw_Data!I1067="","",TIMEVALUE(Raw_Data!I1067))</f>
        <v>0.375</v>
      </c>
      <c r="L1067" s="15">
        <f>IF(Raw_Data!J1067="","",TIMEVALUE(Raw_Data!J1067))</f>
        <v>0.6958333333333333</v>
      </c>
      <c r="M1067" s="13">
        <f>Raw_Data!K1067</f>
        <v>7.7</v>
      </c>
      <c r="N1067" s="13">
        <f>Raw_Data!L1067</f>
        <v>18</v>
      </c>
      <c r="O1067" s="13">
        <f>Raw_Data!M1067</f>
        <v>17</v>
      </c>
      <c r="P1067" s="13">
        <f t="shared" si="66"/>
        <v>1</v>
      </c>
      <c r="Q1067" s="13">
        <f>Raw_Data!O1067</f>
        <v>18</v>
      </c>
      <c r="R1067" s="16">
        <f t="shared" si="67"/>
        <v>94.444444444444443</v>
      </c>
      <c r="S1067" s="16">
        <f>Raw_Data!Q1067</f>
        <v>94.4</v>
      </c>
      <c r="T1067" s="17">
        <f>Raw_Data!R1067</f>
        <v>0</v>
      </c>
      <c r="U1067" s="13" t="str">
        <f>Raw_Data!S1067</f>
        <v>Medium</v>
      </c>
      <c r="V1067" s="13" t="str">
        <f>Raw_Data!T1067</f>
        <v>In Progress</v>
      </c>
    </row>
    <row r="1068" spans="1:22" x14ac:dyDescent="0.3">
      <c r="A1068" s="13" t="str">
        <f>Raw_Data!A1068</f>
        <v>EMP007</v>
      </c>
      <c r="B1068" s="13" t="str">
        <f>Raw_Data!B1068</f>
        <v>Rohan Mehta</v>
      </c>
      <c r="C1068" s="13" t="str">
        <f>Raw_Data!C1068</f>
        <v>Finance</v>
      </c>
      <c r="D1068" s="13" t="str">
        <f>Raw_Data!D1068</f>
        <v>Accounts Executive</v>
      </c>
      <c r="E1068" s="13" t="str">
        <f>Raw_Data!E1068</f>
        <v>Kolkata</v>
      </c>
      <c r="F1068" s="13" t="str">
        <f>Raw_Data!F1068</f>
        <v>Neha Sen</v>
      </c>
      <c r="G1068" s="14">
        <f>DATE(VALUE(RIGHT(Raw_Data!G1068,4)),VALUE(MID(Raw_Data!G1068,4,2)),VALUE(LEFT(Raw_Data!G1068,2)))</f>
        <v>46175</v>
      </c>
      <c r="H1068" s="13" t="str">
        <f t="shared" si="64"/>
        <v>Jun-2026</v>
      </c>
      <c r="I1068" s="13" t="str">
        <f t="shared" si="65"/>
        <v>Tue</v>
      </c>
      <c r="J1068" s="13" t="str">
        <f>Raw_Data!H1068</f>
        <v>Present</v>
      </c>
      <c r="K1068" s="15">
        <f>IF(Raw_Data!I1068="","",TIMEVALUE(Raw_Data!I1068))</f>
        <v>0.37638888888888888</v>
      </c>
      <c r="L1068" s="15">
        <f>IF(Raw_Data!J1068="","",TIMEVALUE(Raw_Data!J1068))</f>
        <v>0.70625000000000004</v>
      </c>
      <c r="M1068" s="13">
        <f>Raw_Data!K1068</f>
        <v>7.92</v>
      </c>
      <c r="N1068" s="13">
        <f>Raw_Data!L1068</f>
        <v>10</v>
      </c>
      <c r="O1068" s="13">
        <f>Raw_Data!M1068</f>
        <v>7</v>
      </c>
      <c r="P1068" s="13">
        <f t="shared" si="66"/>
        <v>3</v>
      </c>
      <c r="Q1068" s="13">
        <f>Raw_Data!O1068</f>
        <v>10</v>
      </c>
      <c r="R1068" s="16">
        <f t="shared" si="67"/>
        <v>70</v>
      </c>
      <c r="S1068" s="16">
        <f>Raw_Data!Q1068</f>
        <v>70</v>
      </c>
      <c r="T1068" s="17">
        <f>Raw_Data!R1068</f>
        <v>0</v>
      </c>
      <c r="U1068" s="13" t="str">
        <f>Raw_Data!S1068</f>
        <v>Low</v>
      </c>
      <c r="V1068" s="13" t="str">
        <f>Raw_Data!T1068</f>
        <v>In Progress</v>
      </c>
    </row>
    <row r="1069" spans="1:22" x14ac:dyDescent="0.3">
      <c r="A1069" s="13" t="str">
        <f>Raw_Data!A1069</f>
        <v>EMP008</v>
      </c>
      <c r="B1069" s="13" t="str">
        <f>Raw_Data!B1069</f>
        <v>Ishita Roy</v>
      </c>
      <c r="C1069" s="13" t="str">
        <f>Raw_Data!C1069</f>
        <v>Finance</v>
      </c>
      <c r="D1069" s="13" t="str">
        <f>Raw_Data!D1069</f>
        <v>Finance Executive</v>
      </c>
      <c r="E1069" s="13" t="str">
        <f>Raw_Data!E1069</f>
        <v>Kolkata</v>
      </c>
      <c r="F1069" s="13" t="str">
        <f>Raw_Data!F1069</f>
        <v>Neha Sen</v>
      </c>
      <c r="G1069" s="14">
        <f>DATE(VALUE(RIGHT(Raw_Data!G1069,4)),VALUE(MID(Raw_Data!G1069,4,2)),VALUE(LEFT(Raw_Data!G1069,2)))</f>
        <v>46175</v>
      </c>
      <c r="H1069" s="13" t="str">
        <f t="shared" si="64"/>
        <v>Jun-2026</v>
      </c>
      <c r="I1069" s="13" t="str">
        <f t="shared" si="65"/>
        <v>Tue</v>
      </c>
      <c r="J1069" s="13" t="str">
        <f>Raw_Data!H1069</f>
        <v>Present</v>
      </c>
      <c r="K1069" s="15">
        <f>IF(Raw_Data!I1069="","",TIMEVALUE(Raw_Data!I1069))</f>
        <v>0.42708333333333331</v>
      </c>
      <c r="L1069" s="15">
        <f>IF(Raw_Data!J1069="","",TIMEVALUE(Raw_Data!J1069))</f>
        <v>0.77361111111111114</v>
      </c>
      <c r="M1069" s="13">
        <f>Raw_Data!K1069</f>
        <v>8.33</v>
      </c>
      <c r="N1069" s="13">
        <f>Raw_Data!L1069</f>
        <v>17</v>
      </c>
      <c r="O1069" s="13">
        <f>Raw_Data!M1069</f>
        <v>17</v>
      </c>
      <c r="P1069" s="13">
        <f t="shared" si="66"/>
        <v>0</v>
      </c>
      <c r="Q1069" s="13">
        <f>Raw_Data!O1069</f>
        <v>17</v>
      </c>
      <c r="R1069" s="16">
        <f t="shared" si="67"/>
        <v>100</v>
      </c>
      <c r="S1069" s="16">
        <f>Raw_Data!Q1069</f>
        <v>100</v>
      </c>
      <c r="T1069" s="17">
        <f>Raw_Data!R1069</f>
        <v>0.33</v>
      </c>
      <c r="U1069" s="13" t="str">
        <f>Raw_Data!S1069</f>
        <v>Low</v>
      </c>
      <c r="V1069" s="13" t="str">
        <f>Raw_Data!T1069</f>
        <v>Closed</v>
      </c>
    </row>
    <row r="1070" spans="1:22" x14ac:dyDescent="0.3">
      <c r="A1070" s="13" t="str">
        <f>Raw_Data!A1070</f>
        <v>EMP009</v>
      </c>
      <c r="B1070" s="13" t="str">
        <f>Raw_Data!B1070</f>
        <v>Arjun Nair</v>
      </c>
      <c r="C1070" s="13" t="str">
        <f>Raw_Data!C1070</f>
        <v>Sales</v>
      </c>
      <c r="D1070" s="13" t="str">
        <f>Raw_Data!D1070</f>
        <v>Sales Executive</v>
      </c>
      <c r="E1070" s="13" t="str">
        <f>Raw_Data!E1070</f>
        <v>Kolkata</v>
      </c>
      <c r="F1070" s="13" t="str">
        <f>Raw_Data!F1070</f>
        <v>Sourav Das</v>
      </c>
      <c r="G1070" s="14">
        <f>DATE(VALUE(RIGHT(Raw_Data!G1070,4)),VALUE(MID(Raw_Data!G1070,4,2)),VALUE(LEFT(Raw_Data!G1070,2)))</f>
        <v>46175</v>
      </c>
      <c r="H1070" s="13" t="str">
        <f t="shared" si="64"/>
        <v>Jun-2026</v>
      </c>
      <c r="I1070" s="13" t="str">
        <f t="shared" si="65"/>
        <v>Tue</v>
      </c>
      <c r="J1070" s="13" t="str">
        <f>Raw_Data!H1070</f>
        <v>Present</v>
      </c>
      <c r="K1070" s="15">
        <f>IF(Raw_Data!I1070="","",TIMEVALUE(Raw_Data!I1070))</f>
        <v>0.38124999999999998</v>
      </c>
      <c r="L1070" s="15">
        <f>IF(Raw_Data!J1070="","",TIMEVALUE(Raw_Data!J1070))</f>
        <v>0.73819444444444449</v>
      </c>
      <c r="M1070" s="13">
        <f>Raw_Data!K1070</f>
        <v>8.57</v>
      </c>
      <c r="N1070" s="13">
        <f>Raw_Data!L1070</f>
        <v>20</v>
      </c>
      <c r="O1070" s="13">
        <f>Raw_Data!M1070</f>
        <v>14</v>
      </c>
      <c r="P1070" s="13">
        <f t="shared" si="66"/>
        <v>6</v>
      </c>
      <c r="Q1070" s="13">
        <f>Raw_Data!O1070</f>
        <v>20</v>
      </c>
      <c r="R1070" s="16">
        <f t="shared" si="67"/>
        <v>70</v>
      </c>
      <c r="S1070" s="16">
        <f>Raw_Data!Q1070</f>
        <v>70</v>
      </c>
      <c r="T1070" s="17">
        <f>Raw_Data!R1070</f>
        <v>0.56999999999999995</v>
      </c>
      <c r="U1070" s="13" t="str">
        <f>Raw_Data!S1070</f>
        <v>Medium</v>
      </c>
      <c r="V1070" s="13" t="str">
        <f>Raw_Data!T1070</f>
        <v>Pending</v>
      </c>
    </row>
    <row r="1071" spans="1:22" x14ac:dyDescent="0.3">
      <c r="A1071" s="13" t="str">
        <f>Raw_Data!A1071</f>
        <v>EMP010</v>
      </c>
      <c r="B1071" s="13" t="str">
        <f>Raw_Data!B1071</f>
        <v>Meera Kapoor</v>
      </c>
      <c r="C1071" s="13" t="str">
        <f>Raw_Data!C1071</f>
        <v>Sales</v>
      </c>
      <c r="D1071" s="13" t="str">
        <f>Raw_Data!D1071</f>
        <v>Sales Executive</v>
      </c>
      <c r="E1071" s="13" t="str">
        <f>Raw_Data!E1071</f>
        <v>Kolkata</v>
      </c>
      <c r="F1071" s="13" t="str">
        <f>Raw_Data!F1071</f>
        <v>Sourav Das</v>
      </c>
      <c r="G1071" s="14">
        <f>DATE(VALUE(RIGHT(Raw_Data!G1071,4)),VALUE(MID(Raw_Data!G1071,4,2)),VALUE(LEFT(Raw_Data!G1071,2)))</f>
        <v>46175</v>
      </c>
      <c r="H1071" s="13" t="str">
        <f t="shared" si="64"/>
        <v>Jun-2026</v>
      </c>
      <c r="I1071" s="13" t="str">
        <f t="shared" si="65"/>
        <v>Tue</v>
      </c>
      <c r="J1071" s="13" t="str">
        <f>Raw_Data!H1071</f>
        <v>Present</v>
      </c>
      <c r="K1071" s="15">
        <f>IF(Raw_Data!I1071="","",TIMEVALUE(Raw_Data!I1071))</f>
        <v>0.42708333333333331</v>
      </c>
      <c r="L1071" s="15">
        <f>IF(Raw_Data!J1071="","",TIMEVALUE(Raw_Data!J1071))</f>
        <v>0.80069444444444449</v>
      </c>
      <c r="M1071" s="13">
        <f>Raw_Data!K1071</f>
        <v>8.9700000000000006</v>
      </c>
      <c r="N1071" s="13">
        <f>Raw_Data!L1071</f>
        <v>18</v>
      </c>
      <c r="O1071" s="13">
        <f>Raw_Data!M1071</f>
        <v>16</v>
      </c>
      <c r="P1071" s="13">
        <f t="shared" si="66"/>
        <v>2</v>
      </c>
      <c r="Q1071" s="13">
        <f>Raw_Data!O1071</f>
        <v>18</v>
      </c>
      <c r="R1071" s="16">
        <f t="shared" si="67"/>
        <v>88.888888888888886</v>
      </c>
      <c r="S1071" s="16">
        <f>Raw_Data!Q1071</f>
        <v>88.9</v>
      </c>
      <c r="T1071" s="17">
        <f>Raw_Data!R1071</f>
        <v>0.97</v>
      </c>
      <c r="U1071" s="13" t="str">
        <f>Raw_Data!S1071</f>
        <v>Medium</v>
      </c>
      <c r="V1071" s="13" t="str">
        <f>Raw_Data!T1071</f>
        <v>In Progress</v>
      </c>
    </row>
    <row r="1072" spans="1:22" x14ac:dyDescent="0.3">
      <c r="A1072" s="13" t="str">
        <f>Raw_Data!A1072</f>
        <v>EMP011</v>
      </c>
      <c r="B1072" s="13" t="str">
        <f>Raw_Data!B1072</f>
        <v>Karan Malhotra</v>
      </c>
      <c r="C1072" s="13" t="str">
        <f>Raw_Data!C1072</f>
        <v>Sales</v>
      </c>
      <c r="D1072" s="13" t="str">
        <f>Raw_Data!D1072</f>
        <v>Senior Executive</v>
      </c>
      <c r="E1072" s="13" t="str">
        <f>Raw_Data!E1072</f>
        <v>Kolkata</v>
      </c>
      <c r="F1072" s="13" t="str">
        <f>Raw_Data!F1072</f>
        <v>Sourav Das</v>
      </c>
      <c r="G1072" s="14">
        <f>DATE(VALUE(RIGHT(Raw_Data!G1072,4)),VALUE(MID(Raw_Data!G1072,4,2)),VALUE(LEFT(Raw_Data!G1072,2)))</f>
        <v>46175</v>
      </c>
      <c r="H1072" s="13" t="str">
        <f t="shared" si="64"/>
        <v>Jun-2026</v>
      </c>
      <c r="I1072" s="13" t="str">
        <f t="shared" si="65"/>
        <v>Tue</v>
      </c>
      <c r="J1072" s="13" t="str">
        <f>Raw_Data!H1072</f>
        <v>Present</v>
      </c>
      <c r="K1072" s="15">
        <f>IF(Raw_Data!I1072="","",TIMEVALUE(Raw_Data!I1072))</f>
        <v>0.42499999999999999</v>
      </c>
      <c r="L1072" s="15">
        <f>IF(Raw_Data!J1072="","",TIMEVALUE(Raw_Data!J1072))</f>
        <v>0.77361111111111114</v>
      </c>
      <c r="M1072" s="13">
        <f>Raw_Data!K1072</f>
        <v>8.3699999999999992</v>
      </c>
      <c r="N1072" s="13">
        <f>Raw_Data!L1072</f>
        <v>14</v>
      </c>
      <c r="O1072" s="13">
        <f>Raw_Data!M1072</f>
        <v>13</v>
      </c>
      <c r="P1072" s="13">
        <f t="shared" si="66"/>
        <v>1</v>
      </c>
      <c r="Q1072" s="13">
        <f>Raw_Data!O1072</f>
        <v>14</v>
      </c>
      <c r="R1072" s="16">
        <f t="shared" si="67"/>
        <v>92.857142857142861</v>
      </c>
      <c r="S1072" s="16">
        <f>Raw_Data!Q1072</f>
        <v>92.9</v>
      </c>
      <c r="T1072" s="17">
        <f>Raw_Data!R1072</f>
        <v>0.37</v>
      </c>
      <c r="U1072" s="13" t="str">
        <f>Raw_Data!S1072</f>
        <v>High</v>
      </c>
      <c r="V1072" s="13" t="str">
        <f>Raw_Data!T1072</f>
        <v>In Progress</v>
      </c>
    </row>
    <row r="1073" spans="1:22" x14ac:dyDescent="0.3">
      <c r="A1073" s="13" t="str">
        <f>Raw_Data!A1073</f>
        <v>EMP012</v>
      </c>
      <c r="B1073" s="13" t="str">
        <f>Raw_Data!B1073</f>
        <v>Tanya Bose</v>
      </c>
      <c r="C1073" s="13" t="str">
        <f>Raw_Data!C1073</f>
        <v>HR</v>
      </c>
      <c r="D1073" s="13" t="str">
        <f>Raw_Data!D1073</f>
        <v>HR Executive</v>
      </c>
      <c r="E1073" s="13" t="str">
        <f>Raw_Data!E1073</f>
        <v>Kolkata</v>
      </c>
      <c r="F1073" s="13" t="str">
        <f>Raw_Data!F1073</f>
        <v>Ritu Ghosh</v>
      </c>
      <c r="G1073" s="14">
        <f>DATE(VALUE(RIGHT(Raw_Data!G1073,4)),VALUE(MID(Raw_Data!G1073,4,2)),VALUE(LEFT(Raw_Data!G1073,2)))</f>
        <v>46175</v>
      </c>
      <c r="H1073" s="13" t="str">
        <f t="shared" si="64"/>
        <v>Jun-2026</v>
      </c>
      <c r="I1073" s="13" t="str">
        <f t="shared" si="65"/>
        <v>Tue</v>
      </c>
      <c r="J1073" s="13" t="str">
        <f>Raw_Data!H1073</f>
        <v>Present</v>
      </c>
      <c r="K1073" s="15">
        <f>IF(Raw_Data!I1073="","",TIMEVALUE(Raw_Data!I1073))</f>
        <v>0.38611111111111113</v>
      </c>
      <c r="L1073" s="15">
        <f>IF(Raw_Data!J1073="","",TIMEVALUE(Raw_Data!J1073))</f>
        <v>0.68819444444444444</v>
      </c>
      <c r="M1073" s="13">
        <f>Raw_Data!K1073</f>
        <v>7.25</v>
      </c>
      <c r="N1073" s="13">
        <f>Raw_Data!L1073</f>
        <v>8</v>
      </c>
      <c r="O1073" s="13">
        <f>Raw_Data!M1073</f>
        <v>7</v>
      </c>
      <c r="P1073" s="13">
        <f t="shared" si="66"/>
        <v>1</v>
      </c>
      <c r="Q1073" s="13">
        <f>Raw_Data!O1073</f>
        <v>8</v>
      </c>
      <c r="R1073" s="16">
        <f t="shared" si="67"/>
        <v>87.5</v>
      </c>
      <c r="S1073" s="16">
        <f>Raw_Data!Q1073</f>
        <v>87.5</v>
      </c>
      <c r="T1073" s="17">
        <f>Raw_Data!R1073</f>
        <v>0</v>
      </c>
      <c r="U1073" s="13" t="str">
        <f>Raw_Data!S1073</f>
        <v>Medium</v>
      </c>
      <c r="V1073" s="13" t="str">
        <f>Raw_Data!T1073</f>
        <v>In Progress</v>
      </c>
    </row>
    <row r="1074" spans="1:22" x14ac:dyDescent="0.3">
      <c r="A1074" s="13" t="str">
        <f>Raw_Data!A1074</f>
        <v>EMP013</v>
      </c>
      <c r="B1074" s="13" t="str">
        <f>Raw_Data!B1074</f>
        <v>Aditya Jain</v>
      </c>
      <c r="C1074" s="13" t="str">
        <f>Raw_Data!C1074</f>
        <v>Customer Support</v>
      </c>
      <c r="D1074" s="13" t="str">
        <f>Raw_Data!D1074</f>
        <v>Support Executive</v>
      </c>
      <c r="E1074" s="13" t="str">
        <f>Raw_Data!E1074</f>
        <v>Kolkata</v>
      </c>
      <c r="F1074" s="13" t="str">
        <f>Raw_Data!F1074</f>
        <v>Ritu Ghosh</v>
      </c>
      <c r="G1074" s="14">
        <f>DATE(VALUE(RIGHT(Raw_Data!G1074,4)),VALUE(MID(Raw_Data!G1074,4,2)),VALUE(LEFT(Raw_Data!G1074,2)))</f>
        <v>46175</v>
      </c>
      <c r="H1074" s="13" t="str">
        <f t="shared" si="64"/>
        <v>Jun-2026</v>
      </c>
      <c r="I1074" s="13" t="str">
        <f t="shared" si="65"/>
        <v>Tue</v>
      </c>
      <c r="J1074" s="13" t="str">
        <f>Raw_Data!H1074</f>
        <v>Present</v>
      </c>
      <c r="K1074" s="15">
        <f>IF(Raw_Data!I1074="","",TIMEVALUE(Raw_Data!I1074))</f>
        <v>0.42708333333333331</v>
      </c>
      <c r="L1074" s="15">
        <f>IF(Raw_Data!J1074="","",TIMEVALUE(Raw_Data!J1074))</f>
        <v>0.73819444444444449</v>
      </c>
      <c r="M1074" s="13">
        <f>Raw_Data!K1074</f>
        <v>7.48</v>
      </c>
      <c r="N1074" s="13">
        <f>Raw_Data!L1074</f>
        <v>22</v>
      </c>
      <c r="O1074" s="13">
        <f>Raw_Data!M1074</f>
        <v>19</v>
      </c>
      <c r="P1074" s="13">
        <f t="shared" si="66"/>
        <v>3</v>
      </c>
      <c r="Q1074" s="13">
        <f>Raw_Data!O1074</f>
        <v>22</v>
      </c>
      <c r="R1074" s="16">
        <f t="shared" si="67"/>
        <v>86.36363636363636</v>
      </c>
      <c r="S1074" s="16">
        <f>Raw_Data!Q1074</f>
        <v>86.4</v>
      </c>
      <c r="T1074" s="17">
        <f>Raw_Data!R1074</f>
        <v>0</v>
      </c>
      <c r="U1074" s="13" t="str">
        <f>Raw_Data!S1074</f>
        <v>Medium</v>
      </c>
      <c r="V1074" s="13" t="str">
        <f>Raw_Data!T1074</f>
        <v>In Progress</v>
      </c>
    </row>
    <row r="1075" spans="1:22" x14ac:dyDescent="0.3">
      <c r="A1075" s="13" t="str">
        <f>Raw_Data!A1075</f>
        <v>EMP014</v>
      </c>
      <c r="B1075" s="13" t="str">
        <f>Raw_Data!B1075</f>
        <v>Neha Agarwal</v>
      </c>
      <c r="C1075" s="13" t="str">
        <f>Raw_Data!C1075</f>
        <v>Customer Support</v>
      </c>
      <c r="D1075" s="13" t="str">
        <f>Raw_Data!D1075</f>
        <v>Support Executive</v>
      </c>
      <c r="E1075" s="13" t="str">
        <f>Raw_Data!E1075</f>
        <v>Kolkata</v>
      </c>
      <c r="F1075" s="13" t="str">
        <f>Raw_Data!F1075</f>
        <v>Ritu Ghosh</v>
      </c>
      <c r="G1075" s="14">
        <f>DATE(VALUE(RIGHT(Raw_Data!G1075,4)),VALUE(MID(Raw_Data!G1075,4,2)),VALUE(LEFT(Raw_Data!G1075,2)))</f>
        <v>46175</v>
      </c>
      <c r="H1075" s="13" t="str">
        <f t="shared" si="64"/>
        <v>Jun-2026</v>
      </c>
      <c r="I1075" s="13" t="str">
        <f t="shared" si="65"/>
        <v>Tue</v>
      </c>
      <c r="J1075" s="13" t="str">
        <f>Raw_Data!H1075</f>
        <v>Present</v>
      </c>
      <c r="K1075" s="15">
        <f>IF(Raw_Data!I1075="","",TIMEVALUE(Raw_Data!I1075))</f>
        <v>0.38541666666666669</v>
      </c>
      <c r="L1075" s="15">
        <f>IF(Raw_Data!J1075="","",TIMEVALUE(Raw_Data!J1075))</f>
        <v>0.71944444444444444</v>
      </c>
      <c r="M1075" s="13">
        <f>Raw_Data!K1075</f>
        <v>8.0299999999999994</v>
      </c>
      <c r="N1075" s="13">
        <f>Raw_Data!L1075</f>
        <v>22</v>
      </c>
      <c r="O1075" s="13">
        <f>Raw_Data!M1075</f>
        <v>17</v>
      </c>
      <c r="P1075" s="13">
        <f t="shared" si="66"/>
        <v>5</v>
      </c>
      <c r="Q1075" s="13">
        <f>Raw_Data!O1075</f>
        <v>22</v>
      </c>
      <c r="R1075" s="16">
        <f t="shared" si="67"/>
        <v>77.272727272727266</v>
      </c>
      <c r="S1075" s="16">
        <f>Raw_Data!Q1075</f>
        <v>77.3</v>
      </c>
      <c r="T1075" s="17">
        <f>Raw_Data!R1075</f>
        <v>0.03</v>
      </c>
      <c r="U1075" s="13" t="str">
        <f>Raw_Data!S1075</f>
        <v>Low</v>
      </c>
      <c r="V1075" s="13" t="str">
        <f>Raw_Data!T1075</f>
        <v>Pending</v>
      </c>
    </row>
    <row r="1076" spans="1:22" x14ac:dyDescent="0.3">
      <c r="A1076" s="13" t="str">
        <f>Raw_Data!A1076</f>
        <v>EMP015</v>
      </c>
      <c r="B1076" s="13" t="str">
        <f>Raw_Data!B1076</f>
        <v>Siddharth Roy</v>
      </c>
      <c r="C1076" s="13" t="str">
        <f>Raw_Data!C1076</f>
        <v>Customer Support</v>
      </c>
      <c r="D1076" s="13" t="str">
        <f>Raw_Data!D1076</f>
        <v>Senior Executive</v>
      </c>
      <c r="E1076" s="13" t="str">
        <f>Raw_Data!E1076</f>
        <v>Kolkata</v>
      </c>
      <c r="F1076" s="13" t="str">
        <f>Raw_Data!F1076</f>
        <v>Ritu Ghosh</v>
      </c>
      <c r="G1076" s="14">
        <f>DATE(VALUE(RIGHT(Raw_Data!G1076,4)),VALUE(MID(Raw_Data!G1076,4,2)),VALUE(LEFT(Raw_Data!G1076,2)))</f>
        <v>46175</v>
      </c>
      <c r="H1076" s="13" t="str">
        <f t="shared" si="64"/>
        <v>Jun-2026</v>
      </c>
      <c r="I1076" s="13" t="str">
        <f t="shared" si="65"/>
        <v>Tue</v>
      </c>
      <c r="J1076" s="13" t="str">
        <f>Raw_Data!H1076</f>
        <v>Present</v>
      </c>
      <c r="K1076" s="15">
        <f>IF(Raw_Data!I1076="","",TIMEVALUE(Raw_Data!I1076))</f>
        <v>0.38819444444444445</v>
      </c>
      <c r="L1076" s="15">
        <f>IF(Raw_Data!J1076="","",TIMEVALUE(Raw_Data!J1076))</f>
        <v>0.77361111111111114</v>
      </c>
      <c r="M1076" s="13">
        <f>Raw_Data!K1076</f>
        <v>9.25</v>
      </c>
      <c r="N1076" s="13">
        <f>Raw_Data!L1076</f>
        <v>26</v>
      </c>
      <c r="O1076" s="13">
        <f>Raw_Data!M1076</f>
        <v>26</v>
      </c>
      <c r="P1076" s="13">
        <f t="shared" si="66"/>
        <v>0</v>
      </c>
      <c r="Q1076" s="13">
        <f>Raw_Data!O1076</f>
        <v>26</v>
      </c>
      <c r="R1076" s="16">
        <f t="shared" si="67"/>
        <v>100</v>
      </c>
      <c r="S1076" s="16">
        <f>Raw_Data!Q1076</f>
        <v>100</v>
      </c>
      <c r="T1076" s="17">
        <f>Raw_Data!R1076</f>
        <v>1.25</v>
      </c>
      <c r="U1076" s="13" t="str">
        <f>Raw_Data!S1076</f>
        <v>Low</v>
      </c>
      <c r="V1076" s="13" t="str">
        <f>Raw_Data!T1076</f>
        <v>Closed</v>
      </c>
    </row>
    <row r="1077" spans="1:22" x14ac:dyDescent="0.3">
      <c r="A1077" s="13" t="str">
        <f>Raw_Data!A1077</f>
        <v>EMP016</v>
      </c>
      <c r="B1077" s="13" t="str">
        <f>Raw_Data!B1077</f>
        <v>Pooja Saha</v>
      </c>
      <c r="C1077" s="13" t="str">
        <f>Raw_Data!C1077</f>
        <v>Operations</v>
      </c>
      <c r="D1077" s="13" t="str">
        <f>Raw_Data!D1077</f>
        <v>Process Executive</v>
      </c>
      <c r="E1077" s="13" t="str">
        <f>Raw_Data!E1077</f>
        <v>Durgapur</v>
      </c>
      <c r="F1077" s="13" t="str">
        <f>Raw_Data!F1077</f>
        <v>Amit Roy</v>
      </c>
      <c r="G1077" s="14">
        <f>DATE(VALUE(RIGHT(Raw_Data!G1077,4)),VALUE(MID(Raw_Data!G1077,4,2)),VALUE(LEFT(Raw_Data!G1077,2)))</f>
        <v>46175</v>
      </c>
      <c r="H1077" s="13" t="str">
        <f t="shared" si="64"/>
        <v>Jun-2026</v>
      </c>
      <c r="I1077" s="13" t="str">
        <f t="shared" si="65"/>
        <v>Tue</v>
      </c>
      <c r="J1077" s="13" t="str">
        <f>Raw_Data!H1077</f>
        <v>Present</v>
      </c>
      <c r="K1077" s="15">
        <f>IF(Raw_Data!I1077="","",TIMEVALUE(Raw_Data!I1077))</f>
        <v>0.42569444444444443</v>
      </c>
      <c r="L1077" s="15">
        <f>IF(Raw_Data!J1077="","",TIMEVALUE(Raw_Data!J1077))</f>
        <v>0.80902777777777779</v>
      </c>
      <c r="M1077" s="13">
        <f>Raw_Data!K1077</f>
        <v>9.1999999999999993</v>
      </c>
      <c r="N1077" s="13">
        <f>Raw_Data!L1077</f>
        <v>18</v>
      </c>
      <c r="O1077" s="13">
        <f>Raw_Data!M1077</f>
        <v>17</v>
      </c>
      <c r="P1077" s="13">
        <f t="shared" si="66"/>
        <v>1</v>
      </c>
      <c r="Q1077" s="13">
        <f>Raw_Data!O1077</f>
        <v>18</v>
      </c>
      <c r="R1077" s="16">
        <f t="shared" si="67"/>
        <v>94.444444444444443</v>
      </c>
      <c r="S1077" s="16">
        <f>Raw_Data!Q1077</f>
        <v>94.4</v>
      </c>
      <c r="T1077" s="17">
        <f>Raw_Data!R1077</f>
        <v>1.2</v>
      </c>
      <c r="U1077" s="13" t="str">
        <f>Raw_Data!S1077</f>
        <v>Medium</v>
      </c>
      <c r="V1077" s="13" t="str">
        <f>Raw_Data!T1077</f>
        <v>In Progress</v>
      </c>
    </row>
    <row r="1078" spans="1:22" x14ac:dyDescent="0.3">
      <c r="A1078" s="13" t="str">
        <f>Raw_Data!A1078</f>
        <v>EMP017</v>
      </c>
      <c r="B1078" s="13" t="str">
        <f>Raw_Data!B1078</f>
        <v>Abhishek Paul</v>
      </c>
      <c r="C1078" s="13" t="str">
        <f>Raw_Data!C1078</f>
        <v>Operations</v>
      </c>
      <c r="D1078" s="13" t="str">
        <f>Raw_Data!D1078</f>
        <v>Process Executive</v>
      </c>
      <c r="E1078" s="13" t="str">
        <f>Raw_Data!E1078</f>
        <v>Durgapur</v>
      </c>
      <c r="F1078" s="13" t="str">
        <f>Raw_Data!F1078</f>
        <v>Amit Roy</v>
      </c>
      <c r="G1078" s="14">
        <f>DATE(VALUE(RIGHT(Raw_Data!G1078,4)),VALUE(MID(Raw_Data!G1078,4,2)),VALUE(LEFT(Raw_Data!G1078,2)))</f>
        <v>46175</v>
      </c>
      <c r="H1078" s="13" t="str">
        <f t="shared" si="64"/>
        <v>Jun-2026</v>
      </c>
      <c r="I1078" s="13" t="str">
        <f t="shared" si="65"/>
        <v>Tue</v>
      </c>
      <c r="J1078" s="13" t="str">
        <f>Raw_Data!H1078</f>
        <v>Present</v>
      </c>
      <c r="K1078" s="15">
        <f>IF(Raw_Data!I1078="","",TIMEVALUE(Raw_Data!I1078))</f>
        <v>0.38819444444444445</v>
      </c>
      <c r="L1078" s="15">
        <f>IF(Raw_Data!J1078="","",TIMEVALUE(Raw_Data!J1078))</f>
        <v>0.70902777777777781</v>
      </c>
      <c r="M1078" s="13">
        <f>Raw_Data!K1078</f>
        <v>7.7</v>
      </c>
      <c r="N1078" s="13">
        <f>Raw_Data!L1078</f>
        <v>23</v>
      </c>
      <c r="O1078" s="13">
        <f>Raw_Data!M1078</f>
        <v>20</v>
      </c>
      <c r="P1078" s="13">
        <f t="shared" si="66"/>
        <v>3</v>
      </c>
      <c r="Q1078" s="13">
        <f>Raw_Data!O1078</f>
        <v>23</v>
      </c>
      <c r="R1078" s="16">
        <f t="shared" si="67"/>
        <v>86.956521739130437</v>
      </c>
      <c r="S1078" s="16">
        <f>Raw_Data!Q1078</f>
        <v>87</v>
      </c>
      <c r="T1078" s="17">
        <f>Raw_Data!R1078</f>
        <v>0</v>
      </c>
      <c r="U1078" s="13" t="str">
        <f>Raw_Data!S1078</f>
        <v>Low</v>
      </c>
      <c r="V1078" s="13" t="str">
        <f>Raw_Data!T1078</f>
        <v>In Progress</v>
      </c>
    </row>
    <row r="1079" spans="1:22" x14ac:dyDescent="0.3">
      <c r="A1079" s="13" t="str">
        <f>Raw_Data!A1079</f>
        <v>EMP018</v>
      </c>
      <c r="B1079" s="13" t="str">
        <f>Raw_Data!B1079</f>
        <v>Nandini Ghosh</v>
      </c>
      <c r="C1079" s="13" t="str">
        <f>Raw_Data!C1079</f>
        <v>Finance</v>
      </c>
      <c r="D1079" s="13" t="str">
        <f>Raw_Data!D1079</f>
        <v>Finance Executive</v>
      </c>
      <c r="E1079" s="13" t="str">
        <f>Raw_Data!E1079</f>
        <v>Durgapur</v>
      </c>
      <c r="F1079" s="13" t="str">
        <f>Raw_Data!F1079</f>
        <v>Neha Sen</v>
      </c>
      <c r="G1079" s="14">
        <f>DATE(VALUE(RIGHT(Raw_Data!G1079,4)),VALUE(MID(Raw_Data!G1079,4,2)),VALUE(LEFT(Raw_Data!G1079,2)))</f>
        <v>46175</v>
      </c>
      <c r="H1079" s="13" t="str">
        <f t="shared" si="64"/>
        <v>Jun-2026</v>
      </c>
      <c r="I1079" s="13" t="str">
        <f t="shared" si="65"/>
        <v>Tue</v>
      </c>
      <c r="J1079" s="13" t="str">
        <f>Raw_Data!H1079</f>
        <v>Present</v>
      </c>
      <c r="K1079" s="15">
        <f>IF(Raw_Data!I1079="","",TIMEVALUE(Raw_Data!I1079))</f>
        <v>0.41875000000000001</v>
      </c>
      <c r="L1079" s="15">
        <f>IF(Raw_Data!J1079="","",TIMEVALUE(Raw_Data!J1079))</f>
        <v>0.79791666666666672</v>
      </c>
      <c r="M1079" s="13">
        <f>Raw_Data!K1079</f>
        <v>9.1</v>
      </c>
      <c r="N1079" s="13">
        <f>Raw_Data!L1079</f>
        <v>14</v>
      </c>
      <c r="O1079" s="13">
        <f>Raw_Data!M1079</f>
        <v>14</v>
      </c>
      <c r="P1079" s="13">
        <f t="shared" si="66"/>
        <v>0</v>
      </c>
      <c r="Q1079" s="13">
        <f>Raw_Data!O1079</f>
        <v>14</v>
      </c>
      <c r="R1079" s="16">
        <f t="shared" si="67"/>
        <v>100</v>
      </c>
      <c r="S1079" s="16">
        <f>Raw_Data!Q1079</f>
        <v>100</v>
      </c>
      <c r="T1079" s="17">
        <f>Raw_Data!R1079</f>
        <v>1.1000000000000001</v>
      </c>
      <c r="U1079" s="13" t="str">
        <f>Raw_Data!S1079</f>
        <v>Low</v>
      </c>
      <c r="V1079" s="13" t="str">
        <f>Raw_Data!T1079</f>
        <v>Closed</v>
      </c>
    </row>
    <row r="1080" spans="1:22" x14ac:dyDescent="0.3">
      <c r="A1080" s="13" t="str">
        <f>Raw_Data!A1080</f>
        <v>EMP019</v>
      </c>
      <c r="B1080" s="13" t="str">
        <f>Raw_Data!B1080</f>
        <v>Manish Kumar</v>
      </c>
      <c r="C1080" s="13" t="str">
        <f>Raw_Data!C1080</f>
        <v>Sales</v>
      </c>
      <c r="D1080" s="13" t="str">
        <f>Raw_Data!D1080</f>
        <v>Sales Executive</v>
      </c>
      <c r="E1080" s="13" t="str">
        <f>Raw_Data!E1080</f>
        <v>Durgapur</v>
      </c>
      <c r="F1080" s="13" t="str">
        <f>Raw_Data!F1080</f>
        <v>Sourav Das</v>
      </c>
      <c r="G1080" s="14">
        <f>DATE(VALUE(RIGHT(Raw_Data!G1080,4)),VALUE(MID(Raw_Data!G1080,4,2)),VALUE(LEFT(Raw_Data!G1080,2)))</f>
        <v>46175</v>
      </c>
      <c r="H1080" s="13" t="str">
        <f t="shared" si="64"/>
        <v>Jun-2026</v>
      </c>
      <c r="I1080" s="13" t="str">
        <f t="shared" si="65"/>
        <v>Tue</v>
      </c>
      <c r="J1080" s="13" t="str">
        <f>Raw_Data!H1080</f>
        <v>Present</v>
      </c>
      <c r="K1080" s="15">
        <f>IF(Raw_Data!I1080="","",TIMEVALUE(Raw_Data!I1080))</f>
        <v>0.37916666666666665</v>
      </c>
      <c r="L1080" s="15">
        <f>IF(Raw_Data!J1080="","",TIMEVALUE(Raw_Data!J1080))</f>
        <v>0.73472222222222228</v>
      </c>
      <c r="M1080" s="13">
        <f>Raw_Data!K1080</f>
        <v>8.5399999999999991</v>
      </c>
      <c r="N1080" s="13">
        <f>Raw_Data!L1080</f>
        <v>24</v>
      </c>
      <c r="O1080" s="13">
        <f>Raw_Data!M1080</f>
        <v>19</v>
      </c>
      <c r="P1080" s="13">
        <f t="shared" si="66"/>
        <v>5</v>
      </c>
      <c r="Q1080" s="13">
        <f>Raw_Data!O1080</f>
        <v>24</v>
      </c>
      <c r="R1080" s="16">
        <f t="shared" si="67"/>
        <v>79.166666666666657</v>
      </c>
      <c r="S1080" s="16">
        <f>Raw_Data!Q1080</f>
        <v>79.2</v>
      </c>
      <c r="T1080" s="17">
        <f>Raw_Data!R1080</f>
        <v>0.54</v>
      </c>
      <c r="U1080" s="13" t="str">
        <f>Raw_Data!S1080</f>
        <v>Medium</v>
      </c>
      <c r="V1080" s="13" t="str">
        <f>Raw_Data!T1080</f>
        <v>Pending</v>
      </c>
    </row>
    <row r="1081" spans="1:22" x14ac:dyDescent="0.3">
      <c r="A1081" s="13" t="str">
        <f>Raw_Data!A1081</f>
        <v>EMP020</v>
      </c>
      <c r="B1081" s="13" t="str">
        <f>Raw_Data!B1081</f>
        <v>Riya Chatterjee</v>
      </c>
      <c r="C1081" s="13" t="str">
        <f>Raw_Data!C1081</f>
        <v>Customer Support</v>
      </c>
      <c r="D1081" s="13" t="str">
        <f>Raw_Data!D1081</f>
        <v>Support Executive</v>
      </c>
      <c r="E1081" s="13" t="str">
        <f>Raw_Data!E1081</f>
        <v>Durgapur</v>
      </c>
      <c r="F1081" s="13" t="str">
        <f>Raw_Data!F1081</f>
        <v>Ritu Ghosh</v>
      </c>
      <c r="G1081" s="14">
        <f>DATE(VALUE(RIGHT(Raw_Data!G1081,4)),VALUE(MID(Raw_Data!G1081,4,2)),VALUE(LEFT(Raw_Data!G1081,2)))</f>
        <v>46175</v>
      </c>
      <c r="H1081" s="13" t="str">
        <f t="shared" si="64"/>
        <v>Jun-2026</v>
      </c>
      <c r="I1081" s="13" t="str">
        <f t="shared" si="65"/>
        <v>Tue</v>
      </c>
      <c r="J1081" s="13" t="str">
        <f>Raw_Data!H1081</f>
        <v>Present</v>
      </c>
      <c r="K1081" s="15">
        <f>IF(Raw_Data!I1081="","",TIMEVALUE(Raw_Data!I1081))</f>
        <v>0.37638888888888888</v>
      </c>
      <c r="L1081" s="15">
        <f>IF(Raw_Data!J1081="","",TIMEVALUE(Raw_Data!J1081))</f>
        <v>0.70972222222222225</v>
      </c>
      <c r="M1081" s="13">
        <f>Raw_Data!K1081</f>
        <v>8.01</v>
      </c>
      <c r="N1081" s="13">
        <f>Raw_Data!L1081</f>
        <v>27</v>
      </c>
      <c r="O1081" s="13">
        <f>Raw_Data!M1081</f>
        <v>20</v>
      </c>
      <c r="P1081" s="13">
        <f t="shared" si="66"/>
        <v>7</v>
      </c>
      <c r="Q1081" s="13">
        <f>Raw_Data!O1081</f>
        <v>27</v>
      </c>
      <c r="R1081" s="16">
        <f t="shared" si="67"/>
        <v>74.074074074074076</v>
      </c>
      <c r="S1081" s="16">
        <f>Raw_Data!Q1081</f>
        <v>74.099999999999994</v>
      </c>
      <c r="T1081" s="17">
        <f>Raw_Data!R1081</f>
        <v>0.01</v>
      </c>
      <c r="U1081" s="13" t="str">
        <f>Raw_Data!S1081</f>
        <v>Low</v>
      </c>
      <c r="V1081" s="13" t="str">
        <f>Raw_Data!T1081</f>
        <v>Pending</v>
      </c>
    </row>
    <row r="1082" spans="1:22" x14ac:dyDescent="0.3">
      <c r="A1082" s="13" t="str">
        <f>Raw_Data!A1082</f>
        <v>EMP001</v>
      </c>
      <c r="B1082" s="13" t="str">
        <f>Raw_Data!B1082</f>
        <v>Aarav Sharma</v>
      </c>
      <c r="C1082" s="13" t="str">
        <f>Raw_Data!C1082</f>
        <v>Operations</v>
      </c>
      <c r="D1082" s="13" t="str">
        <f>Raw_Data!D1082</f>
        <v>MIS Executive</v>
      </c>
      <c r="E1082" s="13" t="str">
        <f>Raw_Data!E1082</f>
        <v>Kolkata</v>
      </c>
      <c r="F1082" s="13" t="str">
        <f>Raw_Data!F1082</f>
        <v>Amit Roy</v>
      </c>
      <c r="G1082" s="14">
        <f>DATE(VALUE(RIGHT(Raw_Data!G1082,4)),VALUE(MID(Raw_Data!G1082,4,2)),VALUE(LEFT(Raw_Data!G1082,2)))</f>
        <v>46176</v>
      </c>
      <c r="H1082" s="13" t="str">
        <f t="shared" si="64"/>
        <v>Jun-2026</v>
      </c>
      <c r="I1082" s="13" t="str">
        <f t="shared" si="65"/>
        <v>Wed</v>
      </c>
      <c r="J1082" s="13" t="str">
        <f>Raw_Data!H1082</f>
        <v>Present</v>
      </c>
      <c r="K1082" s="15">
        <f>IF(Raw_Data!I1082="","",TIMEVALUE(Raw_Data!I1082))</f>
        <v>0.42222222222222222</v>
      </c>
      <c r="L1082" s="15">
        <f>IF(Raw_Data!J1082="","",TIMEVALUE(Raw_Data!J1082))</f>
        <v>0.8208333333333333</v>
      </c>
      <c r="M1082" s="13">
        <f>Raw_Data!K1082</f>
        <v>9.58</v>
      </c>
      <c r="N1082" s="13">
        <f>Raw_Data!L1082</f>
        <v>25</v>
      </c>
      <c r="O1082" s="13">
        <f>Raw_Data!M1082</f>
        <v>24</v>
      </c>
      <c r="P1082" s="13">
        <f t="shared" si="66"/>
        <v>1</v>
      </c>
      <c r="Q1082" s="13">
        <f>Raw_Data!O1082</f>
        <v>25</v>
      </c>
      <c r="R1082" s="16">
        <f t="shared" si="67"/>
        <v>96</v>
      </c>
      <c r="S1082" s="16">
        <f>Raw_Data!Q1082</f>
        <v>96</v>
      </c>
      <c r="T1082" s="17">
        <f>Raw_Data!R1082</f>
        <v>1.58</v>
      </c>
      <c r="U1082" s="13" t="str">
        <f>Raw_Data!S1082</f>
        <v>Medium</v>
      </c>
      <c r="V1082" s="13" t="str">
        <f>Raw_Data!T1082</f>
        <v>In Progress</v>
      </c>
    </row>
    <row r="1083" spans="1:22" x14ac:dyDescent="0.3">
      <c r="A1083" s="13" t="str">
        <f>Raw_Data!A1083</f>
        <v>EMP002</v>
      </c>
      <c r="B1083" s="13" t="str">
        <f>Raw_Data!B1083</f>
        <v>Priya Singh</v>
      </c>
      <c r="C1083" s="13" t="str">
        <f>Raw_Data!C1083</f>
        <v>Operations</v>
      </c>
      <c r="D1083" s="13" t="str">
        <f>Raw_Data!D1083</f>
        <v>Process Executive</v>
      </c>
      <c r="E1083" s="13" t="str">
        <f>Raw_Data!E1083</f>
        <v>Kolkata</v>
      </c>
      <c r="F1083" s="13" t="str">
        <f>Raw_Data!F1083</f>
        <v>Amit Roy</v>
      </c>
      <c r="G1083" s="14">
        <f>DATE(VALUE(RIGHT(Raw_Data!G1083,4)),VALUE(MID(Raw_Data!G1083,4,2)),VALUE(LEFT(Raw_Data!G1083,2)))</f>
        <v>46176</v>
      </c>
      <c r="H1083" s="13" t="str">
        <f t="shared" si="64"/>
        <v>Jun-2026</v>
      </c>
      <c r="I1083" s="13" t="str">
        <f t="shared" si="65"/>
        <v>Wed</v>
      </c>
      <c r="J1083" s="13" t="str">
        <f>Raw_Data!H1083</f>
        <v>Present</v>
      </c>
      <c r="K1083" s="15">
        <f>IF(Raw_Data!I1083="","",TIMEVALUE(Raw_Data!I1083))</f>
        <v>0.37569444444444444</v>
      </c>
      <c r="L1083" s="15">
        <f>IF(Raw_Data!J1083="","",TIMEVALUE(Raw_Data!J1083))</f>
        <v>0.7680555555555556</v>
      </c>
      <c r="M1083" s="13">
        <f>Raw_Data!K1083</f>
        <v>9.42</v>
      </c>
      <c r="N1083" s="13">
        <f>Raw_Data!L1083</f>
        <v>15</v>
      </c>
      <c r="O1083" s="13">
        <f>Raw_Data!M1083</f>
        <v>12</v>
      </c>
      <c r="P1083" s="13">
        <f t="shared" si="66"/>
        <v>3</v>
      </c>
      <c r="Q1083" s="13">
        <f>Raw_Data!O1083</f>
        <v>15</v>
      </c>
      <c r="R1083" s="16">
        <f t="shared" si="67"/>
        <v>80</v>
      </c>
      <c r="S1083" s="16">
        <f>Raw_Data!Q1083</f>
        <v>80</v>
      </c>
      <c r="T1083" s="17">
        <f>Raw_Data!R1083</f>
        <v>1.42</v>
      </c>
      <c r="U1083" s="13" t="str">
        <f>Raw_Data!S1083</f>
        <v>Medium</v>
      </c>
      <c r="V1083" s="13" t="str">
        <f>Raw_Data!T1083</f>
        <v>In Progress</v>
      </c>
    </row>
    <row r="1084" spans="1:22" x14ac:dyDescent="0.3">
      <c r="A1084" s="13" t="str">
        <f>Raw_Data!A1084</f>
        <v>EMP003</v>
      </c>
      <c r="B1084" s="13" t="str">
        <f>Raw_Data!B1084</f>
        <v>Rahul Verma</v>
      </c>
      <c r="C1084" s="13" t="str">
        <f>Raw_Data!C1084</f>
        <v>Operations</v>
      </c>
      <c r="D1084" s="13" t="str">
        <f>Raw_Data!D1084</f>
        <v>Process Executive</v>
      </c>
      <c r="E1084" s="13" t="str">
        <f>Raw_Data!E1084</f>
        <v>Kolkata</v>
      </c>
      <c r="F1084" s="13" t="str">
        <f>Raw_Data!F1084</f>
        <v>Amit Roy</v>
      </c>
      <c r="G1084" s="14">
        <f>DATE(VALUE(RIGHT(Raw_Data!G1084,4)),VALUE(MID(Raw_Data!G1084,4,2)),VALUE(LEFT(Raw_Data!G1084,2)))</f>
        <v>46176</v>
      </c>
      <c r="H1084" s="13" t="str">
        <f t="shared" si="64"/>
        <v>Jun-2026</v>
      </c>
      <c r="I1084" s="13" t="str">
        <f t="shared" si="65"/>
        <v>Wed</v>
      </c>
      <c r="J1084" s="13" t="str">
        <f>Raw_Data!H1084</f>
        <v>Present</v>
      </c>
      <c r="K1084" s="15">
        <f>IF(Raw_Data!I1084="","",TIMEVALUE(Raw_Data!I1084))</f>
        <v>0.37708333333333333</v>
      </c>
      <c r="L1084" s="15">
        <f>IF(Raw_Data!J1084="","",TIMEVALUE(Raw_Data!J1084))</f>
        <v>0.75486111111111109</v>
      </c>
      <c r="M1084" s="13">
        <f>Raw_Data!K1084</f>
        <v>9.08</v>
      </c>
      <c r="N1084" s="13">
        <f>Raw_Data!L1084</f>
        <v>16</v>
      </c>
      <c r="O1084" s="13">
        <f>Raw_Data!M1084</f>
        <v>11</v>
      </c>
      <c r="P1084" s="13">
        <f t="shared" si="66"/>
        <v>5</v>
      </c>
      <c r="Q1084" s="13">
        <f>Raw_Data!O1084</f>
        <v>16</v>
      </c>
      <c r="R1084" s="16">
        <f t="shared" si="67"/>
        <v>68.75</v>
      </c>
      <c r="S1084" s="16">
        <f>Raw_Data!Q1084</f>
        <v>68.8</v>
      </c>
      <c r="T1084" s="17">
        <f>Raw_Data!R1084</f>
        <v>1.08</v>
      </c>
      <c r="U1084" s="13" t="str">
        <f>Raw_Data!S1084</f>
        <v>Medium</v>
      </c>
      <c r="V1084" s="13" t="str">
        <f>Raw_Data!T1084</f>
        <v>Pending</v>
      </c>
    </row>
    <row r="1085" spans="1:22" x14ac:dyDescent="0.3">
      <c r="A1085" s="13" t="str">
        <f>Raw_Data!A1085</f>
        <v>EMP004</v>
      </c>
      <c r="B1085" s="13" t="str">
        <f>Raw_Data!B1085</f>
        <v>Sneha Das</v>
      </c>
      <c r="C1085" s="13" t="str">
        <f>Raw_Data!C1085</f>
        <v>Operations</v>
      </c>
      <c r="D1085" s="13" t="str">
        <f>Raw_Data!D1085</f>
        <v>Senior Executive</v>
      </c>
      <c r="E1085" s="13" t="str">
        <f>Raw_Data!E1085</f>
        <v>Kolkata</v>
      </c>
      <c r="F1085" s="13" t="str">
        <f>Raw_Data!F1085</f>
        <v>Amit Roy</v>
      </c>
      <c r="G1085" s="14">
        <f>DATE(VALUE(RIGHT(Raw_Data!G1085,4)),VALUE(MID(Raw_Data!G1085,4,2)),VALUE(LEFT(Raw_Data!G1085,2)))</f>
        <v>46176</v>
      </c>
      <c r="H1085" s="13" t="str">
        <f t="shared" si="64"/>
        <v>Jun-2026</v>
      </c>
      <c r="I1085" s="13" t="str">
        <f t="shared" si="65"/>
        <v>Wed</v>
      </c>
      <c r="J1085" s="13" t="str">
        <f>Raw_Data!H1085</f>
        <v>Present</v>
      </c>
      <c r="K1085" s="15">
        <f>IF(Raw_Data!I1085="","",TIMEVALUE(Raw_Data!I1085))</f>
        <v>0.3888888888888889</v>
      </c>
      <c r="L1085" s="15">
        <f>IF(Raw_Data!J1085="","",TIMEVALUE(Raw_Data!J1085))</f>
        <v>0.7</v>
      </c>
      <c r="M1085" s="13">
        <f>Raw_Data!K1085</f>
        <v>7.48</v>
      </c>
      <c r="N1085" s="13">
        <f>Raw_Data!L1085</f>
        <v>17</v>
      </c>
      <c r="O1085" s="13">
        <f>Raw_Data!M1085</f>
        <v>13</v>
      </c>
      <c r="P1085" s="13">
        <f t="shared" si="66"/>
        <v>4</v>
      </c>
      <c r="Q1085" s="13">
        <f>Raw_Data!O1085</f>
        <v>17</v>
      </c>
      <c r="R1085" s="16">
        <f t="shared" si="67"/>
        <v>76.470588235294116</v>
      </c>
      <c r="S1085" s="16">
        <f>Raw_Data!Q1085</f>
        <v>76.5</v>
      </c>
      <c r="T1085" s="17">
        <f>Raw_Data!R1085</f>
        <v>0</v>
      </c>
      <c r="U1085" s="13" t="str">
        <f>Raw_Data!S1085</f>
        <v>Medium</v>
      </c>
      <c r="V1085" s="13" t="str">
        <f>Raw_Data!T1085</f>
        <v>Pending</v>
      </c>
    </row>
    <row r="1086" spans="1:22" x14ac:dyDescent="0.3">
      <c r="A1086" s="13" t="str">
        <f>Raw_Data!A1086</f>
        <v>EMP005</v>
      </c>
      <c r="B1086" s="13" t="str">
        <f>Raw_Data!B1086</f>
        <v>Vikram Patel</v>
      </c>
      <c r="C1086" s="13" t="str">
        <f>Raw_Data!C1086</f>
        <v>Operations</v>
      </c>
      <c r="D1086" s="13" t="str">
        <f>Raw_Data!D1086</f>
        <v>Process Executive</v>
      </c>
      <c r="E1086" s="13" t="str">
        <f>Raw_Data!E1086</f>
        <v>Kolkata</v>
      </c>
      <c r="F1086" s="13" t="str">
        <f>Raw_Data!F1086</f>
        <v>Amit Roy</v>
      </c>
      <c r="G1086" s="14">
        <f>DATE(VALUE(RIGHT(Raw_Data!G1086,4)),VALUE(MID(Raw_Data!G1086,4,2)),VALUE(LEFT(Raw_Data!G1086,2)))</f>
        <v>46176</v>
      </c>
      <c r="H1086" s="13" t="str">
        <f t="shared" si="64"/>
        <v>Jun-2026</v>
      </c>
      <c r="I1086" s="13" t="str">
        <f t="shared" si="65"/>
        <v>Wed</v>
      </c>
      <c r="J1086" s="13" t="str">
        <f>Raw_Data!H1086</f>
        <v>Present</v>
      </c>
      <c r="K1086" s="15">
        <f>IF(Raw_Data!I1086="","",TIMEVALUE(Raw_Data!I1086))</f>
        <v>0.42777777777777776</v>
      </c>
      <c r="L1086" s="15">
        <f>IF(Raw_Data!J1086="","",TIMEVALUE(Raw_Data!J1086))</f>
        <v>0.77777777777777779</v>
      </c>
      <c r="M1086" s="13">
        <f>Raw_Data!K1086</f>
        <v>8.4</v>
      </c>
      <c r="N1086" s="13">
        <f>Raw_Data!L1086</f>
        <v>25</v>
      </c>
      <c r="O1086" s="13">
        <f>Raw_Data!M1086</f>
        <v>20</v>
      </c>
      <c r="P1086" s="13">
        <f t="shared" si="66"/>
        <v>5</v>
      </c>
      <c r="Q1086" s="13">
        <f>Raw_Data!O1086</f>
        <v>25</v>
      </c>
      <c r="R1086" s="16">
        <f t="shared" si="67"/>
        <v>80</v>
      </c>
      <c r="S1086" s="16">
        <f>Raw_Data!Q1086</f>
        <v>80</v>
      </c>
      <c r="T1086" s="17">
        <f>Raw_Data!R1086</f>
        <v>0.4</v>
      </c>
      <c r="U1086" s="13" t="str">
        <f>Raw_Data!S1086</f>
        <v>High</v>
      </c>
      <c r="V1086" s="13" t="str">
        <f>Raw_Data!T1086</f>
        <v>Pending</v>
      </c>
    </row>
    <row r="1087" spans="1:22" x14ac:dyDescent="0.3">
      <c r="A1087" s="13" t="str">
        <f>Raw_Data!A1087</f>
        <v>EMP006</v>
      </c>
      <c r="B1087" s="13" t="str">
        <f>Raw_Data!B1087</f>
        <v>Ananya Gupta</v>
      </c>
      <c r="C1087" s="13" t="str">
        <f>Raw_Data!C1087</f>
        <v>Finance</v>
      </c>
      <c r="D1087" s="13" t="str">
        <f>Raw_Data!D1087</f>
        <v>Finance Executive</v>
      </c>
      <c r="E1087" s="13" t="str">
        <f>Raw_Data!E1087</f>
        <v>Kolkata</v>
      </c>
      <c r="F1087" s="13" t="str">
        <f>Raw_Data!F1087</f>
        <v>Neha Sen</v>
      </c>
      <c r="G1087" s="14">
        <f>DATE(VALUE(RIGHT(Raw_Data!G1087,4)),VALUE(MID(Raw_Data!G1087,4,2)),VALUE(LEFT(Raw_Data!G1087,2)))</f>
        <v>46176</v>
      </c>
      <c r="H1087" s="13" t="str">
        <f t="shared" si="64"/>
        <v>Jun-2026</v>
      </c>
      <c r="I1087" s="13" t="str">
        <f t="shared" si="65"/>
        <v>Wed</v>
      </c>
      <c r="J1087" s="13" t="str">
        <f>Raw_Data!H1087</f>
        <v>Present</v>
      </c>
      <c r="K1087" s="15">
        <f>IF(Raw_Data!I1087="","",TIMEVALUE(Raw_Data!I1087))</f>
        <v>0.38472222222222224</v>
      </c>
      <c r="L1087" s="15">
        <f>IF(Raw_Data!J1087="","",TIMEVALUE(Raw_Data!J1087))</f>
        <v>0.78125</v>
      </c>
      <c r="M1087" s="13">
        <f>Raw_Data!K1087</f>
        <v>9.5299999999999994</v>
      </c>
      <c r="N1087" s="13">
        <f>Raw_Data!L1087</f>
        <v>13</v>
      </c>
      <c r="O1087" s="13">
        <f>Raw_Data!M1087</f>
        <v>12</v>
      </c>
      <c r="P1087" s="13">
        <f t="shared" si="66"/>
        <v>1</v>
      </c>
      <c r="Q1087" s="13">
        <f>Raw_Data!O1087</f>
        <v>13</v>
      </c>
      <c r="R1087" s="16">
        <f t="shared" si="67"/>
        <v>92.307692307692307</v>
      </c>
      <c r="S1087" s="16">
        <f>Raw_Data!Q1087</f>
        <v>92.3</v>
      </c>
      <c r="T1087" s="17">
        <f>Raw_Data!R1087</f>
        <v>1.53</v>
      </c>
      <c r="U1087" s="13" t="str">
        <f>Raw_Data!S1087</f>
        <v>Low</v>
      </c>
      <c r="V1087" s="13" t="str">
        <f>Raw_Data!T1087</f>
        <v>In Progress</v>
      </c>
    </row>
    <row r="1088" spans="1:22" x14ac:dyDescent="0.3">
      <c r="A1088" s="13" t="str">
        <f>Raw_Data!A1088</f>
        <v>EMP007</v>
      </c>
      <c r="B1088" s="13" t="str">
        <f>Raw_Data!B1088</f>
        <v>Rohan Mehta</v>
      </c>
      <c r="C1088" s="13" t="str">
        <f>Raw_Data!C1088</f>
        <v>Finance</v>
      </c>
      <c r="D1088" s="13" t="str">
        <f>Raw_Data!D1088</f>
        <v>Accounts Executive</v>
      </c>
      <c r="E1088" s="13" t="str">
        <f>Raw_Data!E1088</f>
        <v>Kolkata</v>
      </c>
      <c r="F1088" s="13" t="str">
        <f>Raw_Data!F1088</f>
        <v>Neha Sen</v>
      </c>
      <c r="G1088" s="14">
        <f>DATE(VALUE(RIGHT(Raw_Data!G1088,4)),VALUE(MID(Raw_Data!G1088,4,2)),VALUE(LEFT(Raw_Data!G1088,2)))</f>
        <v>46176</v>
      </c>
      <c r="H1088" s="13" t="str">
        <f t="shared" si="64"/>
        <v>Jun-2026</v>
      </c>
      <c r="I1088" s="13" t="str">
        <f t="shared" si="65"/>
        <v>Wed</v>
      </c>
      <c r="J1088" s="13" t="str">
        <f>Raw_Data!H1088</f>
        <v>Present</v>
      </c>
      <c r="K1088" s="15">
        <f>IF(Raw_Data!I1088="","",TIMEVALUE(Raw_Data!I1088))</f>
        <v>0.4236111111111111</v>
      </c>
      <c r="L1088" s="15">
        <f>IF(Raw_Data!J1088="","",TIMEVALUE(Raw_Data!J1088))</f>
        <v>0.75208333333333333</v>
      </c>
      <c r="M1088" s="13">
        <f>Raw_Data!K1088</f>
        <v>7.89</v>
      </c>
      <c r="N1088" s="13">
        <f>Raw_Data!L1088</f>
        <v>17</v>
      </c>
      <c r="O1088" s="13">
        <f>Raw_Data!M1088</f>
        <v>16</v>
      </c>
      <c r="P1088" s="13">
        <f t="shared" si="66"/>
        <v>1</v>
      </c>
      <c r="Q1088" s="13">
        <f>Raw_Data!O1088</f>
        <v>17</v>
      </c>
      <c r="R1088" s="16">
        <f t="shared" si="67"/>
        <v>94.117647058823522</v>
      </c>
      <c r="S1088" s="16">
        <f>Raw_Data!Q1088</f>
        <v>94.1</v>
      </c>
      <c r="T1088" s="17">
        <f>Raw_Data!R1088</f>
        <v>0</v>
      </c>
      <c r="U1088" s="13" t="str">
        <f>Raw_Data!S1088</f>
        <v>Medium</v>
      </c>
      <c r="V1088" s="13" t="str">
        <f>Raw_Data!T1088</f>
        <v>In Progress</v>
      </c>
    </row>
    <row r="1089" spans="1:22" x14ac:dyDescent="0.3">
      <c r="A1089" s="13" t="str">
        <f>Raw_Data!A1089</f>
        <v>EMP008</v>
      </c>
      <c r="B1089" s="13" t="str">
        <f>Raw_Data!B1089</f>
        <v>Ishita Roy</v>
      </c>
      <c r="C1089" s="13" t="str">
        <f>Raw_Data!C1089</f>
        <v>Finance</v>
      </c>
      <c r="D1089" s="13" t="str">
        <f>Raw_Data!D1089</f>
        <v>Finance Executive</v>
      </c>
      <c r="E1089" s="13" t="str">
        <f>Raw_Data!E1089</f>
        <v>Kolkata</v>
      </c>
      <c r="F1089" s="13" t="str">
        <f>Raw_Data!F1089</f>
        <v>Neha Sen</v>
      </c>
      <c r="G1089" s="14">
        <f>DATE(VALUE(RIGHT(Raw_Data!G1089,4)),VALUE(MID(Raw_Data!G1089,4,2)),VALUE(LEFT(Raw_Data!G1089,2)))</f>
        <v>46176</v>
      </c>
      <c r="H1089" s="13" t="str">
        <f t="shared" si="64"/>
        <v>Jun-2026</v>
      </c>
      <c r="I1089" s="13" t="str">
        <f t="shared" si="65"/>
        <v>Wed</v>
      </c>
      <c r="J1089" s="13" t="str">
        <f>Raw_Data!H1089</f>
        <v>Present</v>
      </c>
      <c r="K1089" s="15">
        <f>IF(Raw_Data!I1089="","",TIMEVALUE(Raw_Data!I1089))</f>
        <v>0.37777777777777777</v>
      </c>
      <c r="L1089" s="15">
        <f>IF(Raw_Data!J1089="","",TIMEVALUE(Raw_Data!J1089))</f>
        <v>0.75277777777777777</v>
      </c>
      <c r="M1089" s="13">
        <f>Raw_Data!K1089</f>
        <v>9.01</v>
      </c>
      <c r="N1089" s="13">
        <f>Raw_Data!L1089</f>
        <v>19</v>
      </c>
      <c r="O1089" s="13">
        <f>Raw_Data!M1089</f>
        <v>17</v>
      </c>
      <c r="P1089" s="13">
        <f t="shared" si="66"/>
        <v>2</v>
      </c>
      <c r="Q1089" s="13">
        <f>Raw_Data!O1089</f>
        <v>19</v>
      </c>
      <c r="R1089" s="16">
        <f t="shared" si="67"/>
        <v>89.473684210526315</v>
      </c>
      <c r="S1089" s="16">
        <f>Raw_Data!Q1089</f>
        <v>89.5</v>
      </c>
      <c r="T1089" s="17">
        <f>Raw_Data!R1089</f>
        <v>1.01</v>
      </c>
      <c r="U1089" s="13" t="str">
        <f>Raw_Data!S1089</f>
        <v>Medium</v>
      </c>
      <c r="V1089" s="13" t="str">
        <f>Raw_Data!T1089</f>
        <v>In Progress</v>
      </c>
    </row>
    <row r="1090" spans="1:22" x14ac:dyDescent="0.3">
      <c r="A1090" s="13" t="str">
        <f>Raw_Data!A1090</f>
        <v>EMP009</v>
      </c>
      <c r="B1090" s="13" t="str">
        <f>Raw_Data!B1090</f>
        <v>Arjun Nair</v>
      </c>
      <c r="C1090" s="13" t="str">
        <f>Raw_Data!C1090</f>
        <v>Sales</v>
      </c>
      <c r="D1090" s="13" t="str">
        <f>Raw_Data!D1090</f>
        <v>Sales Executive</v>
      </c>
      <c r="E1090" s="13" t="str">
        <f>Raw_Data!E1090</f>
        <v>Kolkata</v>
      </c>
      <c r="F1090" s="13" t="str">
        <f>Raw_Data!F1090</f>
        <v>Sourav Das</v>
      </c>
      <c r="G1090" s="14">
        <f>DATE(VALUE(RIGHT(Raw_Data!G1090,4)),VALUE(MID(Raw_Data!G1090,4,2)),VALUE(LEFT(Raw_Data!G1090,2)))</f>
        <v>46176</v>
      </c>
      <c r="H1090" s="13" t="str">
        <f t="shared" ref="H1090:H1153" si="68">TEXT(G1090,"mmm-yyyy")</f>
        <v>Jun-2026</v>
      </c>
      <c r="I1090" s="13" t="str">
        <f t="shared" ref="I1090:I1153" si="69">TEXT(G1090,"ddd")</f>
        <v>Wed</v>
      </c>
      <c r="J1090" s="13" t="str">
        <f>Raw_Data!H1090</f>
        <v>Present</v>
      </c>
      <c r="K1090" s="15">
        <f>IF(Raw_Data!I1090="","",TIMEVALUE(Raw_Data!I1090))</f>
        <v>0.42569444444444443</v>
      </c>
      <c r="L1090" s="15">
        <f>IF(Raw_Data!J1090="","",TIMEVALUE(Raw_Data!J1090))</f>
        <v>0.81736111111111109</v>
      </c>
      <c r="M1090" s="13">
        <f>Raw_Data!K1090</f>
        <v>9.4</v>
      </c>
      <c r="N1090" s="13">
        <f>Raw_Data!L1090</f>
        <v>29</v>
      </c>
      <c r="O1090" s="13">
        <f>Raw_Data!M1090</f>
        <v>25</v>
      </c>
      <c r="P1090" s="13">
        <f t="shared" ref="P1090:P1153" si="70">N1090-O1090</f>
        <v>4</v>
      </c>
      <c r="Q1090" s="13">
        <f>Raw_Data!O1090</f>
        <v>29</v>
      </c>
      <c r="R1090" s="16">
        <f t="shared" ref="R1090:R1153" si="71">IFERROR(O1090/N1090*100,0)</f>
        <v>86.206896551724128</v>
      </c>
      <c r="S1090" s="16">
        <f>Raw_Data!Q1090</f>
        <v>86.2</v>
      </c>
      <c r="T1090" s="17">
        <f>Raw_Data!R1090</f>
        <v>1.4</v>
      </c>
      <c r="U1090" s="13" t="str">
        <f>Raw_Data!S1090</f>
        <v>Medium</v>
      </c>
      <c r="V1090" s="13" t="str">
        <f>Raw_Data!T1090</f>
        <v>Pending</v>
      </c>
    </row>
    <row r="1091" spans="1:22" x14ac:dyDescent="0.3">
      <c r="A1091" s="13" t="str">
        <f>Raw_Data!A1091</f>
        <v>EMP010</v>
      </c>
      <c r="B1091" s="13" t="str">
        <f>Raw_Data!B1091</f>
        <v>Meera Kapoor</v>
      </c>
      <c r="C1091" s="13" t="str">
        <f>Raw_Data!C1091</f>
        <v>Sales</v>
      </c>
      <c r="D1091" s="13" t="str">
        <f>Raw_Data!D1091</f>
        <v>Sales Executive</v>
      </c>
      <c r="E1091" s="13" t="str">
        <f>Raw_Data!E1091</f>
        <v>Kolkata</v>
      </c>
      <c r="F1091" s="13" t="str">
        <f>Raw_Data!F1091</f>
        <v>Sourav Das</v>
      </c>
      <c r="G1091" s="14">
        <f>DATE(VALUE(RIGHT(Raw_Data!G1091,4)),VALUE(MID(Raw_Data!G1091,4,2)),VALUE(LEFT(Raw_Data!G1091,2)))</f>
        <v>46176</v>
      </c>
      <c r="H1091" s="13" t="str">
        <f t="shared" si="68"/>
        <v>Jun-2026</v>
      </c>
      <c r="I1091" s="13" t="str">
        <f t="shared" si="69"/>
        <v>Wed</v>
      </c>
      <c r="J1091" s="13" t="str">
        <f>Raw_Data!H1091</f>
        <v>Late</v>
      </c>
      <c r="K1091" s="15">
        <f>IF(Raw_Data!I1091="","",TIMEVALUE(Raw_Data!I1091))</f>
        <v>0.41944444444444445</v>
      </c>
      <c r="L1091" s="15">
        <f>IF(Raw_Data!J1091="","",TIMEVALUE(Raw_Data!J1091))</f>
        <v>0.79652777777777772</v>
      </c>
      <c r="M1091" s="13">
        <f>Raw_Data!K1091</f>
        <v>9.0500000000000007</v>
      </c>
      <c r="N1091" s="13">
        <f>Raw_Data!L1091</f>
        <v>12</v>
      </c>
      <c r="O1091" s="13">
        <f>Raw_Data!M1091</f>
        <v>11</v>
      </c>
      <c r="P1091" s="13">
        <f t="shared" si="70"/>
        <v>1</v>
      </c>
      <c r="Q1091" s="13">
        <f>Raw_Data!O1091</f>
        <v>12</v>
      </c>
      <c r="R1091" s="16">
        <f t="shared" si="71"/>
        <v>91.666666666666657</v>
      </c>
      <c r="S1091" s="16">
        <f>Raw_Data!Q1091</f>
        <v>91.7</v>
      </c>
      <c r="T1091" s="17">
        <f>Raw_Data!R1091</f>
        <v>1.05</v>
      </c>
      <c r="U1091" s="13" t="str">
        <f>Raw_Data!S1091</f>
        <v>Medium</v>
      </c>
      <c r="V1091" s="13" t="str">
        <f>Raw_Data!T1091</f>
        <v>In Progress</v>
      </c>
    </row>
    <row r="1092" spans="1:22" x14ac:dyDescent="0.3">
      <c r="A1092" s="13" t="str">
        <f>Raw_Data!A1092</f>
        <v>EMP011</v>
      </c>
      <c r="B1092" s="13" t="str">
        <f>Raw_Data!B1092</f>
        <v>Karan Malhotra</v>
      </c>
      <c r="C1092" s="13" t="str">
        <f>Raw_Data!C1092</f>
        <v>Sales</v>
      </c>
      <c r="D1092" s="13" t="str">
        <f>Raw_Data!D1092</f>
        <v>Senior Executive</v>
      </c>
      <c r="E1092" s="13" t="str">
        <f>Raw_Data!E1092</f>
        <v>Kolkata</v>
      </c>
      <c r="F1092" s="13" t="str">
        <f>Raw_Data!F1092</f>
        <v>Sourav Das</v>
      </c>
      <c r="G1092" s="14">
        <f>DATE(VALUE(RIGHT(Raw_Data!G1092,4)),VALUE(MID(Raw_Data!G1092,4,2)),VALUE(LEFT(Raw_Data!G1092,2)))</f>
        <v>46176</v>
      </c>
      <c r="H1092" s="13" t="str">
        <f t="shared" si="68"/>
        <v>Jun-2026</v>
      </c>
      <c r="I1092" s="13" t="str">
        <f t="shared" si="69"/>
        <v>Wed</v>
      </c>
      <c r="J1092" s="13" t="str">
        <f>Raw_Data!H1092</f>
        <v>Present</v>
      </c>
      <c r="K1092" s="15">
        <f>IF(Raw_Data!I1092="","",TIMEVALUE(Raw_Data!I1092))</f>
        <v>0.38194444444444442</v>
      </c>
      <c r="L1092" s="15">
        <f>IF(Raw_Data!J1092="","",TIMEVALUE(Raw_Data!J1092))</f>
        <v>0.72152777777777777</v>
      </c>
      <c r="M1092" s="13">
        <f>Raw_Data!K1092</f>
        <v>8.16</v>
      </c>
      <c r="N1092" s="13">
        <f>Raw_Data!L1092</f>
        <v>20</v>
      </c>
      <c r="O1092" s="13">
        <f>Raw_Data!M1092</f>
        <v>16</v>
      </c>
      <c r="P1092" s="13">
        <f t="shared" si="70"/>
        <v>4</v>
      </c>
      <c r="Q1092" s="13">
        <f>Raw_Data!O1092</f>
        <v>20</v>
      </c>
      <c r="R1092" s="16">
        <f t="shared" si="71"/>
        <v>80</v>
      </c>
      <c r="S1092" s="16">
        <f>Raw_Data!Q1092</f>
        <v>80</v>
      </c>
      <c r="T1092" s="17">
        <f>Raw_Data!R1092</f>
        <v>0.16</v>
      </c>
      <c r="U1092" s="13" t="str">
        <f>Raw_Data!S1092</f>
        <v>Low</v>
      </c>
      <c r="V1092" s="13" t="str">
        <f>Raw_Data!T1092</f>
        <v>Pending</v>
      </c>
    </row>
    <row r="1093" spans="1:22" x14ac:dyDescent="0.3">
      <c r="A1093" s="13" t="str">
        <f>Raw_Data!A1093</f>
        <v>EMP012</v>
      </c>
      <c r="B1093" s="13" t="str">
        <f>Raw_Data!B1093</f>
        <v>Tanya Bose</v>
      </c>
      <c r="C1093" s="13" t="str">
        <f>Raw_Data!C1093</f>
        <v>HR</v>
      </c>
      <c r="D1093" s="13" t="str">
        <f>Raw_Data!D1093</f>
        <v>HR Executive</v>
      </c>
      <c r="E1093" s="13" t="str">
        <f>Raw_Data!E1093</f>
        <v>Kolkata</v>
      </c>
      <c r="F1093" s="13" t="str">
        <f>Raw_Data!F1093</f>
        <v>Ritu Ghosh</v>
      </c>
      <c r="G1093" s="14">
        <f>DATE(VALUE(RIGHT(Raw_Data!G1093,4)),VALUE(MID(Raw_Data!G1093,4,2)),VALUE(LEFT(Raw_Data!G1093,2)))</f>
        <v>46176</v>
      </c>
      <c r="H1093" s="13" t="str">
        <f t="shared" si="68"/>
        <v>Jun-2026</v>
      </c>
      <c r="I1093" s="13" t="str">
        <f t="shared" si="69"/>
        <v>Wed</v>
      </c>
      <c r="J1093" s="13" t="str">
        <f>Raw_Data!H1093</f>
        <v>Late</v>
      </c>
      <c r="K1093" s="15">
        <f>IF(Raw_Data!I1093="","",TIMEVALUE(Raw_Data!I1093))</f>
        <v>0.43611111111111112</v>
      </c>
      <c r="L1093" s="15">
        <f>IF(Raw_Data!J1093="","",TIMEVALUE(Raw_Data!J1093))</f>
        <v>0.79305555555555551</v>
      </c>
      <c r="M1093" s="13">
        <f>Raw_Data!K1093</f>
        <v>8.58</v>
      </c>
      <c r="N1093" s="13">
        <f>Raw_Data!L1093</f>
        <v>6</v>
      </c>
      <c r="O1093" s="13">
        <f>Raw_Data!M1093</f>
        <v>6</v>
      </c>
      <c r="P1093" s="13">
        <f t="shared" si="70"/>
        <v>0</v>
      </c>
      <c r="Q1093" s="13">
        <f>Raw_Data!O1093</f>
        <v>6</v>
      </c>
      <c r="R1093" s="16">
        <f t="shared" si="71"/>
        <v>100</v>
      </c>
      <c r="S1093" s="16">
        <f>Raw_Data!Q1093</f>
        <v>100</v>
      </c>
      <c r="T1093" s="17">
        <f>Raw_Data!R1093</f>
        <v>0.57999999999999996</v>
      </c>
      <c r="U1093" s="13" t="str">
        <f>Raw_Data!S1093</f>
        <v>Low</v>
      </c>
      <c r="V1093" s="13" t="str">
        <f>Raw_Data!T1093</f>
        <v>Closed</v>
      </c>
    </row>
    <row r="1094" spans="1:22" x14ac:dyDescent="0.3">
      <c r="A1094" s="13" t="str">
        <f>Raw_Data!A1094</f>
        <v>EMP013</v>
      </c>
      <c r="B1094" s="13" t="str">
        <f>Raw_Data!B1094</f>
        <v>Aditya Jain</v>
      </c>
      <c r="C1094" s="13" t="str">
        <f>Raw_Data!C1094</f>
        <v>Customer Support</v>
      </c>
      <c r="D1094" s="13" t="str">
        <f>Raw_Data!D1094</f>
        <v>Support Executive</v>
      </c>
      <c r="E1094" s="13" t="str">
        <f>Raw_Data!E1094</f>
        <v>Kolkata</v>
      </c>
      <c r="F1094" s="13" t="str">
        <f>Raw_Data!F1094</f>
        <v>Ritu Ghosh</v>
      </c>
      <c r="G1094" s="14">
        <f>DATE(VALUE(RIGHT(Raw_Data!G1094,4)),VALUE(MID(Raw_Data!G1094,4,2)),VALUE(LEFT(Raw_Data!G1094,2)))</f>
        <v>46176</v>
      </c>
      <c r="H1094" s="13" t="str">
        <f t="shared" si="68"/>
        <v>Jun-2026</v>
      </c>
      <c r="I1094" s="13" t="str">
        <f t="shared" si="69"/>
        <v>Wed</v>
      </c>
      <c r="J1094" s="13" t="str">
        <f>Raw_Data!H1094</f>
        <v>Half Day</v>
      </c>
      <c r="K1094" s="15">
        <f>IF(Raw_Data!I1094="","",TIMEVALUE(Raw_Data!I1094))</f>
        <v>0.42777777777777776</v>
      </c>
      <c r="L1094" s="15">
        <f>IF(Raw_Data!J1094="","",TIMEVALUE(Raw_Data!J1094))</f>
        <v>0.63402777777777775</v>
      </c>
      <c r="M1094" s="13">
        <f>Raw_Data!K1094</f>
        <v>4.96</v>
      </c>
      <c r="N1094" s="13">
        <f>Raw_Data!L1094</f>
        <v>14</v>
      </c>
      <c r="O1094" s="13">
        <f>Raw_Data!M1094</f>
        <v>10</v>
      </c>
      <c r="P1094" s="13">
        <f t="shared" si="70"/>
        <v>4</v>
      </c>
      <c r="Q1094" s="13">
        <f>Raw_Data!O1094</f>
        <v>14</v>
      </c>
      <c r="R1094" s="16">
        <f t="shared" si="71"/>
        <v>71.428571428571431</v>
      </c>
      <c r="S1094" s="16">
        <f>Raw_Data!Q1094</f>
        <v>71.400000000000006</v>
      </c>
      <c r="T1094" s="17">
        <f>Raw_Data!R1094</f>
        <v>0</v>
      </c>
      <c r="U1094" s="13" t="str">
        <f>Raw_Data!S1094</f>
        <v>Medium</v>
      </c>
      <c r="V1094" s="13" t="str">
        <f>Raw_Data!T1094</f>
        <v>Pending</v>
      </c>
    </row>
    <row r="1095" spans="1:22" x14ac:dyDescent="0.3">
      <c r="A1095" s="13" t="str">
        <f>Raw_Data!A1095</f>
        <v>EMP014</v>
      </c>
      <c r="B1095" s="13" t="str">
        <f>Raw_Data!B1095</f>
        <v>Neha Agarwal</v>
      </c>
      <c r="C1095" s="13" t="str">
        <f>Raw_Data!C1095</f>
        <v>Customer Support</v>
      </c>
      <c r="D1095" s="13" t="str">
        <f>Raw_Data!D1095</f>
        <v>Support Executive</v>
      </c>
      <c r="E1095" s="13" t="str">
        <f>Raw_Data!E1095</f>
        <v>Kolkata</v>
      </c>
      <c r="F1095" s="13" t="str">
        <f>Raw_Data!F1095</f>
        <v>Ritu Ghosh</v>
      </c>
      <c r="G1095" s="14">
        <f>DATE(VALUE(RIGHT(Raw_Data!G1095,4)),VALUE(MID(Raw_Data!G1095,4,2)),VALUE(LEFT(Raw_Data!G1095,2)))</f>
        <v>46176</v>
      </c>
      <c r="H1095" s="13" t="str">
        <f t="shared" si="68"/>
        <v>Jun-2026</v>
      </c>
      <c r="I1095" s="13" t="str">
        <f t="shared" si="69"/>
        <v>Wed</v>
      </c>
      <c r="J1095" s="13" t="str">
        <f>Raw_Data!H1095</f>
        <v>Present</v>
      </c>
      <c r="K1095" s="15">
        <f>IF(Raw_Data!I1095="","",TIMEVALUE(Raw_Data!I1095))</f>
        <v>0.38194444444444442</v>
      </c>
      <c r="L1095" s="15">
        <f>IF(Raw_Data!J1095="","",TIMEVALUE(Raw_Data!J1095))</f>
        <v>0.77222222222222225</v>
      </c>
      <c r="M1095" s="13">
        <f>Raw_Data!K1095</f>
        <v>9.3800000000000008</v>
      </c>
      <c r="N1095" s="13">
        <f>Raw_Data!L1095</f>
        <v>32</v>
      </c>
      <c r="O1095" s="13">
        <f>Raw_Data!M1095</f>
        <v>28</v>
      </c>
      <c r="P1095" s="13">
        <f t="shared" si="70"/>
        <v>4</v>
      </c>
      <c r="Q1095" s="13">
        <f>Raw_Data!O1095</f>
        <v>32</v>
      </c>
      <c r="R1095" s="16">
        <f t="shared" si="71"/>
        <v>87.5</v>
      </c>
      <c r="S1095" s="16">
        <f>Raw_Data!Q1095</f>
        <v>87.5</v>
      </c>
      <c r="T1095" s="17">
        <f>Raw_Data!R1095</f>
        <v>1.38</v>
      </c>
      <c r="U1095" s="13" t="str">
        <f>Raw_Data!S1095</f>
        <v>High</v>
      </c>
      <c r="V1095" s="13" t="str">
        <f>Raw_Data!T1095</f>
        <v>Pending</v>
      </c>
    </row>
    <row r="1096" spans="1:22" x14ac:dyDescent="0.3">
      <c r="A1096" s="13" t="str">
        <f>Raw_Data!A1096</f>
        <v>EMP015</v>
      </c>
      <c r="B1096" s="13" t="str">
        <f>Raw_Data!B1096</f>
        <v>Siddharth Roy</v>
      </c>
      <c r="C1096" s="13" t="str">
        <f>Raw_Data!C1096</f>
        <v>Customer Support</v>
      </c>
      <c r="D1096" s="13" t="str">
        <f>Raw_Data!D1096</f>
        <v>Senior Executive</v>
      </c>
      <c r="E1096" s="13" t="str">
        <f>Raw_Data!E1096</f>
        <v>Kolkata</v>
      </c>
      <c r="F1096" s="13" t="str">
        <f>Raw_Data!F1096</f>
        <v>Ritu Ghosh</v>
      </c>
      <c r="G1096" s="14">
        <f>DATE(VALUE(RIGHT(Raw_Data!G1096,4)),VALUE(MID(Raw_Data!G1096,4,2)),VALUE(LEFT(Raw_Data!G1096,2)))</f>
        <v>46176</v>
      </c>
      <c r="H1096" s="13" t="str">
        <f t="shared" si="68"/>
        <v>Jun-2026</v>
      </c>
      <c r="I1096" s="13" t="str">
        <f t="shared" si="69"/>
        <v>Wed</v>
      </c>
      <c r="J1096" s="13" t="str">
        <f>Raw_Data!H1096</f>
        <v>Present</v>
      </c>
      <c r="K1096" s="15">
        <f>IF(Raw_Data!I1096="","",TIMEVALUE(Raw_Data!I1096))</f>
        <v>0.43055555555555558</v>
      </c>
      <c r="L1096" s="15">
        <f>IF(Raw_Data!J1096="","",TIMEVALUE(Raw_Data!J1096))</f>
        <v>0.75069444444444444</v>
      </c>
      <c r="M1096" s="13">
        <f>Raw_Data!K1096</f>
        <v>7.69</v>
      </c>
      <c r="N1096" s="13">
        <f>Raw_Data!L1096</f>
        <v>28</v>
      </c>
      <c r="O1096" s="13">
        <f>Raw_Data!M1096</f>
        <v>25</v>
      </c>
      <c r="P1096" s="13">
        <f t="shared" si="70"/>
        <v>3</v>
      </c>
      <c r="Q1096" s="13">
        <f>Raw_Data!O1096</f>
        <v>28</v>
      </c>
      <c r="R1096" s="16">
        <f t="shared" si="71"/>
        <v>89.285714285714292</v>
      </c>
      <c r="S1096" s="16">
        <f>Raw_Data!Q1096</f>
        <v>89.3</v>
      </c>
      <c r="T1096" s="17">
        <f>Raw_Data!R1096</f>
        <v>0</v>
      </c>
      <c r="U1096" s="13" t="str">
        <f>Raw_Data!S1096</f>
        <v>Medium</v>
      </c>
      <c r="V1096" s="13" t="str">
        <f>Raw_Data!T1096</f>
        <v>In Progress</v>
      </c>
    </row>
    <row r="1097" spans="1:22" x14ac:dyDescent="0.3">
      <c r="A1097" s="13" t="str">
        <f>Raw_Data!A1097</f>
        <v>EMP016</v>
      </c>
      <c r="B1097" s="13" t="str">
        <f>Raw_Data!B1097</f>
        <v>Pooja Saha</v>
      </c>
      <c r="C1097" s="13" t="str">
        <f>Raw_Data!C1097</f>
        <v>Operations</v>
      </c>
      <c r="D1097" s="13" t="str">
        <f>Raw_Data!D1097</f>
        <v>Process Executive</v>
      </c>
      <c r="E1097" s="13" t="str">
        <f>Raw_Data!E1097</f>
        <v>Durgapur</v>
      </c>
      <c r="F1097" s="13" t="str">
        <f>Raw_Data!F1097</f>
        <v>Amit Roy</v>
      </c>
      <c r="G1097" s="14">
        <f>DATE(VALUE(RIGHT(Raw_Data!G1097,4)),VALUE(MID(Raw_Data!G1097,4,2)),VALUE(LEFT(Raw_Data!G1097,2)))</f>
        <v>46176</v>
      </c>
      <c r="H1097" s="13" t="str">
        <f t="shared" si="68"/>
        <v>Jun-2026</v>
      </c>
      <c r="I1097" s="13" t="str">
        <f t="shared" si="69"/>
        <v>Wed</v>
      </c>
      <c r="J1097" s="13" t="str">
        <f>Raw_Data!H1097</f>
        <v>Present</v>
      </c>
      <c r="K1097" s="15">
        <f>IF(Raw_Data!I1097="","",TIMEVALUE(Raw_Data!I1097))</f>
        <v>0.3888888888888889</v>
      </c>
      <c r="L1097" s="15">
        <f>IF(Raw_Data!J1097="","",TIMEVALUE(Raw_Data!J1097))</f>
        <v>0.72916666666666663</v>
      </c>
      <c r="M1097" s="13">
        <f>Raw_Data!K1097</f>
        <v>8.17</v>
      </c>
      <c r="N1097" s="13">
        <f>Raw_Data!L1097</f>
        <v>25</v>
      </c>
      <c r="O1097" s="13">
        <f>Raw_Data!M1097</f>
        <v>17</v>
      </c>
      <c r="P1097" s="13">
        <f t="shared" si="70"/>
        <v>8</v>
      </c>
      <c r="Q1097" s="13">
        <f>Raw_Data!O1097</f>
        <v>25</v>
      </c>
      <c r="R1097" s="16">
        <f t="shared" si="71"/>
        <v>68</v>
      </c>
      <c r="S1097" s="16">
        <f>Raw_Data!Q1097</f>
        <v>68</v>
      </c>
      <c r="T1097" s="17">
        <f>Raw_Data!R1097</f>
        <v>0.17</v>
      </c>
      <c r="U1097" s="13" t="str">
        <f>Raw_Data!S1097</f>
        <v>Low</v>
      </c>
      <c r="V1097" s="13" t="str">
        <f>Raw_Data!T1097</f>
        <v>Backlog</v>
      </c>
    </row>
    <row r="1098" spans="1:22" x14ac:dyDescent="0.3">
      <c r="A1098" s="13" t="str">
        <f>Raw_Data!A1098</f>
        <v>EMP017</v>
      </c>
      <c r="B1098" s="13" t="str">
        <f>Raw_Data!B1098</f>
        <v>Abhishek Paul</v>
      </c>
      <c r="C1098" s="13" t="str">
        <f>Raw_Data!C1098</f>
        <v>Operations</v>
      </c>
      <c r="D1098" s="13" t="str">
        <f>Raw_Data!D1098</f>
        <v>Process Executive</v>
      </c>
      <c r="E1098" s="13" t="str">
        <f>Raw_Data!E1098</f>
        <v>Durgapur</v>
      </c>
      <c r="F1098" s="13" t="str">
        <f>Raw_Data!F1098</f>
        <v>Amit Roy</v>
      </c>
      <c r="G1098" s="14">
        <f>DATE(VALUE(RIGHT(Raw_Data!G1098,4)),VALUE(MID(Raw_Data!G1098,4,2)),VALUE(LEFT(Raw_Data!G1098,2)))</f>
        <v>46176</v>
      </c>
      <c r="H1098" s="13" t="str">
        <f t="shared" si="68"/>
        <v>Jun-2026</v>
      </c>
      <c r="I1098" s="13" t="str">
        <f t="shared" si="69"/>
        <v>Wed</v>
      </c>
      <c r="J1098" s="13" t="str">
        <f>Raw_Data!H1098</f>
        <v>Present</v>
      </c>
      <c r="K1098" s="15">
        <f>IF(Raw_Data!I1098="","",TIMEVALUE(Raw_Data!I1098))</f>
        <v>0.38611111111111113</v>
      </c>
      <c r="L1098" s="15">
        <f>IF(Raw_Data!J1098="","",TIMEVALUE(Raw_Data!J1098))</f>
        <v>0.78472222222222221</v>
      </c>
      <c r="M1098" s="13">
        <f>Raw_Data!K1098</f>
        <v>9.58</v>
      </c>
      <c r="N1098" s="13">
        <f>Raw_Data!L1098</f>
        <v>28</v>
      </c>
      <c r="O1098" s="13">
        <f>Raw_Data!M1098</f>
        <v>22</v>
      </c>
      <c r="P1098" s="13">
        <f t="shared" si="70"/>
        <v>6</v>
      </c>
      <c r="Q1098" s="13">
        <f>Raw_Data!O1098</f>
        <v>28</v>
      </c>
      <c r="R1098" s="16">
        <f t="shared" si="71"/>
        <v>78.571428571428569</v>
      </c>
      <c r="S1098" s="16">
        <f>Raw_Data!Q1098</f>
        <v>78.599999999999994</v>
      </c>
      <c r="T1098" s="17">
        <f>Raw_Data!R1098</f>
        <v>1.58</v>
      </c>
      <c r="U1098" s="13" t="str">
        <f>Raw_Data!S1098</f>
        <v>Low</v>
      </c>
      <c r="V1098" s="13" t="str">
        <f>Raw_Data!T1098</f>
        <v>Pending</v>
      </c>
    </row>
    <row r="1099" spans="1:22" x14ac:dyDescent="0.3">
      <c r="A1099" s="13" t="str">
        <f>Raw_Data!A1099</f>
        <v>EMP018</v>
      </c>
      <c r="B1099" s="13" t="str">
        <f>Raw_Data!B1099</f>
        <v>Nandini Ghosh</v>
      </c>
      <c r="C1099" s="13" t="str">
        <f>Raw_Data!C1099</f>
        <v>Finance</v>
      </c>
      <c r="D1099" s="13" t="str">
        <f>Raw_Data!D1099</f>
        <v>Finance Executive</v>
      </c>
      <c r="E1099" s="13" t="str">
        <f>Raw_Data!E1099</f>
        <v>Durgapur</v>
      </c>
      <c r="F1099" s="13" t="str">
        <f>Raw_Data!F1099</f>
        <v>Neha Sen</v>
      </c>
      <c r="G1099" s="14">
        <f>DATE(VALUE(RIGHT(Raw_Data!G1099,4)),VALUE(MID(Raw_Data!G1099,4,2)),VALUE(LEFT(Raw_Data!G1099,2)))</f>
        <v>46176</v>
      </c>
      <c r="H1099" s="13" t="str">
        <f t="shared" si="68"/>
        <v>Jun-2026</v>
      </c>
      <c r="I1099" s="13" t="str">
        <f t="shared" si="69"/>
        <v>Wed</v>
      </c>
      <c r="J1099" s="13" t="str">
        <f>Raw_Data!H1099</f>
        <v>Present</v>
      </c>
      <c r="K1099" s="15">
        <f>IF(Raw_Data!I1099="","",TIMEVALUE(Raw_Data!I1099))</f>
        <v>0.3888888888888889</v>
      </c>
      <c r="L1099" s="15">
        <f>IF(Raw_Data!J1099="","",TIMEVALUE(Raw_Data!J1099))</f>
        <v>0.70416666666666672</v>
      </c>
      <c r="M1099" s="13">
        <f>Raw_Data!K1099</f>
        <v>7.58</v>
      </c>
      <c r="N1099" s="13">
        <f>Raw_Data!L1099</f>
        <v>24</v>
      </c>
      <c r="O1099" s="13">
        <f>Raw_Data!M1099</f>
        <v>22</v>
      </c>
      <c r="P1099" s="13">
        <f t="shared" si="70"/>
        <v>2</v>
      </c>
      <c r="Q1099" s="13">
        <f>Raw_Data!O1099</f>
        <v>24</v>
      </c>
      <c r="R1099" s="16">
        <f t="shared" si="71"/>
        <v>91.666666666666657</v>
      </c>
      <c r="S1099" s="16">
        <f>Raw_Data!Q1099</f>
        <v>91.7</v>
      </c>
      <c r="T1099" s="17">
        <f>Raw_Data!R1099</f>
        <v>0</v>
      </c>
      <c r="U1099" s="13" t="str">
        <f>Raw_Data!S1099</f>
        <v>Low</v>
      </c>
      <c r="V1099" s="13" t="str">
        <f>Raw_Data!T1099</f>
        <v>In Progress</v>
      </c>
    </row>
    <row r="1100" spans="1:22" x14ac:dyDescent="0.3">
      <c r="A1100" s="13" t="str">
        <f>Raw_Data!A1100</f>
        <v>EMP019</v>
      </c>
      <c r="B1100" s="13" t="str">
        <f>Raw_Data!B1100</f>
        <v>Manish Kumar</v>
      </c>
      <c r="C1100" s="13" t="str">
        <f>Raw_Data!C1100</f>
        <v>Sales</v>
      </c>
      <c r="D1100" s="13" t="str">
        <f>Raw_Data!D1100</f>
        <v>Sales Executive</v>
      </c>
      <c r="E1100" s="13" t="str">
        <f>Raw_Data!E1100</f>
        <v>Durgapur</v>
      </c>
      <c r="F1100" s="13" t="str">
        <f>Raw_Data!F1100</f>
        <v>Sourav Das</v>
      </c>
      <c r="G1100" s="14">
        <f>DATE(VALUE(RIGHT(Raw_Data!G1100,4)),VALUE(MID(Raw_Data!G1100,4,2)),VALUE(LEFT(Raw_Data!G1100,2)))</f>
        <v>46176</v>
      </c>
      <c r="H1100" s="13" t="str">
        <f t="shared" si="68"/>
        <v>Jun-2026</v>
      </c>
      <c r="I1100" s="13" t="str">
        <f t="shared" si="69"/>
        <v>Wed</v>
      </c>
      <c r="J1100" s="13" t="str">
        <f>Raw_Data!H1100</f>
        <v>Present</v>
      </c>
      <c r="K1100" s="15">
        <f>IF(Raw_Data!I1100="","",TIMEVALUE(Raw_Data!I1100))</f>
        <v>0.42777777777777776</v>
      </c>
      <c r="L1100" s="15">
        <f>IF(Raw_Data!J1100="","",TIMEVALUE(Raw_Data!J1100))</f>
        <v>0.73888888888888893</v>
      </c>
      <c r="M1100" s="13">
        <f>Raw_Data!K1100</f>
        <v>7.47</v>
      </c>
      <c r="N1100" s="13">
        <f>Raw_Data!L1100</f>
        <v>21</v>
      </c>
      <c r="O1100" s="13">
        <f>Raw_Data!M1100</f>
        <v>15</v>
      </c>
      <c r="P1100" s="13">
        <f t="shared" si="70"/>
        <v>6</v>
      </c>
      <c r="Q1100" s="13">
        <f>Raw_Data!O1100</f>
        <v>21</v>
      </c>
      <c r="R1100" s="16">
        <f t="shared" si="71"/>
        <v>71.428571428571431</v>
      </c>
      <c r="S1100" s="16">
        <f>Raw_Data!Q1100</f>
        <v>71.400000000000006</v>
      </c>
      <c r="T1100" s="17">
        <f>Raw_Data!R1100</f>
        <v>0</v>
      </c>
      <c r="U1100" s="13" t="str">
        <f>Raw_Data!S1100</f>
        <v>Medium</v>
      </c>
      <c r="V1100" s="13" t="str">
        <f>Raw_Data!T1100</f>
        <v>Pending</v>
      </c>
    </row>
    <row r="1101" spans="1:22" x14ac:dyDescent="0.3">
      <c r="A1101" s="13" t="str">
        <f>Raw_Data!A1101</f>
        <v>EMP020</v>
      </c>
      <c r="B1101" s="13" t="str">
        <f>Raw_Data!B1101</f>
        <v>Riya Chatterjee</v>
      </c>
      <c r="C1101" s="13" t="str">
        <f>Raw_Data!C1101</f>
        <v>Customer Support</v>
      </c>
      <c r="D1101" s="13" t="str">
        <f>Raw_Data!D1101</f>
        <v>Support Executive</v>
      </c>
      <c r="E1101" s="13" t="str">
        <f>Raw_Data!E1101</f>
        <v>Durgapur</v>
      </c>
      <c r="F1101" s="13" t="str">
        <f>Raw_Data!F1101</f>
        <v>Ritu Ghosh</v>
      </c>
      <c r="G1101" s="14">
        <f>DATE(VALUE(RIGHT(Raw_Data!G1101,4)),VALUE(MID(Raw_Data!G1101,4,2)),VALUE(LEFT(Raw_Data!G1101,2)))</f>
        <v>46176</v>
      </c>
      <c r="H1101" s="13" t="str">
        <f t="shared" si="68"/>
        <v>Jun-2026</v>
      </c>
      <c r="I1101" s="13" t="str">
        <f t="shared" si="69"/>
        <v>Wed</v>
      </c>
      <c r="J1101" s="13" t="str">
        <f>Raw_Data!H1101</f>
        <v>Present</v>
      </c>
      <c r="K1101" s="15">
        <f>IF(Raw_Data!I1101="","",TIMEVALUE(Raw_Data!I1101))</f>
        <v>0.37708333333333333</v>
      </c>
      <c r="L1101" s="15">
        <f>IF(Raw_Data!J1101="","",TIMEVALUE(Raw_Data!J1101))</f>
        <v>0.68125000000000002</v>
      </c>
      <c r="M1101" s="13">
        <f>Raw_Data!K1101</f>
        <v>7.31</v>
      </c>
      <c r="N1101" s="13">
        <f>Raw_Data!L1101</f>
        <v>26</v>
      </c>
      <c r="O1101" s="13">
        <f>Raw_Data!M1101</f>
        <v>21</v>
      </c>
      <c r="P1101" s="13">
        <f t="shared" si="70"/>
        <v>5</v>
      </c>
      <c r="Q1101" s="13">
        <f>Raw_Data!O1101</f>
        <v>26</v>
      </c>
      <c r="R1101" s="16">
        <f t="shared" si="71"/>
        <v>80.769230769230774</v>
      </c>
      <c r="S1101" s="16">
        <f>Raw_Data!Q1101</f>
        <v>80.8</v>
      </c>
      <c r="T1101" s="17">
        <f>Raw_Data!R1101</f>
        <v>0</v>
      </c>
      <c r="U1101" s="13" t="str">
        <f>Raw_Data!S1101</f>
        <v>Medium</v>
      </c>
      <c r="V1101" s="13" t="str">
        <f>Raw_Data!T1101</f>
        <v>Pending</v>
      </c>
    </row>
    <row r="1102" spans="1:22" x14ac:dyDescent="0.3">
      <c r="A1102" s="13" t="str">
        <f>Raw_Data!A1102</f>
        <v>EMP001</v>
      </c>
      <c r="B1102" s="13" t="str">
        <f>Raw_Data!B1102</f>
        <v>Aarav Sharma</v>
      </c>
      <c r="C1102" s="13" t="str">
        <f>Raw_Data!C1102</f>
        <v>Operations</v>
      </c>
      <c r="D1102" s="13" t="str">
        <f>Raw_Data!D1102</f>
        <v>MIS Executive</v>
      </c>
      <c r="E1102" s="13" t="str">
        <f>Raw_Data!E1102</f>
        <v>Kolkata</v>
      </c>
      <c r="F1102" s="13" t="str">
        <f>Raw_Data!F1102</f>
        <v>Amit Roy</v>
      </c>
      <c r="G1102" s="14">
        <f>DATE(VALUE(RIGHT(Raw_Data!G1102,4)),VALUE(MID(Raw_Data!G1102,4,2)),VALUE(LEFT(Raw_Data!G1102,2)))</f>
        <v>46177</v>
      </c>
      <c r="H1102" s="13" t="str">
        <f t="shared" si="68"/>
        <v>Jun-2026</v>
      </c>
      <c r="I1102" s="13" t="str">
        <f t="shared" si="69"/>
        <v>Thu</v>
      </c>
      <c r="J1102" s="13" t="str">
        <f>Raw_Data!H1102</f>
        <v>Present</v>
      </c>
      <c r="K1102" s="15">
        <f>IF(Raw_Data!I1102="","",TIMEVALUE(Raw_Data!I1102))</f>
        <v>0.38750000000000001</v>
      </c>
      <c r="L1102" s="15">
        <f>IF(Raw_Data!J1102="","",TIMEVALUE(Raw_Data!J1102))</f>
        <v>0.74375000000000002</v>
      </c>
      <c r="M1102" s="13">
        <f>Raw_Data!K1102</f>
        <v>8.56</v>
      </c>
      <c r="N1102" s="13">
        <f>Raw_Data!L1102</f>
        <v>21</v>
      </c>
      <c r="O1102" s="13">
        <f>Raw_Data!M1102</f>
        <v>21</v>
      </c>
      <c r="P1102" s="13">
        <f t="shared" si="70"/>
        <v>0</v>
      </c>
      <c r="Q1102" s="13">
        <f>Raw_Data!O1102</f>
        <v>21</v>
      </c>
      <c r="R1102" s="16">
        <f t="shared" si="71"/>
        <v>100</v>
      </c>
      <c r="S1102" s="16">
        <f>Raw_Data!Q1102</f>
        <v>100</v>
      </c>
      <c r="T1102" s="17">
        <f>Raw_Data!R1102</f>
        <v>0.56000000000000005</v>
      </c>
      <c r="U1102" s="13" t="str">
        <f>Raw_Data!S1102</f>
        <v>Low</v>
      </c>
      <c r="V1102" s="13" t="str">
        <f>Raw_Data!T1102</f>
        <v>Closed</v>
      </c>
    </row>
    <row r="1103" spans="1:22" x14ac:dyDescent="0.3">
      <c r="A1103" s="13" t="str">
        <f>Raw_Data!A1103</f>
        <v>EMP002</v>
      </c>
      <c r="B1103" s="13" t="str">
        <f>Raw_Data!B1103</f>
        <v>Priya Singh</v>
      </c>
      <c r="C1103" s="13" t="str">
        <f>Raw_Data!C1103</f>
        <v>Operations</v>
      </c>
      <c r="D1103" s="13" t="str">
        <f>Raw_Data!D1103</f>
        <v>Process Executive</v>
      </c>
      <c r="E1103" s="13" t="str">
        <f>Raw_Data!E1103</f>
        <v>Kolkata</v>
      </c>
      <c r="F1103" s="13" t="str">
        <f>Raw_Data!F1103</f>
        <v>Amit Roy</v>
      </c>
      <c r="G1103" s="14">
        <f>DATE(VALUE(RIGHT(Raw_Data!G1103,4)),VALUE(MID(Raw_Data!G1103,4,2)),VALUE(LEFT(Raw_Data!G1103,2)))</f>
        <v>46177</v>
      </c>
      <c r="H1103" s="13" t="str">
        <f t="shared" si="68"/>
        <v>Jun-2026</v>
      </c>
      <c r="I1103" s="13" t="str">
        <f t="shared" si="69"/>
        <v>Thu</v>
      </c>
      <c r="J1103" s="13" t="str">
        <f>Raw_Data!H1103</f>
        <v>Present</v>
      </c>
      <c r="K1103" s="15">
        <f>IF(Raw_Data!I1103="","",TIMEVALUE(Raw_Data!I1103))</f>
        <v>0.38263888888888886</v>
      </c>
      <c r="L1103" s="15">
        <f>IF(Raw_Data!J1103="","",TIMEVALUE(Raw_Data!J1103))</f>
        <v>0.71250000000000002</v>
      </c>
      <c r="M1103" s="13">
        <f>Raw_Data!K1103</f>
        <v>7.92</v>
      </c>
      <c r="N1103" s="13">
        <f>Raw_Data!L1103</f>
        <v>19</v>
      </c>
      <c r="O1103" s="13">
        <f>Raw_Data!M1103</f>
        <v>17</v>
      </c>
      <c r="P1103" s="13">
        <f t="shared" si="70"/>
        <v>2</v>
      </c>
      <c r="Q1103" s="13">
        <f>Raw_Data!O1103</f>
        <v>19</v>
      </c>
      <c r="R1103" s="16">
        <f t="shared" si="71"/>
        <v>89.473684210526315</v>
      </c>
      <c r="S1103" s="16">
        <f>Raw_Data!Q1103</f>
        <v>89.5</v>
      </c>
      <c r="T1103" s="17">
        <f>Raw_Data!R1103</f>
        <v>0</v>
      </c>
      <c r="U1103" s="13" t="str">
        <f>Raw_Data!S1103</f>
        <v>Low</v>
      </c>
      <c r="V1103" s="13" t="str">
        <f>Raw_Data!T1103</f>
        <v>In Progress</v>
      </c>
    </row>
    <row r="1104" spans="1:22" x14ac:dyDescent="0.3">
      <c r="A1104" s="13" t="str">
        <f>Raw_Data!A1104</f>
        <v>EMP003</v>
      </c>
      <c r="B1104" s="13" t="str">
        <f>Raw_Data!B1104</f>
        <v>Rahul Verma</v>
      </c>
      <c r="C1104" s="13" t="str">
        <f>Raw_Data!C1104</f>
        <v>Operations</v>
      </c>
      <c r="D1104" s="13" t="str">
        <f>Raw_Data!D1104</f>
        <v>Process Executive</v>
      </c>
      <c r="E1104" s="13" t="str">
        <f>Raw_Data!E1104</f>
        <v>Kolkata</v>
      </c>
      <c r="F1104" s="13" t="str">
        <f>Raw_Data!F1104</f>
        <v>Amit Roy</v>
      </c>
      <c r="G1104" s="14">
        <f>DATE(VALUE(RIGHT(Raw_Data!G1104,4)),VALUE(MID(Raw_Data!G1104,4,2)),VALUE(LEFT(Raw_Data!G1104,2)))</f>
        <v>46177</v>
      </c>
      <c r="H1104" s="13" t="str">
        <f t="shared" si="68"/>
        <v>Jun-2026</v>
      </c>
      <c r="I1104" s="13" t="str">
        <f t="shared" si="69"/>
        <v>Thu</v>
      </c>
      <c r="J1104" s="13" t="str">
        <f>Raw_Data!H1104</f>
        <v>Present</v>
      </c>
      <c r="K1104" s="15">
        <f>IF(Raw_Data!I1104="","",TIMEVALUE(Raw_Data!I1104))</f>
        <v>0.37708333333333333</v>
      </c>
      <c r="L1104" s="15">
        <f>IF(Raw_Data!J1104="","",TIMEVALUE(Raw_Data!J1104))</f>
        <v>0.70972222222222225</v>
      </c>
      <c r="M1104" s="13">
        <f>Raw_Data!K1104</f>
        <v>7.99</v>
      </c>
      <c r="N1104" s="13">
        <f>Raw_Data!L1104</f>
        <v>16</v>
      </c>
      <c r="O1104" s="13">
        <f>Raw_Data!M1104</f>
        <v>14</v>
      </c>
      <c r="P1104" s="13">
        <f t="shared" si="70"/>
        <v>2</v>
      </c>
      <c r="Q1104" s="13">
        <f>Raw_Data!O1104</f>
        <v>16</v>
      </c>
      <c r="R1104" s="16">
        <f t="shared" si="71"/>
        <v>87.5</v>
      </c>
      <c r="S1104" s="16">
        <f>Raw_Data!Q1104</f>
        <v>87.5</v>
      </c>
      <c r="T1104" s="17">
        <f>Raw_Data!R1104</f>
        <v>0</v>
      </c>
      <c r="U1104" s="13" t="str">
        <f>Raw_Data!S1104</f>
        <v>High</v>
      </c>
      <c r="V1104" s="13" t="str">
        <f>Raw_Data!T1104</f>
        <v>In Progress</v>
      </c>
    </row>
    <row r="1105" spans="1:22" x14ac:dyDescent="0.3">
      <c r="A1105" s="13" t="str">
        <f>Raw_Data!A1105</f>
        <v>EMP004</v>
      </c>
      <c r="B1105" s="13" t="str">
        <f>Raw_Data!B1105</f>
        <v>Sneha Das</v>
      </c>
      <c r="C1105" s="13" t="str">
        <f>Raw_Data!C1105</f>
        <v>Operations</v>
      </c>
      <c r="D1105" s="13" t="str">
        <f>Raw_Data!D1105</f>
        <v>Senior Executive</v>
      </c>
      <c r="E1105" s="13" t="str">
        <f>Raw_Data!E1105</f>
        <v>Kolkata</v>
      </c>
      <c r="F1105" s="13" t="str">
        <f>Raw_Data!F1105</f>
        <v>Amit Roy</v>
      </c>
      <c r="G1105" s="14">
        <f>DATE(VALUE(RIGHT(Raw_Data!G1105,4)),VALUE(MID(Raw_Data!G1105,4,2)),VALUE(LEFT(Raw_Data!G1105,2)))</f>
        <v>46177</v>
      </c>
      <c r="H1105" s="13" t="str">
        <f t="shared" si="68"/>
        <v>Jun-2026</v>
      </c>
      <c r="I1105" s="13" t="str">
        <f t="shared" si="69"/>
        <v>Thu</v>
      </c>
      <c r="J1105" s="13" t="str">
        <f>Raw_Data!H1105</f>
        <v>Present</v>
      </c>
      <c r="K1105" s="15">
        <f>IF(Raw_Data!I1105="","",TIMEVALUE(Raw_Data!I1105))</f>
        <v>0.37777777777777777</v>
      </c>
      <c r="L1105" s="15">
        <f>IF(Raw_Data!J1105="","",TIMEVALUE(Raw_Data!J1105))</f>
        <v>0.74861111111111112</v>
      </c>
      <c r="M1105" s="13">
        <f>Raw_Data!K1105</f>
        <v>8.91</v>
      </c>
      <c r="N1105" s="13">
        <f>Raw_Data!L1105</f>
        <v>24</v>
      </c>
      <c r="O1105" s="13">
        <f>Raw_Data!M1105</f>
        <v>17</v>
      </c>
      <c r="P1105" s="13">
        <f t="shared" si="70"/>
        <v>7</v>
      </c>
      <c r="Q1105" s="13">
        <f>Raw_Data!O1105</f>
        <v>24</v>
      </c>
      <c r="R1105" s="16">
        <f t="shared" si="71"/>
        <v>70.833333333333343</v>
      </c>
      <c r="S1105" s="16">
        <f>Raw_Data!Q1105</f>
        <v>70.8</v>
      </c>
      <c r="T1105" s="17">
        <f>Raw_Data!R1105</f>
        <v>0.91</v>
      </c>
      <c r="U1105" s="13" t="str">
        <f>Raw_Data!S1105</f>
        <v>High</v>
      </c>
      <c r="V1105" s="13" t="str">
        <f>Raw_Data!T1105</f>
        <v>Pending</v>
      </c>
    </row>
    <row r="1106" spans="1:22" x14ac:dyDescent="0.3">
      <c r="A1106" s="13" t="str">
        <f>Raw_Data!A1106</f>
        <v>EMP005</v>
      </c>
      <c r="B1106" s="13" t="str">
        <f>Raw_Data!B1106</f>
        <v>Vikram Patel</v>
      </c>
      <c r="C1106" s="13" t="str">
        <f>Raw_Data!C1106</f>
        <v>Operations</v>
      </c>
      <c r="D1106" s="13" t="str">
        <f>Raw_Data!D1106</f>
        <v>Process Executive</v>
      </c>
      <c r="E1106" s="13" t="str">
        <f>Raw_Data!E1106</f>
        <v>Kolkata</v>
      </c>
      <c r="F1106" s="13" t="str">
        <f>Raw_Data!F1106</f>
        <v>Amit Roy</v>
      </c>
      <c r="G1106" s="14">
        <f>DATE(VALUE(RIGHT(Raw_Data!G1106,4)),VALUE(MID(Raw_Data!G1106,4,2)),VALUE(LEFT(Raw_Data!G1106,2)))</f>
        <v>46177</v>
      </c>
      <c r="H1106" s="13" t="str">
        <f t="shared" si="68"/>
        <v>Jun-2026</v>
      </c>
      <c r="I1106" s="13" t="str">
        <f t="shared" si="69"/>
        <v>Thu</v>
      </c>
      <c r="J1106" s="13" t="str">
        <f>Raw_Data!H1106</f>
        <v>Present</v>
      </c>
      <c r="K1106" s="15">
        <f>IF(Raw_Data!I1106="","",TIMEVALUE(Raw_Data!I1106))</f>
        <v>0.41805555555555557</v>
      </c>
      <c r="L1106" s="15">
        <f>IF(Raw_Data!J1106="","",TIMEVALUE(Raw_Data!J1106))</f>
        <v>0.75486111111111109</v>
      </c>
      <c r="M1106" s="13">
        <f>Raw_Data!K1106</f>
        <v>8.09</v>
      </c>
      <c r="N1106" s="13">
        <f>Raw_Data!L1106</f>
        <v>22</v>
      </c>
      <c r="O1106" s="13">
        <f>Raw_Data!M1106</f>
        <v>19</v>
      </c>
      <c r="P1106" s="13">
        <f t="shared" si="70"/>
        <v>3</v>
      </c>
      <c r="Q1106" s="13">
        <f>Raw_Data!O1106</f>
        <v>22</v>
      </c>
      <c r="R1106" s="16">
        <f t="shared" si="71"/>
        <v>86.36363636363636</v>
      </c>
      <c r="S1106" s="16">
        <f>Raw_Data!Q1106</f>
        <v>86.4</v>
      </c>
      <c r="T1106" s="17">
        <f>Raw_Data!R1106</f>
        <v>0.09</v>
      </c>
      <c r="U1106" s="13" t="str">
        <f>Raw_Data!S1106</f>
        <v>Medium</v>
      </c>
      <c r="V1106" s="13" t="str">
        <f>Raw_Data!T1106</f>
        <v>In Progress</v>
      </c>
    </row>
    <row r="1107" spans="1:22" x14ac:dyDescent="0.3">
      <c r="A1107" s="13" t="str">
        <f>Raw_Data!A1107</f>
        <v>EMP006</v>
      </c>
      <c r="B1107" s="13" t="str">
        <f>Raw_Data!B1107</f>
        <v>Ananya Gupta</v>
      </c>
      <c r="C1107" s="13" t="str">
        <f>Raw_Data!C1107</f>
        <v>Finance</v>
      </c>
      <c r="D1107" s="13" t="str">
        <f>Raw_Data!D1107</f>
        <v>Finance Executive</v>
      </c>
      <c r="E1107" s="13" t="str">
        <f>Raw_Data!E1107</f>
        <v>Kolkata</v>
      </c>
      <c r="F1107" s="13" t="str">
        <f>Raw_Data!F1107</f>
        <v>Neha Sen</v>
      </c>
      <c r="G1107" s="14">
        <f>DATE(VALUE(RIGHT(Raw_Data!G1107,4)),VALUE(MID(Raw_Data!G1107,4,2)),VALUE(LEFT(Raw_Data!G1107,2)))</f>
        <v>46177</v>
      </c>
      <c r="H1107" s="13" t="str">
        <f t="shared" si="68"/>
        <v>Jun-2026</v>
      </c>
      <c r="I1107" s="13" t="str">
        <f t="shared" si="69"/>
        <v>Thu</v>
      </c>
      <c r="J1107" s="13" t="str">
        <f>Raw_Data!H1107</f>
        <v>Present</v>
      </c>
      <c r="K1107" s="15">
        <f>IF(Raw_Data!I1107="","",TIMEVALUE(Raw_Data!I1107))</f>
        <v>0.42222222222222222</v>
      </c>
      <c r="L1107" s="15">
        <f>IF(Raw_Data!J1107="","",TIMEVALUE(Raw_Data!J1107))</f>
        <v>0.78055555555555556</v>
      </c>
      <c r="M1107" s="13">
        <f>Raw_Data!K1107</f>
        <v>8.6</v>
      </c>
      <c r="N1107" s="13">
        <f>Raw_Data!L1107</f>
        <v>5</v>
      </c>
      <c r="O1107" s="13">
        <f>Raw_Data!M1107</f>
        <v>4</v>
      </c>
      <c r="P1107" s="13">
        <f t="shared" si="70"/>
        <v>1</v>
      </c>
      <c r="Q1107" s="13">
        <f>Raw_Data!O1107</f>
        <v>5</v>
      </c>
      <c r="R1107" s="16">
        <f t="shared" si="71"/>
        <v>80</v>
      </c>
      <c r="S1107" s="16">
        <f>Raw_Data!Q1107</f>
        <v>80</v>
      </c>
      <c r="T1107" s="17">
        <f>Raw_Data!R1107</f>
        <v>0.6</v>
      </c>
      <c r="U1107" s="13" t="str">
        <f>Raw_Data!S1107</f>
        <v>High</v>
      </c>
      <c r="V1107" s="13" t="str">
        <f>Raw_Data!T1107</f>
        <v>In Progress</v>
      </c>
    </row>
    <row r="1108" spans="1:22" x14ac:dyDescent="0.3">
      <c r="A1108" s="13" t="str">
        <f>Raw_Data!A1108</f>
        <v>EMP007</v>
      </c>
      <c r="B1108" s="13" t="str">
        <f>Raw_Data!B1108</f>
        <v>Rohan Mehta</v>
      </c>
      <c r="C1108" s="13" t="str">
        <f>Raw_Data!C1108</f>
        <v>Finance</v>
      </c>
      <c r="D1108" s="13" t="str">
        <f>Raw_Data!D1108</f>
        <v>Accounts Executive</v>
      </c>
      <c r="E1108" s="13" t="str">
        <f>Raw_Data!E1108</f>
        <v>Kolkata</v>
      </c>
      <c r="F1108" s="13" t="str">
        <f>Raw_Data!F1108</f>
        <v>Neha Sen</v>
      </c>
      <c r="G1108" s="14">
        <f>DATE(VALUE(RIGHT(Raw_Data!G1108,4)),VALUE(MID(Raw_Data!G1108,4,2)),VALUE(LEFT(Raw_Data!G1108,2)))</f>
        <v>46177</v>
      </c>
      <c r="H1108" s="13" t="str">
        <f t="shared" si="68"/>
        <v>Jun-2026</v>
      </c>
      <c r="I1108" s="13" t="str">
        <f t="shared" si="69"/>
        <v>Thu</v>
      </c>
      <c r="J1108" s="13" t="str">
        <f>Raw_Data!H1108</f>
        <v>Present</v>
      </c>
      <c r="K1108" s="15">
        <f>IF(Raw_Data!I1108="","",TIMEVALUE(Raw_Data!I1108))</f>
        <v>0.4201388888888889</v>
      </c>
      <c r="L1108" s="15">
        <f>IF(Raw_Data!J1108="","",TIMEVALUE(Raw_Data!J1108))</f>
        <v>0.73472222222222228</v>
      </c>
      <c r="M1108" s="13">
        <f>Raw_Data!K1108</f>
        <v>7.55</v>
      </c>
      <c r="N1108" s="13">
        <f>Raw_Data!L1108</f>
        <v>5</v>
      </c>
      <c r="O1108" s="13">
        <f>Raw_Data!M1108</f>
        <v>3</v>
      </c>
      <c r="P1108" s="13">
        <f t="shared" si="70"/>
        <v>2</v>
      </c>
      <c r="Q1108" s="13">
        <f>Raw_Data!O1108</f>
        <v>5</v>
      </c>
      <c r="R1108" s="16">
        <f t="shared" si="71"/>
        <v>60</v>
      </c>
      <c r="S1108" s="16">
        <f>Raw_Data!Q1108</f>
        <v>60</v>
      </c>
      <c r="T1108" s="17">
        <f>Raw_Data!R1108</f>
        <v>0</v>
      </c>
      <c r="U1108" s="13" t="str">
        <f>Raw_Data!S1108</f>
        <v>Medium</v>
      </c>
      <c r="V1108" s="13" t="str">
        <f>Raw_Data!T1108</f>
        <v>In Progress</v>
      </c>
    </row>
    <row r="1109" spans="1:22" x14ac:dyDescent="0.3">
      <c r="A1109" s="13" t="str">
        <f>Raw_Data!A1109</f>
        <v>EMP008</v>
      </c>
      <c r="B1109" s="13" t="str">
        <f>Raw_Data!B1109</f>
        <v>Ishita Roy</v>
      </c>
      <c r="C1109" s="13" t="str">
        <f>Raw_Data!C1109</f>
        <v>Finance</v>
      </c>
      <c r="D1109" s="13" t="str">
        <f>Raw_Data!D1109</f>
        <v>Finance Executive</v>
      </c>
      <c r="E1109" s="13" t="str">
        <f>Raw_Data!E1109</f>
        <v>Kolkata</v>
      </c>
      <c r="F1109" s="13" t="str">
        <f>Raw_Data!F1109</f>
        <v>Neha Sen</v>
      </c>
      <c r="G1109" s="14">
        <f>DATE(VALUE(RIGHT(Raw_Data!G1109,4)),VALUE(MID(Raw_Data!G1109,4,2)),VALUE(LEFT(Raw_Data!G1109,2)))</f>
        <v>46177</v>
      </c>
      <c r="H1109" s="13" t="str">
        <f t="shared" si="68"/>
        <v>Jun-2026</v>
      </c>
      <c r="I1109" s="13" t="str">
        <f t="shared" si="69"/>
        <v>Thu</v>
      </c>
      <c r="J1109" s="13" t="str">
        <f>Raw_Data!H1109</f>
        <v>Present</v>
      </c>
      <c r="K1109" s="15">
        <f>IF(Raw_Data!I1109="","",TIMEVALUE(Raw_Data!I1109))</f>
        <v>0.37916666666666665</v>
      </c>
      <c r="L1109" s="15">
        <f>IF(Raw_Data!J1109="","",TIMEVALUE(Raw_Data!J1109))</f>
        <v>0.72430555555555554</v>
      </c>
      <c r="M1109" s="13">
        <f>Raw_Data!K1109</f>
        <v>8.2899999999999991</v>
      </c>
      <c r="N1109" s="13">
        <f>Raw_Data!L1109</f>
        <v>18</v>
      </c>
      <c r="O1109" s="13">
        <f>Raw_Data!M1109</f>
        <v>16</v>
      </c>
      <c r="P1109" s="13">
        <f t="shared" si="70"/>
        <v>2</v>
      </c>
      <c r="Q1109" s="13">
        <f>Raw_Data!O1109</f>
        <v>18</v>
      </c>
      <c r="R1109" s="16">
        <f t="shared" si="71"/>
        <v>88.888888888888886</v>
      </c>
      <c r="S1109" s="16">
        <f>Raw_Data!Q1109</f>
        <v>88.9</v>
      </c>
      <c r="T1109" s="17">
        <f>Raw_Data!R1109</f>
        <v>0.28999999999999998</v>
      </c>
      <c r="U1109" s="13" t="str">
        <f>Raw_Data!S1109</f>
        <v>High</v>
      </c>
      <c r="V1109" s="13" t="str">
        <f>Raw_Data!T1109</f>
        <v>In Progress</v>
      </c>
    </row>
    <row r="1110" spans="1:22" x14ac:dyDescent="0.3">
      <c r="A1110" s="13" t="str">
        <f>Raw_Data!A1110</f>
        <v>EMP009</v>
      </c>
      <c r="B1110" s="13" t="str">
        <f>Raw_Data!B1110</f>
        <v>Arjun Nair</v>
      </c>
      <c r="C1110" s="13" t="str">
        <f>Raw_Data!C1110</f>
        <v>Sales</v>
      </c>
      <c r="D1110" s="13" t="str">
        <f>Raw_Data!D1110</f>
        <v>Sales Executive</v>
      </c>
      <c r="E1110" s="13" t="str">
        <f>Raw_Data!E1110</f>
        <v>Kolkata</v>
      </c>
      <c r="F1110" s="13" t="str">
        <f>Raw_Data!F1110</f>
        <v>Sourav Das</v>
      </c>
      <c r="G1110" s="14">
        <f>DATE(VALUE(RIGHT(Raw_Data!G1110,4)),VALUE(MID(Raw_Data!G1110,4,2)),VALUE(LEFT(Raw_Data!G1110,2)))</f>
        <v>46177</v>
      </c>
      <c r="H1110" s="13" t="str">
        <f t="shared" si="68"/>
        <v>Jun-2026</v>
      </c>
      <c r="I1110" s="13" t="str">
        <f t="shared" si="69"/>
        <v>Thu</v>
      </c>
      <c r="J1110" s="13" t="str">
        <f>Raw_Data!H1110</f>
        <v>Present</v>
      </c>
      <c r="K1110" s="15">
        <f>IF(Raw_Data!I1110="","",TIMEVALUE(Raw_Data!I1110))</f>
        <v>0.41875000000000001</v>
      </c>
      <c r="L1110" s="15">
        <f>IF(Raw_Data!J1110="","",TIMEVALUE(Raw_Data!J1110))</f>
        <v>0.73055555555555551</v>
      </c>
      <c r="M1110" s="13">
        <f>Raw_Data!K1110</f>
        <v>7.49</v>
      </c>
      <c r="N1110" s="13">
        <f>Raw_Data!L1110</f>
        <v>20</v>
      </c>
      <c r="O1110" s="13">
        <f>Raw_Data!M1110</f>
        <v>18</v>
      </c>
      <c r="P1110" s="13">
        <f t="shared" si="70"/>
        <v>2</v>
      </c>
      <c r="Q1110" s="13">
        <f>Raw_Data!O1110</f>
        <v>20</v>
      </c>
      <c r="R1110" s="16">
        <f t="shared" si="71"/>
        <v>90</v>
      </c>
      <c r="S1110" s="16">
        <f>Raw_Data!Q1110</f>
        <v>90</v>
      </c>
      <c r="T1110" s="17">
        <f>Raw_Data!R1110</f>
        <v>0</v>
      </c>
      <c r="U1110" s="13" t="str">
        <f>Raw_Data!S1110</f>
        <v>Low</v>
      </c>
      <c r="V1110" s="13" t="str">
        <f>Raw_Data!T1110</f>
        <v>In Progress</v>
      </c>
    </row>
    <row r="1111" spans="1:22" x14ac:dyDescent="0.3">
      <c r="A1111" s="13" t="str">
        <f>Raw_Data!A1111</f>
        <v>EMP010</v>
      </c>
      <c r="B1111" s="13" t="str">
        <f>Raw_Data!B1111</f>
        <v>Meera Kapoor</v>
      </c>
      <c r="C1111" s="13" t="str">
        <f>Raw_Data!C1111</f>
        <v>Sales</v>
      </c>
      <c r="D1111" s="13" t="str">
        <f>Raw_Data!D1111</f>
        <v>Sales Executive</v>
      </c>
      <c r="E1111" s="13" t="str">
        <f>Raw_Data!E1111</f>
        <v>Kolkata</v>
      </c>
      <c r="F1111" s="13" t="str">
        <f>Raw_Data!F1111</f>
        <v>Sourav Das</v>
      </c>
      <c r="G1111" s="14">
        <f>DATE(VALUE(RIGHT(Raw_Data!G1111,4)),VALUE(MID(Raw_Data!G1111,4,2)),VALUE(LEFT(Raw_Data!G1111,2)))</f>
        <v>46177</v>
      </c>
      <c r="H1111" s="13" t="str">
        <f t="shared" si="68"/>
        <v>Jun-2026</v>
      </c>
      <c r="I1111" s="13" t="str">
        <f t="shared" si="69"/>
        <v>Thu</v>
      </c>
      <c r="J1111" s="13" t="str">
        <f>Raw_Data!H1111</f>
        <v>Present</v>
      </c>
      <c r="K1111" s="15">
        <f>IF(Raw_Data!I1111="","",TIMEVALUE(Raw_Data!I1111))</f>
        <v>0.38124999999999998</v>
      </c>
      <c r="L1111" s="15">
        <f>IF(Raw_Data!J1111="","",TIMEVALUE(Raw_Data!J1111))</f>
        <v>0.77986111111111112</v>
      </c>
      <c r="M1111" s="13">
        <f>Raw_Data!K1111</f>
        <v>9.58</v>
      </c>
      <c r="N1111" s="13">
        <f>Raw_Data!L1111</f>
        <v>18</v>
      </c>
      <c r="O1111" s="13">
        <f>Raw_Data!M1111</f>
        <v>18</v>
      </c>
      <c r="P1111" s="13">
        <f t="shared" si="70"/>
        <v>0</v>
      </c>
      <c r="Q1111" s="13">
        <f>Raw_Data!O1111</f>
        <v>18</v>
      </c>
      <c r="R1111" s="16">
        <f t="shared" si="71"/>
        <v>100</v>
      </c>
      <c r="S1111" s="16">
        <f>Raw_Data!Q1111</f>
        <v>100</v>
      </c>
      <c r="T1111" s="17">
        <f>Raw_Data!R1111</f>
        <v>1.58</v>
      </c>
      <c r="U1111" s="13" t="str">
        <f>Raw_Data!S1111</f>
        <v>Low</v>
      </c>
      <c r="V1111" s="13" t="str">
        <f>Raw_Data!T1111</f>
        <v>Closed</v>
      </c>
    </row>
    <row r="1112" spans="1:22" x14ac:dyDescent="0.3">
      <c r="A1112" s="13" t="str">
        <f>Raw_Data!A1112</f>
        <v>EMP011</v>
      </c>
      <c r="B1112" s="13" t="str">
        <f>Raw_Data!B1112</f>
        <v>Karan Malhotra</v>
      </c>
      <c r="C1112" s="13" t="str">
        <f>Raw_Data!C1112</f>
        <v>Sales</v>
      </c>
      <c r="D1112" s="13" t="str">
        <f>Raw_Data!D1112</f>
        <v>Senior Executive</v>
      </c>
      <c r="E1112" s="13" t="str">
        <f>Raw_Data!E1112</f>
        <v>Kolkata</v>
      </c>
      <c r="F1112" s="13" t="str">
        <f>Raw_Data!F1112</f>
        <v>Sourav Das</v>
      </c>
      <c r="G1112" s="14">
        <f>DATE(VALUE(RIGHT(Raw_Data!G1112,4)),VALUE(MID(Raw_Data!G1112,4,2)),VALUE(LEFT(Raw_Data!G1112,2)))</f>
        <v>46177</v>
      </c>
      <c r="H1112" s="13" t="str">
        <f t="shared" si="68"/>
        <v>Jun-2026</v>
      </c>
      <c r="I1112" s="13" t="str">
        <f t="shared" si="69"/>
        <v>Thu</v>
      </c>
      <c r="J1112" s="13" t="str">
        <f>Raw_Data!H1112</f>
        <v>Present</v>
      </c>
      <c r="K1112" s="15">
        <f>IF(Raw_Data!I1112="","",TIMEVALUE(Raw_Data!I1112))</f>
        <v>0.41736111111111113</v>
      </c>
      <c r="L1112" s="15">
        <f>IF(Raw_Data!J1112="","",TIMEVALUE(Raw_Data!J1112))</f>
        <v>0.81111111111111112</v>
      </c>
      <c r="M1112" s="13">
        <f>Raw_Data!K1112</f>
        <v>9.4499999999999993</v>
      </c>
      <c r="N1112" s="13">
        <f>Raw_Data!L1112</f>
        <v>25</v>
      </c>
      <c r="O1112" s="13">
        <f>Raw_Data!M1112</f>
        <v>20</v>
      </c>
      <c r="P1112" s="13">
        <f t="shared" si="70"/>
        <v>5</v>
      </c>
      <c r="Q1112" s="13">
        <f>Raw_Data!O1112</f>
        <v>25</v>
      </c>
      <c r="R1112" s="16">
        <f t="shared" si="71"/>
        <v>80</v>
      </c>
      <c r="S1112" s="16">
        <f>Raw_Data!Q1112</f>
        <v>80</v>
      </c>
      <c r="T1112" s="17">
        <f>Raw_Data!R1112</f>
        <v>1.45</v>
      </c>
      <c r="U1112" s="13" t="str">
        <f>Raw_Data!S1112</f>
        <v>Low</v>
      </c>
      <c r="V1112" s="13" t="str">
        <f>Raw_Data!T1112</f>
        <v>Pending</v>
      </c>
    </row>
    <row r="1113" spans="1:22" x14ac:dyDescent="0.3">
      <c r="A1113" s="13" t="str">
        <f>Raw_Data!A1113</f>
        <v>EMP012</v>
      </c>
      <c r="B1113" s="13" t="str">
        <f>Raw_Data!B1113</f>
        <v>Tanya Bose</v>
      </c>
      <c r="C1113" s="13" t="str">
        <f>Raw_Data!C1113</f>
        <v>HR</v>
      </c>
      <c r="D1113" s="13" t="str">
        <f>Raw_Data!D1113</f>
        <v>HR Executive</v>
      </c>
      <c r="E1113" s="13" t="str">
        <f>Raw_Data!E1113</f>
        <v>Kolkata</v>
      </c>
      <c r="F1113" s="13" t="str">
        <f>Raw_Data!F1113</f>
        <v>Ritu Ghosh</v>
      </c>
      <c r="G1113" s="14">
        <f>DATE(VALUE(RIGHT(Raw_Data!G1113,4)),VALUE(MID(Raw_Data!G1113,4,2)),VALUE(LEFT(Raw_Data!G1113,2)))</f>
        <v>46177</v>
      </c>
      <c r="H1113" s="13" t="str">
        <f t="shared" si="68"/>
        <v>Jun-2026</v>
      </c>
      <c r="I1113" s="13" t="str">
        <f t="shared" si="69"/>
        <v>Thu</v>
      </c>
      <c r="J1113" s="13" t="str">
        <f>Raw_Data!H1113</f>
        <v>Present</v>
      </c>
      <c r="K1113" s="15">
        <f>IF(Raw_Data!I1113="","",TIMEVALUE(Raw_Data!I1113))</f>
        <v>0.41666666666666669</v>
      </c>
      <c r="L1113" s="15">
        <f>IF(Raw_Data!J1113="","",TIMEVALUE(Raw_Data!J1113))</f>
        <v>0.72847222222222219</v>
      </c>
      <c r="M1113" s="13">
        <f>Raw_Data!K1113</f>
        <v>7.49</v>
      </c>
      <c r="N1113" s="13">
        <f>Raw_Data!L1113</f>
        <v>6</v>
      </c>
      <c r="O1113" s="13">
        <f>Raw_Data!M1113</f>
        <v>5</v>
      </c>
      <c r="P1113" s="13">
        <f t="shared" si="70"/>
        <v>1</v>
      </c>
      <c r="Q1113" s="13">
        <f>Raw_Data!O1113</f>
        <v>6</v>
      </c>
      <c r="R1113" s="16">
        <f t="shared" si="71"/>
        <v>83.333333333333343</v>
      </c>
      <c r="S1113" s="16">
        <f>Raw_Data!Q1113</f>
        <v>83.3</v>
      </c>
      <c r="T1113" s="17">
        <f>Raw_Data!R1113</f>
        <v>0</v>
      </c>
      <c r="U1113" s="13" t="str">
        <f>Raw_Data!S1113</f>
        <v>Medium</v>
      </c>
      <c r="V1113" s="13" t="str">
        <f>Raw_Data!T1113</f>
        <v>In Progress</v>
      </c>
    </row>
    <row r="1114" spans="1:22" x14ac:dyDescent="0.3">
      <c r="A1114" s="13" t="str">
        <f>Raw_Data!A1114</f>
        <v>EMP013</v>
      </c>
      <c r="B1114" s="13" t="str">
        <f>Raw_Data!B1114</f>
        <v>Aditya Jain</v>
      </c>
      <c r="C1114" s="13" t="str">
        <f>Raw_Data!C1114</f>
        <v>Customer Support</v>
      </c>
      <c r="D1114" s="13" t="str">
        <f>Raw_Data!D1114</f>
        <v>Support Executive</v>
      </c>
      <c r="E1114" s="13" t="str">
        <f>Raw_Data!E1114</f>
        <v>Kolkata</v>
      </c>
      <c r="F1114" s="13" t="str">
        <f>Raw_Data!F1114</f>
        <v>Ritu Ghosh</v>
      </c>
      <c r="G1114" s="14">
        <f>DATE(VALUE(RIGHT(Raw_Data!G1114,4)),VALUE(MID(Raw_Data!G1114,4,2)),VALUE(LEFT(Raw_Data!G1114,2)))</f>
        <v>46177</v>
      </c>
      <c r="H1114" s="13" t="str">
        <f t="shared" si="68"/>
        <v>Jun-2026</v>
      </c>
      <c r="I1114" s="13" t="str">
        <f t="shared" si="69"/>
        <v>Thu</v>
      </c>
      <c r="J1114" s="13" t="str">
        <f>Raw_Data!H1114</f>
        <v>Present</v>
      </c>
      <c r="K1114" s="15">
        <f>IF(Raw_Data!I1114="","",TIMEVALUE(Raw_Data!I1114))</f>
        <v>0.38333333333333336</v>
      </c>
      <c r="L1114" s="15">
        <f>IF(Raw_Data!J1114="","",TIMEVALUE(Raw_Data!J1114))</f>
        <v>0.73055555555555551</v>
      </c>
      <c r="M1114" s="13">
        <f>Raw_Data!K1114</f>
        <v>8.34</v>
      </c>
      <c r="N1114" s="13">
        <f>Raw_Data!L1114</f>
        <v>36</v>
      </c>
      <c r="O1114" s="13">
        <f>Raw_Data!M1114</f>
        <v>35</v>
      </c>
      <c r="P1114" s="13">
        <f t="shared" si="70"/>
        <v>1</v>
      </c>
      <c r="Q1114" s="13">
        <f>Raw_Data!O1114</f>
        <v>36</v>
      </c>
      <c r="R1114" s="16">
        <f t="shared" si="71"/>
        <v>97.222222222222214</v>
      </c>
      <c r="S1114" s="16">
        <f>Raw_Data!Q1114</f>
        <v>97.2</v>
      </c>
      <c r="T1114" s="17">
        <f>Raw_Data!R1114</f>
        <v>0.34</v>
      </c>
      <c r="U1114" s="13" t="str">
        <f>Raw_Data!S1114</f>
        <v>Medium</v>
      </c>
      <c r="V1114" s="13" t="str">
        <f>Raw_Data!T1114</f>
        <v>In Progress</v>
      </c>
    </row>
    <row r="1115" spans="1:22" x14ac:dyDescent="0.3">
      <c r="A1115" s="13" t="str">
        <f>Raw_Data!A1115</f>
        <v>EMP014</v>
      </c>
      <c r="B1115" s="13" t="str">
        <f>Raw_Data!B1115</f>
        <v>Neha Agarwal</v>
      </c>
      <c r="C1115" s="13" t="str">
        <f>Raw_Data!C1115</f>
        <v>Customer Support</v>
      </c>
      <c r="D1115" s="13" t="str">
        <f>Raw_Data!D1115</f>
        <v>Support Executive</v>
      </c>
      <c r="E1115" s="13" t="str">
        <f>Raw_Data!E1115</f>
        <v>Kolkata</v>
      </c>
      <c r="F1115" s="13" t="str">
        <f>Raw_Data!F1115</f>
        <v>Ritu Ghosh</v>
      </c>
      <c r="G1115" s="14">
        <f>DATE(VALUE(RIGHT(Raw_Data!G1115,4)),VALUE(MID(Raw_Data!G1115,4,2)),VALUE(LEFT(Raw_Data!G1115,2)))</f>
        <v>46177</v>
      </c>
      <c r="H1115" s="13" t="str">
        <f t="shared" si="68"/>
        <v>Jun-2026</v>
      </c>
      <c r="I1115" s="13" t="str">
        <f t="shared" si="69"/>
        <v>Thu</v>
      </c>
      <c r="J1115" s="13" t="str">
        <f>Raw_Data!H1115</f>
        <v>Present</v>
      </c>
      <c r="K1115" s="15">
        <f>IF(Raw_Data!I1115="","",TIMEVALUE(Raw_Data!I1115))</f>
        <v>0.42638888888888887</v>
      </c>
      <c r="L1115" s="15">
        <f>IF(Raw_Data!J1115="","",TIMEVALUE(Raw_Data!J1115))</f>
        <v>0.79305555555555551</v>
      </c>
      <c r="M1115" s="13">
        <f>Raw_Data!K1115</f>
        <v>8.8000000000000007</v>
      </c>
      <c r="N1115" s="13">
        <f>Raw_Data!L1115</f>
        <v>32</v>
      </c>
      <c r="O1115" s="13">
        <f>Raw_Data!M1115</f>
        <v>23</v>
      </c>
      <c r="P1115" s="13">
        <f t="shared" si="70"/>
        <v>9</v>
      </c>
      <c r="Q1115" s="13">
        <f>Raw_Data!O1115</f>
        <v>32</v>
      </c>
      <c r="R1115" s="16">
        <f t="shared" si="71"/>
        <v>71.875</v>
      </c>
      <c r="S1115" s="16">
        <f>Raw_Data!Q1115</f>
        <v>71.900000000000006</v>
      </c>
      <c r="T1115" s="17">
        <f>Raw_Data!R1115</f>
        <v>0.8</v>
      </c>
      <c r="U1115" s="13" t="str">
        <f>Raw_Data!S1115</f>
        <v>Medium</v>
      </c>
      <c r="V1115" s="13" t="str">
        <f>Raw_Data!T1115</f>
        <v>Backlog</v>
      </c>
    </row>
    <row r="1116" spans="1:22" x14ac:dyDescent="0.3">
      <c r="A1116" s="13" t="str">
        <f>Raw_Data!A1116</f>
        <v>EMP015</v>
      </c>
      <c r="B1116" s="13" t="str">
        <f>Raw_Data!B1116</f>
        <v>Siddharth Roy</v>
      </c>
      <c r="C1116" s="13" t="str">
        <f>Raw_Data!C1116</f>
        <v>Customer Support</v>
      </c>
      <c r="D1116" s="13" t="str">
        <f>Raw_Data!D1116</f>
        <v>Senior Executive</v>
      </c>
      <c r="E1116" s="13" t="str">
        <f>Raw_Data!E1116</f>
        <v>Kolkata</v>
      </c>
      <c r="F1116" s="13" t="str">
        <f>Raw_Data!F1116</f>
        <v>Ritu Ghosh</v>
      </c>
      <c r="G1116" s="14">
        <f>DATE(VALUE(RIGHT(Raw_Data!G1116,4)),VALUE(MID(Raw_Data!G1116,4,2)),VALUE(LEFT(Raw_Data!G1116,2)))</f>
        <v>46177</v>
      </c>
      <c r="H1116" s="13" t="str">
        <f t="shared" si="68"/>
        <v>Jun-2026</v>
      </c>
      <c r="I1116" s="13" t="str">
        <f t="shared" si="69"/>
        <v>Thu</v>
      </c>
      <c r="J1116" s="13" t="str">
        <f>Raw_Data!H1116</f>
        <v>Present</v>
      </c>
      <c r="K1116" s="15">
        <f>IF(Raw_Data!I1116="","",TIMEVALUE(Raw_Data!I1116))</f>
        <v>0.42152777777777778</v>
      </c>
      <c r="L1116" s="15">
        <f>IF(Raw_Data!J1116="","",TIMEVALUE(Raw_Data!J1116))</f>
        <v>0.81111111111111112</v>
      </c>
      <c r="M1116" s="13">
        <f>Raw_Data!K1116</f>
        <v>9.36</v>
      </c>
      <c r="N1116" s="13">
        <f>Raw_Data!L1116</f>
        <v>34</v>
      </c>
      <c r="O1116" s="13">
        <f>Raw_Data!M1116</f>
        <v>28</v>
      </c>
      <c r="P1116" s="13">
        <f t="shared" si="70"/>
        <v>6</v>
      </c>
      <c r="Q1116" s="13">
        <f>Raw_Data!O1116</f>
        <v>34</v>
      </c>
      <c r="R1116" s="16">
        <f t="shared" si="71"/>
        <v>82.35294117647058</v>
      </c>
      <c r="S1116" s="16">
        <f>Raw_Data!Q1116</f>
        <v>82.4</v>
      </c>
      <c r="T1116" s="17">
        <f>Raw_Data!R1116</f>
        <v>1.36</v>
      </c>
      <c r="U1116" s="13" t="str">
        <f>Raw_Data!S1116</f>
        <v>Low</v>
      </c>
      <c r="V1116" s="13" t="str">
        <f>Raw_Data!T1116</f>
        <v>Pending</v>
      </c>
    </row>
    <row r="1117" spans="1:22" x14ac:dyDescent="0.3">
      <c r="A1117" s="13" t="str">
        <f>Raw_Data!A1117</f>
        <v>EMP016</v>
      </c>
      <c r="B1117" s="13" t="str">
        <f>Raw_Data!B1117</f>
        <v>Pooja Saha</v>
      </c>
      <c r="C1117" s="13" t="str">
        <f>Raw_Data!C1117</f>
        <v>Operations</v>
      </c>
      <c r="D1117" s="13" t="str">
        <f>Raw_Data!D1117</f>
        <v>Process Executive</v>
      </c>
      <c r="E1117" s="13" t="str">
        <f>Raw_Data!E1117</f>
        <v>Durgapur</v>
      </c>
      <c r="F1117" s="13" t="str">
        <f>Raw_Data!F1117</f>
        <v>Amit Roy</v>
      </c>
      <c r="G1117" s="14">
        <f>DATE(VALUE(RIGHT(Raw_Data!G1117,4)),VALUE(MID(Raw_Data!G1117,4,2)),VALUE(LEFT(Raw_Data!G1117,2)))</f>
        <v>46177</v>
      </c>
      <c r="H1117" s="13" t="str">
        <f t="shared" si="68"/>
        <v>Jun-2026</v>
      </c>
      <c r="I1117" s="13" t="str">
        <f t="shared" si="69"/>
        <v>Thu</v>
      </c>
      <c r="J1117" s="13" t="str">
        <f>Raw_Data!H1117</f>
        <v>Present</v>
      </c>
      <c r="K1117" s="15">
        <f>IF(Raw_Data!I1117="","",TIMEVALUE(Raw_Data!I1117))</f>
        <v>0.42222222222222222</v>
      </c>
      <c r="L1117" s="15">
        <f>IF(Raw_Data!J1117="","",TIMEVALUE(Raw_Data!J1117))</f>
        <v>0.78680555555555554</v>
      </c>
      <c r="M1117" s="13">
        <f>Raw_Data!K1117</f>
        <v>8.75</v>
      </c>
      <c r="N1117" s="13">
        <f>Raw_Data!L1117</f>
        <v>29</v>
      </c>
      <c r="O1117" s="13">
        <f>Raw_Data!M1117</f>
        <v>26</v>
      </c>
      <c r="P1117" s="13">
        <f t="shared" si="70"/>
        <v>3</v>
      </c>
      <c r="Q1117" s="13">
        <f>Raw_Data!O1117</f>
        <v>29</v>
      </c>
      <c r="R1117" s="16">
        <f t="shared" si="71"/>
        <v>89.65517241379311</v>
      </c>
      <c r="S1117" s="16">
        <f>Raw_Data!Q1117</f>
        <v>89.7</v>
      </c>
      <c r="T1117" s="17">
        <f>Raw_Data!R1117</f>
        <v>0.75</v>
      </c>
      <c r="U1117" s="13" t="str">
        <f>Raw_Data!S1117</f>
        <v>Medium</v>
      </c>
      <c r="V1117" s="13" t="str">
        <f>Raw_Data!T1117</f>
        <v>In Progress</v>
      </c>
    </row>
    <row r="1118" spans="1:22" x14ac:dyDescent="0.3">
      <c r="A1118" s="13" t="str">
        <f>Raw_Data!A1118</f>
        <v>EMP017</v>
      </c>
      <c r="B1118" s="13" t="str">
        <f>Raw_Data!B1118</f>
        <v>Abhishek Paul</v>
      </c>
      <c r="C1118" s="13" t="str">
        <f>Raw_Data!C1118</f>
        <v>Operations</v>
      </c>
      <c r="D1118" s="13" t="str">
        <f>Raw_Data!D1118</f>
        <v>Process Executive</v>
      </c>
      <c r="E1118" s="13" t="str">
        <f>Raw_Data!E1118</f>
        <v>Durgapur</v>
      </c>
      <c r="F1118" s="13" t="str">
        <f>Raw_Data!F1118</f>
        <v>Amit Roy</v>
      </c>
      <c r="G1118" s="14">
        <f>DATE(VALUE(RIGHT(Raw_Data!G1118,4)),VALUE(MID(Raw_Data!G1118,4,2)),VALUE(LEFT(Raw_Data!G1118,2)))</f>
        <v>46177</v>
      </c>
      <c r="H1118" s="13" t="str">
        <f t="shared" si="68"/>
        <v>Jun-2026</v>
      </c>
      <c r="I1118" s="13" t="str">
        <f t="shared" si="69"/>
        <v>Thu</v>
      </c>
      <c r="J1118" s="13" t="str">
        <f>Raw_Data!H1118</f>
        <v>Present</v>
      </c>
      <c r="K1118" s="15">
        <f>IF(Raw_Data!I1118="","",TIMEVALUE(Raw_Data!I1118))</f>
        <v>0.3888888888888889</v>
      </c>
      <c r="L1118" s="15">
        <f>IF(Raw_Data!J1118="","",TIMEVALUE(Raw_Data!J1118))</f>
        <v>0.74444444444444446</v>
      </c>
      <c r="M1118" s="13">
        <f>Raw_Data!K1118</f>
        <v>8.5399999999999991</v>
      </c>
      <c r="N1118" s="13">
        <f>Raw_Data!L1118</f>
        <v>18</v>
      </c>
      <c r="O1118" s="13">
        <f>Raw_Data!M1118</f>
        <v>13</v>
      </c>
      <c r="P1118" s="13">
        <f t="shared" si="70"/>
        <v>5</v>
      </c>
      <c r="Q1118" s="13">
        <f>Raw_Data!O1118</f>
        <v>18</v>
      </c>
      <c r="R1118" s="16">
        <f t="shared" si="71"/>
        <v>72.222222222222214</v>
      </c>
      <c r="S1118" s="16">
        <f>Raw_Data!Q1118</f>
        <v>72.2</v>
      </c>
      <c r="T1118" s="17">
        <f>Raw_Data!R1118</f>
        <v>0.54</v>
      </c>
      <c r="U1118" s="13" t="str">
        <f>Raw_Data!S1118</f>
        <v>Medium</v>
      </c>
      <c r="V1118" s="13" t="str">
        <f>Raw_Data!T1118</f>
        <v>Pending</v>
      </c>
    </row>
    <row r="1119" spans="1:22" x14ac:dyDescent="0.3">
      <c r="A1119" s="13" t="str">
        <f>Raw_Data!A1119</f>
        <v>EMP018</v>
      </c>
      <c r="B1119" s="13" t="str">
        <f>Raw_Data!B1119</f>
        <v>Nandini Ghosh</v>
      </c>
      <c r="C1119" s="13" t="str">
        <f>Raw_Data!C1119</f>
        <v>Finance</v>
      </c>
      <c r="D1119" s="13" t="str">
        <f>Raw_Data!D1119</f>
        <v>Finance Executive</v>
      </c>
      <c r="E1119" s="13" t="str">
        <f>Raw_Data!E1119</f>
        <v>Durgapur</v>
      </c>
      <c r="F1119" s="13" t="str">
        <f>Raw_Data!F1119</f>
        <v>Neha Sen</v>
      </c>
      <c r="G1119" s="14">
        <f>DATE(VALUE(RIGHT(Raw_Data!G1119,4)),VALUE(MID(Raw_Data!G1119,4,2)),VALUE(LEFT(Raw_Data!G1119,2)))</f>
        <v>46177</v>
      </c>
      <c r="H1119" s="13" t="str">
        <f t="shared" si="68"/>
        <v>Jun-2026</v>
      </c>
      <c r="I1119" s="13" t="str">
        <f t="shared" si="69"/>
        <v>Thu</v>
      </c>
      <c r="J1119" s="13" t="str">
        <f>Raw_Data!H1119</f>
        <v>Present</v>
      </c>
      <c r="K1119" s="15">
        <f>IF(Raw_Data!I1119="","",TIMEVALUE(Raw_Data!I1119))</f>
        <v>0.38750000000000001</v>
      </c>
      <c r="L1119" s="15">
        <f>IF(Raw_Data!J1119="","",TIMEVALUE(Raw_Data!J1119))</f>
        <v>0.73958333333333337</v>
      </c>
      <c r="M1119" s="13">
        <f>Raw_Data!K1119</f>
        <v>8.4499999999999993</v>
      </c>
      <c r="N1119" s="13">
        <f>Raw_Data!L1119</f>
        <v>16</v>
      </c>
      <c r="O1119" s="13">
        <f>Raw_Data!M1119</f>
        <v>11</v>
      </c>
      <c r="P1119" s="13">
        <f t="shared" si="70"/>
        <v>5</v>
      </c>
      <c r="Q1119" s="13">
        <f>Raw_Data!O1119</f>
        <v>16</v>
      </c>
      <c r="R1119" s="16">
        <f t="shared" si="71"/>
        <v>68.75</v>
      </c>
      <c r="S1119" s="16">
        <f>Raw_Data!Q1119</f>
        <v>68.8</v>
      </c>
      <c r="T1119" s="17">
        <f>Raw_Data!R1119</f>
        <v>0.45</v>
      </c>
      <c r="U1119" s="13" t="str">
        <f>Raw_Data!S1119</f>
        <v>Medium</v>
      </c>
      <c r="V1119" s="13" t="str">
        <f>Raw_Data!T1119</f>
        <v>Pending</v>
      </c>
    </row>
    <row r="1120" spans="1:22" x14ac:dyDescent="0.3">
      <c r="A1120" s="13" t="str">
        <f>Raw_Data!A1120</f>
        <v>EMP019</v>
      </c>
      <c r="B1120" s="13" t="str">
        <f>Raw_Data!B1120</f>
        <v>Manish Kumar</v>
      </c>
      <c r="C1120" s="13" t="str">
        <f>Raw_Data!C1120</f>
        <v>Sales</v>
      </c>
      <c r="D1120" s="13" t="str">
        <f>Raw_Data!D1120</f>
        <v>Sales Executive</v>
      </c>
      <c r="E1120" s="13" t="str">
        <f>Raw_Data!E1120</f>
        <v>Durgapur</v>
      </c>
      <c r="F1120" s="13" t="str">
        <f>Raw_Data!F1120</f>
        <v>Sourav Das</v>
      </c>
      <c r="G1120" s="14">
        <f>DATE(VALUE(RIGHT(Raw_Data!G1120,4)),VALUE(MID(Raw_Data!G1120,4,2)),VALUE(LEFT(Raw_Data!G1120,2)))</f>
        <v>46177</v>
      </c>
      <c r="H1120" s="13" t="str">
        <f t="shared" si="68"/>
        <v>Jun-2026</v>
      </c>
      <c r="I1120" s="13" t="str">
        <f t="shared" si="69"/>
        <v>Thu</v>
      </c>
      <c r="J1120" s="13" t="str">
        <f>Raw_Data!H1120</f>
        <v>Present</v>
      </c>
      <c r="K1120" s="15">
        <f>IF(Raw_Data!I1120="","",TIMEVALUE(Raw_Data!I1120))</f>
        <v>0.38055555555555554</v>
      </c>
      <c r="L1120" s="15">
        <f>IF(Raw_Data!J1120="","",TIMEVALUE(Raw_Data!J1120))</f>
        <v>0.75902777777777775</v>
      </c>
      <c r="M1120" s="13">
        <f>Raw_Data!K1120</f>
        <v>9.09</v>
      </c>
      <c r="N1120" s="13">
        <f>Raw_Data!L1120</f>
        <v>14</v>
      </c>
      <c r="O1120" s="13">
        <f>Raw_Data!M1120</f>
        <v>11</v>
      </c>
      <c r="P1120" s="13">
        <f t="shared" si="70"/>
        <v>3</v>
      </c>
      <c r="Q1120" s="13">
        <f>Raw_Data!O1120</f>
        <v>14</v>
      </c>
      <c r="R1120" s="16">
        <f t="shared" si="71"/>
        <v>78.571428571428569</v>
      </c>
      <c r="S1120" s="16">
        <f>Raw_Data!Q1120</f>
        <v>78.599999999999994</v>
      </c>
      <c r="T1120" s="17">
        <f>Raw_Data!R1120</f>
        <v>1.0900000000000001</v>
      </c>
      <c r="U1120" s="13" t="str">
        <f>Raw_Data!S1120</f>
        <v>Medium</v>
      </c>
      <c r="V1120" s="13" t="str">
        <f>Raw_Data!T1120</f>
        <v>In Progress</v>
      </c>
    </row>
    <row r="1121" spans="1:22" x14ac:dyDescent="0.3">
      <c r="A1121" s="13" t="str">
        <f>Raw_Data!A1121</f>
        <v>EMP020</v>
      </c>
      <c r="B1121" s="13" t="str">
        <f>Raw_Data!B1121</f>
        <v>Riya Chatterjee</v>
      </c>
      <c r="C1121" s="13" t="str">
        <f>Raw_Data!C1121</f>
        <v>Customer Support</v>
      </c>
      <c r="D1121" s="13" t="str">
        <f>Raw_Data!D1121</f>
        <v>Support Executive</v>
      </c>
      <c r="E1121" s="13" t="str">
        <f>Raw_Data!E1121</f>
        <v>Durgapur</v>
      </c>
      <c r="F1121" s="13" t="str">
        <f>Raw_Data!F1121</f>
        <v>Ritu Ghosh</v>
      </c>
      <c r="G1121" s="14">
        <f>DATE(VALUE(RIGHT(Raw_Data!G1121,4)),VALUE(MID(Raw_Data!G1121,4,2)),VALUE(LEFT(Raw_Data!G1121,2)))</f>
        <v>46177</v>
      </c>
      <c r="H1121" s="13" t="str">
        <f t="shared" si="68"/>
        <v>Jun-2026</v>
      </c>
      <c r="I1121" s="13" t="str">
        <f t="shared" si="69"/>
        <v>Thu</v>
      </c>
      <c r="J1121" s="13" t="str">
        <f>Raw_Data!H1121</f>
        <v>Present</v>
      </c>
      <c r="K1121" s="15">
        <f>IF(Raw_Data!I1121="","",TIMEVALUE(Raw_Data!I1121))</f>
        <v>0.41805555555555557</v>
      </c>
      <c r="L1121" s="15">
        <f>IF(Raw_Data!J1121="","",TIMEVALUE(Raw_Data!J1121))</f>
        <v>0.79861111111111116</v>
      </c>
      <c r="M1121" s="13">
        <f>Raw_Data!K1121</f>
        <v>9.14</v>
      </c>
      <c r="N1121" s="13">
        <f>Raw_Data!L1121</f>
        <v>24</v>
      </c>
      <c r="O1121" s="13">
        <f>Raw_Data!M1121</f>
        <v>17</v>
      </c>
      <c r="P1121" s="13">
        <f t="shared" si="70"/>
        <v>7</v>
      </c>
      <c r="Q1121" s="13">
        <f>Raw_Data!O1121</f>
        <v>24</v>
      </c>
      <c r="R1121" s="16">
        <f t="shared" si="71"/>
        <v>70.833333333333343</v>
      </c>
      <c r="S1121" s="16">
        <f>Raw_Data!Q1121</f>
        <v>70.8</v>
      </c>
      <c r="T1121" s="17">
        <f>Raw_Data!R1121</f>
        <v>1.1399999999999999</v>
      </c>
      <c r="U1121" s="13" t="str">
        <f>Raw_Data!S1121</f>
        <v>High</v>
      </c>
      <c r="V1121" s="13" t="str">
        <f>Raw_Data!T1121</f>
        <v>Pending</v>
      </c>
    </row>
    <row r="1122" spans="1:22" x14ac:dyDescent="0.3">
      <c r="A1122" s="13" t="str">
        <f>Raw_Data!A1122</f>
        <v>EMP001</v>
      </c>
      <c r="B1122" s="13" t="str">
        <f>Raw_Data!B1122</f>
        <v>Aarav Sharma</v>
      </c>
      <c r="C1122" s="13" t="str">
        <f>Raw_Data!C1122</f>
        <v>Operations</v>
      </c>
      <c r="D1122" s="13" t="str">
        <f>Raw_Data!D1122</f>
        <v>MIS Executive</v>
      </c>
      <c r="E1122" s="13" t="str">
        <f>Raw_Data!E1122</f>
        <v>Kolkata</v>
      </c>
      <c r="F1122" s="13" t="str">
        <f>Raw_Data!F1122</f>
        <v>Amit Roy</v>
      </c>
      <c r="G1122" s="14">
        <f>DATE(VALUE(RIGHT(Raw_Data!G1122,4)),VALUE(MID(Raw_Data!G1122,4,2)),VALUE(LEFT(Raw_Data!G1122,2)))</f>
        <v>46178</v>
      </c>
      <c r="H1122" s="13" t="str">
        <f t="shared" si="68"/>
        <v>Jun-2026</v>
      </c>
      <c r="I1122" s="13" t="str">
        <f t="shared" si="69"/>
        <v>Fri</v>
      </c>
      <c r="J1122" s="13" t="str">
        <f>Raw_Data!H1122</f>
        <v>Present</v>
      </c>
      <c r="K1122" s="15">
        <f>IF(Raw_Data!I1122="","",TIMEVALUE(Raw_Data!I1122))</f>
        <v>0.4201388888888889</v>
      </c>
      <c r="L1122" s="15">
        <f>IF(Raw_Data!J1122="","",TIMEVALUE(Raw_Data!J1122))</f>
        <v>0.76180555555555551</v>
      </c>
      <c r="M1122" s="13">
        <f>Raw_Data!K1122</f>
        <v>8.1999999999999993</v>
      </c>
      <c r="N1122" s="13">
        <f>Raw_Data!L1122</f>
        <v>20</v>
      </c>
      <c r="O1122" s="13">
        <f>Raw_Data!M1122</f>
        <v>20</v>
      </c>
      <c r="P1122" s="13">
        <f t="shared" si="70"/>
        <v>0</v>
      </c>
      <c r="Q1122" s="13">
        <f>Raw_Data!O1122</f>
        <v>20</v>
      </c>
      <c r="R1122" s="16">
        <f t="shared" si="71"/>
        <v>100</v>
      </c>
      <c r="S1122" s="16">
        <f>Raw_Data!Q1122</f>
        <v>100</v>
      </c>
      <c r="T1122" s="17">
        <f>Raw_Data!R1122</f>
        <v>0.2</v>
      </c>
      <c r="U1122" s="13" t="str">
        <f>Raw_Data!S1122</f>
        <v>Low</v>
      </c>
      <c r="V1122" s="13" t="str">
        <f>Raw_Data!T1122</f>
        <v>Closed</v>
      </c>
    </row>
    <row r="1123" spans="1:22" x14ac:dyDescent="0.3">
      <c r="A1123" s="13" t="str">
        <f>Raw_Data!A1123</f>
        <v>EMP002</v>
      </c>
      <c r="B1123" s="13" t="str">
        <f>Raw_Data!B1123</f>
        <v>Priya Singh</v>
      </c>
      <c r="C1123" s="13" t="str">
        <f>Raw_Data!C1123</f>
        <v>Operations</v>
      </c>
      <c r="D1123" s="13" t="str">
        <f>Raw_Data!D1123</f>
        <v>Process Executive</v>
      </c>
      <c r="E1123" s="13" t="str">
        <f>Raw_Data!E1123</f>
        <v>Kolkata</v>
      </c>
      <c r="F1123" s="13" t="str">
        <f>Raw_Data!F1123</f>
        <v>Amit Roy</v>
      </c>
      <c r="G1123" s="14">
        <f>DATE(VALUE(RIGHT(Raw_Data!G1123,4)),VALUE(MID(Raw_Data!G1123,4,2)),VALUE(LEFT(Raw_Data!G1123,2)))</f>
        <v>46178</v>
      </c>
      <c r="H1123" s="13" t="str">
        <f t="shared" si="68"/>
        <v>Jun-2026</v>
      </c>
      <c r="I1123" s="13" t="str">
        <f t="shared" si="69"/>
        <v>Fri</v>
      </c>
      <c r="J1123" s="13" t="str">
        <f>Raw_Data!H1123</f>
        <v>Present</v>
      </c>
      <c r="K1123" s="15">
        <f>IF(Raw_Data!I1123="","",TIMEVALUE(Raw_Data!I1123))</f>
        <v>0.37638888888888888</v>
      </c>
      <c r="L1123" s="15">
        <f>IF(Raw_Data!J1123="","",TIMEVALUE(Raw_Data!J1123))</f>
        <v>0.6875</v>
      </c>
      <c r="M1123" s="13">
        <f>Raw_Data!K1123</f>
        <v>7.48</v>
      </c>
      <c r="N1123" s="13">
        <f>Raw_Data!L1123</f>
        <v>26</v>
      </c>
      <c r="O1123" s="13">
        <f>Raw_Data!M1123</f>
        <v>19</v>
      </c>
      <c r="P1123" s="13">
        <f t="shared" si="70"/>
        <v>7</v>
      </c>
      <c r="Q1123" s="13">
        <f>Raw_Data!O1123</f>
        <v>26</v>
      </c>
      <c r="R1123" s="16">
        <f t="shared" si="71"/>
        <v>73.076923076923066</v>
      </c>
      <c r="S1123" s="16">
        <f>Raw_Data!Q1123</f>
        <v>73.099999999999994</v>
      </c>
      <c r="T1123" s="17">
        <f>Raw_Data!R1123</f>
        <v>0</v>
      </c>
      <c r="U1123" s="13" t="str">
        <f>Raw_Data!S1123</f>
        <v>Low</v>
      </c>
      <c r="V1123" s="13" t="str">
        <f>Raw_Data!T1123</f>
        <v>Pending</v>
      </c>
    </row>
    <row r="1124" spans="1:22" x14ac:dyDescent="0.3">
      <c r="A1124" s="13" t="str">
        <f>Raw_Data!A1124</f>
        <v>EMP003</v>
      </c>
      <c r="B1124" s="13" t="str">
        <f>Raw_Data!B1124</f>
        <v>Rahul Verma</v>
      </c>
      <c r="C1124" s="13" t="str">
        <f>Raw_Data!C1124</f>
        <v>Operations</v>
      </c>
      <c r="D1124" s="13" t="str">
        <f>Raw_Data!D1124</f>
        <v>Process Executive</v>
      </c>
      <c r="E1124" s="13" t="str">
        <f>Raw_Data!E1124</f>
        <v>Kolkata</v>
      </c>
      <c r="F1124" s="13" t="str">
        <f>Raw_Data!F1124</f>
        <v>Amit Roy</v>
      </c>
      <c r="G1124" s="14">
        <f>DATE(VALUE(RIGHT(Raw_Data!G1124,4)),VALUE(MID(Raw_Data!G1124,4,2)),VALUE(LEFT(Raw_Data!G1124,2)))</f>
        <v>46178</v>
      </c>
      <c r="H1124" s="13" t="str">
        <f t="shared" si="68"/>
        <v>Jun-2026</v>
      </c>
      <c r="I1124" s="13" t="str">
        <f t="shared" si="69"/>
        <v>Fri</v>
      </c>
      <c r="J1124" s="13" t="str">
        <f>Raw_Data!H1124</f>
        <v>Present</v>
      </c>
      <c r="K1124" s="15">
        <f>IF(Raw_Data!I1124="","",TIMEVALUE(Raw_Data!I1124))</f>
        <v>0.3840277777777778</v>
      </c>
      <c r="L1124" s="15">
        <f>IF(Raw_Data!J1124="","",TIMEVALUE(Raw_Data!J1124))</f>
        <v>0.75138888888888888</v>
      </c>
      <c r="M1124" s="13">
        <f>Raw_Data!K1124</f>
        <v>8.83</v>
      </c>
      <c r="N1124" s="13">
        <f>Raw_Data!L1124</f>
        <v>25</v>
      </c>
      <c r="O1124" s="13">
        <f>Raw_Data!M1124</f>
        <v>18</v>
      </c>
      <c r="P1124" s="13">
        <f t="shared" si="70"/>
        <v>7</v>
      </c>
      <c r="Q1124" s="13">
        <f>Raw_Data!O1124</f>
        <v>25</v>
      </c>
      <c r="R1124" s="16">
        <f t="shared" si="71"/>
        <v>72</v>
      </c>
      <c r="S1124" s="16">
        <f>Raw_Data!Q1124</f>
        <v>72</v>
      </c>
      <c r="T1124" s="17">
        <f>Raw_Data!R1124</f>
        <v>0.83</v>
      </c>
      <c r="U1124" s="13" t="str">
        <f>Raw_Data!S1124</f>
        <v>High</v>
      </c>
      <c r="V1124" s="13" t="str">
        <f>Raw_Data!T1124</f>
        <v>Pending</v>
      </c>
    </row>
    <row r="1125" spans="1:22" x14ac:dyDescent="0.3">
      <c r="A1125" s="13" t="str">
        <f>Raw_Data!A1125</f>
        <v>EMP004</v>
      </c>
      <c r="B1125" s="13" t="str">
        <f>Raw_Data!B1125</f>
        <v>Sneha Das</v>
      </c>
      <c r="C1125" s="13" t="str">
        <f>Raw_Data!C1125</f>
        <v>Operations</v>
      </c>
      <c r="D1125" s="13" t="str">
        <f>Raw_Data!D1125</f>
        <v>Senior Executive</v>
      </c>
      <c r="E1125" s="13" t="str">
        <f>Raw_Data!E1125</f>
        <v>Kolkata</v>
      </c>
      <c r="F1125" s="13" t="str">
        <f>Raw_Data!F1125</f>
        <v>Amit Roy</v>
      </c>
      <c r="G1125" s="14">
        <f>DATE(VALUE(RIGHT(Raw_Data!G1125,4)),VALUE(MID(Raw_Data!G1125,4,2)),VALUE(LEFT(Raw_Data!G1125,2)))</f>
        <v>46178</v>
      </c>
      <c r="H1125" s="13" t="str">
        <f t="shared" si="68"/>
        <v>Jun-2026</v>
      </c>
      <c r="I1125" s="13" t="str">
        <f t="shared" si="69"/>
        <v>Fri</v>
      </c>
      <c r="J1125" s="13" t="str">
        <f>Raw_Data!H1125</f>
        <v>Present</v>
      </c>
      <c r="K1125" s="15">
        <f>IF(Raw_Data!I1125="","",TIMEVALUE(Raw_Data!I1125))</f>
        <v>0.38124999999999998</v>
      </c>
      <c r="L1125" s="15">
        <f>IF(Raw_Data!J1125="","",TIMEVALUE(Raw_Data!J1125))</f>
        <v>0.72013888888888888</v>
      </c>
      <c r="M1125" s="13">
        <f>Raw_Data!K1125</f>
        <v>8.14</v>
      </c>
      <c r="N1125" s="13">
        <f>Raw_Data!L1125</f>
        <v>21</v>
      </c>
      <c r="O1125" s="13">
        <f>Raw_Data!M1125</f>
        <v>17</v>
      </c>
      <c r="P1125" s="13">
        <f t="shared" si="70"/>
        <v>4</v>
      </c>
      <c r="Q1125" s="13">
        <f>Raw_Data!O1125</f>
        <v>21</v>
      </c>
      <c r="R1125" s="16">
        <f t="shared" si="71"/>
        <v>80.952380952380949</v>
      </c>
      <c r="S1125" s="16">
        <f>Raw_Data!Q1125</f>
        <v>81</v>
      </c>
      <c r="T1125" s="17">
        <f>Raw_Data!R1125</f>
        <v>0.14000000000000001</v>
      </c>
      <c r="U1125" s="13" t="str">
        <f>Raw_Data!S1125</f>
        <v>Medium</v>
      </c>
      <c r="V1125" s="13" t="str">
        <f>Raw_Data!T1125</f>
        <v>Pending</v>
      </c>
    </row>
    <row r="1126" spans="1:22" x14ac:dyDescent="0.3">
      <c r="A1126" s="13" t="str">
        <f>Raw_Data!A1126</f>
        <v>EMP005</v>
      </c>
      <c r="B1126" s="13" t="str">
        <f>Raw_Data!B1126</f>
        <v>Vikram Patel</v>
      </c>
      <c r="C1126" s="13" t="str">
        <f>Raw_Data!C1126</f>
        <v>Operations</v>
      </c>
      <c r="D1126" s="13" t="str">
        <f>Raw_Data!D1126</f>
        <v>Process Executive</v>
      </c>
      <c r="E1126" s="13" t="str">
        <f>Raw_Data!E1126</f>
        <v>Kolkata</v>
      </c>
      <c r="F1126" s="13" t="str">
        <f>Raw_Data!F1126</f>
        <v>Amit Roy</v>
      </c>
      <c r="G1126" s="14">
        <f>DATE(VALUE(RIGHT(Raw_Data!G1126,4)),VALUE(MID(Raw_Data!G1126,4,2)),VALUE(LEFT(Raw_Data!G1126,2)))</f>
        <v>46178</v>
      </c>
      <c r="H1126" s="13" t="str">
        <f t="shared" si="68"/>
        <v>Jun-2026</v>
      </c>
      <c r="I1126" s="13" t="str">
        <f t="shared" si="69"/>
        <v>Fri</v>
      </c>
      <c r="J1126" s="13" t="str">
        <f>Raw_Data!H1126</f>
        <v>Present</v>
      </c>
      <c r="K1126" s="15">
        <f>IF(Raw_Data!I1126="","",TIMEVALUE(Raw_Data!I1126))</f>
        <v>0.37569444444444444</v>
      </c>
      <c r="L1126" s="15">
        <f>IF(Raw_Data!J1126="","",TIMEVALUE(Raw_Data!J1126))</f>
        <v>0.6958333333333333</v>
      </c>
      <c r="M1126" s="13">
        <f>Raw_Data!K1126</f>
        <v>7.69</v>
      </c>
      <c r="N1126" s="13">
        <f>Raw_Data!L1126</f>
        <v>28</v>
      </c>
      <c r="O1126" s="13">
        <f>Raw_Data!M1126</f>
        <v>27</v>
      </c>
      <c r="P1126" s="13">
        <f t="shared" si="70"/>
        <v>1</v>
      </c>
      <c r="Q1126" s="13">
        <f>Raw_Data!O1126</f>
        <v>28</v>
      </c>
      <c r="R1126" s="16">
        <f t="shared" si="71"/>
        <v>96.428571428571431</v>
      </c>
      <c r="S1126" s="16">
        <f>Raw_Data!Q1126</f>
        <v>96.4</v>
      </c>
      <c r="T1126" s="17">
        <f>Raw_Data!R1126</f>
        <v>0</v>
      </c>
      <c r="U1126" s="13" t="str">
        <f>Raw_Data!S1126</f>
        <v>Medium</v>
      </c>
      <c r="V1126" s="13" t="str">
        <f>Raw_Data!T1126</f>
        <v>In Progress</v>
      </c>
    </row>
    <row r="1127" spans="1:22" x14ac:dyDescent="0.3">
      <c r="A1127" s="13" t="str">
        <f>Raw_Data!A1127</f>
        <v>EMP006</v>
      </c>
      <c r="B1127" s="13" t="str">
        <f>Raw_Data!B1127</f>
        <v>Ananya Gupta</v>
      </c>
      <c r="C1127" s="13" t="str">
        <f>Raw_Data!C1127</f>
        <v>Finance</v>
      </c>
      <c r="D1127" s="13" t="str">
        <f>Raw_Data!D1127</f>
        <v>Finance Executive</v>
      </c>
      <c r="E1127" s="13" t="str">
        <f>Raw_Data!E1127</f>
        <v>Kolkata</v>
      </c>
      <c r="F1127" s="13" t="str">
        <f>Raw_Data!F1127</f>
        <v>Neha Sen</v>
      </c>
      <c r="G1127" s="14">
        <f>DATE(VALUE(RIGHT(Raw_Data!G1127,4)),VALUE(MID(Raw_Data!G1127,4,2)),VALUE(LEFT(Raw_Data!G1127,2)))</f>
        <v>46178</v>
      </c>
      <c r="H1127" s="13" t="str">
        <f t="shared" si="68"/>
        <v>Jun-2026</v>
      </c>
      <c r="I1127" s="13" t="str">
        <f t="shared" si="69"/>
        <v>Fri</v>
      </c>
      <c r="J1127" s="13" t="str">
        <f>Raw_Data!H1127</f>
        <v>Present</v>
      </c>
      <c r="K1127" s="15">
        <f>IF(Raw_Data!I1127="","",TIMEVALUE(Raw_Data!I1127))</f>
        <v>0.41875000000000001</v>
      </c>
      <c r="L1127" s="15">
        <f>IF(Raw_Data!J1127="","",TIMEVALUE(Raw_Data!J1127))</f>
        <v>0.74583333333333335</v>
      </c>
      <c r="M1127" s="13">
        <f>Raw_Data!K1127</f>
        <v>7.85</v>
      </c>
      <c r="N1127" s="13">
        <f>Raw_Data!L1127</f>
        <v>13</v>
      </c>
      <c r="O1127" s="13">
        <f>Raw_Data!M1127</f>
        <v>9</v>
      </c>
      <c r="P1127" s="13">
        <f t="shared" si="70"/>
        <v>4</v>
      </c>
      <c r="Q1127" s="13">
        <f>Raw_Data!O1127</f>
        <v>13</v>
      </c>
      <c r="R1127" s="16">
        <f t="shared" si="71"/>
        <v>69.230769230769226</v>
      </c>
      <c r="S1127" s="16">
        <f>Raw_Data!Q1127</f>
        <v>69.2</v>
      </c>
      <c r="T1127" s="17">
        <f>Raw_Data!R1127</f>
        <v>0</v>
      </c>
      <c r="U1127" s="13" t="str">
        <f>Raw_Data!S1127</f>
        <v>Low</v>
      </c>
      <c r="V1127" s="13" t="str">
        <f>Raw_Data!T1127</f>
        <v>Pending</v>
      </c>
    </row>
    <row r="1128" spans="1:22" x14ac:dyDescent="0.3">
      <c r="A1128" s="13" t="str">
        <f>Raw_Data!A1128</f>
        <v>EMP007</v>
      </c>
      <c r="B1128" s="13" t="str">
        <f>Raw_Data!B1128</f>
        <v>Rohan Mehta</v>
      </c>
      <c r="C1128" s="13" t="str">
        <f>Raw_Data!C1128</f>
        <v>Finance</v>
      </c>
      <c r="D1128" s="13" t="str">
        <f>Raw_Data!D1128</f>
        <v>Accounts Executive</v>
      </c>
      <c r="E1128" s="13" t="str">
        <f>Raw_Data!E1128</f>
        <v>Kolkata</v>
      </c>
      <c r="F1128" s="13" t="str">
        <f>Raw_Data!F1128</f>
        <v>Neha Sen</v>
      </c>
      <c r="G1128" s="14">
        <f>DATE(VALUE(RIGHT(Raw_Data!G1128,4)),VALUE(MID(Raw_Data!G1128,4,2)),VALUE(LEFT(Raw_Data!G1128,2)))</f>
        <v>46178</v>
      </c>
      <c r="H1128" s="13" t="str">
        <f t="shared" si="68"/>
        <v>Jun-2026</v>
      </c>
      <c r="I1128" s="13" t="str">
        <f t="shared" si="69"/>
        <v>Fri</v>
      </c>
      <c r="J1128" s="13" t="str">
        <f>Raw_Data!H1128</f>
        <v>Present</v>
      </c>
      <c r="K1128" s="15">
        <f>IF(Raw_Data!I1128="","",TIMEVALUE(Raw_Data!I1128))</f>
        <v>0.38055555555555554</v>
      </c>
      <c r="L1128" s="15">
        <f>IF(Raw_Data!J1128="","",TIMEVALUE(Raw_Data!J1128))</f>
        <v>0.73541666666666672</v>
      </c>
      <c r="M1128" s="13">
        <f>Raw_Data!K1128</f>
        <v>8.5299999999999994</v>
      </c>
      <c r="N1128" s="13">
        <f>Raw_Data!L1128</f>
        <v>21</v>
      </c>
      <c r="O1128" s="13">
        <f>Raw_Data!M1128</f>
        <v>19</v>
      </c>
      <c r="P1128" s="13">
        <f t="shared" si="70"/>
        <v>2</v>
      </c>
      <c r="Q1128" s="13">
        <f>Raw_Data!O1128</f>
        <v>21</v>
      </c>
      <c r="R1128" s="16">
        <f t="shared" si="71"/>
        <v>90.476190476190482</v>
      </c>
      <c r="S1128" s="16">
        <f>Raw_Data!Q1128</f>
        <v>90.5</v>
      </c>
      <c r="T1128" s="17">
        <f>Raw_Data!R1128</f>
        <v>0.53</v>
      </c>
      <c r="U1128" s="13" t="str">
        <f>Raw_Data!S1128</f>
        <v>Low</v>
      </c>
      <c r="V1128" s="13" t="str">
        <f>Raw_Data!T1128</f>
        <v>In Progress</v>
      </c>
    </row>
    <row r="1129" spans="1:22" x14ac:dyDescent="0.3">
      <c r="A1129" s="13" t="str">
        <f>Raw_Data!A1129</f>
        <v>EMP008</v>
      </c>
      <c r="B1129" s="13" t="str">
        <f>Raw_Data!B1129</f>
        <v>Ishita Roy</v>
      </c>
      <c r="C1129" s="13" t="str">
        <f>Raw_Data!C1129</f>
        <v>Finance</v>
      </c>
      <c r="D1129" s="13" t="str">
        <f>Raw_Data!D1129</f>
        <v>Finance Executive</v>
      </c>
      <c r="E1129" s="13" t="str">
        <f>Raw_Data!E1129</f>
        <v>Kolkata</v>
      </c>
      <c r="F1129" s="13" t="str">
        <f>Raw_Data!F1129</f>
        <v>Neha Sen</v>
      </c>
      <c r="G1129" s="14">
        <f>DATE(VALUE(RIGHT(Raw_Data!G1129,4)),VALUE(MID(Raw_Data!G1129,4,2)),VALUE(LEFT(Raw_Data!G1129,2)))</f>
        <v>46178</v>
      </c>
      <c r="H1129" s="13" t="str">
        <f t="shared" si="68"/>
        <v>Jun-2026</v>
      </c>
      <c r="I1129" s="13" t="str">
        <f t="shared" si="69"/>
        <v>Fri</v>
      </c>
      <c r="J1129" s="13" t="str">
        <f>Raw_Data!H1129</f>
        <v>Present</v>
      </c>
      <c r="K1129" s="15">
        <f>IF(Raw_Data!I1129="","",TIMEVALUE(Raw_Data!I1129))</f>
        <v>0.38124999999999998</v>
      </c>
      <c r="L1129" s="15">
        <f>IF(Raw_Data!J1129="","",TIMEVALUE(Raw_Data!J1129))</f>
        <v>0.73750000000000004</v>
      </c>
      <c r="M1129" s="13">
        <f>Raw_Data!K1129</f>
        <v>8.56</v>
      </c>
      <c r="N1129" s="13">
        <f>Raw_Data!L1129</f>
        <v>6</v>
      </c>
      <c r="O1129" s="13">
        <f>Raw_Data!M1129</f>
        <v>5</v>
      </c>
      <c r="P1129" s="13">
        <f t="shared" si="70"/>
        <v>1</v>
      </c>
      <c r="Q1129" s="13">
        <f>Raw_Data!O1129</f>
        <v>6</v>
      </c>
      <c r="R1129" s="16">
        <f t="shared" si="71"/>
        <v>83.333333333333343</v>
      </c>
      <c r="S1129" s="16">
        <f>Raw_Data!Q1129</f>
        <v>83.3</v>
      </c>
      <c r="T1129" s="17">
        <f>Raw_Data!R1129</f>
        <v>0.56000000000000005</v>
      </c>
      <c r="U1129" s="13" t="str">
        <f>Raw_Data!S1129</f>
        <v>Medium</v>
      </c>
      <c r="V1129" s="13" t="str">
        <f>Raw_Data!T1129</f>
        <v>In Progress</v>
      </c>
    </row>
    <row r="1130" spans="1:22" x14ac:dyDescent="0.3">
      <c r="A1130" s="13" t="str">
        <f>Raw_Data!A1130</f>
        <v>EMP009</v>
      </c>
      <c r="B1130" s="13" t="str">
        <f>Raw_Data!B1130</f>
        <v>Arjun Nair</v>
      </c>
      <c r="C1130" s="13" t="str">
        <f>Raw_Data!C1130</f>
        <v>Sales</v>
      </c>
      <c r="D1130" s="13" t="str">
        <f>Raw_Data!D1130</f>
        <v>Sales Executive</v>
      </c>
      <c r="E1130" s="13" t="str">
        <f>Raw_Data!E1130</f>
        <v>Kolkata</v>
      </c>
      <c r="F1130" s="13" t="str">
        <f>Raw_Data!F1130</f>
        <v>Sourav Das</v>
      </c>
      <c r="G1130" s="14">
        <f>DATE(VALUE(RIGHT(Raw_Data!G1130,4)),VALUE(MID(Raw_Data!G1130,4,2)),VALUE(LEFT(Raw_Data!G1130,2)))</f>
        <v>46178</v>
      </c>
      <c r="H1130" s="13" t="str">
        <f t="shared" si="68"/>
        <v>Jun-2026</v>
      </c>
      <c r="I1130" s="13" t="str">
        <f t="shared" si="69"/>
        <v>Fri</v>
      </c>
      <c r="J1130" s="13" t="str">
        <f>Raw_Data!H1130</f>
        <v>Present</v>
      </c>
      <c r="K1130" s="15">
        <f>IF(Raw_Data!I1130="","",TIMEVALUE(Raw_Data!I1130))</f>
        <v>0.37986111111111109</v>
      </c>
      <c r="L1130" s="15">
        <f>IF(Raw_Data!J1130="","",TIMEVALUE(Raw_Data!J1130))</f>
        <v>0.73333333333333328</v>
      </c>
      <c r="M1130" s="13">
        <f>Raw_Data!K1130</f>
        <v>8.49</v>
      </c>
      <c r="N1130" s="13">
        <f>Raw_Data!L1130</f>
        <v>23</v>
      </c>
      <c r="O1130" s="13">
        <f>Raw_Data!M1130</f>
        <v>19</v>
      </c>
      <c r="P1130" s="13">
        <f t="shared" si="70"/>
        <v>4</v>
      </c>
      <c r="Q1130" s="13">
        <f>Raw_Data!O1130</f>
        <v>23</v>
      </c>
      <c r="R1130" s="16">
        <f t="shared" si="71"/>
        <v>82.608695652173907</v>
      </c>
      <c r="S1130" s="16">
        <f>Raw_Data!Q1130</f>
        <v>82.6</v>
      </c>
      <c r="T1130" s="17">
        <f>Raw_Data!R1130</f>
        <v>0.49</v>
      </c>
      <c r="U1130" s="13" t="str">
        <f>Raw_Data!S1130</f>
        <v>High</v>
      </c>
      <c r="V1130" s="13" t="str">
        <f>Raw_Data!T1130</f>
        <v>Pending</v>
      </c>
    </row>
    <row r="1131" spans="1:22" x14ac:dyDescent="0.3">
      <c r="A1131" s="13" t="str">
        <f>Raw_Data!A1131</f>
        <v>EMP010</v>
      </c>
      <c r="B1131" s="13" t="str">
        <f>Raw_Data!B1131</f>
        <v>Meera Kapoor</v>
      </c>
      <c r="C1131" s="13" t="str">
        <f>Raw_Data!C1131</f>
        <v>Sales</v>
      </c>
      <c r="D1131" s="13" t="str">
        <f>Raw_Data!D1131</f>
        <v>Sales Executive</v>
      </c>
      <c r="E1131" s="13" t="str">
        <f>Raw_Data!E1131</f>
        <v>Kolkata</v>
      </c>
      <c r="F1131" s="13" t="str">
        <f>Raw_Data!F1131</f>
        <v>Sourav Das</v>
      </c>
      <c r="G1131" s="14">
        <f>DATE(VALUE(RIGHT(Raw_Data!G1131,4)),VALUE(MID(Raw_Data!G1131,4,2)),VALUE(LEFT(Raw_Data!G1131,2)))</f>
        <v>46178</v>
      </c>
      <c r="H1131" s="13" t="str">
        <f t="shared" si="68"/>
        <v>Jun-2026</v>
      </c>
      <c r="I1131" s="13" t="str">
        <f t="shared" si="69"/>
        <v>Fri</v>
      </c>
      <c r="J1131" s="13" t="str">
        <f>Raw_Data!H1131</f>
        <v>Present</v>
      </c>
      <c r="K1131" s="15">
        <f>IF(Raw_Data!I1131="","",TIMEVALUE(Raw_Data!I1131))</f>
        <v>0.38472222222222224</v>
      </c>
      <c r="L1131" s="15">
        <f>IF(Raw_Data!J1131="","",TIMEVALUE(Raw_Data!J1131))</f>
        <v>0.78055555555555556</v>
      </c>
      <c r="M1131" s="13">
        <f>Raw_Data!K1131</f>
        <v>9.51</v>
      </c>
      <c r="N1131" s="13">
        <f>Raw_Data!L1131</f>
        <v>14</v>
      </c>
      <c r="O1131" s="13">
        <f>Raw_Data!M1131</f>
        <v>10</v>
      </c>
      <c r="P1131" s="13">
        <f t="shared" si="70"/>
        <v>4</v>
      </c>
      <c r="Q1131" s="13">
        <f>Raw_Data!O1131</f>
        <v>14</v>
      </c>
      <c r="R1131" s="16">
        <f t="shared" si="71"/>
        <v>71.428571428571431</v>
      </c>
      <c r="S1131" s="16">
        <f>Raw_Data!Q1131</f>
        <v>71.400000000000006</v>
      </c>
      <c r="T1131" s="17">
        <f>Raw_Data!R1131</f>
        <v>1.51</v>
      </c>
      <c r="U1131" s="13" t="str">
        <f>Raw_Data!S1131</f>
        <v>Low</v>
      </c>
      <c r="V1131" s="13" t="str">
        <f>Raw_Data!T1131</f>
        <v>Pending</v>
      </c>
    </row>
    <row r="1132" spans="1:22" x14ac:dyDescent="0.3">
      <c r="A1132" s="13" t="str">
        <f>Raw_Data!A1132</f>
        <v>EMP011</v>
      </c>
      <c r="B1132" s="13" t="str">
        <f>Raw_Data!B1132</f>
        <v>Karan Malhotra</v>
      </c>
      <c r="C1132" s="13" t="str">
        <f>Raw_Data!C1132</f>
        <v>Sales</v>
      </c>
      <c r="D1132" s="13" t="str">
        <f>Raw_Data!D1132</f>
        <v>Senior Executive</v>
      </c>
      <c r="E1132" s="13" t="str">
        <f>Raw_Data!E1132</f>
        <v>Kolkata</v>
      </c>
      <c r="F1132" s="13" t="str">
        <f>Raw_Data!F1132</f>
        <v>Sourav Das</v>
      </c>
      <c r="G1132" s="14">
        <f>DATE(VALUE(RIGHT(Raw_Data!G1132,4)),VALUE(MID(Raw_Data!G1132,4,2)),VALUE(LEFT(Raw_Data!G1132,2)))</f>
        <v>46178</v>
      </c>
      <c r="H1132" s="13" t="str">
        <f t="shared" si="68"/>
        <v>Jun-2026</v>
      </c>
      <c r="I1132" s="13" t="str">
        <f t="shared" si="69"/>
        <v>Fri</v>
      </c>
      <c r="J1132" s="13" t="str">
        <f>Raw_Data!H1132</f>
        <v>Late</v>
      </c>
      <c r="K1132" s="15">
        <f>IF(Raw_Data!I1132="","",TIMEVALUE(Raw_Data!I1132))</f>
        <v>0.42986111111111114</v>
      </c>
      <c r="L1132" s="15">
        <f>IF(Raw_Data!J1132="","",TIMEVALUE(Raw_Data!J1132))</f>
        <v>0.75486111111111109</v>
      </c>
      <c r="M1132" s="13">
        <f>Raw_Data!K1132</f>
        <v>7.8</v>
      </c>
      <c r="N1132" s="13">
        <f>Raw_Data!L1132</f>
        <v>14</v>
      </c>
      <c r="O1132" s="13">
        <f>Raw_Data!M1132</f>
        <v>13</v>
      </c>
      <c r="P1132" s="13">
        <f t="shared" si="70"/>
        <v>1</v>
      </c>
      <c r="Q1132" s="13">
        <f>Raw_Data!O1132</f>
        <v>14</v>
      </c>
      <c r="R1132" s="16">
        <f t="shared" si="71"/>
        <v>92.857142857142861</v>
      </c>
      <c r="S1132" s="16">
        <f>Raw_Data!Q1132</f>
        <v>92.9</v>
      </c>
      <c r="T1132" s="17">
        <f>Raw_Data!R1132</f>
        <v>0</v>
      </c>
      <c r="U1132" s="13" t="str">
        <f>Raw_Data!S1132</f>
        <v>Critical</v>
      </c>
      <c r="V1132" s="13" t="str">
        <f>Raw_Data!T1132</f>
        <v>In Progress</v>
      </c>
    </row>
    <row r="1133" spans="1:22" x14ac:dyDescent="0.3">
      <c r="A1133" s="13" t="str">
        <f>Raw_Data!A1133</f>
        <v>EMP012</v>
      </c>
      <c r="B1133" s="13" t="str">
        <f>Raw_Data!B1133</f>
        <v>Tanya Bose</v>
      </c>
      <c r="C1133" s="13" t="str">
        <f>Raw_Data!C1133</f>
        <v>HR</v>
      </c>
      <c r="D1133" s="13" t="str">
        <f>Raw_Data!D1133</f>
        <v>HR Executive</v>
      </c>
      <c r="E1133" s="13" t="str">
        <f>Raw_Data!E1133</f>
        <v>Kolkata</v>
      </c>
      <c r="F1133" s="13" t="str">
        <f>Raw_Data!F1133</f>
        <v>Ritu Ghosh</v>
      </c>
      <c r="G1133" s="14">
        <f>DATE(VALUE(RIGHT(Raw_Data!G1133,4)),VALUE(MID(Raw_Data!G1133,4,2)),VALUE(LEFT(Raw_Data!G1133,2)))</f>
        <v>46178</v>
      </c>
      <c r="H1133" s="13" t="str">
        <f t="shared" si="68"/>
        <v>Jun-2026</v>
      </c>
      <c r="I1133" s="13" t="str">
        <f t="shared" si="69"/>
        <v>Fri</v>
      </c>
      <c r="J1133" s="13" t="str">
        <f>Raw_Data!H1133</f>
        <v>Present</v>
      </c>
      <c r="K1133" s="15">
        <f>IF(Raw_Data!I1133="","",TIMEVALUE(Raw_Data!I1133))</f>
        <v>0.38750000000000001</v>
      </c>
      <c r="L1133" s="15">
        <f>IF(Raw_Data!J1133="","",TIMEVALUE(Raw_Data!J1133))</f>
        <v>0.77152777777777781</v>
      </c>
      <c r="M1133" s="13">
        <f>Raw_Data!K1133</f>
        <v>9.2200000000000006</v>
      </c>
      <c r="N1133" s="13">
        <f>Raw_Data!L1133</f>
        <v>11</v>
      </c>
      <c r="O1133" s="13">
        <f>Raw_Data!M1133</f>
        <v>9</v>
      </c>
      <c r="P1133" s="13">
        <f t="shared" si="70"/>
        <v>2</v>
      </c>
      <c r="Q1133" s="13">
        <f>Raw_Data!O1133</f>
        <v>11</v>
      </c>
      <c r="R1133" s="16">
        <f t="shared" si="71"/>
        <v>81.818181818181827</v>
      </c>
      <c r="S1133" s="16">
        <f>Raw_Data!Q1133</f>
        <v>81.8</v>
      </c>
      <c r="T1133" s="17">
        <f>Raw_Data!R1133</f>
        <v>1.22</v>
      </c>
      <c r="U1133" s="13" t="str">
        <f>Raw_Data!S1133</f>
        <v>Low</v>
      </c>
      <c r="V1133" s="13" t="str">
        <f>Raw_Data!T1133</f>
        <v>In Progress</v>
      </c>
    </row>
    <row r="1134" spans="1:22" x14ac:dyDescent="0.3">
      <c r="A1134" s="13" t="str">
        <f>Raw_Data!A1134</f>
        <v>EMP013</v>
      </c>
      <c r="B1134" s="13" t="str">
        <f>Raw_Data!B1134</f>
        <v>Aditya Jain</v>
      </c>
      <c r="C1134" s="13" t="str">
        <f>Raw_Data!C1134</f>
        <v>Customer Support</v>
      </c>
      <c r="D1134" s="13" t="str">
        <f>Raw_Data!D1134</f>
        <v>Support Executive</v>
      </c>
      <c r="E1134" s="13" t="str">
        <f>Raw_Data!E1134</f>
        <v>Kolkata</v>
      </c>
      <c r="F1134" s="13" t="str">
        <f>Raw_Data!F1134</f>
        <v>Ritu Ghosh</v>
      </c>
      <c r="G1134" s="14">
        <f>DATE(VALUE(RIGHT(Raw_Data!G1134,4)),VALUE(MID(Raw_Data!G1134,4,2)),VALUE(LEFT(Raw_Data!G1134,2)))</f>
        <v>46178</v>
      </c>
      <c r="H1134" s="13" t="str">
        <f t="shared" si="68"/>
        <v>Jun-2026</v>
      </c>
      <c r="I1134" s="13" t="str">
        <f t="shared" si="69"/>
        <v>Fri</v>
      </c>
      <c r="J1134" s="13" t="str">
        <f>Raw_Data!H1134</f>
        <v>Present</v>
      </c>
      <c r="K1134" s="15">
        <f>IF(Raw_Data!I1134="","",TIMEVALUE(Raw_Data!I1134))</f>
        <v>0.37777777777777777</v>
      </c>
      <c r="L1134" s="15">
        <f>IF(Raw_Data!J1134="","",TIMEVALUE(Raw_Data!J1134))</f>
        <v>0.75</v>
      </c>
      <c r="M1134" s="13">
        <f>Raw_Data!K1134</f>
        <v>8.94</v>
      </c>
      <c r="N1134" s="13">
        <f>Raw_Data!L1134</f>
        <v>30</v>
      </c>
      <c r="O1134" s="13">
        <f>Raw_Data!M1134</f>
        <v>30</v>
      </c>
      <c r="P1134" s="13">
        <f t="shared" si="70"/>
        <v>0</v>
      </c>
      <c r="Q1134" s="13">
        <f>Raw_Data!O1134</f>
        <v>30</v>
      </c>
      <c r="R1134" s="16">
        <f t="shared" si="71"/>
        <v>100</v>
      </c>
      <c r="S1134" s="16">
        <f>Raw_Data!Q1134</f>
        <v>100</v>
      </c>
      <c r="T1134" s="17">
        <f>Raw_Data!R1134</f>
        <v>0.94</v>
      </c>
      <c r="U1134" s="13" t="str">
        <f>Raw_Data!S1134</f>
        <v>Low</v>
      </c>
      <c r="V1134" s="13" t="str">
        <f>Raw_Data!T1134</f>
        <v>Closed</v>
      </c>
    </row>
    <row r="1135" spans="1:22" x14ac:dyDescent="0.3">
      <c r="A1135" s="13" t="str">
        <f>Raw_Data!A1135</f>
        <v>EMP014</v>
      </c>
      <c r="B1135" s="13" t="str">
        <f>Raw_Data!B1135</f>
        <v>Neha Agarwal</v>
      </c>
      <c r="C1135" s="13" t="str">
        <f>Raw_Data!C1135</f>
        <v>Customer Support</v>
      </c>
      <c r="D1135" s="13" t="str">
        <f>Raw_Data!D1135</f>
        <v>Support Executive</v>
      </c>
      <c r="E1135" s="13" t="str">
        <f>Raw_Data!E1135</f>
        <v>Kolkata</v>
      </c>
      <c r="F1135" s="13" t="str">
        <f>Raw_Data!F1135</f>
        <v>Ritu Ghosh</v>
      </c>
      <c r="G1135" s="14">
        <f>DATE(VALUE(RIGHT(Raw_Data!G1135,4)),VALUE(MID(Raw_Data!G1135,4,2)),VALUE(LEFT(Raw_Data!G1135,2)))</f>
        <v>46178</v>
      </c>
      <c r="H1135" s="13" t="str">
        <f t="shared" si="68"/>
        <v>Jun-2026</v>
      </c>
      <c r="I1135" s="13" t="str">
        <f t="shared" si="69"/>
        <v>Fri</v>
      </c>
      <c r="J1135" s="13" t="str">
        <f>Raw_Data!H1135</f>
        <v>Present</v>
      </c>
      <c r="K1135" s="15">
        <f>IF(Raw_Data!I1135="","",TIMEVALUE(Raw_Data!I1135))</f>
        <v>0.38819444444444445</v>
      </c>
      <c r="L1135" s="15">
        <f>IF(Raw_Data!J1135="","",TIMEVALUE(Raw_Data!J1135))</f>
        <v>0.73819444444444449</v>
      </c>
      <c r="M1135" s="13">
        <f>Raw_Data!K1135</f>
        <v>8.41</v>
      </c>
      <c r="N1135" s="13">
        <f>Raw_Data!L1135</f>
        <v>31</v>
      </c>
      <c r="O1135" s="13">
        <f>Raw_Data!M1135</f>
        <v>31</v>
      </c>
      <c r="P1135" s="13">
        <f t="shared" si="70"/>
        <v>0</v>
      </c>
      <c r="Q1135" s="13">
        <f>Raw_Data!O1135</f>
        <v>31</v>
      </c>
      <c r="R1135" s="16">
        <f t="shared" si="71"/>
        <v>100</v>
      </c>
      <c r="S1135" s="16">
        <f>Raw_Data!Q1135</f>
        <v>100</v>
      </c>
      <c r="T1135" s="17">
        <f>Raw_Data!R1135</f>
        <v>0.41</v>
      </c>
      <c r="U1135" s="13" t="str">
        <f>Raw_Data!S1135</f>
        <v>Low</v>
      </c>
      <c r="V1135" s="13" t="str">
        <f>Raw_Data!T1135</f>
        <v>Closed</v>
      </c>
    </row>
    <row r="1136" spans="1:22" x14ac:dyDescent="0.3">
      <c r="A1136" s="13" t="str">
        <f>Raw_Data!A1136</f>
        <v>EMP015</v>
      </c>
      <c r="B1136" s="13" t="str">
        <f>Raw_Data!B1136</f>
        <v>Siddharth Roy</v>
      </c>
      <c r="C1136" s="13" t="str">
        <f>Raw_Data!C1136</f>
        <v>Customer Support</v>
      </c>
      <c r="D1136" s="13" t="str">
        <f>Raw_Data!D1136</f>
        <v>Senior Executive</v>
      </c>
      <c r="E1136" s="13" t="str">
        <f>Raw_Data!E1136</f>
        <v>Kolkata</v>
      </c>
      <c r="F1136" s="13" t="str">
        <f>Raw_Data!F1136</f>
        <v>Ritu Ghosh</v>
      </c>
      <c r="G1136" s="14">
        <f>DATE(VALUE(RIGHT(Raw_Data!G1136,4)),VALUE(MID(Raw_Data!G1136,4,2)),VALUE(LEFT(Raw_Data!G1136,2)))</f>
        <v>46178</v>
      </c>
      <c r="H1136" s="13" t="str">
        <f t="shared" si="68"/>
        <v>Jun-2026</v>
      </c>
      <c r="I1136" s="13" t="str">
        <f t="shared" si="69"/>
        <v>Fri</v>
      </c>
      <c r="J1136" s="13" t="str">
        <f>Raw_Data!H1136</f>
        <v>Present</v>
      </c>
      <c r="K1136" s="15">
        <f>IF(Raw_Data!I1136="","",TIMEVALUE(Raw_Data!I1136))</f>
        <v>0.42222222222222222</v>
      </c>
      <c r="L1136" s="15">
        <f>IF(Raw_Data!J1136="","",TIMEVALUE(Raw_Data!J1136))</f>
        <v>0.74652777777777779</v>
      </c>
      <c r="M1136" s="13">
        <f>Raw_Data!K1136</f>
        <v>7.79</v>
      </c>
      <c r="N1136" s="13">
        <f>Raw_Data!L1136</f>
        <v>18</v>
      </c>
      <c r="O1136" s="13">
        <f>Raw_Data!M1136</f>
        <v>18</v>
      </c>
      <c r="P1136" s="13">
        <f t="shared" si="70"/>
        <v>0</v>
      </c>
      <c r="Q1136" s="13">
        <f>Raw_Data!O1136</f>
        <v>18</v>
      </c>
      <c r="R1136" s="16">
        <f t="shared" si="71"/>
        <v>100</v>
      </c>
      <c r="S1136" s="16">
        <f>Raw_Data!Q1136</f>
        <v>100</v>
      </c>
      <c r="T1136" s="17">
        <f>Raw_Data!R1136</f>
        <v>0</v>
      </c>
      <c r="U1136" s="13" t="str">
        <f>Raw_Data!S1136</f>
        <v>Low</v>
      </c>
      <c r="V1136" s="13" t="str">
        <f>Raw_Data!T1136</f>
        <v>Closed</v>
      </c>
    </row>
    <row r="1137" spans="1:22" x14ac:dyDescent="0.3">
      <c r="A1137" s="13" t="str">
        <f>Raw_Data!A1137</f>
        <v>EMP016</v>
      </c>
      <c r="B1137" s="13" t="str">
        <f>Raw_Data!B1137</f>
        <v>Pooja Saha</v>
      </c>
      <c r="C1137" s="13" t="str">
        <f>Raw_Data!C1137</f>
        <v>Operations</v>
      </c>
      <c r="D1137" s="13" t="str">
        <f>Raw_Data!D1137</f>
        <v>Process Executive</v>
      </c>
      <c r="E1137" s="13" t="str">
        <f>Raw_Data!E1137</f>
        <v>Durgapur</v>
      </c>
      <c r="F1137" s="13" t="str">
        <f>Raw_Data!F1137</f>
        <v>Amit Roy</v>
      </c>
      <c r="G1137" s="14">
        <f>DATE(VALUE(RIGHT(Raw_Data!G1137,4)),VALUE(MID(Raw_Data!G1137,4,2)),VALUE(LEFT(Raw_Data!G1137,2)))</f>
        <v>46178</v>
      </c>
      <c r="H1137" s="13" t="str">
        <f t="shared" si="68"/>
        <v>Jun-2026</v>
      </c>
      <c r="I1137" s="13" t="str">
        <f t="shared" si="69"/>
        <v>Fri</v>
      </c>
      <c r="J1137" s="13" t="str">
        <f>Raw_Data!H1137</f>
        <v>Present</v>
      </c>
      <c r="K1137" s="15">
        <f>IF(Raw_Data!I1137="","",TIMEVALUE(Raw_Data!I1137))</f>
        <v>0.42986111111111114</v>
      </c>
      <c r="L1137" s="15">
        <f>IF(Raw_Data!J1137="","",TIMEVALUE(Raw_Data!J1137))</f>
        <v>0.76249999999999996</v>
      </c>
      <c r="M1137" s="13">
        <f>Raw_Data!K1137</f>
        <v>7.99</v>
      </c>
      <c r="N1137" s="13">
        <f>Raw_Data!L1137</f>
        <v>26</v>
      </c>
      <c r="O1137" s="13">
        <f>Raw_Data!M1137</f>
        <v>26</v>
      </c>
      <c r="P1137" s="13">
        <f t="shared" si="70"/>
        <v>0</v>
      </c>
      <c r="Q1137" s="13">
        <f>Raw_Data!O1137</f>
        <v>26</v>
      </c>
      <c r="R1137" s="16">
        <f t="shared" si="71"/>
        <v>100</v>
      </c>
      <c r="S1137" s="16">
        <f>Raw_Data!Q1137</f>
        <v>100</v>
      </c>
      <c r="T1137" s="17">
        <f>Raw_Data!R1137</f>
        <v>0</v>
      </c>
      <c r="U1137" s="13" t="str">
        <f>Raw_Data!S1137</f>
        <v>Low</v>
      </c>
      <c r="V1137" s="13" t="str">
        <f>Raw_Data!T1137</f>
        <v>Closed</v>
      </c>
    </row>
    <row r="1138" spans="1:22" x14ac:dyDescent="0.3">
      <c r="A1138" s="13" t="str">
        <f>Raw_Data!A1138</f>
        <v>EMP017</v>
      </c>
      <c r="B1138" s="13" t="str">
        <f>Raw_Data!B1138</f>
        <v>Abhishek Paul</v>
      </c>
      <c r="C1138" s="13" t="str">
        <f>Raw_Data!C1138</f>
        <v>Operations</v>
      </c>
      <c r="D1138" s="13" t="str">
        <f>Raw_Data!D1138</f>
        <v>Process Executive</v>
      </c>
      <c r="E1138" s="13" t="str">
        <f>Raw_Data!E1138</f>
        <v>Durgapur</v>
      </c>
      <c r="F1138" s="13" t="str">
        <f>Raw_Data!F1138</f>
        <v>Amit Roy</v>
      </c>
      <c r="G1138" s="14">
        <f>DATE(VALUE(RIGHT(Raw_Data!G1138,4)),VALUE(MID(Raw_Data!G1138,4,2)),VALUE(LEFT(Raw_Data!G1138,2)))</f>
        <v>46178</v>
      </c>
      <c r="H1138" s="13" t="str">
        <f t="shared" si="68"/>
        <v>Jun-2026</v>
      </c>
      <c r="I1138" s="13" t="str">
        <f t="shared" si="69"/>
        <v>Fri</v>
      </c>
      <c r="J1138" s="13" t="str">
        <f>Raw_Data!H1138</f>
        <v>Present</v>
      </c>
      <c r="K1138" s="15">
        <f>IF(Raw_Data!I1138="","",TIMEVALUE(Raw_Data!I1138))</f>
        <v>0.375</v>
      </c>
      <c r="L1138" s="15">
        <f>IF(Raw_Data!J1138="","",TIMEVALUE(Raw_Data!J1138))</f>
        <v>0.7416666666666667</v>
      </c>
      <c r="M1138" s="13">
        <f>Raw_Data!K1138</f>
        <v>8.81</v>
      </c>
      <c r="N1138" s="13">
        <f>Raw_Data!L1138</f>
        <v>22</v>
      </c>
      <c r="O1138" s="13">
        <f>Raw_Data!M1138</f>
        <v>18</v>
      </c>
      <c r="P1138" s="13">
        <f t="shared" si="70"/>
        <v>4</v>
      </c>
      <c r="Q1138" s="13">
        <f>Raw_Data!O1138</f>
        <v>22</v>
      </c>
      <c r="R1138" s="16">
        <f t="shared" si="71"/>
        <v>81.818181818181827</v>
      </c>
      <c r="S1138" s="16">
        <f>Raw_Data!Q1138</f>
        <v>81.8</v>
      </c>
      <c r="T1138" s="17">
        <f>Raw_Data!R1138</f>
        <v>0.81</v>
      </c>
      <c r="U1138" s="13" t="str">
        <f>Raw_Data!S1138</f>
        <v>High</v>
      </c>
      <c r="V1138" s="13" t="str">
        <f>Raw_Data!T1138</f>
        <v>Pending</v>
      </c>
    </row>
    <row r="1139" spans="1:22" x14ac:dyDescent="0.3">
      <c r="A1139" s="13" t="str">
        <f>Raw_Data!A1139</f>
        <v>EMP018</v>
      </c>
      <c r="B1139" s="13" t="str">
        <f>Raw_Data!B1139</f>
        <v>Nandini Ghosh</v>
      </c>
      <c r="C1139" s="13" t="str">
        <f>Raw_Data!C1139</f>
        <v>Finance</v>
      </c>
      <c r="D1139" s="13" t="str">
        <f>Raw_Data!D1139</f>
        <v>Finance Executive</v>
      </c>
      <c r="E1139" s="13" t="str">
        <f>Raw_Data!E1139</f>
        <v>Durgapur</v>
      </c>
      <c r="F1139" s="13" t="str">
        <f>Raw_Data!F1139</f>
        <v>Neha Sen</v>
      </c>
      <c r="G1139" s="14">
        <f>DATE(VALUE(RIGHT(Raw_Data!G1139,4)),VALUE(MID(Raw_Data!G1139,4,2)),VALUE(LEFT(Raw_Data!G1139,2)))</f>
        <v>46178</v>
      </c>
      <c r="H1139" s="13" t="str">
        <f t="shared" si="68"/>
        <v>Jun-2026</v>
      </c>
      <c r="I1139" s="13" t="str">
        <f t="shared" si="69"/>
        <v>Fri</v>
      </c>
      <c r="J1139" s="13" t="str">
        <f>Raw_Data!H1139</f>
        <v>Present</v>
      </c>
      <c r="K1139" s="15">
        <f>IF(Raw_Data!I1139="","",TIMEVALUE(Raw_Data!I1139))</f>
        <v>0.4284722222222222</v>
      </c>
      <c r="L1139" s="15">
        <f>IF(Raw_Data!J1139="","",TIMEVALUE(Raw_Data!J1139))</f>
        <v>0.73611111111111116</v>
      </c>
      <c r="M1139" s="13">
        <f>Raw_Data!K1139</f>
        <v>7.39</v>
      </c>
      <c r="N1139" s="13">
        <f>Raw_Data!L1139</f>
        <v>21</v>
      </c>
      <c r="O1139" s="13">
        <f>Raw_Data!M1139</f>
        <v>18</v>
      </c>
      <c r="P1139" s="13">
        <f t="shared" si="70"/>
        <v>3</v>
      </c>
      <c r="Q1139" s="13">
        <f>Raw_Data!O1139</f>
        <v>21</v>
      </c>
      <c r="R1139" s="16">
        <f t="shared" si="71"/>
        <v>85.714285714285708</v>
      </c>
      <c r="S1139" s="16">
        <f>Raw_Data!Q1139</f>
        <v>85.7</v>
      </c>
      <c r="T1139" s="17">
        <f>Raw_Data!R1139</f>
        <v>0</v>
      </c>
      <c r="U1139" s="13" t="str">
        <f>Raw_Data!S1139</f>
        <v>High</v>
      </c>
      <c r="V1139" s="13" t="str">
        <f>Raw_Data!T1139</f>
        <v>In Progress</v>
      </c>
    </row>
    <row r="1140" spans="1:22" x14ac:dyDescent="0.3">
      <c r="A1140" s="13" t="str">
        <f>Raw_Data!A1140</f>
        <v>EMP019</v>
      </c>
      <c r="B1140" s="13" t="str">
        <f>Raw_Data!B1140</f>
        <v>Manish Kumar</v>
      </c>
      <c r="C1140" s="13" t="str">
        <f>Raw_Data!C1140</f>
        <v>Sales</v>
      </c>
      <c r="D1140" s="13" t="str">
        <f>Raw_Data!D1140</f>
        <v>Sales Executive</v>
      </c>
      <c r="E1140" s="13" t="str">
        <f>Raw_Data!E1140</f>
        <v>Durgapur</v>
      </c>
      <c r="F1140" s="13" t="str">
        <f>Raw_Data!F1140</f>
        <v>Sourav Das</v>
      </c>
      <c r="G1140" s="14">
        <f>DATE(VALUE(RIGHT(Raw_Data!G1140,4)),VALUE(MID(Raw_Data!G1140,4,2)),VALUE(LEFT(Raw_Data!G1140,2)))</f>
        <v>46178</v>
      </c>
      <c r="H1140" s="13" t="str">
        <f t="shared" si="68"/>
        <v>Jun-2026</v>
      </c>
      <c r="I1140" s="13" t="str">
        <f t="shared" si="69"/>
        <v>Fri</v>
      </c>
      <c r="J1140" s="13" t="str">
        <f>Raw_Data!H1140</f>
        <v>Present</v>
      </c>
      <c r="K1140" s="15">
        <f>IF(Raw_Data!I1140="","",TIMEVALUE(Raw_Data!I1140))</f>
        <v>0.41875000000000001</v>
      </c>
      <c r="L1140" s="15">
        <f>IF(Raw_Data!J1140="","",TIMEVALUE(Raw_Data!J1140))</f>
        <v>0.75416666666666665</v>
      </c>
      <c r="M1140" s="13">
        <f>Raw_Data!K1140</f>
        <v>8.0500000000000007</v>
      </c>
      <c r="N1140" s="13">
        <f>Raw_Data!L1140</f>
        <v>14</v>
      </c>
      <c r="O1140" s="13">
        <f>Raw_Data!M1140</f>
        <v>14</v>
      </c>
      <c r="P1140" s="13">
        <f t="shared" si="70"/>
        <v>0</v>
      </c>
      <c r="Q1140" s="13">
        <f>Raw_Data!O1140</f>
        <v>14</v>
      </c>
      <c r="R1140" s="16">
        <f t="shared" si="71"/>
        <v>100</v>
      </c>
      <c r="S1140" s="16">
        <f>Raw_Data!Q1140</f>
        <v>100</v>
      </c>
      <c r="T1140" s="17">
        <f>Raw_Data!R1140</f>
        <v>0.05</v>
      </c>
      <c r="U1140" s="13" t="str">
        <f>Raw_Data!S1140</f>
        <v>Low</v>
      </c>
      <c r="V1140" s="13" t="str">
        <f>Raw_Data!T1140</f>
        <v>Closed</v>
      </c>
    </row>
    <row r="1141" spans="1:22" x14ac:dyDescent="0.3">
      <c r="A1141" s="13" t="str">
        <f>Raw_Data!A1141</f>
        <v>EMP020</v>
      </c>
      <c r="B1141" s="13" t="str">
        <f>Raw_Data!B1141</f>
        <v>Riya Chatterjee</v>
      </c>
      <c r="C1141" s="13" t="str">
        <f>Raw_Data!C1141</f>
        <v>Customer Support</v>
      </c>
      <c r="D1141" s="13" t="str">
        <f>Raw_Data!D1141</f>
        <v>Support Executive</v>
      </c>
      <c r="E1141" s="13" t="str">
        <f>Raw_Data!E1141</f>
        <v>Durgapur</v>
      </c>
      <c r="F1141" s="13" t="str">
        <f>Raw_Data!F1141</f>
        <v>Ritu Ghosh</v>
      </c>
      <c r="G1141" s="14">
        <f>DATE(VALUE(RIGHT(Raw_Data!G1141,4)),VALUE(MID(Raw_Data!G1141,4,2)),VALUE(LEFT(Raw_Data!G1141,2)))</f>
        <v>46178</v>
      </c>
      <c r="H1141" s="13" t="str">
        <f t="shared" si="68"/>
        <v>Jun-2026</v>
      </c>
      <c r="I1141" s="13" t="str">
        <f t="shared" si="69"/>
        <v>Fri</v>
      </c>
      <c r="J1141" s="13" t="str">
        <f>Raw_Data!H1141</f>
        <v>Present</v>
      </c>
      <c r="K1141" s="15">
        <f>IF(Raw_Data!I1141="","",TIMEVALUE(Raw_Data!I1141))</f>
        <v>0.38333333333333336</v>
      </c>
      <c r="L1141" s="15">
        <f>IF(Raw_Data!J1141="","",TIMEVALUE(Raw_Data!J1141))</f>
        <v>0.7006944444444444</v>
      </c>
      <c r="M1141" s="13">
        <f>Raw_Data!K1141</f>
        <v>7.63</v>
      </c>
      <c r="N1141" s="13">
        <f>Raw_Data!L1141</f>
        <v>28</v>
      </c>
      <c r="O1141" s="13">
        <f>Raw_Data!M1141</f>
        <v>19</v>
      </c>
      <c r="P1141" s="13">
        <f t="shared" si="70"/>
        <v>9</v>
      </c>
      <c r="Q1141" s="13">
        <f>Raw_Data!O1141</f>
        <v>28</v>
      </c>
      <c r="R1141" s="16">
        <f t="shared" si="71"/>
        <v>67.857142857142861</v>
      </c>
      <c r="S1141" s="16">
        <f>Raw_Data!Q1141</f>
        <v>67.900000000000006</v>
      </c>
      <c r="T1141" s="17">
        <f>Raw_Data!R1141</f>
        <v>0</v>
      </c>
      <c r="U1141" s="13" t="str">
        <f>Raw_Data!S1141</f>
        <v>Medium</v>
      </c>
      <c r="V1141" s="13" t="str">
        <f>Raw_Data!T1141</f>
        <v>Backlog</v>
      </c>
    </row>
    <row r="1142" spans="1:22" x14ac:dyDescent="0.3">
      <c r="A1142" s="13" t="str">
        <f>Raw_Data!A1142</f>
        <v>EMP001</v>
      </c>
      <c r="B1142" s="13" t="str">
        <f>Raw_Data!B1142</f>
        <v>Aarav Sharma</v>
      </c>
      <c r="C1142" s="13" t="str">
        <f>Raw_Data!C1142</f>
        <v>Operations</v>
      </c>
      <c r="D1142" s="13" t="str">
        <f>Raw_Data!D1142</f>
        <v>MIS Executive</v>
      </c>
      <c r="E1142" s="13" t="str">
        <f>Raw_Data!E1142</f>
        <v>Kolkata</v>
      </c>
      <c r="F1142" s="13" t="str">
        <f>Raw_Data!F1142</f>
        <v>Amit Roy</v>
      </c>
      <c r="G1142" s="14">
        <f>DATE(VALUE(RIGHT(Raw_Data!G1142,4)),VALUE(MID(Raw_Data!G1142,4,2)),VALUE(LEFT(Raw_Data!G1142,2)))</f>
        <v>46179</v>
      </c>
      <c r="H1142" s="13" t="str">
        <f t="shared" si="68"/>
        <v>Jun-2026</v>
      </c>
      <c r="I1142" s="13" t="str">
        <f t="shared" si="69"/>
        <v>Sat</v>
      </c>
      <c r="J1142" s="13" t="str">
        <f>Raw_Data!H1142</f>
        <v>Late</v>
      </c>
      <c r="K1142" s="15">
        <f>IF(Raw_Data!I1142="","",TIMEVALUE(Raw_Data!I1142))</f>
        <v>0.41666666666666669</v>
      </c>
      <c r="L1142" s="15">
        <f>IF(Raw_Data!J1142="","",TIMEVALUE(Raw_Data!J1142))</f>
        <v>0.73819444444444449</v>
      </c>
      <c r="M1142" s="13">
        <f>Raw_Data!K1142</f>
        <v>7.73</v>
      </c>
      <c r="N1142" s="13">
        <f>Raw_Data!L1142</f>
        <v>16</v>
      </c>
      <c r="O1142" s="13">
        <f>Raw_Data!M1142</f>
        <v>11</v>
      </c>
      <c r="P1142" s="13">
        <f t="shared" si="70"/>
        <v>5</v>
      </c>
      <c r="Q1142" s="13">
        <f>Raw_Data!O1142</f>
        <v>16</v>
      </c>
      <c r="R1142" s="16">
        <f t="shared" si="71"/>
        <v>68.75</v>
      </c>
      <c r="S1142" s="16">
        <f>Raw_Data!Q1142</f>
        <v>68.8</v>
      </c>
      <c r="T1142" s="17">
        <f>Raw_Data!R1142</f>
        <v>0</v>
      </c>
      <c r="U1142" s="13" t="str">
        <f>Raw_Data!S1142</f>
        <v>Low</v>
      </c>
      <c r="V1142" s="13" t="str">
        <f>Raw_Data!T1142</f>
        <v>Pending</v>
      </c>
    </row>
    <row r="1143" spans="1:22" x14ac:dyDescent="0.3">
      <c r="A1143" s="13" t="str">
        <f>Raw_Data!A1143</f>
        <v>EMP002</v>
      </c>
      <c r="B1143" s="13" t="str">
        <f>Raw_Data!B1143</f>
        <v>Priya Singh</v>
      </c>
      <c r="C1143" s="13" t="str">
        <f>Raw_Data!C1143</f>
        <v>Operations</v>
      </c>
      <c r="D1143" s="13" t="str">
        <f>Raw_Data!D1143</f>
        <v>Process Executive</v>
      </c>
      <c r="E1143" s="13" t="str">
        <f>Raw_Data!E1143</f>
        <v>Kolkata</v>
      </c>
      <c r="F1143" s="13" t="str">
        <f>Raw_Data!F1143</f>
        <v>Amit Roy</v>
      </c>
      <c r="G1143" s="14">
        <f>DATE(VALUE(RIGHT(Raw_Data!G1143,4)),VALUE(MID(Raw_Data!G1143,4,2)),VALUE(LEFT(Raw_Data!G1143,2)))</f>
        <v>46179</v>
      </c>
      <c r="H1143" s="13" t="str">
        <f t="shared" si="68"/>
        <v>Jun-2026</v>
      </c>
      <c r="I1143" s="13" t="str">
        <f t="shared" si="69"/>
        <v>Sat</v>
      </c>
      <c r="J1143" s="13" t="str">
        <f>Raw_Data!H1143</f>
        <v>Late</v>
      </c>
      <c r="K1143" s="15">
        <f>IF(Raw_Data!I1143="","",TIMEVALUE(Raw_Data!I1143))</f>
        <v>0.42083333333333334</v>
      </c>
      <c r="L1143" s="15">
        <f>IF(Raw_Data!J1143="","",TIMEVALUE(Raw_Data!J1143))</f>
        <v>0.72986111111111107</v>
      </c>
      <c r="M1143" s="13">
        <f>Raw_Data!K1143</f>
        <v>7.42</v>
      </c>
      <c r="N1143" s="13">
        <f>Raw_Data!L1143</f>
        <v>20</v>
      </c>
      <c r="O1143" s="13">
        <f>Raw_Data!M1143</f>
        <v>19</v>
      </c>
      <c r="P1143" s="13">
        <f t="shared" si="70"/>
        <v>1</v>
      </c>
      <c r="Q1143" s="13">
        <f>Raw_Data!O1143</f>
        <v>20</v>
      </c>
      <c r="R1143" s="16">
        <f t="shared" si="71"/>
        <v>95</v>
      </c>
      <c r="S1143" s="16">
        <f>Raw_Data!Q1143</f>
        <v>95</v>
      </c>
      <c r="T1143" s="17">
        <f>Raw_Data!R1143</f>
        <v>0</v>
      </c>
      <c r="U1143" s="13" t="str">
        <f>Raw_Data!S1143</f>
        <v>Low</v>
      </c>
      <c r="V1143" s="13" t="str">
        <f>Raw_Data!T1143</f>
        <v>In Progress</v>
      </c>
    </row>
    <row r="1144" spans="1:22" x14ac:dyDescent="0.3">
      <c r="A1144" s="13" t="str">
        <f>Raw_Data!A1144</f>
        <v>EMP003</v>
      </c>
      <c r="B1144" s="13" t="str">
        <f>Raw_Data!B1144</f>
        <v>Rahul Verma</v>
      </c>
      <c r="C1144" s="13" t="str">
        <f>Raw_Data!C1144</f>
        <v>Operations</v>
      </c>
      <c r="D1144" s="13" t="str">
        <f>Raw_Data!D1144</f>
        <v>Process Executive</v>
      </c>
      <c r="E1144" s="13" t="str">
        <f>Raw_Data!E1144</f>
        <v>Kolkata</v>
      </c>
      <c r="F1144" s="13" t="str">
        <f>Raw_Data!F1144</f>
        <v>Amit Roy</v>
      </c>
      <c r="G1144" s="14">
        <f>DATE(VALUE(RIGHT(Raw_Data!G1144,4)),VALUE(MID(Raw_Data!G1144,4,2)),VALUE(LEFT(Raw_Data!G1144,2)))</f>
        <v>46179</v>
      </c>
      <c r="H1144" s="13" t="str">
        <f t="shared" si="68"/>
        <v>Jun-2026</v>
      </c>
      <c r="I1144" s="13" t="str">
        <f t="shared" si="69"/>
        <v>Sat</v>
      </c>
      <c r="J1144" s="13" t="str">
        <f>Raw_Data!H1144</f>
        <v>Present</v>
      </c>
      <c r="K1144" s="15">
        <f>IF(Raw_Data!I1144="","",TIMEVALUE(Raw_Data!I1144))</f>
        <v>0.37569444444444444</v>
      </c>
      <c r="L1144" s="15">
        <f>IF(Raw_Data!J1144="","",TIMEVALUE(Raw_Data!J1144))</f>
        <v>0.70347222222222228</v>
      </c>
      <c r="M1144" s="13">
        <f>Raw_Data!K1144</f>
        <v>7.87</v>
      </c>
      <c r="N1144" s="13">
        <f>Raw_Data!L1144</f>
        <v>21</v>
      </c>
      <c r="O1144" s="13">
        <f>Raw_Data!M1144</f>
        <v>21</v>
      </c>
      <c r="P1144" s="13">
        <f t="shared" si="70"/>
        <v>0</v>
      </c>
      <c r="Q1144" s="13">
        <f>Raw_Data!O1144</f>
        <v>21</v>
      </c>
      <c r="R1144" s="16">
        <f t="shared" si="71"/>
        <v>100</v>
      </c>
      <c r="S1144" s="16">
        <f>Raw_Data!Q1144</f>
        <v>100</v>
      </c>
      <c r="T1144" s="17">
        <f>Raw_Data!R1144</f>
        <v>0</v>
      </c>
      <c r="U1144" s="13" t="str">
        <f>Raw_Data!S1144</f>
        <v>Low</v>
      </c>
      <c r="V1144" s="13" t="str">
        <f>Raw_Data!T1144</f>
        <v>Closed</v>
      </c>
    </row>
    <row r="1145" spans="1:22" x14ac:dyDescent="0.3">
      <c r="A1145" s="13" t="str">
        <f>Raw_Data!A1145</f>
        <v>EMP004</v>
      </c>
      <c r="B1145" s="13" t="str">
        <f>Raw_Data!B1145</f>
        <v>Sneha Das</v>
      </c>
      <c r="C1145" s="13" t="str">
        <f>Raw_Data!C1145</f>
        <v>Operations</v>
      </c>
      <c r="D1145" s="13" t="str">
        <f>Raw_Data!D1145</f>
        <v>Senior Executive</v>
      </c>
      <c r="E1145" s="13" t="str">
        <f>Raw_Data!E1145</f>
        <v>Kolkata</v>
      </c>
      <c r="F1145" s="13" t="str">
        <f>Raw_Data!F1145</f>
        <v>Amit Roy</v>
      </c>
      <c r="G1145" s="14">
        <f>DATE(VALUE(RIGHT(Raw_Data!G1145,4)),VALUE(MID(Raw_Data!G1145,4,2)),VALUE(LEFT(Raw_Data!G1145,2)))</f>
        <v>46179</v>
      </c>
      <c r="H1145" s="13" t="str">
        <f t="shared" si="68"/>
        <v>Jun-2026</v>
      </c>
      <c r="I1145" s="13" t="str">
        <f t="shared" si="69"/>
        <v>Sat</v>
      </c>
      <c r="J1145" s="13" t="str">
        <f>Raw_Data!H1145</f>
        <v>Present</v>
      </c>
      <c r="K1145" s="15">
        <f>IF(Raw_Data!I1145="","",TIMEVALUE(Raw_Data!I1145))</f>
        <v>0.375</v>
      </c>
      <c r="L1145" s="15">
        <f>IF(Raw_Data!J1145="","",TIMEVALUE(Raw_Data!J1145))</f>
        <v>0.69444444444444442</v>
      </c>
      <c r="M1145" s="13">
        <f>Raw_Data!K1145</f>
        <v>7.67</v>
      </c>
      <c r="N1145" s="13">
        <f>Raw_Data!L1145</f>
        <v>26</v>
      </c>
      <c r="O1145" s="13">
        <f>Raw_Data!M1145</f>
        <v>26</v>
      </c>
      <c r="P1145" s="13">
        <f t="shared" si="70"/>
        <v>0</v>
      </c>
      <c r="Q1145" s="13">
        <f>Raw_Data!O1145</f>
        <v>26</v>
      </c>
      <c r="R1145" s="16">
        <f t="shared" si="71"/>
        <v>100</v>
      </c>
      <c r="S1145" s="16">
        <f>Raw_Data!Q1145</f>
        <v>100</v>
      </c>
      <c r="T1145" s="17">
        <f>Raw_Data!R1145</f>
        <v>0</v>
      </c>
      <c r="U1145" s="13" t="str">
        <f>Raw_Data!S1145</f>
        <v>Low</v>
      </c>
      <c r="V1145" s="13" t="str">
        <f>Raw_Data!T1145</f>
        <v>Closed</v>
      </c>
    </row>
    <row r="1146" spans="1:22" x14ac:dyDescent="0.3">
      <c r="A1146" s="13" t="str">
        <f>Raw_Data!A1146</f>
        <v>EMP005</v>
      </c>
      <c r="B1146" s="13" t="str">
        <f>Raw_Data!B1146</f>
        <v>Vikram Patel</v>
      </c>
      <c r="C1146" s="13" t="str">
        <f>Raw_Data!C1146</f>
        <v>Operations</v>
      </c>
      <c r="D1146" s="13" t="str">
        <f>Raw_Data!D1146</f>
        <v>Process Executive</v>
      </c>
      <c r="E1146" s="13" t="str">
        <f>Raw_Data!E1146</f>
        <v>Kolkata</v>
      </c>
      <c r="F1146" s="13" t="str">
        <f>Raw_Data!F1146</f>
        <v>Amit Roy</v>
      </c>
      <c r="G1146" s="14">
        <f>DATE(VALUE(RIGHT(Raw_Data!G1146,4)),VALUE(MID(Raw_Data!G1146,4,2)),VALUE(LEFT(Raw_Data!G1146,2)))</f>
        <v>46179</v>
      </c>
      <c r="H1146" s="13" t="str">
        <f t="shared" si="68"/>
        <v>Jun-2026</v>
      </c>
      <c r="I1146" s="13" t="str">
        <f t="shared" si="69"/>
        <v>Sat</v>
      </c>
      <c r="J1146" s="13" t="str">
        <f>Raw_Data!H1146</f>
        <v>Present</v>
      </c>
      <c r="K1146" s="15">
        <f>IF(Raw_Data!I1146="","",TIMEVALUE(Raw_Data!I1146))</f>
        <v>0.4201388888888889</v>
      </c>
      <c r="L1146" s="15">
        <f>IF(Raw_Data!J1146="","",TIMEVALUE(Raw_Data!J1146))</f>
        <v>0.77500000000000002</v>
      </c>
      <c r="M1146" s="13">
        <f>Raw_Data!K1146</f>
        <v>8.52</v>
      </c>
      <c r="N1146" s="13">
        <f>Raw_Data!L1146</f>
        <v>19</v>
      </c>
      <c r="O1146" s="13">
        <f>Raw_Data!M1146</f>
        <v>18</v>
      </c>
      <c r="P1146" s="13">
        <f t="shared" si="70"/>
        <v>1</v>
      </c>
      <c r="Q1146" s="13">
        <f>Raw_Data!O1146</f>
        <v>19</v>
      </c>
      <c r="R1146" s="16">
        <f t="shared" si="71"/>
        <v>94.73684210526315</v>
      </c>
      <c r="S1146" s="16">
        <f>Raw_Data!Q1146</f>
        <v>94.7</v>
      </c>
      <c r="T1146" s="17">
        <f>Raw_Data!R1146</f>
        <v>0.52</v>
      </c>
      <c r="U1146" s="13" t="str">
        <f>Raw_Data!S1146</f>
        <v>Medium</v>
      </c>
      <c r="V1146" s="13" t="str">
        <f>Raw_Data!T1146</f>
        <v>In Progress</v>
      </c>
    </row>
    <row r="1147" spans="1:22" x14ac:dyDescent="0.3">
      <c r="A1147" s="13" t="str">
        <f>Raw_Data!A1147</f>
        <v>EMP006</v>
      </c>
      <c r="B1147" s="13" t="str">
        <f>Raw_Data!B1147</f>
        <v>Ananya Gupta</v>
      </c>
      <c r="C1147" s="13" t="str">
        <f>Raw_Data!C1147</f>
        <v>Finance</v>
      </c>
      <c r="D1147" s="13" t="str">
        <f>Raw_Data!D1147</f>
        <v>Finance Executive</v>
      </c>
      <c r="E1147" s="13" t="str">
        <f>Raw_Data!E1147</f>
        <v>Kolkata</v>
      </c>
      <c r="F1147" s="13" t="str">
        <f>Raw_Data!F1147</f>
        <v>Neha Sen</v>
      </c>
      <c r="G1147" s="14">
        <f>DATE(VALUE(RIGHT(Raw_Data!G1147,4)),VALUE(MID(Raw_Data!G1147,4,2)),VALUE(LEFT(Raw_Data!G1147,2)))</f>
        <v>46179</v>
      </c>
      <c r="H1147" s="13" t="str">
        <f t="shared" si="68"/>
        <v>Jun-2026</v>
      </c>
      <c r="I1147" s="13" t="str">
        <f t="shared" si="69"/>
        <v>Sat</v>
      </c>
      <c r="J1147" s="13" t="str">
        <f>Raw_Data!H1147</f>
        <v>Present</v>
      </c>
      <c r="K1147" s="15">
        <f>IF(Raw_Data!I1147="","",TIMEVALUE(Raw_Data!I1147))</f>
        <v>0.37638888888888888</v>
      </c>
      <c r="L1147" s="15">
        <f>IF(Raw_Data!J1147="","",TIMEVALUE(Raw_Data!J1147))</f>
        <v>0.73472222222222228</v>
      </c>
      <c r="M1147" s="13">
        <f>Raw_Data!K1147</f>
        <v>8.61</v>
      </c>
      <c r="N1147" s="13">
        <f>Raw_Data!L1147</f>
        <v>15</v>
      </c>
      <c r="O1147" s="13">
        <f>Raw_Data!M1147</f>
        <v>15</v>
      </c>
      <c r="P1147" s="13">
        <f t="shared" si="70"/>
        <v>0</v>
      </c>
      <c r="Q1147" s="13">
        <f>Raw_Data!O1147</f>
        <v>15</v>
      </c>
      <c r="R1147" s="16">
        <f t="shared" si="71"/>
        <v>100</v>
      </c>
      <c r="S1147" s="16">
        <f>Raw_Data!Q1147</f>
        <v>100</v>
      </c>
      <c r="T1147" s="17">
        <f>Raw_Data!R1147</f>
        <v>0.61</v>
      </c>
      <c r="U1147" s="13" t="str">
        <f>Raw_Data!S1147</f>
        <v>Low</v>
      </c>
      <c r="V1147" s="13" t="str">
        <f>Raw_Data!T1147</f>
        <v>Closed</v>
      </c>
    </row>
    <row r="1148" spans="1:22" x14ac:dyDescent="0.3">
      <c r="A1148" s="13" t="str">
        <f>Raw_Data!A1148</f>
        <v>EMP007</v>
      </c>
      <c r="B1148" s="13" t="str">
        <f>Raw_Data!B1148</f>
        <v>Rohan Mehta</v>
      </c>
      <c r="C1148" s="13" t="str">
        <f>Raw_Data!C1148</f>
        <v>Finance</v>
      </c>
      <c r="D1148" s="13" t="str">
        <f>Raw_Data!D1148</f>
        <v>Accounts Executive</v>
      </c>
      <c r="E1148" s="13" t="str">
        <f>Raw_Data!E1148</f>
        <v>Kolkata</v>
      </c>
      <c r="F1148" s="13" t="str">
        <f>Raw_Data!F1148</f>
        <v>Neha Sen</v>
      </c>
      <c r="G1148" s="14">
        <f>DATE(VALUE(RIGHT(Raw_Data!G1148,4)),VALUE(MID(Raw_Data!G1148,4,2)),VALUE(LEFT(Raw_Data!G1148,2)))</f>
        <v>46179</v>
      </c>
      <c r="H1148" s="13" t="str">
        <f t="shared" si="68"/>
        <v>Jun-2026</v>
      </c>
      <c r="I1148" s="13" t="str">
        <f t="shared" si="69"/>
        <v>Sat</v>
      </c>
      <c r="J1148" s="13" t="str">
        <f>Raw_Data!H1148</f>
        <v>Present</v>
      </c>
      <c r="K1148" s="15">
        <f>IF(Raw_Data!I1148="","",TIMEVALUE(Raw_Data!I1148))</f>
        <v>0.37916666666666665</v>
      </c>
      <c r="L1148" s="15">
        <f>IF(Raw_Data!J1148="","",TIMEVALUE(Raw_Data!J1148))</f>
        <v>0.7631944444444444</v>
      </c>
      <c r="M1148" s="13">
        <f>Raw_Data!K1148</f>
        <v>9.23</v>
      </c>
      <c r="N1148" s="13">
        <f>Raw_Data!L1148</f>
        <v>13</v>
      </c>
      <c r="O1148" s="13">
        <f>Raw_Data!M1148</f>
        <v>9</v>
      </c>
      <c r="P1148" s="13">
        <f t="shared" si="70"/>
        <v>4</v>
      </c>
      <c r="Q1148" s="13">
        <f>Raw_Data!O1148</f>
        <v>13</v>
      </c>
      <c r="R1148" s="16">
        <f t="shared" si="71"/>
        <v>69.230769230769226</v>
      </c>
      <c r="S1148" s="16">
        <f>Raw_Data!Q1148</f>
        <v>69.2</v>
      </c>
      <c r="T1148" s="17">
        <f>Raw_Data!R1148</f>
        <v>1.23</v>
      </c>
      <c r="U1148" s="13" t="str">
        <f>Raw_Data!S1148</f>
        <v>High</v>
      </c>
      <c r="V1148" s="13" t="str">
        <f>Raw_Data!T1148</f>
        <v>Pending</v>
      </c>
    </row>
    <row r="1149" spans="1:22" x14ac:dyDescent="0.3">
      <c r="A1149" s="13" t="str">
        <f>Raw_Data!A1149</f>
        <v>EMP008</v>
      </c>
      <c r="B1149" s="13" t="str">
        <f>Raw_Data!B1149</f>
        <v>Ishita Roy</v>
      </c>
      <c r="C1149" s="13" t="str">
        <f>Raw_Data!C1149</f>
        <v>Finance</v>
      </c>
      <c r="D1149" s="13" t="str">
        <f>Raw_Data!D1149</f>
        <v>Finance Executive</v>
      </c>
      <c r="E1149" s="13" t="str">
        <f>Raw_Data!E1149</f>
        <v>Kolkata</v>
      </c>
      <c r="F1149" s="13" t="str">
        <f>Raw_Data!F1149</f>
        <v>Neha Sen</v>
      </c>
      <c r="G1149" s="14">
        <f>DATE(VALUE(RIGHT(Raw_Data!G1149,4)),VALUE(MID(Raw_Data!G1149,4,2)),VALUE(LEFT(Raw_Data!G1149,2)))</f>
        <v>46179</v>
      </c>
      <c r="H1149" s="13" t="str">
        <f t="shared" si="68"/>
        <v>Jun-2026</v>
      </c>
      <c r="I1149" s="13" t="str">
        <f t="shared" si="69"/>
        <v>Sat</v>
      </c>
      <c r="J1149" s="13" t="str">
        <f>Raw_Data!H1149</f>
        <v>Present</v>
      </c>
      <c r="K1149" s="15">
        <f>IF(Raw_Data!I1149="","",TIMEVALUE(Raw_Data!I1149))</f>
        <v>0.38680555555555557</v>
      </c>
      <c r="L1149" s="15">
        <f>IF(Raw_Data!J1149="","",TIMEVALUE(Raw_Data!J1149))</f>
        <v>0.77500000000000002</v>
      </c>
      <c r="M1149" s="13">
        <f>Raw_Data!K1149</f>
        <v>9.32</v>
      </c>
      <c r="N1149" s="13">
        <f>Raw_Data!L1149</f>
        <v>21</v>
      </c>
      <c r="O1149" s="13">
        <f>Raw_Data!M1149</f>
        <v>20</v>
      </c>
      <c r="P1149" s="13">
        <f t="shared" si="70"/>
        <v>1</v>
      </c>
      <c r="Q1149" s="13">
        <f>Raw_Data!O1149</f>
        <v>21</v>
      </c>
      <c r="R1149" s="16">
        <f t="shared" si="71"/>
        <v>95.238095238095227</v>
      </c>
      <c r="S1149" s="16">
        <f>Raw_Data!Q1149</f>
        <v>95.2</v>
      </c>
      <c r="T1149" s="17">
        <f>Raw_Data!R1149</f>
        <v>1.32</v>
      </c>
      <c r="U1149" s="13" t="str">
        <f>Raw_Data!S1149</f>
        <v>Medium</v>
      </c>
      <c r="V1149" s="13" t="str">
        <f>Raw_Data!T1149</f>
        <v>In Progress</v>
      </c>
    </row>
    <row r="1150" spans="1:22" x14ac:dyDescent="0.3">
      <c r="A1150" s="13" t="str">
        <f>Raw_Data!A1150</f>
        <v>EMP009</v>
      </c>
      <c r="B1150" s="13" t="str">
        <f>Raw_Data!B1150</f>
        <v>Arjun Nair</v>
      </c>
      <c r="C1150" s="13" t="str">
        <f>Raw_Data!C1150</f>
        <v>Sales</v>
      </c>
      <c r="D1150" s="13" t="str">
        <f>Raw_Data!D1150</f>
        <v>Sales Executive</v>
      </c>
      <c r="E1150" s="13" t="str">
        <f>Raw_Data!E1150</f>
        <v>Kolkata</v>
      </c>
      <c r="F1150" s="13" t="str">
        <f>Raw_Data!F1150</f>
        <v>Sourav Das</v>
      </c>
      <c r="G1150" s="14">
        <f>DATE(VALUE(RIGHT(Raw_Data!G1150,4)),VALUE(MID(Raw_Data!G1150,4,2)),VALUE(LEFT(Raw_Data!G1150,2)))</f>
        <v>46179</v>
      </c>
      <c r="H1150" s="13" t="str">
        <f t="shared" si="68"/>
        <v>Jun-2026</v>
      </c>
      <c r="I1150" s="13" t="str">
        <f t="shared" si="69"/>
        <v>Sat</v>
      </c>
      <c r="J1150" s="13" t="str">
        <f>Raw_Data!H1150</f>
        <v>Present</v>
      </c>
      <c r="K1150" s="15">
        <f>IF(Raw_Data!I1150="","",TIMEVALUE(Raw_Data!I1150))</f>
        <v>0.3840277777777778</v>
      </c>
      <c r="L1150" s="15">
        <f>IF(Raw_Data!J1150="","",TIMEVALUE(Raw_Data!J1150))</f>
        <v>0.7680555555555556</v>
      </c>
      <c r="M1150" s="13">
        <f>Raw_Data!K1150</f>
        <v>9.23</v>
      </c>
      <c r="N1150" s="13">
        <f>Raw_Data!L1150</f>
        <v>20</v>
      </c>
      <c r="O1150" s="13">
        <f>Raw_Data!M1150</f>
        <v>17</v>
      </c>
      <c r="P1150" s="13">
        <f t="shared" si="70"/>
        <v>3</v>
      </c>
      <c r="Q1150" s="13">
        <f>Raw_Data!O1150</f>
        <v>20</v>
      </c>
      <c r="R1150" s="16">
        <f t="shared" si="71"/>
        <v>85</v>
      </c>
      <c r="S1150" s="16">
        <f>Raw_Data!Q1150</f>
        <v>85</v>
      </c>
      <c r="T1150" s="17">
        <f>Raw_Data!R1150</f>
        <v>1.23</v>
      </c>
      <c r="U1150" s="13" t="str">
        <f>Raw_Data!S1150</f>
        <v>Low</v>
      </c>
      <c r="V1150" s="13" t="str">
        <f>Raw_Data!T1150</f>
        <v>In Progress</v>
      </c>
    </row>
    <row r="1151" spans="1:22" x14ac:dyDescent="0.3">
      <c r="A1151" s="13" t="str">
        <f>Raw_Data!A1151</f>
        <v>EMP010</v>
      </c>
      <c r="B1151" s="13" t="str">
        <f>Raw_Data!B1151</f>
        <v>Meera Kapoor</v>
      </c>
      <c r="C1151" s="13" t="str">
        <f>Raw_Data!C1151</f>
        <v>Sales</v>
      </c>
      <c r="D1151" s="13" t="str">
        <f>Raw_Data!D1151</f>
        <v>Sales Executive</v>
      </c>
      <c r="E1151" s="13" t="str">
        <f>Raw_Data!E1151</f>
        <v>Kolkata</v>
      </c>
      <c r="F1151" s="13" t="str">
        <f>Raw_Data!F1151</f>
        <v>Sourav Das</v>
      </c>
      <c r="G1151" s="14">
        <f>DATE(VALUE(RIGHT(Raw_Data!G1151,4)),VALUE(MID(Raw_Data!G1151,4,2)),VALUE(LEFT(Raw_Data!G1151,2)))</f>
        <v>46179</v>
      </c>
      <c r="H1151" s="13" t="str">
        <f t="shared" si="68"/>
        <v>Jun-2026</v>
      </c>
      <c r="I1151" s="13" t="str">
        <f t="shared" si="69"/>
        <v>Sat</v>
      </c>
      <c r="J1151" s="13" t="str">
        <f>Raw_Data!H1151</f>
        <v>Present</v>
      </c>
      <c r="K1151" s="15">
        <f>IF(Raw_Data!I1151="","",TIMEVALUE(Raw_Data!I1151))</f>
        <v>0.42430555555555555</v>
      </c>
      <c r="L1151" s="15">
        <f>IF(Raw_Data!J1151="","",TIMEVALUE(Raw_Data!J1151))</f>
        <v>0.77569444444444446</v>
      </c>
      <c r="M1151" s="13">
        <f>Raw_Data!K1151</f>
        <v>8.44</v>
      </c>
      <c r="N1151" s="13">
        <f>Raw_Data!L1151</f>
        <v>27</v>
      </c>
      <c r="O1151" s="13">
        <f>Raw_Data!M1151</f>
        <v>19</v>
      </c>
      <c r="P1151" s="13">
        <f t="shared" si="70"/>
        <v>8</v>
      </c>
      <c r="Q1151" s="13">
        <f>Raw_Data!O1151</f>
        <v>27</v>
      </c>
      <c r="R1151" s="16">
        <f t="shared" si="71"/>
        <v>70.370370370370367</v>
      </c>
      <c r="S1151" s="16">
        <f>Raw_Data!Q1151</f>
        <v>70.400000000000006</v>
      </c>
      <c r="T1151" s="17">
        <f>Raw_Data!R1151</f>
        <v>0.44</v>
      </c>
      <c r="U1151" s="13" t="str">
        <f>Raw_Data!S1151</f>
        <v>High</v>
      </c>
      <c r="V1151" s="13" t="str">
        <f>Raw_Data!T1151</f>
        <v>Backlog</v>
      </c>
    </row>
    <row r="1152" spans="1:22" x14ac:dyDescent="0.3">
      <c r="A1152" s="13" t="str">
        <f>Raw_Data!A1152</f>
        <v>EMP011</v>
      </c>
      <c r="B1152" s="13" t="str">
        <f>Raw_Data!B1152</f>
        <v>Karan Malhotra</v>
      </c>
      <c r="C1152" s="13" t="str">
        <f>Raw_Data!C1152</f>
        <v>Sales</v>
      </c>
      <c r="D1152" s="13" t="str">
        <f>Raw_Data!D1152</f>
        <v>Senior Executive</v>
      </c>
      <c r="E1152" s="13" t="str">
        <f>Raw_Data!E1152</f>
        <v>Kolkata</v>
      </c>
      <c r="F1152" s="13" t="str">
        <f>Raw_Data!F1152</f>
        <v>Sourav Das</v>
      </c>
      <c r="G1152" s="14">
        <f>DATE(VALUE(RIGHT(Raw_Data!G1152,4)),VALUE(MID(Raw_Data!G1152,4,2)),VALUE(LEFT(Raw_Data!G1152,2)))</f>
        <v>46179</v>
      </c>
      <c r="H1152" s="13" t="str">
        <f t="shared" si="68"/>
        <v>Jun-2026</v>
      </c>
      <c r="I1152" s="13" t="str">
        <f t="shared" si="69"/>
        <v>Sat</v>
      </c>
      <c r="J1152" s="13" t="str">
        <f>Raw_Data!H1152</f>
        <v>Present</v>
      </c>
      <c r="K1152" s="15">
        <f>IF(Raw_Data!I1152="","",TIMEVALUE(Raw_Data!I1152))</f>
        <v>0.375</v>
      </c>
      <c r="L1152" s="15">
        <f>IF(Raw_Data!J1152="","",TIMEVALUE(Raw_Data!J1152))</f>
        <v>0.71388888888888891</v>
      </c>
      <c r="M1152" s="13">
        <f>Raw_Data!K1152</f>
        <v>8.14</v>
      </c>
      <c r="N1152" s="13">
        <f>Raw_Data!L1152</f>
        <v>22</v>
      </c>
      <c r="O1152" s="13">
        <f>Raw_Data!M1152</f>
        <v>18</v>
      </c>
      <c r="P1152" s="13">
        <f t="shared" si="70"/>
        <v>4</v>
      </c>
      <c r="Q1152" s="13">
        <f>Raw_Data!O1152</f>
        <v>22</v>
      </c>
      <c r="R1152" s="16">
        <f t="shared" si="71"/>
        <v>81.818181818181827</v>
      </c>
      <c r="S1152" s="16">
        <f>Raw_Data!Q1152</f>
        <v>81.8</v>
      </c>
      <c r="T1152" s="17">
        <f>Raw_Data!R1152</f>
        <v>0.14000000000000001</v>
      </c>
      <c r="U1152" s="13" t="str">
        <f>Raw_Data!S1152</f>
        <v>High</v>
      </c>
      <c r="V1152" s="13" t="str">
        <f>Raw_Data!T1152</f>
        <v>Pending</v>
      </c>
    </row>
    <row r="1153" spans="1:22" x14ac:dyDescent="0.3">
      <c r="A1153" s="13" t="str">
        <f>Raw_Data!A1153</f>
        <v>EMP012</v>
      </c>
      <c r="B1153" s="13" t="str">
        <f>Raw_Data!B1153</f>
        <v>Tanya Bose</v>
      </c>
      <c r="C1153" s="13" t="str">
        <f>Raw_Data!C1153</f>
        <v>HR</v>
      </c>
      <c r="D1153" s="13" t="str">
        <f>Raw_Data!D1153</f>
        <v>HR Executive</v>
      </c>
      <c r="E1153" s="13" t="str">
        <f>Raw_Data!E1153</f>
        <v>Kolkata</v>
      </c>
      <c r="F1153" s="13" t="str">
        <f>Raw_Data!F1153</f>
        <v>Ritu Ghosh</v>
      </c>
      <c r="G1153" s="14">
        <f>DATE(VALUE(RIGHT(Raw_Data!G1153,4)),VALUE(MID(Raw_Data!G1153,4,2)),VALUE(LEFT(Raw_Data!G1153,2)))</f>
        <v>46179</v>
      </c>
      <c r="H1153" s="13" t="str">
        <f t="shared" si="68"/>
        <v>Jun-2026</v>
      </c>
      <c r="I1153" s="13" t="str">
        <f t="shared" si="69"/>
        <v>Sat</v>
      </c>
      <c r="J1153" s="13" t="str">
        <f>Raw_Data!H1153</f>
        <v>Present</v>
      </c>
      <c r="K1153" s="15">
        <f>IF(Raw_Data!I1153="","",TIMEVALUE(Raw_Data!I1153))</f>
        <v>0.3840277777777778</v>
      </c>
      <c r="L1153" s="15">
        <f>IF(Raw_Data!J1153="","",TIMEVALUE(Raw_Data!J1153))</f>
        <v>0.77986111111111112</v>
      </c>
      <c r="M1153" s="13">
        <f>Raw_Data!K1153</f>
        <v>9.5</v>
      </c>
      <c r="N1153" s="13">
        <f>Raw_Data!L1153</f>
        <v>14</v>
      </c>
      <c r="O1153" s="13">
        <f>Raw_Data!M1153</f>
        <v>11</v>
      </c>
      <c r="P1153" s="13">
        <f t="shared" si="70"/>
        <v>3</v>
      </c>
      <c r="Q1153" s="13">
        <f>Raw_Data!O1153</f>
        <v>14</v>
      </c>
      <c r="R1153" s="16">
        <f t="shared" si="71"/>
        <v>78.571428571428569</v>
      </c>
      <c r="S1153" s="16">
        <f>Raw_Data!Q1153</f>
        <v>78.599999999999994</v>
      </c>
      <c r="T1153" s="17">
        <f>Raw_Data!R1153</f>
        <v>1.5</v>
      </c>
      <c r="U1153" s="13" t="str">
        <f>Raw_Data!S1153</f>
        <v>Low</v>
      </c>
      <c r="V1153" s="13" t="str">
        <f>Raw_Data!T1153</f>
        <v>In Progress</v>
      </c>
    </row>
    <row r="1154" spans="1:22" x14ac:dyDescent="0.3">
      <c r="A1154" s="13" t="str">
        <f>Raw_Data!A1154</f>
        <v>EMP013</v>
      </c>
      <c r="B1154" s="13" t="str">
        <f>Raw_Data!B1154</f>
        <v>Aditya Jain</v>
      </c>
      <c r="C1154" s="13" t="str">
        <f>Raw_Data!C1154</f>
        <v>Customer Support</v>
      </c>
      <c r="D1154" s="13" t="str">
        <f>Raw_Data!D1154</f>
        <v>Support Executive</v>
      </c>
      <c r="E1154" s="13" t="str">
        <f>Raw_Data!E1154</f>
        <v>Kolkata</v>
      </c>
      <c r="F1154" s="13" t="str">
        <f>Raw_Data!F1154</f>
        <v>Ritu Ghosh</v>
      </c>
      <c r="G1154" s="14">
        <f>DATE(VALUE(RIGHT(Raw_Data!G1154,4)),VALUE(MID(Raw_Data!G1154,4,2)),VALUE(LEFT(Raw_Data!G1154,2)))</f>
        <v>46179</v>
      </c>
      <c r="H1154" s="13" t="str">
        <f t="shared" ref="H1154:H1217" si="72">TEXT(G1154,"mmm-yyyy")</f>
        <v>Jun-2026</v>
      </c>
      <c r="I1154" s="13" t="str">
        <f t="shared" ref="I1154:I1217" si="73">TEXT(G1154,"ddd")</f>
        <v>Sat</v>
      </c>
      <c r="J1154" s="13" t="str">
        <f>Raw_Data!H1154</f>
        <v>Present</v>
      </c>
      <c r="K1154" s="15">
        <f>IF(Raw_Data!I1154="","",TIMEVALUE(Raw_Data!I1154))</f>
        <v>0.38541666666666669</v>
      </c>
      <c r="L1154" s="15">
        <f>IF(Raw_Data!J1154="","",TIMEVALUE(Raw_Data!J1154))</f>
        <v>0.72847222222222219</v>
      </c>
      <c r="M1154" s="13">
        <f>Raw_Data!K1154</f>
        <v>8.24</v>
      </c>
      <c r="N1154" s="13">
        <f>Raw_Data!L1154</f>
        <v>26</v>
      </c>
      <c r="O1154" s="13">
        <f>Raw_Data!M1154</f>
        <v>18</v>
      </c>
      <c r="P1154" s="13">
        <f t="shared" ref="P1154:P1217" si="74">N1154-O1154</f>
        <v>8</v>
      </c>
      <c r="Q1154" s="13">
        <f>Raw_Data!O1154</f>
        <v>26</v>
      </c>
      <c r="R1154" s="16">
        <f t="shared" ref="R1154:R1217" si="75">IFERROR(O1154/N1154*100,0)</f>
        <v>69.230769230769226</v>
      </c>
      <c r="S1154" s="16">
        <f>Raw_Data!Q1154</f>
        <v>69.2</v>
      </c>
      <c r="T1154" s="17">
        <f>Raw_Data!R1154</f>
        <v>0.24</v>
      </c>
      <c r="U1154" s="13" t="str">
        <f>Raw_Data!S1154</f>
        <v>Medium</v>
      </c>
      <c r="V1154" s="13" t="str">
        <f>Raw_Data!T1154</f>
        <v>Backlog</v>
      </c>
    </row>
    <row r="1155" spans="1:22" x14ac:dyDescent="0.3">
      <c r="A1155" s="13" t="str">
        <f>Raw_Data!A1155</f>
        <v>EMP014</v>
      </c>
      <c r="B1155" s="13" t="str">
        <f>Raw_Data!B1155</f>
        <v>Neha Agarwal</v>
      </c>
      <c r="C1155" s="13" t="str">
        <f>Raw_Data!C1155</f>
        <v>Customer Support</v>
      </c>
      <c r="D1155" s="13" t="str">
        <f>Raw_Data!D1155</f>
        <v>Support Executive</v>
      </c>
      <c r="E1155" s="13" t="str">
        <f>Raw_Data!E1155</f>
        <v>Kolkata</v>
      </c>
      <c r="F1155" s="13" t="str">
        <f>Raw_Data!F1155</f>
        <v>Ritu Ghosh</v>
      </c>
      <c r="G1155" s="14">
        <f>DATE(VALUE(RIGHT(Raw_Data!G1155,4)),VALUE(MID(Raw_Data!G1155,4,2)),VALUE(LEFT(Raw_Data!G1155,2)))</f>
        <v>46179</v>
      </c>
      <c r="H1155" s="13" t="str">
        <f t="shared" si="72"/>
        <v>Jun-2026</v>
      </c>
      <c r="I1155" s="13" t="str">
        <f t="shared" si="73"/>
        <v>Sat</v>
      </c>
      <c r="J1155" s="13" t="str">
        <f>Raw_Data!H1155</f>
        <v>Late</v>
      </c>
      <c r="K1155" s="15">
        <f>IF(Raw_Data!I1155="","",TIMEVALUE(Raw_Data!I1155))</f>
        <v>0.42152777777777778</v>
      </c>
      <c r="L1155" s="15">
        <f>IF(Raw_Data!J1155="","",TIMEVALUE(Raw_Data!J1155))</f>
        <v>0.7319444444444444</v>
      </c>
      <c r="M1155" s="13">
        <f>Raw_Data!K1155</f>
        <v>7.46</v>
      </c>
      <c r="N1155" s="13">
        <f>Raw_Data!L1155</f>
        <v>28</v>
      </c>
      <c r="O1155" s="13">
        <f>Raw_Data!M1155</f>
        <v>20</v>
      </c>
      <c r="P1155" s="13">
        <f t="shared" si="74"/>
        <v>8</v>
      </c>
      <c r="Q1155" s="13">
        <f>Raw_Data!O1155</f>
        <v>28</v>
      </c>
      <c r="R1155" s="16">
        <f t="shared" si="75"/>
        <v>71.428571428571431</v>
      </c>
      <c r="S1155" s="16">
        <f>Raw_Data!Q1155</f>
        <v>71.400000000000006</v>
      </c>
      <c r="T1155" s="17">
        <f>Raw_Data!R1155</f>
        <v>0</v>
      </c>
      <c r="U1155" s="13" t="str">
        <f>Raw_Data!S1155</f>
        <v>Low</v>
      </c>
      <c r="V1155" s="13" t="str">
        <f>Raw_Data!T1155</f>
        <v>Backlog</v>
      </c>
    </row>
    <row r="1156" spans="1:22" x14ac:dyDescent="0.3">
      <c r="A1156" s="13" t="str">
        <f>Raw_Data!A1156</f>
        <v>EMP015</v>
      </c>
      <c r="B1156" s="13" t="str">
        <f>Raw_Data!B1156</f>
        <v>Siddharth Roy</v>
      </c>
      <c r="C1156" s="13" t="str">
        <f>Raw_Data!C1156</f>
        <v>Customer Support</v>
      </c>
      <c r="D1156" s="13" t="str">
        <f>Raw_Data!D1156</f>
        <v>Senior Executive</v>
      </c>
      <c r="E1156" s="13" t="str">
        <f>Raw_Data!E1156</f>
        <v>Kolkata</v>
      </c>
      <c r="F1156" s="13" t="str">
        <f>Raw_Data!F1156</f>
        <v>Ritu Ghosh</v>
      </c>
      <c r="G1156" s="14">
        <f>DATE(VALUE(RIGHT(Raw_Data!G1156,4)),VALUE(MID(Raw_Data!G1156,4,2)),VALUE(LEFT(Raw_Data!G1156,2)))</f>
        <v>46179</v>
      </c>
      <c r="H1156" s="13" t="str">
        <f t="shared" si="72"/>
        <v>Jun-2026</v>
      </c>
      <c r="I1156" s="13" t="str">
        <f t="shared" si="73"/>
        <v>Sat</v>
      </c>
      <c r="J1156" s="13" t="str">
        <f>Raw_Data!H1156</f>
        <v>Present</v>
      </c>
      <c r="K1156" s="15">
        <f>IF(Raw_Data!I1156="","",TIMEVALUE(Raw_Data!I1156))</f>
        <v>0.38819444444444445</v>
      </c>
      <c r="L1156" s="15">
        <f>IF(Raw_Data!J1156="","",TIMEVALUE(Raw_Data!J1156))</f>
        <v>0.75</v>
      </c>
      <c r="M1156" s="13">
        <f>Raw_Data!K1156</f>
        <v>8.69</v>
      </c>
      <c r="N1156" s="13">
        <f>Raw_Data!L1156</f>
        <v>32</v>
      </c>
      <c r="O1156" s="13">
        <f>Raw_Data!M1156</f>
        <v>31</v>
      </c>
      <c r="P1156" s="13">
        <f t="shared" si="74"/>
        <v>1</v>
      </c>
      <c r="Q1156" s="13">
        <f>Raw_Data!O1156</f>
        <v>32</v>
      </c>
      <c r="R1156" s="16">
        <f t="shared" si="75"/>
        <v>96.875</v>
      </c>
      <c r="S1156" s="16">
        <f>Raw_Data!Q1156</f>
        <v>96.9</v>
      </c>
      <c r="T1156" s="17">
        <f>Raw_Data!R1156</f>
        <v>0.69</v>
      </c>
      <c r="U1156" s="13" t="str">
        <f>Raw_Data!S1156</f>
        <v>Medium</v>
      </c>
      <c r="V1156" s="13" t="str">
        <f>Raw_Data!T1156</f>
        <v>In Progress</v>
      </c>
    </row>
    <row r="1157" spans="1:22" x14ac:dyDescent="0.3">
      <c r="A1157" s="13" t="str">
        <f>Raw_Data!A1157</f>
        <v>EMP016</v>
      </c>
      <c r="B1157" s="13" t="str">
        <f>Raw_Data!B1157</f>
        <v>Pooja Saha</v>
      </c>
      <c r="C1157" s="13" t="str">
        <f>Raw_Data!C1157</f>
        <v>Operations</v>
      </c>
      <c r="D1157" s="13" t="str">
        <f>Raw_Data!D1157</f>
        <v>Process Executive</v>
      </c>
      <c r="E1157" s="13" t="str">
        <f>Raw_Data!E1157</f>
        <v>Durgapur</v>
      </c>
      <c r="F1157" s="13" t="str">
        <f>Raw_Data!F1157</f>
        <v>Amit Roy</v>
      </c>
      <c r="G1157" s="14">
        <f>DATE(VALUE(RIGHT(Raw_Data!G1157,4)),VALUE(MID(Raw_Data!G1157,4,2)),VALUE(LEFT(Raw_Data!G1157,2)))</f>
        <v>46179</v>
      </c>
      <c r="H1157" s="13" t="str">
        <f t="shared" si="72"/>
        <v>Jun-2026</v>
      </c>
      <c r="I1157" s="13" t="str">
        <f t="shared" si="73"/>
        <v>Sat</v>
      </c>
      <c r="J1157" s="13" t="str">
        <f>Raw_Data!H1157</f>
        <v>Present</v>
      </c>
      <c r="K1157" s="15">
        <f>IF(Raw_Data!I1157="","",TIMEVALUE(Raw_Data!I1157))</f>
        <v>0.37569444444444444</v>
      </c>
      <c r="L1157" s="15">
        <f>IF(Raw_Data!J1157="","",TIMEVALUE(Raw_Data!J1157))</f>
        <v>0.76736111111111116</v>
      </c>
      <c r="M1157" s="13">
        <f>Raw_Data!K1157</f>
        <v>9.4</v>
      </c>
      <c r="N1157" s="13">
        <f>Raw_Data!L1157</f>
        <v>16</v>
      </c>
      <c r="O1157" s="13">
        <f>Raw_Data!M1157</f>
        <v>15</v>
      </c>
      <c r="P1157" s="13">
        <f t="shared" si="74"/>
        <v>1</v>
      </c>
      <c r="Q1157" s="13">
        <f>Raw_Data!O1157</f>
        <v>16</v>
      </c>
      <c r="R1157" s="16">
        <f t="shared" si="75"/>
        <v>93.75</v>
      </c>
      <c r="S1157" s="16">
        <f>Raw_Data!Q1157</f>
        <v>93.8</v>
      </c>
      <c r="T1157" s="17">
        <f>Raw_Data!R1157</f>
        <v>1.4</v>
      </c>
      <c r="U1157" s="13" t="str">
        <f>Raw_Data!S1157</f>
        <v>Medium</v>
      </c>
      <c r="V1157" s="13" t="str">
        <f>Raw_Data!T1157</f>
        <v>In Progress</v>
      </c>
    </row>
    <row r="1158" spans="1:22" x14ac:dyDescent="0.3">
      <c r="A1158" s="13" t="str">
        <f>Raw_Data!A1158</f>
        <v>EMP017</v>
      </c>
      <c r="B1158" s="13" t="str">
        <f>Raw_Data!B1158</f>
        <v>Abhishek Paul</v>
      </c>
      <c r="C1158" s="13" t="str">
        <f>Raw_Data!C1158</f>
        <v>Operations</v>
      </c>
      <c r="D1158" s="13" t="str">
        <f>Raw_Data!D1158</f>
        <v>Process Executive</v>
      </c>
      <c r="E1158" s="13" t="str">
        <f>Raw_Data!E1158</f>
        <v>Durgapur</v>
      </c>
      <c r="F1158" s="13" t="str">
        <f>Raw_Data!F1158</f>
        <v>Amit Roy</v>
      </c>
      <c r="G1158" s="14">
        <f>DATE(VALUE(RIGHT(Raw_Data!G1158,4)),VALUE(MID(Raw_Data!G1158,4,2)),VALUE(LEFT(Raw_Data!G1158,2)))</f>
        <v>46179</v>
      </c>
      <c r="H1158" s="13" t="str">
        <f t="shared" si="72"/>
        <v>Jun-2026</v>
      </c>
      <c r="I1158" s="13" t="str">
        <f t="shared" si="73"/>
        <v>Sat</v>
      </c>
      <c r="J1158" s="13" t="str">
        <f>Raw_Data!H1158</f>
        <v>Present</v>
      </c>
      <c r="K1158" s="15">
        <f>IF(Raw_Data!I1158="","",TIMEVALUE(Raw_Data!I1158))</f>
        <v>0.41736111111111113</v>
      </c>
      <c r="L1158" s="15">
        <f>IF(Raw_Data!J1158="","",TIMEVALUE(Raw_Data!J1158))</f>
        <v>0.74722222222222223</v>
      </c>
      <c r="M1158" s="13">
        <f>Raw_Data!K1158</f>
        <v>7.92</v>
      </c>
      <c r="N1158" s="13">
        <f>Raw_Data!L1158</f>
        <v>31</v>
      </c>
      <c r="O1158" s="13">
        <f>Raw_Data!M1158</f>
        <v>29</v>
      </c>
      <c r="P1158" s="13">
        <f t="shared" si="74"/>
        <v>2</v>
      </c>
      <c r="Q1158" s="13">
        <f>Raw_Data!O1158</f>
        <v>31</v>
      </c>
      <c r="R1158" s="16">
        <f t="shared" si="75"/>
        <v>93.548387096774192</v>
      </c>
      <c r="S1158" s="16">
        <f>Raw_Data!Q1158</f>
        <v>93.5</v>
      </c>
      <c r="T1158" s="17">
        <f>Raw_Data!R1158</f>
        <v>0</v>
      </c>
      <c r="U1158" s="13" t="str">
        <f>Raw_Data!S1158</f>
        <v>Low</v>
      </c>
      <c r="V1158" s="13" t="str">
        <f>Raw_Data!T1158</f>
        <v>In Progress</v>
      </c>
    </row>
    <row r="1159" spans="1:22" x14ac:dyDescent="0.3">
      <c r="A1159" s="13" t="str">
        <f>Raw_Data!A1159</f>
        <v>EMP018</v>
      </c>
      <c r="B1159" s="13" t="str">
        <f>Raw_Data!B1159</f>
        <v>Nandini Ghosh</v>
      </c>
      <c r="C1159" s="13" t="str">
        <f>Raw_Data!C1159</f>
        <v>Finance</v>
      </c>
      <c r="D1159" s="13" t="str">
        <f>Raw_Data!D1159</f>
        <v>Finance Executive</v>
      </c>
      <c r="E1159" s="13" t="str">
        <f>Raw_Data!E1159</f>
        <v>Durgapur</v>
      </c>
      <c r="F1159" s="13" t="str">
        <f>Raw_Data!F1159</f>
        <v>Neha Sen</v>
      </c>
      <c r="G1159" s="14">
        <f>DATE(VALUE(RIGHT(Raw_Data!G1159,4)),VALUE(MID(Raw_Data!G1159,4,2)),VALUE(LEFT(Raw_Data!G1159,2)))</f>
        <v>46179</v>
      </c>
      <c r="H1159" s="13" t="str">
        <f t="shared" si="72"/>
        <v>Jun-2026</v>
      </c>
      <c r="I1159" s="13" t="str">
        <f t="shared" si="73"/>
        <v>Sat</v>
      </c>
      <c r="J1159" s="13" t="str">
        <f>Raw_Data!H1159</f>
        <v>Present</v>
      </c>
      <c r="K1159" s="15">
        <f>IF(Raw_Data!I1159="","",TIMEVALUE(Raw_Data!I1159))</f>
        <v>0.38124999999999998</v>
      </c>
      <c r="L1159" s="15">
        <f>IF(Raw_Data!J1159="","",TIMEVALUE(Raw_Data!J1159))</f>
        <v>0.76597222222222228</v>
      </c>
      <c r="M1159" s="13">
        <f>Raw_Data!K1159</f>
        <v>9.24</v>
      </c>
      <c r="N1159" s="13">
        <f>Raw_Data!L1159</f>
        <v>10</v>
      </c>
      <c r="O1159" s="13">
        <f>Raw_Data!M1159</f>
        <v>8</v>
      </c>
      <c r="P1159" s="13">
        <f t="shared" si="74"/>
        <v>2</v>
      </c>
      <c r="Q1159" s="13">
        <f>Raw_Data!O1159</f>
        <v>10</v>
      </c>
      <c r="R1159" s="16">
        <f t="shared" si="75"/>
        <v>80</v>
      </c>
      <c r="S1159" s="16">
        <f>Raw_Data!Q1159</f>
        <v>80</v>
      </c>
      <c r="T1159" s="17">
        <f>Raw_Data!R1159</f>
        <v>1.24</v>
      </c>
      <c r="U1159" s="13" t="str">
        <f>Raw_Data!S1159</f>
        <v>High</v>
      </c>
      <c r="V1159" s="13" t="str">
        <f>Raw_Data!T1159</f>
        <v>In Progress</v>
      </c>
    </row>
    <row r="1160" spans="1:22" x14ac:dyDescent="0.3">
      <c r="A1160" s="13" t="str">
        <f>Raw_Data!A1160</f>
        <v>EMP019</v>
      </c>
      <c r="B1160" s="13" t="str">
        <f>Raw_Data!B1160</f>
        <v>Manish Kumar</v>
      </c>
      <c r="C1160" s="13" t="str">
        <f>Raw_Data!C1160</f>
        <v>Sales</v>
      </c>
      <c r="D1160" s="13" t="str">
        <f>Raw_Data!D1160</f>
        <v>Sales Executive</v>
      </c>
      <c r="E1160" s="13" t="str">
        <f>Raw_Data!E1160</f>
        <v>Durgapur</v>
      </c>
      <c r="F1160" s="13" t="str">
        <f>Raw_Data!F1160</f>
        <v>Sourav Das</v>
      </c>
      <c r="G1160" s="14">
        <f>DATE(VALUE(RIGHT(Raw_Data!G1160,4)),VALUE(MID(Raw_Data!G1160,4,2)),VALUE(LEFT(Raw_Data!G1160,2)))</f>
        <v>46179</v>
      </c>
      <c r="H1160" s="13" t="str">
        <f t="shared" si="72"/>
        <v>Jun-2026</v>
      </c>
      <c r="I1160" s="13" t="str">
        <f t="shared" si="73"/>
        <v>Sat</v>
      </c>
      <c r="J1160" s="13" t="str">
        <f>Raw_Data!H1160</f>
        <v>Present</v>
      </c>
      <c r="K1160" s="15">
        <f>IF(Raw_Data!I1160="","",TIMEVALUE(Raw_Data!I1160))</f>
        <v>0.38472222222222224</v>
      </c>
      <c r="L1160" s="15">
        <f>IF(Raw_Data!J1160="","",TIMEVALUE(Raw_Data!J1160))</f>
        <v>0.72291666666666665</v>
      </c>
      <c r="M1160" s="13">
        <f>Raw_Data!K1160</f>
        <v>8.1199999999999992</v>
      </c>
      <c r="N1160" s="13">
        <f>Raw_Data!L1160</f>
        <v>24</v>
      </c>
      <c r="O1160" s="13">
        <f>Raw_Data!M1160</f>
        <v>24</v>
      </c>
      <c r="P1160" s="13">
        <f t="shared" si="74"/>
        <v>0</v>
      </c>
      <c r="Q1160" s="13">
        <f>Raw_Data!O1160</f>
        <v>24</v>
      </c>
      <c r="R1160" s="16">
        <f t="shared" si="75"/>
        <v>100</v>
      </c>
      <c r="S1160" s="16">
        <f>Raw_Data!Q1160</f>
        <v>100</v>
      </c>
      <c r="T1160" s="17">
        <f>Raw_Data!R1160</f>
        <v>0.12</v>
      </c>
      <c r="U1160" s="13" t="str">
        <f>Raw_Data!S1160</f>
        <v>Low</v>
      </c>
      <c r="V1160" s="13" t="str">
        <f>Raw_Data!T1160</f>
        <v>Closed</v>
      </c>
    </row>
    <row r="1161" spans="1:22" x14ac:dyDescent="0.3">
      <c r="A1161" s="13" t="str">
        <f>Raw_Data!A1161</f>
        <v>EMP020</v>
      </c>
      <c r="B1161" s="13" t="str">
        <f>Raw_Data!B1161</f>
        <v>Riya Chatterjee</v>
      </c>
      <c r="C1161" s="13" t="str">
        <f>Raw_Data!C1161</f>
        <v>Customer Support</v>
      </c>
      <c r="D1161" s="13" t="str">
        <f>Raw_Data!D1161</f>
        <v>Support Executive</v>
      </c>
      <c r="E1161" s="13" t="str">
        <f>Raw_Data!E1161</f>
        <v>Durgapur</v>
      </c>
      <c r="F1161" s="13" t="str">
        <f>Raw_Data!F1161</f>
        <v>Ritu Ghosh</v>
      </c>
      <c r="G1161" s="14">
        <f>DATE(VALUE(RIGHT(Raw_Data!G1161,4)),VALUE(MID(Raw_Data!G1161,4,2)),VALUE(LEFT(Raw_Data!G1161,2)))</f>
        <v>46179</v>
      </c>
      <c r="H1161" s="13" t="str">
        <f t="shared" si="72"/>
        <v>Jun-2026</v>
      </c>
      <c r="I1161" s="13" t="str">
        <f t="shared" si="73"/>
        <v>Sat</v>
      </c>
      <c r="J1161" s="13" t="str">
        <f>Raw_Data!H1161</f>
        <v>Present</v>
      </c>
      <c r="K1161" s="15">
        <f>IF(Raw_Data!I1161="","",TIMEVALUE(Raw_Data!I1161))</f>
        <v>0.38194444444444442</v>
      </c>
      <c r="L1161" s="15">
        <f>IF(Raw_Data!J1161="","",TIMEVALUE(Raw_Data!J1161))</f>
        <v>0.74652777777777779</v>
      </c>
      <c r="M1161" s="13">
        <f>Raw_Data!K1161</f>
        <v>8.76</v>
      </c>
      <c r="N1161" s="13">
        <f>Raw_Data!L1161</f>
        <v>27</v>
      </c>
      <c r="O1161" s="13">
        <f>Raw_Data!M1161</f>
        <v>24</v>
      </c>
      <c r="P1161" s="13">
        <f t="shared" si="74"/>
        <v>3</v>
      </c>
      <c r="Q1161" s="13">
        <f>Raw_Data!O1161</f>
        <v>27</v>
      </c>
      <c r="R1161" s="16">
        <f t="shared" si="75"/>
        <v>88.888888888888886</v>
      </c>
      <c r="S1161" s="16">
        <f>Raw_Data!Q1161</f>
        <v>88.9</v>
      </c>
      <c r="T1161" s="17">
        <f>Raw_Data!R1161</f>
        <v>0.76</v>
      </c>
      <c r="U1161" s="13" t="str">
        <f>Raw_Data!S1161</f>
        <v>Medium</v>
      </c>
      <c r="V1161" s="13" t="str">
        <f>Raw_Data!T1161</f>
        <v>In Progress</v>
      </c>
    </row>
    <row r="1162" spans="1:22" x14ac:dyDescent="0.3">
      <c r="A1162" s="13" t="str">
        <f>Raw_Data!A1162</f>
        <v>EMP001</v>
      </c>
      <c r="B1162" s="13" t="str">
        <f>Raw_Data!B1162</f>
        <v>Aarav Sharma</v>
      </c>
      <c r="C1162" s="13" t="str">
        <f>Raw_Data!C1162</f>
        <v>Operations</v>
      </c>
      <c r="D1162" s="13" t="str">
        <f>Raw_Data!D1162</f>
        <v>MIS Executive</v>
      </c>
      <c r="E1162" s="13" t="str">
        <f>Raw_Data!E1162</f>
        <v>Kolkata</v>
      </c>
      <c r="F1162" s="13" t="str">
        <f>Raw_Data!F1162</f>
        <v>Amit Roy</v>
      </c>
      <c r="G1162" s="14">
        <f>DATE(VALUE(RIGHT(Raw_Data!G1162,4)),VALUE(MID(Raw_Data!G1162,4,2)),VALUE(LEFT(Raw_Data!G1162,2)))</f>
        <v>46181</v>
      </c>
      <c r="H1162" s="13" t="str">
        <f t="shared" si="72"/>
        <v>Jun-2026</v>
      </c>
      <c r="I1162" s="13" t="str">
        <f t="shared" si="73"/>
        <v>Mon</v>
      </c>
      <c r="J1162" s="13" t="str">
        <f>Raw_Data!H1162</f>
        <v>Present</v>
      </c>
      <c r="K1162" s="15">
        <f>IF(Raw_Data!I1162="","",TIMEVALUE(Raw_Data!I1162))</f>
        <v>0.38819444444444445</v>
      </c>
      <c r="L1162" s="15">
        <f>IF(Raw_Data!J1162="","",TIMEVALUE(Raw_Data!J1162))</f>
        <v>0.75902777777777775</v>
      </c>
      <c r="M1162" s="13">
        <f>Raw_Data!K1162</f>
        <v>8.91</v>
      </c>
      <c r="N1162" s="13">
        <f>Raw_Data!L1162</f>
        <v>22</v>
      </c>
      <c r="O1162" s="13">
        <f>Raw_Data!M1162</f>
        <v>20</v>
      </c>
      <c r="P1162" s="13">
        <f t="shared" si="74"/>
        <v>2</v>
      </c>
      <c r="Q1162" s="13">
        <f>Raw_Data!O1162</f>
        <v>22</v>
      </c>
      <c r="R1162" s="16">
        <f t="shared" si="75"/>
        <v>90.909090909090907</v>
      </c>
      <c r="S1162" s="16">
        <f>Raw_Data!Q1162</f>
        <v>90.9</v>
      </c>
      <c r="T1162" s="17">
        <f>Raw_Data!R1162</f>
        <v>0.91</v>
      </c>
      <c r="U1162" s="13" t="str">
        <f>Raw_Data!S1162</f>
        <v>High</v>
      </c>
      <c r="V1162" s="13" t="str">
        <f>Raw_Data!T1162</f>
        <v>In Progress</v>
      </c>
    </row>
    <row r="1163" spans="1:22" x14ac:dyDescent="0.3">
      <c r="A1163" s="13" t="str">
        <f>Raw_Data!A1163</f>
        <v>EMP002</v>
      </c>
      <c r="B1163" s="13" t="str">
        <f>Raw_Data!B1163</f>
        <v>Priya Singh</v>
      </c>
      <c r="C1163" s="13" t="str">
        <f>Raw_Data!C1163</f>
        <v>Operations</v>
      </c>
      <c r="D1163" s="13" t="str">
        <f>Raw_Data!D1163</f>
        <v>Process Executive</v>
      </c>
      <c r="E1163" s="13" t="str">
        <f>Raw_Data!E1163</f>
        <v>Kolkata</v>
      </c>
      <c r="F1163" s="13" t="str">
        <f>Raw_Data!F1163</f>
        <v>Amit Roy</v>
      </c>
      <c r="G1163" s="14">
        <f>DATE(VALUE(RIGHT(Raw_Data!G1163,4)),VALUE(MID(Raw_Data!G1163,4,2)),VALUE(LEFT(Raw_Data!G1163,2)))</f>
        <v>46181</v>
      </c>
      <c r="H1163" s="13" t="str">
        <f t="shared" si="72"/>
        <v>Jun-2026</v>
      </c>
      <c r="I1163" s="13" t="str">
        <f t="shared" si="73"/>
        <v>Mon</v>
      </c>
      <c r="J1163" s="13" t="str">
        <f>Raw_Data!H1163</f>
        <v>Present</v>
      </c>
      <c r="K1163" s="15">
        <f>IF(Raw_Data!I1163="","",TIMEVALUE(Raw_Data!I1163))</f>
        <v>0.3888888888888889</v>
      </c>
      <c r="L1163" s="15">
        <f>IF(Raw_Data!J1163="","",TIMEVALUE(Raw_Data!J1163))</f>
        <v>0.73958333333333337</v>
      </c>
      <c r="M1163" s="13">
        <f>Raw_Data!K1163</f>
        <v>8.42</v>
      </c>
      <c r="N1163" s="13">
        <f>Raw_Data!L1163</f>
        <v>20</v>
      </c>
      <c r="O1163" s="13">
        <f>Raw_Data!M1163</f>
        <v>18</v>
      </c>
      <c r="P1163" s="13">
        <f t="shared" si="74"/>
        <v>2</v>
      </c>
      <c r="Q1163" s="13">
        <f>Raw_Data!O1163</f>
        <v>20</v>
      </c>
      <c r="R1163" s="16">
        <f t="shared" si="75"/>
        <v>90</v>
      </c>
      <c r="S1163" s="16">
        <f>Raw_Data!Q1163</f>
        <v>90</v>
      </c>
      <c r="T1163" s="17">
        <f>Raw_Data!R1163</f>
        <v>0.42</v>
      </c>
      <c r="U1163" s="13" t="str">
        <f>Raw_Data!S1163</f>
        <v>Low</v>
      </c>
      <c r="V1163" s="13" t="str">
        <f>Raw_Data!T1163</f>
        <v>In Progress</v>
      </c>
    </row>
    <row r="1164" spans="1:22" x14ac:dyDescent="0.3">
      <c r="A1164" s="13" t="str">
        <f>Raw_Data!A1164</f>
        <v>EMP003</v>
      </c>
      <c r="B1164" s="13" t="str">
        <f>Raw_Data!B1164</f>
        <v>Rahul Verma</v>
      </c>
      <c r="C1164" s="13" t="str">
        <f>Raw_Data!C1164</f>
        <v>Operations</v>
      </c>
      <c r="D1164" s="13" t="str">
        <f>Raw_Data!D1164</f>
        <v>Process Executive</v>
      </c>
      <c r="E1164" s="13" t="str">
        <f>Raw_Data!E1164</f>
        <v>Kolkata</v>
      </c>
      <c r="F1164" s="13" t="str">
        <f>Raw_Data!F1164</f>
        <v>Amit Roy</v>
      </c>
      <c r="G1164" s="14">
        <f>DATE(VALUE(RIGHT(Raw_Data!G1164,4)),VALUE(MID(Raw_Data!G1164,4,2)),VALUE(LEFT(Raw_Data!G1164,2)))</f>
        <v>46181</v>
      </c>
      <c r="H1164" s="13" t="str">
        <f t="shared" si="72"/>
        <v>Jun-2026</v>
      </c>
      <c r="I1164" s="13" t="str">
        <f t="shared" si="73"/>
        <v>Mon</v>
      </c>
      <c r="J1164" s="13" t="str">
        <f>Raw_Data!H1164</f>
        <v>Present</v>
      </c>
      <c r="K1164" s="15">
        <f>IF(Raw_Data!I1164="","",TIMEVALUE(Raw_Data!I1164))</f>
        <v>0.37569444444444444</v>
      </c>
      <c r="L1164" s="15">
        <f>IF(Raw_Data!J1164="","",TIMEVALUE(Raw_Data!J1164))</f>
        <v>0.68819444444444444</v>
      </c>
      <c r="M1164" s="13">
        <f>Raw_Data!K1164</f>
        <v>7.51</v>
      </c>
      <c r="N1164" s="13">
        <f>Raw_Data!L1164</f>
        <v>28</v>
      </c>
      <c r="O1164" s="13">
        <f>Raw_Data!M1164</f>
        <v>25</v>
      </c>
      <c r="P1164" s="13">
        <f t="shared" si="74"/>
        <v>3</v>
      </c>
      <c r="Q1164" s="13">
        <f>Raw_Data!O1164</f>
        <v>28</v>
      </c>
      <c r="R1164" s="16">
        <f t="shared" si="75"/>
        <v>89.285714285714292</v>
      </c>
      <c r="S1164" s="16">
        <f>Raw_Data!Q1164</f>
        <v>89.3</v>
      </c>
      <c r="T1164" s="17">
        <f>Raw_Data!R1164</f>
        <v>0</v>
      </c>
      <c r="U1164" s="13" t="str">
        <f>Raw_Data!S1164</f>
        <v>Medium</v>
      </c>
      <c r="V1164" s="13" t="str">
        <f>Raw_Data!T1164</f>
        <v>In Progress</v>
      </c>
    </row>
    <row r="1165" spans="1:22" x14ac:dyDescent="0.3">
      <c r="A1165" s="13" t="str">
        <f>Raw_Data!A1165</f>
        <v>EMP004</v>
      </c>
      <c r="B1165" s="13" t="str">
        <f>Raw_Data!B1165</f>
        <v>Sneha Das</v>
      </c>
      <c r="C1165" s="13" t="str">
        <f>Raw_Data!C1165</f>
        <v>Operations</v>
      </c>
      <c r="D1165" s="13" t="str">
        <f>Raw_Data!D1165</f>
        <v>Senior Executive</v>
      </c>
      <c r="E1165" s="13" t="str">
        <f>Raw_Data!E1165</f>
        <v>Kolkata</v>
      </c>
      <c r="F1165" s="13" t="str">
        <f>Raw_Data!F1165</f>
        <v>Amit Roy</v>
      </c>
      <c r="G1165" s="14">
        <f>DATE(VALUE(RIGHT(Raw_Data!G1165,4)),VALUE(MID(Raw_Data!G1165,4,2)),VALUE(LEFT(Raw_Data!G1165,2)))</f>
        <v>46181</v>
      </c>
      <c r="H1165" s="13" t="str">
        <f t="shared" si="72"/>
        <v>Jun-2026</v>
      </c>
      <c r="I1165" s="13" t="str">
        <f t="shared" si="73"/>
        <v>Mon</v>
      </c>
      <c r="J1165" s="13" t="str">
        <f>Raw_Data!H1165</f>
        <v>Present</v>
      </c>
      <c r="K1165" s="15">
        <f>IF(Raw_Data!I1165="","",TIMEVALUE(Raw_Data!I1165))</f>
        <v>0.38124999999999998</v>
      </c>
      <c r="L1165" s="15">
        <f>IF(Raw_Data!J1165="","",TIMEVALUE(Raw_Data!J1165))</f>
        <v>0.73958333333333337</v>
      </c>
      <c r="M1165" s="13">
        <f>Raw_Data!K1165</f>
        <v>8.6</v>
      </c>
      <c r="N1165" s="13">
        <f>Raw_Data!L1165</f>
        <v>21</v>
      </c>
      <c r="O1165" s="13">
        <f>Raw_Data!M1165</f>
        <v>18</v>
      </c>
      <c r="P1165" s="13">
        <f t="shared" si="74"/>
        <v>3</v>
      </c>
      <c r="Q1165" s="13">
        <f>Raw_Data!O1165</f>
        <v>21</v>
      </c>
      <c r="R1165" s="16">
        <f t="shared" si="75"/>
        <v>85.714285714285708</v>
      </c>
      <c r="S1165" s="16">
        <f>Raw_Data!Q1165</f>
        <v>85.7</v>
      </c>
      <c r="T1165" s="17">
        <f>Raw_Data!R1165</f>
        <v>0.6</v>
      </c>
      <c r="U1165" s="13" t="str">
        <f>Raw_Data!S1165</f>
        <v>Medium</v>
      </c>
      <c r="V1165" s="13" t="str">
        <f>Raw_Data!T1165</f>
        <v>In Progress</v>
      </c>
    </row>
    <row r="1166" spans="1:22" x14ac:dyDescent="0.3">
      <c r="A1166" s="13" t="str">
        <f>Raw_Data!A1166</f>
        <v>EMP005</v>
      </c>
      <c r="B1166" s="13" t="str">
        <f>Raw_Data!B1166</f>
        <v>Vikram Patel</v>
      </c>
      <c r="C1166" s="13" t="str">
        <f>Raw_Data!C1166</f>
        <v>Operations</v>
      </c>
      <c r="D1166" s="13" t="str">
        <f>Raw_Data!D1166</f>
        <v>Process Executive</v>
      </c>
      <c r="E1166" s="13" t="str">
        <f>Raw_Data!E1166</f>
        <v>Kolkata</v>
      </c>
      <c r="F1166" s="13" t="str">
        <f>Raw_Data!F1166</f>
        <v>Amit Roy</v>
      </c>
      <c r="G1166" s="14">
        <f>DATE(VALUE(RIGHT(Raw_Data!G1166,4)),VALUE(MID(Raw_Data!G1166,4,2)),VALUE(LEFT(Raw_Data!G1166,2)))</f>
        <v>46181</v>
      </c>
      <c r="H1166" s="13" t="str">
        <f t="shared" si="72"/>
        <v>Jun-2026</v>
      </c>
      <c r="I1166" s="13" t="str">
        <f t="shared" si="73"/>
        <v>Mon</v>
      </c>
      <c r="J1166" s="13" t="str">
        <f>Raw_Data!H1166</f>
        <v>Present</v>
      </c>
      <c r="K1166" s="15">
        <f>IF(Raw_Data!I1166="","",TIMEVALUE(Raw_Data!I1166))</f>
        <v>0.38611111111111113</v>
      </c>
      <c r="L1166" s="15">
        <f>IF(Raw_Data!J1166="","",TIMEVALUE(Raw_Data!J1166))</f>
        <v>0.74444444444444446</v>
      </c>
      <c r="M1166" s="13">
        <f>Raw_Data!K1166</f>
        <v>8.61</v>
      </c>
      <c r="N1166" s="13">
        <f>Raw_Data!L1166</f>
        <v>23</v>
      </c>
      <c r="O1166" s="13">
        <f>Raw_Data!M1166</f>
        <v>22</v>
      </c>
      <c r="P1166" s="13">
        <f t="shared" si="74"/>
        <v>1</v>
      </c>
      <c r="Q1166" s="13">
        <f>Raw_Data!O1166</f>
        <v>23</v>
      </c>
      <c r="R1166" s="16">
        <f t="shared" si="75"/>
        <v>95.652173913043484</v>
      </c>
      <c r="S1166" s="16">
        <f>Raw_Data!Q1166</f>
        <v>95.7</v>
      </c>
      <c r="T1166" s="17">
        <f>Raw_Data!R1166</f>
        <v>0.61</v>
      </c>
      <c r="U1166" s="13" t="str">
        <f>Raw_Data!S1166</f>
        <v>Low</v>
      </c>
      <c r="V1166" s="13" t="str">
        <f>Raw_Data!T1166</f>
        <v>In Progress</v>
      </c>
    </row>
    <row r="1167" spans="1:22" x14ac:dyDescent="0.3">
      <c r="A1167" s="13" t="str">
        <f>Raw_Data!A1167</f>
        <v>EMP006</v>
      </c>
      <c r="B1167" s="13" t="str">
        <f>Raw_Data!B1167</f>
        <v>Ananya Gupta</v>
      </c>
      <c r="C1167" s="13" t="str">
        <f>Raw_Data!C1167</f>
        <v>Finance</v>
      </c>
      <c r="D1167" s="13" t="str">
        <f>Raw_Data!D1167</f>
        <v>Finance Executive</v>
      </c>
      <c r="E1167" s="13" t="str">
        <f>Raw_Data!E1167</f>
        <v>Kolkata</v>
      </c>
      <c r="F1167" s="13" t="str">
        <f>Raw_Data!F1167</f>
        <v>Neha Sen</v>
      </c>
      <c r="G1167" s="14">
        <f>DATE(VALUE(RIGHT(Raw_Data!G1167,4)),VALUE(MID(Raw_Data!G1167,4,2)),VALUE(LEFT(Raw_Data!G1167,2)))</f>
        <v>46181</v>
      </c>
      <c r="H1167" s="13" t="str">
        <f t="shared" si="72"/>
        <v>Jun-2026</v>
      </c>
      <c r="I1167" s="13" t="str">
        <f t="shared" si="73"/>
        <v>Mon</v>
      </c>
      <c r="J1167" s="13" t="str">
        <f>Raw_Data!H1167</f>
        <v>Present</v>
      </c>
      <c r="K1167" s="15">
        <f>IF(Raw_Data!I1167="","",TIMEVALUE(Raw_Data!I1167))</f>
        <v>0.3840277777777778</v>
      </c>
      <c r="L1167" s="15">
        <f>IF(Raw_Data!J1167="","",TIMEVALUE(Raw_Data!J1167))</f>
        <v>0.71805555555555556</v>
      </c>
      <c r="M1167" s="13">
        <f>Raw_Data!K1167</f>
        <v>8.0299999999999994</v>
      </c>
      <c r="N1167" s="13">
        <f>Raw_Data!L1167</f>
        <v>23</v>
      </c>
      <c r="O1167" s="13">
        <f>Raw_Data!M1167</f>
        <v>17</v>
      </c>
      <c r="P1167" s="13">
        <f t="shared" si="74"/>
        <v>6</v>
      </c>
      <c r="Q1167" s="13">
        <f>Raw_Data!O1167</f>
        <v>23</v>
      </c>
      <c r="R1167" s="16">
        <f t="shared" si="75"/>
        <v>73.91304347826086</v>
      </c>
      <c r="S1167" s="16">
        <f>Raw_Data!Q1167</f>
        <v>73.900000000000006</v>
      </c>
      <c r="T1167" s="17">
        <f>Raw_Data!R1167</f>
        <v>0.03</v>
      </c>
      <c r="U1167" s="13" t="str">
        <f>Raw_Data!S1167</f>
        <v>Low</v>
      </c>
      <c r="V1167" s="13" t="str">
        <f>Raw_Data!T1167</f>
        <v>Pending</v>
      </c>
    </row>
    <row r="1168" spans="1:22" x14ac:dyDescent="0.3">
      <c r="A1168" s="13" t="str">
        <f>Raw_Data!A1168</f>
        <v>EMP007</v>
      </c>
      <c r="B1168" s="13" t="str">
        <f>Raw_Data!B1168</f>
        <v>Rohan Mehta</v>
      </c>
      <c r="C1168" s="13" t="str">
        <f>Raw_Data!C1168</f>
        <v>Finance</v>
      </c>
      <c r="D1168" s="13" t="str">
        <f>Raw_Data!D1168</f>
        <v>Accounts Executive</v>
      </c>
      <c r="E1168" s="13" t="str">
        <f>Raw_Data!E1168</f>
        <v>Kolkata</v>
      </c>
      <c r="F1168" s="13" t="str">
        <f>Raw_Data!F1168</f>
        <v>Neha Sen</v>
      </c>
      <c r="G1168" s="14">
        <f>DATE(VALUE(RIGHT(Raw_Data!G1168,4)),VALUE(MID(Raw_Data!G1168,4,2)),VALUE(LEFT(Raw_Data!G1168,2)))</f>
        <v>46181</v>
      </c>
      <c r="H1168" s="13" t="str">
        <f t="shared" si="72"/>
        <v>Jun-2026</v>
      </c>
      <c r="I1168" s="13" t="str">
        <f t="shared" si="73"/>
        <v>Mon</v>
      </c>
      <c r="J1168" s="13" t="str">
        <f>Raw_Data!H1168</f>
        <v>Present</v>
      </c>
      <c r="K1168" s="15">
        <f>IF(Raw_Data!I1168="","",TIMEVALUE(Raw_Data!I1168))</f>
        <v>0.42638888888888887</v>
      </c>
      <c r="L1168" s="15">
        <f>IF(Raw_Data!J1168="","",TIMEVALUE(Raw_Data!J1168))</f>
        <v>0.78611111111111109</v>
      </c>
      <c r="M1168" s="13">
        <f>Raw_Data!K1168</f>
        <v>8.64</v>
      </c>
      <c r="N1168" s="13">
        <f>Raw_Data!L1168</f>
        <v>14</v>
      </c>
      <c r="O1168" s="13">
        <f>Raw_Data!M1168</f>
        <v>11</v>
      </c>
      <c r="P1168" s="13">
        <f t="shared" si="74"/>
        <v>3</v>
      </c>
      <c r="Q1168" s="13">
        <f>Raw_Data!O1168</f>
        <v>14</v>
      </c>
      <c r="R1168" s="16">
        <f t="shared" si="75"/>
        <v>78.571428571428569</v>
      </c>
      <c r="S1168" s="16">
        <f>Raw_Data!Q1168</f>
        <v>78.599999999999994</v>
      </c>
      <c r="T1168" s="17">
        <f>Raw_Data!R1168</f>
        <v>0.64</v>
      </c>
      <c r="U1168" s="13" t="str">
        <f>Raw_Data!S1168</f>
        <v>Medium</v>
      </c>
      <c r="V1168" s="13" t="str">
        <f>Raw_Data!T1168</f>
        <v>In Progress</v>
      </c>
    </row>
    <row r="1169" spans="1:22" x14ac:dyDescent="0.3">
      <c r="A1169" s="13" t="str">
        <f>Raw_Data!A1169</f>
        <v>EMP008</v>
      </c>
      <c r="B1169" s="13" t="str">
        <f>Raw_Data!B1169</f>
        <v>Ishita Roy</v>
      </c>
      <c r="C1169" s="13" t="str">
        <f>Raw_Data!C1169</f>
        <v>Finance</v>
      </c>
      <c r="D1169" s="13" t="str">
        <f>Raw_Data!D1169</f>
        <v>Finance Executive</v>
      </c>
      <c r="E1169" s="13" t="str">
        <f>Raw_Data!E1169</f>
        <v>Kolkata</v>
      </c>
      <c r="F1169" s="13" t="str">
        <f>Raw_Data!F1169</f>
        <v>Neha Sen</v>
      </c>
      <c r="G1169" s="14">
        <f>DATE(VALUE(RIGHT(Raw_Data!G1169,4)),VALUE(MID(Raw_Data!G1169,4,2)),VALUE(LEFT(Raw_Data!G1169,2)))</f>
        <v>46181</v>
      </c>
      <c r="H1169" s="13" t="str">
        <f t="shared" si="72"/>
        <v>Jun-2026</v>
      </c>
      <c r="I1169" s="13" t="str">
        <f t="shared" si="73"/>
        <v>Mon</v>
      </c>
      <c r="J1169" s="13" t="str">
        <f>Raw_Data!H1169</f>
        <v>Leave</v>
      </c>
      <c r="K1169" s="15" t="str">
        <f>IF(Raw_Data!I1169="","",TIMEVALUE(Raw_Data!I1169))</f>
        <v/>
      </c>
      <c r="L1169" s="15" t="str">
        <f>IF(Raw_Data!J1169="","",TIMEVALUE(Raw_Data!J1169))</f>
        <v/>
      </c>
      <c r="M1169" s="13">
        <f>Raw_Data!K1169</f>
        <v>0</v>
      </c>
      <c r="N1169" s="13">
        <f>Raw_Data!L1169</f>
        <v>0</v>
      </c>
      <c r="O1169" s="13">
        <f>Raw_Data!M1169</f>
        <v>0</v>
      </c>
      <c r="P1169" s="13">
        <f t="shared" si="74"/>
        <v>0</v>
      </c>
      <c r="Q1169" s="13">
        <f>Raw_Data!O1169</f>
        <v>0</v>
      </c>
      <c r="R1169" s="16">
        <f t="shared" si="75"/>
        <v>0</v>
      </c>
      <c r="S1169" s="16">
        <f>Raw_Data!Q1169</f>
        <v>0</v>
      </c>
      <c r="T1169" s="17">
        <f>Raw_Data!R1169</f>
        <v>0</v>
      </c>
      <c r="U1169" s="13" t="str">
        <f>Raw_Data!S1169</f>
        <v>Low</v>
      </c>
      <c r="V1169" s="13" t="str">
        <f>Raw_Data!T1169</f>
        <v>Closed</v>
      </c>
    </row>
    <row r="1170" spans="1:22" x14ac:dyDescent="0.3">
      <c r="A1170" s="13" t="str">
        <f>Raw_Data!A1170</f>
        <v>EMP009</v>
      </c>
      <c r="B1170" s="13" t="str">
        <f>Raw_Data!B1170</f>
        <v>Arjun Nair</v>
      </c>
      <c r="C1170" s="13" t="str">
        <f>Raw_Data!C1170</f>
        <v>Sales</v>
      </c>
      <c r="D1170" s="13" t="str">
        <f>Raw_Data!D1170</f>
        <v>Sales Executive</v>
      </c>
      <c r="E1170" s="13" t="str">
        <f>Raw_Data!E1170</f>
        <v>Kolkata</v>
      </c>
      <c r="F1170" s="13" t="str">
        <f>Raw_Data!F1170</f>
        <v>Sourav Das</v>
      </c>
      <c r="G1170" s="14">
        <f>DATE(VALUE(RIGHT(Raw_Data!G1170,4)),VALUE(MID(Raw_Data!G1170,4,2)),VALUE(LEFT(Raw_Data!G1170,2)))</f>
        <v>46181</v>
      </c>
      <c r="H1170" s="13" t="str">
        <f t="shared" si="72"/>
        <v>Jun-2026</v>
      </c>
      <c r="I1170" s="13" t="str">
        <f t="shared" si="73"/>
        <v>Mon</v>
      </c>
      <c r="J1170" s="13" t="str">
        <f>Raw_Data!H1170</f>
        <v>Present</v>
      </c>
      <c r="K1170" s="15">
        <f>IF(Raw_Data!I1170="","",TIMEVALUE(Raw_Data!I1170))</f>
        <v>0.4236111111111111</v>
      </c>
      <c r="L1170" s="15">
        <f>IF(Raw_Data!J1170="","",TIMEVALUE(Raw_Data!J1170))</f>
        <v>0.73958333333333337</v>
      </c>
      <c r="M1170" s="13">
        <f>Raw_Data!K1170</f>
        <v>7.59</v>
      </c>
      <c r="N1170" s="13">
        <f>Raw_Data!L1170</f>
        <v>11</v>
      </c>
      <c r="O1170" s="13">
        <f>Raw_Data!M1170</f>
        <v>7</v>
      </c>
      <c r="P1170" s="13">
        <f t="shared" si="74"/>
        <v>4</v>
      </c>
      <c r="Q1170" s="13">
        <f>Raw_Data!O1170</f>
        <v>11</v>
      </c>
      <c r="R1170" s="16">
        <f t="shared" si="75"/>
        <v>63.636363636363633</v>
      </c>
      <c r="S1170" s="16">
        <f>Raw_Data!Q1170</f>
        <v>63.6</v>
      </c>
      <c r="T1170" s="17">
        <f>Raw_Data!R1170</f>
        <v>0</v>
      </c>
      <c r="U1170" s="13" t="str">
        <f>Raw_Data!S1170</f>
        <v>Low</v>
      </c>
      <c r="V1170" s="13" t="str">
        <f>Raw_Data!T1170</f>
        <v>Pending</v>
      </c>
    </row>
    <row r="1171" spans="1:22" x14ac:dyDescent="0.3">
      <c r="A1171" s="13" t="str">
        <f>Raw_Data!A1171</f>
        <v>EMP010</v>
      </c>
      <c r="B1171" s="13" t="str">
        <f>Raw_Data!B1171</f>
        <v>Meera Kapoor</v>
      </c>
      <c r="C1171" s="13" t="str">
        <f>Raw_Data!C1171</f>
        <v>Sales</v>
      </c>
      <c r="D1171" s="13" t="str">
        <f>Raw_Data!D1171</f>
        <v>Sales Executive</v>
      </c>
      <c r="E1171" s="13" t="str">
        <f>Raw_Data!E1171</f>
        <v>Kolkata</v>
      </c>
      <c r="F1171" s="13" t="str">
        <f>Raw_Data!F1171</f>
        <v>Sourav Das</v>
      </c>
      <c r="G1171" s="14">
        <f>DATE(VALUE(RIGHT(Raw_Data!G1171,4)),VALUE(MID(Raw_Data!G1171,4,2)),VALUE(LEFT(Raw_Data!G1171,2)))</f>
        <v>46181</v>
      </c>
      <c r="H1171" s="13" t="str">
        <f t="shared" si="72"/>
        <v>Jun-2026</v>
      </c>
      <c r="I1171" s="13" t="str">
        <f t="shared" si="73"/>
        <v>Mon</v>
      </c>
      <c r="J1171" s="13" t="str">
        <f>Raw_Data!H1171</f>
        <v>Present</v>
      </c>
      <c r="K1171" s="15">
        <f>IF(Raw_Data!I1171="","",TIMEVALUE(Raw_Data!I1171))</f>
        <v>0.37986111111111109</v>
      </c>
      <c r="L1171" s="15">
        <f>IF(Raw_Data!J1171="","",TIMEVALUE(Raw_Data!J1171))</f>
        <v>0.72638888888888886</v>
      </c>
      <c r="M1171" s="13">
        <f>Raw_Data!K1171</f>
        <v>8.32</v>
      </c>
      <c r="N1171" s="13">
        <f>Raw_Data!L1171</f>
        <v>22</v>
      </c>
      <c r="O1171" s="13">
        <f>Raw_Data!M1171</f>
        <v>17</v>
      </c>
      <c r="P1171" s="13">
        <f t="shared" si="74"/>
        <v>5</v>
      </c>
      <c r="Q1171" s="13">
        <f>Raw_Data!O1171</f>
        <v>22</v>
      </c>
      <c r="R1171" s="16">
        <f t="shared" si="75"/>
        <v>77.272727272727266</v>
      </c>
      <c r="S1171" s="16">
        <f>Raw_Data!Q1171</f>
        <v>77.3</v>
      </c>
      <c r="T1171" s="17">
        <f>Raw_Data!R1171</f>
        <v>0.32</v>
      </c>
      <c r="U1171" s="13" t="str">
        <f>Raw_Data!S1171</f>
        <v>Medium</v>
      </c>
      <c r="V1171" s="13" t="str">
        <f>Raw_Data!T1171</f>
        <v>Pending</v>
      </c>
    </row>
    <row r="1172" spans="1:22" x14ac:dyDescent="0.3">
      <c r="A1172" s="13" t="str">
        <f>Raw_Data!A1172</f>
        <v>EMP011</v>
      </c>
      <c r="B1172" s="13" t="str">
        <f>Raw_Data!B1172</f>
        <v>Karan Malhotra</v>
      </c>
      <c r="C1172" s="13" t="str">
        <f>Raw_Data!C1172</f>
        <v>Sales</v>
      </c>
      <c r="D1172" s="13" t="str">
        <f>Raw_Data!D1172</f>
        <v>Senior Executive</v>
      </c>
      <c r="E1172" s="13" t="str">
        <f>Raw_Data!E1172</f>
        <v>Kolkata</v>
      </c>
      <c r="F1172" s="13" t="str">
        <f>Raw_Data!F1172</f>
        <v>Sourav Das</v>
      </c>
      <c r="G1172" s="14">
        <f>DATE(VALUE(RIGHT(Raw_Data!G1172,4)),VALUE(MID(Raw_Data!G1172,4,2)),VALUE(LEFT(Raw_Data!G1172,2)))</f>
        <v>46181</v>
      </c>
      <c r="H1172" s="13" t="str">
        <f t="shared" si="72"/>
        <v>Jun-2026</v>
      </c>
      <c r="I1172" s="13" t="str">
        <f t="shared" si="73"/>
        <v>Mon</v>
      </c>
      <c r="J1172" s="13" t="str">
        <f>Raw_Data!H1172</f>
        <v>Present</v>
      </c>
      <c r="K1172" s="15">
        <f>IF(Raw_Data!I1172="","",TIMEVALUE(Raw_Data!I1172))</f>
        <v>0.38333333333333336</v>
      </c>
      <c r="L1172" s="15">
        <f>IF(Raw_Data!J1172="","",TIMEVALUE(Raw_Data!J1172))</f>
        <v>0.70347222222222228</v>
      </c>
      <c r="M1172" s="13">
        <f>Raw_Data!K1172</f>
        <v>7.69</v>
      </c>
      <c r="N1172" s="13">
        <f>Raw_Data!L1172</f>
        <v>26</v>
      </c>
      <c r="O1172" s="13">
        <f>Raw_Data!M1172</f>
        <v>21</v>
      </c>
      <c r="P1172" s="13">
        <f t="shared" si="74"/>
        <v>5</v>
      </c>
      <c r="Q1172" s="13">
        <f>Raw_Data!O1172</f>
        <v>26</v>
      </c>
      <c r="R1172" s="16">
        <f t="shared" si="75"/>
        <v>80.769230769230774</v>
      </c>
      <c r="S1172" s="16">
        <f>Raw_Data!Q1172</f>
        <v>80.8</v>
      </c>
      <c r="T1172" s="17">
        <f>Raw_Data!R1172</f>
        <v>0</v>
      </c>
      <c r="U1172" s="13" t="str">
        <f>Raw_Data!S1172</f>
        <v>Low</v>
      </c>
      <c r="V1172" s="13" t="str">
        <f>Raw_Data!T1172</f>
        <v>Pending</v>
      </c>
    </row>
    <row r="1173" spans="1:22" x14ac:dyDescent="0.3">
      <c r="A1173" s="13" t="str">
        <f>Raw_Data!A1173</f>
        <v>EMP012</v>
      </c>
      <c r="B1173" s="13" t="str">
        <f>Raw_Data!B1173</f>
        <v>Tanya Bose</v>
      </c>
      <c r="C1173" s="13" t="str">
        <f>Raw_Data!C1173</f>
        <v>HR</v>
      </c>
      <c r="D1173" s="13" t="str">
        <f>Raw_Data!D1173</f>
        <v>HR Executive</v>
      </c>
      <c r="E1173" s="13" t="str">
        <f>Raw_Data!E1173</f>
        <v>Kolkata</v>
      </c>
      <c r="F1173" s="13" t="str">
        <f>Raw_Data!F1173</f>
        <v>Ritu Ghosh</v>
      </c>
      <c r="G1173" s="14">
        <f>DATE(VALUE(RIGHT(Raw_Data!G1173,4)),VALUE(MID(Raw_Data!G1173,4,2)),VALUE(LEFT(Raw_Data!G1173,2)))</f>
        <v>46181</v>
      </c>
      <c r="H1173" s="13" t="str">
        <f t="shared" si="72"/>
        <v>Jun-2026</v>
      </c>
      <c r="I1173" s="13" t="str">
        <f t="shared" si="73"/>
        <v>Mon</v>
      </c>
      <c r="J1173" s="13" t="str">
        <f>Raw_Data!H1173</f>
        <v>Present</v>
      </c>
      <c r="K1173" s="15">
        <f>IF(Raw_Data!I1173="","",TIMEVALUE(Raw_Data!I1173))</f>
        <v>0.37777777777777777</v>
      </c>
      <c r="L1173" s="15">
        <f>IF(Raw_Data!J1173="","",TIMEVALUE(Raw_Data!J1173))</f>
        <v>0.70694444444444449</v>
      </c>
      <c r="M1173" s="13">
        <f>Raw_Data!K1173</f>
        <v>7.9</v>
      </c>
      <c r="N1173" s="13">
        <f>Raw_Data!L1173</f>
        <v>25</v>
      </c>
      <c r="O1173" s="13">
        <f>Raw_Data!M1173</f>
        <v>19</v>
      </c>
      <c r="P1173" s="13">
        <f t="shared" si="74"/>
        <v>6</v>
      </c>
      <c r="Q1173" s="13">
        <f>Raw_Data!O1173</f>
        <v>25</v>
      </c>
      <c r="R1173" s="16">
        <f t="shared" si="75"/>
        <v>76</v>
      </c>
      <c r="S1173" s="16">
        <f>Raw_Data!Q1173</f>
        <v>76</v>
      </c>
      <c r="T1173" s="17">
        <f>Raw_Data!R1173</f>
        <v>0</v>
      </c>
      <c r="U1173" s="13" t="str">
        <f>Raw_Data!S1173</f>
        <v>Medium</v>
      </c>
      <c r="V1173" s="13" t="str">
        <f>Raw_Data!T1173</f>
        <v>Pending</v>
      </c>
    </row>
    <row r="1174" spans="1:22" x14ac:dyDescent="0.3">
      <c r="A1174" s="13" t="str">
        <f>Raw_Data!A1174</f>
        <v>EMP013</v>
      </c>
      <c r="B1174" s="13" t="str">
        <f>Raw_Data!B1174</f>
        <v>Aditya Jain</v>
      </c>
      <c r="C1174" s="13" t="str">
        <f>Raw_Data!C1174</f>
        <v>Customer Support</v>
      </c>
      <c r="D1174" s="13" t="str">
        <f>Raw_Data!D1174</f>
        <v>Support Executive</v>
      </c>
      <c r="E1174" s="13" t="str">
        <f>Raw_Data!E1174</f>
        <v>Kolkata</v>
      </c>
      <c r="F1174" s="13" t="str">
        <f>Raw_Data!F1174</f>
        <v>Ritu Ghosh</v>
      </c>
      <c r="G1174" s="14">
        <f>DATE(VALUE(RIGHT(Raw_Data!G1174,4)),VALUE(MID(Raw_Data!G1174,4,2)),VALUE(LEFT(Raw_Data!G1174,2)))</f>
        <v>46181</v>
      </c>
      <c r="H1174" s="13" t="str">
        <f t="shared" si="72"/>
        <v>Jun-2026</v>
      </c>
      <c r="I1174" s="13" t="str">
        <f t="shared" si="73"/>
        <v>Mon</v>
      </c>
      <c r="J1174" s="13" t="str">
        <f>Raw_Data!H1174</f>
        <v>Present</v>
      </c>
      <c r="K1174" s="15">
        <f>IF(Raw_Data!I1174="","",TIMEVALUE(Raw_Data!I1174))</f>
        <v>0.375</v>
      </c>
      <c r="L1174" s="15">
        <f>IF(Raw_Data!J1174="","",TIMEVALUE(Raw_Data!J1174))</f>
        <v>0.69444444444444442</v>
      </c>
      <c r="M1174" s="13">
        <f>Raw_Data!K1174</f>
        <v>7.68</v>
      </c>
      <c r="N1174" s="13">
        <f>Raw_Data!L1174</f>
        <v>27</v>
      </c>
      <c r="O1174" s="13">
        <f>Raw_Data!M1174</f>
        <v>21</v>
      </c>
      <c r="P1174" s="13">
        <f t="shared" si="74"/>
        <v>6</v>
      </c>
      <c r="Q1174" s="13">
        <f>Raw_Data!O1174</f>
        <v>27</v>
      </c>
      <c r="R1174" s="16">
        <f t="shared" si="75"/>
        <v>77.777777777777786</v>
      </c>
      <c r="S1174" s="16">
        <f>Raw_Data!Q1174</f>
        <v>77.8</v>
      </c>
      <c r="T1174" s="17">
        <f>Raw_Data!R1174</f>
        <v>0</v>
      </c>
      <c r="U1174" s="13" t="str">
        <f>Raw_Data!S1174</f>
        <v>Low</v>
      </c>
      <c r="V1174" s="13" t="str">
        <f>Raw_Data!T1174</f>
        <v>Pending</v>
      </c>
    </row>
    <row r="1175" spans="1:22" x14ac:dyDescent="0.3">
      <c r="A1175" s="13" t="str">
        <f>Raw_Data!A1175</f>
        <v>EMP014</v>
      </c>
      <c r="B1175" s="13" t="str">
        <f>Raw_Data!B1175</f>
        <v>Neha Agarwal</v>
      </c>
      <c r="C1175" s="13" t="str">
        <f>Raw_Data!C1175</f>
        <v>Customer Support</v>
      </c>
      <c r="D1175" s="13" t="str">
        <f>Raw_Data!D1175</f>
        <v>Support Executive</v>
      </c>
      <c r="E1175" s="13" t="str">
        <f>Raw_Data!E1175</f>
        <v>Kolkata</v>
      </c>
      <c r="F1175" s="13" t="str">
        <f>Raw_Data!F1175</f>
        <v>Ritu Ghosh</v>
      </c>
      <c r="G1175" s="14">
        <f>DATE(VALUE(RIGHT(Raw_Data!G1175,4)),VALUE(MID(Raw_Data!G1175,4,2)),VALUE(LEFT(Raw_Data!G1175,2)))</f>
        <v>46181</v>
      </c>
      <c r="H1175" s="13" t="str">
        <f t="shared" si="72"/>
        <v>Jun-2026</v>
      </c>
      <c r="I1175" s="13" t="str">
        <f t="shared" si="73"/>
        <v>Mon</v>
      </c>
      <c r="J1175" s="13" t="str">
        <f>Raw_Data!H1175</f>
        <v>Present</v>
      </c>
      <c r="K1175" s="15">
        <f>IF(Raw_Data!I1175="","",TIMEVALUE(Raw_Data!I1175))</f>
        <v>0.37847222222222221</v>
      </c>
      <c r="L1175" s="15">
        <f>IF(Raw_Data!J1175="","",TIMEVALUE(Raw_Data!J1175))</f>
        <v>0.69791666666666663</v>
      </c>
      <c r="M1175" s="13">
        <f>Raw_Data!K1175</f>
        <v>7.67</v>
      </c>
      <c r="N1175" s="13">
        <f>Raw_Data!L1175</f>
        <v>31</v>
      </c>
      <c r="O1175" s="13">
        <f>Raw_Data!M1175</f>
        <v>23</v>
      </c>
      <c r="P1175" s="13">
        <f t="shared" si="74"/>
        <v>8</v>
      </c>
      <c r="Q1175" s="13">
        <f>Raw_Data!O1175</f>
        <v>31</v>
      </c>
      <c r="R1175" s="16">
        <f t="shared" si="75"/>
        <v>74.193548387096769</v>
      </c>
      <c r="S1175" s="16">
        <f>Raw_Data!Q1175</f>
        <v>74.2</v>
      </c>
      <c r="T1175" s="17">
        <f>Raw_Data!R1175</f>
        <v>0</v>
      </c>
      <c r="U1175" s="13" t="str">
        <f>Raw_Data!S1175</f>
        <v>Low</v>
      </c>
      <c r="V1175" s="13" t="str">
        <f>Raw_Data!T1175</f>
        <v>Backlog</v>
      </c>
    </row>
    <row r="1176" spans="1:22" x14ac:dyDescent="0.3">
      <c r="A1176" s="13" t="str">
        <f>Raw_Data!A1176</f>
        <v>EMP015</v>
      </c>
      <c r="B1176" s="13" t="str">
        <f>Raw_Data!B1176</f>
        <v>Siddharth Roy</v>
      </c>
      <c r="C1176" s="13" t="str">
        <f>Raw_Data!C1176</f>
        <v>Customer Support</v>
      </c>
      <c r="D1176" s="13" t="str">
        <f>Raw_Data!D1176</f>
        <v>Senior Executive</v>
      </c>
      <c r="E1176" s="13" t="str">
        <f>Raw_Data!E1176</f>
        <v>Kolkata</v>
      </c>
      <c r="F1176" s="13" t="str">
        <f>Raw_Data!F1176</f>
        <v>Ritu Ghosh</v>
      </c>
      <c r="G1176" s="14">
        <f>DATE(VALUE(RIGHT(Raw_Data!G1176,4)),VALUE(MID(Raw_Data!G1176,4,2)),VALUE(LEFT(Raw_Data!G1176,2)))</f>
        <v>46181</v>
      </c>
      <c r="H1176" s="13" t="str">
        <f t="shared" si="72"/>
        <v>Jun-2026</v>
      </c>
      <c r="I1176" s="13" t="str">
        <f t="shared" si="73"/>
        <v>Mon</v>
      </c>
      <c r="J1176" s="13" t="str">
        <f>Raw_Data!H1176</f>
        <v>Present</v>
      </c>
      <c r="K1176" s="15">
        <f>IF(Raw_Data!I1176="","",TIMEVALUE(Raw_Data!I1176))</f>
        <v>0.38333333333333336</v>
      </c>
      <c r="L1176" s="15">
        <f>IF(Raw_Data!J1176="","",TIMEVALUE(Raw_Data!J1176))</f>
        <v>0.74861111111111112</v>
      </c>
      <c r="M1176" s="13">
        <f>Raw_Data!K1176</f>
        <v>8.77</v>
      </c>
      <c r="N1176" s="13">
        <f>Raw_Data!L1176</f>
        <v>31</v>
      </c>
      <c r="O1176" s="13">
        <f>Raw_Data!M1176</f>
        <v>24</v>
      </c>
      <c r="P1176" s="13">
        <f t="shared" si="74"/>
        <v>7</v>
      </c>
      <c r="Q1176" s="13">
        <f>Raw_Data!O1176</f>
        <v>31</v>
      </c>
      <c r="R1176" s="16">
        <f t="shared" si="75"/>
        <v>77.41935483870968</v>
      </c>
      <c r="S1176" s="16">
        <f>Raw_Data!Q1176</f>
        <v>77.400000000000006</v>
      </c>
      <c r="T1176" s="17">
        <f>Raw_Data!R1176</f>
        <v>0.77</v>
      </c>
      <c r="U1176" s="13" t="str">
        <f>Raw_Data!S1176</f>
        <v>Medium</v>
      </c>
      <c r="V1176" s="13" t="str">
        <f>Raw_Data!T1176</f>
        <v>Pending</v>
      </c>
    </row>
    <row r="1177" spans="1:22" x14ac:dyDescent="0.3">
      <c r="A1177" s="13" t="str">
        <f>Raw_Data!A1177</f>
        <v>EMP016</v>
      </c>
      <c r="B1177" s="13" t="str">
        <f>Raw_Data!B1177</f>
        <v>Pooja Saha</v>
      </c>
      <c r="C1177" s="13" t="str">
        <f>Raw_Data!C1177</f>
        <v>Operations</v>
      </c>
      <c r="D1177" s="13" t="str">
        <f>Raw_Data!D1177</f>
        <v>Process Executive</v>
      </c>
      <c r="E1177" s="13" t="str">
        <f>Raw_Data!E1177</f>
        <v>Durgapur</v>
      </c>
      <c r="F1177" s="13" t="str">
        <f>Raw_Data!F1177</f>
        <v>Amit Roy</v>
      </c>
      <c r="G1177" s="14">
        <f>DATE(VALUE(RIGHT(Raw_Data!G1177,4)),VALUE(MID(Raw_Data!G1177,4,2)),VALUE(LEFT(Raw_Data!G1177,2)))</f>
        <v>46181</v>
      </c>
      <c r="H1177" s="13" t="str">
        <f t="shared" si="72"/>
        <v>Jun-2026</v>
      </c>
      <c r="I1177" s="13" t="str">
        <f t="shared" si="73"/>
        <v>Mon</v>
      </c>
      <c r="J1177" s="13" t="str">
        <f>Raw_Data!H1177</f>
        <v>Present</v>
      </c>
      <c r="K1177" s="15">
        <f>IF(Raw_Data!I1177="","",TIMEVALUE(Raw_Data!I1177))</f>
        <v>0.37847222222222221</v>
      </c>
      <c r="L1177" s="15">
        <f>IF(Raw_Data!J1177="","",TIMEVALUE(Raw_Data!J1177))</f>
        <v>0.77222222222222225</v>
      </c>
      <c r="M1177" s="13">
        <f>Raw_Data!K1177</f>
        <v>9.4600000000000009</v>
      </c>
      <c r="N1177" s="13">
        <f>Raw_Data!L1177</f>
        <v>20</v>
      </c>
      <c r="O1177" s="13">
        <f>Raw_Data!M1177</f>
        <v>20</v>
      </c>
      <c r="P1177" s="13">
        <f t="shared" si="74"/>
        <v>0</v>
      </c>
      <c r="Q1177" s="13">
        <f>Raw_Data!O1177</f>
        <v>20</v>
      </c>
      <c r="R1177" s="16">
        <f t="shared" si="75"/>
        <v>100</v>
      </c>
      <c r="S1177" s="16">
        <f>Raw_Data!Q1177</f>
        <v>100</v>
      </c>
      <c r="T1177" s="17">
        <f>Raw_Data!R1177</f>
        <v>1.46</v>
      </c>
      <c r="U1177" s="13" t="str">
        <f>Raw_Data!S1177</f>
        <v>Low</v>
      </c>
      <c r="V1177" s="13" t="str">
        <f>Raw_Data!T1177</f>
        <v>Closed</v>
      </c>
    </row>
    <row r="1178" spans="1:22" x14ac:dyDescent="0.3">
      <c r="A1178" s="13" t="str">
        <f>Raw_Data!A1178</f>
        <v>EMP017</v>
      </c>
      <c r="B1178" s="13" t="str">
        <f>Raw_Data!B1178</f>
        <v>Abhishek Paul</v>
      </c>
      <c r="C1178" s="13" t="str">
        <f>Raw_Data!C1178</f>
        <v>Operations</v>
      </c>
      <c r="D1178" s="13" t="str">
        <f>Raw_Data!D1178</f>
        <v>Process Executive</v>
      </c>
      <c r="E1178" s="13" t="str">
        <f>Raw_Data!E1178</f>
        <v>Durgapur</v>
      </c>
      <c r="F1178" s="13" t="str">
        <f>Raw_Data!F1178</f>
        <v>Amit Roy</v>
      </c>
      <c r="G1178" s="14">
        <f>DATE(VALUE(RIGHT(Raw_Data!G1178,4)),VALUE(MID(Raw_Data!G1178,4,2)),VALUE(LEFT(Raw_Data!G1178,2)))</f>
        <v>46181</v>
      </c>
      <c r="H1178" s="13" t="str">
        <f t="shared" si="72"/>
        <v>Jun-2026</v>
      </c>
      <c r="I1178" s="13" t="str">
        <f t="shared" si="73"/>
        <v>Mon</v>
      </c>
      <c r="J1178" s="13" t="str">
        <f>Raw_Data!H1178</f>
        <v>Absent</v>
      </c>
      <c r="K1178" s="15" t="str">
        <f>IF(Raw_Data!I1178="","",TIMEVALUE(Raw_Data!I1178))</f>
        <v/>
      </c>
      <c r="L1178" s="15" t="str">
        <f>IF(Raw_Data!J1178="","",TIMEVALUE(Raw_Data!J1178))</f>
        <v/>
      </c>
      <c r="M1178" s="13">
        <f>Raw_Data!K1178</f>
        <v>0</v>
      </c>
      <c r="N1178" s="13">
        <f>Raw_Data!L1178</f>
        <v>0</v>
      </c>
      <c r="O1178" s="13">
        <f>Raw_Data!M1178</f>
        <v>0</v>
      </c>
      <c r="P1178" s="13">
        <f t="shared" si="74"/>
        <v>0</v>
      </c>
      <c r="Q1178" s="13">
        <f>Raw_Data!O1178</f>
        <v>0</v>
      </c>
      <c r="R1178" s="16">
        <f t="shared" si="75"/>
        <v>0</v>
      </c>
      <c r="S1178" s="16">
        <f>Raw_Data!Q1178</f>
        <v>0</v>
      </c>
      <c r="T1178" s="17">
        <f>Raw_Data!R1178</f>
        <v>0</v>
      </c>
      <c r="U1178" s="13" t="str">
        <f>Raw_Data!S1178</f>
        <v>Low</v>
      </c>
      <c r="V1178" s="13" t="str">
        <f>Raw_Data!T1178</f>
        <v>Closed</v>
      </c>
    </row>
    <row r="1179" spans="1:22" x14ac:dyDescent="0.3">
      <c r="A1179" s="13" t="str">
        <f>Raw_Data!A1179</f>
        <v>EMP018</v>
      </c>
      <c r="B1179" s="13" t="str">
        <f>Raw_Data!B1179</f>
        <v>Nandini Ghosh</v>
      </c>
      <c r="C1179" s="13" t="str">
        <f>Raw_Data!C1179</f>
        <v>Finance</v>
      </c>
      <c r="D1179" s="13" t="str">
        <f>Raw_Data!D1179</f>
        <v>Finance Executive</v>
      </c>
      <c r="E1179" s="13" t="str">
        <f>Raw_Data!E1179</f>
        <v>Durgapur</v>
      </c>
      <c r="F1179" s="13" t="str">
        <f>Raw_Data!F1179</f>
        <v>Neha Sen</v>
      </c>
      <c r="G1179" s="14">
        <f>DATE(VALUE(RIGHT(Raw_Data!G1179,4)),VALUE(MID(Raw_Data!G1179,4,2)),VALUE(LEFT(Raw_Data!G1179,2)))</f>
        <v>46181</v>
      </c>
      <c r="H1179" s="13" t="str">
        <f t="shared" si="72"/>
        <v>Jun-2026</v>
      </c>
      <c r="I1179" s="13" t="str">
        <f t="shared" si="73"/>
        <v>Mon</v>
      </c>
      <c r="J1179" s="13" t="str">
        <f>Raw_Data!H1179</f>
        <v>Present</v>
      </c>
      <c r="K1179" s="15">
        <f>IF(Raw_Data!I1179="","",TIMEVALUE(Raw_Data!I1179))</f>
        <v>0.37708333333333333</v>
      </c>
      <c r="L1179" s="15">
        <f>IF(Raw_Data!J1179="","",TIMEVALUE(Raw_Data!J1179))</f>
        <v>0.69166666666666665</v>
      </c>
      <c r="M1179" s="13">
        <f>Raw_Data!K1179</f>
        <v>7.55</v>
      </c>
      <c r="N1179" s="13">
        <f>Raw_Data!L1179</f>
        <v>23</v>
      </c>
      <c r="O1179" s="13">
        <f>Raw_Data!M1179</f>
        <v>17</v>
      </c>
      <c r="P1179" s="13">
        <f t="shared" si="74"/>
        <v>6</v>
      </c>
      <c r="Q1179" s="13">
        <f>Raw_Data!O1179</f>
        <v>23</v>
      </c>
      <c r="R1179" s="16">
        <f t="shared" si="75"/>
        <v>73.91304347826086</v>
      </c>
      <c r="S1179" s="16">
        <f>Raw_Data!Q1179</f>
        <v>73.900000000000006</v>
      </c>
      <c r="T1179" s="17">
        <f>Raw_Data!R1179</f>
        <v>0</v>
      </c>
      <c r="U1179" s="13" t="str">
        <f>Raw_Data!S1179</f>
        <v>Medium</v>
      </c>
      <c r="V1179" s="13" t="str">
        <f>Raw_Data!T1179</f>
        <v>Pending</v>
      </c>
    </row>
    <row r="1180" spans="1:22" x14ac:dyDescent="0.3">
      <c r="A1180" s="13" t="str">
        <f>Raw_Data!A1180</f>
        <v>EMP019</v>
      </c>
      <c r="B1180" s="13" t="str">
        <f>Raw_Data!B1180</f>
        <v>Manish Kumar</v>
      </c>
      <c r="C1180" s="13" t="str">
        <f>Raw_Data!C1180</f>
        <v>Sales</v>
      </c>
      <c r="D1180" s="13" t="str">
        <f>Raw_Data!D1180</f>
        <v>Sales Executive</v>
      </c>
      <c r="E1180" s="13" t="str">
        <f>Raw_Data!E1180</f>
        <v>Durgapur</v>
      </c>
      <c r="F1180" s="13" t="str">
        <f>Raw_Data!F1180</f>
        <v>Sourav Das</v>
      </c>
      <c r="G1180" s="14">
        <f>DATE(VALUE(RIGHT(Raw_Data!G1180,4)),VALUE(MID(Raw_Data!G1180,4,2)),VALUE(LEFT(Raw_Data!G1180,2)))</f>
        <v>46181</v>
      </c>
      <c r="H1180" s="13" t="str">
        <f t="shared" si="72"/>
        <v>Jun-2026</v>
      </c>
      <c r="I1180" s="13" t="str">
        <f t="shared" si="73"/>
        <v>Mon</v>
      </c>
      <c r="J1180" s="13" t="str">
        <f>Raw_Data!H1180</f>
        <v>Present</v>
      </c>
      <c r="K1180" s="15">
        <f>IF(Raw_Data!I1180="","",TIMEVALUE(Raw_Data!I1180))</f>
        <v>0.43055555555555558</v>
      </c>
      <c r="L1180" s="15">
        <f>IF(Raw_Data!J1180="","",TIMEVALUE(Raw_Data!J1180))</f>
        <v>0.75486111111111109</v>
      </c>
      <c r="M1180" s="13">
        <f>Raw_Data!K1180</f>
        <v>7.79</v>
      </c>
      <c r="N1180" s="13">
        <f>Raw_Data!L1180</f>
        <v>15</v>
      </c>
      <c r="O1180" s="13">
        <f>Raw_Data!M1180</f>
        <v>10</v>
      </c>
      <c r="P1180" s="13">
        <f t="shared" si="74"/>
        <v>5</v>
      </c>
      <c r="Q1180" s="13">
        <f>Raw_Data!O1180</f>
        <v>15</v>
      </c>
      <c r="R1180" s="16">
        <f t="shared" si="75"/>
        <v>66.666666666666657</v>
      </c>
      <c r="S1180" s="16">
        <f>Raw_Data!Q1180</f>
        <v>66.7</v>
      </c>
      <c r="T1180" s="17">
        <f>Raw_Data!R1180</f>
        <v>0</v>
      </c>
      <c r="U1180" s="13" t="str">
        <f>Raw_Data!S1180</f>
        <v>Medium</v>
      </c>
      <c r="V1180" s="13" t="str">
        <f>Raw_Data!T1180</f>
        <v>Pending</v>
      </c>
    </row>
    <row r="1181" spans="1:22" x14ac:dyDescent="0.3">
      <c r="A1181" s="13" t="str">
        <f>Raw_Data!A1181</f>
        <v>EMP020</v>
      </c>
      <c r="B1181" s="13" t="str">
        <f>Raw_Data!B1181</f>
        <v>Riya Chatterjee</v>
      </c>
      <c r="C1181" s="13" t="str">
        <f>Raw_Data!C1181</f>
        <v>Customer Support</v>
      </c>
      <c r="D1181" s="13" t="str">
        <f>Raw_Data!D1181</f>
        <v>Support Executive</v>
      </c>
      <c r="E1181" s="13" t="str">
        <f>Raw_Data!E1181</f>
        <v>Durgapur</v>
      </c>
      <c r="F1181" s="13" t="str">
        <f>Raw_Data!F1181</f>
        <v>Ritu Ghosh</v>
      </c>
      <c r="G1181" s="14">
        <f>DATE(VALUE(RIGHT(Raw_Data!G1181,4)),VALUE(MID(Raw_Data!G1181,4,2)),VALUE(LEFT(Raw_Data!G1181,2)))</f>
        <v>46181</v>
      </c>
      <c r="H1181" s="13" t="str">
        <f t="shared" si="72"/>
        <v>Jun-2026</v>
      </c>
      <c r="I1181" s="13" t="str">
        <f t="shared" si="73"/>
        <v>Mon</v>
      </c>
      <c r="J1181" s="13" t="str">
        <f>Raw_Data!H1181</f>
        <v>Present</v>
      </c>
      <c r="K1181" s="15">
        <f>IF(Raw_Data!I1181="","",TIMEVALUE(Raw_Data!I1181))</f>
        <v>0.37777777777777777</v>
      </c>
      <c r="L1181" s="15">
        <f>IF(Raw_Data!J1181="","",TIMEVALUE(Raw_Data!J1181))</f>
        <v>0.7104166666666667</v>
      </c>
      <c r="M1181" s="13">
        <f>Raw_Data!K1181</f>
        <v>7.99</v>
      </c>
      <c r="N1181" s="13">
        <f>Raw_Data!L1181</f>
        <v>36</v>
      </c>
      <c r="O1181" s="13">
        <f>Raw_Data!M1181</f>
        <v>36</v>
      </c>
      <c r="P1181" s="13">
        <f t="shared" si="74"/>
        <v>0</v>
      </c>
      <c r="Q1181" s="13">
        <f>Raw_Data!O1181</f>
        <v>36</v>
      </c>
      <c r="R1181" s="16">
        <f t="shared" si="75"/>
        <v>100</v>
      </c>
      <c r="S1181" s="16">
        <f>Raw_Data!Q1181</f>
        <v>100</v>
      </c>
      <c r="T1181" s="17">
        <f>Raw_Data!R1181</f>
        <v>0</v>
      </c>
      <c r="U1181" s="13" t="str">
        <f>Raw_Data!S1181</f>
        <v>Low</v>
      </c>
      <c r="V1181" s="13" t="str">
        <f>Raw_Data!T1181</f>
        <v>Closed</v>
      </c>
    </row>
    <row r="1182" spans="1:22" x14ac:dyDescent="0.3">
      <c r="A1182" s="13" t="str">
        <f>Raw_Data!A1182</f>
        <v>EMP001</v>
      </c>
      <c r="B1182" s="13" t="str">
        <f>Raw_Data!B1182</f>
        <v>Aarav Sharma</v>
      </c>
      <c r="C1182" s="13" t="str">
        <f>Raw_Data!C1182</f>
        <v>Operations</v>
      </c>
      <c r="D1182" s="13" t="str">
        <f>Raw_Data!D1182</f>
        <v>MIS Executive</v>
      </c>
      <c r="E1182" s="13" t="str">
        <f>Raw_Data!E1182</f>
        <v>Kolkata</v>
      </c>
      <c r="F1182" s="13" t="str">
        <f>Raw_Data!F1182</f>
        <v>Amit Roy</v>
      </c>
      <c r="G1182" s="14">
        <f>DATE(VALUE(RIGHT(Raw_Data!G1182,4)),VALUE(MID(Raw_Data!G1182,4,2)),VALUE(LEFT(Raw_Data!G1182,2)))</f>
        <v>46182</v>
      </c>
      <c r="H1182" s="13" t="str">
        <f t="shared" si="72"/>
        <v>Jun-2026</v>
      </c>
      <c r="I1182" s="13" t="str">
        <f t="shared" si="73"/>
        <v>Tue</v>
      </c>
      <c r="J1182" s="13" t="str">
        <f>Raw_Data!H1182</f>
        <v>Present</v>
      </c>
      <c r="K1182" s="15">
        <f>IF(Raw_Data!I1182="","",TIMEVALUE(Raw_Data!I1182))</f>
        <v>0.42083333333333334</v>
      </c>
      <c r="L1182" s="15">
        <f>IF(Raw_Data!J1182="","",TIMEVALUE(Raw_Data!J1182))</f>
        <v>0.79374999999999996</v>
      </c>
      <c r="M1182" s="13">
        <f>Raw_Data!K1182</f>
        <v>8.9499999999999993</v>
      </c>
      <c r="N1182" s="13">
        <f>Raw_Data!L1182</f>
        <v>26</v>
      </c>
      <c r="O1182" s="13">
        <f>Raw_Data!M1182</f>
        <v>25</v>
      </c>
      <c r="P1182" s="13">
        <f t="shared" si="74"/>
        <v>1</v>
      </c>
      <c r="Q1182" s="13">
        <f>Raw_Data!O1182</f>
        <v>26</v>
      </c>
      <c r="R1182" s="16">
        <f t="shared" si="75"/>
        <v>96.15384615384616</v>
      </c>
      <c r="S1182" s="16">
        <f>Raw_Data!Q1182</f>
        <v>96.2</v>
      </c>
      <c r="T1182" s="17">
        <f>Raw_Data!R1182</f>
        <v>0.95</v>
      </c>
      <c r="U1182" s="13" t="str">
        <f>Raw_Data!S1182</f>
        <v>Medium</v>
      </c>
      <c r="V1182" s="13" t="str">
        <f>Raw_Data!T1182</f>
        <v>In Progress</v>
      </c>
    </row>
    <row r="1183" spans="1:22" x14ac:dyDescent="0.3">
      <c r="A1183" s="13" t="str">
        <f>Raw_Data!A1183</f>
        <v>EMP002</v>
      </c>
      <c r="B1183" s="13" t="str">
        <f>Raw_Data!B1183</f>
        <v>Priya Singh</v>
      </c>
      <c r="C1183" s="13" t="str">
        <f>Raw_Data!C1183</f>
        <v>Operations</v>
      </c>
      <c r="D1183" s="13" t="str">
        <f>Raw_Data!D1183</f>
        <v>Process Executive</v>
      </c>
      <c r="E1183" s="13" t="str">
        <f>Raw_Data!E1183</f>
        <v>Kolkata</v>
      </c>
      <c r="F1183" s="13" t="str">
        <f>Raw_Data!F1183</f>
        <v>Amit Roy</v>
      </c>
      <c r="G1183" s="14">
        <f>DATE(VALUE(RIGHT(Raw_Data!G1183,4)),VALUE(MID(Raw_Data!G1183,4,2)),VALUE(LEFT(Raw_Data!G1183,2)))</f>
        <v>46182</v>
      </c>
      <c r="H1183" s="13" t="str">
        <f t="shared" si="72"/>
        <v>Jun-2026</v>
      </c>
      <c r="I1183" s="13" t="str">
        <f t="shared" si="73"/>
        <v>Tue</v>
      </c>
      <c r="J1183" s="13" t="str">
        <f>Raw_Data!H1183</f>
        <v>Present</v>
      </c>
      <c r="K1183" s="15">
        <f>IF(Raw_Data!I1183="","",TIMEVALUE(Raw_Data!I1183))</f>
        <v>0.38611111111111113</v>
      </c>
      <c r="L1183" s="15">
        <f>IF(Raw_Data!J1183="","",TIMEVALUE(Raw_Data!J1183))</f>
        <v>0.72430555555555554</v>
      </c>
      <c r="M1183" s="13">
        <f>Raw_Data!K1183</f>
        <v>8.1300000000000008</v>
      </c>
      <c r="N1183" s="13">
        <f>Raw_Data!L1183</f>
        <v>30</v>
      </c>
      <c r="O1183" s="13">
        <f>Raw_Data!M1183</f>
        <v>25</v>
      </c>
      <c r="P1183" s="13">
        <f t="shared" si="74"/>
        <v>5</v>
      </c>
      <c r="Q1183" s="13">
        <f>Raw_Data!O1183</f>
        <v>30</v>
      </c>
      <c r="R1183" s="16">
        <f t="shared" si="75"/>
        <v>83.333333333333343</v>
      </c>
      <c r="S1183" s="16">
        <f>Raw_Data!Q1183</f>
        <v>83.3</v>
      </c>
      <c r="T1183" s="17">
        <f>Raw_Data!R1183</f>
        <v>0.13</v>
      </c>
      <c r="U1183" s="13" t="str">
        <f>Raw_Data!S1183</f>
        <v>Medium</v>
      </c>
      <c r="V1183" s="13" t="str">
        <f>Raw_Data!T1183</f>
        <v>Pending</v>
      </c>
    </row>
    <row r="1184" spans="1:22" x14ac:dyDescent="0.3">
      <c r="A1184" s="13" t="str">
        <f>Raw_Data!A1184</f>
        <v>EMP003</v>
      </c>
      <c r="B1184" s="13" t="str">
        <f>Raw_Data!B1184</f>
        <v>Rahul Verma</v>
      </c>
      <c r="C1184" s="13" t="str">
        <f>Raw_Data!C1184</f>
        <v>Operations</v>
      </c>
      <c r="D1184" s="13" t="str">
        <f>Raw_Data!D1184</f>
        <v>Process Executive</v>
      </c>
      <c r="E1184" s="13" t="str">
        <f>Raw_Data!E1184</f>
        <v>Kolkata</v>
      </c>
      <c r="F1184" s="13" t="str">
        <f>Raw_Data!F1184</f>
        <v>Amit Roy</v>
      </c>
      <c r="G1184" s="14">
        <f>DATE(VALUE(RIGHT(Raw_Data!G1184,4)),VALUE(MID(Raw_Data!G1184,4,2)),VALUE(LEFT(Raw_Data!G1184,2)))</f>
        <v>46182</v>
      </c>
      <c r="H1184" s="13" t="str">
        <f t="shared" si="72"/>
        <v>Jun-2026</v>
      </c>
      <c r="I1184" s="13" t="str">
        <f t="shared" si="73"/>
        <v>Tue</v>
      </c>
      <c r="J1184" s="13" t="str">
        <f>Raw_Data!H1184</f>
        <v>Present</v>
      </c>
      <c r="K1184" s="15">
        <f>IF(Raw_Data!I1184="","",TIMEVALUE(Raw_Data!I1184))</f>
        <v>0.38611111111111113</v>
      </c>
      <c r="L1184" s="15">
        <f>IF(Raw_Data!J1184="","",TIMEVALUE(Raw_Data!J1184))</f>
        <v>0.75555555555555554</v>
      </c>
      <c r="M1184" s="13">
        <f>Raw_Data!K1184</f>
        <v>8.8699999999999992</v>
      </c>
      <c r="N1184" s="13">
        <f>Raw_Data!L1184</f>
        <v>18</v>
      </c>
      <c r="O1184" s="13">
        <f>Raw_Data!M1184</f>
        <v>17</v>
      </c>
      <c r="P1184" s="13">
        <f t="shared" si="74"/>
        <v>1</v>
      </c>
      <c r="Q1184" s="13">
        <f>Raw_Data!O1184</f>
        <v>18</v>
      </c>
      <c r="R1184" s="16">
        <f t="shared" si="75"/>
        <v>94.444444444444443</v>
      </c>
      <c r="S1184" s="16">
        <f>Raw_Data!Q1184</f>
        <v>94.4</v>
      </c>
      <c r="T1184" s="17">
        <f>Raw_Data!R1184</f>
        <v>0.87</v>
      </c>
      <c r="U1184" s="13" t="str">
        <f>Raw_Data!S1184</f>
        <v>Medium</v>
      </c>
      <c r="V1184" s="13" t="str">
        <f>Raw_Data!T1184</f>
        <v>In Progress</v>
      </c>
    </row>
    <row r="1185" spans="1:22" x14ac:dyDescent="0.3">
      <c r="A1185" s="13" t="str">
        <f>Raw_Data!A1185</f>
        <v>EMP004</v>
      </c>
      <c r="B1185" s="13" t="str">
        <f>Raw_Data!B1185</f>
        <v>Sneha Das</v>
      </c>
      <c r="C1185" s="13" t="str">
        <f>Raw_Data!C1185</f>
        <v>Operations</v>
      </c>
      <c r="D1185" s="13" t="str">
        <f>Raw_Data!D1185</f>
        <v>Senior Executive</v>
      </c>
      <c r="E1185" s="13" t="str">
        <f>Raw_Data!E1185</f>
        <v>Kolkata</v>
      </c>
      <c r="F1185" s="13" t="str">
        <f>Raw_Data!F1185</f>
        <v>Amit Roy</v>
      </c>
      <c r="G1185" s="14">
        <f>DATE(VALUE(RIGHT(Raw_Data!G1185,4)),VALUE(MID(Raw_Data!G1185,4,2)),VALUE(LEFT(Raw_Data!G1185,2)))</f>
        <v>46182</v>
      </c>
      <c r="H1185" s="13" t="str">
        <f t="shared" si="72"/>
        <v>Jun-2026</v>
      </c>
      <c r="I1185" s="13" t="str">
        <f t="shared" si="73"/>
        <v>Tue</v>
      </c>
      <c r="J1185" s="13" t="str">
        <f>Raw_Data!H1185</f>
        <v>Present</v>
      </c>
      <c r="K1185" s="15">
        <f>IF(Raw_Data!I1185="","",TIMEVALUE(Raw_Data!I1185))</f>
        <v>0.43055555555555558</v>
      </c>
      <c r="L1185" s="15">
        <f>IF(Raw_Data!J1185="","",TIMEVALUE(Raw_Data!J1185))</f>
        <v>0.82222222222222219</v>
      </c>
      <c r="M1185" s="13">
        <f>Raw_Data!K1185</f>
        <v>9.41</v>
      </c>
      <c r="N1185" s="13">
        <f>Raw_Data!L1185</f>
        <v>22</v>
      </c>
      <c r="O1185" s="13">
        <f>Raw_Data!M1185</f>
        <v>17</v>
      </c>
      <c r="P1185" s="13">
        <f t="shared" si="74"/>
        <v>5</v>
      </c>
      <c r="Q1185" s="13">
        <f>Raw_Data!O1185</f>
        <v>22</v>
      </c>
      <c r="R1185" s="16">
        <f t="shared" si="75"/>
        <v>77.272727272727266</v>
      </c>
      <c r="S1185" s="16">
        <f>Raw_Data!Q1185</f>
        <v>77.3</v>
      </c>
      <c r="T1185" s="17">
        <f>Raw_Data!R1185</f>
        <v>1.41</v>
      </c>
      <c r="U1185" s="13" t="str">
        <f>Raw_Data!S1185</f>
        <v>Low</v>
      </c>
      <c r="V1185" s="13" t="str">
        <f>Raw_Data!T1185</f>
        <v>Pending</v>
      </c>
    </row>
    <row r="1186" spans="1:22" x14ac:dyDescent="0.3">
      <c r="A1186" s="13" t="str">
        <f>Raw_Data!A1186</f>
        <v>EMP005</v>
      </c>
      <c r="B1186" s="13" t="str">
        <f>Raw_Data!B1186</f>
        <v>Vikram Patel</v>
      </c>
      <c r="C1186" s="13" t="str">
        <f>Raw_Data!C1186</f>
        <v>Operations</v>
      </c>
      <c r="D1186" s="13" t="str">
        <f>Raw_Data!D1186</f>
        <v>Process Executive</v>
      </c>
      <c r="E1186" s="13" t="str">
        <f>Raw_Data!E1186</f>
        <v>Kolkata</v>
      </c>
      <c r="F1186" s="13" t="str">
        <f>Raw_Data!F1186</f>
        <v>Amit Roy</v>
      </c>
      <c r="G1186" s="14">
        <f>DATE(VALUE(RIGHT(Raw_Data!G1186,4)),VALUE(MID(Raw_Data!G1186,4,2)),VALUE(LEFT(Raw_Data!G1186,2)))</f>
        <v>46182</v>
      </c>
      <c r="H1186" s="13" t="str">
        <f t="shared" si="72"/>
        <v>Jun-2026</v>
      </c>
      <c r="I1186" s="13" t="str">
        <f t="shared" si="73"/>
        <v>Tue</v>
      </c>
      <c r="J1186" s="13" t="str">
        <f>Raw_Data!H1186</f>
        <v>Present</v>
      </c>
      <c r="K1186" s="15">
        <f>IF(Raw_Data!I1186="","",TIMEVALUE(Raw_Data!I1186))</f>
        <v>0.42083333333333334</v>
      </c>
      <c r="L1186" s="15">
        <f>IF(Raw_Data!J1186="","",TIMEVALUE(Raw_Data!J1186))</f>
        <v>0.75069444444444444</v>
      </c>
      <c r="M1186" s="13">
        <f>Raw_Data!K1186</f>
        <v>7.93</v>
      </c>
      <c r="N1186" s="13">
        <f>Raw_Data!L1186</f>
        <v>23</v>
      </c>
      <c r="O1186" s="13">
        <f>Raw_Data!M1186</f>
        <v>23</v>
      </c>
      <c r="P1186" s="13">
        <f t="shared" si="74"/>
        <v>0</v>
      </c>
      <c r="Q1186" s="13">
        <f>Raw_Data!O1186</f>
        <v>23</v>
      </c>
      <c r="R1186" s="16">
        <f t="shared" si="75"/>
        <v>100</v>
      </c>
      <c r="S1186" s="16">
        <f>Raw_Data!Q1186</f>
        <v>100</v>
      </c>
      <c r="T1186" s="17">
        <f>Raw_Data!R1186</f>
        <v>0</v>
      </c>
      <c r="U1186" s="13" t="str">
        <f>Raw_Data!S1186</f>
        <v>Low</v>
      </c>
      <c r="V1186" s="13" t="str">
        <f>Raw_Data!T1186</f>
        <v>Closed</v>
      </c>
    </row>
    <row r="1187" spans="1:22" x14ac:dyDescent="0.3">
      <c r="A1187" s="13" t="str">
        <f>Raw_Data!A1187</f>
        <v>EMP006</v>
      </c>
      <c r="B1187" s="13" t="str">
        <f>Raw_Data!B1187</f>
        <v>Ananya Gupta</v>
      </c>
      <c r="C1187" s="13" t="str">
        <f>Raw_Data!C1187</f>
        <v>Finance</v>
      </c>
      <c r="D1187" s="13" t="str">
        <f>Raw_Data!D1187</f>
        <v>Finance Executive</v>
      </c>
      <c r="E1187" s="13" t="str">
        <f>Raw_Data!E1187</f>
        <v>Kolkata</v>
      </c>
      <c r="F1187" s="13" t="str">
        <f>Raw_Data!F1187</f>
        <v>Neha Sen</v>
      </c>
      <c r="G1187" s="14">
        <f>DATE(VALUE(RIGHT(Raw_Data!G1187,4)),VALUE(MID(Raw_Data!G1187,4,2)),VALUE(LEFT(Raw_Data!G1187,2)))</f>
        <v>46182</v>
      </c>
      <c r="H1187" s="13" t="str">
        <f t="shared" si="72"/>
        <v>Jun-2026</v>
      </c>
      <c r="I1187" s="13" t="str">
        <f t="shared" si="73"/>
        <v>Tue</v>
      </c>
      <c r="J1187" s="13" t="str">
        <f>Raw_Data!H1187</f>
        <v>Present</v>
      </c>
      <c r="K1187" s="15">
        <f>IF(Raw_Data!I1187="","",TIMEVALUE(Raw_Data!I1187))</f>
        <v>0.38055555555555554</v>
      </c>
      <c r="L1187" s="15">
        <f>IF(Raw_Data!J1187="","",TIMEVALUE(Raw_Data!J1187))</f>
        <v>0.73541666666666672</v>
      </c>
      <c r="M1187" s="13">
        <f>Raw_Data!K1187</f>
        <v>8.52</v>
      </c>
      <c r="N1187" s="13">
        <f>Raw_Data!L1187</f>
        <v>17</v>
      </c>
      <c r="O1187" s="13">
        <f>Raw_Data!M1187</f>
        <v>14</v>
      </c>
      <c r="P1187" s="13">
        <f t="shared" si="74"/>
        <v>3</v>
      </c>
      <c r="Q1187" s="13">
        <f>Raw_Data!O1187</f>
        <v>17</v>
      </c>
      <c r="R1187" s="16">
        <f t="shared" si="75"/>
        <v>82.35294117647058</v>
      </c>
      <c r="S1187" s="16">
        <f>Raw_Data!Q1187</f>
        <v>82.4</v>
      </c>
      <c r="T1187" s="17">
        <f>Raw_Data!R1187</f>
        <v>0.52</v>
      </c>
      <c r="U1187" s="13" t="str">
        <f>Raw_Data!S1187</f>
        <v>Medium</v>
      </c>
      <c r="V1187" s="13" t="str">
        <f>Raw_Data!T1187</f>
        <v>In Progress</v>
      </c>
    </row>
    <row r="1188" spans="1:22" x14ac:dyDescent="0.3">
      <c r="A1188" s="13" t="str">
        <f>Raw_Data!A1188</f>
        <v>EMP007</v>
      </c>
      <c r="B1188" s="13" t="str">
        <f>Raw_Data!B1188</f>
        <v>Rohan Mehta</v>
      </c>
      <c r="C1188" s="13" t="str">
        <f>Raw_Data!C1188</f>
        <v>Finance</v>
      </c>
      <c r="D1188" s="13" t="str">
        <f>Raw_Data!D1188</f>
        <v>Accounts Executive</v>
      </c>
      <c r="E1188" s="13" t="str">
        <f>Raw_Data!E1188</f>
        <v>Kolkata</v>
      </c>
      <c r="F1188" s="13" t="str">
        <f>Raw_Data!F1188</f>
        <v>Neha Sen</v>
      </c>
      <c r="G1188" s="14">
        <f>DATE(VALUE(RIGHT(Raw_Data!G1188,4)),VALUE(MID(Raw_Data!G1188,4,2)),VALUE(LEFT(Raw_Data!G1188,2)))</f>
        <v>46182</v>
      </c>
      <c r="H1188" s="13" t="str">
        <f t="shared" si="72"/>
        <v>Jun-2026</v>
      </c>
      <c r="I1188" s="13" t="str">
        <f t="shared" si="73"/>
        <v>Tue</v>
      </c>
      <c r="J1188" s="13" t="str">
        <f>Raw_Data!H1188</f>
        <v>Present</v>
      </c>
      <c r="K1188" s="15">
        <f>IF(Raw_Data!I1188="","",TIMEVALUE(Raw_Data!I1188))</f>
        <v>0.42777777777777776</v>
      </c>
      <c r="L1188" s="15">
        <f>IF(Raw_Data!J1188="","",TIMEVALUE(Raw_Data!J1188))</f>
        <v>0.7895833333333333</v>
      </c>
      <c r="M1188" s="13">
        <f>Raw_Data!K1188</f>
        <v>8.69</v>
      </c>
      <c r="N1188" s="13">
        <f>Raw_Data!L1188</f>
        <v>17</v>
      </c>
      <c r="O1188" s="13">
        <f>Raw_Data!M1188</f>
        <v>14</v>
      </c>
      <c r="P1188" s="13">
        <f t="shared" si="74"/>
        <v>3</v>
      </c>
      <c r="Q1188" s="13">
        <f>Raw_Data!O1188</f>
        <v>17</v>
      </c>
      <c r="R1188" s="16">
        <f t="shared" si="75"/>
        <v>82.35294117647058</v>
      </c>
      <c r="S1188" s="16">
        <f>Raw_Data!Q1188</f>
        <v>82.4</v>
      </c>
      <c r="T1188" s="17">
        <f>Raw_Data!R1188</f>
        <v>0.69</v>
      </c>
      <c r="U1188" s="13" t="str">
        <f>Raw_Data!S1188</f>
        <v>Medium</v>
      </c>
      <c r="V1188" s="13" t="str">
        <f>Raw_Data!T1188</f>
        <v>In Progress</v>
      </c>
    </row>
    <row r="1189" spans="1:22" x14ac:dyDescent="0.3">
      <c r="A1189" s="13" t="str">
        <f>Raw_Data!A1189</f>
        <v>EMP008</v>
      </c>
      <c r="B1189" s="13" t="str">
        <f>Raw_Data!B1189</f>
        <v>Ishita Roy</v>
      </c>
      <c r="C1189" s="13" t="str">
        <f>Raw_Data!C1189</f>
        <v>Finance</v>
      </c>
      <c r="D1189" s="13" t="str">
        <f>Raw_Data!D1189</f>
        <v>Finance Executive</v>
      </c>
      <c r="E1189" s="13" t="str">
        <f>Raw_Data!E1189</f>
        <v>Kolkata</v>
      </c>
      <c r="F1189" s="13" t="str">
        <f>Raw_Data!F1189</f>
        <v>Neha Sen</v>
      </c>
      <c r="G1189" s="14">
        <f>DATE(VALUE(RIGHT(Raw_Data!G1189,4)),VALUE(MID(Raw_Data!G1189,4,2)),VALUE(LEFT(Raw_Data!G1189,2)))</f>
        <v>46182</v>
      </c>
      <c r="H1189" s="13" t="str">
        <f t="shared" si="72"/>
        <v>Jun-2026</v>
      </c>
      <c r="I1189" s="13" t="str">
        <f t="shared" si="73"/>
        <v>Tue</v>
      </c>
      <c r="J1189" s="13" t="str">
        <f>Raw_Data!H1189</f>
        <v>Present</v>
      </c>
      <c r="K1189" s="15">
        <f>IF(Raw_Data!I1189="","",TIMEVALUE(Raw_Data!I1189))</f>
        <v>0.4236111111111111</v>
      </c>
      <c r="L1189" s="15">
        <f>IF(Raw_Data!J1189="","",TIMEVALUE(Raw_Data!J1189))</f>
        <v>0.75069444444444444</v>
      </c>
      <c r="M1189" s="13">
        <f>Raw_Data!K1189</f>
        <v>7.86</v>
      </c>
      <c r="N1189" s="13">
        <f>Raw_Data!L1189</f>
        <v>21</v>
      </c>
      <c r="O1189" s="13">
        <f>Raw_Data!M1189</f>
        <v>16</v>
      </c>
      <c r="P1189" s="13">
        <f t="shared" si="74"/>
        <v>5</v>
      </c>
      <c r="Q1189" s="13">
        <f>Raw_Data!O1189</f>
        <v>21</v>
      </c>
      <c r="R1189" s="16">
        <f t="shared" si="75"/>
        <v>76.19047619047619</v>
      </c>
      <c r="S1189" s="16">
        <f>Raw_Data!Q1189</f>
        <v>76.2</v>
      </c>
      <c r="T1189" s="17">
        <f>Raw_Data!R1189</f>
        <v>0</v>
      </c>
      <c r="U1189" s="13" t="str">
        <f>Raw_Data!S1189</f>
        <v>Low</v>
      </c>
      <c r="V1189" s="13" t="str">
        <f>Raw_Data!T1189</f>
        <v>Pending</v>
      </c>
    </row>
    <row r="1190" spans="1:22" x14ac:dyDescent="0.3">
      <c r="A1190" s="13" t="str">
        <f>Raw_Data!A1190</f>
        <v>EMP009</v>
      </c>
      <c r="B1190" s="13" t="str">
        <f>Raw_Data!B1190</f>
        <v>Arjun Nair</v>
      </c>
      <c r="C1190" s="13" t="str">
        <f>Raw_Data!C1190</f>
        <v>Sales</v>
      </c>
      <c r="D1190" s="13" t="str">
        <f>Raw_Data!D1190</f>
        <v>Sales Executive</v>
      </c>
      <c r="E1190" s="13" t="str">
        <f>Raw_Data!E1190</f>
        <v>Kolkata</v>
      </c>
      <c r="F1190" s="13" t="str">
        <f>Raw_Data!F1190</f>
        <v>Sourav Das</v>
      </c>
      <c r="G1190" s="14">
        <f>DATE(VALUE(RIGHT(Raw_Data!G1190,4)),VALUE(MID(Raw_Data!G1190,4,2)),VALUE(LEFT(Raw_Data!G1190,2)))</f>
        <v>46182</v>
      </c>
      <c r="H1190" s="13" t="str">
        <f t="shared" si="72"/>
        <v>Jun-2026</v>
      </c>
      <c r="I1190" s="13" t="str">
        <f t="shared" si="73"/>
        <v>Tue</v>
      </c>
      <c r="J1190" s="13" t="str">
        <f>Raw_Data!H1190</f>
        <v>Present</v>
      </c>
      <c r="K1190" s="15">
        <f>IF(Raw_Data!I1190="","",TIMEVALUE(Raw_Data!I1190))</f>
        <v>0.38611111111111113</v>
      </c>
      <c r="L1190" s="15">
        <f>IF(Raw_Data!J1190="","",TIMEVALUE(Raw_Data!J1190))</f>
        <v>0.7368055555555556</v>
      </c>
      <c r="M1190" s="13">
        <f>Raw_Data!K1190</f>
        <v>8.43</v>
      </c>
      <c r="N1190" s="13">
        <f>Raw_Data!L1190</f>
        <v>20</v>
      </c>
      <c r="O1190" s="13">
        <f>Raw_Data!M1190</f>
        <v>18</v>
      </c>
      <c r="P1190" s="13">
        <f t="shared" si="74"/>
        <v>2</v>
      </c>
      <c r="Q1190" s="13">
        <f>Raw_Data!O1190</f>
        <v>20</v>
      </c>
      <c r="R1190" s="16">
        <f t="shared" si="75"/>
        <v>90</v>
      </c>
      <c r="S1190" s="16">
        <f>Raw_Data!Q1190</f>
        <v>90</v>
      </c>
      <c r="T1190" s="17">
        <f>Raw_Data!R1190</f>
        <v>0.43</v>
      </c>
      <c r="U1190" s="13" t="str">
        <f>Raw_Data!S1190</f>
        <v>Medium</v>
      </c>
      <c r="V1190" s="13" t="str">
        <f>Raw_Data!T1190</f>
        <v>In Progress</v>
      </c>
    </row>
    <row r="1191" spans="1:22" x14ac:dyDescent="0.3">
      <c r="A1191" s="13" t="str">
        <f>Raw_Data!A1191</f>
        <v>EMP010</v>
      </c>
      <c r="B1191" s="13" t="str">
        <f>Raw_Data!B1191</f>
        <v>Meera Kapoor</v>
      </c>
      <c r="C1191" s="13" t="str">
        <f>Raw_Data!C1191</f>
        <v>Sales</v>
      </c>
      <c r="D1191" s="13" t="str">
        <f>Raw_Data!D1191</f>
        <v>Sales Executive</v>
      </c>
      <c r="E1191" s="13" t="str">
        <f>Raw_Data!E1191</f>
        <v>Kolkata</v>
      </c>
      <c r="F1191" s="13" t="str">
        <f>Raw_Data!F1191</f>
        <v>Sourav Das</v>
      </c>
      <c r="G1191" s="14">
        <f>DATE(VALUE(RIGHT(Raw_Data!G1191,4)),VALUE(MID(Raw_Data!G1191,4,2)),VALUE(LEFT(Raw_Data!G1191,2)))</f>
        <v>46182</v>
      </c>
      <c r="H1191" s="13" t="str">
        <f t="shared" si="72"/>
        <v>Jun-2026</v>
      </c>
      <c r="I1191" s="13" t="str">
        <f t="shared" si="73"/>
        <v>Tue</v>
      </c>
      <c r="J1191" s="13" t="str">
        <f>Raw_Data!H1191</f>
        <v>Late</v>
      </c>
      <c r="K1191" s="15">
        <f>IF(Raw_Data!I1191="","",TIMEVALUE(Raw_Data!I1191))</f>
        <v>0.41875000000000001</v>
      </c>
      <c r="L1191" s="15">
        <f>IF(Raw_Data!J1191="","",TIMEVALUE(Raw_Data!J1191))</f>
        <v>0.72569444444444442</v>
      </c>
      <c r="M1191" s="13">
        <f>Raw_Data!K1191</f>
        <v>7.37</v>
      </c>
      <c r="N1191" s="13">
        <f>Raw_Data!L1191</f>
        <v>23</v>
      </c>
      <c r="O1191" s="13">
        <f>Raw_Data!M1191</f>
        <v>17</v>
      </c>
      <c r="P1191" s="13">
        <f t="shared" si="74"/>
        <v>6</v>
      </c>
      <c r="Q1191" s="13">
        <f>Raw_Data!O1191</f>
        <v>23</v>
      </c>
      <c r="R1191" s="16">
        <f t="shared" si="75"/>
        <v>73.91304347826086</v>
      </c>
      <c r="S1191" s="16">
        <f>Raw_Data!Q1191</f>
        <v>73.900000000000006</v>
      </c>
      <c r="T1191" s="17">
        <f>Raw_Data!R1191</f>
        <v>0</v>
      </c>
      <c r="U1191" s="13" t="str">
        <f>Raw_Data!S1191</f>
        <v>Low</v>
      </c>
      <c r="V1191" s="13" t="str">
        <f>Raw_Data!T1191</f>
        <v>Pending</v>
      </c>
    </row>
    <row r="1192" spans="1:22" x14ac:dyDescent="0.3">
      <c r="A1192" s="13" t="str">
        <f>Raw_Data!A1192</f>
        <v>EMP011</v>
      </c>
      <c r="B1192" s="13" t="str">
        <f>Raw_Data!B1192</f>
        <v>Karan Malhotra</v>
      </c>
      <c r="C1192" s="13" t="str">
        <f>Raw_Data!C1192</f>
        <v>Sales</v>
      </c>
      <c r="D1192" s="13" t="str">
        <f>Raw_Data!D1192</f>
        <v>Senior Executive</v>
      </c>
      <c r="E1192" s="13" t="str">
        <f>Raw_Data!E1192</f>
        <v>Kolkata</v>
      </c>
      <c r="F1192" s="13" t="str">
        <f>Raw_Data!F1192</f>
        <v>Sourav Das</v>
      </c>
      <c r="G1192" s="14">
        <f>DATE(VALUE(RIGHT(Raw_Data!G1192,4)),VALUE(MID(Raw_Data!G1192,4,2)),VALUE(LEFT(Raw_Data!G1192,2)))</f>
        <v>46182</v>
      </c>
      <c r="H1192" s="13" t="str">
        <f t="shared" si="72"/>
        <v>Jun-2026</v>
      </c>
      <c r="I1192" s="13" t="str">
        <f t="shared" si="73"/>
        <v>Tue</v>
      </c>
      <c r="J1192" s="13" t="str">
        <f>Raw_Data!H1192</f>
        <v>Present</v>
      </c>
      <c r="K1192" s="15">
        <f>IF(Raw_Data!I1192="","",TIMEVALUE(Raw_Data!I1192))</f>
        <v>0.37916666666666665</v>
      </c>
      <c r="L1192" s="15">
        <f>IF(Raw_Data!J1192="","",TIMEVALUE(Raw_Data!J1192))</f>
        <v>0.74930555555555556</v>
      </c>
      <c r="M1192" s="13">
        <f>Raw_Data!K1192</f>
        <v>8.89</v>
      </c>
      <c r="N1192" s="13">
        <f>Raw_Data!L1192</f>
        <v>20</v>
      </c>
      <c r="O1192" s="13">
        <f>Raw_Data!M1192</f>
        <v>20</v>
      </c>
      <c r="P1192" s="13">
        <f t="shared" si="74"/>
        <v>0</v>
      </c>
      <c r="Q1192" s="13">
        <f>Raw_Data!O1192</f>
        <v>20</v>
      </c>
      <c r="R1192" s="16">
        <f t="shared" si="75"/>
        <v>100</v>
      </c>
      <c r="S1192" s="16">
        <f>Raw_Data!Q1192</f>
        <v>100</v>
      </c>
      <c r="T1192" s="17">
        <f>Raw_Data!R1192</f>
        <v>0.89</v>
      </c>
      <c r="U1192" s="13" t="str">
        <f>Raw_Data!S1192</f>
        <v>Low</v>
      </c>
      <c r="V1192" s="13" t="str">
        <f>Raw_Data!T1192</f>
        <v>Closed</v>
      </c>
    </row>
    <row r="1193" spans="1:22" x14ac:dyDescent="0.3">
      <c r="A1193" s="13" t="str">
        <f>Raw_Data!A1193</f>
        <v>EMP012</v>
      </c>
      <c r="B1193" s="13" t="str">
        <f>Raw_Data!B1193</f>
        <v>Tanya Bose</v>
      </c>
      <c r="C1193" s="13" t="str">
        <f>Raw_Data!C1193</f>
        <v>HR</v>
      </c>
      <c r="D1193" s="13" t="str">
        <f>Raw_Data!D1193</f>
        <v>HR Executive</v>
      </c>
      <c r="E1193" s="13" t="str">
        <f>Raw_Data!E1193</f>
        <v>Kolkata</v>
      </c>
      <c r="F1193" s="13" t="str">
        <f>Raw_Data!F1193</f>
        <v>Ritu Ghosh</v>
      </c>
      <c r="G1193" s="14">
        <f>DATE(VALUE(RIGHT(Raw_Data!G1193,4)),VALUE(MID(Raw_Data!G1193,4,2)),VALUE(LEFT(Raw_Data!G1193,2)))</f>
        <v>46182</v>
      </c>
      <c r="H1193" s="13" t="str">
        <f t="shared" si="72"/>
        <v>Jun-2026</v>
      </c>
      <c r="I1193" s="13" t="str">
        <f t="shared" si="73"/>
        <v>Tue</v>
      </c>
      <c r="J1193" s="13" t="str">
        <f>Raw_Data!H1193</f>
        <v>Absent</v>
      </c>
      <c r="K1193" s="15" t="str">
        <f>IF(Raw_Data!I1193="","",TIMEVALUE(Raw_Data!I1193))</f>
        <v/>
      </c>
      <c r="L1193" s="15" t="str">
        <f>IF(Raw_Data!J1193="","",TIMEVALUE(Raw_Data!J1193))</f>
        <v/>
      </c>
      <c r="M1193" s="13">
        <f>Raw_Data!K1193</f>
        <v>0</v>
      </c>
      <c r="N1193" s="13">
        <f>Raw_Data!L1193</f>
        <v>0</v>
      </c>
      <c r="O1193" s="13">
        <f>Raw_Data!M1193</f>
        <v>0</v>
      </c>
      <c r="P1193" s="13">
        <f t="shared" si="74"/>
        <v>0</v>
      </c>
      <c r="Q1193" s="13">
        <f>Raw_Data!O1193</f>
        <v>0</v>
      </c>
      <c r="R1193" s="16">
        <f t="shared" si="75"/>
        <v>0</v>
      </c>
      <c r="S1193" s="16">
        <f>Raw_Data!Q1193</f>
        <v>0</v>
      </c>
      <c r="T1193" s="17">
        <f>Raw_Data!R1193</f>
        <v>0</v>
      </c>
      <c r="U1193" s="13" t="str">
        <f>Raw_Data!S1193</f>
        <v>Low</v>
      </c>
      <c r="V1193" s="13" t="str">
        <f>Raw_Data!T1193</f>
        <v>Closed</v>
      </c>
    </row>
    <row r="1194" spans="1:22" x14ac:dyDescent="0.3">
      <c r="A1194" s="13" t="str">
        <f>Raw_Data!A1194</f>
        <v>EMP013</v>
      </c>
      <c r="B1194" s="13" t="str">
        <f>Raw_Data!B1194</f>
        <v>Aditya Jain</v>
      </c>
      <c r="C1194" s="13" t="str">
        <f>Raw_Data!C1194</f>
        <v>Customer Support</v>
      </c>
      <c r="D1194" s="13" t="str">
        <f>Raw_Data!D1194</f>
        <v>Support Executive</v>
      </c>
      <c r="E1194" s="13" t="str">
        <f>Raw_Data!E1194</f>
        <v>Kolkata</v>
      </c>
      <c r="F1194" s="13" t="str">
        <f>Raw_Data!F1194</f>
        <v>Ritu Ghosh</v>
      </c>
      <c r="G1194" s="14">
        <f>DATE(VALUE(RIGHT(Raw_Data!G1194,4)),VALUE(MID(Raw_Data!G1194,4,2)),VALUE(LEFT(Raw_Data!G1194,2)))</f>
        <v>46182</v>
      </c>
      <c r="H1194" s="13" t="str">
        <f t="shared" si="72"/>
        <v>Jun-2026</v>
      </c>
      <c r="I1194" s="13" t="str">
        <f t="shared" si="73"/>
        <v>Tue</v>
      </c>
      <c r="J1194" s="13" t="str">
        <f>Raw_Data!H1194</f>
        <v>Present</v>
      </c>
      <c r="K1194" s="15">
        <f>IF(Raw_Data!I1194="","",TIMEVALUE(Raw_Data!I1194))</f>
        <v>0.375</v>
      </c>
      <c r="L1194" s="15">
        <f>IF(Raw_Data!J1194="","",TIMEVALUE(Raw_Data!J1194))</f>
        <v>0.75208333333333333</v>
      </c>
      <c r="M1194" s="13">
        <f>Raw_Data!K1194</f>
        <v>9.0500000000000007</v>
      </c>
      <c r="N1194" s="13">
        <f>Raw_Data!L1194</f>
        <v>27</v>
      </c>
      <c r="O1194" s="13">
        <f>Raw_Data!M1194</f>
        <v>27</v>
      </c>
      <c r="P1194" s="13">
        <f t="shared" si="74"/>
        <v>0</v>
      </c>
      <c r="Q1194" s="13">
        <f>Raw_Data!O1194</f>
        <v>27</v>
      </c>
      <c r="R1194" s="16">
        <f t="shared" si="75"/>
        <v>100</v>
      </c>
      <c r="S1194" s="16">
        <f>Raw_Data!Q1194</f>
        <v>100</v>
      </c>
      <c r="T1194" s="17">
        <f>Raw_Data!R1194</f>
        <v>1.05</v>
      </c>
      <c r="U1194" s="13" t="str">
        <f>Raw_Data!S1194</f>
        <v>Low</v>
      </c>
      <c r="V1194" s="13" t="str">
        <f>Raw_Data!T1194</f>
        <v>Closed</v>
      </c>
    </row>
    <row r="1195" spans="1:22" x14ac:dyDescent="0.3">
      <c r="A1195" s="13" t="str">
        <f>Raw_Data!A1195</f>
        <v>EMP014</v>
      </c>
      <c r="B1195" s="13" t="str">
        <f>Raw_Data!B1195</f>
        <v>Neha Agarwal</v>
      </c>
      <c r="C1195" s="13" t="str">
        <f>Raw_Data!C1195</f>
        <v>Customer Support</v>
      </c>
      <c r="D1195" s="13" t="str">
        <f>Raw_Data!D1195</f>
        <v>Support Executive</v>
      </c>
      <c r="E1195" s="13" t="str">
        <f>Raw_Data!E1195</f>
        <v>Kolkata</v>
      </c>
      <c r="F1195" s="13" t="str">
        <f>Raw_Data!F1195</f>
        <v>Ritu Ghosh</v>
      </c>
      <c r="G1195" s="14">
        <f>DATE(VALUE(RIGHT(Raw_Data!G1195,4)),VALUE(MID(Raw_Data!G1195,4,2)),VALUE(LEFT(Raw_Data!G1195,2)))</f>
        <v>46182</v>
      </c>
      <c r="H1195" s="13" t="str">
        <f t="shared" si="72"/>
        <v>Jun-2026</v>
      </c>
      <c r="I1195" s="13" t="str">
        <f t="shared" si="73"/>
        <v>Tue</v>
      </c>
      <c r="J1195" s="13" t="str">
        <f>Raw_Data!H1195</f>
        <v>Late</v>
      </c>
      <c r="K1195" s="15">
        <f>IF(Raw_Data!I1195="","",TIMEVALUE(Raw_Data!I1195))</f>
        <v>0.47499999999999998</v>
      </c>
      <c r="L1195" s="15">
        <f>IF(Raw_Data!J1195="","",TIMEVALUE(Raw_Data!J1195))</f>
        <v>0.84027777777777779</v>
      </c>
      <c r="M1195" s="13">
        <f>Raw_Data!K1195</f>
        <v>8.77</v>
      </c>
      <c r="N1195" s="13">
        <f>Raw_Data!L1195</f>
        <v>32</v>
      </c>
      <c r="O1195" s="13">
        <f>Raw_Data!M1195</f>
        <v>28</v>
      </c>
      <c r="P1195" s="13">
        <f t="shared" si="74"/>
        <v>4</v>
      </c>
      <c r="Q1195" s="13">
        <f>Raw_Data!O1195</f>
        <v>32</v>
      </c>
      <c r="R1195" s="16">
        <f t="shared" si="75"/>
        <v>87.5</v>
      </c>
      <c r="S1195" s="16">
        <f>Raw_Data!Q1195</f>
        <v>87.5</v>
      </c>
      <c r="T1195" s="17">
        <f>Raw_Data!R1195</f>
        <v>0.77</v>
      </c>
      <c r="U1195" s="13" t="str">
        <f>Raw_Data!S1195</f>
        <v>Medium</v>
      </c>
      <c r="V1195" s="13" t="str">
        <f>Raw_Data!T1195</f>
        <v>Pending</v>
      </c>
    </row>
    <row r="1196" spans="1:22" x14ac:dyDescent="0.3">
      <c r="A1196" s="13" t="str">
        <f>Raw_Data!A1196</f>
        <v>EMP015</v>
      </c>
      <c r="B1196" s="13" t="str">
        <f>Raw_Data!B1196</f>
        <v>Siddharth Roy</v>
      </c>
      <c r="C1196" s="13" t="str">
        <f>Raw_Data!C1196</f>
        <v>Customer Support</v>
      </c>
      <c r="D1196" s="13" t="str">
        <f>Raw_Data!D1196</f>
        <v>Senior Executive</v>
      </c>
      <c r="E1196" s="13" t="str">
        <f>Raw_Data!E1196</f>
        <v>Kolkata</v>
      </c>
      <c r="F1196" s="13" t="str">
        <f>Raw_Data!F1196</f>
        <v>Ritu Ghosh</v>
      </c>
      <c r="G1196" s="14">
        <f>DATE(VALUE(RIGHT(Raw_Data!G1196,4)),VALUE(MID(Raw_Data!G1196,4,2)),VALUE(LEFT(Raw_Data!G1196,2)))</f>
        <v>46182</v>
      </c>
      <c r="H1196" s="13" t="str">
        <f t="shared" si="72"/>
        <v>Jun-2026</v>
      </c>
      <c r="I1196" s="13" t="str">
        <f t="shared" si="73"/>
        <v>Tue</v>
      </c>
      <c r="J1196" s="13" t="str">
        <f>Raw_Data!H1196</f>
        <v>Present</v>
      </c>
      <c r="K1196" s="15">
        <f>IF(Raw_Data!I1196="","",TIMEVALUE(Raw_Data!I1196))</f>
        <v>0.38333333333333336</v>
      </c>
      <c r="L1196" s="15">
        <f>IF(Raw_Data!J1196="","",TIMEVALUE(Raw_Data!J1196))</f>
        <v>0.70625000000000004</v>
      </c>
      <c r="M1196" s="13">
        <f>Raw_Data!K1196</f>
        <v>7.75</v>
      </c>
      <c r="N1196" s="13">
        <f>Raw_Data!L1196</f>
        <v>27</v>
      </c>
      <c r="O1196" s="13">
        <f>Raw_Data!M1196</f>
        <v>21</v>
      </c>
      <c r="P1196" s="13">
        <f t="shared" si="74"/>
        <v>6</v>
      </c>
      <c r="Q1196" s="13">
        <f>Raw_Data!O1196</f>
        <v>27</v>
      </c>
      <c r="R1196" s="16">
        <f t="shared" si="75"/>
        <v>77.777777777777786</v>
      </c>
      <c r="S1196" s="16">
        <f>Raw_Data!Q1196</f>
        <v>77.8</v>
      </c>
      <c r="T1196" s="17">
        <f>Raw_Data!R1196</f>
        <v>0</v>
      </c>
      <c r="U1196" s="13" t="str">
        <f>Raw_Data!S1196</f>
        <v>Medium</v>
      </c>
      <c r="V1196" s="13" t="str">
        <f>Raw_Data!T1196</f>
        <v>Pending</v>
      </c>
    </row>
    <row r="1197" spans="1:22" x14ac:dyDescent="0.3">
      <c r="A1197" s="13" t="str">
        <f>Raw_Data!A1197</f>
        <v>EMP016</v>
      </c>
      <c r="B1197" s="13" t="str">
        <f>Raw_Data!B1197</f>
        <v>Pooja Saha</v>
      </c>
      <c r="C1197" s="13" t="str">
        <f>Raw_Data!C1197</f>
        <v>Operations</v>
      </c>
      <c r="D1197" s="13" t="str">
        <f>Raw_Data!D1197</f>
        <v>Process Executive</v>
      </c>
      <c r="E1197" s="13" t="str">
        <f>Raw_Data!E1197</f>
        <v>Durgapur</v>
      </c>
      <c r="F1197" s="13" t="str">
        <f>Raw_Data!F1197</f>
        <v>Amit Roy</v>
      </c>
      <c r="G1197" s="14">
        <f>DATE(VALUE(RIGHT(Raw_Data!G1197,4)),VALUE(MID(Raw_Data!G1197,4,2)),VALUE(LEFT(Raw_Data!G1197,2)))</f>
        <v>46182</v>
      </c>
      <c r="H1197" s="13" t="str">
        <f t="shared" si="72"/>
        <v>Jun-2026</v>
      </c>
      <c r="I1197" s="13" t="str">
        <f t="shared" si="73"/>
        <v>Tue</v>
      </c>
      <c r="J1197" s="13" t="str">
        <f>Raw_Data!H1197</f>
        <v>Present</v>
      </c>
      <c r="K1197" s="15">
        <f>IF(Raw_Data!I1197="","",TIMEVALUE(Raw_Data!I1197))</f>
        <v>0.42638888888888887</v>
      </c>
      <c r="L1197" s="15">
        <f>IF(Raw_Data!J1197="","",TIMEVALUE(Raw_Data!J1197))</f>
        <v>0.76041666666666663</v>
      </c>
      <c r="M1197" s="13">
        <f>Raw_Data!K1197</f>
        <v>8.02</v>
      </c>
      <c r="N1197" s="13">
        <f>Raw_Data!L1197</f>
        <v>20</v>
      </c>
      <c r="O1197" s="13">
        <f>Raw_Data!M1197</f>
        <v>14</v>
      </c>
      <c r="P1197" s="13">
        <f t="shared" si="74"/>
        <v>6</v>
      </c>
      <c r="Q1197" s="13">
        <f>Raw_Data!O1197</f>
        <v>20</v>
      </c>
      <c r="R1197" s="16">
        <f t="shared" si="75"/>
        <v>70</v>
      </c>
      <c r="S1197" s="16">
        <f>Raw_Data!Q1197</f>
        <v>70</v>
      </c>
      <c r="T1197" s="17">
        <f>Raw_Data!R1197</f>
        <v>0.02</v>
      </c>
      <c r="U1197" s="13" t="str">
        <f>Raw_Data!S1197</f>
        <v>High</v>
      </c>
      <c r="V1197" s="13" t="str">
        <f>Raw_Data!T1197</f>
        <v>Pending</v>
      </c>
    </row>
    <row r="1198" spans="1:22" x14ac:dyDescent="0.3">
      <c r="A1198" s="13" t="str">
        <f>Raw_Data!A1198</f>
        <v>EMP017</v>
      </c>
      <c r="B1198" s="13" t="str">
        <f>Raw_Data!B1198</f>
        <v>Abhishek Paul</v>
      </c>
      <c r="C1198" s="13" t="str">
        <f>Raw_Data!C1198</f>
        <v>Operations</v>
      </c>
      <c r="D1198" s="13" t="str">
        <f>Raw_Data!D1198</f>
        <v>Process Executive</v>
      </c>
      <c r="E1198" s="13" t="str">
        <f>Raw_Data!E1198</f>
        <v>Durgapur</v>
      </c>
      <c r="F1198" s="13" t="str">
        <f>Raw_Data!F1198</f>
        <v>Amit Roy</v>
      </c>
      <c r="G1198" s="14">
        <f>DATE(VALUE(RIGHT(Raw_Data!G1198,4)),VALUE(MID(Raw_Data!G1198,4,2)),VALUE(LEFT(Raw_Data!G1198,2)))</f>
        <v>46182</v>
      </c>
      <c r="H1198" s="13" t="str">
        <f t="shared" si="72"/>
        <v>Jun-2026</v>
      </c>
      <c r="I1198" s="13" t="str">
        <f t="shared" si="73"/>
        <v>Tue</v>
      </c>
      <c r="J1198" s="13" t="str">
        <f>Raw_Data!H1198</f>
        <v>Present</v>
      </c>
      <c r="K1198" s="15">
        <f>IF(Raw_Data!I1198="","",TIMEVALUE(Raw_Data!I1198))</f>
        <v>0.42083333333333334</v>
      </c>
      <c r="L1198" s="15">
        <f>IF(Raw_Data!J1198="","",TIMEVALUE(Raw_Data!J1198))</f>
        <v>0.76458333333333328</v>
      </c>
      <c r="M1198" s="13">
        <f>Raw_Data!K1198</f>
        <v>8.25</v>
      </c>
      <c r="N1198" s="13">
        <f>Raw_Data!L1198</f>
        <v>24</v>
      </c>
      <c r="O1198" s="13">
        <f>Raw_Data!M1198</f>
        <v>18</v>
      </c>
      <c r="P1198" s="13">
        <f t="shared" si="74"/>
        <v>6</v>
      </c>
      <c r="Q1198" s="13">
        <f>Raw_Data!O1198</f>
        <v>24</v>
      </c>
      <c r="R1198" s="16">
        <f t="shared" si="75"/>
        <v>75</v>
      </c>
      <c r="S1198" s="16">
        <f>Raw_Data!Q1198</f>
        <v>75</v>
      </c>
      <c r="T1198" s="17">
        <f>Raw_Data!R1198</f>
        <v>0.25</v>
      </c>
      <c r="U1198" s="13" t="str">
        <f>Raw_Data!S1198</f>
        <v>High</v>
      </c>
      <c r="V1198" s="13" t="str">
        <f>Raw_Data!T1198</f>
        <v>Pending</v>
      </c>
    </row>
    <row r="1199" spans="1:22" x14ac:dyDescent="0.3">
      <c r="A1199" s="13" t="str">
        <f>Raw_Data!A1199</f>
        <v>EMP018</v>
      </c>
      <c r="B1199" s="13" t="str">
        <f>Raw_Data!B1199</f>
        <v>Nandini Ghosh</v>
      </c>
      <c r="C1199" s="13" t="str">
        <f>Raw_Data!C1199</f>
        <v>Finance</v>
      </c>
      <c r="D1199" s="13" t="str">
        <f>Raw_Data!D1199</f>
        <v>Finance Executive</v>
      </c>
      <c r="E1199" s="13" t="str">
        <f>Raw_Data!E1199</f>
        <v>Durgapur</v>
      </c>
      <c r="F1199" s="13" t="str">
        <f>Raw_Data!F1199</f>
        <v>Neha Sen</v>
      </c>
      <c r="G1199" s="14">
        <f>DATE(VALUE(RIGHT(Raw_Data!G1199,4)),VALUE(MID(Raw_Data!G1199,4,2)),VALUE(LEFT(Raw_Data!G1199,2)))</f>
        <v>46182</v>
      </c>
      <c r="H1199" s="13" t="str">
        <f t="shared" si="72"/>
        <v>Jun-2026</v>
      </c>
      <c r="I1199" s="13" t="str">
        <f t="shared" si="73"/>
        <v>Tue</v>
      </c>
      <c r="J1199" s="13" t="str">
        <f>Raw_Data!H1199</f>
        <v>Present</v>
      </c>
      <c r="K1199" s="15">
        <f>IF(Raw_Data!I1199="","",TIMEVALUE(Raw_Data!I1199))</f>
        <v>0.38541666666666669</v>
      </c>
      <c r="L1199" s="15">
        <f>IF(Raw_Data!J1199="","",TIMEVALUE(Raw_Data!J1199))</f>
        <v>0.76597222222222228</v>
      </c>
      <c r="M1199" s="13">
        <f>Raw_Data!K1199</f>
        <v>9.14</v>
      </c>
      <c r="N1199" s="13">
        <f>Raw_Data!L1199</f>
        <v>15</v>
      </c>
      <c r="O1199" s="13">
        <f>Raw_Data!M1199</f>
        <v>15</v>
      </c>
      <c r="P1199" s="13">
        <f t="shared" si="74"/>
        <v>0</v>
      </c>
      <c r="Q1199" s="13">
        <f>Raw_Data!O1199</f>
        <v>15</v>
      </c>
      <c r="R1199" s="16">
        <f t="shared" si="75"/>
        <v>100</v>
      </c>
      <c r="S1199" s="16">
        <f>Raw_Data!Q1199</f>
        <v>100</v>
      </c>
      <c r="T1199" s="17">
        <f>Raw_Data!R1199</f>
        <v>1.1399999999999999</v>
      </c>
      <c r="U1199" s="13" t="str">
        <f>Raw_Data!S1199</f>
        <v>Low</v>
      </c>
      <c r="V1199" s="13" t="str">
        <f>Raw_Data!T1199</f>
        <v>Closed</v>
      </c>
    </row>
    <row r="1200" spans="1:22" x14ac:dyDescent="0.3">
      <c r="A1200" s="13" t="str">
        <f>Raw_Data!A1200</f>
        <v>EMP019</v>
      </c>
      <c r="B1200" s="13" t="str">
        <f>Raw_Data!B1200</f>
        <v>Manish Kumar</v>
      </c>
      <c r="C1200" s="13" t="str">
        <f>Raw_Data!C1200</f>
        <v>Sales</v>
      </c>
      <c r="D1200" s="13" t="str">
        <f>Raw_Data!D1200</f>
        <v>Sales Executive</v>
      </c>
      <c r="E1200" s="13" t="str">
        <f>Raw_Data!E1200</f>
        <v>Durgapur</v>
      </c>
      <c r="F1200" s="13" t="str">
        <f>Raw_Data!F1200</f>
        <v>Sourav Das</v>
      </c>
      <c r="G1200" s="14">
        <f>DATE(VALUE(RIGHT(Raw_Data!G1200,4)),VALUE(MID(Raw_Data!G1200,4,2)),VALUE(LEFT(Raw_Data!G1200,2)))</f>
        <v>46182</v>
      </c>
      <c r="H1200" s="13" t="str">
        <f t="shared" si="72"/>
        <v>Jun-2026</v>
      </c>
      <c r="I1200" s="13" t="str">
        <f t="shared" si="73"/>
        <v>Tue</v>
      </c>
      <c r="J1200" s="13" t="str">
        <f>Raw_Data!H1200</f>
        <v>Present</v>
      </c>
      <c r="K1200" s="15">
        <f>IF(Raw_Data!I1200="","",TIMEVALUE(Raw_Data!I1200))</f>
        <v>0.42569444444444443</v>
      </c>
      <c r="L1200" s="15">
        <f>IF(Raw_Data!J1200="","",TIMEVALUE(Raw_Data!J1200))</f>
        <v>0.7944444444444444</v>
      </c>
      <c r="M1200" s="13">
        <f>Raw_Data!K1200</f>
        <v>8.85</v>
      </c>
      <c r="N1200" s="13">
        <f>Raw_Data!L1200</f>
        <v>12</v>
      </c>
      <c r="O1200" s="13">
        <f>Raw_Data!M1200</f>
        <v>10</v>
      </c>
      <c r="P1200" s="13">
        <f t="shared" si="74"/>
        <v>2</v>
      </c>
      <c r="Q1200" s="13">
        <f>Raw_Data!O1200</f>
        <v>12</v>
      </c>
      <c r="R1200" s="16">
        <f t="shared" si="75"/>
        <v>83.333333333333343</v>
      </c>
      <c r="S1200" s="16">
        <f>Raw_Data!Q1200</f>
        <v>83.3</v>
      </c>
      <c r="T1200" s="17">
        <f>Raw_Data!R1200</f>
        <v>0.85</v>
      </c>
      <c r="U1200" s="13" t="str">
        <f>Raw_Data!S1200</f>
        <v>Low</v>
      </c>
      <c r="V1200" s="13" t="str">
        <f>Raw_Data!T1200</f>
        <v>In Progress</v>
      </c>
    </row>
    <row r="1201" spans="1:22" x14ac:dyDescent="0.3">
      <c r="A1201" s="13" t="str">
        <f>Raw_Data!A1201</f>
        <v>EMP020</v>
      </c>
      <c r="B1201" s="13" t="str">
        <f>Raw_Data!B1201</f>
        <v>Riya Chatterjee</v>
      </c>
      <c r="C1201" s="13" t="str">
        <f>Raw_Data!C1201</f>
        <v>Customer Support</v>
      </c>
      <c r="D1201" s="13" t="str">
        <f>Raw_Data!D1201</f>
        <v>Support Executive</v>
      </c>
      <c r="E1201" s="13" t="str">
        <f>Raw_Data!E1201</f>
        <v>Durgapur</v>
      </c>
      <c r="F1201" s="13" t="str">
        <f>Raw_Data!F1201</f>
        <v>Ritu Ghosh</v>
      </c>
      <c r="G1201" s="14">
        <f>DATE(VALUE(RIGHT(Raw_Data!G1201,4)),VALUE(MID(Raw_Data!G1201,4,2)),VALUE(LEFT(Raw_Data!G1201,2)))</f>
        <v>46182</v>
      </c>
      <c r="H1201" s="13" t="str">
        <f t="shared" si="72"/>
        <v>Jun-2026</v>
      </c>
      <c r="I1201" s="13" t="str">
        <f t="shared" si="73"/>
        <v>Tue</v>
      </c>
      <c r="J1201" s="13" t="str">
        <f>Raw_Data!H1201</f>
        <v>Present</v>
      </c>
      <c r="K1201" s="15">
        <f>IF(Raw_Data!I1201="","",TIMEVALUE(Raw_Data!I1201))</f>
        <v>0.37777777777777777</v>
      </c>
      <c r="L1201" s="15">
        <f>IF(Raw_Data!J1201="","",TIMEVALUE(Raw_Data!J1201))</f>
        <v>0.69305555555555554</v>
      </c>
      <c r="M1201" s="13">
        <f>Raw_Data!K1201</f>
        <v>7.57</v>
      </c>
      <c r="N1201" s="13">
        <f>Raw_Data!L1201</f>
        <v>32</v>
      </c>
      <c r="O1201" s="13">
        <f>Raw_Data!M1201</f>
        <v>32</v>
      </c>
      <c r="P1201" s="13">
        <f t="shared" si="74"/>
        <v>0</v>
      </c>
      <c r="Q1201" s="13">
        <f>Raw_Data!O1201</f>
        <v>32</v>
      </c>
      <c r="R1201" s="16">
        <f t="shared" si="75"/>
        <v>100</v>
      </c>
      <c r="S1201" s="16">
        <f>Raw_Data!Q1201</f>
        <v>100</v>
      </c>
      <c r="T1201" s="17">
        <f>Raw_Data!R1201</f>
        <v>0</v>
      </c>
      <c r="U1201" s="13" t="str">
        <f>Raw_Data!S1201</f>
        <v>Low</v>
      </c>
      <c r="V1201" s="13" t="str">
        <f>Raw_Data!T1201</f>
        <v>Closed</v>
      </c>
    </row>
    <row r="1202" spans="1:22" x14ac:dyDescent="0.3">
      <c r="A1202" s="13" t="str">
        <f>Raw_Data!A1202</f>
        <v>EMP001</v>
      </c>
      <c r="B1202" s="13" t="str">
        <f>Raw_Data!B1202</f>
        <v>Aarav Sharma</v>
      </c>
      <c r="C1202" s="13" t="str">
        <f>Raw_Data!C1202</f>
        <v>Operations</v>
      </c>
      <c r="D1202" s="13" t="str">
        <f>Raw_Data!D1202</f>
        <v>MIS Executive</v>
      </c>
      <c r="E1202" s="13" t="str">
        <f>Raw_Data!E1202</f>
        <v>Kolkata</v>
      </c>
      <c r="F1202" s="13" t="str">
        <f>Raw_Data!F1202</f>
        <v>Amit Roy</v>
      </c>
      <c r="G1202" s="14">
        <f>DATE(VALUE(RIGHT(Raw_Data!G1202,4)),VALUE(MID(Raw_Data!G1202,4,2)),VALUE(LEFT(Raw_Data!G1202,2)))</f>
        <v>46183</v>
      </c>
      <c r="H1202" s="13" t="str">
        <f t="shared" si="72"/>
        <v>Jun-2026</v>
      </c>
      <c r="I1202" s="13" t="str">
        <f t="shared" si="73"/>
        <v>Wed</v>
      </c>
      <c r="J1202" s="13" t="str">
        <f>Raw_Data!H1202</f>
        <v>Present</v>
      </c>
      <c r="K1202" s="15">
        <f>IF(Raw_Data!I1202="","",TIMEVALUE(Raw_Data!I1202))</f>
        <v>0.42499999999999999</v>
      </c>
      <c r="L1202" s="15">
        <f>IF(Raw_Data!J1202="","",TIMEVALUE(Raw_Data!J1202))</f>
        <v>0.74513888888888891</v>
      </c>
      <c r="M1202" s="13">
        <f>Raw_Data!K1202</f>
        <v>7.69</v>
      </c>
      <c r="N1202" s="13">
        <f>Raw_Data!L1202</f>
        <v>19</v>
      </c>
      <c r="O1202" s="13">
        <f>Raw_Data!M1202</f>
        <v>14</v>
      </c>
      <c r="P1202" s="13">
        <f t="shared" si="74"/>
        <v>5</v>
      </c>
      <c r="Q1202" s="13">
        <f>Raw_Data!O1202</f>
        <v>19</v>
      </c>
      <c r="R1202" s="16">
        <f t="shared" si="75"/>
        <v>73.68421052631578</v>
      </c>
      <c r="S1202" s="16">
        <f>Raw_Data!Q1202</f>
        <v>73.7</v>
      </c>
      <c r="T1202" s="17">
        <f>Raw_Data!R1202</f>
        <v>0</v>
      </c>
      <c r="U1202" s="13" t="str">
        <f>Raw_Data!S1202</f>
        <v>Low</v>
      </c>
      <c r="V1202" s="13" t="str">
        <f>Raw_Data!T1202</f>
        <v>Pending</v>
      </c>
    </row>
    <row r="1203" spans="1:22" x14ac:dyDescent="0.3">
      <c r="A1203" s="13" t="str">
        <f>Raw_Data!A1203</f>
        <v>EMP002</v>
      </c>
      <c r="B1203" s="13" t="str">
        <f>Raw_Data!B1203</f>
        <v>Priya Singh</v>
      </c>
      <c r="C1203" s="13" t="str">
        <f>Raw_Data!C1203</f>
        <v>Operations</v>
      </c>
      <c r="D1203" s="13" t="str">
        <f>Raw_Data!D1203</f>
        <v>Process Executive</v>
      </c>
      <c r="E1203" s="13" t="str">
        <f>Raw_Data!E1203</f>
        <v>Kolkata</v>
      </c>
      <c r="F1203" s="13" t="str">
        <f>Raw_Data!F1203</f>
        <v>Amit Roy</v>
      </c>
      <c r="G1203" s="14">
        <f>DATE(VALUE(RIGHT(Raw_Data!G1203,4)),VALUE(MID(Raw_Data!G1203,4,2)),VALUE(LEFT(Raw_Data!G1203,2)))</f>
        <v>46183</v>
      </c>
      <c r="H1203" s="13" t="str">
        <f t="shared" si="72"/>
        <v>Jun-2026</v>
      </c>
      <c r="I1203" s="13" t="str">
        <f t="shared" si="73"/>
        <v>Wed</v>
      </c>
      <c r="J1203" s="13" t="str">
        <f>Raw_Data!H1203</f>
        <v>Present</v>
      </c>
      <c r="K1203" s="15">
        <f>IF(Raw_Data!I1203="","",TIMEVALUE(Raw_Data!I1203))</f>
        <v>0.43055555555555558</v>
      </c>
      <c r="L1203" s="15">
        <f>IF(Raw_Data!J1203="","",TIMEVALUE(Raw_Data!J1203))</f>
        <v>0.82013888888888886</v>
      </c>
      <c r="M1203" s="13">
        <f>Raw_Data!K1203</f>
        <v>9.35</v>
      </c>
      <c r="N1203" s="13">
        <f>Raw_Data!L1203</f>
        <v>27</v>
      </c>
      <c r="O1203" s="13">
        <f>Raw_Data!M1203</f>
        <v>19</v>
      </c>
      <c r="P1203" s="13">
        <f t="shared" si="74"/>
        <v>8</v>
      </c>
      <c r="Q1203" s="13">
        <f>Raw_Data!O1203</f>
        <v>27</v>
      </c>
      <c r="R1203" s="16">
        <f t="shared" si="75"/>
        <v>70.370370370370367</v>
      </c>
      <c r="S1203" s="16">
        <f>Raw_Data!Q1203</f>
        <v>70.400000000000006</v>
      </c>
      <c r="T1203" s="17">
        <f>Raw_Data!R1203</f>
        <v>1.35</v>
      </c>
      <c r="U1203" s="13" t="str">
        <f>Raw_Data!S1203</f>
        <v>Low</v>
      </c>
      <c r="V1203" s="13" t="str">
        <f>Raw_Data!T1203</f>
        <v>Backlog</v>
      </c>
    </row>
    <row r="1204" spans="1:22" x14ac:dyDescent="0.3">
      <c r="A1204" s="13" t="str">
        <f>Raw_Data!A1204</f>
        <v>EMP003</v>
      </c>
      <c r="B1204" s="13" t="str">
        <f>Raw_Data!B1204</f>
        <v>Rahul Verma</v>
      </c>
      <c r="C1204" s="13" t="str">
        <f>Raw_Data!C1204</f>
        <v>Operations</v>
      </c>
      <c r="D1204" s="13" t="str">
        <f>Raw_Data!D1204</f>
        <v>Process Executive</v>
      </c>
      <c r="E1204" s="13" t="str">
        <f>Raw_Data!E1204</f>
        <v>Kolkata</v>
      </c>
      <c r="F1204" s="13" t="str">
        <f>Raw_Data!F1204</f>
        <v>Amit Roy</v>
      </c>
      <c r="G1204" s="14">
        <f>DATE(VALUE(RIGHT(Raw_Data!G1204,4)),VALUE(MID(Raw_Data!G1204,4,2)),VALUE(LEFT(Raw_Data!G1204,2)))</f>
        <v>46183</v>
      </c>
      <c r="H1204" s="13" t="str">
        <f t="shared" si="72"/>
        <v>Jun-2026</v>
      </c>
      <c r="I1204" s="13" t="str">
        <f t="shared" si="73"/>
        <v>Wed</v>
      </c>
      <c r="J1204" s="13" t="str">
        <f>Raw_Data!H1204</f>
        <v>Present</v>
      </c>
      <c r="K1204" s="15">
        <f>IF(Raw_Data!I1204="","",TIMEVALUE(Raw_Data!I1204))</f>
        <v>0.38819444444444445</v>
      </c>
      <c r="L1204" s="15">
        <f>IF(Raw_Data!J1204="","",TIMEVALUE(Raw_Data!J1204))</f>
        <v>0.7368055555555556</v>
      </c>
      <c r="M1204" s="13">
        <f>Raw_Data!K1204</f>
        <v>8.3699999999999992</v>
      </c>
      <c r="N1204" s="13">
        <f>Raw_Data!L1204</f>
        <v>24</v>
      </c>
      <c r="O1204" s="13">
        <f>Raw_Data!M1204</f>
        <v>24</v>
      </c>
      <c r="P1204" s="13">
        <f t="shared" si="74"/>
        <v>0</v>
      </c>
      <c r="Q1204" s="13">
        <f>Raw_Data!O1204</f>
        <v>24</v>
      </c>
      <c r="R1204" s="16">
        <f t="shared" si="75"/>
        <v>100</v>
      </c>
      <c r="S1204" s="16">
        <f>Raw_Data!Q1204</f>
        <v>100</v>
      </c>
      <c r="T1204" s="17">
        <f>Raw_Data!R1204</f>
        <v>0.37</v>
      </c>
      <c r="U1204" s="13" t="str">
        <f>Raw_Data!S1204</f>
        <v>Low</v>
      </c>
      <c r="V1204" s="13" t="str">
        <f>Raw_Data!T1204</f>
        <v>Closed</v>
      </c>
    </row>
    <row r="1205" spans="1:22" x14ac:dyDescent="0.3">
      <c r="A1205" s="13" t="str">
        <f>Raw_Data!A1205</f>
        <v>EMP004</v>
      </c>
      <c r="B1205" s="13" t="str">
        <f>Raw_Data!B1205</f>
        <v>Sneha Das</v>
      </c>
      <c r="C1205" s="13" t="str">
        <f>Raw_Data!C1205</f>
        <v>Operations</v>
      </c>
      <c r="D1205" s="13" t="str">
        <f>Raw_Data!D1205</f>
        <v>Senior Executive</v>
      </c>
      <c r="E1205" s="13" t="str">
        <f>Raw_Data!E1205</f>
        <v>Kolkata</v>
      </c>
      <c r="F1205" s="13" t="str">
        <f>Raw_Data!F1205</f>
        <v>Amit Roy</v>
      </c>
      <c r="G1205" s="14">
        <f>DATE(VALUE(RIGHT(Raw_Data!G1205,4)),VALUE(MID(Raw_Data!G1205,4,2)),VALUE(LEFT(Raw_Data!G1205,2)))</f>
        <v>46183</v>
      </c>
      <c r="H1205" s="13" t="str">
        <f t="shared" si="72"/>
        <v>Jun-2026</v>
      </c>
      <c r="I1205" s="13" t="str">
        <f t="shared" si="73"/>
        <v>Wed</v>
      </c>
      <c r="J1205" s="13" t="str">
        <f>Raw_Data!H1205</f>
        <v>Present</v>
      </c>
      <c r="K1205" s="15">
        <f>IF(Raw_Data!I1205="","",TIMEVALUE(Raw_Data!I1205))</f>
        <v>0.38124999999999998</v>
      </c>
      <c r="L1205" s="15">
        <f>IF(Raw_Data!J1205="","",TIMEVALUE(Raw_Data!J1205))</f>
        <v>0.74652777777777779</v>
      </c>
      <c r="M1205" s="13">
        <f>Raw_Data!K1205</f>
        <v>8.7799999999999994</v>
      </c>
      <c r="N1205" s="13">
        <f>Raw_Data!L1205</f>
        <v>25</v>
      </c>
      <c r="O1205" s="13">
        <f>Raw_Data!M1205</f>
        <v>18</v>
      </c>
      <c r="P1205" s="13">
        <f t="shared" si="74"/>
        <v>7</v>
      </c>
      <c r="Q1205" s="13">
        <f>Raw_Data!O1205</f>
        <v>25</v>
      </c>
      <c r="R1205" s="16">
        <f t="shared" si="75"/>
        <v>72</v>
      </c>
      <c r="S1205" s="16">
        <f>Raw_Data!Q1205</f>
        <v>72</v>
      </c>
      <c r="T1205" s="17">
        <f>Raw_Data!R1205</f>
        <v>0.78</v>
      </c>
      <c r="U1205" s="13" t="str">
        <f>Raw_Data!S1205</f>
        <v>Low</v>
      </c>
      <c r="V1205" s="13" t="str">
        <f>Raw_Data!T1205</f>
        <v>Pending</v>
      </c>
    </row>
    <row r="1206" spans="1:22" x14ac:dyDescent="0.3">
      <c r="A1206" s="13" t="str">
        <f>Raw_Data!A1206</f>
        <v>EMP005</v>
      </c>
      <c r="B1206" s="13" t="str">
        <f>Raw_Data!B1206</f>
        <v>Vikram Patel</v>
      </c>
      <c r="C1206" s="13" t="str">
        <f>Raw_Data!C1206</f>
        <v>Operations</v>
      </c>
      <c r="D1206" s="13" t="str">
        <f>Raw_Data!D1206</f>
        <v>Process Executive</v>
      </c>
      <c r="E1206" s="13" t="str">
        <f>Raw_Data!E1206</f>
        <v>Kolkata</v>
      </c>
      <c r="F1206" s="13" t="str">
        <f>Raw_Data!F1206</f>
        <v>Amit Roy</v>
      </c>
      <c r="G1206" s="14">
        <f>DATE(VALUE(RIGHT(Raw_Data!G1206,4)),VALUE(MID(Raw_Data!G1206,4,2)),VALUE(LEFT(Raw_Data!G1206,2)))</f>
        <v>46183</v>
      </c>
      <c r="H1206" s="13" t="str">
        <f t="shared" si="72"/>
        <v>Jun-2026</v>
      </c>
      <c r="I1206" s="13" t="str">
        <f t="shared" si="73"/>
        <v>Wed</v>
      </c>
      <c r="J1206" s="13" t="str">
        <f>Raw_Data!H1206</f>
        <v>Present</v>
      </c>
      <c r="K1206" s="15">
        <f>IF(Raw_Data!I1206="","",TIMEVALUE(Raw_Data!I1206))</f>
        <v>0.38194444444444442</v>
      </c>
      <c r="L1206" s="15">
        <f>IF(Raw_Data!J1206="","",TIMEVALUE(Raw_Data!J1206))</f>
        <v>0.76736111111111116</v>
      </c>
      <c r="M1206" s="13">
        <f>Raw_Data!K1206</f>
        <v>9.26</v>
      </c>
      <c r="N1206" s="13">
        <f>Raw_Data!L1206</f>
        <v>21</v>
      </c>
      <c r="O1206" s="13">
        <f>Raw_Data!M1206</f>
        <v>15</v>
      </c>
      <c r="P1206" s="13">
        <f t="shared" si="74"/>
        <v>6</v>
      </c>
      <c r="Q1206" s="13">
        <f>Raw_Data!O1206</f>
        <v>21</v>
      </c>
      <c r="R1206" s="16">
        <f t="shared" si="75"/>
        <v>71.428571428571431</v>
      </c>
      <c r="S1206" s="16">
        <f>Raw_Data!Q1206</f>
        <v>71.400000000000006</v>
      </c>
      <c r="T1206" s="17">
        <f>Raw_Data!R1206</f>
        <v>1.26</v>
      </c>
      <c r="U1206" s="13" t="str">
        <f>Raw_Data!S1206</f>
        <v>Medium</v>
      </c>
      <c r="V1206" s="13" t="str">
        <f>Raw_Data!T1206</f>
        <v>Pending</v>
      </c>
    </row>
    <row r="1207" spans="1:22" x14ac:dyDescent="0.3">
      <c r="A1207" s="13" t="str">
        <f>Raw_Data!A1207</f>
        <v>EMP006</v>
      </c>
      <c r="B1207" s="13" t="str">
        <f>Raw_Data!B1207</f>
        <v>Ananya Gupta</v>
      </c>
      <c r="C1207" s="13" t="str">
        <f>Raw_Data!C1207</f>
        <v>Finance</v>
      </c>
      <c r="D1207" s="13" t="str">
        <f>Raw_Data!D1207</f>
        <v>Finance Executive</v>
      </c>
      <c r="E1207" s="13" t="str">
        <f>Raw_Data!E1207</f>
        <v>Kolkata</v>
      </c>
      <c r="F1207" s="13" t="str">
        <f>Raw_Data!F1207</f>
        <v>Neha Sen</v>
      </c>
      <c r="G1207" s="14">
        <f>DATE(VALUE(RIGHT(Raw_Data!G1207,4)),VALUE(MID(Raw_Data!G1207,4,2)),VALUE(LEFT(Raw_Data!G1207,2)))</f>
        <v>46183</v>
      </c>
      <c r="H1207" s="13" t="str">
        <f t="shared" si="72"/>
        <v>Jun-2026</v>
      </c>
      <c r="I1207" s="13" t="str">
        <f t="shared" si="73"/>
        <v>Wed</v>
      </c>
      <c r="J1207" s="13" t="str">
        <f>Raw_Data!H1207</f>
        <v>Present</v>
      </c>
      <c r="K1207" s="15">
        <f>IF(Raw_Data!I1207="","",TIMEVALUE(Raw_Data!I1207))</f>
        <v>0.38333333333333336</v>
      </c>
      <c r="L1207" s="15">
        <f>IF(Raw_Data!J1207="","",TIMEVALUE(Raw_Data!J1207))</f>
        <v>0.77847222222222223</v>
      </c>
      <c r="M1207" s="13">
        <f>Raw_Data!K1207</f>
        <v>9.49</v>
      </c>
      <c r="N1207" s="13">
        <f>Raw_Data!L1207</f>
        <v>17</v>
      </c>
      <c r="O1207" s="13">
        <f>Raw_Data!M1207</f>
        <v>17</v>
      </c>
      <c r="P1207" s="13">
        <f t="shared" si="74"/>
        <v>0</v>
      </c>
      <c r="Q1207" s="13">
        <f>Raw_Data!O1207</f>
        <v>17</v>
      </c>
      <c r="R1207" s="16">
        <f t="shared" si="75"/>
        <v>100</v>
      </c>
      <c r="S1207" s="16">
        <f>Raw_Data!Q1207</f>
        <v>100</v>
      </c>
      <c r="T1207" s="17">
        <f>Raw_Data!R1207</f>
        <v>1.49</v>
      </c>
      <c r="U1207" s="13" t="str">
        <f>Raw_Data!S1207</f>
        <v>Low</v>
      </c>
      <c r="V1207" s="13" t="str">
        <f>Raw_Data!T1207</f>
        <v>Closed</v>
      </c>
    </row>
    <row r="1208" spans="1:22" x14ac:dyDescent="0.3">
      <c r="A1208" s="13" t="str">
        <f>Raw_Data!A1208</f>
        <v>EMP007</v>
      </c>
      <c r="B1208" s="13" t="str">
        <f>Raw_Data!B1208</f>
        <v>Rohan Mehta</v>
      </c>
      <c r="C1208" s="13" t="str">
        <f>Raw_Data!C1208</f>
        <v>Finance</v>
      </c>
      <c r="D1208" s="13" t="str">
        <f>Raw_Data!D1208</f>
        <v>Accounts Executive</v>
      </c>
      <c r="E1208" s="13" t="str">
        <f>Raw_Data!E1208</f>
        <v>Kolkata</v>
      </c>
      <c r="F1208" s="13" t="str">
        <f>Raw_Data!F1208</f>
        <v>Neha Sen</v>
      </c>
      <c r="G1208" s="14">
        <f>DATE(VALUE(RIGHT(Raw_Data!G1208,4)),VALUE(MID(Raw_Data!G1208,4,2)),VALUE(LEFT(Raw_Data!G1208,2)))</f>
        <v>46183</v>
      </c>
      <c r="H1208" s="13" t="str">
        <f t="shared" si="72"/>
        <v>Jun-2026</v>
      </c>
      <c r="I1208" s="13" t="str">
        <f t="shared" si="73"/>
        <v>Wed</v>
      </c>
      <c r="J1208" s="13" t="str">
        <f>Raw_Data!H1208</f>
        <v>Present</v>
      </c>
      <c r="K1208" s="15">
        <f>IF(Raw_Data!I1208="","",TIMEVALUE(Raw_Data!I1208))</f>
        <v>0.38124999999999998</v>
      </c>
      <c r="L1208" s="15">
        <f>IF(Raw_Data!J1208="","",TIMEVALUE(Raw_Data!J1208))</f>
        <v>0.72430555555555554</v>
      </c>
      <c r="M1208" s="13">
        <f>Raw_Data!K1208</f>
        <v>8.24</v>
      </c>
      <c r="N1208" s="13">
        <f>Raw_Data!L1208</f>
        <v>14</v>
      </c>
      <c r="O1208" s="13">
        <f>Raw_Data!M1208</f>
        <v>13</v>
      </c>
      <c r="P1208" s="13">
        <f t="shared" si="74"/>
        <v>1</v>
      </c>
      <c r="Q1208" s="13">
        <f>Raw_Data!O1208</f>
        <v>14</v>
      </c>
      <c r="R1208" s="16">
        <f t="shared" si="75"/>
        <v>92.857142857142861</v>
      </c>
      <c r="S1208" s="16">
        <f>Raw_Data!Q1208</f>
        <v>92.9</v>
      </c>
      <c r="T1208" s="17">
        <f>Raw_Data!R1208</f>
        <v>0.24</v>
      </c>
      <c r="U1208" s="13" t="str">
        <f>Raw_Data!S1208</f>
        <v>High</v>
      </c>
      <c r="V1208" s="13" t="str">
        <f>Raw_Data!T1208</f>
        <v>In Progress</v>
      </c>
    </row>
    <row r="1209" spans="1:22" x14ac:dyDescent="0.3">
      <c r="A1209" s="13" t="str">
        <f>Raw_Data!A1209</f>
        <v>EMP008</v>
      </c>
      <c r="B1209" s="13" t="str">
        <f>Raw_Data!B1209</f>
        <v>Ishita Roy</v>
      </c>
      <c r="C1209" s="13" t="str">
        <f>Raw_Data!C1209</f>
        <v>Finance</v>
      </c>
      <c r="D1209" s="13" t="str">
        <f>Raw_Data!D1209</f>
        <v>Finance Executive</v>
      </c>
      <c r="E1209" s="13" t="str">
        <f>Raw_Data!E1209</f>
        <v>Kolkata</v>
      </c>
      <c r="F1209" s="13" t="str">
        <f>Raw_Data!F1209</f>
        <v>Neha Sen</v>
      </c>
      <c r="G1209" s="14">
        <f>DATE(VALUE(RIGHT(Raw_Data!G1209,4)),VALUE(MID(Raw_Data!G1209,4,2)),VALUE(LEFT(Raw_Data!G1209,2)))</f>
        <v>46183</v>
      </c>
      <c r="H1209" s="13" t="str">
        <f t="shared" si="72"/>
        <v>Jun-2026</v>
      </c>
      <c r="I1209" s="13" t="str">
        <f t="shared" si="73"/>
        <v>Wed</v>
      </c>
      <c r="J1209" s="13" t="str">
        <f>Raw_Data!H1209</f>
        <v>Present</v>
      </c>
      <c r="K1209" s="15">
        <f>IF(Raw_Data!I1209="","",TIMEVALUE(Raw_Data!I1209))</f>
        <v>0.42222222222222222</v>
      </c>
      <c r="L1209" s="15">
        <f>IF(Raw_Data!J1209="","",TIMEVALUE(Raw_Data!J1209))</f>
        <v>0.7416666666666667</v>
      </c>
      <c r="M1209" s="13">
        <f>Raw_Data!K1209</f>
        <v>7.68</v>
      </c>
      <c r="N1209" s="13">
        <f>Raw_Data!L1209</f>
        <v>10</v>
      </c>
      <c r="O1209" s="13">
        <f>Raw_Data!M1209</f>
        <v>10</v>
      </c>
      <c r="P1209" s="13">
        <f t="shared" si="74"/>
        <v>0</v>
      </c>
      <c r="Q1209" s="13">
        <f>Raw_Data!O1209</f>
        <v>10</v>
      </c>
      <c r="R1209" s="16">
        <f t="shared" si="75"/>
        <v>100</v>
      </c>
      <c r="S1209" s="16">
        <f>Raw_Data!Q1209</f>
        <v>100</v>
      </c>
      <c r="T1209" s="17">
        <f>Raw_Data!R1209</f>
        <v>0</v>
      </c>
      <c r="U1209" s="13" t="str">
        <f>Raw_Data!S1209</f>
        <v>Low</v>
      </c>
      <c r="V1209" s="13" t="str">
        <f>Raw_Data!T1209</f>
        <v>Closed</v>
      </c>
    </row>
    <row r="1210" spans="1:22" x14ac:dyDescent="0.3">
      <c r="A1210" s="13" t="str">
        <f>Raw_Data!A1210</f>
        <v>EMP009</v>
      </c>
      <c r="B1210" s="13" t="str">
        <f>Raw_Data!B1210</f>
        <v>Arjun Nair</v>
      </c>
      <c r="C1210" s="13" t="str">
        <f>Raw_Data!C1210</f>
        <v>Sales</v>
      </c>
      <c r="D1210" s="13" t="str">
        <f>Raw_Data!D1210</f>
        <v>Sales Executive</v>
      </c>
      <c r="E1210" s="13" t="str">
        <f>Raw_Data!E1210</f>
        <v>Kolkata</v>
      </c>
      <c r="F1210" s="13" t="str">
        <f>Raw_Data!F1210</f>
        <v>Sourav Das</v>
      </c>
      <c r="G1210" s="14">
        <f>DATE(VALUE(RIGHT(Raw_Data!G1210,4)),VALUE(MID(Raw_Data!G1210,4,2)),VALUE(LEFT(Raw_Data!G1210,2)))</f>
        <v>46183</v>
      </c>
      <c r="H1210" s="13" t="str">
        <f t="shared" si="72"/>
        <v>Jun-2026</v>
      </c>
      <c r="I1210" s="13" t="str">
        <f t="shared" si="73"/>
        <v>Wed</v>
      </c>
      <c r="J1210" s="13" t="str">
        <f>Raw_Data!H1210</f>
        <v>Present</v>
      </c>
      <c r="K1210" s="15">
        <f>IF(Raw_Data!I1210="","",TIMEVALUE(Raw_Data!I1210))</f>
        <v>0.42986111111111114</v>
      </c>
      <c r="L1210" s="15">
        <f>IF(Raw_Data!J1210="","",TIMEVALUE(Raw_Data!J1210))</f>
        <v>0.81041666666666667</v>
      </c>
      <c r="M1210" s="13">
        <f>Raw_Data!K1210</f>
        <v>9.14</v>
      </c>
      <c r="N1210" s="13">
        <f>Raw_Data!L1210</f>
        <v>9</v>
      </c>
      <c r="O1210" s="13">
        <f>Raw_Data!M1210</f>
        <v>9</v>
      </c>
      <c r="P1210" s="13">
        <f t="shared" si="74"/>
        <v>0</v>
      </c>
      <c r="Q1210" s="13">
        <f>Raw_Data!O1210</f>
        <v>9</v>
      </c>
      <c r="R1210" s="16">
        <f t="shared" si="75"/>
        <v>100</v>
      </c>
      <c r="S1210" s="16">
        <f>Raw_Data!Q1210</f>
        <v>100</v>
      </c>
      <c r="T1210" s="17">
        <f>Raw_Data!R1210</f>
        <v>1.1399999999999999</v>
      </c>
      <c r="U1210" s="13" t="str">
        <f>Raw_Data!S1210</f>
        <v>Low</v>
      </c>
      <c r="V1210" s="13" t="str">
        <f>Raw_Data!T1210</f>
        <v>Closed</v>
      </c>
    </row>
    <row r="1211" spans="1:22" x14ac:dyDescent="0.3">
      <c r="A1211" s="13" t="str">
        <f>Raw_Data!A1211</f>
        <v>EMP010</v>
      </c>
      <c r="B1211" s="13" t="str">
        <f>Raw_Data!B1211</f>
        <v>Meera Kapoor</v>
      </c>
      <c r="C1211" s="13" t="str">
        <f>Raw_Data!C1211</f>
        <v>Sales</v>
      </c>
      <c r="D1211" s="13" t="str">
        <f>Raw_Data!D1211</f>
        <v>Sales Executive</v>
      </c>
      <c r="E1211" s="13" t="str">
        <f>Raw_Data!E1211</f>
        <v>Kolkata</v>
      </c>
      <c r="F1211" s="13" t="str">
        <f>Raw_Data!F1211</f>
        <v>Sourav Das</v>
      </c>
      <c r="G1211" s="14">
        <f>DATE(VALUE(RIGHT(Raw_Data!G1211,4)),VALUE(MID(Raw_Data!G1211,4,2)),VALUE(LEFT(Raw_Data!G1211,2)))</f>
        <v>46183</v>
      </c>
      <c r="H1211" s="13" t="str">
        <f t="shared" si="72"/>
        <v>Jun-2026</v>
      </c>
      <c r="I1211" s="13" t="str">
        <f t="shared" si="73"/>
        <v>Wed</v>
      </c>
      <c r="J1211" s="13" t="str">
        <f>Raw_Data!H1211</f>
        <v>Present</v>
      </c>
      <c r="K1211" s="15">
        <f>IF(Raw_Data!I1211="","",TIMEVALUE(Raw_Data!I1211))</f>
        <v>0.37638888888888888</v>
      </c>
      <c r="L1211" s="15">
        <f>IF(Raw_Data!J1211="","",TIMEVALUE(Raw_Data!J1211))</f>
        <v>0.70486111111111116</v>
      </c>
      <c r="M1211" s="13">
        <f>Raw_Data!K1211</f>
        <v>7.89</v>
      </c>
      <c r="N1211" s="13">
        <f>Raw_Data!L1211</f>
        <v>18</v>
      </c>
      <c r="O1211" s="13">
        <f>Raw_Data!M1211</f>
        <v>18</v>
      </c>
      <c r="P1211" s="13">
        <f t="shared" si="74"/>
        <v>0</v>
      </c>
      <c r="Q1211" s="13">
        <f>Raw_Data!O1211</f>
        <v>18</v>
      </c>
      <c r="R1211" s="16">
        <f t="shared" si="75"/>
        <v>100</v>
      </c>
      <c r="S1211" s="16">
        <f>Raw_Data!Q1211</f>
        <v>100</v>
      </c>
      <c r="T1211" s="17">
        <f>Raw_Data!R1211</f>
        <v>0</v>
      </c>
      <c r="U1211" s="13" t="str">
        <f>Raw_Data!S1211</f>
        <v>Low</v>
      </c>
      <c r="V1211" s="13" t="str">
        <f>Raw_Data!T1211</f>
        <v>Closed</v>
      </c>
    </row>
    <row r="1212" spans="1:22" x14ac:dyDescent="0.3">
      <c r="A1212" s="13" t="str">
        <f>Raw_Data!A1212</f>
        <v>EMP011</v>
      </c>
      <c r="B1212" s="13" t="str">
        <f>Raw_Data!B1212</f>
        <v>Karan Malhotra</v>
      </c>
      <c r="C1212" s="13" t="str">
        <f>Raw_Data!C1212</f>
        <v>Sales</v>
      </c>
      <c r="D1212" s="13" t="str">
        <f>Raw_Data!D1212</f>
        <v>Senior Executive</v>
      </c>
      <c r="E1212" s="13" t="str">
        <f>Raw_Data!E1212</f>
        <v>Kolkata</v>
      </c>
      <c r="F1212" s="13" t="str">
        <f>Raw_Data!F1212</f>
        <v>Sourav Das</v>
      </c>
      <c r="G1212" s="14">
        <f>DATE(VALUE(RIGHT(Raw_Data!G1212,4)),VALUE(MID(Raw_Data!G1212,4,2)),VALUE(LEFT(Raw_Data!G1212,2)))</f>
        <v>46183</v>
      </c>
      <c r="H1212" s="13" t="str">
        <f t="shared" si="72"/>
        <v>Jun-2026</v>
      </c>
      <c r="I1212" s="13" t="str">
        <f t="shared" si="73"/>
        <v>Wed</v>
      </c>
      <c r="J1212" s="13" t="str">
        <f>Raw_Data!H1212</f>
        <v>Present</v>
      </c>
      <c r="K1212" s="15">
        <f>IF(Raw_Data!I1212="","",TIMEVALUE(Raw_Data!I1212))</f>
        <v>0.38333333333333336</v>
      </c>
      <c r="L1212" s="15">
        <f>IF(Raw_Data!J1212="","",TIMEVALUE(Raw_Data!J1212))</f>
        <v>0.74444444444444446</v>
      </c>
      <c r="M1212" s="13">
        <f>Raw_Data!K1212</f>
        <v>8.67</v>
      </c>
      <c r="N1212" s="13">
        <f>Raw_Data!L1212</f>
        <v>21</v>
      </c>
      <c r="O1212" s="13">
        <f>Raw_Data!M1212</f>
        <v>16</v>
      </c>
      <c r="P1212" s="13">
        <f t="shared" si="74"/>
        <v>5</v>
      </c>
      <c r="Q1212" s="13">
        <f>Raw_Data!O1212</f>
        <v>21</v>
      </c>
      <c r="R1212" s="16">
        <f t="shared" si="75"/>
        <v>76.19047619047619</v>
      </c>
      <c r="S1212" s="16">
        <f>Raw_Data!Q1212</f>
        <v>76.2</v>
      </c>
      <c r="T1212" s="17">
        <f>Raw_Data!R1212</f>
        <v>0.67</v>
      </c>
      <c r="U1212" s="13" t="str">
        <f>Raw_Data!S1212</f>
        <v>High</v>
      </c>
      <c r="V1212" s="13" t="str">
        <f>Raw_Data!T1212</f>
        <v>Pending</v>
      </c>
    </row>
    <row r="1213" spans="1:22" x14ac:dyDescent="0.3">
      <c r="A1213" s="13" t="str">
        <f>Raw_Data!A1213</f>
        <v>EMP012</v>
      </c>
      <c r="B1213" s="13" t="str">
        <f>Raw_Data!B1213</f>
        <v>Tanya Bose</v>
      </c>
      <c r="C1213" s="13" t="str">
        <f>Raw_Data!C1213</f>
        <v>HR</v>
      </c>
      <c r="D1213" s="13" t="str">
        <f>Raw_Data!D1213</f>
        <v>HR Executive</v>
      </c>
      <c r="E1213" s="13" t="str">
        <f>Raw_Data!E1213</f>
        <v>Kolkata</v>
      </c>
      <c r="F1213" s="13" t="str">
        <f>Raw_Data!F1213</f>
        <v>Ritu Ghosh</v>
      </c>
      <c r="G1213" s="14">
        <f>DATE(VALUE(RIGHT(Raw_Data!G1213,4)),VALUE(MID(Raw_Data!G1213,4,2)),VALUE(LEFT(Raw_Data!G1213,2)))</f>
        <v>46183</v>
      </c>
      <c r="H1213" s="13" t="str">
        <f t="shared" si="72"/>
        <v>Jun-2026</v>
      </c>
      <c r="I1213" s="13" t="str">
        <f t="shared" si="73"/>
        <v>Wed</v>
      </c>
      <c r="J1213" s="13" t="str">
        <f>Raw_Data!H1213</f>
        <v>Present</v>
      </c>
      <c r="K1213" s="15">
        <f>IF(Raw_Data!I1213="","",TIMEVALUE(Raw_Data!I1213))</f>
        <v>0.42499999999999999</v>
      </c>
      <c r="L1213" s="15">
        <f>IF(Raw_Data!J1213="","",TIMEVALUE(Raw_Data!J1213))</f>
        <v>0.81597222222222221</v>
      </c>
      <c r="M1213" s="13">
        <f>Raw_Data!K1213</f>
        <v>9.39</v>
      </c>
      <c r="N1213" s="13">
        <f>Raw_Data!L1213</f>
        <v>9</v>
      </c>
      <c r="O1213" s="13">
        <f>Raw_Data!M1213</f>
        <v>6</v>
      </c>
      <c r="P1213" s="13">
        <f t="shared" si="74"/>
        <v>3</v>
      </c>
      <c r="Q1213" s="13">
        <f>Raw_Data!O1213</f>
        <v>9</v>
      </c>
      <c r="R1213" s="16">
        <f t="shared" si="75"/>
        <v>66.666666666666657</v>
      </c>
      <c r="S1213" s="16">
        <f>Raw_Data!Q1213</f>
        <v>66.7</v>
      </c>
      <c r="T1213" s="17">
        <f>Raw_Data!R1213</f>
        <v>1.39</v>
      </c>
      <c r="U1213" s="13" t="str">
        <f>Raw_Data!S1213</f>
        <v>Medium</v>
      </c>
      <c r="V1213" s="13" t="str">
        <f>Raw_Data!T1213</f>
        <v>In Progress</v>
      </c>
    </row>
    <row r="1214" spans="1:22" x14ac:dyDescent="0.3">
      <c r="A1214" s="13" t="str">
        <f>Raw_Data!A1214</f>
        <v>EMP013</v>
      </c>
      <c r="B1214" s="13" t="str">
        <f>Raw_Data!B1214</f>
        <v>Aditya Jain</v>
      </c>
      <c r="C1214" s="13" t="str">
        <f>Raw_Data!C1214</f>
        <v>Customer Support</v>
      </c>
      <c r="D1214" s="13" t="str">
        <f>Raw_Data!D1214</f>
        <v>Support Executive</v>
      </c>
      <c r="E1214" s="13" t="str">
        <f>Raw_Data!E1214</f>
        <v>Kolkata</v>
      </c>
      <c r="F1214" s="13" t="str">
        <f>Raw_Data!F1214</f>
        <v>Ritu Ghosh</v>
      </c>
      <c r="G1214" s="14">
        <f>DATE(VALUE(RIGHT(Raw_Data!G1214,4)),VALUE(MID(Raw_Data!G1214,4,2)),VALUE(LEFT(Raw_Data!G1214,2)))</f>
        <v>46183</v>
      </c>
      <c r="H1214" s="13" t="str">
        <f t="shared" si="72"/>
        <v>Jun-2026</v>
      </c>
      <c r="I1214" s="13" t="str">
        <f t="shared" si="73"/>
        <v>Wed</v>
      </c>
      <c r="J1214" s="13" t="str">
        <f>Raw_Data!H1214</f>
        <v>Present</v>
      </c>
      <c r="K1214" s="15">
        <f>IF(Raw_Data!I1214="","",TIMEVALUE(Raw_Data!I1214))</f>
        <v>0.37986111111111109</v>
      </c>
      <c r="L1214" s="15">
        <f>IF(Raw_Data!J1214="","",TIMEVALUE(Raw_Data!J1214))</f>
        <v>0.7680555555555556</v>
      </c>
      <c r="M1214" s="13">
        <f>Raw_Data!K1214</f>
        <v>9.33</v>
      </c>
      <c r="N1214" s="13">
        <f>Raw_Data!L1214</f>
        <v>33</v>
      </c>
      <c r="O1214" s="13">
        <f>Raw_Data!M1214</f>
        <v>29</v>
      </c>
      <c r="P1214" s="13">
        <f t="shared" si="74"/>
        <v>4</v>
      </c>
      <c r="Q1214" s="13">
        <f>Raw_Data!O1214</f>
        <v>33</v>
      </c>
      <c r="R1214" s="16">
        <f t="shared" si="75"/>
        <v>87.878787878787875</v>
      </c>
      <c r="S1214" s="16">
        <f>Raw_Data!Q1214</f>
        <v>87.9</v>
      </c>
      <c r="T1214" s="17">
        <f>Raw_Data!R1214</f>
        <v>1.33</v>
      </c>
      <c r="U1214" s="13" t="str">
        <f>Raw_Data!S1214</f>
        <v>Medium</v>
      </c>
      <c r="V1214" s="13" t="str">
        <f>Raw_Data!T1214</f>
        <v>Pending</v>
      </c>
    </row>
    <row r="1215" spans="1:22" x14ac:dyDescent="0.3">
      <c r="A1215" s="13" t="str">
        <f>Raw_Data!A1215</f>
        <v>EMP014</v>
      </c>
      <c r="B1215" s="13" t="str">
        <f>Raw_Data!B1215</f>
        <v>Neha Agarwal</v>
      </c>
      <c r="C1215" s="13" t="str">
        <f>Raw_Data!C1215</f>
        <v>Customer Support</v>
      </c>
      <c r="D1215" s="13" t="str">
        <f>Raw_Data!D1215</f>
        <v>Support Executive</v>
      </c>
      <c r="E1215" s="13" t="str">
        <f>Raw_Data!E1215</f>
        <v>Kolkata</v>
      </c>
      <c r="F1215" s="13" t="str">
        <f>Raw_Data!F1215</f>
        <v>Ritu Ghosh</v>
      </c>
      <c r="G1215" s="14">
        <f>DATE(VALUE(RIGHT(Raw_Data!G1215,4)),VALUE(MID(Raw_Data!G1215,4,2)),VALUE(LEFT(Raw_Data!G1215,2)))</f>
        <v>46183</v>
      </c>
      <c r="H1215" s="13" t="str">
        <f t="shared" si="72"/>
        <v>Jun-2026</v>
      </c>
      <c r="I1215" s="13" t="str">
        <f t="shared" si="73"/>
        <v>Wed</v>
      </c>
      <c r="J1215" s="13" t="str">
        <f>Raw_Data!H1215</f>
        <v>Present</v>
      </c>
      <c r="K1215" s="15">
        <f>IF(Raw_Data!I1215="","",TIMEVALUE(Raw_Data!I1215))</f>
        <v>0.38541666666666669</v>
      </c>
      <c r="L1215" s="15">
        <f>IF(Raw_Data!J1215="","",TIMEVALUE(Raw_Data!J1215))</f>
        <v>0.72638888888888886</v>
      </c>
      <c r="M1215" s="13">
        <f>Raw_Data!K1215</f>
        <v>8.19</v>
      </c>
      <c r="N1215" s="13">
        <f>Raw_Data!L1215</f>
        <v>36</v>
      </c>
      <c r="O1215" s="13">
        <f>Raw_Data!M1215</f>
        <v>35</v>
      </c>
      <c r="P1215" s="13">
        <f t="shared" si="74"/>
        <v>1</v>
      </c>
      <c r="Q1215" s="13">
        <f>Raw_Data!O1215</f>
        <v>36</v>
      </c>
      <c r="R1215" s="16">
        <f t="shared" si="75"/>
        <v>97.222222222222214</v>
      </c>
      <c r="S1215" s="16">
        <f>Raw_Data!Q1215</f>
        <v>97.2</v>
      </c>
      <c r="T1215" s="17">
        <f>Raw_Data!R1215</f>
        <v>0.19</v>
      </c>
      <c r="U1215" s="13" t="str">
        <f>Raw_Data!S1215</f>
        <v>Low</v>
      </c>
      <c r="V1215" s="13" t="str">
        <f>Raw_Data!T1215</f>
        <v>In Progress</v>
      </c>
    </row>
    <row r="1216" spans="1:22" x14ac:dyDescent="0.3">
      <c r="A1216" s="13" t="str">
        <f>Raw_Data!A1216</f>
        <v>EMP015</v>
      </c>
      <c r="B1216" s="13" t="str">
        <f>Raw_Data!B1216</f>
        <v>Siddharth Roy</v>
      </c>
      <c r="C1216" s="13" t="str">
        <f>Raw_Data!C1216</f>
        <v>Customer Support</v>
      </c>
      <c r="D1216" s="13" t="str">
        <f>Raw_Data!D1216</f>
        <v>Senior Executive</v>
      </c>
      <c r="E1216" s="13" t="str">
        <f>Raw_Data!E1216</f>
        <v>Kolkata</v>
      </c>
      <c r="F1216" s="13" t="str">
        <f>Raw_Data!F1216</f>
        <v>Ritu Ghosh</v>
      </c>
      <c r="G1216" s="14">
        <f>DATE(VALUE(RIGHT(Raw_Data!G1216,4)),VALUE(MID(Raw_Data!G1216,4,2)),VALUE(LEFT(Raw_Data!G1216,2)))</f>
        <v>46183</v>
      </c>
      <c r="H1216" s="13" t="str">
        <f t="shared" si="72"/>
        <v>Jun-2026</v>
      </c>
      <c r="I1216" s="13" t="str">
        <f t="shared" si="73"/>
        <v>Wed</v>
      </c>
      <c r="J1216" s="13" t="str">
        <f>Raw_Data!H1216</f>
        <v>Present</v>
      </c>
      <c r="K1216" s="15">
        <f>IF(Raw_Data!I1216="","",TIMEVALUE(Raw_Data!I1216))</f>
        <v>0.38611111111111113</v>
      </c>
      <c r="L1216" s="15">
        <f>IF(Raw_Data!J1216="","",TIMEVALUE(Raw_Data!J1216))</f>
        <v>0.76249999999999996</v>
      </c>
      <c r="M1216" s="13">
        <f>Raw_Data!K1216</f>
        <v>9.0399999999999991</v>
      </c>
      <c r="N1216" s="13">
        <f>Raw_Data!L1216</f>
        <v>25</v>
      </c>
      <c r="O1216" s="13">
        <f>Raw_Data!M1216</f>
        <v>19</v>
      </c>
      <c r="P1216" s="13">
        <f t="shared" si="74"/>
        <v>6</v>
      </c>
      <c r="Q1216" s="13">
        <f>Raw_Data!O1216</f>
        <v>25</v>
      </c>
      <c r="R1216" s="16">
        <f t="shared" si="75"/>
        <v>76</v>
      </c>
      <c r="S1216" s="16">
        <f>Raw_Data!Q1216</f>
        <v>76</v>
      </c>
      <c r="T1216" s="17">
        <f>Raw_Data!R1216</f>
        <v>1.04</v>
      </c>
      <c r="U1216" s="13" t="str">
        <f>Raw_Data!S1216</f>
        <v>Medium</v>
      </c>
      <c r="V1216" s="13" t="str">
        <f>Raw_Data!T1216</f>
        <v>Pending</v>
      </c>
    </row>
    <row r="1217" spans="1:22" x14ac:dyDescent="0.3">
      <c r="A1217" s="13" t="str">
        <f>Raw_Data!A1217</f>
        <v>EMP016</v>
      </c>
      <c r="B1217" s="13" t="str">
        <f>Raw_Data!B1217</f>
        <v>Pooja Saha</v>
      </c>
      <c r="C1217" s="13" t="str">
        <f>Raw_Data!C1217</f>
        <v>Operations</v>
      </c>
      <c r="D1217" s="13" t="str">
        <f>Raw_Data!D1217</f>
        <v>Process Executive</v>
      </c>
      <c r="E1217" s="13" t="str">
        <f>Raw_Data!E1217</f>
        <v>Durgapur</v>
      </c>
      <c r="F1217" s="13" t="str">
        <f>Raw_Data!F1217</f>
        <v>Amit Roy</v>
      </c>
      <c r="G1217" s="14">
        <f>DATE(VALUE(RIGHT(Raw_Data!G1217,4)),VALUE(MID(Raw_Data!G1217,4,2)),VALUE(LEFT(Raw_Data!G1217,2)))</f>
        <v>46183</v>
      </c>
      <c r="H1217" s="13" t="str">
        <f t="shared" si="72"/>
        <v>Jun-2026</v>
      </c>
      <c r="I1217" s="13" t="str">
        <f t="shared" si="73"/>
        <v>Wed</v>
      </c>
      <c r="J1217" s="13" t="str">
        <f>Raw_Data!H1217</f>
        <v>Present</v>
      </c>
      <c r="K1217" s="15">
        <f>IF(Raw_Data!I1217="","",TIMEVALUE(Raw_Data!I1217))</f>
        <v>0.3888888888888889</v>
      </c>
      <c r="L1217" s="15">
        <f>IF(Raw_Data!J1217="","",TIMEVALUE(Raw_Data!J1217))</f>
        <v>0.7583333333333333</v>
      </c>
      <c r="M1217" s="13">
        <f>Raw_Data!K1217</f>
        <v>8.8699999999999992</v>
      </c>
      <c r="N1217" s="13">
        <f>Raw_Data!L1217</f>
        <v>28</v>
      </c>
      <c r="O1217" s="13">
        <f>Raw_Data!M1217</f>
        <v>27</v>
      </c>
      <c r="P1217" s="13">
        <f t="shared" si="74"/>
        <v>1</v>
      </c>
      <c r="Q1217" s="13">
        <f>Raw_Data!O1217</f>
        <v>28</v>
      </c>
      <c r="R1217" s="16">
        <f t="shared" si="75"/>
        <v>96.428571428571431</v>
      </c>
      <c r="S1217" s="16">
        <f>Raw_Data!Q1217</f>
        <v>96.4</v>
      </c>
      <c r="T1217" s="17">
        <f>Raw_Data!R1217</f>
        <v>0.87</v>
      </c>
      <c r="U1217" s="13" t="str">
        <f>Raw_Data!S1217</f>
        <v>Medium</v>
      </c>
      <c r="V1217" s="13" t="str">
        <f>Raw_Data!T1217</f>
        <v>In Progress</v>
      </c>
    </row>
    <row r="1218" spans="1:22" x14ac:dyDescent="0.3">
      <c r="A1218" s="13" t="str">
        <f>Raw_Data!A1218</f>
        <v>EMP017</v>
      </c>
      <c r="B1218" s="13" t="str">
        <f>Raw_Data!B1218</f>
        <v>Abhishek Paul</v>
      </c>
      <c r="C1218" s="13" t="str">
        <f>Raw_Data!C1218</f>
        <v>Operations</v>
      </c>
      <c r="D1218" s="13" t="str">
        <f>Raw_Data!D1218</f>
        <v>Process Executive</v>
      </c>
      <c r="E1218" s="13" t="str">
        <f>Raw_Data!E1218</f>
        <v>Durgapur</v>
      </c>
      <c r="F1218" s="13" t="str">
        <f>Raw_Data!F1218</f>
        <v>Amit Roy</v>
      </c>
      <c r="G1218" s="14">
        <f>DATE(VALUE(RIGHT(Raw_Data!G1218,4)),VALUE(MID(Raw_Data!G1218,4,2)),VALUE(LEFT(Raw_Data!G1218,2)))</f>
        <v>46183</v>
      </c>
      <c r="H1218" s="13" t="str">
        <f t="shared" ref="H1218:H1281" si="76">TEXT(G1218,"mmm-yyyy")</f>
        <v>Jun-2026</v>
      </c>
      <c r="I1218" s="13" t="str">
        <f t="shared" ref="I1218:I1281" si="77">TEXT(G1218,"ddd")</f>
        <v>Wed</v>
      </c>
      <c r="J1218" s="13" t="str">
        <f>Raw_Data!H1218</f>
        <v>Present</v>
      </c>
      <c r="K1218" s="15">
        <f>IF(Raw_Data!I1218="","",TIMEVALUE(Raw_Data!I1218))</f>
        <v>0.38333333333333336</v>
      </c>
      <c r="L1218" s="15">
        <f>IF(Raw_Data!J1218="","",TIMEVALUE(Raw_Data!J1218))</f>
        <v>0.68680555555555556</v>
      </c>
      <c r="M1218" s="13">
        <f>Raw_Data!K1218</f>
        <v>7.29</v>
      </c>
      <c r="N1218" s="13">
        <f>Raw_Data!L1218</f>
        <v>23</v>
      </c>
      <c r="O1218" s="13">
        <f>Raw_Data!M1218</f>
        <v>17</v>
      </c>
      <c r="P1218" s="13">
        <f t="shared" ref="P1218:P1281" si="78">N1218-O1218</f>
        <v>6</v>
      </c>
      <c r="Q1218" s="13">
        <f>Raw_Data!O1218</f>
        <v>23</v>
      </c>
      <c r="R1218" s="16">
        <f t="shared" ref="R1218:R1281" si="79">IFERROR(O1218/N1218*100,0)</f>
        <v>73.91304347826086</v>
      </c>
      <c r="S1218" s="16">
        <f>Raw_Data!Q1218</f>
        <v>73.900000000000006</v>
      </c>
      <c r="T1218" s="17">
        <f>Raw_Data!R1218</f>
        <v>0</v>
      </c>
      <c r="U1218" s="13" t="str">
        <f>Raw_Data!S1218</f>
        <v>Medium</v>
      </c>
      <c r="V1218" s="13" t="str">
        <f>Raw_Data!T1218</f>
        <v>Pending</v>
      </c>
    </row>
    <row r="1219" spans="1:22" x14ac:dyDescent="0.3">
      <c r="A1219" s="13" t="str">
        <f>Raw_Data!A1219</f>
        <v>EMP018</v>
      </c>
      <c r="B1219" s="13" t="str">
        <f>Raw_Data!B1219</f>
        <v>Nandini Ghosh</v>
      </c>
      <c r="C1219" s="13" t="str">
        <f>Raw_Data!C1219</f>
        <v>Finance</v>
      </c>
      <c r="D1219" s="13" t="str">
        <f>Raw_Data!D1219</f>
        <v>Finance Executive</v>
      </c>
      <c r="E1219" s="13" t="str">
        <f>Raw_Data!E1219</f>
        <v>Durgapur</v>
      </c>
      <c r="F1219" s="13" t="str">
        <f>Raw_Data!F1219</f>
        <v>Neha Sen</v>
      </c>
      <c r="G1219" s="14">
        <f>DATE(VALUE(RIGHT(Raw_Data!G1219,4)),VALUE(MID(Raw_Data!G1219,4,2)),VALUE(LEFT(Raw_Data!G1219,2)))</f>
        <v>46183</v>
      </c>
      <c r="H1219" s="13" t="str">
        <f t="shared" si="76"/>
        <v>Jun-2026</v>
      </c>
      <c r="I1219" s="13" t="str">
        <f t="shared" si="77"/>
        <v>Wed</v>
      </c>
      <c r="J1219" s="13" t="str">
        <f>Raw_Data!H1219</f>
        <v>Present</v>
      </c>
      <c r="K1219" s="15">
        <f>IF(Raw_Data!I1219="","",TIMEVALUE(Raw_Data!I1219))</f>
        <v>0.41805555555555557</v>
      </c>
      <c r="L1219" s="15">
        <f>IF(Raw_Data!J1219="","",TIMEVALUE(Raw_Data!J1219))</f>
        <v>0.72638888888888886</v>
      </c>
      <c r="M1219" s="13">
        <f>Raw_Data!K1219</f>
        <v>7.4</v>
      </c>
      <c r="N1219" s="13">
        <f>Raw_Data!L1219</f>
        <v>23</v>
      </c>
      <c r="O1219" s="13">
        <f>Raw_Data!M1219</f>
        <v>21</v>
      </c>
      <c r="P1219" s="13">
        <f t="shared" si="78"/>
        <v>2</v>
      </c>
      <c r="Q1219" s="13">
        <f>Raw_Data!O1219</f>
        <v>23</v>
      </c>
      <c r="R1219" s="16">
        <f t="shared" si="79"/>
        <v>91.304347826086953</v>
      </c>
      <c r="S1219" s="16">
        <f>Raw_Data!Q1219</f>
        <v>91.3</v>
      </c>
      <c r="T1219" s="17">
        <f>Raw_Data!R1219</f>
        <v>0</v>
      </c>
      <c r="U1219" s="13" t="str">
        <f>Raw_Data!S1219</f>
        <v>Medium</v>
      </c>
      <c r="V1219" s="13" t="str">
        <f>Raw_Data!T1219</f>
        <v>In Progress</v>
      </c>
    </row>
    <row r="1220" spans="1:22" x14ac:dyDescent="0.3">
      <c r="A1220" s="13" t="str">
        <f>Raw_Data!A1220</f>
        <v>EMP019</v>
      </c>
      <c r="B1220" s="13" t="str">
        <f>Raw_Data!B1220</f>
        <v>Manish Kumar</v>
      </c>
      <c r="C1220" s="13" t="str">
        <f>Raw_Data!C1220</f>
        <v>Sales</v>
      </c>
      <c r="D1220" s="13" t="str">
        <f>Raw_Data!D1220</f>
        <v>Sales Executive</v>
      </c>
      <c r="E1220" s="13" t="str">
        <f>Raw_Data!E1220</f>
        <v>Durgapur</v>
      </c>
      <c r="F1220" s="13" t="str">
        <f>Raw_Data!F1220</f>
        <v>Sourav Das</v>
      </c>
      <c r="G1220" s="14">
        <f>DATE(VALUE(RIGHT(Raw_Data!G1220,4)),VALUE(MID(Raw_Data!G1220,4,2)),VALUE(LEFT(Raw_Data!G1220,2)))</f>
        <v>46183</v>
      </c>
      <c r="H1220" s="13" t="str">
        <f t="shared" si="76"/>
        <v>Jun-2026</v>
      </c>
      <c r="I1220" s="13" t="str">
        <f t="shared" si="77"/>
        <v>Wed</v>
      </c>
      <c r="J1220" s="13" t="str">
        <f>Raw_Data!H1220</f>
        <v>Present</v>
      </c>
      <c r="K1220" s="15">
        <f>IF(Raw_Data!I1220="","",TIMEVALUE(Raw_Data!I1220))</f>
        <v>0.42222222222222222</v>
      </c>
      <c r="L1220" s="15">
        <f>IF(Raw_Data!J1220="","",TIMEVALUE(Raw_Data!J1220))</f>
        <v>0.80625000000000002</v>
      </c>
      <c r="M1220" s="13">
        <f>Raw_Data!K1220</f>
        <v>9.2200000000000006</v>
      </c>
      <c r="N1220" s="13">
        <f>Raw_Data!L1220</f>
        <v>20</v>
      </c>
      <c r="O1220" s="13">
        <f>Raw_Data!M1220</f>
        <v>14</v>
      </c>
      <c r="P1220" s="13">
        <f t="shared" si="78"/>
        <v>6</v>
      </c>
      <c r="Q1220" s="13">
        <f>Raw_Data!O1220</f>
        <v>20</v>
      </c>
      <c r="R1220" s="16">
        <f t="shared" si="79"/>
        <v>70</v>
      </c>
      <c r="S1220" s="16">
        <f>Raw_Data!Q1220</f>
        <v>70</v>
      </c>
      <c r="T1220" s="17">
        <f>Raw_Data!R1220</f>
        <v>1.22</v>
      </c>
      <c r="U1220" s="13" t="str">
        <f>Raw_Data!S1220</f>
        <v>Low</v>
      </c>
      <c r="V1220" s="13" t="str">
        <f>Raw_Data!T1220</f>
        <v>Pending</v>
      </c>
    </row>
    <row r="1221" spans="1:22" x14ac:dyDescent="0.3">
      <c r="A1221" s="13" t="str">
        <f>Raw_Data!A1221</f>
        <v>EMP020</v>
      </c>
      <c r="B1221" s="13" t="str">
        <f>Raw_Data!B1221</f>
        <v>Riya Chatterjee</v>
      </c>
      <c r="C1221" s="13" t="str">
        <f>Raw_Data!C1221</f>
        <v>Customer Support</v>
      </c>
      <c r="D1221" s="13" t="str">
        <f>Raw_Data!D1221</f>
        <v>Support Executive</v>
      </c>
      <c r="E1221" s="13" t="str">
        <f>Raw_Data!E1221</f>
        <v>Durgapur</v>
      </c>
      <c r="F1221" s="13" t="str">
        <f>Raw_Data!F1221</f>
        <v>Ritu Ghosh</v>
      </c>
      <c r="G1221" s="14">
        <f>DATE(VALUE(RIGHT(Raw_Data!G1221,4)),VALUE(MID(Raw_Data!G1221,4,2)),VALUE(LEFT(Raw_Data!G1221,2)))</f>
        <v>46183</v>
      </c>
      <c r="H1221" s="13" t="str">
        <f t="shared" si="76"/>
        <v>Jun-2026</v>
      </c>
      <c r="I1221" s="13" t="str">
        <f t="shared" si="77"/>
        <v>Wed</v>
      </c>
      <c r="J1221" s="13" t="str">
        <f>Raw_Data!H1221</f>
        <v>Present</v>
      </c>
      <c r="K1221" s="15">
        <f>IF(Raw_Data!I1221="","",TIMEVALUE(Raw_Data!I1221))</f>
        <v>0.4201388888888889</v>
      </c>
      <c r="L1221" s="15">
        <f>IF(Raw_Data!J1221="","",TIMEVALUE(Raw_Data!J1221))</f>
        <v>0.72777777777777775</v>
      </c>
      <c r="M1221" s="13">
        <f>Raw_Data!K1221</f>
        <v>7.39</v>
      </c>
      <c r="N1221" s="13">
        <f>Raw_Data!L1221</f>
        <v>28</v>
      </c>
      <c r="O1221" s="13">
        <f>Raw_Data!M1221</f>
        <v>27</v>
      </c>
      <c r="P1221" s="13">
        <f t="shared" si="78"/>
        <v>1</v>
      </c>
      <c r="Q1221" s="13">
        <f>Raw_Data!O1221</f>
        <v>28</v>
      </c>
      <c r="R1221" s="16">
        <f t="shared" si="79"/>
        <v>96.428571428571431</v>
      </c>
      <c r="S1221" s="16">
        <f>Raw_Data!Q1221</f>
        <v>96.4</v>
      </c>
      <c r="T1221" s="17">
        <f>Raw_Data!R1221</f>
        <v>0</v>
      </c>
      <c r="U1221" s="13" t="str">
        <f>Raw_Data!S1221</f>
        <v>Medium</v>
      </c>
      <c r="V1221" s="13" t="str">
        <f>Raw_Data!T1221</f>
        <v>In Progress</v>
      </c>
    </row>
    <row r="1222" spans="1:22" x14ac:dyDescent="0.3">
      <c r="A1222" s="13" t="str">
        <f>Raw_Data!A1222</f>
        <v>EMP001</v>
      </c>
      <c r="B1222" s="13" t="str">
        <f>Raw_Data!B1222</f>
        <v>Aarav Sharma</v>
      </c>
      <c r="C1222" s="13" t="str">
        <f>Raw_Data!C1222</f>
        <v>Operations</v>
      </c>
      <c r="D1222" s="13" t="str">
        <f>Raw_Data!D1222</f>
        <v>MIS Executive</v>
      </c>
      <c r="E1222" s="13" t="str">
        <f>Raw_Data!E1222</f>
        <v>Kolkata</v>
      </c>
      <c r="F1222" s="13" t="str">
        <f>Raw_Data!F1222</f>
        <v>Amit Roy</v>
      </c>
      <c r="G1222" s="14">
        <f>DATE(VALUE(RIGHT(Raw_Data!G1222,4)),VALUE(MID(Raw_Data!G1222,4,2)),VALUE(LEFT(Raw_Data!G1222,2)))</f>
        <v>46184</v>
      </c>
      <c r="H1222" s="13" t="str">
        <f t="shared" si="76"/>
        <v>Jun-2026</v>
      </c>
      <c r="I1222" s="13" t="str">
        <f t="shared" si="77"/>
        <v>Thu</v>
      </c>
      <c r="J1222" s="13" t="str">
        <f>Raw_Data!H1222</f>
        <v>Present</v>
      </c>
      <c r="K1222" s="15">
        <f>IF(Raw_Data!I1222="","",TIMEVALUE(Raw_Data!I1222))</f>
        <v>0.37847222222222221</v>
      </c>
      <c r="L1222" s="15">
        <f>IF(Raw_Data!J1222="","",TIMEVALUE(Raw_Data!J1222))</f>
        <v>0.7</v>
      </c>
      <c r="M1222" s="13">
        <f>Raw_Data!K1222</f>
        <v>7.72</v>
      </c>
      <c r="N1222" s="13">
        <f>Raw_Data!L1222</f>
        <v>31</v>
      </c>
      <c r="O1222" s="13">
        <f>Raw_Data!M1222</f>
        <v>24</v>
      </c>
      <c r="P1222" s="13">
        <f t="shared" si="78"/>
        <v>7</v>
      </c>
      <c r="Q1222" s="13">
        <f>Raw_Data!O1222</f>
        <v>31</v>
      </c>
      <c r="R1222" s="16">
        <f t="shared" si="79"/>
        <v>77.41935483870968</v>
      </c>
      <c r="S1222" s="16">
        <f>Raw_Data!Q1222</f>
        <v>77.400000000000006</v>
      </c>
      <c r="T1222" s="17">
        <f>Raw_Data!R1222</f>
        <v>0</v>
      </c>
      <c r="U1222" s="13" t="str">
        <f>Raw_Data!S1222</f>
        <v>Medium</v>
      </c>
      <c r="V1222" s="13" t="str">
        <f>Raw_Data!T1222</f>
        <v>Pending</v>
      </c>
    </row>
    <row r="1223" spans="1:22" x14ac:dyDescent="0.3">
      <c r="A1223" s="13" t="str">
        <f>Raw_Data!A1223</f>
        <v>EMP002</v>
      </c>
      <c r="B1223" s="13" t="str">
        <f>Raw_Data!B1223</f>
        <v>Priya Singh</v>
      </c>
      <c r="C1223" s="13" t="str">
        <f>Raw_Data!C1223</f>
        <v>Operations</v>
      </c>
      <c r="D1223" s="13" t="str">
        <f>Raw_Data!D1223</f>
        <v>Process Executive</v>
      </c>
      <c r="E1223" s="13" t="str">
        <f>Raw_Data!E1223</f>
        <v>Kolkata</v>
      </c>
      <c r="F1223" s="13" t="str">
        <f>Raw_Data!F1223</f>
        <v>Amit Roy</v>
      </c>
      <c r="G1223" s="14">
        <f>DATE(VALUE(RIGHT(Raw_Data!G1223,4)),VALUE(MID(Raw_Data!G1223,4,2)),VALUE(LEFT(Raw_Data!G1223,2)))</f>
        <v>46184</v>
      </c>
      <c r="H1223" s="13" t="str">
        <f t="shared" si="76"/>
        <v>Jun-2026</v>
      </c>
      <c r="I1223" s="13" t="str">
        <f t="shared" si="77"/>
        <v>Thu</v>
      </c>
      <c r="J1223" s="13" t="str">
        <f>Raw_Data!H1223</f>
        <v>Present</v>
      </c>
      <c r="K1223" s="15">
        <f>IF(Raw_Data!I1223="","",TIMEVALUE(Raw_Data!I1223))</f>
        <v>0.38333333333333336</v>
      </c>
      <c r="L1223" s="15">
        <f>IF(Raw_Data!J1223="","",TIMEVALUE(Raw_Data!J1223))</f>
        <v>0.75208333333333333</v>
      </c>
      <c r="M1223" s="13">
        <f>Raw_Data!K1223</f>
        <v>8.86</v>
      </c>
      <c r="N1223" s="13">
        <f>Raw_Data!L1223</f>
        <v>25</v>
      </c>
      <c r="O1223" s="13">
        <f>Raw_Data!M1223</f>
        <v>21</v>
      </c>
      <c r="P1223" s="13">
        <f t="shared" si="78"/>
        <v>4</v>
      </c>
      <c r="Q1223" s="13">
        <f>Raw_Data!O1223</f>
        <v>25</v>
      </c>
      <c r="R1223" s="16">
        <f t="shared" si="79"/>
        <v>84</v>
      </c>
      <c r="S1223" s="16">
        <f>Raw_Data!Q1223</f>
        <v>84</v>
      </c>
      <c r="T1223" s="17">
        <f>Raw_Data!R1223</f>
        <v>0.86</v>
      </c>
      <c r="U1223" s="13" t="str">
        <f>Raw_Data!S1223</f>
        <v>Medium</v>
      </c>
      <c r="V1223" s="13" t="str">
        <f>Raw_Data!T1223</f>
        <v>Pending</v>
      </c>
    </row>
    <row r="1224" spans="1:22" x14ac:dyDescent="0.3">
      <c r="A1224" s="13" t="str">
        <f>Raw_Data!A1224</f>
        <v>EMP003</v>
      </c>
      <c r="B1224" s="13" t="str">
        <f>Raw_Data!B1224</f>
        <v>Rahul Verma</v>
      </c>
      <c r="C1224" s="13" t="str">
        <f>Raw_Data!C1224</f>
        <v>Operations</v>
      </c>
      <c r="D1224" s="13" t="str">
        <f>Raw_Data!D1224</f>
        <v>Process Executive</v>
      </c>
      <c r="E1224" s="13" t="str">
        <f>Raw_Data!E1224</f>
        <v>Kolkata</v>
      </c>
      <c r="F1224" s="13" t="str">
        <f>Raw_Data!F1224</f>
        <v>Amit Roy</v>
      </c>
      <c r="G1224" s="14">
        <f>DATE(VALUE(RIGHT(Raw_Data!G1224,4)),VALUE(MID(Raw_Data!G1224,4,2)),VALUE(LEFT(Raw_Data!G1224,2)))</f>
        <v>46184</v>
      </c>
      <c r="H1224" s="13" t="str">
        <f t="shared" si="76"/>
        <v>Jun-2026</v>
      </c>
      <c r="I1224" s="13" t="str">
        <f t="shared" si="77"/>
        <v>Thu</v>
      </c>
      <c r="J1224" s="13" t="str">
        <f>Raw_Data!H1224</f>
        <v>Present</v>
      </c>
      <c r="K1224" s="15">
        <f>IF(Raw_Data!I1224="","",TIMEVALUE(Raw_Data!I1224))</f>
        <v>0.42083333333333334</v>
      </c>
      <c r="L1224" s="15">
        <f>IF(Raw_Data!J1224="","",TIMEVALUE(Raw_Data!J1224))</f>
        <v>0.81319444444444444</v>
      </c>
      <c r="M1224" s="13">
        <f>Raw_Data!K1224</f>
        <v>9.43</v>
      </c>
      <c r="N1224" s="13">
        <f>Raw_Data!L1224</f>
        <v>21</v>
      </c>
      <c r="O1224" s="13">
        <f>Raw_Data!M1224</f>
        <v>15</v>
      </c>
      <c r="P1224" s="13">
        <f t="shared" si="78"/>
        <v>6</v>
      </c>
      <c r="Q1224" s="13">
        <f>Raw_Data!O1224</f>
        <v>21</v>
      </c>
      <c r="R1224" s="16">
        <f t="shared" si="79"/>
        <v>71.428571428571431</v>
      </c>
      <c r="S1224" s="16">
        <f>Raw_Data!Q1224</f>
        <v>71.400000000000006</v>
      </c>
      <c r="T1224" s="17">
        <f>Raw_Data!R1224</f>
        <v>1.43</v>
      </c>
      <c r="U1224" s="13" t="str">
        <f>Raw_Data!S1224</f>
        <v>Medium</v>
      </c>
      <c r="V1224" s="13" t="str">
        <f>Raw_Data!T1224</f>
        <v>Pending</v>
      </c>
    </row>
    <row r="1225" spans="1:22" x14ac:dyDescent="0.3">
      <c r="A1225" s="13" t="str">
        <f>Raw_Data!A1225</f>
        <v>EMP004</v>
      </c>
      <c r="B1225" s="13" t="str">
        <f>Raw_Data!B1225</f>
        <v>Sneha Das</v>
      </c>
      <c r="C1225" s="13" t="str">
        <f>Raw_Data!C1225</f>
        <v>Operations</v>
      </c>
      <c r="D1225" s="13" t="str">
        <f>Raw_Data!D1225</f>
        <v>Senior Executive</v>
      </c>
      <c r="E1225" s="13" t="str">
        <f>Raw_Data!E1225</f>
        <v>Kolkata</v>
      </c>
      <c r="F1225" s="13" t="str">
        <f>Raw_Data!F1225</f>
        <v>Amit Roy</v>
      </c>
      <c r="G1225" s="14">
        <f>DATE(VALUE(RIGHT(Raw_Data!G1225,4)),VALUE(MID(Raw_Data!G1225,4,2)),VALUE(LEFT(Raw_Data!G1225,2)))</f>
        <v>46184</v>
      </c>
      <c r="H1225" s="13" t="str">
        <f t="shared" si="76"/>
        <v>Jun-2026</v>
      </c>
      <c r="I1225" s="13" t="str">
        <f t="shared" si="77"/>
        <v>Thu</v>
      </c>
      <c r="J1225" s="13" t="str">
        <f>Raw_Data!H1225</f>
        <v>Half Day</v>
      </c>
      <c r="K1225" s="15">
        <f>IF(Raw_Data!I1225="","",TIMEVALUE(Raw_Data!I1225))</f>
        <v>0.37916666666666665</v>
      </c>
      <c r="L1225" s="15">
        <f>IF(Raw_Data!J1225="","",TIMEVALUE(Raw_Data!J1225))</f>
        <v>0.56736111111111109</v>
      </c>
      <c r="M1225" s="13">
        <f>Raw_Data!K1225</f>
        <v>4.5199999999999996</v>
      </c>
      <c r="N1225" s="13">
        <f>Raw_Data!L1225</f>
        <v>9</v>
      </c>
      <c r="O1225" s="13">
        <f>Raw_Data!M1225</f>
        <v>6</v>
      </c>
      <c r="P1225" s="13">
        <f t="shared" si="78"/>
        <v>3</v>
      </c>
      <c r="Q1225" s="13">
        <f>Raw_Data!O1225</f>
        <v>9</v>
      </c>
      <c r="R1225" s="16">
        <f t="shared" si="79"/>
        <v>66.666666666666657</v>
      </c>
      <c r="S1225" s="16">
        <f>Raw_Data!Q1225</f>
        <v>66.7</v>
      </c>
      <c r="T1225" s="17">
        <f>Raw_Data!R1225</f>
        <v>0</v>
      </c>
      <c r="U1225" s="13" t="str">
        <f>Raw_Data!S1225</f>
        <v>High</v>
      </c>
      <c r="V1225" s="13" t="str">
        <f>Raw_Data!T1225</f>
        <v>In Progress</v>
      </c>
    </row>
    <row r="1226" spans="1:22" x14ac:dyDescent="0.3">
      <c r="A1226" s="13" t="str">
        <f>Raw_Data!A1226</f>
        <v>EMP005</v>
      </c>
      <c r="B1226" s="13" t="str">
        <f>Raw_Data!B1226</f>
        <v>Vikram Patel</v>
      </c>
      <c r="C1226" s="13" t="str">
        <f>Raw_Data!C1226</f>
        <v>Operations</v>
      </c>
      <c r="D1226" s="13" t="str">
        <f>Raw_Data!D1226</f>
        <v>Process Executive</v>
      </c>
      <c r="E1226" s="13" t="str">
        <f>Raw_Data!E1226</f>
        <v>Kolkata</v>
      </c>
      <c r="F1226" s="13" t="str">
        <f>Raw_Data!F1226</f>
        <v>Amit Roy</v>
      </c>
      <c r="G1226" s="14">
        <f>DATE(VALUE(RIGHT(Raw_Data!G1226,4)),VALUE(MID(Raw_Data!G1226,4,2)),VALUE(LEFT(Raw_Data!G1226,2)))</f>
        <v>46184</v>
      </c>
      <c r="H1226" s="13" t="str">
        <f t="shared" si="76"/>
        <v>Jun-2026</v>
      </c>
      <c r="I1226" s="13" t="str">
        <f t="shared" si="77"/>
        <v>Thu</v>
      </c>
      <c r="J1226" s="13" t="str">
        <f>Raw_Data!H1226</f>
        <v>Present</v>
      </c>
      <c r="K1226" s="15">
        <f>IF(Raw_Data!I1226="","",TIMEVALUE(Raw_Data!I1226))</f>
        <v>0.37847222222222221</v>
      </c>
      <c r="L1226" s="15">
        <f>IF(Raw_Data!J1226="","",TIMEVALUE(Raw_Data!J1226))</f>
        <v>0.68263888888888891</v>
      </c>
      <c r="M1226" s="13">
        <f>Raw_Data!K1226</f>
        <v>7.31</v>
      </c>
      <c r="N1226" s="13">
        <f>Raw_Data!L1226</f>
        <v>26</v>
      </c>
      <c r="O1226" s="13">
        <f>Raw_Data!M1226</f>
        <v>23</v>
      </c>
      <c r="P1226" s="13">
        <f t="shared" si="78"/>
        <v>3</v>
      </c>
      <c r="Q1226" s="13">
        <f>Raw_Data!O1226</f>
        <v>26</v>
      </c>
      <c r="R1226" s="16">
        <f t="shared" si="79"/>
        <v>88.461538461538453</v>
      </c>
      <c r="S1226" s="16">
        <f>Raw_Data!Q1226</f>
        <v>88.5</v>
      </c>
      <c r="T1226" s="17">
        <f>Raw_Data!R1226</f>
        <v>0</v>
      </c>
      <c r="U1226" s="13" t="str">
        <f>Raw_Data!S1226</f>
        <v>High</v>
      </c>
      <c r="V1226" s="13" t="str">
        <f>Raw_Data!T1226</f>
        <v>In Progress</v>
      </c>
    </row>
    <row r="1227" spans="1:22" x14ac:dyDescent="0.3">
      <c r="A1227" s="13" t="str">
        <f>Raw_Data!A1227</f>
        <v>EMP006</v>
      </c>
      <c r="B1227" s="13" t="str">
        <f>Raw_Data!B1227</f>
        <v>Ananya Gupta</v>
      </c>
      <c r="C1227" s="13" t="str">
        <f>Raw_Data!C1227</f>
        <v>Finance</v>
      </c>
      <c r="D1227" s="13" t="str">
        <f>Raw_Data!D1227</f>
        <v>Finance Executive</v>
      </c>
      <c r="E1227" s="13" t="str">
        <f>Raw_Data!E1227</f>
        <v>Kolkata</v>
      </c>
      <c r="F1227" s="13" t="str">
        <f>Raw_Data!F1227</f>
        <v>Neha Sen</v>
      </c>
      <c r="G1227" s="14">
        <f>DATE(VALUE(RIGHT(Raw_Data!G1227,4)),VALUE(MID(Raw_Data!G1227,4,2)),VALUE(LEFT(Raw_Data!G1227,2)))</f>
        <v>46184</v>
      </c>
      <c r="H1227" s="13" t="str">
        <f t="shared" si="76"/>
        <v>Jun-2026</v>
      </c>
      <c r="I1227" s="13" t="str">
        <f t="shared" si="77"/>
        <v>Thu</v>
      </c>
      <c r="J1227" s="13" t="str">
        <f>Raw_Data!H1227</f>
        <v>Present</v>
      </c>
      <c r="K1227" s="15">
        <f>IF(Raw_Data!I1227="","",TIMEVALUE(Raw_Data!I1227))</f>
        <v>0.38819444444444445</v>
      </c>
      <c r="L1227" s="15">
        <f>IF(Raw_Data!J1227="","",TIMEVALUE(Raw_Data!J1227))</f>
        <v>0.70902777777777781</v>
      </c>
      <c r="M1227" s="13">
        <f>Raw_Data!K1227</f>
        <v>7.7</v>
      </c>
      <c r="N1227" s="13">
        <f>Raw_Data!L1227</f>
        <v>5</v>
      </c>
      <c r="O1227" s="13">
        <f>Raw_Data!M1227</f>
        <v>3</v>
      </c>
      <c r="P1227" s="13">
        <f t="shared" si="78"/>
        <v>2</v>
      </c>
      <c r="Q1227" s="13">
        <f>Raw_Data!O1227</f>
        <v>5</v>
      </c>
      <c r="R1227" s="16">
        <f t="shared" si="79"/>
        <v>60</v>
      </c>
      <c r="S1227" s="16">
        <f>Raw_Data!Q1227</f>
        <v>60</v>
      </c>
      <c r="T1227" s="17">
        <f>Raw_Data!R1227</f>
        <v>0</v>
      </c>
      <c r="U1227" s="13" t="str">
        <f>Raw_Data!S1227</f>
        <v>Low</v>
      </c>
      <c r="V1227" s="13" t="str">
        <f>Raw_Data!T1227</f>
        <v>In Progress</v>
      </c>
    </row>
    <row r="1228" spans="1:22" x14ac:dyDescent="0.3">
      <c r="A1228" s="13" t="str">
        <f>Raw_Data!A1228</f>
        <v>EMP007</v>
      </c>
      <c r="B1228" s="13" t="str">
        <f>Raw_Data!B1228</f>
        <v>Rohan Mehta</v>
      </c>
      <c r="C1228" s="13" t="str">
        <f>Raw_Data!C1228</f>
        <v>Finance</v>
      </c>
      <c r="D1228" s="13" t="str">
        <f>Raw_Data!D1228</f>
        <v>Accounts Executive</v>
      </c>
      <c r="E1228" s="13" t="str">
        <f>Raw_Data!E1228</f>
        <v>Kolkata</v>
      </c>
      <c r="F1228" s="13" t="str">
        <f>Raw_Data!F1228</f>
        <v>Neha Sen</v>
      </c>
      <c r="G1228" s="14">
        <f>DATE(VALUE(RIGHT(Raw_Data!G1228,4)),VALUE(MID(Raw_Data!G1228,4,2)),VALUE(LEFT(Raw_Data!G1228,2)))</f>
        <v>46184</v>
      </c>
      <c r="H1228" s="13" t="str">
        <f t="shared" si="76"/>
        <v>Jun-2026</v>
      </c>
      <c r="I1228" s="13" t="str">
        <f t="shared" si="77"/>
        <v>Thu</v>
      </c>
      <c r="J1228" s="13" t="str">
        <f>Raw_Data!H1228</f>
        <v>Present</v>
      </c>
      <c r="K1228" s="15">
        <f>IF(Raw_Data!I1228="","",TIMEVALUE(Raw_Data!I1228))</f>
        <v>0.375</v>
      </c>
      <c r="L1228" s="15">
        <f>IF(Raw_Data!J1228="","",TIMEVALUE(Raw_Data!J1228))</f>
        <v>0.71527777777777779</v>
      </c>
      <c r="M1228" s="13">
        <f>Raw_Data!K1228</f>
        <v>8.17</v>
      </c>
      <c r="N1228" s="13">
        <f>Raw_Data!L1228</f>
        <v>12</v>
      </c>
      <c r="O1228" s="13">
        <f>Raw_Data!M1228</f>
        <v>9</v>
      </c>
      <c r="P1228" s="13">
        <f t="shared" si="78"/>
        <v>3</v>
      </c>
      <c r="Q1228" s="13">
        <f>Raw_Data!O1228</f>
        <v>12</v>
      </c>
      <c r="R1228" s="16">
        <f t="shared" si="79"/>
        <v>75</v>
      </c>
      <c r="S1228" s="16">
        <f>Raw_Data!Q1228</f>
        <v>75</v>
      </c>
      <c r="T1228" s="17">
        <f>Raw_Data!R1228</f>
        <v>0.17</v>
      </c>
      <c r="U1228" s="13" t="str">
        <f>Raw_Data!S1228</f>
        <v>Medium</v>
      </c>
      <c r="V1228" s="13" t="str">
        <f>Raw_Data!T1228</f>
        <v>In Progress</v>
      </c>
    </row>
    <row r="1229" spans="1:22" x14ac:dyDescent="0.3">
      <c r="A1229" s="13" t="str">
        <f>Raw_Data!A1229</f>
        <v>EMP008</v>
      </c>
      <c r="B1229" s="13" t="str">
        <f>Raw_Data!B1229</f>
        <v>Ishita Roy</v>
      </c>
      <c r="C1229" s="13" t="str">
        <f>Raw_Data!C1229</f>
        <v>Finance</v>
      </c>
      <c r="D1229" s="13" t="str">
        <f>Raw_Data!D1229</f>
        <v>Finance Executive</v>
      </c>
      <c r="E1229" s="13" t="str">
        <f>Raw_Data!E1229</f>
        <v>Kolkata</v>
      </c>
      <c r="F1229" s="13" t="str">
        <f>Raw_Data!F1229</f>
        <v>Neha Sen</v>
      </c>
      <c r="G1229" s="14">
        <f>DATE(VALUE(RIGHT(Raw_Data!G1229,4)),VALUE(MID(Raw_Data!G1229,4,2)),VALUE(LEFT(Raw_Data!G1229,2)))</f>
        <v>46184</v>
      </c>
      <c r="H1229" s="13" t="str">
        <f t="shared" si="76"/>
        <v>Jun-2026</v>
      </c>
      <c r="I1229" s="13" t="str">
        <f t="shared" si="77"/>
        <v>Thu</v>
      </c>
      <c r="J1229" s="13" t="str">
        <f>Raw_Data!H1229</f>
        <v>Present</v>
      </c>
      <c r="K1229" s="15">
        <f>IF(Raw_Data!I1229="","",TIMEVALUE(Raw_Data!I1229))</f>
        <v>0.38055555555555554</v>
      </c>
      <c r="L1229" s="15">
        <f>IF(Raw_Data!J1229="","",TIMEVALUE(Raw_Data!J1229))</f>
        <v>0.74513888888888891</v>
      </c>
      <c r="M1229" s="13">
        <f>Raw_Data!K1229</f>
        <v>8.76</v>
      </c>
      <c r="N1229" s="13">
        <f>Raw_Data!L1229</f>
        <v>14</v>
      </c>
      <c r="O1229" s="13">
        <f>Raw_Data!M1229</f>
        <v>10</v>
      </c>
      <c r="P1229" s="13">
        <f t="shared" si="78"/>
        <v>4</v>
      </c>
      <c r="Q1229" s="13">
        <f>Raw_Data!O1229</f>
        <v>14</v>
      </c>
      <c r="R1229" s="16">
        <f t="shared" si="79"/>
        <v>71.428571428571431</v>
      </c>
      <c r="S1229" s="16">
        <f>Raw_Data!Q1229</f>
        <v>71.400000000000006</v>
      </c>
      <c r="T1229" s="17">
        <f>Raw_Data!R1229</f>
        <v>0.76</v>
      </c>
      <c r="U1229" s="13" t="str">
        <f>Raw_Data!S1229</f>
        <v>Low</v>
      </c>
      <c r="V1229" s="13" t="str">
        <f>Raw_Data!T1229</f>
        <v>Pending</v>
      </c>
    </row>
    <row r="1230" spans="1:22" x14ac:dyDescent="0.3">
      <c r="A1230" s="13" t="str">
        <f>Raw_Data!A1230</f>
        <v>EMP009</v>
      </c>
      <c r="B1230" s="13" t="str">
        <f>Raw_Data!B1230</f>
        <v>Arjun Nair</v>
      </c>
      <c r="C1230" s="13" t="str">
        <f>Raw_Data!C1230</f>
        <v>Sales</v>
      </c>
      <c r="D1230" s="13" t="str">
        <f>Raw_Data!D1230</f>
        <v>Sales Executive</v>
      </c>
      <c r="E1230" s="13" t="str">
        <f>Raw_Data!E1230</f>
        <v>Kolkata</v>
      </c>
      <c r="F1230" s="13" t="str">
        <f>Raw_Data!F1230</f>
        <v>Sourav Das</v>
      </c>
      <c r="G1230" s="14">
        <f>DATE(VALUE(RIGHT(Raw_Data!G1230,4)),VALUE(MID(Raw_Data!G1230,4,2)),VALUE(LEFT(Raw_Data!G1230,2)))</f>
        <v>46184</v>
      </c>
      <c r="H1230" s="13" t="str">
        <f t="shared" si="76"/>
        <v>Jun-2026</v>
      </c>
      <c r="I1230" s="13" t="str">
        <f t="shared" si="77"/>
        <v>Thu</v>
      </c>
      <c r="J1230" s="13" t="str">
        <f>Raw_Data!H1230</f>
        <v>Present</v>
      </c>
      <c r="K1230" s="15">
        <f>IF(Raw_Data!I1230="","",TIMEVALUE(Raw_Data!I1230))</f>
        <v>0.38680555555555557</v>
      </c>
      <c r="L1230" s="15">
        <f>IF(Raw_Data!J1230="","",TIMEVALUE(Raw_Data!J1230))</f>
        <v>0.76597222222222228</v>
      </c>
      <c r="M1230" s="13">
        <f>Raw_Data!K1230</f>
        <v>9.1</v>
      </c>
      <c r="N1230" s="13">
        <f>Raw_Data!L1230</f>
        <v>21</v>
      </c>
      <c r="O1230" s="13">
        <f>Raw_Data!M1230</f>
        <v>21</v>
      </c>
      <c r="P1230" s="13">
        <f t="shared" si="78"/>
        <v>0</v>
      </c>
      <c r="Q1230" s="13">
        <f>Raw_Data!O1230</f>
        <v>21</v>
      </c>
      <c r="R1230" s="16">
        <f t="shared" si="79"/>
        <v>100</v>
      </c>
      <c r="S1230" s="16">
        <f>Raw_Data!Q1230</f>
        <v>100</v>
      </c>
      <c r="T1230" s="17">
        <f>Raw_Data!R1230</f>
        <v>1.1000000000000001</v>
      </c>
      <c r="U1230" s="13" t="str">
        <f>Raw_Data!S1230</f>
        <v>Low</v>
      </c>
      <c r="V1230" s="13" t="str">
        <f>Raw_Data!T1230</f>
        <v>Closed</v>
      </c>
    </row>
    <row r="1231" spans="1:22" x14ac:dyDescent="0.3">
      <c r="A1231" s="13" t="str">
        <f>Raw_Data!A1231</f>
        <v>EMP010</v>
      </c>
      <c r="B1231" s="13" t="str">
        <f>Raw_Data!B1231</f>
        <v>Meera Kapoor</v>
      </c>
      <c r="C1231" s="13" t="str">
        <f>Raw_Data!C1231</f>
        <v>Sales</v>
      </c>
      <c r="D1231" s="13" t="str">
        <f>Raw_Data!D1231</f>
        <v>Sales Executive</v>
      </c>
      <c r="E1231" s="13" t="str">
        <f>Raw_Data!E1231</f>
        <v>Kolkata</v>
      </c>
      <c r="F1231" s="13" t="str">
        <f>Raw_Data!F1231</f>
        <v>Sourav Das</v>
      </c>
      <c r="G1231" s="14">
        <f>DATE(VALUE(RIGHT(Raw_Data!G1231,4)),VALUE(MID(Raw_Data!G1231,4,2)),VALUE(LEFT(Raw_Data!G1231,2)))</f>
        <v>46184</v>
      </c>
      <c r="H1231" s="13" t="str">
        <f t="shared" si="76"/>
        <v>Jun-2026</v>
      </c>
      <c r="I1231" s="13" t="str">
        <f t="shared" si="77"/>
        <v>Thu</v>
      </c>
      <c r="J1231" s="13" t="str">
        <f>Raw_Data!H1231</f>
        <v>Present</v>
      </c>
      <c r="K1231" s="15">
        <f>IF(Raw_Data!I1231="","",TIMEVALUE(Raw_Data!I1231))</f>
        <v>0.37708333333333333</v>
      </c>
      <c r="L1231" s="15">
        <f>IF(Raw_Data!J1231="","",TIMEVALUE(Raw_Data!J1231))</f>
        <v>0.7368055555555556</v>
      </c>
      <c r="M1231" s="13">
        <f>Raw_Data!K1231</f>
        <v>8.64</v>
      </c>
      <c r="N1231" s="13">
        <f>Raw_Data!L1231</f>
        <v>27</v>
      </c>
      <c r="O1231" s="13">
        <f>Raw_Data!M1231</f>
        <v>25</v>
      </c>
      <c r="P1231" s="13">
        <f t="shared" si="78"/>
        <v>2</v>
      </c>
      <c r="Q1231" s="13">
        <f>Raw_Data!O1231</f>
        <v>27</v>
      </c>
      <c r="R1231" s="16">
        <f t="shared" si="79"/>
        <v>92.592592592592595</v>
      </c>
      <c r="S1231" s="16">
        <f>Raw_Data!Q1231</f>
        <v>92.6</v>
      </c>
      <c r="T1231" s="17">
        <f>Raw_Data!R1231</f>
        <v>0.64</v>
      </c>
      <c r="U1231" s="13" t="str">
        <f>Raw_Data!S1231</f>
        <v>Critical</v>
      </c>
      <c r="V1231" s="13" t="str">
        <f>Raw_Data!T1231</f>
        <v>In Progress</v>
      </c>
    </row>
    <row r="1232" spans="1:22" x14ac:dyDescent="0.3">
      <c r="A1232" s="13" t="str">
        <f>Raw_Data!A1232</f>
        <v>EMP011</v>
      </c>
      <c r="B1232" s="13" t="str">
        <f>Raw_Data!B1232</f>
        <v>Karan Malhotra</v>
      </c>
      <c r="C1232" s="13" t="str">
        <f>Raw_Data!C1232</f>
        <v>Sales</v>
      </c>
      <c r="D1232" s="13" t="str">
        <f>Raw_Data!D1232</f>
        <v>Senior Executive</v>
      </c>
      <c r="E1232" s="13" t="str">
        <f>Raw_Data!E1232</f>
        <v>Kolkata</v>
      </c>
      <c r="F1232" s="13" t="str">
        <f>Raw_Data!F1232</f>
        <v>Sourav Das</v>
      </c>
      <c r="G1232" s="14">
        <f>DATE(VALUE(RIGHT(Raw_Data!G1232,4)),VALUE(MID(Raw_Data!G1232,4,2)),VALUE(LEFT(Raw_Data!G1232,2)))</f>
        <v>46184</v>
      </c>
      <c r="H1232" s="13" t="str">
        <f t="shared" si="76"/>
        <v>Jun-2026</v>
      </c>
      <c r="I1232" s="13" t="str">
        <f t="shared" si="77"/>
        <v>Thu</v>
      </c>
      <c r="J1232" s="13" t="str">
        <f>Raw_Data!H1232</f>
        <v>Present</v>
      </c>
      <c r="K1232" s="15">
        <f>IF(Raw_Data!I1232="","",TIMEVALUE(Raw_Data!I1232))</f>
        <v>0.37847222222222221</v>
      </c>
      <c r="L1232" s="15">
        <f>IF(Raw_Data!J1232="","",TIMEVALUE(Raw_Data!J1232))</f>
        <v>0.7416666666666667</v>
      </c>
      <c r="M1232" s="13">
        <f>Raw_Data!K1232</f>
        <v>8.7200000000000006</v>
      </c>
      <c r="N1232" s="13">
        <f>Raw_Data!L1232</f>
        <v>19</v>
      </c>
      <c r="O1232" s="13">
        <f>Raw_Data!M1232</f>
        <v>19</v>
      </c>
      <c r="P1232" s="13">
        <f t="shared" si="78"/>
        <v>0</v>
      </c>
      <c r="Q1232" s="13">
        <f>Raw_Data!O1232</f>
        <v>19</v>
      </c>
      <c r="R1232" s="16">
        <f t="shared" si="79"/>
        <v>100</v>
      </c>
      <c r="S1232" s="16">
        <f>Raw_Data!Q1232</f>
        <v>100</v>
      </c>
      <c r="T1232" s="17">
        <f>Raw_Data!R1232</f>
        <v>0.72</v>
      </c>
      <c r="U1232" s="13" t="str">
        <f>Raw_Data!S1232</f>
        <v>Low</v>
      </c>
      <c r="V1232" s="13" t="str">
        <f>Raw_Data!T1232</f>
        <v>Closed</v>
      </c>
    </row>
    <row r="1233" spans="1:22" x14ac:dyDescent="0.3">
      <c r="A1233" s="13" t="str">
        <f>Raw_Data!A1233</f>
        <v>EMP012</v>
      </c>
      <c r="B1233" s="13" t="str">
        <f>Raw_Data!B1233</f>
        <v>Tanya Bose</v>
      </c>
      <c r="C1233" s="13" t="str">
        <f>Raw_Data!C1233</f>
        <v>HR</v>
      </c>
      <c r="D1233" s="13" t="str">
        <f>Raw_Data!D1233</f>
        <v>HR Executive</v>
      </c>
      <c r="E1233" s="13" t="str">
        <f>Raw_Data!E1233</f>
        <v>Kolkata</v>
      </c>
      <c r="F1233" s="13" t="str">
        <f>Raw_Data!F1233</f>
        <v>Ritu Ghosh</v>
      </c>
      <c r="G1233" s="14">
        <f>DATE(VALUE(RIGHT(Raw_Data!G1233,4)),VALUE(MID(Raw_Data!G1233,4,2)),VALUE(LEFT(Raw_Data!G1233,2)))</f>
        <v>46184</v>
      </c>
      <c r="H1233" s="13" t="str">
        <f t="shared" si="76"/>
        <v>Jun-2026</v>
      </c>
      <c r="I1233" s="13" t="str">
        <f t="shared" si="77"/>
        <v>Thu</v>
      </c>
      <c r="J1233" s="13" t="str">
        <f>Raw_Data!H1233</f>
        <v>Present</v>
      </c>
      <c r="K1233" s="15">
        <f>IF(Raw_Data!I1233="","",TIMEVALUE(Raw_Data!I1233))</f>
        <v>0.41805555555555557</v>
      </c>
      <c r="L1233" s="15">
        <f>IF(Raw_Data!J1233="","",TIMEVALUE(Raw_Data!J1233))</f>
        <v>0.75138888888888888</v>
      </c>
      <c r="M1233" s="13">
        <f>Raw_Data!K1233</f>
        <v>8</v>
      </c>
      <c r="N1233" s="13">
        <f>Raw_Data!L1233</f>
        <v>6</v>
      </c>
      <c r="O1233" s="13">
        <f>Raw_Data!M1233</f>
        <v>5</v>
      </c>
      <c r="P1233" s="13">
        <f t="shared" si="78"/>
        <v>1</v>
      </c>
      <c r="Q1233" s="13">
        <f>Raw_Data!O1233</f>
        <v>6</v>
      </c>
      <c r="R1233" s="16">
        <f t="shared" si="79"/>
        <v>83.333333333333343</v>
      </c>
      <c r="S1233" s="16">
        <f>Raw_Data!Q1233</f>
        <v>83.3</v>
      </c>
      <c r="T1233" s="17">
        <f>Raw_Data!R1233</f>
        <v>0</v>
      </c>
      <c r="U1233" s="13" t="str">
        <f>Raw_Data!S1233</f>
        <v>Medium</v>
      </c>
      <c r="V1233" s="13" t="str">
        <f>Raw_Data!T1233</f>
        <v>In Progress</v>
      </c>
    </row>
    <row r="1234" spans="1:22" x14ac:dyDescent="0.3">
      <c r="A1234" s="13" t="str">
        <f>Raw_Data!A1234</f>
        <v>EMP013</v>
      </c>
      <c r="B1234" s="13" t="str">
        <f>Raw_Data!B1234</f>
        <v>Aditya Jain</v>
      </c>
      <c r="C1234" s="13" t="str">
        <f>Raw_Data!C1234</f>
        <v>Customer Support</v>
      </c>
      <c r="D1234" s="13" t="str">
        <f>Raw_Data!D1234</f>
        <v>Support Executive</v>
      </c>
      <c r="E1234" s="13" t="str">
        <f>Raw_Data!E1234</f>
        <v>Kolkata</v>
      </c>
      <c r="F1234" s="13" t="str">
        <f>Raw_Data!F1234</f>
        <v>Ritu Ghosh</v>
      </c>
      <c r="G1234" s="14">
        <f>DATE(VALUE(RIGHT(Raw_Data!G1234,4)),VALUE(MID(Raw_Data!G1234,4,2)),VALUE(LEFT(Raw_Data!G1234,2)))</f>
        <v>46184</v>
      </c>
      <c r="H1234" s="13" t="str">
        <f t="shared" si="76"/>
        <v>Jun-2026</v>
      </c>
      <c r="I1234" s="13" t="str">
        <f t="shared" si="77"/>
        <v>Thu</v>
      </c>
      <c r="J1234" s="13" t="str">
        <f>Raw_Data!H1234</f>
        <v>Present</v>
      </c>
      <c r="K1234" s="15">
        <f>IF(Raw_Data!I1234="","",TIMEVALUE(Raw_Data!I1234))</f>
        <v>0.37986111111111109</v>
      </c>
      <c r="L1234" s="15">
        <f>IF(Raw_Data!J1234="","",TIMEVALUE(Raw_Data!J1234))</f>
        <v>0.68194444444444446</v>
      </c>
      <c r="M1234" s="13">
        <f>Raw_Data!K1234</f>
        <v>7.25</v>
      </c>
      <c r="N1234" s="13">
        <f>Raw_Data!L1234</f>
        <v>23</v>
      </c>
      <c r="O1234" s="13">
        <f>Raw_Data!M1234</f>
        <v>22</v>
      </c>
      <c r="P1234" s="13">
        <f t="shared" si="78"/>
        <v>1</v>
      </c>
      <c r="Q1234" s="13">
        <f>Raw_Data!O1234</f>
        <v>23</v>
      </c>
      <c r="R1234" s="16">
        <f t="shared" si="79"/>
        <v>95.652173913043484</v>
      </c>
      <c r="S1234" s="16">
        <f>Raw_Data!Q1234</f>
        <v>95.7</v>
      </c>
      <c r="T1234" s="17">
        <f>Raw_Data!R1234</f>
        <v>0</v>
      </c>
      <c r="U1234" s="13" t="str">
        <f>Raw_Data!S1234</f>
        <v>Low</v>
      </c>
      <c r="V1234" s="13" t="str">
        <f>Raw_Data!T1234</f>
        <v>In Progress</v>
      </c>
    </row>
    <row r="1235" spans="1:22" x14ac:dyDescent="0.3">
      <c r="A1235" s="13" t="str">
        <f>Raw_Data!A1235</f>
        <v>EMP014</v>
      </c>
      <c r="B1235" s="13" t="str">
        <f>Raw_Data!B1235</f>
        <v>Neha Agarwal</v>
      </c>
      <c r="C1235" s="13" t="str">
        <f>Raw_Data!C1235</f>
        <v>Customer Support</v>
      </c>
      <c r="D1235" s="13" t="str">
        <f>Raw_Data!D1235</f>
        <v>Support Executive</v>
      </c>
      <c r="E1235" s="13" t="str">
        <f>Raw_Data!E1235</f>
        <v>Kolkata</v>
      </c>
      <c r="F1235" s="13" t="str">
        <f>Raw_Data!F1235</f>
        <v>Ritu Ghosh</v>
      </c>
      <c r="G1235" s="14">
        <f>DATE(VALUE(RIGHT(Raw_Data!G1235,4)),VALUE(MID(Raw_Data!G1235,4,2)),VALUE(LEFT(Raw_Data!G1235,2)))</f>
        <v>46184</v>
      </c>
      <c r="H1235" s="13" t="str">
        <f t="shared" si="76"/>
        <v>Jun-2026</v>
      </c>
      <c r="I1235" s="13" t="str">
        <f t="shared" si="77"/>
        <v>Thu</v>
      </c>
      <c r="J1235" s="13" t="str">
        <f>Raw_Data!H1235</f>
        <v>Present</v>
      </c>
      <c r="K1235" s="15">
        <f>IF(Raw_Data!I1235="","",TIMEVALUE(Raw_Data!I1235))</f>
        <v>0.42152777777777778</v>
      </c>
      <c r="L1235" s="15">
        <f>IF(Raw_Data!J1235="","",TIMEVALUE(Raw_Data!J1235))</f>
        <v>0.78333333333333333</v>
      </c>
      <c r="M1235" s="13">
        <f>Raw_Data!K1235</f>
        <v>8.69</v>
      </c>
      <c r="N1235" s="13">
        <f>Raw_Data!L1235</f>
        <v>32</v>
      </c>
      <c r="O1235" s="13">
        <f>Raw_Data!M1235</f>
        <v>26</v>
      </c>
      <c r="P1235" s="13">
        <f t="shared" si="78"/>
        <v>6</v>
      </c>
      <c r="Q1235" s="13">
        <f>Raw_Data!O1235</f>
        <v>32</v>
      </c>
      <c r="R1235" s="16">
        <f t="shared" si="79"/>
        <v>81.25</v>
      </c>
      <c r="S1235" s="16">
        <f>Raw_Data!Q1235</f>
        <v>81.2</v>
      </c>
      <c r="T1235" s="17">
        <f>Raw_Data!R1235</f>
        <v>0.69</v>
      </c>
      <c r="U1235" s="13" t="str">
        <f>Raw_Data!S1235</f>
        <v>Low</v>
      </c>
      <c r="V1235" s="13" t="str">
        <f>Raw_Data!T1235</f>
        <v>Pending</v>
      </c>
    </row>
    <row r="1236" spans="1:22" x14ac:dyDescent="0.3">
      <c r="A1236" s="13" t="str">
        <f>Raw_Data!A1236</f>
        <v>EMP015</v>
      </c>
      <c r="B1236" s="13" t="str">
        <f>Raw_Data!B1236</f>
        <v>Siddharth Roy</v>
      </c>
      <c r="C1236" s="13" t="str">
        <f>Raw_Data!C1236</f>
        <v>Customer Support</v>
      </c>
      <c r="D1236" s="13" t="str">
        <f>Raw_Data!D1236</f>
        <v>Senior Executive</v>
      </c>
      <c r="E1236" s="13" t="str">
        <f>Raw_Data!E1236</f>
        <v>Kolkata</v>
      </c>
      <c r="F1236" s="13" t="str">
        <f>Raw_Data!F1236</f>
        <v>Ritu Ghosh</v>
      </c>
      <c r="G1236" s="14">
        <f>DATE(VALUE(RIGHT(Raw_Data!G1236,4)),VALUE(MID(Raw_Data!G1236,4,2)),VALUE(LEFT(Raw_Data!G1236,2)))</f>
        <v>46184</v>
      </c>
      <c r="H1236" s="13" t="str">
        <f t="shared" si="76"/>
        <v>Jun-2026</v>
      </c>
      <c r="I1236" s="13" t="str">
        <f t="shared" si="77"/>
        <v>Thu</v>
      </c>
      <c r="J1236" s="13" t="str">
        <f>Raw_Data!H1236</f>
        <v>Present</v>
      </c>
      <c r="K1236" s="15">
        <f>IF(Raw_Data!I1236="","",TIMEVALUE(Raw_Data!I1236))</f>
        <v>0.37986111111111109</v>
      </c>
      <c r="L1236" s="15">
        <f>IF(Raw_Data!J1236="","",TIMEVALUE(Raw_Data!J1236))</f>
        <v>0.77222222222222225</v>
      </c>
      <c r="M1236" s="13">
        <f>Raw_Data!K1236</f>
        <v>9.42</v>
      </c>
      <c r="N1236" s="13">
        <f>Raw_Data!L1236</f>
        <v>29</v>
      </c>
      <c r="O1236" s="13">
        <f>Raw_Data!M1236</f>
        <v>26</v>
      </c>
      <c r="P1236" s="13">
        <f t="shared" si="78"/>
        <v>3</v>
      </c>
      <c r="Q1236" s="13">
        <f>Raw_Data!O1236</f>
        <v>29</v>
      </c>
      <c r="R1236" s="16">
        <f t="shared" si="79"/>
        <v>89.65517241379311</v>
      </c>
      <c r="S1236" s="16">
        <f>Raw_Data!Q1236</f>
        <v>89.7</v>
      </c>
      <c r="T1236" s="17">
        <f>Raw_Data!R1236</f>
        <v>1.42</v>
      </c>
      <c r="U1236" s="13" t="str">
        <f>Raw_Data!S1236</f>
        <v>High</v>
      </c>
      <c r="V1236" s="13" t="str">
        <f>Raw_Data!T1236</f>
        <v>In Progress</v>
      </c>
    </row>
    <row r="1237" spans="1:22" x14ac:dyDescent="0.3">
      <c r="A1237" s="13" t="str">
        <f>Raw_Data!A1237</f>
        <v>EMP016</v>
      </c>
      <c r="B1237" s="13" t="str">
        <f>Raw_Data!B1237</f>
        <v>Pooja Saha</v>
      </c>
      <c r="C1237" s="13" t="str">
        <f>Raw_Data!C1237</f>
        <v>Operations</v>
      </c>
      <c r="D1237" s="13" t="str">
        <f>Raw_Data!D1237</f>
        <v>Process Executive</v>
      </c>
      <c r="E1237" s="13" t="str">
        <f>Raw_Data!E1237</f>
        <v>Durgapur</v>
      </c>
      <c r="F1237" s="13" t="str">
        <f>Raw_Data!F1237</f>
        <v>Amit Roy</v>
      </c>
      <c r="G1237" s="14">
        <f>DATE(VALUE(RIGHT(Raw_Data!G1237,4)),VALUE(MID(Raw_Data!G1237,4,2)),VALUE(LEFT(Raw_Data!G1237,2)))</f>
        <v>46184</v>
      </c>
      <c r="H1237" s="13" t="str">
        <f t="shared" si="76"/>
        <v>Jun-2026</v>
      </c>
      <c r="I1237" s="13" t="str">
        <f t="shared" si="77"/>
        <v>Thu</v>
      </c>
      <c r="J1237" s="13" t="str">
        <f>Raw_Data!H1237</f>
        <v>Present</v>
      </c>
      <c r="K1237" s="15">
        <f>IF(Raw_Data!I1237="","",TIMEVALUE(Raw_Data!I1237))</f>
        <v>0.37777777777777777</v>
      </c>
      <c r="L1237" s="15">
        <f>IF(Raw_Data!J1237="","",TIMEVALUE(Raw_Data!J1237))</f>
        <v>0.7055555555555556</v>
      </c>
      <c r="M1237" s="13">
        <f>Raw_Data!K1237</f>
        <v>7.87</v>
      </c>
      <c r="N1237" s="13">
        <f>Raw_Data!L1237</f>
        <v>18</v>
      </c>
      <c r="O1237" s="13">
        <f>Raw_Data!M1237</f>
        <v>16</v>
      </c>
      <c r="P1237" s="13">
        <f t="shared" si="78"/>
        <v>2</v>
      </c>
      <c r="Q1237" s="13">
        <f>Raw_Data!O1237</f>
        <v>18</v>
      </c>
      <c r="R1237" s="16">
        <f t="shared" si="79"/>
        <v>88.888888888888886</v>
      </c>
      <c r="S1237" s="16">
        <f>Raw_Data!Q1237</f>
        <v>88.9</v>
      </c>
      <c r="T1237" s="17">
        <f>Raw_Data!R1237</f>
        <v>0</v>
      </c>
      <c r="U1237" s="13" t="str">
        <f>Raw_Data!S1237</f>
        <v>Critical</v>
      </c>
      <c r="V1237" s="13" t="str">
        <f>Raw_Data!T1237</f>
        <v>In Progress</v>
      </c>
    </row>
    <row r="1238" spans="1:22" x14ac:dyDescent="0.3">
      <c r="A1238" s="13" t="str">
        <f>Raw_Data!A1238</f>
        <v>EMP017</v>
      </c>
      <c r="B1238" s="13" t="str">
        <f>Raw_Data!B1238</f>
        <v>Abhishek Paul</v>
      </c>
      <c r="C1238" s="13" t="str">
        <f>Raw_Data!C1238</f>
        <v>Operations</v>
      </c>
      <c r="D1238" s="13" t="str">
        <f>Raw_Data!D1238</f>
        <v>Process Executive</v>
      </c>
      <c r="E1238" s="13" t="str">
        <f>Raw_Data!E1238</f>
        <v>Durgapur</v>
      </c>
      <c r="F1238" s="13" t="str">
        <f>Raw_Data!F1238</f>
        <v>Amit Roy</v>
      </c>
      <c r="G1238" s="14">
        <f>DATE(VALUE(RIGHT(Raw_Data!G1238,4)),VALUE(MID(Raw_Data!G1238,4,2)),VALUE(LEFT(Raw_Data!G1238,2)))</f>
        <v>46184</v>
      </c>
      <c r="H1238" s="13" t="str">
        <f t="shared" si="76"/>
        <v>Jun-2026</v>
      </c>
      <c r="I1238" s="13" t="str">
        <f t="shared" si="77"/>
        <v>Thu</v>
      </c>
      <c r="J1238" s="13" t="str">
        <f>Raw_Data!H1238</f>
        <v>Present</v>
      </c>
      <c r="K1238" s="15">
        <f>IF(Raw_Data!I1238="","",TIMEVALUE(Raw_Data!I1238))</f>
        <v>0.375</v>
      </c>
      <c r="L1238" s="15">
        <f>IF(Raw_Data!J1238="","",TIMEVALUE(Raw_Data!J1238))</f>
        <v>0.69791666666666663</v>
      </c>
      <c r="M1238" s="13">
        <f>Raw_Data!K1238</f>
        <v>7.75</v>
      </c>
      <c r="N1238" s="13">
        <f>Raw_Data!L1238</f>
        <v>17</v>
      </c>
      <c r="O1238" s="13">
        <f>Raw_Data!M1238</f>
        <v>16</v>
      </c>
      <c r="P1238" s="13">
        <f t="shared" si="78"/>
        <v>1</v>
      </c>
      <c r="Q1238" s="13">
        <f>Raw_Data!O1238</f>
        <v>17</v>
      </c>
      <c r="R1238" s="16">
        <f t="shared" si="79"/>
        <v>94.117647058823522</v>
      </c>
      <c r="S1238" s="16">
        <f>Raw_Data!Q1238</f>
        <v>94.1</v>
      </c>
      <c r="T1238" s="17">
        <f>Raw_Data!R1238</f>
        <v>0</v>
      </c>
      <c r="U1238" s="13" t="str">
        <f>Raw_Data!S1238</f>
        <v>Low</v>
      </c>
      <c r="V1238" s="13" t="str">
        <f>Raw_Data!T1238</f>
        <v>In Progress</v>
      </c>
    </row>
    <row r="1239" spans="1:22" x14ac:dyDescent="0.3">
      <c r="A1239" s="13" t="str">
        <f>Raw_Data!A1239</f>
        <v>EMP018</v>
      </c>
      <c r="B1239" s="13" t="str">
        <f>Raw_Data!B1239</f>
        <v>Nandini Ghosh</v>
      </c>
      <c r="C1239" s="13" t="str">
        <f>Raw_Data!C1239</f>
        <v>Finance</v>
      </c>
      <c r="D1239" s="13" t="str">
        <f>Raw_Data!D1239</f>
        <v>Finance Executive</v>
      </c>
      <c r="E1239" s="13" t="str">
        <f>Raw_Data!E1239</f>
        <v>Durgapur</v>
      </c>
      <c r="F1239" s="13" t="str">
        <f>Raw_Data!F1239</f>
        <v>Neha Sen</v>
      </c>
      <c r="G1239" s="14">
        <f>DATE(VALUE(RIGHT(Raw_Data!G1239,4)),VALUE(MID(Raw_Data!G1239,4,2)),VALUE(LEFT(Raw_Data!G1239,2)))</f>
        <v>46184</v>
      </c>
      <c r="H1239" s="13" t="str">
        <f t="shared" si="76"/>
        <v>Jun-2026</v>
      </c>
      <c r="I1239" s="13" t="str">
        <f t="shared" si="77"/>
        <v>Thu</v>
      </c>
      <c r="J1239" s="13" t="str">
        <f>Raw_Data!H1239</f>
        <v>Present</v>
      </c>
      <c r="K1239" s="15">
        <f>IF(Raw_Data!I1239="","",TIMEVALUE(Raw_Data!I1239))</f>
        <v>0.37986111111111109</v>
      </c>
      <c r="L1239" s="15">
        <f>IF(Raw_Data!J1239="","",TIMEVALUE(Raw_Data!J1239))</f>
        <v>0.75972222222222219</v>
      </c>
      <c r="M1239" s="13">
        <f>Raw_Data!K1239</f>
        <v>9.1199999999999992</v>
      </c>
      <c r="N1239" s="13">
        <f>Raw_Data!L1239</f>
        <v>14</v>
      </c>
      <c r="O1239" s="13">
        <f>Raw_Data!M1239</f>
        <v>14</v>
      </c>
      <c r="P1239" s="13">
        <f t="shared" si="78"/>
        <v>0</v>
      </c>
      <c r="Q1239" s="13">
        <f>Raw_Data!O1239</f>
        <v>14</v>
      </c>
      <c r="R1239" s="16">
        <f t="shared" si="79"/>
        <v>100</v>
      </c>
      <c r="S1239" s="16">
        <f>Raw_Data!Q1239</f>
        <v>100</v>
      </c>
      <c r="T1239" s="17">
        <f>Raw_Data!R1239</f>
        <v>1.1200000000000001</v>
      </c>
      <c r="U1239" s="13" t="str">
        <f>Raw_Data!S1239</f>
        <v>Low</v>
      </c>
      <c r="V1239" s="13" t="str">
        <f>Raw_Data!T1239</f>
        <v>Closed</v>
      </c>
    </row>
    <row r="1240" spans="1:22" x14ac:dyDescent="0.3">
      <c r="A1240" s="13" t="str">
        <f>Raw_Data!A1240</f>
        <v>EMP019</v>
      </c>
      <c r="B1240" s="13" t="str">
        <f>Raw_Data!B1240</f>
        <v>Manish Kumar</v>
      </c>
      <c r="C1240" s="13" t="str">
        <f>Raw_Data!C1240</f>
        <v>Sales</v>
      </c>
      <c r="D1240" s="13" t="str">
        <f>Raw_Data!D1240</f>
        <v>Sales Executive</v>
      </c>
      <c r="E1240" s="13" t="str">
        <f>Raw_Data!E1240</f>
        <v>Durgapur</v>
      </c>
      <c r="F1240" s="13" t="str">
        <f>Raw_Data!F1240</f>
        <v>Sourav Das</v>
      </c>
      <c r="G1240" s="14">
        <f>DATE(VALUE(RIGHT(Raw_Data!G1240,4)),VALUE(MID(Raw_Data!G1240,4,2)),VALUE(LEFT(Raw_Data!G1240,2)))</f>
        <v>46184</v>
      </c>
      <c r="H1240" s="13" t="str">
        <f t="shared" si="76"/>
        <v>Jun-2026</v>
      </c>
      <c r="I1240" s="13" t="str">
        <f t="shared" si="77"/>
        <v>Thu</v>
      </c>
      <c r="J1240" s="13" t="str">
        <f>Raw_Data!H1240</f>
        <v>Present</v>
      </c>
      <c r="K1240" s="15">
        <f>IF(Raw_Data!I1240="","",TIMEVALUE(Raw_Data!I1240))</f>
        <v>0.38472222222222224</v>
      </c>
      <c r="L1240" s="15">
        <f>IF(Raw_Data!J1240="","",TIMEVALUE(Raw_Data!J1240))</f>
        <v>0.74722222222222223</v>
      </c>
      <c r="M1240" s="13">
        <f>Raw_Data!K1240</f>
        <v>8.7100000000000009</v>
      </c>
      <c r="N1240" s="13">
        <f>Raw_Data!L1240</f>
        <v>16</v>
      </c>
      <c r="O1240" s="13">
        <f>Raw_Data!M1240</f>
        <v>11</v>
      </c>
      <c r="P1240" s="13">
        <f t="shared" si="78"/>
        <v>5</v>
      </c>
      <c r="Q1240" s="13">
        <f>Raw_Data!O1240</f>
        <v>16</v>
      </c>
      <c r="R1240" s="16">
        <f t="shared" si="79"/>
        <v>68.75</v>
      </c>
      <c r="S1240" s="16">
        <f>Raw_Data!Q1240</f>
        <v>68.8</v>
      </c>
      <c r="T1240" s="17">
        <f>Raw_Data!R1240</f>
        <v>0.71</v>
      </c>
      <c r="U1240" s="13" t="str">
        <f>Raw_Data!S1240</f>
        <v>Medium</v>
      </c>
      <c r="V1240" s="13" t="str">
        <f>Raw_Data!T1240</f>
        <v>Pending</v>
      </c>
    </row>
    <row r="1241" spans="1:22" x14ac:dyDescent="0.3">
      <c r="A1241" s="13" t="str">
        <f>Raw_Data!A1241</f>
        <v>EMP020</v>
      </c>
      <c r="B1241" s="13" t="str">
        <f>Raw_Data!B1241</f>
        <v>Riya Chatterjee</v>
      </c>
      <c r="C1241" s="13" t="str">
        <f>Raw_Data!C1241</f>
        <v>Customer Support</v>
      </c>
      <c r="D1241" s="13" t="str">
        <f>Raw_Data!D1241</f>
        <v>Support Executive</v>
      </c>
      <c r="E1241" s="13" t="str">
        <f>Raw_Data!E1241</f>
        <v>Durgapur</v>
      </c>
      <c r="F1241" s="13" t="str">
        <f>Raw_Data!F1241</f>
        <v>Ritu Ghosh</v>
      </c>
      <c r="G1241" s="14">
        <f>DATE(VALUE(RIGHT(Raw_Data!G1241,4)),VALUE(MID(Raw_Data!G1241,4,2)),VALUE(LEFT(Raw_Data!G1241,2)))</f>
        <v>46184</v>
      </c>
      <c r="H1241" s="13" t="str">
        <f t="shared" si="76"/>
        <v>Jun-2026</v>
      </c>
      <c r="I1241" s="13" t="str">
        <f t="shared" si="77"/>
        <v>Thu</v>
      </c>
      <c r="J1241" s="13" t="str">
        <f>Raw_Data!H1241</f>
        <v>Leave</v>
      </c>
      <c r="K1241" s="15" t="str">
        <f>IF(Raw_Data!I1241="","",TIMEVALUE(Raw_Data!I1241))</f>
        <v/>
      </c>
      <c r="L1241" s="15" t="str">
        <f>IF(Raw_Data!J1241="","",TIMEVALUE(Raw_Data!J1241))</f>
        <v/>
      </c>
      <c r="M1241" s="13">
        <f>Raw_Data!K1241</f>
        <v>0</v>
      </c>
      <c r="N1241" s="13">
        <f>Raw_Data!L1241</f>
        <v>0</v>
      </c>
      <c r="O1241" s="13">
        <f>Raw_Data!M1241</f>
        <v>0</v>
      </c>
      <c r="P1241" s="13">
        <f t="shared" si="78"/>
        <v>0</v>
      </c>
      <c r="Q1241" s="13">
        <f>Raw_Data!O1241</f>
        <v>0</v>
      </c>
      <c r="R1241" s="16">
        <f t="shared" si="79"/>
        <v>0</v>
      </c>
      <c r="S1241" s="16">
        <f>Raw_Data!Q1241</f>
        <v>0</v>
      </c>
      <c r="T1241" s="17">
        <f>Raw_Data!R1241</f>
        <v>0</v>
      </c>
      <c r="U1241" s="13" t="str">
        <f>Raw_Data!S1241</f>
        <v>Low</v>
      </c>
      <c r="V1241" s="13" t="str">
        <f>Raw_Data!T1241</f>
        <v>Closed</v>
      </c>
    </row>
    <row r="1242" spans="1:22" x14ac:dyDescent="0.3">
      <c r="A1242" s="13" t="str">
        <f>Raw_Data!A1242</f>
        <v>EMP001</v>
      </c>
      <c r="B1242" s="13" t="str">
        <f>Raw_Data!B1242</f>
        <v>Aarav Sharma</v>
      </c>
      <c r="C1242" s="13" t="str">
        <f>Raw_Data!C1242</f>
        <v>Operations</v>
      </c>
      <c r="D1242" s="13" t="str">
        <f>Raw_Data!D1242</f>
        <v>MIS Executive</v>
      </c>
      <c r="E1242" s="13" t="str">
        <f>Raw_Data!E1242</f>
        <v>Kolkata</v>
      </c>
      <c r="F1242" s="13" t="str">
        <f>Raw_Data!F1242</f>
        <v>Amit Roy</v>
      </c>
      <c r="G1242" s="14">
        <f>DATE(VALUE(RIGHT(Raw_Data!G1242,4)),VALUE(MID(Raw_Data!G1242,4,2)),VALUE(LEFT(Raw_Data!G1242,2)))</f>
        <v>46185</v>
      </c>
      <c r="H1242" s="13" t="str">
        <f t="shared" si="76"/>
        <v>Jun-2026</v>
      </c>
      <c r="I1242" s="13" t="str">
        <f t="shared" si="77"/>
        <v>Fri</v>
      </c>
      <c r="J1242" s="13" t="str">
        <f>Raw_Data!H1242</f>
        <v>Present</v>
      </c>
      <c r="K1242" s="15">
        <f>IF(Raw_Data!I1242="","",TIMEVALUE(Raw_Data!I1242))</f>
        <v>0.37916666666666665</v>
      </c>
      <c r="L1242" s="15">
        <f>IF(Raw_Data!J1242="","",TIMEVALUE(Raw_Data!J1242))</f>
        <v>0.69166666666666665</v>
      </c>
      <c r="M1242" s="13">
        <f>Raw_Data!K1242</f>
        <v>7.5</v>
      </c>
      <c r="N1242" s="13">
        <f>Raw_Data!L1242</f>
        <v>26</v>
      </c>
      <c r="O1242" s="13">
        <f>Raw_Data!M1242</f>
        <v>26</v>
      </c>
      <c r="P1242" s="13">
        <f t="shared" si="78"/>
        <v>0</v>
      </c>
      <c r="Q1242" s="13">
        <f>Raw_Data!O1242</f>
        <v>26</v>
      </c>
      <c r="R1242" s="16">
        <f t="shared" si="79"/>
        <v>100</v>
      </c>
      <c r="S1242" s="16">
        <f>Raw_Data!Q1242</f>
        <v>100</v>
      </c>
      <c r="T1242" s="17">
        <f>Raw_Data!R1242</f>
        <v>0</v>
      </c>
      <c r="U1242" s="13" t="str">
        <f>Raw_Data!S1242</f>
        <v>Low</v>
      </c>
      <c r="V1242" s="13" t="str">
        <f>Raw_Data!T1242</f>
        <v>Closed</v>
      </c>
    </row>
    <row r="1243" spans="1:22" x14ac:dyDescent="0.3">
      <c r="A1243" s="13" t="str">
        <f>Raw_Data!A1243</f>
        <v>EMP002</v>
      </c>
      <c r="B1243" s="13" t="str">
        <f>Raw_Data!B1243</f>
        <v>Priya Singh</v>
      </c>
      <c r="C1243" s="13" t="str">
        <f>Raw_Data!C1243</f>
        <v>Operations</v>
      </c>
      <c r="D1243" s="13" t="str">
        <f>Raw_Data!D1243</f>
        <v>Process Executive</v>
      </c>
      <c r="E1243" s="13" t="str">
        <f>Raw_Data!E1243</f>
        <v>Kolkata</v>
      </c>
      <c r="F1243" s="13" t="str">
        <f>Raw_Data!F1243</f>
        <v>Amit Roy</v>
      </c>
      <c r="G1243" s="14">
        <f>DATE(VALUE(RIGHT(Raw_Data!G1243,4)),VALUE(MID(Raw_Data!G1243,4,2)),VALUE(LEFT(Raw_Data!G1243,2)))</f>
        <v>46185</v>
      </c>
      <c r="H1243" s="13" t="str">
        <f t="shared" si="76"/>
        <v>Jun-2026</v>
      </c>
      <c r="I1243" s="13" t="str">
        <f t="shared" si="77"/>
        <v>Fri</v>
      </c>
      <c r="J1243" s="13" t="str">
        <f>Raw_Data!H1243</f>
        <v>Present</v>
      </c>
      <c r="K1243" s="15">
        <f>IF(Raw_Data!I1243="","",TIMEVALUE(Raw_Data!I1243))</f>
        <v>0.3840277777777778</v>
      </c>
      <c r="L1243" s="15">
        <f>IF(Raw_Data!J1243="","",TIMEVALUE(Raw_Data!J1243))</f>
        <v>0.75624999999999998</v>
      </c>
      <c r="M1243" s="13">
        <f>Raw_Data!K1243</f>
        <v>8.94</v>
      </c>
      <c r="N1243" s="13">
        <f>Raw_Data!L1243</f>
        <v>29</v>
      </c>
      <c r="O1243" s="13">
        <f>Raw_Data!M1243</f>
        <v>23</v>
      </c>
      <c r="P1243" s="13">
        <f t="shared" si="78"/>
        <v>6</v>
      </c>
      <c r="Q1243" s="13">
        <f>Raw_Data!O1243</f>
        <v>29</v>
      </c>
      <c r="R1243" s="16">
        <f t="shared" si="79"/>
        <v>79.310344827586206</v>
      </c>
      <c r="S1243" s="16">
        <f>Raw_Data!Q1243</f>
        <v>79.3</v>
      </c>
      <c r="T1243" s="17">
        <f>Raw_Data!R1243</f>
        <v>0.94</v>
      </c>
      <c r="U1243" s="13" t="str">
        <f>Raw_Data!S1243</f>
        <v>Medium</v>
      </c>
      <c r="V1243" s="13" t="str">
        <f>Raw_Data!T1243</f>
        <v>Pending</v>
      </c>
    </row>
    <row r="1244" spans="1:22" x14ac:dyDescent="0.3">
      <c r="A1244" s="13" t="str">
        <f>Raw_Data!A1244</f>
        <v>EMP003</v>
      </c>
      <c r="B1244" s="13" t="str">
        <f>Raw_Data!B1244</f>
        <v>Rahul Verma</v>
      </c>
      <c r="C1244" s="13" t="str">
        <f>Raw_Data!C1244</f>
        <v>Operations</v>
      </c>
      <c r="D1244" s="13" t="str">
        <f>Raw_Data!D1244</f>
        <v>Process Executive</v>
      </c>
      <c r="E1244" s="13" t="str">
        <f>Raw_Data!E1244</f>
        <v>Kolkata</v>
      </c>
      <c r="F1244" s="13" t="str">
        <f>Raw_Data!F1244</f>
        <v>Amit Roy</v>
      </c>
      <c r="G1244" s="14">
        <f>DATE(VALUE(RIGHT(Raw_Data!G1244,4)),VALUE(MID(Raw_Data!G1244,4,2)),VALUE(LEFT(Raw_Data!G1244,2)))</f>
        <v>46185</v>
      </c>
      <c r="H1244" s="13" t="str">
        <f t="shared" si="76"/>
        <v>Jun-2026</v>
      </c>
      <c r="I1244" s="13" t="str">
        <f t="shared" si="77"/>
        <v>Fri</v>
      </c>
      <c r="J1244" s="13" t="str">
        <f>Raw_Data!H1244</f>
        <v>Present</v>
      </c>
      <c r="K1244" s="15">
        <f>IF(Raw_Data!I1244="","",TIMEVALUE(Raw_Data!I1244))</f>
        <v>0.38819444444444445</v>
      </c>
      <c r="L1244" s="15">
        <f>IF(Raw_Data!J1244="","",TIMEVALUE(Raw_Data!J1244))</f>
        <v>0.71319444444444446</v>
      </c>
      <c r="M1244" s="13">
        <f>Raw_Data!K1244</f>
        <v>7.8</v>
      </c>
      <c r="N1244" s="13">
        <f>Raw_Data!L1244</f>
        <v>22</v>
      </c>
      <c r="O1244" s="13">
        <f>Raw_Data!M1244</f>
        <v>20</v>
      </c>
      <c r="P1244" s="13">
        <f t="shared" si="78"/>
        <v>2</v>
      </c>
      <c r="Q1244" s="13">
        <f>Raw_Data!O1244</f>
        <v>22</v>
      </c>
      <c r="R1244" s="16">
        <f t="shared" si="79"/>
        <v>90.909090909090907</v>
      </c>
      <c r="S1244" s="16">
        <f>Raw_Data!Q1244</f>
        <v>90.9</v>
      </c>
      <c r="T1244" s="17">
        <f>Raw_Data!R1244</f>
        <v>0</v>
      </c>
      <c r="U1244" s="13" t="str">
        <f>Raw_Data!S1244</f>
        <v>Low</v>
      </c>
      <c r="V1244" s="13" t="str">
        <f>Raw_Data!T1244</f>
        <v>In Progress</v>
      </c>
    </row>
    <row r="1245" spans="1:22" x14ac:dyDescent="0.3">
      <c r="A1245" s="13" t="str">
        <f>Raw_Data!A1245</f>
        <v>EMP004</v>
      </c>
      <c r="B1245" s="13" t="str">
        <f>Raw_Data!B1245</f>
        <v>Sneha Das</v>
      </c>
      <c r="C1245" s="13" t="str">
        <f>Raw_Data!C1245</f>
        <v>Operations</v>
      </c>
      <c r="D1245" s="13" t="str">
        <f>Raw_Data!D1245</f>
        <v>Senior Executive</v>
      </c>
      <c r="E1245" s="13" t="str">
        <f>Raw_Data!E1245</f>
        <v>Kolkata</v>
      </c>
      <c r="F1245" s="13" t="str">
        <f>Raw_Data!F1245</f>
        <v>Amit Roy</v>
      </c>
      <c r="G1245" s="14">
        <f>DATE(VALUE(RIGHT(Raw_Data!G1245,4)),VALUE(MID(Raw_Data!G1245,4,2)),VALUE(LEFT(Raw_Data!G1245,2)))</f>
        <v>46185</v>
      </c>
      <c r="H1245" s="13" t="str">
        <f t="shared" si="76"/>
        <v>Jun-2026</v>
      </c>
      <c r="I1245" s="13" t="str">
        <f t="shared" si="77"/>
        <v>Fri</v>
      </c>
      <c r="J1245" s="13" t="str">
        <f>Raw_Data!H1245</f>
        <v>Present</v>
      </c>
      <c r="K1245" s="15">
        <f>IF(Raw_Data!I1245="","",TIMEVALUE(Raw_Data!I1245))</f>
        <v>0.38263888888888886</v>
      </c>
      <c r="L1245" s="15">
        <f>IF(Raw_Data!J1245="","",TIMEVALUE(Raw_Data!J1245))</f>
        <v>0.72222222222222221</v>
      </c>
      <c r="M1245" s="13">
        <f>Raw_Data!K1245</f>
        <v>8.16</v>
      </c>
      <c r="N1245" s="13">
        <f>Raw_Data!L1245</f>
        <v>29</v>
      </c>
      <c r="O1245" s="13">
        <f>Raw_Data!M1245</f>
        <v>22</v>
      </c>
      <c r="P1245" s="13">
        <f t="shared" si="78"/>
        <v>7</v>
      </c>
      <c r="Q1245" s="13">
        <f>Raw_Data!O1245</f>
        <v>29</v>
      </c>
      <c r="R1245" s="16">
        <f t="shared" si="79"/>
        <v>75.862068965517238</v>
      </c>
      <c r="S1245" s="16">
        <f>Raw_Data!Q1245</f>
        <v>75.900000000000006</v>
      </c>
      <c r="T1245" s="17">
        <f>Raw_Data!R1245</f>
        <v>0.16</v>
      </c>
      <c r="U1245" s="13" t="str">
        <f>Raw_Data!S1245</f>
        <v>Medium</v>
      </c>
      <c r="V1245" s="13" t="str">
        <f>Raw_Data!T1245</f>
        <v>Pending</v>
      </c>
    </row>
    <row r="1246" spans="1:22" x14ac:dyDescent="0.3">
      <c r="A1246" s="13" t="str">
        <f>Raw_Data!A1246</f>
        <v>EMP005</v>
      </c>
      <c r="B1246" s="13" t="str">
        <f>Raw_Data!B1246</f>
        <v>Vikram Patel</v>
      </c>
      <c r="C1246" s="13" t="str">
        <f>Raw_Data!C1246</f>
        <v>Operations</v>
      </c>
      <c r="D1246" s="13" t="str">
        <f>Raw_Data!D1246</f>
        <v>Process Executive</v>
      </c>
      <c r="E1246" s="13" t="str">
        <f>Raw_Data!E1246</f>
        <v>Kolkata</v>
      </c>
      <c r="F1246" s="13" t="str">
        <f>Raw_Data!F1246</f>
        <v>Amit Roy</v>
      </c>
      <c r="G1246" s="14">
        <f>DATE(VALUE(RIGHT(Raw_Data!G1246,4)),VALUE(MID(Raw_Data!G1246,4,2)),VALUE(LEFT(Raw_Data!G1246,2)))</f>
        <v>46185</v>
      </c>
      <c r="H1246" s="13" t="str">
        <f t="shared" si="76"/>
        <v>Jun-2026</v>
      </c>
      <c r="I1246" s="13" t="str">
        <f t="shared" si="77"/>
        <v>Fri</v>
      </c>
      <c r="J1246" s="13" t="str">
        <f>Raw_Data!H1246</f>
        <v>Present</v>
      </c>
      <c r="K1246" s="15">
        <f>IF(Raw_Data!I1246="","",TIMEVALUE(Raw_Data!I1246))</f>
        <v>0.41944444444444445</v>
      </c>
      <c r="L1246" s="15">
        <f>IF(Raw_Data!J1246="","",TIMEVALUE(Raw_Data!J1246))</f>
        <v>0.80138888888888893</v>
      </c>
      <c r="M1246" s="13">
        <f>Raw_Data!K1246</f>
        <v>9.17</v>
      </c>
      <c r="N1246" s="13">
        <f>Raw_Data!L1246</f>
        <v>24</v>
      </c>
      <c r="O1246" s="13">
        <f>Raw_Data!M1246</f>
        <v>20</v>
      </c>
      <c r="P1246" s="13">
        <f t="shared" si="78"/>
        <v>4</v>
      </c>
      <c r="Q1246" s="13">
        <f>Raw_Data!O1246</f>
        <v>24</v>
      </c>
      <c r="R1246" s="16">
        <f t="shared" si="79"/>
        <v>83.333333333333343</v>
      </c>
      <c r="S1246" s="16">
        <f>Raw_Data!Q1246</f>
        <v>83.3</v>
      </c>
      <c r="T1246" s="17">
        <f>Raw_Data!R1246</f>
        <v>1.17</v>
      </c>
      <c r="U1246" s="13" t="str">
        <f>Raw_Data!S1246</f>
        <v>High</v>
      </c>
      <c r="V1246" s="13" t="str">
        <f>Raw_Data!T1246</f>
        <v>Pending</v>
      </c>
    </row>
    <row r="1247" spans="1:22" x14ac:dyDescent="0.3">
      <c r="A1247" s="13" t="str">
        <f>Raw_Data!A1247</f>
        <v>EMP006</v>
      </c>
      <c r="B1247" s="13" t="str">
        <f>Raw_Data!B1247</f>
        <v>Ananya Gupta</v>
      </c>
      <c r="C1247" s="13" t="str">
        <f>Raw_Data!C1247</f>
        <v>Finance</v>
      </c>
      <c r="D1247" s="13" t="str">
        <f>Raw_Data!D1247</f>
        <v>Finance Executive</v>
      </c>
      <c r="E1247" s="13" t="str">
        <f>Raw_Data!E1247</f>
        <v>Kolkata</v>
      </c>
      <c r="F1247" s="13" t="str">
        <f>Raw_Data!F1247</f>
        <v>Neha Sen</v>
      </c>
      <c r="G1247" s="14">
        <f>DATE(VALUE(RIGHT(Raw_Data!G1247,4)),VALUE(MID(Raw_Data!G1247,4,2)),VALUE(LEFT(Raw_Data!G1247,2)))</f>
        <v>46185</v>
      </c>
      <c r="H1247" s="13" t="str">
        <f t="shared" si="76"/>
        <v>Jun-2026</v>
      </c>
      <c r="I1247" s="13" t="str">
        <f t="shared" si="77"/>
        <v>Fri</v>
      </c>
      <c r="J1247" s="13" t="str">
        <f>Raw_Data!H1247</f>
        <v>Present</v>
      </c>
      <c r="K1247" s="15">
        <f>IF(Raw_Data!I1247="","",TIMEVALUE(Raw_Data!I1247))</f>
        <v>0.38819444444444445</v>
      </c>
      <c r="L1247" s="15">
        <f>IF(Raw_Data!J1247="","",TIMEVALUE(Raw_Data!J1247))</f>
        <v>0.7416666666666667</v>
      </c>
      <c r="M1247" s="13">
        <f>Raw_Data!K1247</f>
        <v>8.49</v>
      </c>
      <c r="N1247" s="13">
        <f>Raw_Data!L1247</f>
        <v>15</v>
      </c>
      <c r="O1247" s="13">
        <f>Raw_Data!M1247</f>
        <v>13</v>
      </c>
      <c r="P1247" s="13">
        <f t="shared" si="78"/>
        <v>2</v>
      </c>
      <c r="Q1247" s="13">
        <f>Raw_Data!O1247</f>
        <v>15</v>
      </c>
      <c r="R1247" s="16">
        <f t="shared" si="79"/>
        <v>86.666666666666671</v>
      </c>
      <c r="S1247" s="16">
        <f>Raw_Data!Q1247</f>
        <v>86.7</v>
      </c>
      <c r="T1247" s="17">
        <f>Raw_Data!R1247</f>
        <v>0.49</v>
      </c>
      <c r="U1247" s="13" t="str">
        <f>Raw_Data!S1247</f>
        <v>Low</v>
      </c>
      <c r="V1247" s="13" t="str">
        <f>Raw_Data!T1247</f>
        <v>In Progress</v>
      </c>
    </row>
    <row r="1248" spans="1:22" x14ac:dyDescent="0.3">
      <c r="A1248" s="13" t="str">
        <f>Raw_Data!A1248</f>
        <v>EMP007</v>
      </c>
      <c r="B1248" s="13" t="str">
        <f>Raw_Data!B1248</f>
        <v>Rohan Mehta</v>
      </c>
      <c r="C1248" s="13" t="str">
        <f>Raw_Data!C1248</f>
        <v>Finance</v>
      </c>
      <c r="D1248" s="13" t="str">
        <f>Raw_Data!D1248</f>
        <v>Accounts Executive</v>
      </c>
      <c r="E1248" s="13" t="str">
        <f>Raw_Data!E1248</f>
        <v>Kolkata</v>
      </c>
      <c r="F1248" s="13" t="str">
        <f>Raw_Data!F1248</f>
        <v>Neha Sen</v>
      </c>
      <c r="G1248" s="14">
        <f>DATE(VALUE(RIGHT(Raw_Data!G1248,4)),VALUE(MID(Raw_Data!G1248,4,2)),VALUE(LEFT(Raw_Data!G1248,2)))</f>
        <v>46185</v>
      </c>
      <c r="H1248" s="13" t="str">
        <f t="shared" si="76"/>
        <v>Jun-2026</v>
      </c>
      <c r="I1248" s="13" t="str">
        <f t="shared" si="77"/>
        <v>Fri</v>
      </c>
      <c r="J1248" s="13" t="str">
        <f>Raw_Data!H1248</f>
        <v>Present</v>
      </c>
      <c r="K1248" s="15">
        <f>IF(Raw_Data!I1248="","",TIMEVALUE(Raw_Data!I1248))</f>
        <v>0.38472222222222224</v>
      </c>
      <c r="L1248" s="15">
        <f>IF(Raw_Data!J1248="","",TIMEVALUE(Raw_Data!J1248))</f>
        <v>0.71250000000000002</v>
      </c>
      <c r="M1248" s="13">
        <f>Raw_Data!K1248</f>
        <v>7.88</v>
      </c>
      <c r="N1248" s="13">
        <f>Raw_Data!L1248</f>
        <v>10</v>
      </c>
      <c r="O1248" s="13">
        <f>Raw_Data!M1248</f>
        <v>8</v>
      </c>
      <c r="P1248" s="13">
        <f t="shared" si="78"/>
        <v>2</v>
      </c>
      <c r="Q1248" s="13">
        <f>Raw_Data!O1248</f>
        <v>10</v>
      </c>
      <c r="R1248" s="16">
        <f t="shared" si="79"/>
        <v>80</v>
      </c>
      <c r="S1248" s="16">
        <f>Raw_Data!Q1248</f>
        <v>80</v>
      </c>
      <c r="T1248" s="17">
        <f>Raw_Data!R1248</f>
        <v>0</v>
      </c>
      <c r="U1248" s="13" t="str">
        <f>Raw_Data!S1248</f>
        <v>Medium</v>
      </c>
      <c r="V1248" s="13" t="str">
        <f>Raw_Data!T1248</f>
        <v>In Progress</v>
      </c>
    </row>
    <row r="1249" spans="1:22" x14ac:dyDescent="0.3">
      <c r="A1249" s="13" t="str">
        <f>Raw_Data!A1249</f>
        <v>EMP008</v>
      </c>
      <c r="B1249" s="13" t="str">
        <f>Raw_Data!B1249</f>
        <v>Ishita Roy</v>
      </c>
      <c r="C1249" s="13" t="str">
        <f>Raw_Data!C1249</f>
        <v>Finance</v>
      </c>
      <c r="D1249" s="13" t="str">
        <f>Raw_Data!D1249</f>
        <v>Finance Executive</v>
      </c>
      <c r="E1249" s="13" t="str">
        <f>Raw_Data!E1249</f>
        <v>Kolkata</v>
      </c>
      <c r="F1249" s="13" t="str">
        <f>Raw_Data!F1249</f>
        <v>Neha Sen</v>
      </c>
      <c r="G1249" s="14">
        <f>DATE(VALUE(RIGHT(Raw_Data!G1249,4)),VALUE(MID(Raw_Data!G1249,4,2)),VALUE(LEFT(Raw_Data!G1249,2)))</f>
        <v>46185</v>
      </c>
      <c r="H1249" s="13" t="str">
        <f t="shared" si="76"/>
        <v>Jun-2026</v>
      </c>
      <c r="I1249" s="13" t="str">
        <f t="shared" si="77"/>
        <v>Fri</v>
      </c>
      <c r="J1249" s="13" t="str">
        <f>Raw_Data!H1249</f>
        <v>Present</v>
      </c>
      <c r="K1249" s="15">
        <f>IF(Raw_Data!I1249="","",TIMEVALUE(Raw_Data!I1249))</f>
        <v>0.375</v>
      </c>
      <c r="L1249" s="15">
        <f>IF(Raw_Data!J1249="","",TIMEVALUE(Raw_Data!J1249))</f>
        <v>0.67569444444444449</v>
      </c>
      <c r="M1249" s="13">
        <f>Raw_Data!K1249</f>
        <v>7.23</v>
      </c>
      <c r="N1249" s="13">
        <f>Raw_Data!L1249</f>
        <v>13</v>
      </c>
      <c r="O1249" s="13">
        <f>Raw_Data!M1249</f>
        <v>11</v>
      </c>
      <c r="P1249" s="13">
        <f t="shared" si="78"/>
        <v>2</v>
      </c>
      <c r="Q1249" s="13">
        <f>Raw_Data!O1249</f>
        <v>13</v>
      </c>
      <c r="R1249" s="16">
        <f t="shared" si="79"/>
        <v>84.615384615384613</v>
      </c>
      <c r="S1249" s="16">
        <f>Raw_Data!Q1249</f>
        <v>84.6</v>
      </c>
      <c r="T1249" s="17">
        <f>Raw_Data!R1249</f>
        <v>0</v>
      </c>
      <c r="U1249" s="13" t="str">
        <f>Raw_Data!S1249</f>
        <v>Medium</v>
      </c>
      <c r="V1249" s="13" t="str">
        <f>Raw_Data!T1249</f>
        <v>In Progress</v>
      </c>
    </row>
    <row r="1250" spans="1:22" x14ac:dyDescent="0.3">
      <c r="A1250" s="13" t="str">
        <f>Raw_Data!A1250</f>
        <v>EMP009</v>
      </c>
      <c r="B1250" s="13" t="str">
        <f>Raw_Data!B1250</f>
        <v>Arjun Nair</v>
      </c>
      <c r="C1250" s="13" t="str">
        <f>Raw_Data!C1250</f>
        <v>Sales</v>
      </c>
      <c r="D1250" s="13" t="str">
        <f>Raw_Data!D1250</f>
        <v>Sales Executive</v>
      </c>
      <c r="E1250" s="13" t="str">
        <f>Raw_Data!E1250</f>
        <v>Kolkata</v>
      </c>
      <c r="F1250" s="13" t="str">
        <f>Raw_Data!F1250</f>
        <v>Sourav Das</v>
      </c>
      <c r="G1250" s="14">
        <f>DATE(VALUE(RIGHT(Raw_Data!G1250,4)),VALUE(MID(Raw_Data!G1250,4,2)),VALUE(LEFT(Raw_Data!G1250,2)))</f>
        <v>46185</v>
      </c>
      <c r="H1250" s="13" t="str">
        <f t="shared" si="76"/>
        <v>Jun-2026</v>
      </c>
      <c r="I1250" s="13" t="str">
        <f t="shared" si="77"/>
        <v>Fri</v>
      </c>
      <c r="J1250" s="13" t="str">
        <f>Raw_Data!H1250</f>
        <v>Present</v>
      </c>
      <c r="K1250" s="15">
        <f>IF(Raw_Data!I1250="","",TIMEVALUE(Raw_Data!I1250))</f>
        <v>0.42499999999999999</v>
      </c>
      <c r="L1250" s="15">
        <f>IF(Raw_Data!J1250="","",TIMEVALUE(Raw_Data!J1250))</f>
        <v>0.82152777777777775</v>
      </c>
      <c r="M1250" s="13">
        <f>Raw_Data!K1250</f>
        <v>9.5299999999999994</v>
      </c>
      <c r="N1250" s="13">
        <f>Raw_Data!L1250</f>
        <v>15</v>
      </c>
      <c r="O1250" s="13">
        <f>Raw_Data!M1250</f>
        <v>14</v>
      </c>
      <c r="P1250" s="13">
        <f t="shared" si="78"/>
        <v>1</v>
      </c>
      <c r="Q1250" s="13">
        <f>Raw_Data!O1250</f>
        <v>15</v>
      </c>
      <c r="R1250" s="16">
        <f t="shared" si="79"/>
        <v>93.333333333333329</v>
      </c>
      <c r="S1250" s="16">
        <f>Raw_Data!Q1250</f>
        <v>93.3</v>
      </c>
      <c r="T1250" s="17">
        <f>Raw_Data!R1250</f>
        <v>1.53</v>
      </c>
      <c r="U1250" s="13" t="str">
        <f>Raw_Data!S1250</f>
        <v>Medium</v>
      </c>
      <c r="V1250" s="13" t="str">
        <f>Raw_Data!T1250</f>
        <v>In Progress</v>
      </c>
    </row>
    <row r="1251" spans="1:22" x14ac:dyDescent="0.3">
      <c r="A1251" s="13" t="str">
        <f>Raw_Data!A1251</f>
        <v>EMP010</v>
      </c>
      <c r="B1251" s="13" t="str">
        <f>Raw_Data!B1251</f>
        <v>Meera Kapoor</v>
      </c>
      <c r="C1251" s="13" t="str">
        <f>Raw_Data!C1251</f>
        <v>Sales</v>
      </c>
      <c r="D1251" s="13" t="str">
        <f>Raw_Data!D1251</f>
        <v>Sales Executive</v>
      </c>
      <c r="E1251" s="13" t="str">
        <f>Raw_Data!E1251</f>
        <v>Kolkata</v>
      </c>
      <c r="F1251" s="13" t="str">
        <f>Raw_Data!F1251</f>
        <v>Sourav Das</v>
      </c>
      <c r="G1251" s="14">
        <f>DATE(VALUE(RIGHT(Raw_Data!G1251,4)),VALUE(MID(Raw_Data!G1251,4,2)),VALUE(LEFT(Raw_Data!G1251,2)))</f>
        <v>46185</v>
      </c>
      <c r="H1251" s="13" t="str">
        <f t="shared" si="76"/>
        <v>Jun-2026</v>
      </c>
      <c r="I1251" s="13" t="str">
        <f t="shared" si="77"/>
        <v>Fri</v>
      </c>
      <c r="J1251" s="13" t="str">
        <f>Raw_Data!H1251</f>
        <v>Present</v>
      </c>
      <c r="K1251" s="15">
        <f>IF(Raw_Data!I1251="","",TIMEVALUE(Raw_Data!I1251))</f>
        <v>0.37708333333333333</v>
      </c>
      <c r="L1251" s="15">
        <f>IF(Raw_Data!J1251="","",TIMEVALUE(Raw_Data!J1251))</f>
        <v>0.71527777777777779</v>
      </c>
      <c r="M1251" s="13">
        <f>Raw_Data!K1251</f>
        <v>8.1199999999999992</v>
      </c>
      <c r="N1251" s="13">
        <f>Raw_Data!L1251</f>
        <v>24</v>
      </c>
      <c r="O1251" s="13">
        <f>Raw_Data!M1251</f>
        <v>21</v>
      </c>
      <c r="P1251" s="13">
        <f t="shared" si="78"/>
        <v>3</v>
      </c>
      <c r="Q1251" s="13">
        <f>Raw_Data!O1251</f>
        <v>24</v>
      </c>
      <c r="R1251" s="16">
        <f t="shared" si="79"/>
        <v>87.5</v>
      </c>
      <c r="S1251" s="16">
        <f>Raw_Data!Q1251</f>
        <v>87.5</v>
      </c>
      <c r="T1251" s="17">
        <f>Raw_Data!R1251</f>
        <v>0.12</v>
      </c>
      <c r="U1251" s="13" t="str">
        <f>Raw_Data!S1251</f>
        <v>Low</v>
      </c>
      <c r="V1251" s="13" t="str">
        <f>Raw_Data!T1251</f>
        <v>In Progress</v>
      </c>
    </row>
    <row r="1252" spans="1:22" x14ac:dyDescent="0.3">
      <c r="A1252" s="13" t="str">
        <f>Raw_Data!A1252</f>
        <v>EMP011</v>
      </c>
      <c r="B1252" s="13" t="str">
        <f>Raw_Data!B1252</f>
        <v>Karan Malhotra</v>
      </c>
      <c r="C1252" s="13" t="str">
        <f>Raw_Data!C1252</f>
        <v>Sales</v>
      </c>
      <c r="D1252" s="13" t="str">
        <f>Raw_Data!D1252</f>
        <v>Senior Executive</v>
      </c>
      <c r="E1252" s="13" t="str">
        <f>Raw_Data!E1252</f>
        <v>Kolkata</v>
      </c>
      <c r="F1252" s="13" t="str">
        <f>Raw_Data!F1252</f>
        <v>Sourav Das</v>
      </c>
      <c r="G1252" s="14">
        <f>DATE(VALUE(RIGHT(Raw_Data!G1252,4)),VALUE(MID(Raw_Data!G1252,4,2)),VALUE(LEFT(Raw_Data!G1252,2)))</f>
        <v>46185</v>
      </c>
      <c r="H1252" s="13" t="str">
        <f t="shared" si="76"/>
        <v>Jun-2026</v>
      </c>
      <c r="I1252" s="13" t="str">
        <f t="shared" si="77"/>
        <v>Fri</v>
      </c>
      <c r="J1252" s="13" t="str">
        <f>Raw_Data!H1252</f>
        <v>Present</v>
      </c>
      <c r="K1252" s="15">
        <f>IF(Raw_Data!I1252="","",TIMEVALUE(Raw_Data!I1252))</f>
        <v>0.38263888888888886</v>
      </c>
      <c r="L1252" s="15">
        <f>IF(Raw_Data!J1252="","",TIMEVALUE(Raw_Data!J1252))</f>
        <v>0.73333333333333328</v>
      </c>
      <c r="M1252" s="13">
        <f>Raw_Data!K1252</f>
        <v>8.42</v>
      </c>
      <c r="N1252" s="13">
        <f>Raw_Data!L1252</f>
        <v>12</v>
      </c>
      <c r="O1252" s="13">
        <f>Raw_Data!M1252</f>
        <v>11</v>
      </c>
      <c r="P1252" s="13">
        <f t="shared" si="78"/>
        <v>1</v>
      </c>
      <c r="Q1252" s="13">
        <f>Raw_Data!O1252</f>
        <v>12</v>
      </c>
      <c r="R1252" s="16">
        <f t="shared" si="79"/>
        <v>91.666666666666657</v>
      </c>
      <c r="S1252" s="16">
        <f>Raw_Data!Q1252</f>
        <v>91.7</v>
      </c>
      <c r="T1252" s="17">
        <f>Raw_Data!R1252</f>
        <v>0.42</v>
      </c>
      <c r="U1252" s="13" t="str">
        <f>Raw_Data!S1252</f>
        <v>Medium</v>
      </c>
      <c r="V1252" s="13" t="str">
        <f>Raw_Data!T1252</f>
        <v>In Progress</v>
      </c>
    </row>
    <row r="1253" spans="1:22" x14ac:dyDescent="0.3">
      <c r="A1253" s="13" t="str">
        <f>Raw_Data!A1253</f>
        <v>EMP012</v>
      </c>
      <c r="B1253" s="13" t="str">
        <f>Raw_Data!B1253</f>
        <v>Tanya Bose</v>
      </c>
      <c r="C1253" s="13" t="str">
        <f>Raw_Data!C1253</f>
        <v>HR</v>
      </c>
      <c r="D1253" s="13" t="str">
        <f>Raw_Data!D1253</f>
        <v>HR Executive</v>
      </c>
      <c r="E1253" s="13" t="str">
        <f>Raw_Data!E1253</f>
        <v>Kolkata</v>
      </c>
      <c r="F1253" s="13" t="str">
        <f>Raw_Data!F1253</f>
        <v>Ritu Ghosh</v>
      </c>
      <c r="G1253" s="14">
        <f>DATE(VALUE(RIGHT(Raw_Data!G1253,4)),VALUE(MID(Raw_Data!G1253,4,2)),VALUE(LEFT(Raw_Data!G1253,2)))</f>
        <v>46185</v>
      </c>
      <c r="H1253" s="13" t="str">
        <f t="shared" si="76"/>
        <v>Jun-2026</v>
      </c>
      <c r="I1253" s="13" t="str">
        <f t="shared" si="77"/>
        <v>Fri</v>
      </c>
      <c r="J1253" s="13" t="str">
        <f>Raw_Data!H1253</f>
        <v>Late</v>
      </c>
      <c r="K1253" s="15">
        <f>IF(Raw_Data!I1253="","",TIMEVALUE(Raw_Data!I1253))</f>
        <v>0.46319444444444446</v>
      </c>
      <c r="L1253" s="15">
        <f>IF(Raw_Data!J1253="","",TIMEVALUE(Raw_Data!J1253))</f>
        <v>0.78680555555555554</v>
      </c>
      <c r="M1253" s="13">
        <f>Raw_Data!K1253</f>
        <v>7.78</v>
      </c>
      <c r="N1253" s="13">
        <f>Raw_Data!L1253</f>
        <v>12</v>
      </c>
      <c r="O1253" s="13">
        <f>Raw_Data!M1253</f>
        <v>8</v>
      </c>
      <c r="P1253" s="13">
        <f t="shared" si="78"/>
        <v>4</v>
      </c>
      <c r="Q1253" s="13">
        <f>Raw_Data!O1253</f>
        <v>12</v>
      </c>
      <c r="R1253" s="16">
        <f t="shared" si="79"/>
        <v>66.666666666666657</v>
      </c>
      <c r="S1253" s="16">
        <f>Raw_Data!Q1253</f>
        <v>66.7</v>
      </c>
      <c r="T1253" s="17">
        <f>Raw_Data!R1253</f>
        <v>0</v>
      </c>
      <c r="U1253" s="13" t="str">
        <f>Raw_Data!S1253</f>
        <v>High</v>
      </c>
      <c r="V1253" s="13" t="str">
        <f>Raw_Data!T1253</f>
        <v>Pending</v>
      </c>
    </row>
    <row r="1254" spans="1:22" x14ac:dyDescent="0.3">
      <c r="A1254" s="13" t="str">
        <f>Raw_Data!A1254</f>
        <v>EMP013</v>
      </c>
      <c r="B1254" s="13" t="str">
        <f>Raw_Data!B1254</f>
        <v>Aditya Jain</v>
      </c>
      <c r="C1254" s="13" t="str">
        <f>Raw_Data!C1254</f>
        <v>Customer Support</v>
      </c>
      <c r="D1254" s="13" t="str">
        <f>Raw_Data!D1254</f>
        <v>Support Executive</v>
      </c>
      <c r="E1254" s="13" t="str">
        <f>Raw_Data!E1254</f>
        <v>Kolkata</v>
      </c>
      <c r="F1254" s="13" t="str">
        <f>Raw_Data!F1254</f>
        <v>Ritu Ghosh</v>
      </c>
      <c r="G1254" s="14">
        <f>DATE(VALUE(RIGHT(Raw_Data!G1254,4)),VALUE(MID(Raw_Data!G1254,4,2)),VALUE(LEFT(Raw_Data!G1254,2)))</f>
        <v>46185</v>
      </c>
      <c r="H1254" s="13" t="str">
        <f t="shared" si="76"/>
        <v>Jun-2026</v>
      </c>
      <c r="I1254" s="13" t="str">
        <f t="shared" si="77"/>
        <v>Fri</v>
      </c>
      <c r="J1254" s="13" t="str">
        <f>Raw_Data!H1254</f>
        <v>Present</v>
      </c>
      <c r="K1254" s="15">
        <f>IF(Raw_Data!I1254="","",TIMEVALUE(Raw_Data!I1254))</f>
        <v>0.3888888888888889</v>
      </c>
      <c r="L1254" s="15">
        <f>IF(Raw_Data!J1254="","",TIMEVALUE(Raw_Data!J1254))</f>
        <v>0.70347222222222228</v>
      </c>
      <c r="M1254" s="13">
        <f>Raw_Data!K1254</f>
        <v>7.55</v>
      </c>
      <c r="N1254" s="13">
        <f>Raw_Data!L1254</f>
        <v>18</v>
      </c>
      <c r="O1254" s="13">
        <f>Raw_Data!M1254</f>
        <v>13</v>
      </c>
      <c r="P1254" s="13">
        <f t="shared" si="78"/>
        <v>5</v>
      </c>
      <c r="Q1254" s="13">
        <f>Raw_Data!O1254</f>
        <v>18</v>
      </c>
      <c r="R1254" s="16">
        <f t="shared" si="79"/>
        <v>72.222222222222214</v>
      </c>
      <c r="S1254" s="16">
        <f>Raw_Data!Q1254</f>
        <v>72.2</v>
      </c>
      <c r="T1254" s="17">
        <f>Raw_Data!R1254</f>
        <v>0</v>
      </c>
      <c r="U1254" s="13" t="str">
        <f>Raw_Data!S1254</f>
        <v>Low</v>
      </c>
      <c r="V1254" s="13" t="str">
        <f>Raw_Data!T1254</f>
        <v>Pending</v>
      </c>
    </row>
    <row r="1255" spans="1:22" x14ac:dyDescent="0.3">
      <c r="A1255" s="13" t="str">
        <f>Raw_Data!A1255</f>
        <v>EMP014</v>
      </c>
      <c r="B1255" s="13" t="str">
        <f>Raw_Data!B1255</f>
        <v>Neha Agarwal</v>
      </c>
      <c r="C1255" s="13" t="str">
        <f>Raw_Data!C1255</f>
        <v>Customer Support</v>
      </c>
      <c r="D1255" s="13" t="str">
        <f>Raw_Data!D1255</f>
        <v>Support Executive</v>
      </c>
      <c r="E1255" s="13" t="str">
        <f>Raw_Data!E1255</f>
        <v>Kolkata</v>
      </c>
      <c r="F1255" s="13" t="str">
        <f>Raw_Data!F1255</f>
        <v>Ritu Ghosh</v>
      </c>
      <c r="G1255" s="14">
        <f>DATE(VALUE(RIGHT(Raw_Data!G1255,4)),VALUE(MID(Raw_Data!G1255,4,2)),VALUE(LEFT(Raw_Data!G1255,2)))</f>
        <v>46185</v>
      </c>
      <c r="H1255" s="13" t="str">
        <f t="shared" si="76"/>
        <v>Jun-2026</v>
      </c>
      <c r="I1255" s="13" t="str">
        <f t="shared" si="77"/>
        <v>Fri</v>
      </c>
      <c r="J1255" s="13" t="str">
        <f>Raw_Data!H1255</f>
        <v>Present</v>
      </c>
      <c r="K1255" s="15">
        <f>IF(Raw_Data!I1255="","",TIMEVALUE(Raw_Data!I1255))</f>
        <v>0.375</v>
      </c>
      <c r="L1255" s="15">
        <f>IF(Raw_Data!J1255="","",TIMEVALUE(Raw_Data!J1255))</f>
        <v>0.68611111111111112</v>
      </c>
      <c r="M1255" s="13">
        <f>Raw_Data!K1255</f>
        <v>7.48</v>
      </c>
      <c r="N1255" s="13">
        <f>Raw_Data!L1255</f>
        <v>20</v>
      </c>
      <c r="O1255" s="13">
        <f>Raw_Data!M1255</f>
        <v>14</v>
      </c>
      <c r="P1255" s="13">
        <f t="shared" si="78"/>
        <v>6</v>
      </c>
      <c r="Q1255" s="13">
        <f>Raw_Data!O1255</f>
        <v>20</v>
      </c>
      <c r="R1255" s="16">
        <f t="shared" si="79"/>
        <v>70</v>
      </c>
      <c r="S1255" s="16">
        <f>Raw_Data!Q1255</f>
        <v>70</v>
      </c>
      <c r="T1255" s="17">
        <f>Raw_Data!R1255</f>
        <v>0</v>
      </c>
      <c r="U1255" s="13" t="str">
        <f>Raw_Data!S1255</f>
        <v>Medium</v>
      </c>
      <c r="V1255" s="13" t="str">
        <f>Raw_Data!T1255</f>
        <v>Pending</v>
      </c>
    </row>
    <row r="1256" spans="1:22" x14ac:dyDescent="0.3">
      <c r="A1256" s="13" t="str">
        <f>Raw_Data!A1256</f>
        <v>EMP015</v>
      </c>
      <c r="B1256" s="13" t="str">
        <f>Raw_Data!B1256</f>
        <v>Siddharth Roy</v>
      </c>
      <c r="C1256" s="13" t="str">
        <f>Raw_Data!C1256</f>
        <v>Customer Support</v>
      </c>
      <c r="D1256" s="13" t="str">
        <f>Raw_Data!D1256</f>
        <v>Senior Executive</v>
      </c>
      <c r="E1256" s="13" t="str">
        <f>Raw_Data!E1256</f>
        <v>Kolkata</v>
      </c>
      <c r="F1256" s="13" t="str">
        <f>Raw_Data!F1256</f>
        <v>Ritu Ghosh</v>
      </c>
      <c r="G1256" s="14">
        <f>DATE(VALUE(RIGHT(Raw_Data!G1256,4)),VALUE(MID(Raw_Data!G1256,4,2)),VALUE(LEFT(Raw_Data!G1256,2)))</f>
        <v>46185</v>
      </c>
      <c r="H1256" s="13" t="str">
        <f t="shared" si="76"/>
        <v>Jun-2026</v>
      </c>
      <c r="I1256" s="13" t="str">
        <f t="shared" si="77"/>
        <v>Fri</v>
      </c>
      <c r="J1256" s="13" t="str">
        <f>Raw_Data!H1256</f>
        <v>Present</v>
      </c>
      <c r="K1256" s="15">
        <f>IF(Raw_Data!I1256="","",TIMEVALUE(Raw_Data!I1256))</f>
        <v>0.38611111111111113</v>
      </c>
      <c r="L1256" s="15">
        <f>IF(Raw_Data!J1256="","",TIMEVALUE(Raw_Data!J1256))</f>
        <v>0.77638888888888891</v>
      </c>
      <c r="M1256" s="13">
        <f>Raw_Data!K1256</f>
        <v>9.3800000000000008</v>
      </c>
      <c r="N1256" s="13">
        <f>Raw_Data!L1256</f>
        <v>30</v>
      </c>
      <c r="O1256" s="13">
        <f>Raw_Data!M1256</f>
        <v>25</v>
      </c>
      <c r="P1256" s="13">
        <f t="shared" si="78"/>
        <v>5</v>
      </c>
      <c r="Q1256" s="13">
        <f>Raw_Data!O1256</f>
        <v>30</v>
      </c>
      <c r="R1256" s="16">
        <f t="shared" si="79"/>
        <v>83.333333333333343</v>
      </c>
      <c r="S1256" s="16">
        <f>Raw_Data!Q1256</f>
        <v>83.3</v>
      </c>
      <c r="T1256" s="17">
        <f>Raw_Data!R1256</f>
        <v>1.38</v>
      </c>
      <c r="U1256" s="13" t="str">
        <f>Raw_Data!S1256</f>
        <v>Medium</v>
      </c>
      <c r="V1256" s="13" t="str">
        <f>Raw_Data!T1256</f>
        <v>Pending</v>
      </c>
    </row>
    <row r="1257" spans="1:22" x14ac:dyDescent="0.3">
      <c r="A1257" s="13" t="str">
        <f>Raw_Data!A1257</f>
        <v>EMP016</v>
      </c>
      <c r="B1257" s="13" t="str">
        <f>Raw_Data!B1257</f>
        <v>Pooja Saha</v>
      </c>
      <c r="C1257" s="13" t="str">
        <f>Raw_Data!C1257</f>
        <v>Operations</v>
      </c>
      <c r="D1257" s="13" t="str">
        <f>Raw_Data!D1257</f>
        <v>Process Executive</v>
      </c>
      <c r="E1257" s="13" t="str">
        <f>Raw_Data!E1257</f>
        <v>Durgapur</v>
      </c>
      <c r="F1257" s="13" t="str">
        <f>Raw_Data!F1257</f>
        <v>Amit Roy</v>
      </c>
      <c r="G1257" s="14">
        <f>DATE(VALUE(RIGHT(Raw_Data!G1257,4)),VALUE(MID(Raw_Data!G1257,4,2)),VALUE(LEFT(Raw_Data!G1257,2)))</f>
        <v>46185</v>
      </c>
      <c r="H1257" s="13" t="str">
        <f t="shared" si="76"/>
        <v>Jun-2026</v>
      </c>
      <c r="I1257" s="13" t="str">
        <f t="shared" si="77"/>
        <v>Fri</v>
      </c>
      <c r="J1257" s="13" t="str">
        <f>Raw_Data!H1257</f>
        <v>Present</v>
      </c>
      <c r="K1257" s="15">
        <f>IF(Raw_Data!I1257="","",TIMEVALUE(Raw_Data!I1257))</f>
        <v>0.42916666666666664</v>
      </c>
      <c r="L1257" s="15">
        <f>IF(Raw_Data!J1257="","",TIMEVALUE(Raw_Data!J1257))</f>
        <v>0.75972222222222219</v>
      </c>
      <c r="M1257" s="13">
        <f>Raw_Data!K1257</f>
        <v>7.94</v>
      </c>
      <c r="N1257" s="13">
        <f>Raw_Data!L1257</f>
        <v>21</v>
      </c>
      <c r="O1257" s="13">
        <f>Raw_Data!M1257</f>
        <v>17</v>
      </c>
      <c r="P1257" s="13">
        <f t="shared" si="78"/>
        <v>4</v>
      </c>
      <c r="Q1257" s="13">
        <f>Raw_Data!O1257</f>
        <v>21</v>
      </c>
      <c r="R1257" s="16">
        <f t="shared" si="79"/>
        <v>80.952380952380949</v>
      </c>
      <c r="S1257" s="16">
        <f>Raw_Data!Q1257</f>
        <v>81</v>
      </c>
      <c r="T1257" s="17">
        <f>Raw_Data!R1257</f>
        <v>0</v>
      </c>
      <c r="U1257" s="13" t="str">
        <f>Raw_Data!S1257</f>
        <v>High</v>
      </c>
      <c r="V1257" s="13" t="str">
        <f>Raw_Data!T1257</f>
        <v>Pending</v>
      </c>
    </row>
    <row r="1258" spans="1:22" x14ac:dyDescent="0.3">
      <c r="A1258" s="13" t="str">
        <f>Raw_Data!A1258</f>
        <v>EMP017</v>
      </c>
      <c r="B1258" s="13" t="str">
        <f>Raw_Data!B1258</f>
        <v>Abhishek Paul</v>
      </c>
      <c r="C1258" s="13" t="str">
        <f>Raw_Data!C1258</f>
        <v>Operations</v>
      </c>
      <c r="D1258" s="13" t="str">
        <f>Raw_Data!D1258</f>
        <v>Process Executive</v>
      </c>
      <c r="E1258" s="13" t="str">
        <f>Raw_Data!E1258</f>
        <v>Durgapur</v>
      </c>
      <c r="F1258" s="13" t="str">
        <f>Raw_Data!F1258</f>
        <v>Amit Roy</v>
      </c>
      <c r="G1258" s="14">
        <f>DATE(VALUE(RIGHT(Raw_Data!G1258,4)),VALUE(MID(Raw_Data!G1258,4,2)),VALUE(LEFT(Raw_Data!G1258,2)))</f>
        <v>46185</v>
      </c>
      <c r="H1258" s="13" t="str">
        <f t="shared" si="76"/>
        <v>Jun-2026</v>
      </c>
      <c r="I1258" s="13" t="str">
        <f t="shared" si="77"/>
        <v>Fri</v>
      </c>
      <c r="J1258" s="13" t="str">
        <f>Raw_Data!H1258</f>
        <v>Present</v>
      </c>
      <c r="K1258" s="15">
        <f>IF(Raw_Data!I1258="","",TIMEVALUE(Raw_Data!I1258))</f>
        <v>0.37708333333333333</v>
      </c>
      <c r="L1258" s="15">
        <f>IF(Raw_Data!J1258="","",TIMEVALUE(Raw_Data!J1258))</f>
        <v>0.74027777777777781</v>
      </c>
      <c r="M1258" s="13">
        <f>Raw_Data!K1258</f>
        <v>8.73</v>
      </c>
      <c r="N1258" s="13">
        <f>Raw_Data!L1258</f>
        <v>24</v>
      </c>
      <c r="O1258" s="13">
        <f>Raw_Data!M1258</f>
        <v>18</v>
      </c>
      <c r="P1258" s="13">
        <f t="shared" si="78"/>
        <v>6</v>
      </c>
      <c r="Q1258" s="13">
        <f>Raw_Data!O1258</f>
        <v>24</v>
      </c>
      <c r="R1258" s="16">
        <f t="shared" si="79"/>
        <v>75</v>
      </c>
      <c r="S1258" s="16">
        <f>Raw_Data!Q1258</f>
        <v>75</v>
      </c>
      <c r="T1258" s="17">
        <f>Raw_Data!R1258</f>
        <v>0.73</v>
      </c>
      <c r="U1258" s="13" t="str">
        <f>Raw_Data!S1258</f>
        <v>Medium</v>
      </c>
      <c r="V1258" s="13" t="str">
        <f>Raw_Data!T1258</f>
        <v>Pending</v>
      </c>
    </row>
    <row r="1259" spans="1:22" x14ac:dyDescent="0.3">
      <c r="A1259" s="13" t="str">
        <f>Raw_Data!A1259</f>
        <v>EMP018</v>
      </c>
      <c r="B1259" s="13" t="str">
        <f>Raw_Data!B1259</f>
        <v>Nandini Ghosh</v>
      </c>
      <c r="C1259" s="13" t="str">
        <f>Raw_Data!C1259</f>
        <v>Finance</v>
      </c>
      <c r="D1259" s="13" t="str">
        <f>Raw_Data!D1259</f>
        <v>Finance Executive</v>
      </c>
      <c r="E1259" s="13" t="str">
        <f>Raw_Data!E1259</f>
        <v>Durgapur</v>
      </c>
      <c r="F1259" s="13" t="str">
        <f>Raw_Data!F1259</f>
        <v>Neha Sen</v>
      </c>
      <c r="G1259" s="14">
        <f>DATE(VALUE(RIGHT(Raw_Data!G1259,4)),VALUE(MID(Raw_Data!G1259,4,2)),VALUE(LEFT(Raw_Data!G1259,2)))</f>
        <v>46185</v>
      </c>
      <c r="H1259" s="13" t="str">
        <f t="shared" si="76"/>
        <v>Jun-2026</v>
      </c>
      <c r="I1259" s="13" t="str">
        <f t="shared" si="77"/>
        <v>Fri</v>
      </c>
      <c r="J1259" s="13" t="str">
        <f>Raw_Data!H1259</f>
        <v>Late</v>
      </c>
      <c r="K1259" s="15">
        <f>IF(Raw_Data!I1259="","",TIMEVALUE(Raw_Data!I1259))</f>
        <v>0.43194444444444446</v>
      </c>
      <c r="L1259" s="15">
        <f>IF(Raw_Data!J1259="","",TIMEVALUE(Raw_Data!J1259))</f>
        <v>0.76249999999999996</v>
      </c>
      <c r="M1259" s="13">
        <f>Raw_Data!K1259</f>
        <v>7.94</v>
      </c>
      <c r="N1259" s="13">
        <f>Raw_Data!L1259</f>
        <v>11</v>
      </c>
      <c r="O1259" s="13">
        <f>Raw_Data!M1259</f>
        <v>11</v>
      </c>
      <c r="P1259" s="13">
        <f t="shared" si="78"/>
        <v>0</v>
      </c>
      <c r="Q1259" s="13">
        <f>Raw_Data!O1259</f>
        <v>11</v>
      </c>
      <c r="R1259" s="16">
        <f t="shared" si="79"/>
        <v>100</v>
      </c>
      <c r="S1259" s="16">
        <f>Raw_Data!Q1259</f>
        <v>100</v>
      </c>
      <c r="T1259" s="17">
        <f>Raw_Data!R1259</f>
        <v>0</v>
      </c>
      <c r="U1259" s="13" t="str">
        <f>Raw_Data!S1259</f>
        <v>Low</v>
      </c>
      <c r="V1259" s="13" t="str">
        <f>Raw_Data!T1259</f>
        <v>Closed</v>
      </c>
    </row>
    <row r="1260" spans="1:22" x14ac:dyDescent="0.3">
      <c r="A1260" s="13" t="str">
        <f>Raw_Data!A1260</f>
        <v>EMP019</v>
      </c>
      <c r="B1260" s="13" t="str">
        <f>Raw_Data!B1260</f>
        <v>Manish Kumar</v>
      </c>
      <c r="C1260" s="13" t="str">
        <f>Raw_Data!C1260</f>
        <v>Sales</v>
      </c>
      <c r="D1260" s="13" t="str">
        <f>Raw_Data!D1260</f>
        <v>Sales Executive</v>
      </c>
      <c r="E1260" s="13" t="str">
        <f>Raw_Data!E1260</f>
        <v>Durgapur</v>
      </c>
      <c r="F1260" s="13" t="str">
        <f>Raw_Data!F1260</f>
        <v>Sourav Das</v>
      </c>
      <c r="G1260" s="14">
        <f>DATE(VALUE(RIGHT(Raw_Data!G1260,4)),VALUE(MID(Raw_Data!G1260,4,2)),VALUE(LEFT(Raw_Data!G1260,2)))</f>
        <v>46185</v>
      </c>
      <c r="H1260" s="13" t="str">
        <f t="shared" si="76"/>
        <v>Jun-2026</v>
      </c>
      <c r="I1260" s="13" t="str">
        <f t="shared" si="77"/>
        <v>Fri</v>
      </c>
      <c r="J1260" s="13" t="str">
        <f>Raw_Data!H1260</f>
        <v>Present</v>
      </c>
      <c r="K1260" s="15">
        <f>IF(Raw_Data!I1260="","",TIMEVALUE(Raw_Data!I1260))</f>
        <v>0.37708333333333333</v>
      </c>
      <c r="L1260" s="15">
        <f>IF(Raw_Data!J1260="","",TIMEVALUE(Raw_Data!J1260))</f>
        <v>0.68402777777777779</v>
      </c>
      <c r="M1260" s="13">
        <f>Raw_Data!K1260</f>
        <v>7.37</v>
      </c>
      <c r="N1260" s="13">
        <f>Raw_Data!L1260</f>
        <v>17</v>
      </c>
      <c r="O1260" s="13">
        <f>Raw_Data!M1260</f>
        <v>16</v>
      </c>
      <c r="P1260" s="13">
        <f t="shared" si="78"/>
        <v>1</v>
      </c>
      <c r="Q1260" s="13">
        <f>Raw_Data!O1260</f>
        <v>17</v>
      </c>
      <c r="R1260" s="16">
        <f t="shared" si="79"/>
        <v>94.117647058823522</v>
      </c>
      <c r="S1260" s="16">
        <f>Raw_Data!Q1260</f>
        <v>94.1</v>
      </c>
      <c r="T1260" s="17">
        <f>Raw_Data!R1260</f>
        <v>0</v>
      </c>
      <c r="U1260" s="13" t="str">
        <f>Raw_Data!S1260</f>
        <v>Medium</v>
      </c>
      <c r="V1260" s="13" t="str">
        <f>Raw_Data!T1260</f>
        <v>In Progress</v>
      </c>
    </row>
    <row r="1261" spans="1:22" x14ac:dyDescent="0.3">
      <c r="A1261" s="13" t="str">
        <f>Raw_Data!A1261</f>
        <v>EMP020</v>
      </c>
      <c r="B1261" s="13" t="str">
        <f>Raw_Data!B1261</f>
        <v>Riya Chatterjee</v>
      </c>
      <c r="C1261" s="13" t="str">
        <f>Raw_Data!C1261</f>
        <v>Customer Support</v>
      </c>
      <c r="D1261" s="13" t="str">
        <f>Raw_Data!D1261</f>
        <v>Support Executive</v>
      </c>
      <c r="E1261" s="13" t="str">
        <f>Raw_Data!E1261</f>
        <v>Durgapur</v>
      </c>
      <c r="F1261" s="13" t="str">
        <f>Raw_Data!F1261</f>
        <v>Ritu Ghosh</v>
      </c>
      <c r="G1261" s="14">
        <f>DATE(VALUE(RIGHT(Raw_Data!G1261,4)),VALUE(MID(Raw_Data!G1261,4,2)),VALUE(LEFT(Raw_Data!G1261,2)))</f>
        <v>46185</v>
      </c>
      <c r="H1261" s="13" t="str">
        <f t="shared" si="76"/>
        <v>Jun-2026</v>
      </c>
      <c r="I1261" s="13" t="str">
        <f t="shared" si="77"/>
        <v>Fri</v>
      </c>
      <c r="J1261" s="13" t="str">
        <f>Raw_Data!H1261</f>
        <v>Present</v>
      </c>
      <c r="K1261" s="15">
        <f>IF(Raw_Data!I1261="","",TIMEVALUE(Raw_Data!I1261))</f>
        <v>0.37847222222222221</v>
      </c>
      <c r="L1261" s="15">
        <f>IF(Raw_Data!J1261="","",TIMEVALUE(Raw_Data!J1261))</f>
        <v>0.74861111111111112</v>
      </c>
      <c r="M1261" s="13">
        <f>Raw_Data!K1261</f>
        <v>8.89</v>
      </c>
      <c r="N1261" s="13">
        <f>Raw_Data!L1261</f>
        <v>22</v>
      </c>
      <c r="O1261" s="13">
        <f>Raw_Data!M1261</f>
        <v>17</v>
      </c>
      <c r="P1261" s="13">
        <f t="shared" si="78"/>
        <v>5</v>
      </c>
      <c r="Q1261" s="13">
        <f>Raw_Data!O1261</f>
        <v>22</v>
      </c>
      <c r="R1261" s="16">
        <f t="shared" si="79"/>
        <v>77.272727272727266</v>
      </c>
      <c r="S1261" s="16">
        <f>Raw_Data!Q1261</f>
        <v>77.3</v>
      </c>
      <c r="T1261" s="17">
        <f>Raw_Data!R1261</f>
        <v>0.89</v>
      </c>
      <c r="U1261" s="13" t="str">
        <f>Raw_Data!S1261</f>
        <v>Low</v>
      </c>
      <c r="V1261" s="13" t="str">
        <f>Raw_Data!T1261</f>
        <v>Pending</v>
      </c>
    </row>
    <row r="1262" spans="1:22" x14ac:dyDescent="0.3">
      <c r="A1262" s="13" t="str">
        <f>Raw_Data!A1262</f>
        <v>EMP001</v>
      </c>
      <c r="B1262" s="13" t="str">
        <f>Raw_Data!B1262</f>
        <v>Aarav Sharma</v>
      </c>
      <c r="C1262" s="13" t="str">
        <f>Raw_Data!C1262</f>
        <v>Operations</v>
      </c>
      <c r="D1262" s="13" t="str">
        <f>Raw_Data!D1262</f>
        <v>MIS Executive</v>
      </c>
      <c r="E1262" s="13" t="str">
        <f>Raw_Data!E1262</f>
        <v>Kolkata</v>
      </c>
      <c r="F1262" s="13" t="str">
        <f>Raw_Data!F1262</f>
        <v>Amit Roy</v>
      </c>
      <c r="G1262" s="14">
        <f>DATE(VALUE(RIGHT(Raw_Data!G1262,4)),VALUE(MID(Raw_Data!G1262,4,2)),VALUE(LEFT(Raw_Data!G1262,2)))</f>
        <v>46186</v>
      </c>
      <c r="H1262" s="13" t="str">
        <f t="shared" si="76"/>
        <v>Jun-2026</v>
      </c>
      <c r="I1262" s="13" t="str">
        <f t="shared" si="77"/>
        <v>Sat</v>
      </c>
      <c r="J1262" s="13" t="str">
        <f>Raw_Data!H1262</f>
        <v>Late</v>
      </c>
      <c r="K1262" s="15">
        <f>IF(Raw_Data!I1262="","",TIMEVALUE(Raw_Data!I1262))</f>
        <v>0.42916666666666664</v>
      </c>
      <c r="L1262" s="15">
        <f>IF(Raw_Data!J1262="","",TIMEVALUE(Raw_Data!J1262))</f>
        <v>0.81041666666666667</v>
      </c>
      <c r="M1262" s="13">
        <f>Raw_Data!K1262</f>
        <v>9.15</v>
      </c>
      <c r="N1262" s="13">
        <f>Raw_Data!L1262</f>
        <v>24</v>
      </c>
      <c r="O1262" s="13">
        <f>Raw_Data!M1262</f>
        <v>18</v>
      </c>
      <c r="P1262" s="13">
        <f t="shared" si="78"/>
        <v>6</v>
      </c>
      <c r="Q1262" s="13">
        <f>Raw_Data!O1262</f>
        <v>24</v>
      </c>
      <c r="R1262" s="16">
        <f t="shared" si="79"/>
        <v>75</v>
      </c>
      <c r="S1262" s="16">
        <f>Raw_Data!Q1262</f>
        <v>75</v>
      </c>
      <c r="T1262" s="17">
        <f>Raw_Data!R1262</f>
        <v>1.1499999999999999</v>
      </c>
      <c r="U1262" s="13" t="str">
        <f>Raw_Data!S1262</f>
        <v>Medium</v>
      </c>
      <c r="V1262" s="13" t="str">
        <f>Raw_Data!T1262</f>
        <v>Pending</v>
      </c>
    </row>
    <row r="1263" spans="1:22" x14ac:dyDescent="0.3">
      <c r="A1263" s="13" t="str">
        <f>Raw_Data!A1263</f>
        <v>EMP002</v>
      </c>
      <c r="B1263" s="13" t="str">
        <f>Raw_Data!B1263</f>
        <v>Priya Singh</v>
      </c>
      <c r="C1263" s="13" t="str">
        <f>Raw_Data!C1263</f>
        <v>Operations</v>
      </c>
      <c r="D1263" s="13" t="str">
        <f>Raw_Data!D1263</f>
        <v>Process Executive</v>
      </c>
      <c r="E1263" s="13" t="str">
        <f>Raw_Data!E1263</f>
        <v>Kolkata</v>
      </c>
      <c r="F1263" s="13" t="str">
        <f>Raw_Data!F1263</f>
        <v>Amit Roy</v>
      </c>
      <c r="G1263" s="14">
        <f>DATE(VALUE(RIGHT(Raw_Data!G1263,4)),VALUE(MID(Raw_Data!G1263,4,2)),VALUE(LEFT(Raw_Data!G1263,2)))</f>
        <v>46186</v>
      </c>
      <c r="H1263" s="13" t="str">
        <f t="shared" si="76"/>
        <v>Jun-2026</v>
      </c>
      <c r="I1263" s="13" t="str">
        <f t="shared" si="77"/>
        <v>Sat</v>
      </c>
      <c r="J1263" s="13" t="str">
        <f>Raw_Data!H1263</f>
        <v>Present</v>
      </c>
      <c r="K1263" s="15">
        <f>IF(Raw_Data!I1263="","",TIMEVALUE(Raw_Data!I1263))</f>
        <v>0.42638888888888887</v>
      </c>
      <c r="L1263" s="15">
        <f>IF(Raw_Data!J1263="","",TIMEVALUE(Raw_Data!J1263))</f>
        <v>0.78888888888888886</v>
      </c>
      <c r="M1263" s="13">
        <f>Raw_Data!K1263</f>
        <v>8.6999999999999993</v>
      </c>
      <c r="N1263" s="13">
        <f>Raw_Data!L1263</f>
        <v>25</v>
      </c>
      <c r="O1263" s="13">
        <f>Raw_Data!M1263</f>
        <v>23</v>
      </c>
      <c r="P1263" s="13">
        <f t="shared" si="78"/>
        <v>2</v>
      </c>
      <c r="Q1263" s="13">
        <f>Raw_Data!O1263</f>
        <v>25</v>
      </c>
      <c r="R1263" s="16">
        <f t="shared" si="79"/>
        <v>92</v>
      </c>
      <c r="S1263" s="16">
        <f>Raw_Data!Q1263</f>
        <v>92</v>
      </c>
      <c r="T1263" s="17">
        <f>Raw_Data!R1263</f>
        <v>0.7</v>
      </c>
      <c r="U1263" s="13" t="str">
        <f>Raw_Data!S1263</f>
        <v>High</v>
      </c>
      <c r="V1263" s="13" t="str">
        <f>Raw_Data!T1263</f>
        <v>In Progress</v>
      </c>
    </row>
    <row r="1264" spans="1:22" x14ac:dyDescent="0.3">
      <c r="A1264" s="13" t="str">
        <f>Raw_Data!A1264</f>
        <v>EMP003</v>
      </c>
      <c r="B1264" s="13" t="str">
        <f>Raw_Data!B1264</f>
        <v>Rahul Verma</v>
      </c>
      <c r="C1264" s="13" t="str">
        <f>Raw_Data!C1264</f>
        <v>Operations</v>
      </c>
      <c r="D1264" s="13" t="str">
        <f>Raw_Data!D1264</f>
        <v>Process Executive</v>
      </c>
      <c r="E1264" s="13" t="str">
        <f>Raw_Data!E1264</f>
        <v>Kolkata</v>
      </c>
      <c r="F1264" s="13" t="str">
        <f>Raw_Data!F1264</f>
        <v>Amit Roy</v>
      </c>
      <c r="G1264" s="14">
        <f>DATE(VALUE(RIGHT(Raw_Data!G1264,4)),VALUE(MID(Raw_Data!G1264,4,2)),VALUE(LEFT(Raw_Data!G1264,2)))</f>
        <v>46186</v>
      </c>
      <c r="H1264" s="13" t="str">
        <f t="shared" si="76"/>
        <v>Jun-2026</v>
      </c>
      <c r="I1264" s="13" t="str">
        <f t="shared" si="77"/>
        <v>Sat</v>
      </c>
      <c r="J1264" s="13" t="str">
        <f>Raw_Data!H1264</f>
        <v>Present</v>
      </c>
      <c r="K1264" s="15">
        <f>IF(Raw_Data!I1264="","",TIMEVALUE(Raw_Data!I1264))</f>
        <v>0.37638888888888888</v>
      </c>
      <c r="L1264" s="15">
        <f>IF(Raw_Data!J1264="","",TIMEVALUE(Raw_Data!J1264))</f>
        <v>0.71388888888888891</v>
      </c>
      <c r="M1264" s="13">
        <f>Raw_Data!K1264</f>
        <v>8.11</v>
      </c>
      <c r="N1264" s="13">
        <f>Raw_Data!L1264</f>
        <v>23</v>
      </c>
      <c r="O1264" s="13">
        <f>Raw_Data!M1264</f>
        <v>21</v>
      </c>
      <c r="P1264" s="13">
        <f t="shared" si="78"/>
        <v>2</v>
      </c>
      <c r="Q1264" s="13">
        <f>Raw_Data!O1264</f>
        <v>23</v>
      </c>
      <c r="R1264" s="16">
        <f t="shared" si="79"/>
        <v>91.304347826086953</v>
      </c>
      <c r="S1264" s="16">
        <f>Raw_Data!Q1264</f>
        <v>91.3</v>
      </c>
      <c r="T1264" s="17">
        <f>Raw_Data!R1264</f>
        <v>0.11</v>
      </c>
      <c r="U1264" s="13" t="str">
        <f>Raw_Data!S1264</f>
        <v>Medium</v>
      </c>
      <c r="V1264" s="13" t="str">
        <f>Raw_Data!T1264</f>
        <v>In Progress</v>
      </c>
    </row>
    <row r="1265" spans="1:22" x14ac:dyDescent="0.3">
      <c r="A1265" s="13" t="str">
        <f>Raw_Data!A1265</f>
        <v>EMP004</v>
      </c>
      <c r="B1265" s="13" t="str">
        <f>Raw_Data!B1265</f>
        <v>Sneha Das</v>
      </c>
      <c r="C1265" s="13" t="str">
        <f>Raw_Data!C1265</f>
        <v>Operations</v>
      </c>
      <c r="D1265" s="13" t="str">
        <f>Raw_Data!D1265</f>
        <v>Senior Executive</v>
      </c>
      <c r="E1265" s="13" t="str">
        <f>Raw_Data!E1265</f>
        <v>Kolkata</v>
      </c>
      <c r="F1265" s="13" t="str">
        <f>Raw_Data!F1265</f>
        <v>Amit Roy</v>
      </c>
      <c r="G1265" s="14">
        <f>DATE(VALUE(RIGHT(Raw_Data!G1265,4)),VALUE(MID(Raw_Data!G1265,4,2)),VALUE(LEFT(Raw_Data!G1265,2)))</f>
        <v>46186</v>
      </c>
      <c r="H1265" s="13" t="str">
        <f t="shared" si="76"/>
        <v>Jun-2026</v>
      </c>
      <c r="I1265" s="13" t="str">
        <f t="shared" si="77"/>
        <v>Sat</v>
      </c>
      <c r="J1265" s="13" t="str">
        <f>Raw_Data!H1265</f>
        <v>Present</v>
      </c>
      <c r="K1265" s="15">
        <f>IF(Raw_Data!I1265="","",TIMEVALUE(Raw_Data!I1265))</f>
        <v>0.375</v>
      </c>
      <c r="L1265" s="15">
        <f>IF(Raw_Data!J1265="","",TIMEVALUE(Raw_Data!J1265))</f>
        <v>0.68125000000000002</v>
      </c>
      <c r="M1265" s="13">
        <f>Raw_Data!K1265</f>
        <v>7.35</v>
      </c>
      <c r="N1265" s="13">
        <f>Raw_Data!L1265</f>
        <v>28</v>
      </c>
      <c r="O1265" s="13">
        <f>Raw_Data!M1265</f>
        <v>27</v>
      </c>
      <c r="P1265" s="13">
        <f t="shared" si="78"/>
        <v>1</v>
      </c>
      <c r="Q1265" s="13">
        <f>Raw_Data!O1265</f>
        <v>28</v>
      </c>
      <c r="R1265" s="16">
        <f t="shared" si="79"/>
        <v>96.428571428571431</v>
      </c>
      <c r="S1265" s="16">
        <f>Raw_Data!Q1265</f>
        <v>96.4</v>
      </c>
      <c r="T1265" s="17">
        <f>Raw_Data!R1265</f>
        <v>0</v>
      </c>
      <c r="U1265" s="13" t="str">
        <f>Raw_Data!S1265</f>
        <v>Low</v>
      </c>
      <c r="V1265" s="13" t="str">
        <f>Raw_Data!T1265</f>
        <v>In Progress</v>
      </c>
    </row>
    <row r="1266" spans="1:22" x14ac:dyDescent="0.3">
      <c r="A1266" s="13" t="str">
        <f>Raw_Data!A1266</f>
        <v>EMP005</v>
      </c>
      <c r="B1266" s="13" t="str">
        <f>Raw_Data!B1266</f>
        <v>Vikram Patel</v>
      </c>
      <c r="C1266" s="13" t="str">
        <f>Raw_Data!C1266</f>
        <v>Operations</v>
      </c>
      <c r="D1266" s="13" t="str">
        <f>Raw_Data!D1266</f>
        <v>Process Executive</v>
      </c>
      <c r="E1266" s="13" t="str">
        <f>Raw_Data!E1266</f>
        <v>Kolkata</v>
      </c>
      <c r="F1266" s="13" t="str">
        <f>Raw_Data!F1266</f>
        <v>Amit Roy</v>
      </c>
      <c r="G1266" s="14">
        <f>DATE(VALUE(RIGHT(Raw_Data!G1266,4)),VALUE(MID(Raw_Data!G1266,4,2)),VALUE(LEFT(Raw_Data!G1266,2)))</f>
        <v>46186</v>
      </c>
      <c r="H1266" s="13" t="str">
        <f t="shared" si="76"/>
        <v>Jun-2026</v>
      </c>
      <c r="I1266" s="13" t="str">
        <f t="shared" si="77"/>
        <v>Sat</v>
      </c>
      <c r="J1266" s="13" t="str">
        <f>Raw_Data!H1266</f>
        <v>Present</v>
      </c>
      <c r="K1266" s="15">
        <f>IF(Raw_Data!I1266="","",TIMEVALUE(Raw_Data!I1266))</f>
        <v>0.37708333333333333</v>
      </c>
      <c r="L1266" s="15">
        <f>IF(Raw_Data!J1266="","",TIMEVALUE(Raw_Data!J1266))</f>
        <v>0.69791666666666663</v>
      </c>
      <c r="M1266" s="13">
        <f>Raw_Data!K1266</f>
        <v>7.71</v>
      </c>
      <c r="N1266" s="13">
        <f>Raw_Data!L1266</f>
        <v>25</v>
      </c>
      <c r="O1266" s="13">
        <f>Raw_Data!M1266</f>
        <v>22</v>
      </c>
      <c r="P1266" s="13">
        <f t="shared" si="78"/>
        <v>3</v>
      </c>
      <c r="Q1266" s="13">
        <f>Raw_Data!O1266</f>
        <v>25</v>
      </c>
      <c r="R1266" s="16">
        <f t="shared" si="79"/>
        <v>88</v>
      </c>
      <c r="S1266" s="16">
        <f>Raw_Data!Q1266</f>
        <v>88</v>
      </c>
      <c r="T1266" s="17">
        <f>Raw_Data!R1266</f>
        <v>0</v>
      </c>
      <c r="U1266" s="13" t="str">
        <f>Raw_Data!S1266</f>
        <v>High</v>
      </c>
      <c r="V1266" s="13" t="str">
        <f>Raw_Data!T1266</f>
        <v>In Progress</v>
      </c>
    </row>
    <row r="1267" spans="1:22" x14ac:dyDescent="0.3">
      <c r="A1267" s="13" t="str">
        <f>Raw_Data!A1267</f>
        <v>EMP006</v>
      </c>
      <c r="B1267" s="13" t="str">
        <f>Raw_Data!B1267</f>
        <v>Ananya Gupta</v>
      </c>
      <c r="C1267" s="13" t="str">
        <f>Raw_Data!C1267</f>
        <v>Finance</v>
      </c>
      <c r="D1267" s="13" t="str">
        <f>Raw_Data!D1267</f>
        <v>Finance Executive</v>
      </c>
      <c r="E1267" s="13" t="str">
        <f>Raw_Data!E1267</f>
        <v>Kolkata</v>
      </c>
      <c r="F1267" s="13" t="str">
        <f>Raw_Data!F1267</f>
        <v>Neha Sen</v>
      </c>
      <c r="G1267" s="14">
        <f>DATE(VALUE(RIGHT(Raw_Data!G1267,4)),VALUE(MID(Raw_Data!G1267,4,2)),VALUE(LEFT(Raw_Data!G1267,2)))</f>
        <v>46186</v>
      </c>
      <c r="H1267" s="13" t="str">
        <f t="shared" si="76"/>
        <v>Jun-2026</v>
      </c>
      <c r="I1267" s="13" t="str">
        <f t="shared" si="77"/>
        <v>Sat</v>
      </c>
      <c r="J1267" s="13" t="str">
        <f>Raw_Data!H1267</f>
        <v>Present</v>
      </c>
      <c r="K1267" s="15">
        <f>IF(Raw_Data!I1267="","",TIMEVALUE(Raw_Data!I1267))</f>
        <v>0.42708333333333331</v>
      </c>
      <c r="L1267" s="15">
        <f>IF(Raw_Data!J1267="","",TIMEVALUE(Raw_Data!J1267))</f>
        <v>0.80277777777777781</v>
      </c>
      <c r="M1267" s="13">
        <f>Raw_Data!K1267</f>
        <v>9.02</v>
      </c>
      <c r="N1267" s="13">
        <f>Raw_Data!L1267</f>
        <v>11</v>
      </c>
      <c r="O1267" s="13">
        <f>Raw_Data!M1267</f>
        <v>10</v>
      </c>
      <c r="P1267" s="13">
        <f t="shared" si="78"/>
        <v>1</v>
      </c>
      <c r="Q1267" s="13">
        <f>Raw_Data!O1267</f>
        <v>11</v>
      </c>
      <c r="R1267" s="16">
        <f t="shared" si="79"/>
        <v>90.909090909090907</v>
      </c>
      <c r="S1267" s="16">
        <f>Raw_Data!Q1267</f>
        <v>90.9</v>
      </c>
      <c r="T1267" s="17">
        <f>Raw_Data!R1267</f>
        <v>1.02</v>
      </c>
      <c r="U1267" s="13" t="str">
        <f>Raw_Data!S1267</f>
        <v>Low</v>
      </c>
      <c r="V1267" s="13" t="str">
        <f>Raw_Data!T1267</f>
        <v>In Progress</v>
      </c>
    </row>
    <row r="1268" spans="1:22" x14ac:dyDescent="0.3">
      <c r="A1268" s="13" t="str">
        <f>Raw_Data!A1268</f>
        <v>EMP007</v>
      </c>
      <c r="B1268" s="13" t="str">
        <f>Raw_Data!B1268</f>
        <v>Rohan Mehta</v>
      </c>
      <c r="C1268" s="13" t="str">
        <f>Raw_Data!C1268</f>
        <v>Finance</v>
      </c>
      <c r="D1268" s="13" t="str">
        <f>Raw_Data!D1268</f>
        <v>Accounts Executive</v>
      </c>
      <c r="E1268" s="13" t="str">
        <f>Raw_Data!E1268</f>
        <v>Kolkata</v>
      </c>
      <c r="F1268" s="13" t="str">
        <f>Raw_Data!F1268</f>
        <v>Neha Sen</v>
      </c>
      <c r="G1268" s="14">
        <f>DATE(VALUE(RIGHT(Raw_Data!G1268,4)),VALUE(MID(Raw_Data!G1268,4,2)),VALUE(LEFT(Raw_Data!G1268,2)))</f>
        <v>46186</v>
      </c>
      <c r="H1268" s="13" t="str">
        <f t="shared" si="76"/>
        <v>Jun-2026</v>
      </c>
      <c r="I1268" s="13" t="str">
        <f t="shared" si="77"/>
        <v>Sat</v>
      </c>
      <c r="J1268" s="13" t="str">
        <f>Raw_Data!H1268</f>
        <v>Present</v>
      </c>
      <c r="K1268" s="15">
        <f>IF(Raw_Data!I1268="","",TIMEVALUE(Raw_Data!I1268))</f>
        <v>0.38194444444444442</v>
      </c>
      <c r="L1268" s="15">
        <f>IF(Raw_Data!J1268="","",TIMEVALUE(Raw_Data!J1268))</f>
        <v>0.7631944444444444</v>
      </c>
      <c r="M1268" s="13">
        <f>Raw_Data!K1268</f>
        <v>9.16</v>
      </c>
      <c r="N1268" s="13">
        <f>Raw_Data!L1268</f>
        <v>22</v>
      </c>
      <c r="O1268" s="13">
        <f>Raw_Data!M1268</f>
        <v>18</v>
      </c>
      <c r="P1268" s="13">
        <f t="shared" si="78"/>
        <v>4</v>
      </c>
      <c r="Q1268" s="13">
        <f>Raw_Data!O1268</f>
        <v>22</v>
      </c>
      <c r="R1268" s="16">
        <f t="shared" si="79"/>
        <v>81.818181818181827</v>
      </c>
      <c r="S1268" s="16">
        <f>Raw_Data!Q1268</f>
        <v>81.8</v>
      </c>
      <c r="T1268" s="17">
        <f>Raw_Data!R1268</f>
        <v>1.1599999999999999</v>
      </c>
      <c r="U1268" s="13" t="str">
        <f>Raw_Data!S1268</f>
        <v>Low</v>
      </c>
      <c r="V1268" s="13" t="str">
        <f>Raw_Data!T1268</f>
        <v>Pending</v>
      </c>
    </row>
    <row r="1269" spans="1:22" x14ac:dyDescent="0.3">
      <c r="A1269" s="13" t="str">
        <f>Raw_Data!A1269</f>
        <v>EMP008</v>
      </c>
      <c r="B1269" s="13" t="str">
        <f>Raw_Data!B1269</f>
        <v>Ishita Roy</v>
      </c>
      <c r="C1269" s="13" t="str">
        <f>Raw_Data!C1269</f>
        <v>Finance</v>
      </c>
      <c r="D1269" s="13" t="str">
        <f>Raw_Data!D1269</f>
        <v>Finance Executive</v>
      </c>
      <c r="E1269" s="13" t="str">
        <f>Raw_Data!E1269</f>
        <v>Kolkata</v>
      </c>
      <c r="F1269" s="13" t="str">
        <f>Raw_Data!F1269</f>
        <v>Neha Sen</v>
      </c>
      <c r="G1269" s="14">
        <f>DATE(VALUE(RIGHT(Raw_Data!G1269,4)),VALUE(MID(Raw_Data!G1269,4,2)),VALUE(LEFT(Raw_Data!G1269,2)))</f>
        <v>46186</v>
      </c>
      <c r="H1269" s="13" t="str">
        <f t="shared" si="76"/>
        <v>Jun-2026</v>
      </c>
      <c r="I1269" s="13" t="str">
        <f t="shared" si="77"/>
        <v>Sat</v>
      </c>
      <c r="J1269" s="13" t="str">
        <f>Raw_Data!H1269</f>
        <v>Present</v>
      </c>
      <c r="K1269" s="15">
        <f>IF(Raw_Data!I1269="","",TIMEVALUE(Raw_Data!I1269))</f>
        <v>0.37708333333333333</v>
      </c>
      <c r="L1269" s="15">
        <f>IF(Raw_Data!J1269="","",TIMEVALUE(Raw_Data!J1269))</f>
        <v>0.67708333333333337</v>
      </c>
      <c r="M1269" s="13">
        <f>Raw_Data!K1269</f>
        <v>7.21</v>
      </c>
      <c r="N1269" s="13">
        <f>Raw_Data!L1269</f>
        <v>13</v>
      </c>
      <c r="O1269" s="13">
        <f>Raw_Data!M1269</f>
        <v>13</v>
      </c>
      <c r="P1269" s="13">
        <f t="shared" si="78"/>
        <v>0</v>
      </c>
      <c r="Q1269" s="13">
        <f>Raw_Data!O1269</f>
        <v>13</v>
      </c>
      <c r="R1269" s="16">
        <f t="shared" si="79"/>
        <v>100</v>
      </c>
      <c r="S1269" s="16">
        <f>Raw_Data!Q1269</f>
        <v>100</v>
      </c>
      <c r="T1269" s="17">
        <f>Raw_Data!R1269</f>
        <v>0</v>
      </c>
      <c r="U1269" s="13" t="str">
        <f>Raw_Data!S1269</f>
        <v>Low</v>
      </c>
      <c r="V1269" s="13" t="str">
        <f>Raw_Data!T1269</f>
        <v>Closed</v>
      </c>
    </row>
    <row r="1270" spans="1:22" x14ac:dyDescent="0.3">
      <c r="A1270" s="13" t="str">
        <f>Raw_Data!A1270</f>
        <v>EMP009</v>
      </c>
      <c r="B1270" s="13" t="str">
        <f>Raw_Data!B1270</f>
        <v>Arjun Nair</v>
      </c>
      <c r="C1270" s="13" t="str">
        <f>Raw_Data!C1270</f>
        <v>Sales</v>
      </c>
      <c r="D1270" s="13" t="str">
        <f>Raw_Data!D1270</f>
        <v>Sales Executive</v>
      </c>
      <c r="E1270" s="13" t="str">
        <f>Raw_Data!E1270</f>
        <v>Kolkata</v>
      </c>
      <c r="F1270" s="13" t="str">
        <f>Raw_Data!F1270</f>
        <v>Sourav Das</v>
      </c>
      <c r="G1270" s="14">
        <f>DATE(VALUE(RIGHT(Raw_Data!G1270,4)),VALUE(MID(Raw_Data!G1270,4,2)),VALUE(LEFT(Raw_Data!G1270,2)))</f>
        <v>46186</v>
      </c>
      <c r="H1270" s="13" t="str">
        <f t="shared" si="76"/>
        <v>Jun-2026</v>
      </c>
      <c r="I1270" s="13" t="str">
        <f t="shared" si="77"/>
        <v>Sat</v>
      </c>
      <c r="J1270" s="13" t="str">
        <f>Raw_Data!H1270</f>
        <v>Present</v>
      </c>
      <c r="K1270" s="15">
        <f>IF(Raw_Data!I1270="","",TIMEVALUE(Raw_Data!I1270))</f>
        <v>0.375</v>
      </c>
      <c r="L1270" s="15">
        <f>IF(Raw_Data!J1270="","",TIMEVALUE(Raw_Data!J1270))</f>
        <v>0.73472222222222228</v>
      </c>
      <c r="M1270" s="13">
        <f>Raw_Data!K1270</f>
        <v>8.64</v>
      </c>
      <c r="N1270" s="13">
        <f>Raw_Data!L1270</f>
        <v>22</v>
      </c>
      <c r="O1270" s="13">
        <f>Raw_Data!M1270</f>
        <v>21</v>
      </c>
      <c r="P1270" s="13">
        <f t="shared" si="78"/>
        <v>1</v>
      </c>
      <c r="Q1270" s="13">
        <f>Raw_Data!O1270</f>
        <v>22</v>
      </c>
      <c r="R1270" s="16">
        <f t="shared" si="79"/>
        <v>95.454545454545453</v>
      </c>
      <c r="S1270" s="16">
        <f>Raw_Data!Q1270</f>
        <v>95.5</v>
      </c>
      <c r="T1270" s="17">
        <f>Raw_Data!R1270</f>
        <v>0.64</v>
      </c>
      <c r="U1270" s="13" t="str">
        <f>Raw_Data!S1270</f>
        <v>High</v>
      </c>
      <c r="V1270" s="13" t="str">
        <f>Raw_Data!T1270</f>
        <v>In Progress</v>
      </c>
    </row>
    <row r="1271" spans="1:22" x14ac:dyDescent="0.3">
      <c r="A1271" s="13" t="str">
        <f>Raw_Data!A1271</f>
        <v>EMP010</v>
      </c>
      <c r="B1271" s="13" t="str">
        <f>Raw_Data!B1271</f>
        <v>Meera Kapoor</v>
      </c>
      <c r="C1271" s="13" t="str">
        <f>Raw_Data!C1271</f>
        <v>Sales</v>
      </c>
      <c r="D1271" s="13" t="str">
        <f>Raw_Data!D1271</f>
        <v>Sales Executive</v>
      </c>
      <c r="E1271" s="13" t="str">
        <f>Raw_Data!E1271</f>
        <v>Kolkata</v>
      </c>
      <c r="F1271" s="13" t="str">
        <f>Raw_Data!F1271</f>
        <v>Sourav Das</v>
      </c>
      <c r="G1271" s="14">
        <f>DATE(VALUE(RIGHT(Raw_Data!G1271,4)),VALUE(MID(Raw_Data!G1271,4,2)),VALUE(LEFT(Raw_Data!G1271,2)))</f>
        <v>46186</v>
      </c>
      <c r="H1271" s="13" t="str">
        <f t="shared" si="76"/>
        <v>Jun-2026</v>
      </c>
      <c r="I1271" s="13" t="str">
        <f t="shared" si="77"/>
        <v>Sat</v>
      </c>
      <c r="J1271" s="13" t="str">
        <f>Raw_Data!H1271</f>
        <v>Present</v>
      </c>
      <c r="K1271" s="15">
        <f>IF(Raw_Data!I1271="","",TIMEVALUE(Raw_Data!I1271))</f>
        <v>0.42777777777777776</v>
      </c>
      <c r="L1271" s="15">
        <f>IF(Raw_Data!J1271="","",TIMEVALUE(Raw_Data!J1271))</f>
        <v>0.76875000000000004</v>
      </c>
      <c r="M1271" s="13">
        <f>Raw_Data!K1271</f>
        <v>8.19</v>
      </c>
      <c r="N1271" s="13">
        <f>Raw_Data!L1271</f>
        <v>17</v>
      </c>
      <c r="O1271" s="13">
        <f>Raw_Data!M1271</f>
        <v>13</v>
      </c>
      <c r="P1271" s="13">
        <f t="shared" si="78"/>
        <v>4</v>
      </c>
      <c r="Q1271" s="13">
        <f>Raw_Data!O1271</f>
        <v>17</v>
      </c>
      <c r="R1271" s="16">
        <f t="shared" si="79"/>
        <v>76.470588235294116</v>
      </c>
      <c r="S1271" s="16">
        <f>Raw_Data!Q1271</f>
        <v>76.5</v>
      </c>
      <c r="T1271" s="17">
        <f>Raw_Data!R1271</f>
        <v>0.19</v>
      </c>
      <c r="U1271" s="13" t="str">
        <f>Raw_Data!S1271</f>
        <v>Critical</v>
      </c>
      <c r="V1271" s="13" t="str">
        <f>Raw_Data!T1271</f>
        <v>Pending</v>
      </c>
    </row>
    <row r="1272" spans="1:22" x14ac:dyDescent="0.3">
      <c r="A1272" s="13" t="str">
        <f>Raw_Data!A1272</f>
        <v>EMP011</v>
      </c>
      <c r="B1272" s="13" t="str">
        <f>Raw_Data!B1272</f>
        <v>Karan Malhotra</v>
      </c>
      <c r="C1272" s="13" t="str">
        <f>Raw_Data!C1272</f>
        <v>Sales</v>
      </c>
      <c r="D1272" s="13" t="str">
        <f>Raw_Data!D1272</f>
        <v>Senior Executive</v>
      </c>
      <c r="E1272" s="13" t="str">
        <f>Raw_Data!E1272</f>
        <v>Kolkata</v>
      </c>
      <c r="F1272" s="13" t="str">
        <f>Raw_Data!F1272</f>
        <v>Sourav Das</v>
      </c>
      <c r="G1272" s="14">
        <f>DATE(VALUE(RIGHT(Raw_Data!G1272,4)),VALUE(MID(Raw_Data!G1272,4,2)),VALUE(LEFT(Raw_Data!G1272,2)))</f>
        <v>46186</v>
      </c>
      <c r="H1272" s="13" t="str">
        <f t="shared" si="76"/>
        <v>Jun-2026</v>
      </c>
      <c r="I1272" s="13" t="str">
        <f t="shared" si="77"/>
        <v>Sat</v>
      </c>
      <c r="J1272" s="13" t="str">
        <f>Raw_Data!H1272</f>
        <v>Leave</v>
      </c>
      <c r="K1272" s="15" t="str">
        <f>IF(Raw_Data!I1272="","",TIMEVALUE(Raw_Data!I1272))</f>
        <v/>
      </c>
      <c r="L1272" s="15" t="str">
        <f>IF(Raw_Data!J1272="","",TIMEVALUE(Raw_Data!J1272))</f>
        <v/>
      </c>
      <c r="M1272" s="13">
        <f>Raw_Data!K1272</f>
        <v>0</v>
      </c>
      <c r="N1272" s="13">
        <f>Raw_Data!L1272</f>
        <v>0</v>
      </c>
      <c r="O1272" s="13">
        <f>Raw_Data!M1272</f>
        <v>0</v>
      </c>
      <c r="P1272" s="13">
        <f t="shared" si="78"/>
        <v>0</v>
      </c>
      <c r="Q1272" s="13">
        <f>Raw_Data!O1272</f>
        <v>0</v>
      </c>
      <c r="R1272" s="16">
        <f t="shared" si="79"/>
        <v>0</v>
      </c>
      <c r="S1272" s="16">
        <f>Raw_Data!Q1272</f>
        <v>0</v>
      </c>
      <c r="T1272" s="17">
        <f>Raw_Data!R1272</f>
        <v>0</v>
      </c>
      <c r="U1272" s="13" t="str">
        <f>Raw_Data!S1272</f>
        <v>Low</v>
      </c>
      <c r="V1272" s="13" t="str">
        <f>Raw_Data!T1272</f>
        <v>Closed</v>
      </c>
    </row>
    <row r="1273" spans="1:22" x14ac:dyDescent="0.3">
      <c r="A1273" s="13" t="str">
        <f>Raw_Data!A1273</f>
        <v>EMP012</v>
      </c>
      <c r="B1273" s="13" t="str">
        <f>Raw_Data!B1273</f>
        <v>Tanya Bose</v>
      </c>
      <c r="C1273" s="13" t="str">
        <f>Raw_Data!C1273</f>
        <v>HR</v>
      </c>
      <c r="D1273" s="13" t="str">
        <f>Raw_Data!D1273</f>
        <v>HR Executive</v>
      </c>
      <c r="E1273" s="13" t="str">
        <f>Raw_Data!E1273</f>
        <v>Kolkata</v>
      </c>
      <c r="F1273" s="13" t="str">
        <f>Raw_Data!F1273</f>
        <v>Ritu Ghosh</v>
      </c>
      <c r="G1273" s="14">
        <f>DATE(VALUE(RIGHT(Raw_Data!G1273,4)),VALUE(MID(Raw_Data!G1273,4,2)),VALUE(LEFT(Raw_Data!G1273,2)))</f>
        <v>46186</v>
      </c>
      <c r="H1273" s="13" t="str">
        <f t="shared" si="76"/>
        <v>Jun-2026</v>
      </c>
      <c r="I1273" s="13" t="str">
        <f t="shared" si="77"/>
        <v>Sat</v>
      </c>
      <c r="J1273" s="13" t="str">
        <f>Raw_Data!H1273</f>
        <v>Present</v>
      </c>
      <c r="K1273" s="15">
        <f>IF(Raw_Data!I1273="","",TIMEVALUE(Raw_Data!I1273))</f>
        <v>0.3888888888888889</v>
      </c>
      <c r="L1273" s="15">
        <f>IF(Raw_Data!J1273="","",TIMEVALUE(Raw_Data!J1273))</f>
        <v>0.72430555555555554</v>
      </c>
      <c r="M1273" s="13">
        <f>Raw_Data!K1273</f>
        <v>8.06</v>
      </c>
      <c r="N1273" s="13">
        <f>Raw_Data!L1273</f>
        <v>20</v>
      </c>
      <c r="O1273" s="13">
        <f>Raw_Data!M1273</f>
        <v>16</v>
      </c>
      <c r="P1273" s="13">
        <f t="shared" si="78"/>
        <v>4</v>
      </c>
      <c r="Q1273" s="13">
        <f>Raw_Data!O1273</f>
        <v>20</v>
      </c>
      <c r="R1273" s="16">
        <f t="shared" si="79"/>
        <v>80</v>
      </c>
      <c r="S1273" s="16">
        <f>Raw_Data!Q1273</f>
        <v>80</v>
      </c>
      <c r="T1273" s="17">
        <f>Raw_Data!R1273</f>
        <v>0.06</v>
      </c>
      <c r="U1273" s="13" t="str">
        <f>Raw_Data!S1273</f>
        <v>Medium</v>
      </c>
      <c r="V1273" s="13" t="str">
        <f>Raw_Data!T1273</f>
        <v>Pending</v>
      </c>
    </row>
    <row r="1274" spans="1:22" x14ac:dyDescent="0.3">
      <c r="A1274" s="13" t="str">
        <f>Raw_Data!A1274</f>
        <v>EMP013</v>
      </c>
      <c r="B1274" s="13" t="str">
        <f>Raw_Data!B1274</f>
        <v>Aditya Jain</v>
      </c>
      <c r="C1274" s="13" t="str">
        <f>Raw_Data!C1274</f>
        <v>Customer Support</v>
      </c>
      <c r="D1274" s="13" t="str">
        <f>Raw_Data!D1274</f>
        <v>Support Executive</v>
      </c>
      <c r="E1274" s="13" t="str">
        <f>Raw_Data!E1274</f>
        <v>Kolkata</v>
      </c>
      <c r="F1274" s="13" t="str">
        <f>Raw_Data!F1274</f>
        <v>Ritu Ghosh</v>
      </c>
      <c r="G1274" s="14">
        <f>DATE(VALUE(RIGHT(Raw_Data!G1274,4)),VALUE(MID(Raw_Data!G1274,4,2)),VALUE(LEFT(Raw_Data!G1274,2)))</f>
        <v>46186</v>
      </c>
      <c r="H1274" s="13" t="str">
        <f t="shared" si="76"/>
        <v>Jun-2026</v>
      </c>
      <c r="I1274" s="13" t="str">
        <f t="shared" si="77"/>
        <v>Sat</v>
      </c>
      <c r="J1274" s="13" t="str">
        <f>Raw_Data!H1274</f>
        <v>Present</v>
      </c>
      <c r="K1274" s="15">
        <f>IF(Raw_Data!I1274="","",TIMEVALUE(Raw_Data!I1274))</f>
        <v>0.42986111111111114</v>
      </c>
      <c r="L1274" s="15">
        <f>IF(Raw_Data!J1274="","",TIMEVALUE(Raw_Data!J1274))</f>
        <v>0.80902777777777779</v>
      </c>
      <c r="M1274" s="13">
        <f>Raw_Data!K1274</f>
        <v>9.11</v>
      </c>
      <c r="N1274" s="13">
        <f>Raw_Data!L1274</f>
        <v>30</v>
      </c>
      <c r="O1274" s="13">
        <f>Raw_Data!M1274</f>
        <v>24</v>
      </c>
      <c r="P1274" s="13">
        <f t="shared" si="78"/>
        <v>6</v>
      </c>
      <c r="Q1274" s="13">
        <f>Raw_Data!O1274</f>
        <v>30</v>
      </c>
      <c r="R1274" s="16">
        <f t="shared" si="79"/>
        <v>80</v>
      </c>
      <c r="S1274" s="16">
        <f>Raw_Data!Q1274</f>
        <v>80</v>
      </c>
      <c r="T1274" s="17">
        <f>Raw_Data!R1274</f>
        <v>1.1100000000000001</v>
      </c>
      <c r="U1274" s="13" t="str">
        <f>Raw_Data!S1274</f>
        <v>High</v>
      </c>
      <c r="V1274" s="13" t="str">
        <f>Raw_Data!T1274</f>
        <v>Pending</v>
      </c>
    </row>
    <row r="1275" spans="1:22" x14ac:dyDescent="0.3">
      <c r="A1275" s="13" t="str">
        <f>Raw_Data!A1275</f>
        <v>EMP014</v>
      </c>
      <c r="B1275" s="13" t="str">
        <f>Raw_Data!B1275</f>
        <v>Neha Agarwal</v>
      </c>
      <c r="C1275" s="13" t="str">
        <f>Raw_Data!C1275</f>
        <v>Customer Support</v>
      </c>
      <c r="D1275" s="13" t="str">
        <f>Raw_Data!D1275</f>
        <v>Support Executive</v>
      </c>
      <c r="E1275" s="13" t="str">
        <f>Raw_Data!E1275</f>
        <v>Kolkata</v>
      </c>
      <c r="F1275" s="13" t="str">
        <f>Raw_Data!F1275</f>
        <v>Ritu Ghosh</v>
      </c>
      <c r="G1275" s="14">
        <f>DATE(VALUE(RIGHT(Raw_Data!G1275,4)),VALUE(MID(Raw_Data!G1275,4,2)),VALUE(LEFT(Raw_Data!G1275,2)))</f>
        <v>46186</v>
      </c>
      <c r="H1275" s="13" t="str">
        <f t="shared" si="76"/>
        <v>Jun-2026</v>
      </c>
      <c r="I1275" s="13" t="str">
        <f t="shared" si="77"/>
        <v>Sat</v>
      </c>
      <c r="J1275" s="13" t="str">
        <f>Raw_Data!H1275</f>
        <v>Late</v>
      </c>
      <c r="K1275" s="15">
        <f>IF(Raw_Data!I1275="","",TIMEVALUE(Raw_Data!I1275))</f>
        <v>0.43125000000000002</v>
      </c>
      <c r="L1275" s="15">
        <f>IF(Raw_Data!J1275="","",TIMEVALUE(Raw_Data!J1275))</f>
        <v>0.81666666666666665</v>
      </c>
      <c r="M1275" s="13">
        <f>Raw_Data!K1275</f>
        <v>9.26</v>
      </c>
      <c r="N1275" s="13">
        <f>Raw_Data!L1275</f>
        <v>34</v>
      </c>
      <c r="O1275" s="13">
        <f>Raw_Data!M1275</f>
        <v>27</v>
      </c>
      <c r="P1275" s="13">
        <f t="shared" si="78"/>
        <v>7</v>
      </c>
      <c r="Q1275" s="13">
        <f>Raw_Data!O1275</f>
        <v>34</v>
      </c>
      <c r="R1275" s="16">
        <f t="shared" si="79"/>
        <v>79.411764705882348</v>
      </c>
      <c r="S1275" s="16">
        <f>Raw_Data!Q1275</f>
        <v>79.400000000000006</v>
      </c>
      <c r="T1275" s="17">
        <f>Raw_Data!R1275</f>
        <v>1.26</v>
      </c>
      <c r="U1275" s="13" t="str">
        <f>Raw_Data!S1275</f>
        <v>Low</v>
      </c>
      <c r="V1275" s="13" t="str">
        <f>Raw_Data!T1275</f>
        <v>Pending</v>
      </c>
    </row>
    <row r="1276" spans="1:22" x14ac:dyDescent="0.3">
      <c r="A1276" s="13" t="str">
        <f>Raw_Data!A1276</f>
        <v>EMP015</v>
      </c>
      <c r="B1276" s="13" t="str">
        <f>Raw_Data!B1276</f>
        <v>Siddharth Roy</v>
      </c>
      <c r="C1276" s="13" t="str">
        <f>Raw_Data!C1276</f>
        <v>Customer Support</v>
      </c>
      <c r="D1276" s="13" t="str">
        <f>Raw_Data!D1276</f>
        <v>Senior Executive</v>
      </c>
      <c r="E1276" s="13" t="str">
        <f>Raw_Data!E1276</f>
        <v>Kolkata</v>
      </c>
      <c r="F1276" s="13" t="str">
        <f>Raw_Data!F1276</f>
        <v>Ritu Ghosh</v>
      </c>
      <c r="G1276" s="14">
        <f>DATE(VALUE(RIGHT(Raw_Data!G1276,4)),VALUE(MID(Raw_Data!G1276,4,2)),VALUE(LEFT(Raw_Data!G1276,2)))</f>
        <v>46186</v>
      </c>
      <c r="H1276" s="13" t="str">
        <f t="shared" si="76"/>
        <v>Jun-2026</v>
      </c>
      <c r="I1276" s="13" t="str">
        <f t="shared" si="77"/>
        <v>Sat</v>
      </c>
      <c r="J1276" s="13" t="str">
        <f>Raw_Data!H1276</f>
        <v>Present</v>
      </c>
      <c r="K1276" s="15">
        <f>IF(Raw_Data!I1276="","",TIMEVALUE(Raw_Data!I1276))</f>
        <v>0.37777777777777777</v>
      </c>
      <c r="L1276" s="15">
        <f>IF(Raw_Data!J1276="","",TIMEVALUE(Raw_Data!J1276))</f>
        <v>0.72777777777777775</v>
      </c>
      <c r="M1276" s="13">
        <f>Raw_Data!K1276</f>
        <v>8.4</v>
      </c>
      <c r="N1276" s="13">
        <f>Raw_Data!L1276</f>
        <v>23</v>
      </c>
      <c r="O1276" s="13">
        <f>Raw_Data!M1276</f>
        <v>16</v>
      </c>
      <c r="P1276" s="13">
        <f t="shared" si="78"/>
        <v>7</v>
      </c>
      <c r="Q1276" s="13">
        <f>Raw_Data!O1276</f>
        <v>23</v>
      </c>
      <c r="R1276" s="16">
        <f t="shared" si="79"/>
        <v>69.565217391304344</v>
      </c>
      <c r="S1276" s="16">
        <f>Raw_Data!Q1276</f>
        <v>69.599999999999994</v>
      </c>
      <c r="T1276" s="17">
        <f>Raw_Data!R1276</f>
        <v>0.4</v>
      </c>
      <c r="U1276" s="13" t="str">
        <f>Raw_Data!S1276</f>
        <v>High</v>
      </c>
      <c r="V1276" s="13" t="str">
        <f>Raw_Data!T1276</f>
        <v>Pending</v>
      </c>
    </row>
    <row r="1277" spans="1:22" x14ac:dyDescent="0.3">
      <c r="A1277" s="13" t="str">
        <f>Raw_Data!A1277</f>
        <v>EMP016</v>
      </c>
      <c r="B1277" s="13" t="str">
        <f>Raw_Data!B1277</f>
        <v>Pooja Saha</v>
      </c>
      <c r="C1277" s="13" t="str">
        <f>Raw_Data!C1277</f>
        <v>Operations</v>
      </c>
      <c r="D1277" s="13" t="str">
        <f>Raw_Data!D1277</f>
        <v>Process Executive</v>
      </c>
      <c r="E1277" s="13" t="str">
        <f>Raw_Data!E1277</f>
        <v>Durgapur</v>
      </c>
      <c r="F1277" s="13" t="str">
        <f>Raw_Data!F1277</f>
        <v>Amit Roy</v>
      </c>
      <c r="G1277" s="14">
        <f>DATE(VALUE(RIGHT(Raw_Data!G1277,4)),VALUE(MID(Raw_Data!G1277,4,2)),VALUE(LEFT(Raw_Data!G1277,2)))</f>
        <v>46186</v>
      </c>
      <c r="H1277" s="13" t="str">
        <f t="shared" si="76"/>
        <v>Jun-2026</v>
      </c>
      <c r="I1277" s="13" t="str">
        <f t="shared" si="77"/>
        <v>Sat</v>
      </c>
      <c r="J1277" s="13" t="str">
        <f>Raw_Data!H1277</f>
        <v>Absent</v>
      </c>
      <c r="K1277" s="15" t="str">
        <f>IF(Raw_Data!I1277="","",TIMEVALUE(Raw_Data!I1277))</f>
        <v/>
      </c>
      <c r="L1277" s="15" t="str">
        <f>IF(Raw_Data!J1277="","",TIMEVALUE(Raw_Data!J1277))</f>
        <v/>
      </c>
      <c r="M1277" s="13">
        <f>Raw_Data!K1277</f>
        <v>0</v>
      </c>
      <c r="N1277" s="13">
        <f>Raw_Data!L1277</f>
        <v>0</v>
      </c>
      <c r="O1277" s="13">
        <f>Raw_Data!M1277</f>
        <v>0</v>
      </c>
      <c r="P1277" s="13">
        <f t="shared" si="78"/>
        <v>0</v>
      </c>
      <c r="Q1277" s="13">
        <f>Raw_Data!O1277</f>
        <v>0</v>
      </c>
      <c r="R1277" s="16">
        <f t="shared" si="79"/>
        <v>0</v>
      </c>
      <c r="S1277" s="16">
        <f>Raw_Data!Q1277</f>
        <v>0</v>
      </c>
      <c r="T1277" s="17">
        <f>Raw_Data!R1277</f>
        <v>0</v>
      </c>
      <c r="U1277" s="13" t="str">
        <f>Raw_Data!S1277</f>
        <v>Low</v>
      </c>
      <c r="V1277" s="13" t="str">
        <f>Raw_Data!T1277</f>
        <v>Closed</v>
      </c>
    </row>
    <row r="1278" spans="1:22" x14ac:dyDescent="0.3">
      <c r="A1278" s="13" t="str">
        <f>Raw_Data!A1278</f>
        <v>EMP017</v>
      </c>
      <c r="B1278" s="13" t="str">
        <f>Raw_Data!B1278</f>
        <v>Abhishek Paul</v>
      </c>
      <c r="C1278" s="13" t="str">
        <f>Raw_Data!C1278</f>
        <v>Operations</v>
      </c>
      <c r="D1278" s="13" t="str">
        <f>Raw_Data!D1278</f>
        <v>Process Executive</v>
      </c>
      <c r="E1278" s="13" t="str">
        <f>Raw_Data!E1278</f>
        <v>Durgapur</v>
      </c>
      <c r="F1278" s="13" t="str">
        <f>Raw_Data!F1278</f>
        <v>Amit Roy</v>
      </c>
      <c r="G1278" s="14">
        <f>DATE(VALUE(RIGHT(Raw_Data!G1278,4)),VALUE(MID(Raw_Data!G1278,4,2)),VALUE(LEFT(Raw_Data!G1278,2)))</f>
        <v>46186</v>
      </c>
      <c r="H1278" s="13" t="str">
        <f t="shared" si="76"/>
        <v>Jun-2026</v>
      </c>
      <c r="I1278" s="13" t="str">
        <f t="shared" si="77"/>
        <v>Sat</v>
      </c>
      <c r="J1278" s="13" t="str">
        <f>Raw_Data!H1278</f>
        <v>Half Day</v>
      </c>
      <c r="K1278" s="15">
        <f>IF(Raw_Data!I1278="","",TIMEVALUE(Raw_Data!I1278))</f>
        <v>0.37847222222222221</v>
      </c>
      <c r="L1278" s="15">
        <f>IF(Raw_Data!J1278="","",TIMEVALUE(Raw_Data!J1278))</f>
        <v>0.57986111111111116</v>
      </c>
      <c r="M1278" s="13">
        <f>Raw_Data!K1278</f>
        <v>4.84</v>
      </c>
      <c r="N1278" s="13">
        <f>Raw_Data!L1278</f>
        <v>9</v>
      </c>
      <c r="O1278" s="13">
        <f>Raw_Data!M1278</f>
        <v>7</v>
      </c>
      <c r="P1278" s="13">
        <f t="shared" si="78"/>
        <v>2</v>
      </c>
      <c r="Q1278" s="13">
        <f>Raw_Data!O1278</f>
        <v>9</v>
      </c>
      <c r="R1278" s="16">
        <f t="shared" si="79"/>
        <v>77.777777777777786</v>
      </c>
      <c r="S1278" s="16">
        <f>Raw_Data!Q1278</f>
        <v>77.8</v>
      </c>
      <c r="T1278" s="17">
        <f>Raw_Data!R1278</f>
        <v>0</v>
      </c>
      <c r="U1278" s="13" t="str">
        <f>Raw_Data!S1278</f>
        <v>Medium</v>
      </c>
      <c r="V1278" s="13" t="str">
        <f>Raw_Data!T1278</f>
        <v>In Progress</v>
      </c>
    </row>
    <row r="1279" spans="1:22" x14ac:dyDescent="0.3">
      <c r="A1279" s="13" t="str">
        <f>Raw_Data!A1279</f>
        <v>EMP018</v>
      </c>
      <c r="B1279" s="13" t="str">
        <f>Raw_Data!B1279</f>
        <v>Nandini Ghosh</v>
      </c>
      <c r="C1279" s="13" t="str">
        <f>Raw_Data!C1279</f>
        <v>Finance</v>
      </c>
      <c r="D1279" s="13" t="str">
        <f>Raw_Data!D1279</f>
        <v>Finance Executive</v>
      </c>
      <c r="E1279" s="13" t="str">
        <f>Raw_Data!E1279</f>
        <v>Durgapur</v>
      </c>
      <c r="F1279" s="13" t="str">
        <f>Raw_Data!F1279</f>
        <v>Neha Sen</v>
      </c>
      <c r="G1279" s="14">
        <f>DATE(VALUE(RIGHT(Raw_Data!G1279,4)),VALUE(MID(Raw_Data!G1279,4,2)),VALUE(LEFT(Raw_Data!G1279,2)))</f>
        <v>46186</v>
      </c>
      <c r="H1279" s="13" t="str">
        <f t="shared" si="76"/>
        <v>Jun-2026</v>
      </c>
      <c r="I1279" s="13" t="str">
        <f t="shared" si="77"/>
        <v>Sat</v>
      </c>
      <c r="J1279" s="13" t="str">
        <f>Raw_Data!H1279</f>
        <v>Present</v>
      </c>
      <c r="K1279" s="15">
        <f>IF(Raw_Data!I1279="","",TIMEVALUE(Raw_Data!I1279))</f>
        <v>0.37638888888888888</v>
      </c>
      <c r="L1279" s="15">
        <f>IF(Raw_Data!J1279="","",TIMEVALUE(Raw_Data!J1279))</f>
        <v>0.68680555555555556</v>
      </c>
      <c r="M1279" s="13">
        <f>Raw_Data!K1279</f>
        <v>7.45</v>
      </c>
      <c r="N1279" s="13">
        <f>Raw_Data!L1279</f>
        <v>17</v>
      </c>
      <c r="O1279" s="13">
        <f>Raw_Data!M1279</f>
        <v>17</v>
      </c>
      <c r="P1279" s="13">
        <f t="shared" si="78"/>
        <v>0</v>
      </c>
      <c r="Q1279" s="13">
        <f>Raw_Data!O1279</f>
        <v>17</v>
      </c>
      <c r="R1279" s="16">
        <f t="shared" si="79"/>
        <v>100</v>
      </c>
      <c r="S1279" s="16">
        <f>Raw_Data!Q1279</f>
        <v>100</v>
      </c>
      <c r="T1279" s="17">
        <f>Raw_Data!R1279</f>
        <v>0</v>
      </c>
      <c r="U1279" s="13" t="str">
        <f>Raw_Data!S1279</f>
        <v>Low</v>
      </c>
      <c r="V1279" s="13" t="str">
        <f>Raw_Data!T1279</f>
        <v>Closed</v>
      </c>
    </row>
    <row r="1280" spans="1:22" x14ac:dyDescent="0.3">
      <c r="A1280" s="13" t="str">
        <f>Raw_Data!A1280</f>
        <v>EMP019</v>
      </c>
      <c r="B1280" s="13" t="str">
        <f>Raw_Data!B1280</f>
        <v>Manish Kumar</v>
      </c>
      <c r="C1280" s="13" t="str">
        <f>Raw_Data!C1280</f>
        <v>Sales</v>
      </c>
      <c r="D1280" s="13" t="str">
        <f>Raw_Data!D1280</f>
        <v>Sales Executive</v>
      </c>
      <c r="E1280" s="13" t="str">
        <f>Raw_Data!E1280</f>
        <v>Durgapur</v>
      </c>
      <c r="F1280" s="13" t="str">
        <f>Raw_Data!F1280</f>
        <v>Sourav Das</v>
      </c>
      <c r="G1280" s="14">
        <f>DATE(VALUE(RIGHT(Raw_Data!G1280,4)),VALUE(MID(Raw_Data!G1280,4,2)),VALUE(LEFT(Raw_Data!G1280,2)))</f>
        <v>46186</v>
      </c>
      <c r="H1280" s="13" t="str">
        <f t="shared" si="76"/>
        <v>Jun-2026</v>
      </c>
      <c r="I1280" s="13" t="str">
        <f t="shared" si="77"/>
        <v>Sat</v>
      </c>
      <c r="J1280" s="13" t="str">
        <f>Raw_Data!H1280</f>
        <v>Present</v>
      </c>
      <c r="K1280" s="15">
        <f>IF(Raw_Data!I1280="","",TIMEVALUE(Raw_Data!I1280))</f>
        <v>0.42222222222222222</v>
      </c>
      <c r="L1280" s="15">
        <f>IF(Raw_Data!J1280="","",TIMEVALUE(Raw_Data!J1280))</f>
        <v>0.74375000000000002</v>
      </c>
      <c r="M1280" s="13">
        <f>Raw_Data!K1280</f>
        <v>7.73</v>
      </c>
      <c r="N1280" s="13">
        <f>Raw_Data!L1280</f>
        <v>19</v>
      </c>
      <c r="O1280" s="13">
        <f>Raw_Data!M1280</f>
        <v>15</v>
      </c>
      <c r="P1280" s="13">
        <f t="shared" si="78"/>
        <v>4</v>
      </c>
      <c r="Q1280" s="13">
        <f>Raw_Data!O1280</f>
        <v>19</v>
      </c>
      <c r="R1280" s="16">
        <f t="shared" si="79"/>
        <v>78.94736842105263</v>
      </c>
      <c r="S1280" s="16">
        <f>Raw_Data!Q1280</f>
        <v>78.900000000000006</v>
      </c>
      <c r="T1280" s="17">
        <f>Raw_Data!R1280</f>
        <v>0</v>
      </c>
      <c r="U1280" s="13" t="str">
        <f>Raw_Data!S1280</f>
        <v>Medium</v>
      </c>
      <c r="V1280" s="13" t="str">
        <f>Raw_Data!T1280</f>
        <v>Pending</v>
      </c>
    </row>
    <row r="1281" spans="1:22" x14ac:dyDescent="0.3">
      <c r="A1281" s="13" t="str">
        <f>Raw_Data!A1281</f>
        <v>EMP020</v>
      </c>
      <c r="B1281" s="13" t="str">
        <f>Raw_Data!B1281</f>
        <v>Riya Chatterjee</v>
      </c>
      <c r="C1281" s="13" t="str">
        <f>Raw_Data!C1281</f>
        <v>Customer Support</v>
      </c>
      <c r="D1281" s="13" t="str">
        <f>Raw_Data!D1281</f>
        <v>Support Executive</v>
      </c>
      <c r="E1281" s="13" t="str">
        <f>Raw_Data!E1281</f>
        <v>Durgapur</v>
      </c>
      <c r="F1281" s="13" t="str">
        <f>Raw_Data!F1281</f>
        <v>Ritu Ghosh</v>
      </c>
      <c r="G1281" s="14">
        <f>DATE(VALUE(RIGHT(Raw_Data!G1281,4)),VALUE(MID(Raw_Data!G1281,4,2)),VALUE(LEFT(Raw_Data!G1281,2)))</f>
        <v>46186</v>
      </c>
      <c r="H1281" s="13" t="str">
        <f t="shared" si="76"/>
        <v>Jun-2026</v>
      </c>
      <c r="I1281" s="13" t="str">
        <f t="shared" si="77"/>
        <v>Sat</v>
      </c>
      <c r="J1281" s="13" t="str">
        <f>Raw_Data!H1281</f>
        <v>Present</v>
      </c>
      <c r="K1281" s="15">
        <f>IF(Raw_Data!I1281="","",TIMEVALUE(Raw_Data!I1281))</f>
        <v>0.37777777777777777</v>
      </c>
      <c r="L1281" s="15">
        <f>IF(Raw_Data!J1281="","",TIMEVALUE(Raw_Data!J1281))</f>
        <v>0.76944444444444449</v>
      </c>
      <c r="M1281" s="13">
        <f>Raw_Data!K1281</f>
        <v>9.41</v>
      </c>
      <c r="N1281" s="13">
        <f>Raw_Data!L1281</f>
        <v>24</v>
      </c>
      <c r="O1281" s="13">
        <f>Raw_Data!M1281</f>
        <v>24</v>
      </c>
      <c r="P1281" s="13">
        <f t="shared" si="78"/>
        <v>0</v>
      </c>
      <c r="Q1281" s="13">
        <f>Raw_Data!O1281</f>
        <v>24</v>
      </c>
      <c r="R1281" s="16">
        <f t="shared" si="79"/>
        <v>100</v>
      </c>
      <c r="S1281" s="16">
        <f>Raw_Data!Q1281</f>
        <v>100</v>
      </c>
      <c r="T1281" s="17">
        <f>Raw_Data!R1281</f>
        <v>1.41</v>
      </c>
      <c r="U1281" s="13" t="str">
        <f>Raw_Data!S1281</f>
        <v>Low</v>
      </c>
      <c r="V1281" s="13" t="str">
        <f>Raw_Data!T1281</f>
        <v>Closed</v>
      </c>
    </row>
    <row r="1282" spans="1:22" x14ac:dyDescent="0.3">
      <c r="A1282" s="13" t="str">
        <f>Raw_Data!A1282</f>
        <v>EMP001</v>
      </c>
      <c r="B1282" s="13" t="str">
        <f>Raw_Data!B1282</f>
        <v>Aarav Sharma</v>
      </c>
      <c r="C1282" s="13" t="str">
        <f>Raw_Data!C1282</f>
        <v>Operations</v>
      </c>
      <c r="D1282" s="13" t="str">
        <f>Raw_Data!D1282</f>
        <v>MIS Executive</v>
      </c>
      <c r="E1282" s="13" t="str">
        <f>Raw_Data!E1282</f>
        <v>Kolkata</v>
      </c>
      <c r="F1282" s="13" t="str">
        <f>Raw_Data!F1282</f>
        <v>Amit Roy</v>
      </c>
      <c r="G1282" s="14">
        <f>DATE(VALUE(RIGHT(Raw_Data!G1282,4)),VALUE(MID(Raw_Data!G1282,4,2)),VALUE(LEFT(Raw_Data!G1282,2)))</f>
        <v>46188</v>
      </c>
      <c r="H1282" s="13" t="str">
        <f t="shared" ref="H1282:H1345" si="80">TEXT(G1282,"mmm-yyyy")</f>
        <v>Jun-2026</v>
      </c>
      <c r="I1282" s="13" t="str">
        <f t="shared" ref="I1282:I1345" si="81">TEXT(G1282,"ddd")</f>
        <v>Mon</v>
      </c>
      <c r="J1282" s="13" t="str">
        <f>Raw_Data!H1282</f>
        <v>Present</v>
      </c>
      <c r="K1282" s="15">
        <f>IF(Raw_Data!I1282="","",TIMEVALUE(Raw_Data!I1282))</f>
        <v>0.38750000000000001</v>
      </c>
      <c r="L1282" s="15">
        <f>IF(Raw_Data!J1282="","",TIMEVALUE(Raw_Data!J1282))</f>
        <v>0.76388888888888884</v>
      </c>
      <c r="M1282" s="13">
        <f>Raw_Data!K1282</f>
        <v>9.0399999999999991</v>
      </c>
      <c r="N1282" s="13">
        <f>Raw_Data!L1282</f>
        <v>19</v>
      </c>
      <c r="O1282" s="13">
        <f>Raw_Data!M1282</f>
        <v>17</v>
      </c>
      <c r="P1282" s="13">
        <f t="shared" ref="P1282:P1345" si="82">N1282-O1282</f>
        <v>2</v>
      </c>
      <c r="Q1282" s="13">
        <f>Raw_Data!O1282</f>
        <v>19</v>
      </c>
      <c r="R1282" s="16">
        <f t="shared" ref="R1282:R1345" si="83">IFERROR(O1282/N1282*100,0)</f>
        <v>89.473684210526315</v>
      </c>
      <c r="S1282" s="16">
        <f>Raw_Data!Q1282</f>
        <v>89.5</v>
      </c>
      <c r="T1282" s="17">
        <f>Raw_Data!R1282</f>
        <v>1.04</v>
      </c>
      <c r="U1282" s="13" t="str">
        <f>Raw_Data!S1282</f>
        <v>Medium</v>
      </c>
      <c r="V1282" s="13" t="str">
        <f>Raw_Data!T1282</f>
        <v>In Progress</v>
      </c>
    </row>
    <row r="1283" spans="1:22" x14ac:dyDescent="0.3">
      <c r="A1283" s="13" t="str">
        <f>Raw_Data!A1283</f>
        <v>EMP002</v>
      </c>
      <c r="B1283" s="13" t="str">
        <f>Raw_Data!B1283</f>
        <v>Priya Singh</v>
      </c>
      <c r="C1283" s="13" t="str">
        <f>Raw_Data!C1283</f>
        <v>Operations</v>
      </c>
      <c r="D1283" s="13" t="str">
        <f>Raw_Data!D1283</f>
        <v>Process Executive</v>
      </c>
      <c r="E1283" s="13" t="str">
        <f>Raw_Data!E1283</f>
        <v>Kolkata</v>
      </c>
      <c r="F1283" s="13" t="str">
        <f>Raw_Data!F1283</f>
        <v>Amit Roy</v>
      </c>
      <c r="G1283" s="14">
        <f>DATE(VALUE(RIGHT(Raw_Data!G1283,4)),VALUE(MID(Raw_Data!G1283,4,2)),VALUE(LEFT(Raw_Data!G1283,2)))</f>
        <v>46188</v>
      </c>
      <c r="H1283" s="13" t="str">
        <f t="shared" si="80"/>
        <v>Jun-2026</v>
      </c>
      <c r="I1283" s="13" t="str">
        <f t="shared" si="81"/>
        <v>Mon</v>
      </c>
      <c r="J1283" s="13" t="str">
        <f>Raw_Data!H1283</f>
        <v>Present</v>
      </c>
      <c r="K1283" s="15">
        <f>IF(Raw_Data!I1283="","",TIMEVALUE(Raw_Data!I1283))</f>
        <v>0.43055555555555558</v>
      </c>
      <c r="L1283" s="15">
        <f>IF(Raw_Data!J1283="","",TIMEVALUE(Raw_Data!J1283))</f>
        <v>0.7944444444444444</v>
      </c>
      <c r="M1283" s="13">
        <f>Raw_Data!K1283</f>
        <v>8.74</v>
      </c>
      <c r="N1283" s="13">
        <f>Raw_Data!L1283</f>
        <v>14</v>
      </c>
      <c r="O1283" s="13">
        <f>Raw_Data!M1283</f>
        <v>14</v>
      </c>
      <c r="P1283" s="13">
        <f t="shared" si="82"/>
        <v>0</v>
      </c>
      <c r="Q1283" s="13">
        <f>Raw_Data!O1283</f>
        <v>14</v>
      </c>
      <c r="R1283" s="16">
        <f t="shared" si="83"/>
        <v>100</v>
      </c>
      <c r="S1283" s="16">
        <f>Raw_Data!Q1283</f>
        <v>100</v>
      </c>
      <c r="T1283" s="17">
        <f>Raw_Data!R1283</f>
        <v>0.74</v>
      </c>
      <c r="U1283" s="13" t="str">
        <f>Raw_Data!S1283</f>
        <v>Low</v>
      </c>
      <c r="V1283" s="13" t="str">
        <f>Raw_Data!T1283</f>
        <v>Closed</v>
      </c>
    </row>
    <row r="1284" spans="1:22" x14ac:dyDescent="0.3">
      <c r="A1284" s="13" t="str">
        <f>Raw_Data!A1284</f>
        <v>EMP003</v>
      </c>
      <c r="B1284" s="13" t="str">
        <f>Raw_Data!B1284</f>
        <v>Rahul Verma</v>
      </c>
      <c r="C1284" s="13" t="str">
        <f>Raw_Data!C1284</f>
        <v>Operations</v>
      </c>
      <c r="D1284" s="13" t="str">
        <f>Raw_Data!D1284</f>
        <v>Process Executive</v>
      </c>
      <c r="E1284" s="13" t="str">
        <f>Raw_Data!E1284</f>
        <v>Kolkata</v>
      </c>
      <c r="F1284" s="13" t="str">
        <f>Raw_Data!F1284</f>
        <v>Amit Roy</v>
      </c>
      <c r="G1284" s="14">
        <f>DATE(VALUE(RIGHT(Raw_Data!G1284,4)),VALUE(MID(Raw_Data!G1284,4,2)),VALUE(LEFT(Raw_Data!G1284,2)))</f>
        <v>46188</v>
      </c>
      <c r="H1284" s="13" t="str">
        <f t="shared" si="80"/>
        <v>Jun-2026</v>
      </c>
      <c r="I1284" s="13" t="str">
        <f t="shared" si="81"/>
        <v>Mon</v>
      </c>
      <c r="J1284" s="13" t="str">
        <f>Raw_Data!H1284</f>
        <v>Present</v>
      </c>
      <c r="K1284" s="15">
        <f>IF(Raw_Data!I1284="","",TIMEVALUE(Raw_Data!I1284))</f>
        <v>0.38124999999999998</v>
      </c>
      <c r="L1284" s="15">
        <f>IF(Raw_Data!J1284="","",TIMEVALUE(Raw_Data!J1284))</f>
        <v>0.68958333333333333</v>
      </c>
      <c r="M1284" s="13">
        <f>Raw_Data!K1284</f>
        <v>7.41</v>
      </c>
      <c r="N1284" s="13">
        <f>Raw_Data!L1284</f>
        <v>20</v>
      </c>
      <c r="O1284" s="13">
        <f>Raw_Data!M1284</f>
        <v>14</v>
      </c>
      <c r="P1284" s="13">
        <f t="shared" si="82"/>
        <v>6</v>
      </c>
      <c r="Q1284" s="13">
        <f>Raw_Data!O1284</f>
        <v>20</v>
      </c>
      <c r="R1284" s="16">
        <f t="shared" si="83"/>
        <v>70</v>
      </c>
      <c r="S1284" s="16">
        <f>Raw_Data!Q1284</f>
        <v>70</v>
      </c>
      <c r="T1284" s="17">
        <f>Raw_Data!R1284</f>
        <v>0</v>
      </c>
      <c r="U1284" s="13" t="str">
        <f>Raw_Data!S1284</f>
        <v>Medium</v>
      </c>
      <c r="V1284" s="13" t="str">
        <f>Raw_Data!T1284</f>
        <v>Pending</v>
      </c>
    </row>
    <row r="1285" spans="1:22" x14ac:dyDescent="0.3">
      <c r="A1285" s="13" t="str">
        <f>Raw_Data!A1285</f>
        <v>EMP004</v>
      </c>
      <c r="B1285" s="13" t="str">
        <f>Raw_Data!B1285</f>
        <v>Sneha Das</v>
      </c>
      <c r="C1285" s="13" t="str">
        <f>Raw_Data!C1285</f>
        <v>Operations</v>
      </c>
      <c r="D1285" s="13" t="str">
        <f>Raw_Data!D1285</f>
        <v>Senior Executive</v>
      </c>
      <c r="E1285" s="13" t="str">
        <f>Raw_Data!E1285</f>
        <v>Kolkata</v>
      </c>
      <c r="F1285" s="13" t="str">
        <f>Raw_Data!F1285</f>
        <v>Amit Roy</v>
      </c>
      <c r="G1285" s="14">
        <f>DATE(VALUE(RIGHT(Raw_Data!G1285,4)),VALUE(MID(Raw_Data!G1285,4,2)),VALUE(LEFT(Raw_Data!G1285,2)))</f>
        <v>46188</v>
      </c>
      <c r="H1285" s="13" t="str">
        <f t="shared" si="80"/>
        <v>Jun-2026</v>
      </c>
      <c r="I1285" s="13" t="str">
        <f t="shared" si="81"/>
        <v>Mon</v>
      </c>
      <c r="J1285" s="13" t="str">
        <f>Raw_Data!H1285</f>
        <v>Late</v>
      </c>
      <c r="K1285" s="15">
        <f>IF(Raw_Data!I1285="","",TIMEVALUE(Raw_Data!I1285))</f>
        <v>0.47916666666666669</v>
      </c>
      <c r="L1285" s="15">
        <f>IF(Raw_Data!J1285="","",TIMEVALUE(Raw_Data!J1285))</f>
        <v>0.79027777777777775</v>
      </c>
      <c r="M1285" s="13">
        <f>Raw_Data!K1285</f>
        <v>7.48</v>
      </c>
      <c r="N1285" s="13">
        <f>Raw_Data!L1285</f>
        <v>17</v>
      </c>
      <c r="O1285" s="13">
        <f>Raw_Data!M1285</f>
        <v>17</v>
      </c>
      <c r="P1285" s="13">
        <f t="shared" si="82"/>
        <v>0</v>
      </c>
      <c r="Q1285" s="13">
        <f>Raw_Data!O1285</f>
        <v>17</v>
      </c>
      <c r="R1285" s="16">
        <f t="shared" si="83"/>
        <v>100</v>
      </c>
      <c r="S1285" s="16">
        <f>Raw_Data!Q1285</f>
        <v>100</v>
      </c>
      <c r="T1285" s="17">
        <f>Raw_Data!R1285</f>
        <v>0</v>
      </c>
      <c r="U1285" s="13" t="str">
        <f>Raw_Data!S1285</f>
        <v>Low</v>
      </c>
      <c r="V1285" s="13" t="str">
        <f>Raw_Data!T1285</f>
        <v>Closed</v>
      </c>
    </row>
    <row r="1286" spans="1:22" x14ac:dyDescent="0.3">
      <c r="A1286" s="13" t="str">
        <f>Raw_Data!A1286</f>
        <v>EMP005</v>
      </c>
      <c r="B1286" s="13" t="str">
        <f>Raw_Data!B1286</f>
        <v>Vikram Patel</v>
      </c>
      <c r="C1286" s="13" t="str">
        <f>Raw_Data!C1286</f>
        <v>Operations</v>
      </c>
      <c r="D1286" s="13" t="str">
        <f>Raw_Data!D1286</f>
        <v>Process Executive</v>
      </c>
      <c r="E1286" s="13" t="str">
        <f>Raw_Data!E1286</f>
        <v>Kolkata</v>
      </c>
      <c r="F1286" s="13" t="str">
        <f>Raw_Data!F1286</f>
        <v>Amit Roy</v>
      </c>
      <c r="G1286" s="14">
        <f>DATE(VALUE(RIGHT(Raw_Data!G1286,4)),VALUE(MID(Raw_Data!G1286,4,2)),VALUE(LEFT(Raw_Data!G1286,2)))</f>
        <v>46188</v>
      </c>
      <c r="H1286" s="13" t="str">
        <f t="shared" si="80"/>
        <v>Jun-2026</v>
      </c>
      <c r="I1286" s="13" t="str">
        <f t="shared" si="81"/>
        <v>Mon</v>
      </c>
      <c r="J1286" s="13" t="str">
        <f>Raw_Data!H1286</f>
        <v>Present</v>
      </c>
      <c r="K1286" s="15">
        <f>IF(Raw_Data!I1286="","",TIMEVALUE(Raw_Data!I1286))</f>
        <v>0.38124999999999998</v>
      </c>
      <c r="L1286" s="15">
        <f>IF(Raw_Data!J1286="","",TIMEVALUE(Raw_Data!J1286))</f>
        <v>0.6875</v>
      </c>
      <c r="M1286" s="13">
        <f>Raw_Data!K1286</f>
        <v>7.35</v>
      </c>
      <c r="N1286" s="13">
        <f>Raw_Data!L1286</f>
        <v>31</v>
      </c>
      <c r="O1286" s="13">
        <f>Raw_Data!M1286</f>
        <v>28</v>
      </c>
      <c r="P1286" s="13">
        <f t="shared" si="82"/>
        <v>3</v>
      </c>
      <c r="Q1286" s="13">
        <f>Raw_Data!O1286</f>
        <v>31</v>
      </c>
      <c r="R1286" s="16">
        <f t="shared" si="83"/>
        <v>90.322580645161281</v>
      </c>
      <c r="S1286" s="16">
        <f>Raw_Data!Q1286</f>
        <v>90.3</v>
      </c>
      <c r="T1286" s="17">
        <f>Raw_Data!R1286</f>
        <v>0</v>
      </c>
      <c r="U1286" s="13" t="str">
        <f>Raw_Data!S1286</f>
        <v>High</v>
      </c>
      <c r="V1286" s="13" t="str">
        <f>Raw_Data!T1286</f>
        <v>In Progress</v>
      </c>
    </row>
    <row r="1287" spans="1:22" x14ac:dyDescent="0.3">
      <c r="A1287" s="13" t="str">
        <f>Raw_Data!A1287</f>
        <v>EMP006</v>
      </c>
      <c r="B1287" s="13" t="str">
        <f>Raw_Data!B1287</f>
        <v>Ananya Gupta</v>
      </c>
      <c r="C1287" s="13" t="str">
        <f>Raw_Data!C1287</f>
        <v>Finance</v>
      </c>
      <c r="D1287" s="13" t="str">
        <f>Raw_Data!D1287</f>
        <v>Finance Executive</v>
      </c>
      <c r="E1287" s="13" t="str">
        <f>Raw_Data!E1287</f>
        <v>Kolkata</v>
      </c>
      <c r="F1287" s="13" t="str">
        <f>Raw_Data!F1287</f>
        <v>Neha Sen</v>
      </c>
      <c r="G1287" s="14">
        <f>DATE(VALUE(RIGHT(Raw_Data!G1287,4)),VALUE(MID(Raw_Data!G1287,4,2)),VALUE(LEFT(Raw_Data!G1287,2)))</f>
        <v>46188</v>
      </c>
      <c r="H1287" s="13" t="str">
        <f t="shared" si="80"/>
        <v>Jun-2026</v>
      </c>
      <c r="I1287" s="13" t="str">
        <f t="shared" si="81"/>
        <v>Mon</v>
      </c>
      <c r="J1287" s="13" t="str">
        <f>Raw_Data!H1287</f>
        <v>Leave</v>
      </c>
      <c r="K1287" s="15" t="str">
        <f>IF(Raw_Data!I1287="","",TIMEVALUE(Raw_Data!I1287))</f>
        <v/>
      </c>
      <c r="L1287" s="15" t="str">
        <f>IF(Raw_Data!J1287="","",TIMEVALUE(Raw_Data!J1287))</f>
        <v/>
      </c>
      <c r="M1287" s="13">
        <f>Raw_Data!K1287</f>
        <v>0</v>
      </c>
      <c r="N1287" s="13">
        <f>Raw_Data!L1287</f>
        <v>0</v>
      </c>
      <c r="O1287" s="13">
        <f>Raw_Data!M1287</f>
        <v>0</v>
      </c>
      <c r="P1287" s="13">
        <f t="shared" si="82"/>
        <v>0</v>
      </c>
      <c r="Q1287" s="13">
        <f>Raw_Data!O1287</f>
        <v>0</v>
      </c>
      <c r="R1287" s="16">
        <f t="shared" si="83"/>
        <v>0</v>
      </c>
      <c r="S1287" s="16">
        <f>Raw_Data!Q1287</f>
        <v>0</v>
      </c>
      <c r="T1287" s="17">
        <f>Raw_Data!R1287</f>
        <v>0</v>
      </c>
      <c r="U1287" s="13" t="str">
        <f>Raw_Data!S1287</f>
        <v>Low</v>
      </c>
      <c r="V1287" s="13" t="str">
        <f>Raw_Data!T1287</f>
        <v>Closed</v>
      </c>
    </row>
    <row r="1288" spans="1:22" x14ac:dyDescent="0.3">
      <c r="A1288" s="13" t="str">
        <f>Raw_Data!A1288</f>
        <v>EMP007</v>
      </c>
      <c r="B1288" s="13" t="str">
        <f>Raw_Data!B1288</f>
        <v>Rohan Mehta</v>
      </c>
      <c r="C1288" s="13" t="str">
        <f>Raw_Data!C1288</f>
        <v>Finance</v>
      </c>
      <c r="D1288" s="13" t="str">
        <f>Raw_Data!D1288</f>
        <v>Accounts Executive</v>
      </c>
      <c r="E1288" s="13" t="str">
        <f>Raw_Data!E1288</f>
        <v>Kolkata</v>
      </c>
      <c r="F1288" s="13" t="str">
        <f>Raw_Data!F1288</f>
        <v>Neha Sen</v>
      </c>
      <c r="G1288" s="14">
        <f>DATE(VALUE(RIGHT(Raw_Data!G1288,4)),VALUE(MID(Raw_Data!G1288,4,2)),VALUE(LEFT(Raw_Data!G1288,2)))</f>
        <v>46188</v>
      </c>
      <c r="H1288" s="13" t="str">
        <f t="shared" si="80"/>
        <v>Jun-2026</v>
      </c>
      <c r="I1288" s="13" t="str">
        <f t="shared" si="81"/>
        <v>Mon</v>
      </c>
      <c r="J1288" s="13" t="str">
        <f>Raw_Data!H1288</f>
        <v>Present</v>
      </c>
      <c r="K1288" s="15">
        <f>IF(Raw_Data!I1288="","",TIMEVALUE(Raw_Data!I1288))</f>
        <v>0.37777777777777777</v>
      </c>
      <c r="L1288" s="15">
        <f>IF(Raw_Data!J1288="","",TIMEVALUE(Raw_Data!J1288))</f>
        <v>0.72986111111111107</v>
      </c>
      <c r="M1288" s="13">
        <f>Raw_Data!K1288</f>
        <v>8.4499999999999993</v>
      </c>
      <c r="N1288" s="13">
        <f>Raw_Data!L1288</f>
        <v>13</v>
      </c>
      <c r="O1288" s="13">
        <f>Raw_Data!M1288</f>
        <v>11</v>
      </c>
      <c r="P1288" s="13">
        <f t="shared" si="82"/>
        <v>2</v>
      </c>
      <c r="Q1288" s="13">
        <f>Raw_Data!O1288</f>
        <v>13</v>
      </c>
      <c r="R1288" s="16">
        <f t="shared" si="83"/>
        <v>84.615384615384613</v>
      </c>
      <c r="S1288" s="16">
        <f>Raw_Data!Q1288</f>
        <v>84.6</v>
      </c>
      <c r="T1288" s="17">
        <f>Raw_Data!R1288</f>
        <v>0.45</v>
      </c>
      <c r="U1288" s="13" t="str">
        <f>Raw_Data!S1288</f>
        <v>Medium</v>
      </c>
      <c r="V1288" s="13" t="str">
        <f>Raw_Data!T1288</f>
        <v>In Progress</v>
      </c>
    </row>
    <row r="1289" spans="1:22" x14ac:dyDescent="0.3">
      <c r="A1289" s="13" t="str">
        <f>Raw_Data!A1289</f>
        <v>EMP008</v>
      </c>
      <c r="B1289" s="13" t="str">
        <f>Raw_Data!B1289</f>
        <v>Ishita Roy</v>
      </c>
      <c r="C1289" s="13" t="str">
        <f>Raw_Data!C1289</f>
        <v>Finance</v>
      </c>
      <c r="D1289" s="13" t="str">
        <f>Raw_Data!D1289</f>
        <v>Finance Executive</v>
      </c>
      <c r="E1289" s="13" t="str">
        <f>Raw_Data!E1289</f>
        <v>Kolkata</v>
      </c>
      <c r="F1289" s="13" t="str">
        <f>Raw_Data!F1289</f>
        <v>Neha Sen</v>
      </c>
      <c r="G1289" s="14">
        <f>DATE(VALUE(RIGHT(Raw_Data!G1289,4)),VALUE(MID(Raw_Data!G1289,4,2)),VALUE(LEFT(Raw_Data!G1289,2)))</f>
        <v>46188</v>
      </c>
      <c r="H1289" s="13" t="str">
        <f t="shared" si="80"/>
        <v>Jun-2026</v>
      </c>
      <c r="I1289" s="13" t="str">
        <f t="shared" si="81"/>
        <v>Mon</v>
      </c>
      <c r="J1289" s="13" t="str">
        <f>Raw_Data!H1289</f>
        <v>Present</v>
      </c>
      <c r="K1289" s="15">
        <f>IF(Raw_Data!I1289="","",TIMEVALUE(Raw_Data!I1289))</f>
        <v>0.38124999999999998</v>
      </c>
      <c r="L1289" s="15">
        <f>IF(Raw_Data!J1289="","",TIMEVALUE(Raw_Data!J1289))</f>
        <v>0.76458333333333328</v>
      </c>
      <c r="M1289" s="13">
        <f>Raw_Data!K1289</f>
        <v>9.2100000000000009</v>
      </c>
      <c r="N1289" s="13">
        <f>Raw_Data!L1289</f>
        <v>13</v>
      </c>
      <c r="O1289" s="13">
        <f>Raw_Data!M1289</f>
        <v>11</v>
      </c>
      <c r="P1289" s="13">
        <f t="shared" si="82"/>
        <v>2</v>
      </c>
      <c r="Q1289" s="13">
        <f>Raw_Data!O1289</f>
        <v>13</v>
      </c>
      <c r="R1289" s="16">
        <f t="shared" si="83"/>
        <v>84.615384615384613</v>
      </c>
      <c r="S1289" s="16">
        <f>Raw_Data!Q1289</f>
        <v>84.6</v>
      </c>
      <c r="T1289" s="17">
        <f>Raw_Data!R1289</f>
        <v>1.21</v>
      </c>
      <c r="U1289" s="13" t="str">
        <f>Raw_Data!S1289</f>
        <v>Medium</v>
      </c>
      <c r="V1289" s="13" t="str">
        <f>Raw_Data!T1289</f>
        <v>In Progress</v>
      </c>
    </row>
    <row r="1290" spans="1:22" x14ac:dyDescent="0.3">
      <c r="A1290" s="13" t="str">
        <f>Raw_Data!A1290</f>
        <v>EMP009</v>
      </c>
      <c r="B1290" s="13" t="str">
        <f>Raw_Data!B1290</f>
        <v>Arjun Nair</v>
      </c>
      <c r="C1290" s="13" t="str">
        <f>Raw_Data!C1290</f>
        <v>Sales</v>
      </c>
      <c r="D1290" s="13" t="str">
        <f>Raw_Data!D1290</f>
        <v>Sales Executive</v>
      </c>
      <c r="E1290" s="13" t="str">
        <f>Raw_Data!E1290</f>
        <v>Kolkata</v>
      </c>
      <c r="F1290" s="13" t="str">
        <f>Raw_Data!F1290</f>
        <v>Sourav Das</v>
      </c>
      <c r="G1290" s="14">
        <f>DATE(VALUE(RIGHT(Raw_Data!G1290,4)),VALUE(MID(Raw_Data!G1290,4,2)),VALUE(LEFT(Raw_Data!G1290,2)))</f>
        <v>46188</v>
      </c>
      <c r="H1290" s="13" t="str">
        <f t="shared" si="80"/>
        <v>Jun-2026</v>
      </c>
      <c r="I1290" s="13" t="str">
        <f t="shared" si="81"/>
        <v>Mon</v>
      </c>
      <c r="J1290" s="13" t="str">
        <f>Raw_Data!H1290</f>
        <v>Present</v>
      </c>
      <c r="K1290" s="15">
        <f>IF(Raw_Data!I1290="","",TIMEVALUE(Raw_Data!I1290))</f>
        <v>0.37569444444444444</v>
      </c>
      <c r="L1290" s="15">
        <f>IF(Raw_Data!J1290="","",TIMEVALUE(Raw_Data!J1290))</f>
        <v>0.73541666666666672</v>
      </c>
      <c r="M1290" s="13">
        <f>Raw_Data!K1290</f>
        <v>8.64</v>
      </c>
      <c r="N1290" s="13">
        <f>Raw_Data!L1290</f>
        <v>14</v>
      </c>
      <c r="O1290" s="13">
        <f>Raw_Data!M1290</f>
        <v>10</v>
      </c>
      <c r="P1290" s="13">
        <f t="shared" si="82"/>
        <v>4</v>
      </c>
      <c r="Q1290" s="13">
        <f>Raw_Data!O1290</f>
        <v>14</v>
      </c>
      <c r="R1290" s="16">
        <f t="shared" si="83"/>
        <v>71.428571428571431</v>
      </c>
      <c r="S1290" s="16">
        <f>Raw_Data!Q1290</f>
        <v>71.400000000000006</v>
      </c>
      <c r="T1290" s="17">
        <f>Raw_Data!R1290</f>
        <v>0.64</v>
      </c>
      <c r="U1290" s="13" t="str">
        <f>Raw_Data!S1290</f>
        <v>Critical</v>
      </c>
      <c r="V1290" s="13" t="str">
        <f>Raw_Data!T1290</f>
        <v>Pending</v>
      </c>
    </row>
    <row r="1291" spans="1:22" x14ac:dyDescent="0.3">
      <c r="A1291" s="13" t="str">
        <f>Raw_Data!A1291</f>
        <v>EMP010</v>
      </c>
      <c r="B1291" s="13" t="str">
        <f>Raw_Data!B1291</f>
        <v>Meera Kapoor</v>
      </c>
      <c r="C1291" s="13" t="str">
        <f>Raw_Data!C1291</f>
        <v>Sales</v>
      </c>
      <c r="D1291" s="13" t="str">
        <f>Raw_Data!D1291</f>
        <v>Sales Executive</v>
      </c>
      <c r="E1291" s="13" t="str">
        <f>Raw_Data!E1291</f>
        <v>Kolkata</v>
      </c>
      <c r="F1291" s="13" t="str">
        <f>Raw_Data!F1291</f>
        <v>Sourav Das</v>
      </c>
      <c r="G1291" s="14">
        <f>DATE(VALUE(RIGHT(Raw_Data!G1291,4)),VALUE(MID(Raw_Data!G1291,4,2)),VALUE(LEFT(Raw_Data!G1291,2)))</f>
        <v>46188</v>
      </c>
      <c r="H1291" s="13" t="str">
        <f t="shared" si="80"/>
        <v>Jun-2026</v>
      </c>
      <c r="I1291" s="13" t="str">
        <f t="shared" si="81"/>
        <v>Mon</v>
      </c>
      <c r="J1291" s="13" t="str">
        <f>Raw_Data!H1291</f>
        <v>Present</v>
      </c>
      <c r="K1291" s="15">
        <f>IF(Raw_Data!I1291="","",TIMEVALUE(Raw_Data!I1291))</f>
        <v>0.43055555555555558</v>
      </c>
      <c r="L1291" s="15">
        <f>IF(Raw_Data!J1291="","",TIMEVALUE(Raw_Data!J1291))</f>
        <v>0.81319444444444444</v>
      </c>
      <c r="M1291" s="13">
        <f>Raw_Data!K1291</f>
        <v>9.19</v>
      </c>
      <c r="N1291" s="13">
        <f>Raw_Data!L1291</f>
        <v>34</v>
      </c>
      <c r="O1291" s="13">
        <f>Raw_Data!M1291</f>
        <v>30</v>
      </c>
      <c r="P1291" s="13">
        <f t="shared" si="82"/>
        <v>4</v>
      </c>
      <c r="Q1291" s="13">
        <f>Raw_Data!O1291</f>
        <v>34</v>
      </c>
      <c r="R1291" s="16">
        <f t="shared" si="83"/>
        <v>88.235294117647058</v>
      </c>
      <c r="S1291" s="16">
        <f>Raw_Data!Q1291</f>
        <v>88.2</v>
      </c>
      <c r="T1291" s="17">
        <f>Raw_Data!R1291</f>
        <v>1.19</v>
      </c>
      <c r="U1291" s="13" t="str">
        <f>Raw_Data!S1291</f>
        <v>Medium</v>
      </c>
      <c r="V1291" s="13" t="str">
        <f>Raw_Data!T1291</f>
        <v>Pending</v>
      </c>
    </row>
    <row r="1292" spans="1:22" x14ac:dyDescent="0.3">
      <c r="A1292" s="13" t="str">
        <f>Raw_Data!A1292</f>
        <v>EMP011</v>
      </c>
      <c r="B1292" s="13" t="str">
        <f>Raw_Data!B1292</f>
        <v>Karan Malhotra</v>
      </c>
      <c r="C1292" s="13" t="str">
        <f>Raw_Data!C1292</f>
        <v>Sales</v>
      </c>
      <c r="D1292" s="13" t="str">
        <f>Raw_Data!D1292</f>
        <v>Senior Executive</v>
      </c>
      <c r="E1292" s="13" t="str">
        <f>Raw_Data!E1292</f>
        <v>Kolkata</v>
      </c>
      <c r="F1292" s="13" t="str">
        <f>Raw_Data!F1292</f>
        <v>Sourav Das</v>
      </c>
      <c r="G1292" s="14">
        <f>DATE(VALUE(RIGHT(Raw_Data!G1292,4)),VALUE(MID(Raw_Data!G1292,4,2)),VALUE(LEFT(Raw_Data!G1292,2)))</f>
        <v>46188</v>
      </c>
      <c r="H1292" s="13" t="str">
        <f t="shared" si="80"/>
        <v>Jun-2026</v>
      </c>
      <c r="I1292" s="13" t="str">
        <f t="shared" si="81"/>
        <v>Mon</v>
      </c>
      <c r="J1292" s="13" t="str">
        <f>Raw_Data!H1292</f>
        <v>Present</v>
      </c>
      <c r="K1292" s="15">
        <f>IF(Raw_Data!I1292="","",TIMEVALUE(Raw_Data!I1292))</f>
        <v>0.37777777777777777</v>
      </c>
      <c r="L1292" s="15">
        <f>IF(Raw_Data!J1292="","",TIMEVALUE(Raw_Data!J1292))</f>
        <v>0.76041666666666663</v>
      </c>
      <c r="M1292" s="13">
        <f>Raw_Data!K1292</f>
        <v>9.19</v>
      </c>
      <c r="N1292" s="13">
        <f>Raw_Data!L1292</f>
        <v>21</v>
      </c>
      <c r="O1292" s="13">
        <f>Raw_Data!M1292</f>
        <v>21</v>
      </c>
      <c r="P1292" s="13">
        <f t="shared" si="82"/>
        <v>0</v>
      </c>
      <c r="Q1292" s="13">
        <f>Raw_Data!O1292</f>
        <v>21</v>
      </c>
      <c r="R1292" s="16">
        <f t="shared" si="83"/>
        <v>100</v>
      </c>
      <c r="S1292" s="16">
        <f>Raw_Data!Q1292</f>
        <v>100</v>
      </c>
      <c r="T1292" s="17">
        <f>Raw_Data!R1292</f>
        <v>1.19</v>
      </c>
      <c r="U1292" s="13" t="str">
        <f>Raw_Data!S1292</f>
        <v>Low</v>
      </c>
      <c r="V1292" s="13" t="str">
        <f>Raw_Data!T1292</f>
        <v>Closed</v>
      </c>
    </row>
    <row r="1293" spans="1:22" x14ac:dyDescent="0.3">
      <c r="A1293" s="13" t="str">
        <f>Raw_Data!A1293</f>
        <v>EMP012</v>
      </c>
      <c r="B1293" s="13" t="str">
        <f>Raw_Data!B1293</f>
        <v>Tanya Bose</v>
      </c>
      <c r="C1293" s="13" t="str">
        <f>Raw_Data!C1293</f>
        <v>HR</v>
      </c>
      <c r="D1293" s="13" t="str">
        <f>Raw_Data!D1293</f>
        <v>HR Executive</v>
      </c>
      <c r="E1293" s="13" t="str">
        <f>Raw_Data!E1293</f>
        <v>Kolkata</v>
      </c>
      <c r="F1293" s="13" t="str">
        <f>Raw_Data!F1293</f>
        <v>Ritu Ghosh</v>
      </c>
      <c r="G1293" s="14">
        <f>DATE(VALUE(RIGHT(Raw_Data!G1293,4)),VALUE(MID(Raw_Data!G1293,4,2)),VALUE(LEFT(Raw_Data!G1293,2)))</f>
        <v>46188</v>
      </c>
      <c r="H1293" s="13" t="str">
        <f t="shared" si="80"/>
        <v>Jun-2026</v>
      </c>
      <c r="I1293" s="13" t="str">
        <f t="shared" si="81"/>
        <v>Mon</v>
      </c>
      <c r="J1293" s="13" t="str">
        <f>Raw_Data!H1293</f>
        <v>Present</v>
      </c>
      <c r="K1293" s="15">
        <f>IF(Raw_Data!I1293="","",TIMEVALUE(Raw_Data!I1293))</f>
        <v>0.37847222222222221</v>
      </c>
      <c r="L1293" s="15">
        <f>IF(Raw_Data!J1293="","",TIMEVALUE(Raw_Data!J1293))</f>
        <v>0.76388888888888884</v>
      </c>
      <c r="M1293" s="13">
        <f>Raw_Data!K1293</f>
        <v>9.26</v>
      </c>
      <c r="N1293" s="13">
        <f>Raw_Data!L1293</f>
        <v>19</v>
      </c>
      <c r="O1293" s="13">
        <f>Raw_Data!M1293</f>
        <v>18</v>
      </c>
      <c r="P1293" s="13">
        <f t="shared" si="82"/>
        <v>1</v>
      </c>
      <c r="Q1293" s="13">
        <f>Raw_Data!O1293</f>
        <v>19</v>
      </c>
      <c r="R1293" s="16">
        <f t="shared" si="83"/>
        <v>94.73684210526315</v>
      </c>
      <c r="S1293" s="16">
        <f>Raw_Data!Q1293</f>
        <v>94.7</v>
      </c>
      <c r="T1293" s="17">
        <f>Raw_Data!R1293</f>
        <v>1.26</v>
      </c>
      <c r="U1293" s="13" t="str">
        <f>Raw_Data!S1293</f>
        <v>Low</v>
      </c>
      <c r="V1293" s="13" t="str">
        <f>Raw_Data!T1293</f>
        <v>In Progress</v>
      </c>
    </row>
    <row r="1294" spans="1:22" x14ac:dyDescent="0.3">
      <c r="A1294" s="13" t="str">
        <f>Raw_Data!A1294</f>
        <v>EMP013</v>
      </c>
      <c r="B1294" s="13" t="str">
        <f>Raw_Data!B1294</f>
        <v>Aditya Jain</v>
      </c>
      <c r="C1294" s="13" t="str">
        <f>Raw_Data!C1294</f>
        <v>Customer Support</v>
      </c>
      <c r="D1294" s="13" t="str">
        <f>Raw_Data!D1294</f>
        <v>Support Executive</v>
      </c>
      <c r="E1294" s="13" t="str">
        <f>Raw_Data!E1294</f>
        <v>Kolkata</v>
      </c>
      <c r="F1294" s="13" t="str">
        <f>Raw_Data!F1294</f>
        <v>Ritu Ghosh</v>
      </c>
      <c r="G1294" s="14">
        <f>DATE(VALUE(RIGHT(Raw_Data!G1294,4)),VALUE(MID(Raw_Data!G1294,4,2)),VALUE(LEFT(Raw_Data!G1294,2)))</f>
        <v>46188</v>
      </c>
      <c r="H1294" s="13" t="str">
        <f t="shared" si="80"/>
        <v>Jun-2026</v>
      </c>
      <c r="I1294" s="13" t="str">
        <f t="shared" si="81"/>
        <v>Mon</v>
      </c>
      <c r="J1294" s="13" t="str">
        <f>Raw_Data!H1294</f>
        <v>Present</v>
      </c>
      <c r="K1294" s="15">
        <f>IF(Raw_Data!I1294="","",TIMEVALUE(Raw_Data!I1294))</f>
        <v>0.375</v>
      </c>
      <c r="L1294" s="15">
        <f>IF(Raw_Data!J1294="","",TIMEVALUE(Raw_Data!J1294))</f>
        <v>0.72986111111111107</v>
      </c>
      <c r="M1294" s="13">
        <f>Raw_Data!K1294</f>
        <v>8.52</v>
      </c>
      <c r="N1294" s="13">
        <f>Raw_Data!L1294</f>
        <v>24</v>
      </c>
      <c r="O1294" s="13">
        <f>Raw_Data!M1294</f>
        <v>24</v>
      </c>
      <c r="P1294" s="13">
        <f t="shared" si="82"/>
        <v>0</v>
      </c>
      <c r="Q1294" s="13">
        <f>Raw_Data!O1294</f>
        <v>24</v>
      </c>
      <c r="R1294" s="16">
        <f t="shared" si="83"/>
        <v>100</v>
      </c>
      <c r="S1294" s="16">
        <f>Raw_Data!Q1294</f>
        <v>100</v>
      </c>
      <c r="T1294" s="17">
        <f>Raw_Data!R1294</f>
        <v>0.52</v>
      </c>
      <c r="U1294" s="13" t="str">
        <f>Raw_Data!S1294</f>
        <v>Low</v>
      </c>
      <c r="V1294" s="13" t="str">
        <f>Raw_Data!T1294</f>
        <v>Closed</v>
      </c>
    </row>
    <row r="1295" spans="1:22" x14ac:dyDescent="0.3">
      <c r="A1295" s="13" t="str">
        <f>Raw_Data!A1295</f>
        <v>EMP014</v>
      </c>
      <c r="B1295" s="13" t="str">
        <f>Raw_Data!B1295</f>
        <v>Neha Agarwal</v>
      </c>
      <c r="C1295" s="13" t="str">
        <f>Raw_Data!C1295</f>
        <v>Customer Support</v>
      </c>
      <c r="D1295" s="13" t="str">
        <f>Raw_Data!D1295</f>
        <v>Support Executive</v>
      </c>
      <c r="E1295" s="13" t="str">
        <f>Raw_Data!E1295</f>
        <v>Kolkata</v>
      </c>
      <c r="F1295" s="13" t="str">
        <f>Raw_Data!F1295</f>
        <v>Ritu Ghosh</v>
      </c>
      <c r="G1295" s="14">
        <f>DATE(VALUE(RIGHT(Raw_Data!G1295,4)),VALUE(MID(Raw_Data!G1295,4,2)),VALUE(LEFT(Raw_Data!G1295,2)))</f>
        <v>46188</v>
      </c>
      <c r="H1295" s="13" t="str">
        <f t="shared" si="80"/>
        <v>Jun-2026</v>
      </c>
      <c r="I1295" s="13" t="str">
        <f t="shared" si="81"/>
        <v>Mon</v>
      </c>
      <c r="J1295" s="13" t="str">
        <f>Raw_Data!H1295</f>
        <v>Present</v>
      </c>
      <c r="K1295" s="15">
        <f>IF(Raw_Data!I1295="","",TIMEVALUE(Raw_Data!I1295))</f>
        <v>0.41805555555555557</v>
      </c>
      <c r="L1295" s="15">
        <f>IF(Raw_Data!J1295="","",TIMEVALUE(Raw_Data!J1295))</f>
        <v>0.77083333333333337</v>
      </c>
      <c r="M1295" s="13">
        <f>Raw_Data!K1295</f>
        <v>8.4700000000000006</v>
      </c>
      <c r="N1295" s="13">
        <f>Raw_Data!L1295</f>
        <v>34</v>
      </c>
      <c r="O1295" s="13">
        <f>Raw_Data!M1295</f>
        <v>27</v>
      </c>
      <c r="P1295" s="13">
        <f t="shared" si="82"/>
        <v>7</v>
      </c>
      <c r="Q1295" s="13">
        <f>Raw_Data!O1295</f>
        <v>34</v>
      </c>
      <c r="R1295" s="16">
        <f t="shared" si="83"/>
        <v>79.411764705882348</v>
      </c>
      <c r="S1295" s="16">
        <f>Raw_Data!Q1295</f>
        <v>79.400000000000006</v>
      </c>
      <c r="T1295" s="17">
        <f>Raw_Data!R1295</f>
        <v>0.47</v>
      </c>
      <c r="U1295" s="13" t="str">
        <f>Raw_Data!S1295</f>
        <v>Medium</v>
      </c>
      <c r="V1295" s="13" t="str">
        <f>Raw_Data!T1295</f>
        <v>Pending</v>
      </c>
    </row>
    <row r="1296" spans="1:22" x14ac:dyDescent="0.3">
      <c r="A1296" s="13" t="str">
        <f>Raw_Data!A1296</f>
        <v>EMP015</v>
      </c>
      <c r="B1296" s="13" t="str">
        <f>Raw_Data!B1296</f>
        <v>Siddharth Roy</v>
      </c>
      <c r="C1296" s="13" t="str">
        <f>Raw_Data!C1296</f>
        <v>Customer Support</v>
      </c>
      <c r="D1296" s="13" t="str">
        <f>Raw_Data!D1296</f>
        <v>Senior Executive</v>
      </c>
      <c r="E1296" s="13" t="str">
        <f>Raw_Data!E1296</f>
        <v>Kolkata</v>
      </c>
      <c r="F1296" s="13" t="str">
        <f>Raw_Data!F1296</f>
        <v>Ritu Ghosh</v>
      </c>
      <c r="G1296" s="14">
        <f>DATE(VALUE(RIGHT(Raw_Data!G1296,4)),VALUE(MID(Raw_Data!G1296,4,2)),VALUE(LEFT(Raw_Data!G1296,2)))</f>
        <v>46188</v>
      </c>
      <c r="H1296" s="13" t="str">
        <f t="shared" si="80"/>
        <v>Jun-2026</v>
      </c>
      <c r="I1296" s="13" t="str">
        <f t="shared" si="81"/>
        <v>Mon</v>
      </c>
      <c r="J1296" s="13" t="str">
        <f>Raw_Data!H1296</f>
        <v>Present</v>
      </c>
      <c r="K1296" s="15">
        <f>IF(Raw_Data!I1296="","",TIMEVALUE(Raw_Data!I1296))</f>
        <v>0.41875000000000001</v>
      </c>
      <c r="L1296" s="15">
        <f>IF(Raw_Data!J1296="","",TIMEVALUE(Raw_Data!J1296))</f>
        <v>0.73124999999999996</v>
      </c>
      <c r="M1296" s="13">
        <f>Raw_Data!K1296</f>
        <v>7.51</v>
      </c>
      <c r="N1296" s="13">
        <f>Raw_Data!L1296</f>
        <v>28</v>
      </c>
      <c r="O1296" s="13">
        <f>Raw_Data!M1296</f>
        <v>28</v>
      </c>
      <c r="P1296" s="13">
        <f t="shared" si="82"/>
        <v>0</v>
      </c>
      <c r="Q1296" s="13">
        <f>Raw_Data!O1296</f>
        <v>28</v>
      </c>
      <c r="R1296" s="16">
        <f t="shared" si="83"/>
        <v>100</v>
      </c>
      <c r="S1296" s="16">
        <f>Raw_Data!Q1296</f>
        <v>100</v>
      </c>
      <c r="T1296" s="17">
        <f>Raw_Data!R1296</f>
        <v>0</v>
      </c>
      <c r="U1296" s="13" t="str">
        <f>Raw_Data!S1296</f>
        <v>Low</v>
      </c>
      <c r="V1296" s="13" t="str">
        <f>Raw_Data!T1296</f>
        <v>Closed</v>
      </c>
    </row>
    <row r="1297" spans="1:22" x14ac:dyDescent="0.3">
      <c r="A1297" s="13" t="str">
        <f>Raw_Data!A1297</f>
        <v>EMP016</v>
      </c>
      <c r="B1297" s="13" t="str">
        <f>Raw_Data!B1297</f>
        <v>Pooja Saha</v>
      </c>
      <c r="C1297" s="13" t="str">
        <f>Raw_Data!C1297</f>
        <v>Operations</v>
      </c>
      <c r="D1297" s="13" t="str">
        <f>Raw_Data!D1297</f>
        <v>Process Executive</v>
      </c>
      <c r="E1297" s="13" t="str">
        <f>Raw_Data!E1297</f>
        <v>Durgapur</v>
      </c>
      <c r="F1297" s="13" t="str">
        <f>Raw_Data!F1297</f>
        <v>Amit Roy</v>
      </c>
      <c r="G1297" s="14">
        <f>DATE(VALUE(RIGHT(Raw_Data!G1297,4)),VALUE(MID(Raw_Data!G1297,4,2)),VALUE(LEFT(Raw_Data!G1297,2)))</f>
        <v>46188</v>
      </c>
      <c r="H1297" s="13" t="str">
        <f t="shared" si="80"/>
        <v>Jun-2026</v>
      </c>
      <c r="I1297" s="13" t="str">
        <f t="shared" si="81"/>
        <v>Mon</v>
      </c>
      <c r="J1297" s="13" t="str">
        <f>Raw_Data!H1297</f>
        <v>Present</v>
      </c>
      <c r="K1297" s="15">
        <f>IF(Raw_Data!I1297="","",TIMEVALUE(Raw_Data!I1297))</f>
        <v>0.38472222222222224</v>
      </c>
      <c r="L1297" s="15">
        <f>IF(Raw_Data!J1297="","",TIMEVALUE(Raw_Data!J1297))</f>
        <v>0.75</v>
      </c>
      <c r="M1297" s="13">
        <f>Raw_Data!K1297</f>
        <v>8.77</v>
      </c>
      <c r="N1297" s="13">
        <f>Raw_Data!L1297</f>
        <v>17</v>
      </c>
      <c r="O1297" s="13">
        <f>Raw_Data!M1297</f>
        <v>15</v>
      </c>
      <c r="P1297" s="13">
        <f t="shared" si="82"/>
        <v>2</v>
      </c>
      <c r="Q1297" s="13">
        <f>Raw_Data!O1297</f>
        <v>17</v>
      </c>
      <c r="R1297" s="16">
        <f t="shared" si="83"/>
        <v>88.235294117647058</v>
      </c>
      <c r="S1297" s="16">
        <f>Raw_Data!Q1297</f>
        <v>88.2</v>
      </c>
      <c r="T1297" s="17">
        <f>Raw_Data!R1297</f>
        <v>0.77</v>
      </c>
      <c r="U1297" s="13" t="str">
        <f>Raw_Data!S1297</f>
        <v>Medium</v>
      </c>
      <c r="V1297" s="13" t="str">
        <f>Raw_Data!T1297</f>
        <v>In Progress</v>
      </c>
    </row>
    <row r="1298" spans="1:22" x14ac:dyDescent="0.3">
      <c r="A1298" s="13" t="str">
        <f>Raw_Data!A1298</f>
        <v>EMP017</v>
      </c>
      <c r="B1298" s="13" t="str">
        <f>Raw_Data!B1298</f>
        <v>Abhishek Paul</v>
      </c>
      <c r="C1298" s="13" t="str">
        <f>Raw_Data!C1298</f>
        <v>Operations</v>
      </c>
      <c r="D1298" s="13" t="str">
        <f>Raw_Data!D1298</f>
        <v>Process Executive</v>
      </c>
      <c r="E1298" s="13" t="str">
        <f>Raw_Data!E1298</f>
        <v>Durgapur</v>
      </c>
      <c r="F1298" s="13" t="str">
        <f>Raw_Data!F1298</f>
        <v>Amit Roy</v>
      </c>
      <c r="G1298" s="14">
        <f>DATE(VALUE(RIGHT(Raw_Data!G1298,4)),VALUE(MID(Raw_Data!G1298,4,2)),VALUE(LEFT(Raw_Data!G1298,2)))</f>
        <v>46188</v>
      </c>
      <c r="H1298" s="13" t="str">
        <f t="shared" si="80"/>
        <v>Jun-2026</v>
      </c>
      <c r="I1298" s="13" t="str">
        <f t="shared" si="81"/>
        <v>Mon</v>
      </c>
      <c r="J1298" s="13" t="str">
        <f>Raw_Data!H1298</f>
        <v>Present</v>
      </c>
      <c r="K1298" s="15">
        <f>IF(Raw_Data!I1298="","",TIMEVALUE(Raw_Data!I1298))</f>
        <v>0.37916666666666665</v>
      </c>
      <c r="L1298" s="15">
        <f>IF(Raw_Data!J1298="","",TIMEVALUE(Raw_Data!J1298))</f>
        <v>0.7006944444444444</v>
      </c>
      <c r="M1298" s="13">
        <f>Raw_Data!K1298</f>
        <v>7.72</v>
      </c>
      <c r="N1298" s="13">
        <f>Raw_Data!L1298</f>
        <v>23</v>
      </c>
      <c r="O1298" s="13">
        <f>Raw_Data!M1298</f>
        <v>16</v>
      </c>
      <c r="P1298" s="13">
        <f t="shared" si="82"/>
        <v>7</v>
      </c>
      <c r="Q1298" s="13">
        <f>Raw_Data!O1298</f>
        <v>23</v>
      </c>
      <c r="R1298" s="16">
        <f t="shared" si="83"/>
        <v>69.565217391304344</v>
      </c>
      <c r="S1298" s="16">
        <f>Raw_Data!Q1298</f>
        <v>69.599999999999994</v>
      </c>
      <c r="T1298" s="17">
        <f>Raw_Data!R1298</f>
        <v>0</v>
      </c>
      <c r="U1298" s="13" t="str">
        <f>Raw_Data!S1298</f>
        <v>Medium</v>
      </c>
      <c r="V1298" s="13" t="str">
        <f>Raw_Data!T1298</f>
        <v>Pending</v>
      </c>
    </row>
    <row r="1299" spans="1:22" x14ac:dyDescent="0.3">
      <c r="A1299" s="13" t="str">
        <f>Raw_Data!A1299</f>
        <v>EMP018</v>
      </c>
      <c r="B1299" s="13" t="str">
        <f>Raw_Data!B1299</f>
        <v>Nandini Ghosh</v>
      </c>
      <c r="C1299" s="13" t="str">
        <f>Raw_Data!C1299</f>
        <v>Finance</v>
      </c>
      <c r="D1299" s="13" t="str">
        <f>Raw_Data!D1299</f>
        <v>Finance Executive</v>
      </c>
      <c r="E1299" s="13" t="str">
        <f>Raw_Data!E1299</f>
        <v>Durgapur</v>
      </c>
      <c r="F1299" s="13" t="str">
        <f>Raw_Data!F1299</f>
        <v>Neha Sen</v>
      </c>
      <c r="G1299" s="14">
        <f>DATE(VALUE(RIGHT(Raw_Data!G1299,4)),VALUE(MID(Raw_Data!G1299,4,2)),VALUE(LEFT(Raw_Data!G1299,2)))</f>
        <v>46188</v>
      </c>
      <c r="H1299" s="13" t="str">
        <f t="shared" si="80"/>
        <v>Jun-2026</v>
      </c>
      <c r="I1299" s="13" t="str">
        <f t="shared" si="81"/>
        <v>Mon</v>
      </c>
      <c r="J1299" s="13" t="str">
        <f>Raw_Data!H1299</f>
        <v>Present</v>
      </c>
      <c r="K1299" s="15">
        <f>IF(Raw_Data!I1299="","",TIMEVALUE(Raw_Data!I1299))</f>
        <v>0.38333333333333336</v>
      </c>
      <c r="L1299" s="15">
        <f>IF(Raw_Data!J1299="","",TIMEVALUE(Raw_Data!J1299))</f>
        <v>0.77777777777777779</v>
      </c>
      <c r="M1299" s="13">
        <f>Raw_Data!K1299</f>
        <v>9.48</v>
      </c>
      <c r="N1299" s="13">
        <f>Raw_Data!L1299</f>
        <v>7</v>
      </c>
      <c r="O1299" s="13">
        <f>Raw_Data!M1299</f>
        <v>6</v>
      </c>
      <c r="P1299" s="13">
        <f t="shared" si="82"/>
        <v>1</v>
      </c>
      <c r="Q1299" s="13">
        <f>Raw_Data!O1299</f>
        <v>7</v>
      </c>
      <c r="R1299" s="16">
        <f t="shared" si="83"/>
        <v>85.714285714285708</v>
      </c>
      <c r="S1299" s="16">
        <f>Raw_Data!Q1299</f>
        <v>85.7</v>
      </c>
      <c r="T1299" s="17">
        <f>Raw_Data!R1299</f>
        <v>1.48</v>
      </c>
      <c r="U1299" s="13" t="str">
        <f>Raw_Data!S1299</f>
        <v>High</v>
      </c>
      <c r="V1299" s="13" t="str">
        <f>Raw_Data!T1299</f>
        <v>In Progress</v>
      </c>
    </row>
    <row r="1300" spans="1:22" x14ac:dyDescent="0.3">
      <c r="A1300" s="13" t="str">
        <f>Raw_Data!A1300</f>
        <v>EMP019</v>
      </c>
      <c r="B1300" s="13" t="str">
        <f>Raw_Data!B1300</f>
        <v>Manish Kumar</v>
      </c>
      <c r="C1300" s="13" t="str">
        <f>Raw_Data!C1300</f>
        <v>Sales</v>
      </c>
      <c r="D1300" s="13" t="str">
        <f>Raw_Data!D1300</f>
        <v>Sales Executive</v>
      </c>
      <c r="E1300" s="13" t="str">
        <f>Raw_Data!E1300</f>
        <v>Durgapur</v>
      </c>
      <c r="F1300" s="13" t="str">
        <f>Raw_Data!F1300</f>
        <v>Sourav Das</v>
      </c>
      <c r="G1300" s="14">
        <f>DATE(VALUE(RIGHT(Raw_Data!G1300,4)),VALUE(MID(Raw_Data!G1300,4,2)),VALUE(LEFT(Raw_Data!G1300,2)))</f>
        <v>46188</v>
      </c>
      <c r="H1300" s="13" t="str">
        <f t="shared" si="80"/>
        <v>Jun-2026</v>
      </c>
      <c r="I1300" s="13" t="str">
        <f t="shared" si="81"/>
        <v>Mon</v>
      </c>
      <c r="J1300" s="13" t="str">
        <f>Raw_Data!H1300</f>
        <v>Late</v>
      </c>
      <c r="K1300" s="15">
        <f>IF(Raw_Data!I1300="","",TIMEVALUE(Raw_Data!I1300))</f>
        <v>0.42430555555555555</v>
      </c>
      <c r="L1300" s="15">
        <f>IF(Raw_Data!J1300="","",TIMEVALUE(Raw_Data!J1300))</f>
        <v>0.82152777777777775</v>
      </c>
      <c r="M1300" s="13">
        <f>Raw_Data!K1300</f>
        <v>9.5399999999999991</v>
      </c>
      <c r="N1300" s="13">
        <f>Raw_Data!L1300</f>
        <v>20</v>
      </c>
      <c r="O1300" s="13">
        <f>Raw_Data!M1300</f>
        <v>20</v>
      </c>
      <c r="P1300" s="13">
        <f t="shared" si="82"/>
        <v>0</v>
      </c>
      <c r="Q1300" s="13">
        <f>Raw_Data!O1300</f>
        <v>20</v>
      </c>
      <c r="R1300" s="16">
        <f t="shared" si="83"/>
        <v>100</v>
      </c>
      <c r="S1300" s="16">
        <f>Raw_Data!Q1300</f>
        <v>100</v>
      </c>
      <c r="T1300" s="17">
        <f>Raw_Data!R1300</f>
        <v>1.54</v>
      </c>
      <c r="U1300" s="13" t="str">
        <f>Raw_Data!S1300</f>
        <v>Low</v>
      </c>
      <c r="V1300" s="13" t="str">
        <f>Raw_Data!T1300</f>
        <v>Closed</v>
      </c>
    </row>
    <row r="1301" spans="1:22" x14ac:dyDescent="0.3">
      <c r="A1301" s="13" t="str">
        <f>Raw_Data!A1301</f>
        <v>EMP020</v>
      </c>
      <c r="B1301" s="13" t="str">
        <f>Raw_Data!B1301</f>
        <v>Riya Chatterjee</v>
      </c>
      <c r="C1301" s="13" t="str">
        <f>Raw_Data!C1301</f>
        <v>Customer Support</v>
      </c>
      <c r="D1301" s="13" t="str">
        <f>Raw_Data!D1301</f>
        <v>Support Executive</v>
      </c>
      <c r="E1301" s="13" t="str">
        <f>Raw_Data!E1301</f>
        <v>Durgapur</v>
      </c>
      <c r="F1301" s="13" t="str">
        <f>Raw_Data!F1301</f>
        <v>Ritu Ghosh</v>
      </c>
      <c r="G1301" s="14">
        <f>DATE(VALUE(RIGHT(Raw_Data!G1301,4)),VALUE(MID(Raw_Data!G1301,4,2)),VALUE(LEFT(Raw_Data!G1301,2)))</f>
        <v>46188</v>
      </c>
      <c r="H1301" s="13" t="str">
        <f t="shared" si="80"/>
        <v>Jun-2026</v>
      </c>
      <c r="I1301" s="13" t="str">
        <f t="shared" si="81"/>
        <v>Mon</v>
      </c>
      <c r="J1301" s="13" t="str">
        <f>Raw_Data!H1301</f>
        <v>Present</v>
      </c>
      <c r="K1301" s="15">
        <f>IF(Raw_Data!I1301="","",TIMEVALUE(Raw_Data!I1301))</f>
        <v>0.41944444444444445</v>
      </c>
      <c r="L1301" s="15">
        <f>IF(Raw_Data!J1301="","",TIMEVALUE(Raw_Data!J1301))</f>
        <v>0.78194444444444444</v>
      </c>
      <c r="M1301" s="13">
        <f>Raw_Data!K1301</f>
        <v>8.6999999999999993</v>
      </c>
      <c r="N1301" s="13">
        <f>Raw_Data!L1301</f>
        <v>29</v>
      </c>
      <c r="O1301" s="13">
        <f>Raw_Data!M1301</f>
        <v>24</v>
      </c>
      <c r="P1301" s="13">
        <f t="shared" si="82"/>
        <v>5</v>
      </c>
      <c r="Q1301" s="13">
        <f>Raw_Data!O1301</f>
        <v>29</v>
      </c>
      <c r="R1301" s="16">
        <f t="shared" si="83"/>
        <v>82.758620689655174</v>
      </c>
      <c r="S1301" s="16">
        <f>Raw_Data!Q1301</f>
        <v>82.8</v>
      </c>
      <c r="T1301" s="17">
        <f>Raw_Data!R1301</f>
        <v>0.7</v>
      </c>
      <c r="U1301" s="13" t="str">
        <f>Raw_Data!S1301</f>
        <v>Low</v>
      </c>
      <c r="V1301" s="13" t="str">
        <f>Raw_Data!T1301</f>
        <v>Pending</v>
      </c>
    </row>
    <row r="1302" spans="1:22" x14ac:dyDescent="0.3">
      <c r="A1302" s="13" t="str">
        <f>Raw_Data!A1302</f>
        <v>EMP001</v>
      </c>
      <c r="B1302" s="13" t="str">
        <f>Raw_Data!B1302</f>
        <v>Aarav Sharma</v>
      </c>
      <c r="C1302" s="13" t="str">
        <f>Raw_Data!C1302</f>
        <v>Operations</v>
      </c>
      <c r="D1302" s="13" t="str">
        <f>Raw_Data!D1302</f>
        <v>MIS Executive</v>
      </c>
      <c r="E1302" s="13" t="str">
        <f>Raw_Data!E1302</f>
        <v>Kolkata</v>
      </c>
      <c r="F1302" s="13" t="str">
        <f>Raw_Data!F1302</f>
        <v>Amit Roy</v>
      </c>
      <c r="G1302" s="14">
        <f>DATE(VALUE(RIGHT(Raw_Data!G1302,4)),VALUE(MID(Raw_Data!G1302,4,2)),VALUE(LEFT(Raw_Data!G1302,2)))</f>
        <v>46189</v>
      </c>
      <c r="H1302" s="13" t="str">
        <f t="shared" si="80"/>
        <v>Jun-2026</v>
      </c>
      <c r="I1302" s="13" t="str">
        <f t="shared" si="81"/>
        <v>Tue</v>
      </c>
      <c r="J1302" s="13" t="str">
        <f>Raw_Data!H1302</f>
        <v>Present</v>
      </c>
      <c r="K1302" s="15">
        <f>IF(Raw_Data!I1302="","",TIMEVALUE(Raw_Data!I1302))</f>
        <v>0.42291666666666666</v>
      </c>
      <c r="L1302" s="15">
        <f>IF(Raw_Data!J1302="","",TIMEVALUE(Raw_Data!J1302))</f>
        <v>0.79166666666666663</v>
      </c>
      <c r="M1302" s="13">
        <f>Raw_Data!K1302</f>
        <v>8.85</v>
      </c>
      <c r="N1302" s="13">
        <f>Raw_Data!L1302</f>
        <v>30</v>
      </c>
      <c r="O1302" s="13">
        <f>Raw_Data!M1302</f>
        <v>25</v>
      </c>
      <c r="P1302" s="13">
        <f t="shared" si="82"/>
        <v>5</v>
      </c>
      <c r="Q1302" s="13">
        <f>Raw_Data!O1302</f>
        <v>30</v>
      </c>
      <c r="R1302" s="16">
        <f t="shared" si="83"/>
        <v>83.333333333333343</v>
      </c>
      <c r="S1302" s="16">
        <f>Raw_Data!Q1302</f>
        <v>83.3</v>
      </c>
      <c r="T1302" s="17">
        <f>Raw_Data!R1302</f>
        <v>0.85</v>
      </c>
      <c r="U1302" s="13" t="str">
        <f>Raw_Data!S1302</f>
        <v>Medium</v>
      </c>
      <c r="V1302" s="13" t="str">
        <f>Raw_Data!T1302</f>
        <v>Pending</v>
      </c>
    </row>
    <row r="1303" spans="1:22" x14ac:dyDescent="0.3">
      <c r="A1303" s="13" t="str">
        <f>Raw_Data!A1303</f>
        <v>EMP002</v>
      </c>
      <c r="B1303" s="13" t="str">
        <f>Raw_Data!B1303</f>
        <v>Priya Singh</v>
      </c>
      <c r="C1303" s="13" t="str">
        <f>Raw_Data!C1303</f>
        <v>Operations</v>
      </c>
      <c r="D1303" s="13" t="str">
        <f>Raw_Data!D1303</f>
        <v>Process Executive</v>
      </c>
      <c r="E1303" s="13" t="str">
        <f>Raw_Data!E1303</f>
        <v>Kolkata</v>
      </c>
      <c r="F1303" s="13" t="str">
        <f>Raw_Data!F1303</f>
        <v>Amit Roy</v>
      </c>
      <c r="G1303" s="14">
        <f>DATE(VALUE(RIGHT(Raw_Data!G1303,4)),VALUE(MID(Raw_Data!G1303,4,2)),VALUE(LEFT(Raw_Data!G1303,2)))</f>
        <v>46189</v>
      </c>
      <c r="H1303" s="13" t="str">
        <f t="shared" si="80"/>
        <v>Jun-2026</v>
      </c>
      <c r="I1303" s="13" t="str">
        <f t="shared" si="81"/>
        <v>Tue</v>
      </c>
      <c r="J1303" s="13" t="str">
        <f>Raw_Data!H1303</f>
        <v>Present</v>
      </c>
      <c r="K1303" s="15">
        <f>IF(Raw_Data!I1303="","",TIMEVALUE(Raw_Data!I1303))</f>
        <v>0.38472222222222224</v>
      </c>
      <c r="L1303" s="15">
        <f>IF(Raw_Data!J1303="","",TIMEVALUE(Raw_Data!J1303))</f>
        <v>0.77083333333333337</v>
      </c>
      <c r="M1303" s="13">
        <f>Raw_Data!K1303</f>
        <v>9.2799999999999994</v>
      </c>
      <c r="N1303" s="13">
        <f>Raw_Data!L1303</f>
        <v>21</v>
      </c>
      <c r="O1303" s="13">
        <f>Raw_Data!M1303</f>
        <v>19</v>
      </c>
      <c r="P1303" s="13">
        <f t="shared" si="82"/>
        <v>2</v>
      </c>
      <c r="Q1303" s="13">
        <f>Raw_Data!O1303</f>
        <v>21</v>
      </c>
      <c r="R1303" s="16">
        <f t="shared" si="83"/>
        <v>90.476190476190482</v>
      </c>
      <c r="S1303" s="16">
        <f>Raw_Data!Q1303</f>
        <v>90.5</v>
      </c>
      <c r="T1303" s="17">
        <f>Raw_Data!R1303</f>
        <v>1.28</v>
      </c>
      <c r="U1303" s="13" t="str">
        <f>Raw_Data!S1303</f>
        <v>Low</v>
      </c>
      <c r="V1303" s="13" t="str">
        <f>Raw_Data!T1303</f>
        <v>In Progress</v>
      </c>
    </row>
    <row r="1304" spans="1:22" x14ac:dyDescent="0.3">
      <c r="A1304" s="13" t="str">
        <f>Raw_Data!A1304</f>
        <v>EMP003</v>
      </c>
      <c r="B1304" s="13" t="str">
        <f>Raw_Data!B1304</f>
        <v>Rahul Verma</v>
      </c>
      <c r="C1304" s="13" t="str">
        <f>Raw_Data!C1304</f>
        <v>Operations</v>
      </c>
      <c r="D1304" s="13" t="str">
        <f>Raw_Data!D1304</f>
        <v>Process Executive</v>
      </c>
      <c r="E1304" s="13" t="str">
        <f>Raw_Data!E1304</f>
        <v>Kolkata</v>
      </c>
      <c r="F1304" s="13" t="str">
        <f>Raw_Data!F1304</f>
        <v>Amit Roy</v>
      </c>
      <c r="G1304" s="14">
        <f>DATE(VALUE(RIGHT(Raw_Data!G1304,4)),VALUE(MID(Raw_Data!G1304,4,2)),VALUE(LEFT(Raw_Data!G1304,2)))</f>
        <v>46189</v>
      </c>
      <c r="H1304" s="13" t="str">
        <f t="shared" si="80"/>
        <v>Jun-2026</v>
      </c>
      <c r="I1304" s="13" t="str">
        <f t="shared" si="81"/>
        <v>Tue</v>
      </c>
      <c r="J1304" s="13" t="str">
        <f>Raw_Data!H1304</f>
        <v>Present</v>
      </c>
      <c r="K1304" s="15">
        <f>IF(Raw_Data!I1304="","",TIMEVALUE(Raw_Data!I1304))</f>
        <v>0.375</v>
      </c>
      <c r="L1304" s="15">
        <f>IF(Raw_Data!J1304="","",TIMEVALUE(Raw_Data!J1304))</f>
        <v>0.68680555555555556</v>
      </c>
      <c r="M1304" s="13">
        <f>Raw_Data!K1304</f>
        <v>7.49</v>
      </c>
      <c r="N1304" s="13">
        <f>Raw_Data!L1304</f>
        <v>29</v>
      </c>
      <c r="O1304" s="13">
        <f>Raw_Data!M1304</f>
        <v>27</v>
      </c>
      <c r="P1304" s="13">
        <f t="shared" si="82"/>
        <v>2</v>
      </c>
      <c r="Q1304" s="13">
        <f>Raw_Data!O1304</f>
        <v>29</v>
      </c>
      <c r="R1304" s="16">
        <f t="shared" si="83"/>
        <v>93.103448275862064</v>
      </c>
      <c r="S1304" s="16">
        <f>Raw_Data!Q1304</f>
        <v>93.1</v>
      </c>
      <c r="T1304" s="17">
        <f>Raw_Data!R1304</f>
        <v>0</v>
      </c>
      <c r="U1304" s="13" t="str">
        <f>Raw_Data!S1304</f>
        <v>Medium</v>
      </c>
      <c r="V1304" s="13" t="str">
        <f>Raw_Data!T1304</f>
        <v>In Progress</v>
      </c>
    </row>
    <row r="1305" spans="1:22" x14ac:dyDescent="0.3">
      <c r="A1305" s="13" t="str">
        <f>Raw_Data!A1305</f>
        <v>EMP004</v>
      </c>
      <c r="B1305" s="13" t="str">
        <f>Raw_Data!B1305</f>
        <v>Sneha Das</v>
      </c>
      <c r="C1305" s="13" t="str">
        <f>Raw_Data!C1305</f>
        <v>Operations</v>
      </c>
      <c r="D1305" s="13" t="str">
        <f>Raw_Data!D1305</f>
        <v>Senior Executive</v>
      </c>
      <c r="E1305" s="13" t="str">
        <f>Raw_Data!E1305</f>
        <v>Kolkata</v>
      </c>
      <c r="F1305" s="13" t="str">
        <f>Raw_Data!F1305</f>
        <v>Amit Roy</v>
      </c>
      <c r="G1305" s="14">
        <f>DATE(VALUE(RIGHT(Raw_Data!G1305,4)),VALUE(MID(Raw_Data!G1305,4,2)),VALUE(LEFT(Raw_Data!G1305,2)))</f>
        <v>46189</v>
      </c>
      <c r="H1305" s="13" t="str">
        <f t="shared" si="80"/>
        <v>Jun-2026</v>
      </c>
      <c r="I1305" s="13" t="str">
        <f t="shared" si="81"/>
        <v>Tue</v>
      </c>
      <c r="J1305" s="13" t="str">
        <f>Raw_Data!H1305</f>
        <v>Present</v>
      </c>
      <c r="K1305" s="15">
        <f>IF(Raw_Data!I1305="","",TIMEVALUE(Raw_Data!I1305))</f>
        <v>0.42222222222222222</v>
      </c>
      <c r="L1305" s="15">
        <f>IF(Raw_Data!J1305="","",TIMEVALUE(Raw_Data!J1305))</f>
        <v>0.79097222222222219</v>
      </c>
      <c r="M1305" s="13">
        <f>Raw_Data!K1305</f>
        <v>8.86</v>
      </c>
      <c r="N1305" s="13">
        <f>Raw_Data!L1305</f>
        <v>26</v>
      </c>
      <c r="O1305" s="13">
        <f>Raw_Data!M1305</f>
        <v>19</v>
      </c>
      <c r="P1305" s="13">
        <f t="shared" si="82"/>
        <v>7</v>
      </c>
      <c r="Q1305" s="13">
        <f>Raw_Data!O1305</f>
        <v>26</v>
      </c>
      <c r="R1305" s="16">
        <f t="shared" si="83"/>
        <v>73.076923076923066</v>
      </c>
      <c r="S1305" s="16">
        <f>Raw_Data!Q1305</f>
        <v>73.099999999999994</v>
      </c>
      <c r="T1305" s="17">
        <f>Raw_Data!R1305</f>
        <v>0.86</v>
      </c>
      <c r="U1305" s="13" t="str">
        <f>Raw_Data!S1305</f>
        <v>Medium</v>
      </c>
      <c r="V1305" s="13" t="str">
        <f>Raw_Data!T1305</f>
        <v>Pending</v>
      </c>
    </row>
    <row r="1306" spans="1:22" x14ac:dyDescent="0.3">
      <c r="A1306" s="13" t="str">
        <f>Raw_Data!A1306</f>
        <v>EMP005</v>
      </c>
      <c r="B1306" s="13" t="str">
        <f>Raw_Data!B1306</f>
        <v>Vikram Patel</v>
      </c>
      <c r="C1306" s="13" t="str">
        <f>Raw_Data!C1306</f>
        <v>Operations</v>
      </c>
      <c r="D1306" s="13" t="str">
        <f>Raw_Data!D1306</f>
        <v>Process Executive</v>
      </c>
      <c r="E1306" s="13" t="str">
        <f>Raw_Data!E1306</f>
        <v>Kolkata</v>
      </c>
      <c r="F1306" s="13" t="str">
        <f>Raw_Data!F1306</f>
        <v>Amit Roy</v>
      </c>
      <c r="G1306" s="14">
        <f>DATE(VALUE(RIGHT(Raw_Data!G1306,4)),VALUE(MID(Raw_Data!G1306,4,2)),VALUE(LEFT(Raw_Data!G1306,2)))</f>
        <v>46189</v>
      </c>
      <c r="H1306" s="13" t="str">
        <f t="shared" si="80"/>
        <v>Jun-2026</v>
      </c>
      <c r="I1306" s="13" t="str">
        <f t="shared" si="81"/>
        <v>Tue</v>
      </c>
      <c r="J1306" s="13" t="str">
        <f>Raw_Data!H1306</f>
        <v>Present</v>
      </c>
      <c r="K1306" s="15">
        <f>IF(Raw_Data!I1306="","",TIMEVALUE(Raw_Data!I1306))</f>
        <v>0.42291666666666666</v>
      </c>
      <c r="L1306" s="15">
        <f>IF(Raw_Data!J1306="","",TIMEVALUE(Raw_Data!J1306))</f>
        <v>0.77986111111111112</v>
      </c>
      <c r="M1306" s="13">
        <f>Raw_Data!K1306</f>
        <v>8.57</v>
      </c>
      <c r="N1306" s="13">
        <f>Raw_Data!L1306</f>
        <v>25</v>
      </c>
      <c r="O1306" s="13">
        <f>Raw_Data!M1306</f>
        <v>25</v>
      </c>
      <c r="P1306" s="13">
        <f t="shared" si="82"/>
        <v>0</v>
      </c>
      <c r="Q1306" s="13">
        <f>Raw_Data!O1306</f>
        <v>25</v>
      </c>
      <c r="R1306" s="16">
        <f t="shared" si="83"/>
        <v>100</v>
      </c>
      <c r="S1306" s="16">
        <f>Raw_Data!Q1306</f>
        <v>100</v>
      </c>
      <c r="T1306" s="17">
        <f>Raw_Data!R1306</f>
        <v>0.56999999999999995</v>
      </c>
      <c r="U1306" s="13" t="str">
        <f>Raw_Data!S1306</f>
        <v>Low</v>
      </c>
      <c r="V1306" s="13" t="str">
        <f>Raw_Data!T1306</f>
        <v>Closed</v>
      </c>
    </row>
    <row r="1307" spans="1:22" x14ac:dyDescent="0.3">
      <c r="A1307" s="13" t="str">
        <f>Raw_Data!A1307</f>
        <v>EMP006</v>
      </c>
      <c r="B1307" s="13" t="str">
        <f>Raw_Data!B1307</f>
        <v>Ananya Gupta</v>
      </c>
      <c r="C1307" s="13" t="str">
        <f>Raw_Data!C1307</f>
        <v>Finance</v>
      </c>
      <c r="D1307" s="13" t="str">
        <f>Raw_Data!D1307</f>
        <v>Finance Executive</v>
      </c>
      <c r="E1307" s="13" t="str">
        <f>Raw_Data!E1307</f>
        <v>Kolkata</v>
      </c>
      <c r="F1307" s="13" t="str">
        <f>Raw_Data!F1307</f>
        <v>Neha Sen</v>
      </c>
      <c r="G1307" s="14">
        <f>DATE(VALUE(RIGHT(Raw_Data!G1307,4)),VALUE(MID(Raw_Data!G1307,4,2)),VALUE(LEFT(Raw_Data!G1307,2)))</f>
        <v>46189</v>
      </c>
      <c r="H1307" s="13" t="str">
        <f t="shared" si="80"/>
        <v>Jun-2026</v>
      </c>
      <c r="I1307" s="13" t="str">
        <f t="shared" si="81"/>
        <v>Tue</v>
      </c>
      <c r="J1307" s="13" t="str">
        <f>Raw_Data!H1307</f>
        <v>Present</v>
      </c>
      <c r="K1307" s="15">
        <f>IF(Raw_Data!I1307="","",TIMEVALUE(Raw_Data!I1307))</f>
        <v>0.38333333333333336</v>
      </c>
      <c r="L1307" s="15">
        <f>IF(Raw_Data!J1307="","",TIMEVALUE(Raw_Data!J1307))</f>
        <v>0.76458333333333328</v>
      </c>
      <c r="M1307" s="13">
        <f>Raw_Data!K1307</f>
        <v>9.15</v>
      </c>
      <c r="N1307" s="13">
        <f>Raw_Data!L1307</f>
        <v>17</v>
      </c>
      <c r="O1307" s="13">
        <f>Raw_Data!M1307</f>
        <v>12</v>
      </c>
      <c r="P1307" s="13">
        <f t="shared" si="82"/>
        <v>5</v>
      </c>
      <c r="Q1307" s="13">
        <f>Raw_Data!O1307</f>
        <v>17</v>
      </c>
      <c r="R1307" s="16">
        <f t="shared" si="83"/>
        <v>70.588235294117652</v>
      </c>
      <c r="S1307" s="16">
        <f>Raw_Data!Q1307</f>
        <v>70.599999999999994</v>
      </c>
      <c r="T1307" s="17">
        <f>Raw_Data!R1307</f>
        <v>1.1499999999999999</v>
      </c>
      <c r="U1307" s="13" t="str">
        <f>Raw_Data!S1307</f>
        <v>Medium</v>
      </c>
      <c r="V1307" s="13" t="str">
        <f>Raw_Data!T1307</f>
        <v>Pending</v>
      </c>
    </row>
    <row r="1308" spans="1:22" x14ac:dyDescent="0.3">
      <c r="A1308" s="13" t="str">
        <f>Raw_Data!A1308</f>
        <v>EMP007</v>
      </c>
      <c r="B1308" s="13" t="str">
        <f>Raw_Data!B1308</f>
        <v>Rohan Mehta</v>
      </c>
      <c r="C1308" s="13" t="str">
        <f>Raw_Data!C1308</f>
        <v>Finance</v>
      </c>
      <c r="D1308" s="13" t="str">
        <f>Raw_Data!D1308</f>
        <v>Accounts Executive</v>
      </c>
      <c r="E1308" s="13" t="str">
        <f>Raw_Data!E1308</f>
        <v>Kolkata</v>
      </c>
      <c r="F1308" s="13" t="str">
        <f>Raw_Data!F1308</f>
        <v>Neha Sen</v>
      </c>
      <c r="G1308" s="14">
        <f>DATE(VALUE(RIGHT(Raw_Data!G1308,4)),VALUE(MID(Raw_Data!G1308,4,2)),VALUE(LEFT(Raw_Data!G1308,2)))</f>
        <v>46189</v>
      </c>
      <c r="H1308" s="13" t="str">
        <f t="shared" si="80"/>
        <v>Jun-2026</v>
      </c>
      <c r="I1308" s="13" t="str">
        <f t="shared" si="81"/>
        <v>Tue</v>
      </c>
      <c r="J1308" s="13" t="str">
        <f>Raw_Data!H1308</f>
        <v>Present</v>
      </c>
      <c r="K1308" s="15">
        <f>IF(Raw_Data!I1308="","",TIMEVALUE(Raw_Data!I1308))</f>
        <v>0.41805555555555557</v>
      </c>
      <c r="L1308" s="15">
        <f>IF(Raw_Data!J1308="","",TIMEVALUE(Raw_Data!J1308))</f>
        <v>0.77013888888888893</v>
      </c>
      <c r="M1308" s="13">
        <f>Raw_Data!K1308</f>
        <v>8.4499999999999993</v>
      </c>
      <c r="N1308" s="13">
        <f>Raw_Data!L1308</f>
        <v>9</v>
      </c>
      <c r="O1308" s="13">
        <f>Raw_Data!M1308</f>
        <v>9</v>
      </c>
      <c r="P1308" s="13">
        <f t="shared" si="82"/>
        <v>0</v>
      </c>
      <c r="Q1308" s="13">
        <f>Raw_Data!O1308</f>
        <v>9</v>
      </c>
      <c r="R1308" s="16">
        <f t="shared" si="83"/>
        <v>100</v>
      </c>
      <c r="S1308" s="16">
        <f>Raw_Data!Q1308</f>
        <v>100</v>
      </c>
      <c r="T1308" s="17">
        <f>Raw_Data!R1308</f>
        <v>0.45</v>
      </c>
      <c r="U1308" s="13" t="str">
        <f>Raw_Data!S1308</f>
        <v>Low</v>
      </c>
      <c r="V1308" s="13" t="str">
        <f>Raw_Data!T1308</f>
        <v>Closed</v>
      </c>
    </row>
    <row r="1309" spans="1:22" x14ac:dyDescent="0.3">
      <c r="A1309" s="13" t="str">
        <f>Raw_Data!A1309</f>
        <v>EMP008</v>
      </c>
      <c r="B1309" s="13" t="str">
        <f>Raw_Data!B1309</f>
        <v>Ishita Roy</v>
      </c>
      <c r="C1309" s="13" t="str">
        <f>Raw_Data!C1309</f>
        <v>Finance</v>
      </c>
      <c r="D1309" s="13" t="str">
        <f>Raw_Data!D1309</f>
        <v>Finance Executive</v>
      </c>
      <c r="E1309" s="13" t="str">
        <f>Raw_Data!E1309</f>
        <v>Kolkata</v>
      </c>
      <c r="F1309" s="13" t="str">
        <f>Raw_Data!F1309</f>
        <v>Neha Sen</v>
      </c>
      <c r="G1309" s="14">
        <f>DATE(VALUE(RIGHT(Raw_Data!G1309,4)),VALUE(MID(Raw_Data!G1309,4,2)),VALUE(LEFT(Raw_Data!G1309,2)))</f>
        <v>46189</v>
      </c>
      <c r="H1309" s="13" t="str">
        <f t="shared" si="80"/>
        <v>Jun-2026</v>
      </c>
      <c r="I1309" s="13" t="str">
        <f t="shared" si="81"/>
        <v>Tue</v>
      </c>
      <c r="J1309" s="13" t="str">
        <f>Raw_Data!H1309</f>
        <v>Present</v>
      </c>
      <c r="K1309" s="15">
        <f>IF(Raw_Data!I1309="","",TIMEVALUE(Raw_Data!I1309))</f>
        <v>0.37708333333333333</v>
      </c>
      <c r="L1309" s="15">
        <f>IF(Raw_Data!J1309="","",TIMEVALUE(Raw_Data!J1309))</f>
        <v>0.69444444444444442</v>
      </c>
      <c r="M1309" s="13">
        <f>Raw_Data!K1309</f>
        <v>7.63</v>
      </c>
      <c r="N1309" s="13">
        <f>Raw_Data!L1309</f>
        <v>11</v>
      </c>
      <c r="O1309" s="13">
        <f>Raw_Data!M1309</f>
        <v>10</v>
      </c>
      <c r="P1309" s="13">
        <f t="shared" si="82"/>
        <v>1</v>
      </c>
      <c r="Q1309" s="13">
        <f>Raw_Data!O1309</f>
        <v>11</v>
      </c>
      <c r="R1309" s="16">
        <f t="shared" si="83"/>
        <v>90.909090909090907</v>
      </c>
      <c r="S1309" s="16">
        <f>Raw_Data!Q1309</f>
        <v>90.9</v>
      </c>
      <c r="T1309" s="17">
        <f>Raw_Data!R1309</f>
        <v>0</v>
      </c>
      <c r="U1309" s="13" t="str">
        <f>Raw_Data!S1309</f>
        <v>Low</v>
      </c>
      <c r="V1309" s="13" t="str">
        <f>Raw_Data!T1309</f>
        <v>In Progress</v>
      </c>
    </row>
    <row r="1310" spans="1:22" x14ac:dyDescent="0.3">
      <c r="A1310" s="13" t="str">
        <f>Raw_Data!A1310</f>
        <v>EMP009</v>
      </c>
      <c r="B1310" s="13" t="str">
        <f>Raw_Data!B1310</f>
        <v>Arjun Nair</v>
      </c>
      <c r="C1310" s="13" t="str">
        <f>Raw_Data!C1310</f>
        <v>Sales</v>
      </c>
      <c r="D1310" s="13" t="str">
        <f>Raw_Data!D1310</f>
        <v>Sales Executive</v>
      </c>
      <c r="E1310" s="13" t="str">
        <f>Raw_Data!E1310</f>
        <v>Kolkata</v>
      </c>
      <c r="F1310" s="13" t="str">
        <f>Raw_Data!F1310</f>
        <v>Sourav Das</v>
      </c>
      <c r="G1310" s="14">
        <f>DATE(VALUE(RIGHT(Raw_Data!G1310,4)),VALUE(MID(Raw_Data!G1310,4,2)),VALUE(LEFT(Raw_Data!G1310,2)))</f>
        <v>46189</v>
      </c>
      <c r="H1310" s="13" t="str">
        <f t="shared" si="80"/>
        <v>Jun-2026</v>
      </c>
      <c r="I1310" s="13" t="str">
        <f t="shared" si="81"/>
        <v>Tue</v>
      </c>
      <c r="J1310" s="13" t="str">
        <f>Raw_Data!H1310</f>
        <v>Present</v>
      </c>
      <c r="K1310" s="15">
        <f>IF(Raw_Data!I1310="","",TIMEVALUE(Raw_Data!I1310))</f>
        <v>0.37708333333333333</v>
      </c>
      <c r="L1310" s="15">
        <f>IF(Raw_Data!J1310="","",TIMEVALUE(Raw_Data!J1310))</f>
        <v>0.68055555555555558</v>
      </c>
      <c r="M1310" s="13">
        <f>Raw_Data!K1310</f>
        <v>7.29</v>
      </c>
      <c r="N1310" s="13">
        <f>Raw_Data!L1310</f>
        <v>13</v>
      </c>
      <c r="O1310" s="13">
        <f>Raw_Data!M1310</f>
        <v>9</v>
      </c>
      <c r="P1310" s="13">
        <f t="shared" si="82"/>
        <v>4</v>
      </c>
      <c r="Q1310" s="13">
        <f>Raw_Data!O1310</f>
        <v>13</v>
      </c>
      <c r="R1310" s="16">
        <f t="shared" si="83"/>
        <v>69.230769230769226</v>
      </c>
      <c r="S1310" s="16">
        <f>Raw_Data!Q1310</f>
        <v>69.2</v>
      </c>
      <c r="T1310" s="17">
        <f>Raw_Data!R1310</f>
        <v>0</v>
      </c>
      <c r="U1310" s="13" t="str">
        <f>Raw_Data!S1310</f>
        <v>Low</v>
      </c>
      <c r="V1310" s="13" t="str">
        <f>Raw_Data!T1310</f>
        <v>Pending</v>
      </c>
    </row>
    <row r="1311" spans="1:22" x14ac:dyDescent="0.3">
      <c r="A1311" s="13" t="str">
        <f>Raw_Data!A1311</f>
        <v>EMP010</v>
      </c>
      <c r="B1311" s="13" t="str">
        <f>Raw_Data!B1311</f>
        <v>Meera Kapoor</v>
      </c>
      <c r="C1311" s="13" t="str">
        <f>Raw_Data!C1311</f>
        <v>Sales</v>
      </c>
      <c r="D1311" s="13" t="str">
        <f>Raw_Data!D1311</f>
        <v>Sales Executive</v>
      </c>
      <c r="E1311" s="13" t="str">
        <f>Raw_Data!E1311</f>
        <v>Kolkata</v>
      </c>
      <c r="F1311" s="13" t="str">
        <f>Raw_Data!F1311</f>
        <v>Sourav Das</v>
      </c>
      <c r="G1311" s="14">
        <f>DATE(VALUE(RIGHT(Raw_Data!G1311,4)),VALUE(MID(Raw_Data!G1311,4,2)),VALUE(LEFT(Raw_Data!G1311,2)))</f>
        <v>46189</v>
      </c>
      <c r="H1311" s="13" t="str">
        <f t="shared" si="80"/>
        <v>Jun-2026</v>
      </c>
      <c r="I1311" s="13" t="str">
        <f t="shared" si="81"/>
        <v>Tue</v>
      </c>
      <c r="J1311" s="13" t="str">
        <f>Raw_Data!H1311</f>
        <v>Present</v>
      </c>
      <c r="K1311" s="15">
        <f>IF(Raw_Data!I1311="","",TIMEVALUE(Raw_Data!I1311))</f>
        <v>0.37708333333333333</v>
      </c>
      <c r="L1311" s="15">
        <f>IF(Raw_Data!J1311="","",TIMEVALUE(Raw_Data!J1311))</f>
        <v>0.7270833333333333</v>
      </c>
      <c r="M1311" s="13">
        <f>Raw_Data!K1311</f>
        <v>8.41</v>
      </c>
      <c r="N1311" s="13">
        <f>Raw_Data!L1311</f>
        <v>16</v>
      </c>
      <c r="O1311" s="13">
        <f>Raw_Data!M1311</f>
        <v>13</v>
      </c>
      <c r="P1311" s="13">
        <f t="shared" si="82"/>
        <v>3</v>
      </c>
      <c r="Q1311" s="13">
        <f>Raw_Data!O1311</f>
        <v>16</v>
      </c>
      <c r="R1311" s="16">
        <f t="shared" si="83"/>
        <v>81.25</v>
      </c>
      <c r="S1311" s="16">
        <f>Raw_Data!Q1311</f>
        <v>81.2</v>
      </c>
      <c r="T1311" s="17">
        <f>Raw_Data!R1311</f>
        <v>0.41</v>
      </c>
      <c r="U1311" s="13" t="str">
        <f>Raw_Data!S1311</f>
        <v>Medium</v>
      </c>
      <c r="V1311" s="13" t="str">
        <f>Raw_Data!T1311</f>
        <v>In Progress</v>
      </c>
    </row>
    <row r="1312" spans="1:22" x14ac:dyDescent="0.3">
      <c r="A1312" s="13" t="str">
        <f>Raw_Data!A1312</f>
        <v>EMP011</v>
      </c>
      <c r="B1312" s="13" t="str">
        <f>Raw_Data!B1312</f>
        <v>Karan Malhotra</v>
      </c>
      <c r="C1312" s="13" t="str">
        <f>Raw_Data!C1312</f>
        <v>Sales</v>
      </c>
      <c r="D1312" s="13" t="str">
        <f>Raw_Data!D1312</f>
        <v>Senior Executive</v>
      </c>
      <c r="E1312" s="13" t="str">
        <f>Raw_Data!E1312</f>
        <v>Kolkata</v>
      </c>
      <c r="F1312" s="13" t="str">
        <f>Raw_Data!F1312</f>
        <v>Sourav Das</v>
      </c>
      <c r="G1312" s="14">
        <f>DATE(VALUE(RIGHT(Raw_Data!G1312,4)),VALUE(MID(Raw_Data!G1312,4,2)),VALUE(LEFT(Raw_Data!G1312,2)))</f>
        <v>46189</v>
      </c>
      <c r="H1312" s="13" t="str">
        <f t="shared" si="80"/>
        <v>Jun-2026</v>
      </c>
      <c r="I1312" s="13" t="str">
        <f t="shared" si="81"/>
        <v>Tue</v>
      </c>
      <c r="J1312" s="13" t="str">
        <f>Raw_Data!H1312</f>
        <v>Present</v>
      </c>
      <c r="K1312" s="15">
        <f>IF(Raw_Data!I1312="","",TIMEVALUE(Raw_Data!I1312))</f>
        <v>0.37986111111111109</v>
      </c>
      <c r="L1312" s="15">
        <f>IF(Raw_Data!J1312="","",TIMEVALUE(Raw_Data!J1312))</f>
        <v>0.70972222222222225</v>
      </c>
      <c r="M1312" s="13">
        <f>Raw_Data!K1312</f>
        <v>7.92</v>
      </c>
      <c r="N1312" s="13">
        <f>Raw_Data!L1312</f>
        <v>25</v>
      </c>
      <c r="O1312" s="13">
        <f>Raw_Data!M1312</f>
        <v>24</v>
      </c>
      <c r="P1312" s="13">
        <f t="shared" si="82"/>
        <v>1</v>
      </c>
      <c r="Q1312" s="13">
        <f>Raw_Data!O1312</f>
        <v>25</v>
      </c>
      <c r="R1312" s="16">
        <f t="shared" si="83"/>
        <v>96</v>
      </c>
      <c r="S1312" s="16">
        <f>Raw_Data!Q1312</f>
        <v>96</v>
      </c>
      <c r="T1312" s="17">
        <f>Raw_Data!R1312</f>
        <v>0</v>
      </c>
      <c r="U1312" s="13" t="str">
        <f>Raw_Data!S1312</f>
        <v>Medium</v>
      </c>
      <c r="V1312" s="13" t="str">
        <f>Raw_Data!T1312</f>
        <v>In Progress</v>
      </c>
    </row>
    <row r="1313" spans="1:22" x14ac:dyDescent="0.3">
      <c r="A1313" s="13" t="str">
        <f>Raw_Data!A1313</f>
        <v>EMP012</v>
      </c>
      <c r="B1313" s="13" t="str">
        <f>Raw_Data!B1313</f>
        <v>Tanya Bose</v>
      </c>
      <c r="C1313" s="13" t="str">
        <f>Raw_Data!C1313</f>
        <v>HR</v>
      </c>
      <c r="D1313" s="13" t="str">
        <f>Raw_Data!D1313</f>
        <v>HR Executive</v>
      </c>
      <c r="E1313" s="13" t="str">
        <f>Raw_Data!E1313</f>
        <v>Kolkata</v>
      </c>
      <c r="F1313" s="13" t="str">
        <f>Raw_Data!F1313</f>
        <v>Ritu Ghosh</v>
      </c>
      <c r="G1313" s="14">
        <f>DATE(VALUE(RIGHT(Raw_Data!G1313,4)),VALUE(MID(Raw_Data!G1313,4,2)),VALUE(LEFT(Raw_Data!G1313,2)))</f>
        <v>46189</v>
      </c>
      <c r="H1313" s="13" t="str">
        <f t="shared" si="80"/>
        <v>Jun-2026</v>
      </c>
      <c r="I1313" s="13" t="str">
        <f t="shared" si="81"/>
        <v>Tue</v>
      </c>
      <c r="J1313" s="13" t="str">
        <f>Raw_Data!H1313</f>
        <v>Present</v>
      </c>
      <c r="K1313" s="15">
        <f>IF(Raw_Data!I1313="","",TIMEVALUE(Raw_Data!I1313))</f>
        <v>0.4236111111111111</v>
      </c>
      <c r="L1313" s="15">
        <f>IF(Raw_Data!J1313="","",TIMEVALUE(Raw_Data!J1313))</f>
        <v>0.77569444444444446</v>
      </c>
      <c r="M1313" s="13">
        <f>Raw_Data!K1313</f>
        <v>8.4499999999999993</v>
      </c>
      <c r="N1313" s="13">
        <f>Raw_Data!L1313</f>
        <v>9</v>
      </c>
      <c r="O1313" s="13">
        <f>Raw_Data!M1313</f>
        <v>9</v>
      </c>
      <c r="P1313" s="13">
        <f t="shared" si="82"/>
        <v>0</v>
      </c>
      <c r="Q1313" s="13">
        <f>Raw_Data!O1313</f>
        <v>9</v>
      </c>
      <c r="R1313" s="16">
        <f t="shared" si="83"/>
        <v>100</v>
      </c>
      <c r="S1313" s="16">
        <f>Raw_Data!Q1313</f>
        <v>100</v>
      </c>
      <c r="T1313" s="17">
        <f>Raw_Data!R1313</f>
        <v>0.45</v>
      </c>
      <c r="U1313" s="13" t="str">
        <f>Raw_Data!S1313</f>
        <v>Low</v>
      </c>
      <c r="V1313" s="13" t="str">
        <f>Raw_Data!T1313</f>
        <v>Closed</v>
      </c>
    </row>
    <row r="1314" spans="1:22" x14ac:dyDescent="0.3">
      <c r="A1314" s="13" t="str">
        <f>Raw_Data!A1314</f>
        <v>EMP013</v>
      </c>
      <c r="B1314" s="13" t="str">
        <f>Raw_Data!B1314</f>
        <v>Aditya Jain</v>
      </c>
      <c r="C1314" s="13" t="str">
        <f>Raw_Data!C1314</f>
        <v>Customer Support</v>
      </c>
      <c r="D1314" s="13" t="str">
        <f>Raw_Data!D1314</f>
        <v>Support Executive</v>
      </c>
      <c r="E1314" s="13" t="str">
        <f>Raw_Data!E1314</f>
        <v>Kolkata</v>
      </c>
      <c r="F1314" s="13" t="str">
        <f>Raw_Data!F1314</f>
        <v>Ritu Ghosh</v>
      </c>
      <c r="G1314" s="14">
        <f>DATE(VALUE(RIGHT(Raw_Data!G1314,4)),VALUE(MID(Raw_Data!G1314,4,2)),VALUE(LEFT(Raw_Data!G1314,2)))</f>
        <v>46189</v>
      </c>
      <c r="H1314" s="13" t="str">
        <f t="shared" si="80"/>
        <v>Jun-2026</v>
      </c>
      <c r="I1314" s="13" t="str">
        <f t="shared" si="81"/>
        <v>Tue</v>
      </c>
      <c r="J1314" s="13" t="str">
        <f>Raw_Data!H1314</f>
        <v>Present</v>
      </c>
      <c r="K1314" s="15">
        <f>IF(Raw_Data!I1314="","",TIMEVALUE(Raw_Data!I1314))</f>
        <v>0.37708333333333333</v>
      </c>
      <c r="L1314" s="15">
        <f>IF(Raw_Data!J1314="","",TIMEVALUE(Raw_Data!J1314))</f>
        <v>0.74305555555555558</v>
      </c>
      <c r="M1314" s="13">
        <f>Raw_Data!K1314</f>
        <v>8.7899999999999991</v>
      </c>
      <c r="N1314" s="13">
        <f>Raw_Data!L1314</f>
        <v>29</v>
      </c>
      <c r="O1314" s="13">
        <f>Raw_Data!M1314</f>
        <v>21</v>
      </c>
      <c r="P1314" s="13">
        <f t="shared" si="82"/>
        <v>8</v>
      </c>
      <c r="Q1314" s="13">
        <f>Raw_Data!O1314</f>
        <v>29</v>
      </c>
      <c r="R1314" s="16">
        <f t="shared" si="83"/>
        <v>72.41379310344827</v>
      </c>
      <c r="S1314" s="16">
        <f>Raw_Data!Q1314</f>
        <v>72.400000000000006</v>
      </c>
      <c r="T1314" s="17">
        <f>Raw_Data!R1314</f>
        <v>0.79</v>
      </c>
      <c r="U1314" s="13" t="str">
        <f>Raw_Data!S1314</f>
        <v>High</v>
      </c>
      <c r="V1314" s="13" t="str">
        <f>Raw_Data!T1314</f>
        <v>Backlog</v>
      </c>
    </row>
    <row r="1315" spans="1:22" x14ac:dyDescent="0.3">
      <c r="A1315" s="13" t="str">
        <f>Raw_Data!A1315</f>
        <v>EMP014</v>
      </c>
      <c r="B1315" s="13" t="str">
        <f>Raw_Data!B1315</f>
        <v>Neha Agarwal</v>
      </c>
      <c r="C1315" s="13" t="str">
        <f>Raw_Data!C1315</f>
        <v>Customer Support</v>
      </c>
      <c r="D1315" s="13" t="str">
        <f>Raw_Data!D1315</f>
        <v>Support Executive</v>
      </c>
      <c r="E1315" s="13" t="str">
        <f>Raw_Data!E1315</f>
        <v>Kolkata</v>
      </c>
      <c r="F1315" s="13" t="str">
        <f>Raw_Data!F1315</f>
        <v>Ritu Ghosh</v>
      </c>
      <c r="G1315" s="14">
        <f>DATE(VALUE(RIGHT(Raw_Data!G1315,4)),VALUE(MID(Raw_Data!G1315,4,2)),VALUE(LEFT(Raw_Data!G1315,2)))</f>
        <v>46189</v>
      </c>
      <c r="H1315" s="13" t="str">
        <f t="shared" si="80"/>
        <v>Jun-2026</v>
      </c>
      <c r="I1315" s="13" t="str">
        <f t="shared" si="81"/>
        <v>Tue</v>
      </c>
      <c r="J1315" s="13" t="str">
        <f>Raw_Data!H1315</f>
        <v>Present</v>
      </c>
      <c r="K1315" s="15">
        <f>IF(Raw_Data!I1315="","",TIMEVALUE(Raw_Data!I1315))</f>
        <v>0.38819444444444445</v>
      </c>
      <c r="L1315" s="15">
        <f>IF(Raw_Data!J1315="","",TIMEVALUE(Raw_Data!J1315))</f>
        <v>0.74305555555555558</v>
      </c>
      <c r="M1315" s="13">
        <f>Raw_Data!K1315</f>
        <v>8.52</v>
      </c>
      <c r="N1315" s="13">
        <f>Raw_Data!L1315</f>
        <v>28</v>
      </c>
      <c r="O1315" s="13">
        <f>Raw_Data!M1315</f>
        <v>25</v>
      </c>
      <c r="P1315" s="13">
        <f t="shared" si="82"/>
        <v>3</v>
      </c>
      <c r="Q1315" s="13">
        <f>Raw_Data!O1315</f>
        <v>28</v>
      </c>
      <c r="R1315" s="16">
        <f t="shared" si="83"/>
        <v>89.285714285714292</v>
      </c>
      <c r="S1315" s="16">
        <f>Raw_Data!Q1315</f>
        <v>89.3</v>
      </c>
      <c r="T1315" s="17">
        <f>Raw_Data!R1315</f>
        <v>0.52</v>
      </c>
      <c r="U1315" s="13" t="str">
        <f>Raw_Data!S1315</f>
        <v>Low</v>
      </c>
      <c r="V1315" s="13" t="str">
        <f>Raw_Data!T1315</f>
        <v>In Progress</v>
      </c>
    </row>
    <row r="1316" spans="1:22" x14ac:dyDescent="0.3">
      <c r="A1316" s="13" t="str">
        <f>Raw_Data!A1316</f>
        <v>EMP015</v>
      </c>
      <c r="B1316" s="13" t="str">
        <f>Raw_Data!B1316</f>
        <v>Siddharth Roy</v>
      </c>
      <c r="C1316" s="13" t="str">
        <f>Raw_Data!C1316</f>
        <v>Customer Support</v>
      </c>
      <c r="D1316" s="13" t="str">
        <f>Raw_Data!D1316</f>
        <v>Senior Executive</v>
      </c>
      <c r="E1316" s="13" t="str">
        <f>Raw_Data!E1316</f>
        <v>Kolkata</v>
      </c>
      <c r="F1316" s="13" t="str">
        <f>Raw_Data!F1316</f>
        <v>Ritu Ghosh</v>
      </c>
      <c r="G1316" s="14">
        <f>DATE(VALUE(RIGHT(Raw_Data!G1316,4)),VALUE(MID(Raw_Data!G1316,4,2)),VALUE(LEFT(Raw_Data!G1316,2)))</f>
        <v>46189</v>
      </c>
      <c r="H1316" s="13" t="str">
        <f t="shared" si="80"/>
        <v>Jun-2026</v>
      </c>
      <c r="I1316" s="13" t="str">
        <f t="shared" si="81"/>
        <v>Tue</v>
      </c>
      <c r="J1316" s="13" t="str">
        <f>Raw_Data!H1316</f>
        <v>Present</v>
      </c>
      <c r="K1316" s="15">
        <f>IF(Raw_Data!I1316="","",TIMEVALUE(Raw_Data!I1316))</f>
        <v>0.41805555555555557</v>
      </c>
      <c r="L1316" s="15">
        <f>IF(Raw_Data!J1316="","",TIMEVALUE(Raw_Data!J1316))</f>
        <v>0.7729166666666667</v>
      </c>
      <c r="M1316" s="13">
        <f>Raw_Data!K1316</f>
        <v>8.52</v>
      </c>
      <c r="N1316" s="13">
        <f>Raw_Data!L1316</f>
        <v>27</v>
      </c>
      <c r="O1316" s="13">
        <f>Raw_Data!M1316</f>
        <v>20</v>
      </c>
      <c r="P1316" s="13">
        <f t="shared" si="82"/>
        <v>7</v>
      </c>
      <c r="Q1316" s="13">
        <f>Raw_Data!O1316</f>
        <v>27</v>
      </c>
      <c r="R1316" s="16">
        <f t="shared" si="83"/>
        <v>74.074074074074076</v>
      </c>
      <c r="S1316" s="16">
        <f>Raw_Data!Q1316</f>
        <v>74.099999999999994</v>
      </c>
      <c r="T1316" s="17">
        <f>Raw_Data!R1316</f>
        <v>0.52</v>
      </c>
      <c r="U1316" s="13" t="str">
        <f>Raw_Data!S1316</f>
        <v>Medium</v>
      </c>
      <c r="V1316" s="13" t="str">
        <f>Raw_Data!T1316</f>
        <v>Pending</v>
      </c>
    </row>
    <row r="1317" spans="1:22" x14ac:dyDescent="0.3">
      <c r="A1317" s="13" t="str">
        <f>Raw_Data!A1317</f>
        <v>EMP016</v>
      </c>
      <c r="B1317" s="13" t="str">
        <f>Raw_Data!B1317</f>
        <v>Pooja Saha</v>
      </c>
      <c r="C1317" s="13" t="str">
        <f>Raw_Data!C1317</f>
        <v>Operations</v>
      </c>
      <c r="D1317" s="13" t="str">
        <f>Raw_Data!D1317</f>
        <v>Process Executive</v>
      </c>
      <c r="E1317" s="13" t="str">
        <f>Raw_Data!E1317</f>
        <v>Durgapur</v>
      </c>
      <c r="F1317" s="13" t="str">
        <f>Raw_Data!F1317</f>
        <v>Amit Roy</v>
      </c>
      <c r="G1317" s="14">
        <f>DATE(VALUE(RIGHT(Raw_Data!G1317,4)),VALUE(MID(Raw_Data!G1317,4,2)),VALUE(LEFT(Raw_Data!G1317,2)))</f>
        <v>46189</v>
      </c>
      <c r="H1317" s="13" t="str">
        <f t="shared" si="80"/>
        <v>Jun-2026</v>
      </c>
      <c r="I1317" s="13" t="str">
        <f t="shared" si="81"/>
        <v>Tue</v>
      </c>
      <c r="J1317" s="13" t="str">
        <f>Raw_Data!H1317</f>
        <v>Late</v>
      </c>
      <c r="K1317" s="15">
        <f>IF(Raw_Data!I1317="","",TIMEVALUE(Raw_Data!I1317))</f>
        <v>0.46736111111111112</v>
      </c>
      <c r="L1317" s="15">
        <f>IF(Raw_Data!J1317="","",TIMEVALUE(Raw_Data!J1317))</f>
        <v>0.86111111111111116</v>
      </c>
      <c r="M1317" s="13">
        <f>Raw_Data!K1317</f>
        <v>9.4600000000000009</v>
      </c>
      <c r="N1317" s="13">
        <f>Raw_Data!L1317</f>
        <v>31</v>
      </c>
      <c r="O1317" s="13">
        <f>Raw_Data!M1317</f>
        <v>23</v>
      </c>
      <c r="P1317" s="13">
        <f t="shared" si="82"/>
        <v>8</v>
      </c>
      <c r="Q1317" s="13">
        <f>Raw_Data!O1317</f>
        <v>31</v>
      </c>
      <c r="R1317" s="16">
        <f t="shared" si="83"/>
        <v>74.193548387096769</v>
      </c>
      <c r="S1317" s="16">
        <f>Raw_Data!Q1317</f>
        <v>74.2</v>
      </c>
      <c r="T1317" s="17">
        <f>Raw_Data!R1317</f>
        <v>1.46</v>
      </c>
      <c r="U1317" s="13" t="str">
        <f>Raw_Data!S1317</f>
        <v>Low</v>
      </c>
      <c r="V1317" s="13" t="str">
        <f>Raw_Data!T1317</f>
        <v>Backlog</v>
      </c>
    </row>
    <row r="1318" spans="1:22" x14ac:dyDescent="0.3">
      <c r="A1318" s="13" t="str">
        <f>Raw_Data!A1318</f>
        <v>EMP017</v>
      </c>
      <c r="B1318" s="13" t="str">
        <f>Raw_Data!B1318</f>
        <v>Abhishek Paul</v>
      </c>
      <c r="C1318" s="13" t="str">
        <f>Raw_Data!C1318</f>
        <v>Operations</v>
      </c>
      <c r="D1318" s="13" t="str">
        <f>Raw_Data!D1318</f>
        <v>Process Executive</v>
      </c>
      <c r="E1318" s="13" t="str">
        <f>Raw_Data!E1318</f>
        <v>Durgapur</v>
      </c>
      <c r="F1318" s="13" t="str">
        <f>Raw_Data!F1318</f>
        <v>Amit Roy</v>
      </c>
      <c r="G1318" s="14">
        <f>DATE(VALUE(RIGHT(Raw_Data!G1318,4)),VALUE(MID(Raw_Data!G1318,4,2)),VALUE(LEFT(Raw_Data!G1318,2)))</f>
        <v>46189</v>
      </c>
      <c r="H1318" s="13" t="str">
        <f t="shared" si="80"/>
        <v>Jun-2026</v>
      </c>
      <c r="I1318" s="13" t="str">
        <f t="shared" si="81"/>
        <v>Tue</v>
      </c>
      <c r="J1318" s="13" t="str">
        <f>Raw_Data!H1318</f>
        <v>Present</v>
      </c>
      <c r="K1318" s="15">
        <f>IF(Raw_Data!I1318="","",TIMEVALUE(Raw_Data!I1318))</f>
        <v>0.3888888888888889</v>
      </c>
      <c r="L1318" s="15">
        <f>IF(Raw_Data!J1318="","",TIMEVALUE(Raw_Data!J1318))</f>
        <v>0.7583333333333333</v>
      </c>
      <c r="M1318" s="13">
        <f>Raw_Data!K1318</f>
        <v>8.8699999999999992</v>
      </c>
      <c r="N1318" s="13">
        <f>Raw_Data!L1318</f>
        <v>25</v>
      </c>
      <c r="O1318" s="13">
        <f>Raw_Data!M1318</f>
        <v>23</v>
      </c>
      <c r="P1318" s="13">
        <f t="shared" si="82"/>
        <v>2</v>
      </c>
      <c r="Q1318" s="13">
        <f>Raw_Data!O1318</f>
        <v>25</v>
      </c>
      <c r="R1318" s="16">
        <f t="shared" si="83"/>
        <v>92</v>
      </c>
      <c r="S1318" s="16">
        <f>Raw_Data!Q1318</f>
        <v>92</v>
      </c>
      <c r="T1318" s="17">
        <f>Raw_Data!R1318</f>
        <v>0.87</v>
      </c>
      <c r="U1318" s="13" t="str">
        <f>Raw_Data!S1318</f>
        <v>High</v>
      </c>
      <c r="V1318" s="13" t="str">
        <f>Raw_Data!T1318</f>
        <v>In Progress</v>
      </c>
    </row>
    <row r="1319" spans="1:22" x14ac:dyDescent="0.3">
      <c r="A1319" s="13" t="str">
        <f>Raw_Data!A1319</f>
        <v>EMP018</v>
      </c>
      <c r="B1319" s="13" t="str">
        <f>Raw_Data!B1319</f>
        <v>Nandini Ghosh</v>
      </c>
      <c r="C1319" s="13" t="str">
        <f>Raw_Data!C1319</f>
        <v>Finance</v>
      </c>
      <c r="D1319" s="13" t="str">
        <f>Raw_Data!D1319</f>
        <v>Finance Executive</v>
      </c>
      <c r="E1319" s="13" t="str">
        <f>Raw_Data!E1319</f>
        <v>Durgapur</v>
      </c>
      <c r="F1319" s="13" t="str">
        <f>Raw_Data!F1319</f>
        <v>Neha Sen</v>
      </c>
      <c r="G1319" s="14">
        <f>DATE(VALUE(RIGHT(Raw_Data!G1319,4)),VALUE(MID(Raw_Data!G1319,4,2)),VALUE(LEFT(Raw_Data!G1319,2)))</f>
        <v>46189</v>
      </c>
      <c r="H1319" s="13" t="str">
        <f t="shared" si="80"/>
        <v>Jun-2026</v>
      </c>
      <c r="I1319" s="13" t="str">
        <f t="shared" si="81"/>
        <v>Tue</v>
      </c>
      <c r="J1319" s="13" t="str">
        <f>Raw_Data!H1319</f>
        <v>Present</v>
      </c>
      <c r="K1319" s="15">
        <f>IF(Raw_Data!I1319="","",TIMEVALUE(Raw_Data!I1319))</f>
        <v>0.41944444444444445</v>
      </c>
      <c r="L1319" s="15">
        <f>IF(Raw_Data!J1319="","",TIMEVALUE(Raw_Data!J1319))</f>
        <v>0.75069444444444444</v>
      </c>
      <c r="M1319" s="13">
        <f>Raw_Data!K1319</f>
        <v>7.96</v>
      </c>
      <c r="N1319" s="13">
        <f>Raw_Data!L1319</f>
        <v>20</v>
      </c>
      <c r="O1319" s="13">
        <f>Raw_Data!M1319</f>
        <v>19</v>
      </c>
      <c r="P1319" s="13">
        <f t="shared" si="82"/>
        <v>1</v>
      </c>
      <c r="Q1319" s="13">
        <f>Raw_Data!O1319</f>
        <v>20</v>
      </c>
      <c r="R1319" s="16">
        <f t="shared" si="83"/>
        <v>95</v>
      </c>
      <c r="S1319" s="16">
        <f>Raw_Data!Q1319</f>
        <v>95</v>
      </c>
      <c r="T1319" s="17">
        <f>Raw_Data!R1319</f>
        <v>0</v>
      </c>
      <c r="U1319" s="13" t="str">
        <f>Raw_Data!S1319</f>
        <v>Medium</v>
      </c>
      <c r="V1319" s="13" t="str">
        <f>Raw_Data!T1319</f>
        <v>In Progress</v>
      </c>
    </row>
    <row r="1320" spans="1:22" x14ac:dyDescent="0.3">
      <c r="A1320" s="13" t="str">
        <f>Raw_Data!A1320</f>
        <v>EMP019</v>
      </c>
      <c r="B1320" s="13" t="str">
        <f>Raw_Data!B1320</f>
        <v>Manish Kumar</v>
      </c>
      <c r="C1320" s="13" t="str">
        <f>Raw_Data!C1320</f>
        <v>Sales</v>
      </c>
      <c r="D1320" s="13" t="str">
        <f>Raw_Data!D1320</f>
        <v>Sales Executive</v>
      </c>
      <c r="E1320" s="13" t="str">
        <f>Raw_Data!E1320</f>
        <v>Durgapur</v>
      </c>
      <c r="F1320" s="13" t="str">
        <f>Raw_Data!F1320</f>
        <v>Sourav Das</v>
      </c>
      <c r="G1320" s="14">
        <f>DATE(VALUE(RIGHT(Raw_Data!G1320,4)),VALUE(MID(Raw_Data!G1320,4,2)),VALUE(LEFT(Raw_Data!G1320,2)))</f>
        <v>46189</v>
      </c>
      <c r="H1320" s="13" t="str">
        <f t="shared" si="80"/>
        <v>Jun-2026</v>
      </c>
      <c r="I1320" s="13" t="str">
        <f t="shared" si="81"/>
        <v>Tue</v>
      </c>
      <c r="J1320" s="13" t="str">
        <f>Raw_Data!H1320</f>
        <v>Leave</v>
      </c>
      <c r="K1320" s="15" t="str">
        <f>IF(Raw_Data!I1320="","",TIMEVALUE(Raw_Data!I1320))</f>
        <v/>
      </c>
      <c r="L1320" s="15" t="str">
        <f>IF(Raw_Data!J1320="","",TIMEVALUE(Raw_Data!J1320))</f>
        <v/>
      </c>
      <c r="M1320" s="13">
        <f>Raw_Data!K1320</f>
        <v>0</v>
      </c>
      <c r="N1320" s="13">
        <f>Raw_Data!L1320</f>
        <v>0</v>
      </c>
      <c r="O1320" s="13">
        <f>Raw_Data!M1320</f>
        <v>0</v>
      </c>
      <c r="P1320" s="13">
        <f t="shared" si="82"/>
        <v>0</v>
      </c>
      <c r="Q1320" s="13">
        <f>Raw_Data!O1320</f>
        <v>0</v>
      </c>
      <c r="R1320" s="16">
        <f t="shared" si="83"/>
        <v>0</v>
      </c>
      <c r="S1320" s="16">
        <f>Raw_Data!Q1320</f>
        <v>0</v>
      </c>
      <c r="T1320" s="17">
        <f>Raw_Data!R1320</f>
        <v>0</v>
      </c>
      <c r="U1320" s="13" t="str">
        <f>Raw_Data!S1320</f>
        <v>Low</v>
      </c>
      <c r="V1320" s="13" t="str">
        <f>Raw_Data!T1320</f>
        <v>Closed</v>
      </c>
    </row>
    <row r="1321" spans="1:22" x14ac:dyDescent="0.3">
      <c r="A1321" s="13" t="str">
        <f>Raw_Data!A1321</f>
        <v>EMP020</v>
      </c>
      <c r="B1321" s="13" t="str">
        <f>Raw_Data!B1321</f>
        <v>Riya Chatterjee</v>
      </c>
      <c r="C1321" s="13" t="str">
        <f>Raw_Data!C1321</f>
        <v>Customer Support</v>
      </c>
      <c r="D1321" s="13" t="str">
        <f>Raw_Data!D1321</f>
        <v>Support Executive</v>
      </c>
      <c r="E1321" s="13" t="str">
        <f>Raw_Data!E1321</f>
        <v>Durgapur</v>
      </c>
      <c r="F1321" s="13" t="str">
        <f>Raw_Data!F1321</f>
        <v>Ritu Ghosh</v>
      </c>
      <c r="G1321" s="14">
        <f>DATE(VALUE(RIGHT(Raw_Data!G1321,4)),VALUE(MID(Raw_Data!G1321,4,2)),VALUE(LEFT(Raw_Data!G1321,2)))</f>
        <v>46189</v>
      </c>
      <c r="H1321" s="13" t="str">
        <f t="shared" si="80"/>
        <v>Jun-2026</v>
      </c>
      <c r="I1321" s="13" t="str">
        <f t="shared" si="81"/>
        <v>Tue</v>
      </c>
      <c r="J1321" s="13" t="str">
        <f>Raw_Data!H1321</f>
        <v>Present</v>
      </c>
      <c r="K1321" s="15">
        <f>IF(Raw_Data!I1321="","",TIMEVALUE(Raw_Data!I1321))</f>
        <v>0.37708333333333333</v>
      </c>
      <c r="L1321" s="15">
        <f>IF(Raw_Data!J1321="","",TIMEVALUE(Raw_Data!J1321))</f>
        <v>0.72986111111111107</v>
      </c>
      <c r="M1321" s="13">
        <f>Raw_Data!K1321</f>
        <v>8.48</v>
      </c>
      <c r="N1321" s="13">
        <f>Raw_Data!L1321</f>
        <v>25</v>
      </c>
      <c r="O1321" s="13">
        <f>Raw_Data!M1321</f>
        <v>20</v>
      </c>
      <c r="P1321" s="13">
        <f t="shared" si="82"/>
        <v>5</v>
      </c>
      <c r="Q1321" s="13">
        <f>Raw_Data!O1321</f>
        <v>25</v>
      </c>
      <c r="R1321" s="16">
        <f t="shared" si="83"/>
        <v>80</v>
      </c>
      <c r="S1321" s="16">
        <f>Raw_Data!Q1321</f>
        <v>80</v>
      </c>
      <c r="T1321" s="17">
        <f>Raw_Data!R1321</f>
        <v>0.48</v>
      </c>
      <c r="U1321" s="13" t="str">
        <f>Raw_Data!S1321</f>
        <v>Low</v>
      </c>
      <c r="V1321" s="13" t="str">
        <f>Raw_Data!T1321</f>
        <v>Pending</v>
      </c>
    </row>
    <row r="1322" spans="1:22" x14ac:dyDescent="0.3">
      <c r="A1322" s="13" t="str">
        <f>Raw_Data!A1322</f>
        <v>EMP001</v>
      </c>
      <c r="B1322" s="13" t="str">
        <f>Raw_Data!B1322</f>
        <v>Aarav Sharma</v>
      </c>
      <c r="C1322" s="13" t="str">
        <f>Raw_Data!C1322</f>
        <v>Operations</v>
      </c>
      <c r="D1322" s="13" t="str">
        <f>Raw_Data!D1322</f>
        <v>MIS Executive</v>
      </c>
      <c r="E1322" s="13" t="str">
        <f>Raw_Data!E1322</f>
        <v>Kolkata</v>
      </c>
      <c r="F1322" s="13" t="str">
        <f>Raw_Data!F1322</f>
        <v>Amit Roy</v>
      </c>
      <c r="G1322" s="14">
        <f>DATE(VALUE(RIGHT(Raw_Data!G1322,4)),VALUE(MID(Raw_Data!G1322,4,2)),VALUE(LEFT(Raw_Data!G1322,2)))</f>
        <v>46190</v>
      </c>
      <c r="H1322" s="13" t="str">
        <f t="shared" si="80"/>
        <v>Jun-2026</v>
      </c>
      <c r="I1322" s="13" t="str">
        <f t="shared" si="81"/>
        <v>Wed</v>
      </c>
      <c r="J1322" s="13" t="str">
        <f>Raw_Data!H1322</f>
        <v>Present</v>
      </c>
      <c r="K1322" s="15">
        <f>IF(Raw_Data!I1322="","",TIMEVALUE(Raw_Data!I1322))</f>
        <v>0.37777777777777777</v>
      </c>
      <c r="L1322" s="15">
        <f>IF(Raw_Data!J1322="","",TIMEVALUE(Raw_Data!J1322))</f>
        <v>0.76458333333333328</v>
      </c>
      <c r="M1322" s="13">
        <f>Raw_Data!K1322</f>
        <v>9.2899999999999991</v>
      </c>
      <c r="N1322" s="13">
        <f>Raw_Data!L1322</f>
        <v>19</v>
      </c>
      <c r="O1322" s="13">
        <f>Raw_Data!M1322</f>
        <v>14</v>
      </c>
      <c r="P1322" s="13">
        <f t="shared" si="82"/>
        <v>5</v>
      </c>
      <c r="Q1322" s="13">
        <f>Raw_Data!O1322</f>
        <v>19</v>
      </c>
      <c r="R1322" s="16">
        <f t="shared" si="83"/>
        <v>73.68421052631578</v>
      </c>
      <c r="S1322" s="16">
        <f>Raw_Data!Q1322</f>
        <v>73.7</v>
      </c>
      <c r="T1322" s="17">
        <f>Raw_Data!R1322</f>
        <v>1.29</v>
      </c>
      <c r="U1322" s="13" t="str">
        <f>Raw_Data!S1322</f>
        <v>Low</v>
      </c>
      <c r="V1322" s="13" t="str">
        <f>Raw_Data!T1322</f>
        <v>Pending</v>
      </c>
    </row>
    <row r="1323" spans="1:22" x14ac:dyDescent="0.3">
      <c r="A1323" s="13" t="str">
        <f>Raw_Data!A1323</f>
        <v>EMP002</v>
      </c>
      <c r="B1323" s="13" t="str">
        <f>Raw_Data!B1323</f>
        <v>Priya Singh</v>
      </c>
      <c r="C1323" s="13" t="str">
        <f>Raw_Data!C1323</f>
        <v>Operations</v>
      </c>
      <c r="D1323" s="13" t="str">
        <f>Raw_Data!D1323</f>
        <v>Process Executive</v>
      </c>
      <c r="E1323" s="13" t="str">
        <f>Raw_Data!E1323</f>
        <v>Kolkata</v>
      </c>
      <c r="F1323" s="13" t="str">
        <f>Raw_Data!F1323</f>
        <v>Amit Roy</v>
      </c>
      <c r="G1323" s="14">
        <f>DATE(VALUE(RIGHT(Raw_Data!G1323,4)),VALUE(MID(Raw_Data!G1323,4,2)),VALUE(LEFT(Raw_Data!G1323,2)))</f>
        <v>46190</v>
      </c>
      <c r="H1323" s="13" t="str">
        <f t="shared" si="80"/>
        <v>Jun-2026</v>
      </c>
      <c r="I1323" s="13" t="str">
        <f t="shared" si="81"/>
        <v>Wed</v>
      </c>
      <c r="J1323" s="13" t="str">
        <f>Raw_Data!H1323</f>
        <v>Present</v>
      </c>
      <c r="K1323" s="15">
        <f>IF(Raw_Data!I1323="","",TIMEVALUE(Raw_Data!I1323))</f>
        <v>0.38333333333333336</v>
      </c>
      <c r="L1323" s="15">
        <f>IF(Raw_Data!J1323="","",TIMEVALUE(Raw_Data!J1323))</f>
        <v>0.77777777777777779</v>
      </c>
      <c r="M1323" s="13">
        <f>Raw_Data!K1323</f>
        <v>9.48</v>
      </c>
      <c r="N1323" s="13">
        <f>Raw_Data!L1323</f>
        <v>24</v>
      </c>
      <c r="O1323" s="13">
        <f>Raw_Data!M1323</f>
        <v>21</v>
      </c>
      <c r="P1323" s="13">
        <f t="shared" si="82"/>
        <v>3</v>
      </c>
      <c r="Q1323" s="13">
        <f>Raw_Data!O1323</f>
        <v>24</v>
      </c>
      <c r="R1323" s="16">
        <f t="shared" si="83"/>
        <v>87.5</v>
      </c>
      <c r="S1323" s="16">
        <f>Raw_Data!Q1323</f>
        <v>87.5</v>
      </c>
      <c r="T1323" s="17">
        <f>Raw_Data!R1323</f>
        <v>1.48</v>
      </c>
      <c r="U1323" s="13" t="str">
        <f>Raw_Data!S1323</f>
        <v>High</v>
      </c>
      <c r="V1323" s="13" t="str">
        <f>Raw_Data!T1323</f>
        <v>In Progress</v>
      </c>
    </row>
    <row r="1324" spans="1:22" x14ac:dyDescent="0.3">
      <c r="A1324" s="13" t="str">
        <f>Raw_Data!A1324</f>
        <v>EMP003</v>
      </c>
      <c r="B1324" s="13" t="str">
        <f>Raw_Data!B1324</f>
        <v>Rahul Verma</v>
      </c>
      <c r="C1324" s="13" t="str">
        <f>Raw_Data!C1324</f>
        <v>Operations</v>
      </c>
      <c r="D1324" s="13" t="str">
        <f>Raw_Data!D1324</f>
        <v>Process Executive</v>
      </c>
      <c r="E1324" s="13" t="str">
        <f>Raw_Data!E1324</f>
        <v>Kolkata</v>
      </c>
      <c r="F1324" s="13" t="str">
        <f>Raw_Data!F1324</f>
        <v>Amit Roy</v>
      </c>
      <c r="G1324" s="14">
        <f>DATE(VALUE(RIGHT(Raw_Data!G1324,4)),VALUE(MID(Raw_Data!G1324,4,2)),VALUE(LEFT(Raw_Data!G1324,2)))</f>
        <v>46190</v>
      </c>
      <c r="H1324" s="13" t="str">
        <f t="shared" si="80"/>
        <v>Jun-2026</v>
      </c>
      <c r="I1324" s="13" t="str">
        <f t="shared" si="81"/>
        <v>Wed</v>
      </c>
      <c r="J1324" s="13" t="str">
        <f>Raw_Data!H1324</f>
        <v>Present</v>
      </c>
      <c r="K1324" s="15">
        <f>IF(Raw_Data!I1324="","",TIMEVALUE(Raw_Data!I1324))</f>
        <v>0.41875000000000001</v>
      </c>
      <c r="L1324" s="15">
        <f>IF(Raw_Data!J1324="","",TIMEVALUE(Raw_Data!J1324))</f>
        <v>0.77152777777777781</v>
      </c>
      <c r="M1324" s="13">
        <f>Raw_Data!K1324</f>
        <v>8.4700000000000006</v>
      </c>
      <c r="N1324" s="13">
        <f>Raw_Data!L1324</f>
        <v>21</v>
      </c>
      <c r="O1324" s="13">
        <f>Raw_Data!M1324</f>
        <v>20</v>
      </c>
      <c r="P1324" s="13">
        <f t="shared" si="82"/>
        <v>1</v>
      </c>
      <c r="Q1324" s="13">
        <f>Raw_Data!O1324</f>
        <v>21</v>
      </c>
      <c r="R1324" s="16">
        <f t="shared" si="83"/>
        <v>95.238095238095227</v>
      </c>
      <c r="S1324" s="16">
        <f>Raw_Data!Q1324</f>
        <v>95.2</v>
      </c>
      <c r="T1324" s="17">
        <f>Raw_Data!R1324</f>
        <v>0.47</v>
      </c>
      <c r="U1324" s="13" t="str">
        <f>Raw_Data!S1324</f>
        <v>High</v>
      </c>
      <c r="V1324" s="13" t="str">
        <f>Raw_Data!T1324</f>
        <v>In Progress</v>
      </c>
    </row>
    <row r="1325" spans="1:22" x14ac:dyDescent="0.3">
      <c r="A1325" s="13" t="str">
        <f>Raw_Data!A1325</f>
        <v>EMP004</v>
      </c>
      <c r="B1325" s="13" t="str">
        <f>Raw_Data!B1325</f>
        <v>Sneha Das</v>
      </c>
      <c r="C1325" s="13" t="str">
        <f>Raw_Data!C1325</f>
        <v>Operations</v>
      </c>
      <c r="D1325" s="13" t="str">
        <f>Raw_Data!D1325</f>
        <v>Senior Executive</v>
      </c>
      <c r="E1325" s="13" t="str">
        <f>Raw_Data!E1325</f>
        <v>Kolkata</v>
      </c>
      <c r="F1325" s="13" t="str">
        <f>Raw_Data!F1325</f>
        <v>Amit Roy</v>
      </c>
      <c r="G1325" s="14">
        <f>DATE(VALUE(RIGHT(Raw_Data!G1325,4)),VALUE(MID(Raw_Data!G1325,4,2)),VALUE(LEFT(Raw_Data!G1325,2)))</f>
        <v>46190</v>
      </c>
      <c r="H1325" s="13" t="str">
        <f t="shared" si="80"/>
        <v>Jun-2026</v>
      </c>
      <c r="I1325" s="13" t="str">
        <f t="shared" si="81"/>
        <v>Wed</v>
      </c>
      <c r="J1325" s="13" t="str">
        <f>Raw_Data!H1325</f>
        <v>Present</v>
      </c>
      <c r="K1325" s="15">
        <f>IF(Raw_Data!I1325="","",TIMEVALUE(Raw_Data!I1325))</f>
        <v>0.37569444444444444</v>
      </c>
      <c r="L1325" s="15">
        <f>IF(Raw_Data!J1325="","",TIMEVALUE(Raw_Data!J1325))</f>
        <v>0.69236111111111109</v>
      </c>
      <c r="M1325" s="13">
        <f>Raw_Data!K1325</f>
        <v>7.61</v>
      </c>
      <c r="N1325" s="13">
        <f>Raw_Data!L1325</f>
        <v>28</v>
      </c>
      <c r="O1325" s="13">
        <f>Raw_Data!M1325</f>
        <v>23</v>
      </c>
      <c r="P1325" s="13">
        <f t="shared" si="82"/>
        <v>5</v>
      </c>
      <c r="Q1325" s="13">
        <f>Raw_Data!O1325</f>
        <v>28</v>
      </c>
      <c r="R1325" s="16">
        <f t="shared" si="83"/>
        <v>82.142857142857139</v>
      </c>
      <c r="S1325" s="16">
        <f>Raw_Data!Q1325</f>
        <v>82.1</v>
      </c>
      <c r="T1325" s="17">
        <f>Raw_Data!R1325</f>
        <v>0</v>
      </c>
      <c r="U1325" s="13" t="str">
        <f>Raw_Data!S1325</f>
        <v>Medium</v>
      </c>
      <c r="V1325" s="13" t="str">
        <f>Raw_Data!T1325</f>
        <v>Pending</v>
      </c>
    </row>
    <row r="1326" spans="1:22" x14ac:dyDescent="0.3">
      <c r="A1326" s="13" t="str">
        <f>Raw_Data!A1326</f>
        <v>EMP005</v>
      </c>
      <c r="B1326" s="13" t="str">
        <f>Raw_Data!B1326</f>
        <v>Vikram Patel</v>
      </c>
      <c r="C1326" s="13" t="str">
        <f>Raw_Data!C1326</f>
        <v>Operations</v>
      </c>
      <c r="D1326" s="13" t="str">
        <f>Raw_Data!D1326</f>
        <v>Process Executive</v>
      </c>
      <c r="E1326" s="13" t="str">
        <f>Raw_Data!E1326</f>
        <v>Kolkata</v>
      </c>
      <c r="F1326" s="13" t="str">
        <f>Raw_Data!F1326</f>
        <v>Amit Roy</v>
      </c>
      <c r="G1326" s="14">
        <f>DATE(VALUE(RIGHT(Raw_Data!G1326,4)),VALUE(MID(Raw_Data!G1326,4,2)),VALUE(LEFT(Raw_Data!G1326,2)))</f>
        <v>46190</v>
      </c>
      <c r="H1326" s="13" t="str">
        <f t="shared" si="80"/>
        <v>Jun-2026</v>
      </c>
      <c r="I1326" s="13" t="str">
        <f t="shared" si="81"/>
        <v>Wed</v>
      </c>
      <c r="J1326" s="13" t="str">
        <f>Raw_Data!H1326</f>
        <v>Leave</v>
      </c>
      <c r="K1326" s="15" t="str">
        <f>IF(Raw_Data!I1326="","",TIMEVALUE(Raw_Data!I1326))</f>
        <v/>
      </c>
      <c r="L1326" s="15" t="str">
        <f>IF(Raw_Data!J1326="","",TIMEVALUE(Raw_Data!J1326))</f>
        <v/>
      </c>
      <c r="M1326" s="13">
        <f>Raw_Data!K1326</f>
        <v>0</v>
      </c>
      <c r="N1326" s="13">
        <f>Raw_Data!L1326</f>
        <v>0</v>
      </c>
      <c r="O1326" s="13">
        <f>Raw_Data!M1326</f>
        <v>0</v>
      </c>
      <c r="P1326" s="13">
        <f t="shared" si="82"/>
        <v>0</v>
      </c>
      <c r="Q1326" s="13">
        <f>Raw_Data!O1326</f>
        <v>0</v>
      </c>
      <c r="R1326" s="16">
        <f t="shared" si="83"/>
        <v>0</v>
      </c>
      <c r="S1326" s="16">
        <f>Raw_Data!Q1326</f>
        <v>0</v>
      </c>
      <c r="T1326" s="17">
        <f>Raw_Data!R1326</f>
        <v>0</v>
      </c>
      <c r="U1326" s="13" t="str">
        <f>Raw_Data!S1326</f>
        <v>Low</v>
      </c>
      <c r="V1326" s="13" t="str">
        <f>Raw_Data!T1326</f>
        <v>Closed</v>
      </c>
    </row>
    <row r="1327" spans="1:22" x14ac:dyDescent="0.3">
      <c r="A1327" s="13" t="str">
        <f>Raw_Data!A1327</f>
        <v>EMP006</v>
      </c>
      <c r="B1327" s="13" t="str">
        <f>Raw_Data!B1327</f>
        <v>Ananya Gupta</v>
      </c>
      <c r="C1327" s="13" t="str">
        <f>Raw_Data!C1327</f>
        <v>Finance</v>
      </c>
      <c r="D1327" s="13" t="str">
        <f>Raw_Data!D1327</f>
        <v>Finance Executive</v>
      </c>
      <c r="E1327" s="13" t="str">
        <f>Raw_Data!E1327</f>
        <v>Kolkata</v>
      </c>
      <c r="F1327" s="13" t="str">
        <f>Raw_Data!F1327</f>
        <v>Neha Sen</v>
      </c>
      <c r="G1327" s="14">
        <f>DATE(VALUE(RIGHT(Raw_Data!G1327,4)),VALUE(MID(Raw_Data!G1327,4,2)),VALUE(LEFT(Raw_Data!G1327,2)))</f>
        <v>46190</v>
      </c>
      <c r="H1327" s="13" t="str">
        <f t="shared" si="80"/>
        <v>Jun-2026</v>
      </c>
      <c r="I1327" s="13" t="str">
        <f t="shared" si="81"/>
        <v>Wed</v>
      </c>
      <c r="J1327" s="13" t="str">
        <f>Raw_Data!H1327</f>
        <v>Present</v>
      </c>
      <c r="K1327" s="15">
        <f>IF(Raw_Data!I1327="","",TIMEVALUE(Raw_Data!I1327))</f>
        <v>0.42708333333333331</v>
      </c>
      <c r="L1327" s="15">
        <f>IF(Raw_Data!J1327="","",TIMEVALUE(Raw_Data!J1327))</f>
        <v>0.78611111111111109</v>
      </c>
      <c r="M1327" s="13">
        <f>Raw_Data!K1327</f>
        <v>8.6199999999999992</v>
      </c>
      <c r="N1327" s="13">
        <f>Raw_Data!L1327</f>
        <v>14</v>
      </c>
      <c r="O1327" s="13">
        <f>Raw_Data!M1327</f>
        <v>11</v>
      </c>
      <c r="P1327" s="13">
        <f t="shared" si="82"/>
        <v>3</v>
      </c>
      <c r="Q1327" s="13">
        <f>Raw_Data!O1327</f>
        <v>14</v>
      </c>
      <c r="R1327" s="16">
        <f t="shared" si="83"/>
        <v>78.571428571428569</v>
      </c>
      <c r="S1327" s="16">
        <f>Raw_Data!Q1327</f>
        <v>78.599999999999994</v>
      </c>
      <c r="T1327" s="17">
        <f>Raw_Data!R1327</f>
        <v>0.62</v>
      </c>
      <c r="U1327" s="13" t="str">
        <f>Raw_Data!S1327</f>
        <v>Medium</v>
      </c>
      <c r="V1327" s="13" t="str">
        <f>Raw_Data!T1327</f>
        <v>In Progress</v>
      </c>
    </row>
    <row r="1328" spans="1:22" x14ac:dyDescent="0.3">
      <c r="A1328" s="13" t="str">
        <f>Raw_Data!A1328</f>
        <v>EMP007</v>
      </c>
      <c r="B1328" s="13" t="str">
        <f>Raw_Data!B1328</f>
        <v>Rohan Mehta</v>
      </c>
      <c r="C1328" s="13" t="str">
        <f>Raw_Data!C1328</f>
        <v>Finance</v>
      </c>
      <c r="D1328" s="13" t="str">
        <f>Raw_Data!D1328</f>
        <v>Accounts Executive</v>
      </c>
      <c r="E1328" s="13" t="str">
        <f>Raw_Data!E1328</f>
        <v>Kolkata</v>
      </c>
      <c r="F1328" s="13" t="str">
        <f>Raw_Data!F1328</f>
        <v>Neha Sen</v>
      </c>
      <c r="G1328" s="14">
        <f>DATE(VALUE(RIGHT(Raw_Data!G1328,4)),VALUE(MID(Raw_Data!G1328,4,2)),VALUE(LEFT(Raw_Data!G1328,2)))</f>
        <v>46190</v>
      </c>
      <c r="H1328" s="13" t="str">
        <f t="shared" si="80"/>
        <v>Jun-2026</v>
      </c>
      <c r="I1328" s="13" t="str">
        <f t="shared" si="81"/>
        <v>Wed</v>
      </c>
      <c r="J1328" s="13" t="str">
        <f>Raw_Data!H1328</f>
        <v>Present</v>
      </c>
      <c r="K1328" s="15">
        <f>IF(Raw_Data!I1328="","",TIMEVALUE(Raw_Data!I1328))</f>
        <v>0.37777777777777777</v>
      </c>
      <c r="L1328" s="15">
        <f>IF(Raw_Data!J1328="","",TIMEVALUE(Raw_Data!J1328))</f>
        <v>0.71527777777777779</v>
      </c>
      <c r="M1328" s="13">
        <f>Raw_Data!K1328</f>
        <v>8.11</v>
      </c>
      <c r="N1328" s="13">
        <f>Raw_Data!L1328</f>
        <v>15</v>
      </c>
      <c r="O1328" s="13">
        <f>Raw_Data!M1328</f>
        <v>14</v>
      </c>
      <c r="P1328" s="13">
        <f t="shared" si="82"/>
        <v>1</v>
      </c>
      <c r="Q1328" s="13">
        <f>Raw_Data!O1328</f>
        <v>15</v>
      </c>
      <c r="R1328" s="16">
        <f t="shared" si="83"/>
        <v>93.333333333333329</v>
      </c>
      <c r="S1328" s="16">
        <f>Raw_Data!Q1328</f>
        <v>93.3</v>
      </c>
      <c r="T1328" s="17">
        <f>Raw_Data!R1328</f>
        <v>0.11</v>
      </c>
      <c r="U1328" s="13" t="str">
        <f>Raw_Data!S1328</f>
        <v>Critical</v>
      </c>
      <c r="V1328" s="13" t="str">
        <f>Raw_Data!T1328</f>
        <v>In Progress</v>
      </c>
    </row>
    <row r="1329" spans="1:22" x14ac:dyDescent="0.3">
      <c r="A1329" s="13" t="str">
        <f>Raw_Data!A1329</f>
        <v>EMP008</v>
      </c>
      <c r="B1329" s="13" t="str">
        <f>Raw_Data!B1329</f>
        <v>Ishita Roy</v>
      </c>
      <c r="C1329" s="13" t="str">
        <f>Raw_Data!C1329</f>
        <v>Finance</v>
      </c>
      <c r="D1329" s="13" t="str">
        <f>Raw_Data!D1329</f>
        <v>Finance Executive</v>
      </c>
      <c r="E1329" s="13" t="str">
        <f>Raw_Data!E1329</f>
        <v>Kolkata</v>
      </c>
      <c r="F1329" s="13" t="str">
        <f>Raw_Data!F1329</f>
        <v>Neha Sen</v>
      </c>
      <c r="G1329" s="14">
        <f>DATE(VALUE(RIGHT(Raw_Data!G1329,4)),VALUE(MID(Raw_Data!G1329,4,2)),VALUE(LEFT(Raw_Data!G1329,2)))</f>
        <v>46190</v>
      </c>
      <c r="H1329" s="13" t="str">
        <f t="shared" si="80"/>
        <v>Jun-2026</v>
      </c>
      <c r="I1329" s="13" t="str">
        <f t="shared" si="81"/>
        <v>Wed</v>
      </c>
      <c r="J1329" s="13" t="str">
        <f>Raw_Data!H1329</f>
        <v>Present</v>
      </c>
      <c r="K1329" s="15">
        <f>IF(Raw_Data!I1329="","",TIMEVALUE(Raw_Data!I1329))</f>
        <v>0.38819444444444445</v>
      </c>
      <c r="L1329" s="15">
        <f>IF(Raw_Data!J1329="","",TIMEVALUE(Raw_Data!J1329))</f>
        <v>0.72986111111111107</v>
      </c>
      <c r="M1329" s="13">
        <f>Raw_Data!K1329</f>
        <v>8.1999999999999993</v>
      </c>
      <c r="N1329" s="13">
        <f>Raw_Data!L1329</f>
        <v>14</v>
      </c>
      <c r="O1329" s="13">
        <f>Raw_Data!M1329</f>
        <v>12</v>
      </c>
      <c r="P1329" s="13">
        <f t="shared" si="82"/>
        <v>2</v>
      </c>
      <c r="Q1329" s="13">
        <f>Raw_Data!O1329</f>
        <v>14</v>
      </c>
      <c r="R1329" s="16">
        <f t="shared" si="83"/>
        <v>85.714285714285708</v>
      </c>
      <c r="S1329" s="16">
        <f>Raw_Data!Q1329</f>
        <v>85.7</v>
      </c>
      <c r="T1329" s="17">
        <f>Raw_Data!R1329</f>
        <v>0.2</v>
      </c>
      <c r="U1329" s="13" t="str">
        <f>Raw_Data!S1329</f>
        <v>Medium</v>
      </c>
      <c r="V1329" s="13" t="str">
        <f>Raw_Data!T1329</f>
        <v>In Progress</v>
      </c>
    </row>
    <row r="1330" spans="1:22" x14ac:dyDescent="0.3">
      <c r="A1330" s="13" t="str">
        <f>Raw_Data!A1330</f>
        <v>EMP009</v>
      </c>
      <c r="B1330" s="13" t="str">
        <f>Raw_Data!B1330</f>
        <v>Arjun Nair</v>
      </c>
      <c r="C1330" s="13" t="str">
        <f>Raw_Data!C1330</f>
        <v>Sales</v>
      </c>
      <c r="D1330" s="13" t="str">
        <f>Raw_Data!D1330</f>
        <v>Sales Executive</v>
      </c>
      <c r="E1330" s="13" t="str">
        <f>Raw_Data!E1330</f>
        <v>Kolkata</v>
      </c>
      <c r="F1330" s="13" t="str">
        <f>Raw_Data!F1330</f>
        <v>Sourav Das</v>
      </c>
      <c r="G1330" s="14">
        <f>DATE(VALUE(RIGHT(Raw_Data!G1330,4)),VALUE(MID(Raw_Data!G1330,4,2)),VALUE(LEFT(Raw_Data!G1330,2)))</f>
        <v>46190</v>
      </c>
      <c r="H1330" s="13" t="str">
        <f t="shared" si="80"/>
        <v>Jun-2026</v>
      </c>
      <c r="I1330" s="13" t="str">
        <f t="shared" si="81"/>
        <v>Wed</v>
      </c>
      <c r="J1330" s="13" t="str">
        <f>Raw_Data!H1330</f>
        <v>Present</v>
      </c>
      <c r="K1330" s="15">
        <f>IF(Raw_Data!I1330="","",TIMEVALUE(Raw_Data!I1330))</f>
        <v>0.42777777777777776</v>
      </c>
      <c r="L1330" s="15">
        <f>IF(Raw_Data!J1330="","",TIMEVALUE(Raw_Data!J1330))</f>
        <v>0.75624999999999998</v>
      </c>
      <c r="M1330" s="13">
        <f>Raw_Data!K1330</f>
        <v>7.89</v>
      </c>
      <c r="N1330" s="13">
        <f>Raw_Data!L1330</f>
        <v>25</v>
      </c>
      <c r="O1330" s="13">
        <f>Raw_Data!M1330</f>
        <v>24</v>
      </c>
      <c r="P1330" s="13">
        <f t="shared" si="82"/>
        <v>1</v>
      </c>
      <c r="Q1330" s="13">
        <f>Raw_Data!O1330</f>
        <v>25</v>
      </c>
      <c r="R1330" s="16">
        <f t="shared" si="83"/>
        <v>96</v>
      </c>
      <c r="S1330" s="16">
        <f>Raw_Data!Q1330</f>
        <v>96</v>
      </c>
      <c r="T1330" s="17">
        <f>Raw_Data!R1330</f>
        <v>0</v>
      </c>
      <c r="U1330" s="13" t="str">
        <f>Raw_Data!S1330</f>
        <v>High</v>
      </c>
      <c r="V1330" s="13" t="str">
        <f>Raw_Data!T1330</f>
        <v>In Progress</v>
      </c>
    </row>
    <row r="1331" spans="1:22" x14ac:dyDescent="0.3">
      <c r="A1331" s="13" t="str">
        <f>Raw_Data!A1331</f>
        <v>EMP010</v>
      </c>
      <c r="B1331" s="13" t="str">
        <f>Raw_Data!B1331</f>
        <v>Meera Kapoor</v>
      </c>
      <c r="C1331" s="13" t="str">
        <f>Raw_Data!C1331</f>
        <v>Sales</v>
      </c>
      <c r="D1331" s="13" t="str">
        <f>Raw_Data!D1331</f>
        <v>Sales Executive</v>
      </c>
      <c r="E1331" s="13" t="str">
        <f>Raw_Data!E1331</f>
        <v>Kolkata</v>
      </c>
      <c r="F1331" s="13" t="str">
        <f>Raw_Data!F1331</f>
        <v>Sourav Das</v>
      </c>
      <c r="G1331" s="14">
        <f>DATE(VALUE(RIGHT(Raw_Data!G1331,4)),VALUE(MID(Raw_Data!G1331,4,2)),VALUE(LEFT(Raw_Data!G1331,2)))</f>
        <v>46190</v>
      </c>
      <c r="H1331" s="13" t="str">
        <f t="shared" si="80"/>
        <v>Jun-2026</v>
      </c>
      <c r="I1331" s="13" t="str">
        <f t="shared" si="81"/>
        <v>Wed</v>
      </c>
      <c r="J1331" s="13" t="str">
        <f>Raw_Data!H1331</f>
        <v>Present</v>
      </c>
      <c r="K1331" s="15">
        <f>IF(Raw_Data!I1331="","",TIMEVALUE(Raw_Data!I1331))</f>
        <v>0.38124999999999998</v>
      </c>
      <c r="L1331" s="15">
        <f>IF(Raw_Data!J1331="","",TIMEVALUE(Raw_Data!J1331))</f>
        <v>0.72152777777777777</v>
      </c>
      <c r="M1331" s="13">
        <f>Raw_Data!K1331</f>
        <v>8.18</v>
      </c>
      <c r="N1331" s="13">
        <f>Raw_Data!L1331</f>
        <v>18</v>
      </c>
      <c r="O1331" s="13">
        <f>Raw_Data!M1331</f>
        <v>14</v>
      </c>
      <c r="P1331" s="13">
        <f t="shared" si="82"/>
        <v>4</v>
      </c>
      <c r="Q1331" s="13">
        <f>Raw_Data!O1331</f>
        <v>18</v>
      </c>
      <c r="R1331" s="16">
        <f t="shared" si="83"/>
        <v>77.777777777777786</v>
      </c>
      <c r="S1331" s="16">
        <f>Raw_Data!Q1331</f>
        <v>77.8</v>
      </c>
      <c r="T1331" s="17">
        <f>Raw_Data!R1331</f>
        <v>0.18</v>
      </c>
      <c r="U1331" s="13" t="str">
        <f>Raw_Data!S1331</f>
        <v>Low</v>
      </c>
      <c r="V1331" s="13" t="str">
        <f>Raw_Data!T1331</f>
        <v>Pending</v>
      </c>
    </row>
    <row r="1332" spans="1:22" x14ac:dyDescent="0.3">
      <c r="A1332" s="13" t="str">
        <f>Raw_Data!A1332</f>
        <v>EMP011</v>
      </c>
      <c r="B1332" s="13" t="str">
        <f>Raw_Data!B1332</f>
        <v>Karan Malhotra</v>
      </c>
      <c r="C1332" s="13" t="str">
        <f>Raw_Data!C1332</f>
        <v>Sales</v>
      </c>
      <c r="D1332" s="13" t="str">
        <f>Raw_Data!D1332</f>
        <v>Senior Executive</v>
      </c>
      <c r="E1332" s="13" t="str">
        <f>Raw_Data!E1332</f>
        <v>Kolkata</v>
      </c>
      <c r="F1332" s="13" t="str">
        <f>Raw_Data!F1332</f>
        <v>Sourav Das</v>
      </c>
      <c r="G1332" s="14">
        <f>DATE(VALUE(RIGHT(Raw_Data!G1332,4)),VALUE(MID(Raw_Data!G1332,4,2)),VALUE(LEFT(Raw_Data!G1332,2)))</f>
        <v>46190</v>
      </c>
      <c r="H1332" s="13" t="str">
        <f t="shared" si="80"/>
        <v>Jun-2026</v>
      </c>
      <c r="I1332" s="13" t="str">
        <f t="shared" si="81"/>
        <v>Wed</v>
      </c>
      <c r="J1332" s="13" t="str">
        <f>Raw_Data!H1332</f>
        <v>Present</v>
      </c>
      <c r="K1332" s="15">
        <f>IF(Raw_Data!I1332="","",TIMEVALUE(Raw_Data!I1332))</f>
        <v>0.37638888888888888</v>
      </c>
      <c r="L1332" s="15">
        <f>IF(Raw_Data!J1332="","",TIMEVALUE(Raw_Data!J1332))</f>
        <v>0.69305555555555554</v>
      </c>
      <c r="M1332" s="13">
        <f>Raw_Data!K1332</f>
        <v>7.6</v>
      </c>
      <c r="N1332" s="13">
        <f>Raw_Data!L1332</f>
        <v>27</v>
      </c>
      <c r="O1332" s="13">
        <f>Raw_Data!M1332</f>
        <v>24</v>
      </c>
      <c r="P1332" s="13">
        <f t="shared" si="82"/>
        <v>3</v>
      </c>
      <c r="Q1332" s="13">
        <f>Raw_Data!O1332</f>
        <v>27</v>
      </c>
      <c r="R1332" s="16">
        <f t="shared" si="83"/>
        <v>88.888888888888886</v>
      </c>
      <c r="S1332" s="16">
        <f>Raw_Data!Q1332</f>
        <v>88.9</v>
      </c>
      <c r="T1332" s="17">
        <f>Raw_Data!R1332</f>
        <v>0</v>
      </c>
      <c r="U1332" s="13" t="str">
        <f>Raw_Data!S1332</f>
        <v>Medium</v>
      </c>
      <c r="V1332" s="13" t="str">
        <f>Raw_Data!T1332</f>
        <v>In Progress</v>
      </c>
    </row>
    <row r="1333" spans="1:22" x14ac:dyDescent="0.3">
      <c r="A1333" s="13" t="str">
        <f>Raw_Data!A1333</f>
        <v>EMP012</v>
      </c>
      <c r="B1333" s="13" t="str">
        <f>Raw_Data!B1333</f>
        <v>Tanya Bose</v>
      </c>
      <c r="C1333" s="13" t="str">
        <f>Raw_Data!C1333</f>
        <v>HR</v>
      </c>
      <c r="D1333" s="13" t="str">
        <f>Raw_Data!D1333</f>
        <v>HR Executive</v>
      </c>
      <c r="E1333" s="13" t="str">
        <f>Raw_Data!E1333</f>
        <v>Kolkata</v>
      </c>
      <c r="F1333" s="13" t="str">
        <f>Raw_Data!F1333</f>
        <v>Ritu Ghosh</v>
      </c>
      <c r="G1333" s="14">
        <f>DATE(VALUE(RIGHT(Raw_Data!G1333,4)),VALUE(MID(Raw_Data!G1333,4,2)),VALUE(LEFT(Raw_Data!G1333,2)))</f>
        <v>46190</v>
      </c>
      <c r="H1333" s="13" t="str">
        <f t="shared" si="80"/>
        <v>Jun-2026</v>
      </c>
      <c r="I1333" s="13" t="str">
        <f t="shared" si="81"/>
        <v>Wed</v>
      </c>
      <c r="J1333" s="13" t="str">
        <f>Raw_Data!H1333</f>
        <v>Present</v>
      </c>
      <c r="K1333" s="15">
        <f>IF(Raw_Data!I1333="","",TIMEVALUE(Raw_Data!I1333))</f>
        <v>0.42777777777777776</v>
      </c>
      <c r="L1333" s="15">
        <f>IF(Raw_Data!J1333="","",TIMEVALUE(Raw_Data!J1333))</f>
        <v>0.8208333333333333</v>
      </c>
      <c r="M1333" s="13">
        <f>Raw_Data!K1333</f>
        <v>9.44</v>
      </c>
      <c r="N1333" s="13">
        <f>Raw_Data!L1333</f>
        <v>14</v>
      </c>
      <c r="O1333" s="13">
        <f>Raw_Data!M1333</f>
        <v>10</v>
      </c>
      <c r="P1333" s="13">
        <f t="shared" si="82"/>
        <v>4</v>
      </c>
      <c r="Q1333" s="13">
        <f>Raw_Data!O1333</f>
        <v>14</v>
      </c>
      <c r="R1333" s="16">
        <f t="shared" si="83"/>
        <v>71.428571428571431</v>
      </c>
      <c r="S1333" s="16">
        <f>Raw_Data!Q1333</f>
        <v>71.400000000000006</v>
      </c>
      <c r="T1333" s="17">
        <f>Raw_Data!R1333</f>
        <v>1.44</v>
      </c>
      <c r="U1333" s="13" t="str">
        <f>Raw_Data!S1333</f>
        <v>Medium</v>
      </c>
      <c r="V1333" s="13" t="str">
        <f>Raw_Data!T1333</f>
        <v>Pending</v>
      </c>
    </row>
    <row r="1334" spans="1:22" x14ac:dyDescent="0.3">
      <c r="A1334" s="13" t="str">
        <f>Raw_Data!A1334</f>
        <v>EMP013</v>
      </c>
      <c r="B1334" s="13" t="str">
        <f>Raw_Data!B1334</f>
        <v>Aditya Jain</v>
      </c>
      <c r="C1334" s="13" t="str">
        <f>Raw_Data!C1334</f>
        <v>Customer Support</v>
      </c>
      <c r="D1334" s="13" t="str">
        <f>Raw_Data!D1334</f>
        <v>Support Executive</v>
      </c>
      <c r="E1334" s="13" t="str">
        <f>Raw_Data!E1334</f>
        <v>Kolkata</v>
      </c>
      <c r="F1334" s="13" t="str">
        <f>Raw_Data!F1334</f>
        <v>Ritu Ghosh</v>
      </c>
      <c r="G1334" s="14">
        <f>DATE(VALUE(RIGHT(Raw_Data!G1334,4)),VALUE(MID(Raw_Data!G1334,4,2)),VALUE(LEFT(Raw_Data!G1334,2)))</f>
        <v>46190</v>
      </c>
      <c r="H1334" s="13" t="str">
        <f t="shared" si="80"/>
        <v>Jun-2026</v>
      </c>
      <c r="I1334" s="13" t="str">
        <f t="shared" si="81"/>
        <v>Wed</v>
      </c>
      <c r="J1334" s="13" t="str">
        <f>Raw_Data!H1334</f>
        <v>Present</v>
      </c>
      <c r="K1334" s="15">
        <f>IF(Raw_Data!I1334="","",TIMEVALUE(Raw_Data!I1334))</f>
        <v>0.38333333333333336</v>
      </c>
      <c r="L1334" s="15">
        <f>IF(Raw_Data!J1334="","",TIMEVALUE(Raw_Data!J1334))</f>
        <v>0.68402777777777779</v>
      </c>
      <c r="M1334" s="13">
        <f>Raw_Data!K1334</f>
        <v>7.23</v>
      </c>
      <c r="N1334" s="13">
        <f>Raw_Data!L1334</f>
        <v>31</v>
      </c>
      <c r="O1334" s="13">
        <f>Raw_Data!M1334</f>
        <v>21</v>
      </c>
      <c r="P1334" s="13">
        <f t="shared" si="82"/>
        <v>10</v>
      </c>
      <c r="Q1334" s="13">
        <f>Raw_Data!O1334</f>
        <v>31</v>
      </c>
      <c r="R1334" s="16">
        <f t="shared" si="83"/>
        <v>67.741935483870961</v>
      </c>
      <c r="S1334" s="16">
        <f>Raw_Data!Q1334</f>
        <v>67.7</v>
      </c>
      <c r="T1334" s="17">
        <f>Raw_Data!R1334</f>
        <v>0</v>
      </c>
      <c r="U1334" s="13" t="str">
        <f>Raw_Data!S1334</f>
        <v>Medium</v>
      </c>
      <c r="V1334" s="13" t="str">
        <f>Raw_Data!T1334</f>
        <v>Backlog</v>
      </c>
    </row>
    <row r="1335" spans="1:22" x14ac:dyDescent="0.3">
      <c r="A1335" s="13" t="str">
        <f>Raw_Data!A1335</f>
        <v>EMP014</v>
      </c>
      <c r="B1335" s="13" t="str">
        <f>Raw_Data!B1335</f>
        <v>Neha Agarwal</v>
      </c>
      <c r="C1335" s="13" t="str">
        <f>Raw_Data!C1335</f>
        <v>Customer Support</v>
      </c>
      <c r="D1335" s="13" t="str">
        <f>Raw_Data!D1335</f>
        <v>Support Executive</v>
      </c>
      <c r="E1335" s="13" t="str">
        <f>Raw_Data!E1335</f>
        <v>Kolkata</v>
      </c>
      <c r="F1335" s="13" t="str">
        <f>Raw_Data!F1335</f>
        <v>Ritu Ghosh</v>
      </c>
      <c r="G1335" s="14">
        <f>DATE(VALUE(RIGHT(Raw_Data!G1335,4)),VALUE(MID(Raw_Data!G1335,4,2)),VALUE(LEFT(Raw_Data!G1335,2)))</f>
        <v>46190</v>
      </c>
      <c r="H1335" s="13" t="str">
        <f t="shared" si="80"/>
        <v>Jun-2026</v>
      </c>
      <c r="I1335" s="13" t="str">
        <f t="shared" si="81"/>
        <v>Wed</v>
      </c>
      <c r="J1335" s="13" t="str">
        <f>Raw_Data!H1335</f>
        <v>Present</v>
      </c>
      <c r="K1335" s="15">
        <f>IF(Raw_Data!I1335="","",TIMEVALUE(Raw_Data!I1335))</f>
        <v>0.37986111111111109</v>
      </c>
      <c r="L1335" s="15">
        <f>IF(Raw_Data!J1335="","",TIMEVALUE(Raw_Data!J1335))</f>
        <v>0.77916666666666667</v>
      </c>
      <c r="M1335" s="13">
        <f>Raw_Data!K1335</f>
        <v>9.59</v>
      </c>
      <c r="N1335" s="13">
        <f>Raw_Data!L1335</f>
        <v>36</v>
      </c>
      <c r="O1335" s="13">
        <f>Raw_Data!M1335</f>
        <v>34</v>
      </c>
      <c r="P1335" s="13">
        <f t="shared" si="82"/>
        <v>2</v>
      </c>
      <c r="Q1335" s="13">
        <f>Raw_Data!O1335</f>
        <v>36</v>
      </c>
      <c r="R1335" s="16">
        <f t="shared" si="83"/>
        <v>94.444444444444443</v>
      </c>
      <c r="S1335" s="16">
        <f>Raw_Data!Q1335</f>
        <v>94.4</v>
      </c>
      <c r="T1335" s="17">
        <f>Raw_Data!R1335</f>
        <v>1.59</v>
      </c>
      <c r="U1335" s="13" t="str">
        <f>Raw_Data!S1335</f>
        <v>High</v>
      </c>
      <c r="V1335" s="13" t="str">
        <f>Raw_Data!T1335</f>
        <v>In Progress</v>
      </c>
    </row>
    <row r="1336" spans="1:22" x14ac:dyDescent="0.3">
      <c r="A1336" s="13" t="str">
        <f>Raw_Data!A1336</f>
        <v>EMP015</v>
      </c>
      <c r="B1336" s="13" t="str">
        <f>Raw_Data!B1336</f>
        <v>Siddharth Roy</v>
      </c>
      <c r="C1336" s="13" t="str">
        <f>Raw_Data!C1336</f>
        <v>Customer Support</v>
      </c>
      <c r="D1336" s="13" t="str">
        <f>Raw_Data!D1336</f>
        <v>Senior Executive</v>
      </c>
      <c r="E1336" s="13" t="str">
        <f>Raw_Data!E1336</f>
        <v>Kolkata</v>
      </c>
      <c r="F1336" s="13" t="str">
        <f>Raw_Data!F1336</f>
        <v>Ritu Ghosh</v>
      </c>
      <c r="G1336" s="14">
        <f>DATE(VALUE(RIGHT(Raw_Data!G1336,4)),VALUE(MID(Raw_Data!G1336,4,2)),VALUE(LEFT(Raw_Data!G1336,2)))</f>
        <v>46190</v>
      </c>
      <c r="H1336" s="13" t="str">
        <f t="shared" si="80"/>
        <v>Jun-2026</v>
      </c>
      <c r="I1336" s="13" t="str">
        <f t="shared" si="81"/>
        <v>Wed</v>
      </c>
      <c r="J1336" s="13" t="str">
        <f>Raw_Data!H1336</f>
        <v>Absent</v>
      </c>
      <c r="K1336" s="15" t="str">
        <f>IF(Raw_Data!I1336="","",TIMEVALUE(Raw_Data!I1336))</f>
        <v/>
      </c>
      <c r="L1336" s="15" t="str">
        <f>IF(Raw_Data!J1336="","",TIMEVALUE(Raw_Data!J1336))</f>
        <v/>
      </c>
      <c r="M1336" s="13">
        <f>Raw_Data!K1336</f>
        <v>0</v>
      </c>
      <c r="N1336" s="13">
        <f>Raw_Data!L1336</f>
        <v>0</v>
      </c>
      <c r="O1336" s="13">
        <f>Raw_Data!M1336</f>
        <v>0</v>
      </c>
      <c r="P1336" s="13">
        <f t="shared" si="82"/>
        <v>0</v>
      </c>
      <c r="Q1336" s="13">
        <f>Raw_Data!O1336</f>
        <v>0</v>
      </c>
      <c r="R1336" s="16">
        <f t="shared" si="83"/>
        <v>0</v>
      </c>
      <c r="S1336" s="16">
        <f>Raw_Data!Q1336</f>
        <v>0</v>
      </c>
      <c r="T1336" s="17">
        <f>Raw_Data!R1336</f>
        <v>0</v>
      </c>
      <c r="U1336" s="13" t="str">
        <f>Raw_Data!S1336</f>
        <v>Low</v>
      </c>
      <c r="V1336" s="13" t="str">
        <f>Raw_Data!T1336</f>
        <v>Closed</v>
      </c>
    </row>
    <row r="1337" spans="1:22" x14ac:dyDescent="0.3">
      <c r="A1337" s="13" t="str">
        <f>Raw_Data!A1337</f>
        <v>EMP016</v>
      </c>
      <c r="B1337" s="13" t="str">
        <f>Raw_Data!B1337</f>
        <v>Pooja Saha</v>
      </c>
      <c r="C1337" s="13" t="str">
        <f>Raw_Data!C1337</f>
        <v>Operations</v>
      </c>
      <c r="D1337" s="13" t="str">
        <f>Raw_Data!D1337</f>
        <v>Process Executive</v>
      </c>
      <c r="E1337" s="13" t="str">
        <f>Raw_Data!E1337</f>
        <v>Durgapur</v>
      </c>
      <c r="F1337" s="13" t="str">
        <f>Raw_Data!F1337</f>
        <v>Amit Roy</v>
      </c>
      <c r="G1337" s="14">
        <f>DATE(VALUE(RIGHT(Raw_Data!G1337,4)),VALUE(MID(Raw_Data!G1337,4,2)),VALUE(LEFT(Raw_Data!G1337,2)))</f>
        <v>46190</v>
      </c>
      <c r="H1337" s="13" t="str">
        <f t="shared" si="80"/>
        <v>Jun-2026</v>
      </c>
      <c r="I1337" s="13" t="str">
        <f t="shared" si="81"/>
        <v>Wed</v>
      </c>
      <c r="J1337" s="13" t="str">
        <f>Raw_Data!H1337</f>
        <v>Late</v>
      </c>
      <c r="K1337" s="15">
        <f>IF(Raw_Data!I1337="","",TIMEVALUE(Raw_Data!I1337))</f>
        <v>0.47152777777777777</v>
      </c>
      <c r="L1337" s="15">
        <f>IF(Raw_Data!J1337="","",TIMEVALUE(Raw_Data!J1337))</f>
        <v>0.77569444444444446</v>
      </c>
      <c r="M1337" s="13">
        <f>Raw_Data!K1337</f>
        <v>7.3</v>
      </c>
      <c r="N1337" s="13">
        <f>Raw_Data!L1337</f>
        <v>21</v>
      </c>
      <c r="O1337" s="13">
        <f>Raw_Data!M1337</f>
        <v>21</v>
      </c>
      <c r="P1337" s="13">
        <f t="shared" si="82"/>
        <v>0</v>
      </c>
      <c r="Q1337" s="13">
        <f>Raw_Data!O1337</f>
        <v>21</v>
      </c>
      <c r="R1337" s="16">
        <f t="shared" si="83"/>
        <v>100</v>
      </c>
      <c r="S1337" s="16">
        <f>Raw_Data!Q1337</f>
        <v>100</v>
      </c>
      <c r="T1337" s="17">
        <f>Raw_Data!R1337</f>
        <v>0</v>
      </c>
      <c r="U1337" s="13" t="str">
        <f>Raw_Data!S1337</f>
        <v>Low</v>
      </c>
      <c r="V1337" s="13" t="str">
        <f>Raw_Data!T1337</f>
        <v>Closed</v>
      </c>
    </row>
    <row r="1338" spans="1:22" x14ac:dyDescent="0.3">
      <c r="A1338" s="13" t="str">
        <f>Raw_Data!A1338</f>
        <v>EMP017</v>
      </c>
      <c r="B1338" s="13" t="str">
        <f>Raw_Data!B1338</f>
        <v>Abhishek Paul</v>
      </c>
      <c r="C1338" s="13" t="str">
        <f>Raw_Data!C1338</f>
        <v>Operations</v>
      </c>
      <c r="D1338" s="13" t="str">
        <f>Raw_Data!D1338</f>
        <v>Process Executive</v>
      </c>
      <c r="E1338" s="13" t="str">
        <f>Raw_Data!E1338</f>
        <v>Durgapur</v>
      </c>
      <c r="F1338" s="13" t="str">
        <f>Raw_Data!F1338</f>
        <v>Amit Roy</v>
      </c>
      <c r="G1338" s="14">
        <f>DATE(VALUE(RIGHT(Raw_Data!G1338,4)),VALUE(MID(Raw_Data!G1338,4,2)),VALUE(LEFT(Raw_Data!G1338,2)))</f>
        <v>46190</v>
      </c>
      <c r="H1338" s="13" t="str">
        <f t="shared" si="80"/>
        <v>Jun-2026</v>
      </c>
      <c r="I1338" s="13" t="str">
        <f t="shared" si="81"/>
        <v>Wed</v>
      </c>
      <c r="J1338" s="13" t="str">
        <f>Raw_Data!H1338</f>
        <v>Present</v>
      </c>
      <c r="K1338" s="15">
        <f>IF(Raw_Data!I1338="","",TIMEVALUE(Raw_Data!I1338))</f>
        <v>0.37847222222222221</v>
      </c>
      <c r="L1338" s="15">
        <f>IF(Raw_Data!J1338="","",TIMEVALUE(Raw_Data!J1338))</f>
        <v>0.68541666666666667</v>
      </c>
      <c r="M1338" s="13">
        <f>Raw_Data!K1338</f>
        <v>7.38</v>
      </c>
      <c r="N1338" s="13">
        <f>Raw_Data!L1338</f>
        <v>24</v>
      </c>
      <c r="O1338" s="13">
        <f>Raw_Data!M1338</f>
        <v>24</v>
      </c>
      <c r="P1338" s="13">
        <f t="shared" si="82"/>
        <v>0</v>
      </c>
      <c r="Q1338" s="13">
        <f>Raw_Data!O1338</f>
        <v>24</v>
      </c>
      <c r="R1338" s="16">
        <f t="shared" si="83"/>
        <v>100</v>
      </c>
      <c r="S1338" s="16">
        <f>Raw_Data!Q1338</f>
        <v>100</v>
      </c>
      <c r="T1338" s="17">
        <f>Raw_Data!R1338</f>
        <v>0</v>
      </c>
      <c r="U1338" s="13" t="str">
        <f>Raw_Data!S1338</f>
        <v>Low</v>
      </c>
      <c r="V1338" s="13" t="str">
        <f>Raw_Data!T1338</f>
        <v>Closed</v>
      </c>
    </row>
    <row r="1339" spans="1:22" x14ac:dyDescent="0.3">
      <c r="A1339" s="13" t="str">
        <f>Raw_Data!A1339</f>
        <v>EMP018</v>
      </c>
      <c r="B1339" s="13" t="str">
        <f>Raw_Data!B1339</f>
        <v>Nandini Ghosh</v>
      </c>
      <c r="C1339" s="13" t="str">
        <f>Raw_Data!C1339</f>
        <v>Finance</v>
      </c>
      <c r="D1339" s="13" t="str">
        <f>Raw_Data!D1339</f>
        <v>Finance Executive</v>
      </c>
      <c r="E1339" s="13" t="str">
        <f>Raw_Data!E1339</f>
        <v>Durgapur</v>
      </c>
      <c r="F1339" s="13" t="str">
        <f>Raw_Data!F1339</f>
        <v>Neha Sen</v>
      </c>
      <c r="G1339" s="14">
        <f>DATE(VALUE(RIGHT(Raw_Data!G1339,4)),VALUE(MID(Raw_Data!G1339,4,2)),VALUE(LEFT(Raw_Data!G1339,2)))</f>
        <v>46190</v>
      </c>
      <c r="H1339" s="13" t="str">
        <f t="shared" si="80"/>
        <v>Jun-2026</v>
      </c>
      <c r="I1339" s="13" t="str">
        <f t="shared" si="81"/>
        <v>Wed</v>
      </c>
      <c r="J1339" s="13" t="str">
        <f>Raw_Data!H1339</f>
        <v>Present</v>
      </c>
      <c r="K1339" s="15">
        <f>IF(Raw_Data!I1339="","",TIMEVALUE(Raw_Data!I1339))</f>
        <v>0.3840277777777778</v>
      </c>
      <c r="L1339" s="15">
        <f>IF(Raw_Data!J1339="","",TIMEVALUE(Raw_Data!J1339))</f>
        <v>0.73333333333333328</v>
      </c>
      <c r="M1339" s="13">
        <f>Raw_Data!K1339</f>
        <v>8.39</v>
      </c>
      <c r="N1339" s="13">
        <f>Raw_Data!L1339</f>
        <v>22</v>
      </c>
      <c r="O1339" s="13">
        <f>Raw_Data!M1339</f>
        <v>18</v>
      </c>
      <c r="P1339" s="13">
        <f t="shared" si="82"/>
        <v>4</v>
      </c>
      <c r="Q1339" s="13">
        <f>Raw_Data!O1339</f>
        <v>22</v>
      </c>
      <c r="R1339" s="16">
        <f t="shared" si="83"/>
        <v>81.818181818181827</v>
      </c>
      <c r="S1339" s="16">
        <f>Raw_Data!Q1339</f>
        <v>81.8</v>
      </c>
      <c r="T1339" s="17">
        <f>Raw_Data!R1339</f>
        <v>0.39</v>
      </c>
      <c r="U1339" s="13" t="str">
        <f>Raw_Data!S1339</f>
        <v>Medium</v>
      </c>
      <c r="V1339" s="13" t="str">
        <f>Raw_Data!T1339</f>
        <v>Pending</v>
      </c>
    </row>
    <row r="1340" spans="1:22" x14ac:dyDescent="0.3">
      <c r="A1340" s="13" t="str">
        <f>Raw_Data!A1340</f>
        <v>EMP019</v>
      </c>
      <c r="B1340" s="13" t="str">
        <f>Raw_Data!B1340</f>
        <v>Manish Kumar</v>
      </c>
      <c r="C1340" s="13" t="str">
        <f>Raw_Data!C1340</f>
        <v>Sales</v>
      </c>
      <c r="D1340" s="13" t="str">
        <f>Raw_Data!D1340</f>
        <v>Sales Executive</v>
      </c>
      <c r="E1340" s="13" t="str">
        <f>Raw_Data!E1340</f>
        <v>Durgapur</v>
      </c>
      <c r="F1340" s="13" t="str">
        <f>Raw_Data!F1340</f>
        <v>Sourav Das</v>
      </c>
      <c r="G1340" s="14">
        <f>DATE(VALUE(RIGHT(Raw_Data!G1340,4)),VALUE(MID(Raw_Data!G1340,4,2)),VALUE(LEFT(Raw_Data!G1340,2)))</f>
        <v>46190</v>
      </c>
      <c r="H1340" s="13" t="str">
        <f t="shared" si="80"/>
        <v>Jun-2026</v>
      </c>
      <c r="I1340" s="13" t="str">
        <f t="shared" si="81"/>
        <v>Wed</v>
      </c>
      <c r="J1340" s="13" t="str">
        <f>Raw_Data!H1340</f>
        <v>Present</v>
      </c>
      <c r="K1340" s="15">
        <f>IF(Raw_Data!I1340="","",TIMEVALUE(Raw_Data!I1340))</f>
        <v>0.38124999999999998</v>
      </c>
      <c r="L1340" s="15">
        <f>IF(Raw_Data!J1340="","",TIMEVALUE(Raw_Data!J1340))</f>
        <v>0.71111111111111114</v>
      </c>
      <c r="M1340" s="13">
        <f>Raw_Data!K1340</f>
        <v>7.92</v>
      </c>
      <c r="N1340" s="13">
        <f>Raw_Data!L1340</f>
        <v>31</v>
      </c>
      <c r="O1340" s="13">
        <f>Raw_Data!M1340</f>
        <v>25</v>
      </c>
      <c r="P1340" s="13">
        <f t="shared" si="82"/>
        <v>6</v>
      </c>
      <c r="Q1340" s="13">
        <f>Raw_Data!O1340</f>
        <v>31</v>
      </c>
      <c r="R1340" s="16">
        <f t="shared" si="83"/>
        <v>80.645161290322577</v>
      </c>
      <c r="S1340" s="16">
        <f>Raw_Data!Q1340</f>
        <v>80.599999999999994</v>
      </c>
      <c r="T1340" s="17">
        <f>Raw_Data!R1340</f>
        <v>0</v>
      </c>
      <c r="U1340" s="13" t="str">
        <f>Raw_Data!S1340</f>
        <v>Low</v>
      </c>
      <c r="V1340" s="13" t="str">
        <f>Raw_Data!T1340</f>
        <v>Pending</v>
      </c>
    </row>
    <row r="1341" spans="1:22" x14ac:dyDescent="0.3">
      <c r="A1341" s="13" t="str">
        <f>Raw_Data!A1341</f>
        <v>EMP020</v>
      </c>
      <c r="B1341" s="13" t="str">
        <f>Raw_Data!B1341</f>
        <v>Riya Chatterjee</v>
      </c>
      <c r="C1341" s="13" t="str">
        <f>Raw_Data!C1341</f>
        <v>Customer Support</v>
      </c>
      <c r="D1341" s="13" t="str">
        <f>Raw_Data!D1341</f>
        <v>Support Executive</v>
      </c>
      <c r="E1341" s="13" t="str">
        <f>Raw_Data!E1341</f>
        <v>Durgapur</v>
      </c>
      <c r="F1341" s="13" t="str">
        <f>Raw_Data!F1341</f>
        <v>Ritu Ghosh</v>
      </c>
      <c r="G1341" s="14">
        <f>DATE(VALUE(RIGHT(Raw_Data!G1341,4)),VALUE(MID(Raw_Data!G1341,4,2)),VALUE(LEFT(Raw_Data!G1341,2)))</f>
        <v>46190</v>
      </c>
      <c r="H1341" s="13" t="str">
        <f t="shared" si="80"/>
        <v>Jun-2026</v>
      </c>
      <c r="I1341" s="13" t="str">
        <f t="shared" si="81"/>
        <v>Wed</v>
      </c>
      <c r="J1341" s="13" t="str">
        <f>Raw_Data!H1341</f>
        <v>Present</v>
      </c>
      <c r="K1341" s="15">
        <f>IF(Raw_Data!I1341="","",TIMEVALUE(Raw_Data!I1341))</f>
        <v>0.42083333333333334</v>
      </c>
      <c r="L1341" s="15">
        <f>IF(Raw_Data!J1341="","",TIMEVALUE(Raw_Data!J1341))</f>
        <v>0.81319444444444444</v>
      </c>
      <c r="M1341" s="13">
        <f>Raw_Data!K1341</f>
        <v>9.42</v>
      </c>
      <c r="N1341" s="13">
        <f>Raw_Data!L1341</f>
        <v>39</v>
      </c>
      <c r="O1341" s="13">
        <f>Raw_Data!M1341</f>
        <v>34</v>
      </c>
      <c r="P1341" s="13">
        <f t="shared" si="82"/>
        <v>5</v>
      </c>
      <c r="Q1341" s="13">
        <f>Raw_Data!O1341</f>
        <v>39</v>
      </c>
      <c r="R1341" s="16">
        <f t="shared" si="83"/>
        <v>87.179487179487182</v>
      </c>
      <c r="S1341" s="16">
        <f>Raw_Data!Q1341</f>
        <v>87.2</v>
      </c>
      <c r="T1341" s="17">
        <f>Raw_Data!R1341</f>
        <v>1.42</v>
      </c>
      <c r="U1341" s="13" t="str">
        <f>Raw_Data!S1341</f>
        <v>High</v>
      </c>
      <c r="V1341" s="13" t="str">
        <f>Raw_Data!T1341</f>
        <v>Pending</v>
      </c>
    </row>
    <row r="1342" spans="1:22" x14ac:dyDescent="0.3">
      <c r="A1342" s="13" t="str">
        <f>Raw_Data!A1342</f>
        <v>EMP001</v>
      </c>
      <c r="B1342" s="13" t="str">
        <f>Raw_Data!B1342</f>
        <v>Aarav Sharma</v>
      </c>
      <c r="C1342" s="13" t="str">
        <f>Raw_Data!C1342</f>
        <v>Operations</v>
      </c>
      <c r="D1342" s="13" t="str">
        <f>Raw_Data!D1342</f>
        <v>MIS Executive</v>
      </c>
      <c r="E1342" s="13" t="str">
        <f>Raw_Data!E1342</f>
        <v>Kolkata</v>
      </c>
      <c r="F1342" s="13" t="str">
        <f>Raw_Data!F1342</f>
        <v>Amit Roy</v>
      </c>
      <c r="G1342" s="14">
        <f>DATE(VALUE(RIGHT(Raw_Data!G1342,4)),VALUE(MID(Raw_Data!G1342,4,2)),VALUE(LEFT(Raw_Data!G1342,2)))</f>
        <v>46191</v>
      </c>
      <c r="H1342" s="13" t="str">
        <f t="shared" si="80"/>
        <v>Jun-2026</v>
      </c>
      <c r="I1342" s="13" t="str">
        <f t="shared" si="81"/>
        <v>Thu</v>
      </c>
      <c r="J1342" s="13" t="str">
        <f>Raw_Data!H1342</f>
        <v>Late</v>
      </c>
      <c r="K1342" s="15">
        <f>IF(Raw_Data!I1342="","",TIMEVALUE(Raw_Data!I1342))</f>
        <v>0.47708333333333336</v>
      </c>
      <c r="L1342" s="15">
        <f>IF(Raw_Data!J1342="","",TIMEVALUE(Raw_Data!J1342))</f>
        <v>0.8256944444444444</v>
      </c>
      <c r="M1342" s="13">
        <f>Raw_Data!K1342</f>
        <v>8.3699999999999992</v>
      </c>
      <c r="N1342" s="13">
        <f>Raw_Data!L1342</f>
        <v>18</v>
      </c>
      <c r="O1342" s="13">
        <f>Raw_Data!M1342</f>
        <v>15</v>
      </c>
      <c r="P1342" s="13">
        <f t="shared" si="82"/>
        <v>3</v>
      </c>
      <c r="Q1342" s="13">
        <f>Raw_Data!O1342</f>
        <v>18</v>
      </c>
      <c r="R1342" s="16">
        <f t="shared" si="83"/>
        <v>83.333333333333343</v>
      </c>
      <c r="S1342" s="16">
        <f>Raw_Data!Q1342</f>
        <v>83.3</v>
      </c>
      <c r="T1342" s="17">
        <f>Raw_Data!R1342</f>
        <v>0.37</v>
      </c>
      <c r="U1342" s="13" t="str">
        <f>Raw_Data!S1342</f>
        <v>Medium</v>
      </c>
      <c r="V1342" s="13" t="str">
        <f>Raw_Data!T1342</f>
        <v>In Progress</v>
      </c>
    </row>
    <row r="1343" spans="1:22" x14ac:dyDescent="0.3">
      <c r="A1343" s="13" t="str">
        <f>Raw_Data!A1343</f>
        <v>EMP002</v>
      </c>
      <c r="B1343" s="13" t="str">
        <f>Raw_Data!B1343</f>
        <v>Priya Singh</v>
      </c>
      <c r="C1343" s="13" t="str">
        <f>Raw_Data!C1343</f>
        <v>Operations</v>
      </c>
      <c r="D1343" s="13" t="str">
        <f>Raw_Data!D1343</f>
        <v>Process Executive</v>
      </c>
      <c r="E1343" s="13" t="str">
        <f>Raw_Data!E1343</f>
        <v>Kolkata</v>
      </c>
      <c r="F1343" s="13" t="str">
        <f>Raw_Data!F1343</f>
        <v>Amit Roy</v>
      </c>
      <c r="G1343" s="14">
        <f>DATE(VALUE(RIGHT(Raw_Data!G1343,4)),VALUE(MID(Raw_Data!G1343,4,2)),VALUE(LEFT(Raw_Data!G1343,2)))</f>
        <v>46191</v>
      </c>
      <c r="H1343" s="13" t="str">
        <f t="shared" si="80"/>
        <v>Jun-2026</v>
      </c>
      <c r="I1343" s="13" t="str">
        <f t="shared" si="81"/>
        <v>Thu</v>
      </c>
      <c r="J1343" s="13" t="str">
        <f>Raw_Data!H1343</f>
        <v>Present</v>
      </c>
      <c r="K1343" s="15">
        <f>IF(Raw_Data!I1343="","",TIMEVALUE(Raw_Data!I1343))</f>
        <v>0.37708333333333333</v>
      </c>
      <c r="L1343" s="15">
        <f>IF(Raw_Data!J1343="","",TIMEVALUE(Raw_Data!J1343))</f>
        <v>0.67708333333333337</v>
      </c>
      <c r="M1343" s="13">
        <f>Raw_Data!K1343</f>
        <v>7.21</v>
      </c>
      <c r="N1343" s="13">
        <f>Raw_Data!L1343</f>
        <v>26</v>
      </c>
      <c r="O1343" s="13">
        <f>Raw_Data!M1343</f>
        <v>21</v>
      </c>
      <c r="P1343" s="13">
        <f t="shared" si="82"/>
        <v>5</v>
      </c>
      <c r="Q1343" s="13">
        <f>Raw_Data!O1343</f>
        <v>26</v>
      </c>
      <c r="R1343" s="16">
        <f t="shared" si="83"/>
        <v>80.769230769230774</v>
      </c>
      <c r="S1343" s="16">
        <f>Raw_Data!Q1343</f>
        <v>80.8</v>
      </c>
      <c r="T1343" s="17">
        <f>Raw_Data!R1343</f>
        <v>0</v>
      </c>
      <c r="U1343" s="13" t="str">
        <f>Raw_Data!S1343</f>
        <v>Low</v>
      </c>
      <c r="V1343" s="13" t="str">
        <f>Raw_Data!T1343</f>
        <v>Pending</v>
      </c>
    </row>
    <row r="1344" spans="1:22" x14ac:dyDescent="0.3">
      <c r="A1344" s="13" t="str">
        <f>Raw_Data!A1344</f>
        <v>EMP003</v>
      </c>
      <c r="B1344" s="13" t="str">
        <f>Raw_Data!B1344</f>
        <v>Rahul Verma</v>
      </c>
      <c r="C1344" s="13" t="str">
        <f>Raw_Data!C1344</f>
        <v>Operations</v>
      </c>
      <c r="D1344" s="13" t="str">
        <f>Raw_Data!D1344</f>
        <v>Process Executive</v>
      </c>
      <c r="E1344" s="13" t="str">
        <f>Raw_Data!E1344</f>
        <v>Kolkata</v>
      </c>
      <c r="F1344" s="13" t="str">
        <f>Raw_Data!F1344</f>
        <v>Amit Roy</v>
      </c>
      <c r="G1344" s="14">
        <f>DATE(VALUE(RIGHT(Raw_Data!G1344,4)),VALUE(MID(Raw_Data!G1344,4,2)),VALUE(LEFT(Raw_Data!G1344,2)))</f>
        <v>46191</v>
      </c>
      <c r="H1344" s="13" t="str">
        <f t="shared" si="80"/>
        <v>Jun-2026</v>
      </c>
      <c r="I1344" s="13" t="str">
        <f t="shared" si="81"/>
        <v>Thu</v>
      </c>
      <c r="J1344" s="13" t="str">
        <f>Raw_Data!H1344</f>
        <v>Present</v>
      </c>
      <c r="K1344" s="15">
        <f>IF(Raw_Data!I1344="","",TIMEVALUE(Raw_Data!I1344))</f>
        <v>0.38611111111111113</v>
      </c>
      <c r="L1344" s="15">
        <f>IF(Raw_Data!J1344="","",TIMEVALUE(Raw_Data!J1344))</f>
        <v>0.7368055555555556</v>
      </c>
      <c r="M1344" s="13">
        <f>Raw_Data!K1344</f>
        <v>8.43</v>
      </c>
      <c r="N1344" s="13">
        <f>Raw_Data!L1344</f>
        <v>21</v>
      </c>
      <c r="O1344" s="13">
        <f>Raw_Data!M1344</f>
        <v>15</v>
      </c>
      <c r="P1344" s="13">
        <f t="shared" si="82"/>
        <v>6</v>
      </c>
      <c r="Q1344" s="13">
        <f>Raw_Data!O1344</f>
        <v>21</v>
      </c>
      <c r="R1344" s="16">
        <f t="shared" si="83"/>
        <v>71.428571428571431</v>
      </c>
      <c r="S1344" s="16">
        <f>Raw_Data!Q1344</f>
        <v>71.400000000000006</v>
      </c>
      <c r="T1344" s="17">
        <f>Raw_Data!R1344</f>
        <v>0.43</v>
      </c>
      <c r="U1344" s="13" t="str">
        <f>Raw_Data!S1344</f>
        <v>Low</v>
      </c>
      <c r="V1344" s="13" t="str">
        <f>Raw_Data!T1344</f>
        <v>Pending</v>
      </c>
    </row>
    <row r="1345" spans="1:22" x14ac:dyDescent="0.3">
      <c r="A1345" s="13" t="str">
        <f>Raw_Data!A1345</f>
        <v>EMP004</v>
      </c>
      <c r="B1345" s="13" t="str">
        <f>Raw_Data!B1345</f>
        <v>Sneha Das</v>
      </c>
      <c r="C1345" s="13" t="str">
        <f>Raw_Data!C1345</f>
        <v>Operations</v>
      </c>
      <c r="D1345" s="13" t="str">
        <f>Raw_Data!D1345</f>
        <v>Senior Executive</v>
      </c>
      <c r="E1345" s="13" t="str">
        <f>Raw_Data!E1345</f>
        <v>Kolkata</v>
      </c>
      <c r="F1345" s="13" t="str">
        <f>Raw_Data!F1345</f>
        <v>Amit Roy</v>
      </c>
      <c r="G1345" s="14">
        <f>DATE(VALUE(RIGHT(Raw_Data!G1345,4)),VALUE(MID(Raw_Data!G1345,4,2)),VALUE(LEFT(Raw_Data!G1345,2)))</f>
        <v>46191</v>
      </c>
      <c r="H1345" s="13" t="str">
        <f t="shared" si="80"/>
        <v>Jun-2026</v>
      </c>
      <c r="I1345" s="13" t="str">
        <f t="shared" si="81"/>
        <v>Thu</v>
      </c>
      <c r="J1345" s="13" t="str">
        <f>Raw_Data!H1345</f>
        <v>Present</v>
      </c>
      <c r="K1345" s="15">
        <f>IF(Raw_Data!I1345="","",TIMEVALUE(Raw_Data!I1345))</f>
        <v>0.38055555555555554</v>
      </c>
      <c r="L1345" s="15">
        <f>IF(Raw_Data!J1345="","",TIMEVALUE(Raw_Data!J1345))</f>
        <v>0.70277777777777772</v>
      </c>
      <c r="M1345" s="13">
        <f>Raw_Data!K1345</f>
        <v>7.74</v>
      </c>
      <c r="N1345" s="13">
        <f>Raw_Data!L1345</f>
        <v>20</v>
      </c>
      <c r="O1345" s="13">
        <f>Raw_Data!M1345</f>
        <v>17</v>
      </c>
      <c r="P1345" s="13">
        <f t="shared" si="82"/>
        <v>3</v>
      </c>
      <c r="Q1345" s="13">
        <f>Raw_Data!O1345</f>
        <v>20</v>
      </c>
      <c r="R1345" s="16">
        <f t="shared" si="83"/>
        <v>85</v>
      </c>
      <c r="S1345" s="16">
        <f>Raw_Data!Q1345</f>
        <v>85</v>
      </c>
      <c r="T1345" s="17">
        <f>Raw_Data!R1345</f>
        <v>0</v>
      </c>
      <c r="U1345" s="13" t="str">
        <f>Raw_Data!S1345</f>
        <v>Low</v>
      </c>
      <c r="V1345" s="13" t="str">
        <f>Raw_Data!T1345</f>
        <v>In Progress</v>
      </c>
    </row>
    <row r="1346" spans="1:22" x14ac:dyDescent="0.3">
      <c r="A1346" s="13" t="str">
        <f>Raw_Data!A1346</f>
        <v>EMP005</v>
      </c>
      <c r="B1346" s="13" t="str">
        <f>Raw_Data!B1346</f>
        <v>Vikram Patel</v>
      </c>
      <c r="C1346" s="13" t="str">
        <f>Raw_Data!C1346</f>
        <v>Operations</v>
      </c>
      <c r="D1346" s="13" t="str">
        <f>Raw_Data!D1346</f>
        <v>Process Executive</v>
      </c>
      <c r="E1346" s="13" t="str">
        <f>Raw_Data!E1346</f>
        <v>Kolkata</v>
      </c>
      <c r="F1346" s="13" t="str">
        <f>Raw_Data!F1346</f>
        <v>Amit Roy</v>
      </c>
      <c r="G1346" s="14">
        <f>DATE(VALUE(RIGHT(Raw_Data!G1346,4)),VALUE(MID(Raw_Data!G1346,4,2)),VALUE(LEFT(Raw_Data!G1346,2)))</f>
        <v>46191</v>
      </c>
      <c r="H1346" s="13" t="str">
        <f t="shared" ref="H1346:H1409" si="84">TEXT(G1346,"mmm-yyyy")</f>
        <v>Jun-2026</v>
      </c>
      <c r="I1346" s="13" t="str">
        <f t="shared" ref="I1346:I1409" si="85">TEXT(G1346,"ddd")</f>
        <v>Thu</v>
      </c>
      <c r="J1346" s="13" t="str">
        <f>Raw_Data!H1346</f>
        <v>Present</v>
      </c>
      <c r="K1346" s="15">
        <f>IF(Raw_Data!I1346="","",TIMEVALUE(Raw_Data!I1346))</f>
        <v>0.38472222222222224</v>
      </c>
      <c r="L1346" s="15">
        <f>IF(Raw_Data!J1346="","",TIMEVALUE(Raw_Data!J1346))</f>
        <v>0.75</v>
      </c>
      <c r="M1346" s="13">
        <f>Raw_Data!K1346</f>
        <v>8.7799999999999994</v>
      </c>
      <c r="N1346" s="13">
        <f>Raw_Data!L1346</f>
        <v>26</v>
      </c>
      <c r="O1346" s="13">
        <f>Raw_Data!M1346</f>
        <v>22</v>
      </c>
      <c r="P1346" s="13">
        <f t="shared" ref="P1346:P1409" si="86">N1346-O1346</f>
        <v>4</v>
      </c>
      <c r="Q1346" s="13">
        <f>Raw_Data!O1346</f>
        <v>26</v>
      </c>
      <c r="R1346" s="16">
        <f t="shared" ref="R1346:R1409" si="87">IFERROR(O1346/N1346*100,0)</f>
        <v>84.615384615384613</v>
      </c>
      <c r="S1346" s="16">
        <f>Raw_Data!Q1346</f>
        <v>84.6</v>
      </c>
      <c r="T1346" s="17">
        <f>Raw_Data!R1346</f>
        <v>0.78</v>
      </c>
      <c r="U1346" s="13" t="str">
        <f>Raw_Data!S1346</f>
        <v>Low</v>
      </c>
      <c r="V1346" s="13" t="str">
        <f>Raw_Data!T1346</f>
        <v>Pending</v>
      </c>
    </row>
    <row r="1347" spans="1:22" x14ac:dyDescent="0.3">
      <c r="A1347" s="13" t="str">
        <f>Raw_Data!A1347</f>
        <v>EMP006</v>
      </c>
      <c r="B1347" s="13" t="str">
        <f>Raw_Data!B1347</f>
        <v>Ananya Gupta</v>
      </c>
      <c r="C1347" s="13" t="str">
        <f>Raw_Data!C1347</f>
        <v>Finance</v>
      </c>
      <c r="D1347" s="13" t="str">
        <f>Raw_Data!D1347</f>
        <v>Finance Executive</v>
      </c>
      <c r="E1347" s="13" t="str">
        <f>Raw_Data!E1347</f>
        <v>Kolkata</v>
      </c>
      <c r="F1347" s="13" t="str">
        <f>Raw_Data!F1347</f>
        <v>Neha Sen</v>
      </c>
      <c r="G1347" s="14">
        <f>DATE(VALUE(RIGHT(Raw_Data!G1347,4)),VALUE(MID(Raw_Data!G1347,4,2)),VALUE(LEFT(Raw_Data!G1347,2)))</f>
        <v>46191</v>
      </c>
      <c r="H1347" s="13" t="str">
        <f t="shared" si="84"/>
        <v>Jun-2026</v>
      </c>
      <c r="I1347" s="13" t="str">
        <f t="shared" si="85"/>
        <v>Thu</v>
      </c>
      <c r="J1347" s="13" t="str">
        <f>Raw_Data!H1347</f>
        <v>Present</v>
      </c>
      <c r="K1347" s="15">
        <f>IF(Raw_Data!I1347="","",TIMEVALUE(Raw_Data!I1347))</f>
        <v>0.38263888888888886</v>
      </c>
      <c r="L1347" s="15">
        <f>IF(Raw_Data!J1347="","",TIMEVALUE(Raw_Data!J1347))</f>
        <v>0.77083333333333337</v>
      </c>
      <c r="M1347" s="13">
        <f>Raw_Data!K1347</f>
        <v>9.32</v>
      </c>
      <c r="N1347" s="13">
        <f>Raw_Data!L1347</f>
        <v>15</v>
      </c>
      <c r="O1347" s="13">
        <f>Raw_Data!M1347</f>
        <v>12</v>
      </c>
      <c r="P1347" s="13">
        <f t="shared" si="86"/>
        <v>3</v>
      </c>
      <c r="Q1347" s="13">
        <f>Raw_Data!O1347</f>
        <v>15</v>
      </c>
      <c r="R1347" s="16">
        <f t="shared" si="87"/>
        <v>80</v>
      </c>
      <c r="S1347" s="16">
        <f>Raw_Data!Q1347</f>
        <v>80</v>
      </c>
      <c r="T1347" s="17">
        <f>Raw_Data!R1347</f>
        <v>1.32</v>
      </c>
      <c r="U1347" s="13" t="str">
        <f>Raw_Data!S1347</f>
        <v>Low</v>
      </c>
      <c r="V1347" s="13" t="str">
        <f>Raw_Data!T1347</f>
        <v>In Progress</v>
      </c>
    </row>
    <row r="1348" spans="1:22" x14ac:dyDescent="0.3">
      <c r="A1348" s="13" t="str">
        <f>Raw_Data!A1348</f>
        <v>EMP007</v>
      </c>
      <c r="B1348" s="13" t="str">
        <f>Raw_Data!B1348</f>
        <v>Rohan Mehta</v>
      </c>
      <c r="C1348" s="13" t="str">
        <f>Raw_Data!C1348</f>
        <v>Finance</v>
      </c>
      <c r="D1348" s="13" t="str">
        <f>Raw_Data!D1348</f>
        <v>Accounts Executive</v>
      </c>
      <c r="E1348" s="13" t="str">
        <f>Raw_Data!E1348</f>
        <v>Kolkata</v>
      </c>
      <c r="F1348" s="13" t="str">
        <f>Raw_Data!F1348</f>
        <v>Neha Sen</v>
      </c>
      <c r="G1348" s="14">
        <f>DATE(VALUE(RIGHT(Raw_Data!G1348,4)),VALUE(MID(Raw_Data!G1348,4,2)),VALUE(LEFT(Raw_Data!G1348,2)))</f>
        <v>46191</v>
      </c>
      <c r="H1348" s="13" t="str">
        <f t="shared" si="84"/>
        <v>Jun-2026</v>
      </c>
      <c r="I1348" s="13" t="str">
        <f t="shared" si="85"/>
        <v>Thu</v>
      </c>
      <c r="J1348" s="13" t="str">
        <f>Raw_Data!H1348</f>
        <v>Present</v>
      </c>
      <c r="K1348" s="15">
        <f>IF(Raw_Data!I1348="","",TIMEVALUE(Raw_Data!I1348))</f>
        <v>0.37569444444444444</v>
      </c>
      <c r="L1348" s="15">
        <f>IF(Raw_Data!J1348="","",TIMEVALUE(Raw_Data!J1348))</f>
        <v>0.69097222222222221</v>
      </c>
      <c r="M1348" s="13">
        <f>Raw_Data!K1348</f>
        <v>7.58</v>
      </c>
      <c r="N1348" s="13">
        <f>Raw_Data!L1348</f>
        <v>13</v>
      </c>
      <c r="O1348" s="13">
        <f>Raw_Data!M1348</f>
        <v>10</v>
      </c>
      <c r="P1348" s="13">
        <f t="shared" si="86"/>
        <v>3</v>
      </c>
      <c r="Q1348" s="13">
        <f>Raw_Data!O1348</f>
        <v>13</v>
      </c>
      <c r="R1348" s="16">
        <f t="shared" si="87"/>
        <v>76.923076923076934</v>
      </c>
      <c r="S1348" s="16">
        <f>Raw_Data!Q1348</f>
        <v>76.900000000000006</v>
      </c>
      <c r="T1348" s="17">
        <f>Raw_Data!R1348</f>
        <v>0</v>
      </c>
      <c r="U1348" s="13" t="str">
        <f>Raw_Data!S1348</f>
        <v>Medium</v>
      </c>
      <c r="V1348" s="13" t="str">
        <f>Raw_Data!T1348</f>
        <v>In Progress</v>
      </c>
    </row>
    <row r="1349" spans="1:22" x14ac:dyDescent="0.3">
      <c r="A1349" s="13" t="str">
        <f>Raw_Data!A1349</f>
        <v>EMP008</v>
      </c>
      <c r="B1349" s="13" t="str">
        <f>Raw_Data!B1349</f>
        <v>Ishita Roy</v>
      </c>
      <c r="C1349" s="13" t="str">
        <f>Raw_Data!C1349</f>
        <v>Finance</v>
      </c>
      <c r="D1349" s="13" t="str">
        <f>Raw_Data!D1349</f>
        <v>Finance Executive</v>
      </c>
      <c r="E1349" s="13" t="str">
        <f>Raw_Data!E1349</f>
        <v>Kolkata</v>
      </c>
      <c r="F1349" s="13" t="str">
        <f>Raw_Data!F1349</f>
        <v>Neha Sen</v>
      </c>
      <c r="G1349" s="14">
        <f>DATE(VALUE(RIGHT(Raw_Data!G1349,4)),VALUE(MID(Raw_Data!G1349,4,2)),VALUE(LEFT(Raw_Data!G1349,2)))</f>
        <v>46191</v>
      </c>
      <c r="H1349" s="13" t="str">
        <f t="shared" si="84"/>
        <v>Jun-2026</v>
      </c>
      <c r="I1349" s="13" t="str">
        <f t="shared" si="85"/>
        <v>Thu</v>
      </c>
      <c r="J1349" s="13" t="str">
        <f>Raw_Data!H1349</f>
        <v>Present</v>
      </c>
      <c r="K1349" s="15">
        <f>IF(Raw_Data!I1349="","",TIMEVALUE(Raw_Data!I1349))</f>
        <v>0.37708333333333333</v>
      </c>
      <c r="L1349" s="15">
        <f>IF(Raw_Data!J1349="","",TIMEVALUE(Raw_Data!J1349))</f>
        <v>0.71875</v>
      </c>
      <c r="M1349" s="13">
        <f>Raw_Data!K1349</f>
        <v>8.2100000000000009</v>
      </c>
      <c r="N1349" s="13">
        <f>Raw_Data!L1349</f>
        <v>7</v>
      </c>
      <c r="O1349" s="13">
        <f>Raw_Data!M1349</f>
        <v>6</v>
      </c>
      <c r="P1349" s="13">
        <f t="shared" si="86"/>
        <v>1</v>
      </c>
      <c r="Q1349" s="13">
        <f>Raw_Data!O1349</f>
        <v>7</v>
      </c>
      <c r="R1349" s="16">
        <f t="shared" si="87"/>
        <v>85.714285714285708</v>
      </c>
      <c r="S1349" s="16">
        <f>Raw_Data!Q1349</f>
        <v>85.7</v>
      </c>
      <c r="T1349" s="17">
        <f>Raw_Data!R1349</f>
        <v>0.21</v>
      </c>
      <c r="U1349" s="13" t="str">
        <f>Raw_Data!S1349</f>
        <v>Low</v>
      </c>
      <c r="V1349" s="13" t="str">
        <f>Raw_Data!T1349</f>
        <v>In Progress</v>
      </c>
    </row>
    <row r="1350" spans="1:22" x14ac:dyDescent="0.3">
      <c r="A1350" s="13" t="str">
        <f>Raw_Data!A1350</f>
        <v>EMP009</v>
      </c>
      <c r="B1350" s="13" t="str">
        <f>Raw_Data!B1350</f>
        <v>Arjun Nair</v>
      </c>
      <c r="C1350" s="13" t="str">
        <f>Raw_Data!C1350</f>
        <v>Sales</v>
      </c>
      <c r="D1350" s="13" t="str">
        <f>Raw_Data!D1350</f>
        <v>Sales Executive</v>
      </c>
      <c r="E1350" s="13" t="str">
        <f>Raw_Data!E1350</f>
        <v>Kolkata</v>
      </c>
      <c r="F1350" s="13" t="str">
        <f>Raw_Data!F1350</f>
        <v>Sourav Das</v>
      </c>
      <c r="G1350" s="14">
        <f>DATE(VALUE(RIGHT(Raw_Data!G1350,4)),VALUE(MID(Raw_Data!G1350,4,2)),VALUE(LEFT(Raw_Data!G1350,2)))</f>
        <v>46191</v>
      </c>
      <c r="H1350" s="13" t="str">
        <f t="shared" si="84"/>
        <v>Jun-2026</v>
      </c>
      <c r="I1350" s="13" t="str">
        <f t="shared" si="85"/>
        <v>Thu</v>
      </c>
      <c r="J1350" s="13" t="str">
        <f>Raw_Data!H1350</f>
        <v>Present</v>
      </c>
      <c r="K1350" s="15">
        <f>IF(Raw_Data!I1350="","",TIMEVALUE(Raw_Data!I1350))</f>
        <v>0.42777777777777776</v>
      </c>
      <c r="L1350" s="15">
        <f>IF(Raw_Data!J1350="","",TIMEVALUE(Raw_Data!J1350))</f>
        <v>0.8</v>
      </c>
      <c r="M1350" s="13">
        <f>Raw_Data!K1350</f>
        <v>8.94</v>
      </c>
      <c r="N1350" s="13">
        <f>Raw_Data!L1350</f>
        <v>17</v>
      </c>
      <c r="O1350" s="13">
        <f>Raw_Data!M1350</f>
        <v>16</v>
      </c>
      <c r="P1350" s="13">
        <f t="shared" si="86"/>
        <v>1</v>
      </c>
      <c r="Q1350" s="13">
        <f>Raw_Data!O1350</f>
        <v>17</v>
      </c>
      <c r="R1350" s="16">
        <f t="shared" si="87"/>
        <v>94.117647058823522</v>
      </c>
      <c r="S1350" s="16">
        <f>Raw_Data!Q1350</f>
        <v>94.1</v>
      </c>
      <c r="T1350" s="17">
        <f>Raw_Data!R1350</f>
        <v>0.94</v>
      </c>
      <c r="U1350" s="13" t="str">
        <f>Raw_Data!S1350</f>
        <v>High</v>
      </c>
      <c r="V1350" s="13" t="str">
        <f>Raw_Data!T1350</f>
        <v>In Progress</v>
      </c>
    </row>
    <row r="1351" spans="1:22" x14ac:dyDescent="0.3">
      <c r="A1351" s="13" t="str">
        <f>Raw_Data!A1351</f>
        <v>EMP010</v>
      </c>
      <c r="B1351" s="13" t="str">
        <f>Raw_Data!B1351</f>
        <v>Meera Kapoor</v>
      </c>
      <c r="C1351" s="13" t="str">
        <f>Raw_Data!C1351</f>
        <v>Sales</v>
      </c>
      <c r="D1351" s="13" t="str">
        <f>Raw_Data!D1351</f>
        <v>Sales Executive</v>
      </c>
      <c r="E1351" s="13" t="str">
        <f>Raw_Data!E1351</f>
        <v>Kolkata</v>
      </c>
      <c r="F1351" s="13" t="str">
        <f>Raw_Data!F1351</f>
        <v>Sourav Das</v>
      </c>
      <c r="G1351" s="14">
        <f>DATE(VALUE(RIGHT(Raw_Data!G1351,4)),VALUE(MID(Raw_Data!G1351,4,2)),VALUE(LEFT(Raw_Data!G1351,2)))</f>
        <v>46191</v>
      </c>
      <c r="H1351" s="13" t="str">
        <f t="shared" si="84"/>
        <v>Jun-2026</v>
      </c>
      <c r="I1351" s="13" t="str">
        <f t="shared" si="85"/>
        <v>Thu</v>
      </c>
      <c r="J1351" s="13" t="str">
        <f>Raw_Data!H1351</f>
        <v>Present</v>
      </c>
      <c r="K1351" s="15">
        <f>IF(Raw_Data!I1351="","",TIMEVALUE(Raw_Data!I1351))</f>
        <v>0.375</v>
      </c>
      <c r="L1351" s="15">
        <f>IF(Raw_Data!J1351="","",TIMEVALUE(Raw_Data!J1351))</f>
        <v>0.6875</v>
      </c>
      <c r="M1351" s="13">
        <f>Raw_Data!K1351</f>
        <v>7.5</v>
      </c>
      <c r="N1351" s="13">
        <f>Raw_Data!L1351</f>
        <v>19</v>
      </c>
      <c r="O1351" s="13">
        <f>Raw_Data!M1351</f>
        <v>18</v>
      </c>
      <c r="P1351" s="13">
        <f t="shared" si="86"/>
        <v>1</v>
      </c>
      <c r="Q1351" s="13">
        <f>Raw_Data!O1351</f>
        <v>19</v>
      </c>
      <c r="R1351" s="16">
        <f t="shared" si="87"/>
        <v>94.73684210526315</v>
      </c>
      <c r="S1351" s="16">
        <f>Raw_Data!Q1351</f>
        <v>94.7</v>
      </c>
      <c r="T1351" s="17">
        <f>Raw_Data!R1351</f>
        <v>0</v>
      </c>
      <c r="U1351" s="13" t="str">
        <f>Raw_Data!S1351</f>
        <v>Low</v>
      </c>
      <c r="V1351" s="13" t="str">
        <f>Raw_Data!T1351</f>
        <v>In Progress</v>
      </c>
    </row>
    <row r="1352" spans="1:22" x14ac:dyDescent="0.3">
      <c r="A1352" s="13" t="str">
        <f>Raw_Data!A1352</f>
        <v>EMP011</v>
      </c>
      <c r="B1352" s="13" t="str">
        <f>Raw_Data!B1352</f>
        <v>Karan Malhotra</v>
      </c>
      <c r="C1352" s="13" t="str">
        <f>Raw_Data!C1352</f>
        <v>Sales</v>
      </c>
      <c r="D1352" s="13" t="str">
        <f>Raw_Data!D1352</f>
        <v>Senior Executive</v>
      </c>
      <c r="E1352" s="13" t="str">
        <f>Raw_Data!E1352</f>
        <v>Kolkata</v>
      </c>
      <c r="F1352" s="13" t="str">
        <f>Raw_Data!F1352</f>
        <v>Sourav Das</v>
      </c>
      <c r="G1352" s="14">
        <f>DATE(VALUE(RIGHT(Raw_Data!G1352,4)),VALUE(MID(Raw_Data!G1352,4,2)),VALUE(LEFT(Raw_Data!G1352,2)))</f>
        <v>46191</v>
      </c>
      <c r="H1352" s="13" t="str">
        <f t="shared" si="84"/>
        <v>Jun-2026</v>
      </c>
      <c r="I1352" s="13" t="str">
        <f t="shared" si="85"/>
        <v>Thu</v>
      </c>
      <c r="J1352" s="13" t="str">
        <f>Raw_Data!H1352</f>
        <v>Present</v>
      </c>
      <c r="K1352" s="15">
        <f>IF(Raw_Data!I1352="","",TIMEVALUE(Raw_Data!I1352))</f>
        <v>0.42986111111111114</v>
      </c>
      <c r="L1352" s="15">
        <f>IF(Raw_Data!J1352="","",TIMEVALUE(Raw_Data!J1352))</f>
        <v>0.80347222222222225</v>
      </c>
      <c r="M1352" s="13">
        <f>Raw_Data!K1352</f>
        <v>8.9700000000000006</v>
      </c>
      <c r="N1352" s="13">
        <f>Raw_Data!L1352</f>
        <v>20</v>
      </c>
      <c r="O1352" s="13">
        <f>Raw_Data!M1352</f>
        <v>17</v>
      </c>
      <c r="P1352" s="13">
        <f t="shared" si="86"/>
        <v>3</v>
      </c>
      <c r="Q1352" s="13">
        <f>Raw_Data!O1352</f>
        <v>20</v>
      </c>
      <c r="R1352" s="16">
        <f t="shared" si="87"/>
        <v>85</v>
      </c>
      <c r="S1352" s="16">
        <f>Raw_Data!Q1352</f>
        <v>85</v>
      </c>
      <c r="T1352" s="17">
        <f>Raw_Data!R1352</f>
        <v>0.97</v>
      </c>
      <c r="U1352" s="13" t="str">
        <f>Raw_Data!S1352</f>
        <v>Low</v>
      </c>
      <c r="V1352" s="13" t="str">
        <f>Raw_Data!T1352</f>
        <v>In Progress</v>
      </c>
    </row>
    <row r="1353" spans="1:22" x14ac:dyDescent="0.3">
      <c r="A1353" s="13" t="str">
        <f>Raw_Data!A1353</f>
        <v>EMP012</v>
      </c>
      <c r="B1353" s="13" t="str">
        <f>Raw_Data!B1353</f>
        <v>Tanya Bose</v>
      </c>
      <c r="C1353" s="13" t="str">
        <f>Raw_Data!C1353</f>
        <v>HR</v>
      </c>
      <c r="D1353" s="13" t="str">
        <f>Raw_Data!D1353</f>
        <v>HR Executive</v>
      </c>
      <c r="E1353" s="13" t="str">
        <f>Raw_Data!E1353</f>
        <v>Kolkata</v>
      </c>
      <c r="F1353" s="13" t="str">
        <f>Raw_Data!F1353</f>
        <v>Ritu Ghosh</v>
      </c>
      <c r="G1353" s="14">
        <f>DATE(VALUE(RIGHT(Raw_Data!G1353,4)),VALUE(MID(Raw_Data!G1353,4,2)),VALUE(LEFT(Raw_Data!G1353,2)))</f>
        <v>46191</v>
      </c>
      <c r="H1353" s="13" t="str">
        <f t="shared" si="84"/>
        <v>Jun-2026</v>
      </c>
      <c r="I1353" s="13" t="str">
        <f t="shared" si="85"/>
        <v>Thu</v>
      </c>
      <c r="J1353" s="13" t="str">
        <f>Raw_Data!H1353</f>
        <v>Present</v>
      </c>
      <c r="K1353" s="15">
        <f>IF(Raw_Data!I1353="","",TIMEVALUE(Raw_Data!I1353))</f>
        <v>0.42152777777777778</v>
      </c>
      <c r="L1353" s="15">
        <f>IF(Raw_Data!J1353="","",TIMEVALUE(Raw_Data!J1353))</f>
        <v>0.78263888888888888</v>
      </c>
      <c r="M1353" s="13">
        <f>Raw_Data!K1353</f>
        <v>8.68</v>
      </c>
      <c r="N1353" s="13">
        <f>Raw_Data!L1353</f>
        <v>11</v>
      </c>
      <c r="O1353" s="13">
        <f>Raw_Data!M1353</f>
        <v>8</v>
      </c>
      <c r="P1353" s="13">
        <f t="shared" si="86"/>
        <v>3</v>
      </c>
      <c r="Q1353" s="13">
        <f>Raw_Data!O1353</f>
        <v>11</v>
      </c>
      <c r="R1353" s="16">
        <f t="shared" si="87"/>
        <v>72.727272727272734</v>
      </c>
      <c r="S1353" s="16">
        <f>Raw_Data!Q1353</f>
        <v>72.7</v>
      </c>
      <c r="T1353" s="17">
        <f>Raw_Data!R1353</f>
        <v>0.68</v>
      </c>
      <c r="U1353" s="13" t="str">
        <f>Raw_Data!S1353</f>
        <v>Low</v>
      </c>
      <c r="V1353" s="13" t="str">
        <f>Raw_Data!T1353</f>
        <v>In Progress</v>
      </c>
    </row>
    <row r="1354" spans="1:22" x14ac:dyDescent="0.3">
      <c r="A1354" s="13" t="str">
        <f>Raw_Data!A1354</f>
        <v>EMP013</v>
      </c>
      <c r="B1354" s="13" t="str">
        <f>Raw_Data!B1354</f>
        <v>Aditya Jain</v>
      </c>
      <c r="C1354" s="13" t="str">
        <f>Raw_Data!C1354</f>
        <v>Customer Support</v>
      </c>
      <c r="D1354" s="13" t="str">
        <f>Raw_Data!D1354</f>
        <v>Support Executive</v>
      </c>
      <c r="E1354" s="13" t="str">
        <f>Raw_Data!E1354</f>
        <v>Kolkata</v>
      </c>
      <c r="F1354" s="13" t="str">
        <f>Raw_Data!F1354</f>
        <v>Ritu Ghosh</v>
      </c>
      <c r="G1354" s="14">
        <f>DATE(VALUE(RIGHT(Raw_Data!G1354,4)),VALUE(MID(Raw_Data!G1354,4,2)),VALUE(LEFT(Raw_Data!G1354,2)))</f>
        <v>46191</v>
      </c>
      <c r="H1354" s="13" t="str">
        <f t="shared" si="84"/>
        <v>Jun-2026</v>
      </c>
      <c r="I1354" s="13" t="str">
        <f t="shared" si="85"/>
        <v>Thu</v>
      </c>
      <c r="J1354" s="13" t="str">
        <f>Raw_Data!H1354</f>
        <v>Present</v>
      </c>
      <c r="K1354" s="15">
        <f>IF(Raw_Data!I1354="","",TIMEVALUE(Raw_Data!I1354))</f>
        <v>0.3840277777777778</v>
      </c>
      <c r="L1354" s="15">
        <f>IF(Raw_Data!J1354="","",TIMEVALUE(Raw_Data!J1354))</f>
        <v>0.70347222222222228</v>
      </c>
      <c r="M1354" s="13">
        <f>Raw_Data!K1354</f>
        <v>7.68</v>
      </c>
      <c r="N1354" s="13">
        <f>Raw_Data!L1354</f>
        <v>24</v>
      </c>
      <c r="O1354" s="13">
        <f>Raw_Data!M1354</f>
        <v>23</v>
      </c>
      <c r="P1354" s="13">
        <f t="shared" si="86"/>
        <v>1</v>
      </c>
      <c r="Q1354" s="13">
        <f>Raw_Data!O1354</f>
        <v>24</v>
      </c>
      <c r="R1354" s="16">
        <f t="shared" si="87"/>
        <v>95.833333333333343</v>
      </c>
      <c r="S1354" s="16">
        <f>Raw_Data!Q1354</f>
        <v>95.8</v>
      </c>
      <c r="T1354" s="17">
        <f>Raw_Data!R1354</f>
        <v>0</v>
      </c>
      <c r="U1354" s="13" t="str">
        <f>Raw_Data!S1354</f>
        <v>High</v>
      </c>
      <c r="V1354" s="13" t="str">
        <f>Raw_Data!T1354</f>
        <v>In Progress</v>
      </c>
    </row>
    <row r="1355" spans="1:22" x14ac:dyDescent="0.3">
      <c r="A1355" s="13" t="str">
        <f>Raw_Data!A1355</f>
        <v>EMP014</v>
      </c>
      <c r="B1355" s="13" t="str">
        <f>Raw_Data!B1355</f>
        <v>Neha Agarwal</v>
      </c>
      <c r="C1355" s="13" t="str">
        <f>Raw_Data!C1355</f>
        <v>Customer Support</v>
      </c>
      <c r="D1355" s="13" t="str">
        <f>Raw_Data!D1355</f>
        <v>Support Executive</v>
      </c>
      <c r="E1355" s="13" t="str">
        <f>Raw_Data!E1355</f>
        <v>Kolkata</v>
      </c>
      <c r="F1355" s="13" t="str">
        <f>Raw_Data!F1355</f>
        <v>Ritu Ghosh</v>
      </c>
      <c r="G1355" s="14">
        <f>DATE(VALUE(RIGHT(Raw_Data!G1355,4)),VALUE(MID(Raw_Data!G1355,4,2)),VALUE(LEFT(Raw_Data!G1355,2)))</f>
        <v>46191</v>
      </c>
      <c r="H1355" s="13" t="str">
        <f t="shared" si="84"/>
        <v>Jun-2026</v>
      </c>
      <c r="I1355" s="13" t="str">
        <f t="shared" si="85"/>
        <v>Thu</v>
      </c>
      <c r="J1355" s="13" t="str">
        <f>Raw_Data!H1355</f>
        <v>Present</v>
      </c>
      <c r="K1355" s="15">
        <f>IF(Raw_Data!I1355="","",TIMEVALUE(Raw_Data!I1355))</f>
        <v>0.37916666666666665</v>
      </c>
      <c r="L1355" s="15">
        <f>IF(Raw_Data!J1355="","",TIMEVALUE(Raw_Data!J1355))</f>
        <v>0.77777777777777779</v>
      </c>
      <c r="M1355" s="13">
        <f>Raw_Data!K1355</f>
        <v>9.58</v>
      </c>
      <c r="N1355" s="13">
        <f>Raw_Data!L1355</f>
        <v>22</v>
      </c>
      <c r="O1355" s="13">
        <f>Raw_Data!M1355</f>
        <v>17</v>
      </c>
      <c r="P1355" s="13">
        <f t="shared" si="86"/>
        <v>5</v>
      </c>
      <c r="Q1355" s="13">
        <f>Raw_Data!O1355</f>
        <v>22</v>
      </c>
      <c r="R1355" s="16">
        <f t="shared" si="87"/>
        <v>77.272727272727266</v>
      </c>
      <c r="S1355" s="16">
        <f>Raw_Data!Q1355</f>
        <v>77.3</v>
      </c>
      <c r="T1355" s="17">
        <f>Raw_Data!R1355</f>
        <v>1.58</v>
      </c>
      <c r="U1355" s="13" t="str">
        <f>Raw_Data!S1355</f>
        <v>Low</v>
      </c>
      <c r="V1355" s="13" t="str">
        <f>Raw_Data!T1355</f>
        <v>Pending</v>
      </c>
    </row>
    <row r="1356" spans="1:22" x14ac:dyDescent="0.3">
      <c r="A1356" s="13" t="str">
        <f>Raw_Data!A1356</f>
        <v>EMP015</v>
      </c>
      <c r="B1356" s="13" t="str">
        <f>Raw_Data!B1356</f>
        <v>Siddharth Roy</v>
      </c>
      <c r="C1356" s="13" t="str">
        <f>Raw_Data!C1356</f>
        <v>Customer Support</v>
      </c>
      <c r="D1356" s="13" t="str">
        <f>Raw_Data!D1356</f>
        <v>Senior Executive</v>
      </c>
      <c r="E1356" s="13" t="str">
        <f>Raw_Data!E1356</f>
        <v>Kolkata</v>
      </c>
      <c r="F1356" s="13" t="str">
        <f>Raw_Data!F1356</f>
        <v>Ritu Ghosh</v>
      </c>
      <c r="G1356" s="14">
        <f>DATE(VALUE(RIGHT(Raw_Data!G1356,4)),VALUE(MID(Raw_Data!G1356,4,2)),VALUE(LEFT(Raw_Data!G1356,2)))</f>
        <v>46191</v>
      </c>
      <c r="H1356" s="13" t="str">
        <f t="shared" si="84"/>
        <v>Jun-2026</v>
      </c>
      <c r="I1356" s="13" t="str">
        <f t="shared" si="85"/>
        <v>Thu</v>
      </c>
      <c r="J1356" s="13" t="str">
        <f>Raw_Data!H1356</f>
        <v>Present</v>
      </c>
      <c r="K1356" s="15">
        <f>IF(Raw_Data!I1356="","",TIMEVALUE(Raw_Data!I1356))</f>
        <v>0.37777777777777777</v>
      </c>
      <c r="L1356" s="15">
        <f>IF(Raw_Data!J1356="","",TIMEVALUE(Raw_Data!J1356))</f>
        <v>0.72013888888888888</v>
      </c>
      <c r="M1356" s="13">
        <f>Raw_Data!K1356</f>
        <v>8.2200000000000006</v>
      </c>
      <c r="N1356" s="13">
        <f>Raw_Data!L1356</f>
        <v>24</v>
      </c>
      <c r="O1356" s="13">
        <f>Raw_Data!M1356</f>
        <v>22</v>
      </c>
      <c r="P1356" s="13">
        <f t="shared" si="86"/>
        <v>2</v>
      </c>
      <c r="Q1356" s="13">
        <f>Raw_Data!O1356</f>
        <v>24</v>
      </c>
      <c r="R1356" s="16">
        <f t="shared" si="87"/>
        <v>91.666666666666657</v>
      </c>
      <c r="S1356" s="16">
        <f>Raw_Data!Q1356</f>
        <v>91.7</v>
      </c>
      <c r="T1356" s="17">
        <f>Raw_Data!R1356</f>
        <v>0.22</v>
      </c>
      <c r="U1356" s="13" t="str">
        <f>Raw_Data!S1356</f>
        <v>Low</v>
      </c>
      <c r="V1356" s="13" t="str">
        <f>Raw_Data!T1356</f>
        <v>In Progress</v>
      </c>
    </row>
    <row r="1357" spans="1:22" x14ac:dyDescent="0.3">
      <c r="A1357" s="13" t="str">
        <f>Raw_Data!A1357</f>
        <v>EMP016</v>
      </c>
      <c r="B1357" s="13" t="str">
        <f>Raw_Data!B1357</f>
        <v>Pooja Saha</v>
      </c>
      <c r="C1357" s="13" t="str">
        <f>Raw_Data!C1357</f>
        <v>Operations</v>
      </c>
      <c r="D1357" s="13" t="str">
        <f>Raw_Data!D1357</f>
        <v>Process Executive</v>
      </c>
      <c r="E1357" s="13" t="str">
        <f>Raw_Data!E1357</f>
        <v>Durgapur</v>
      </c>
      <c r="F1357" s="13" t="str">
        <f>Raw_Data!F1357</f>
        <v>Amit Roy</v>
      </c>
      <c r="G1357" s="14">
        <f>DATE(VALUE(RIGHT(Raw_Data!G1357,4)),VALUE(MID(Raw_Data!G1357,4,2)),VALUE(LEFT(Raw_Data!G1357,2)))</f>
        <v>46191</v>
      </c>
      <c r="H1357" s="13" t="str">
        <f t="shared" si="84"/>
        <v>Jun-2026</v>
      </c>
      <c r="I1357" s="13" t="str">
        <f t="shared" si="85"/>
        <v>Thu</v>
      </c>
      <c r="J1357" s="13" t="str">
        <f>Raw_Data!H1357</f>
        <v>Present</v>
      </c>
      <c r="K1357" s="15">
        <f>IF(Raw_Data!I1357="","",TIMEVALUE(Raw_Data!I1357))</f>
        <v>0.42777777777777776</v>
      </c>
      <c r="L1357" s="15">
        <f>IF(Raw_Data!J1357="","",TIMEVALUE(Raw_Data!J1357))</f>
        <v>0.7583333333333333</v>
      </c>
      <c r="M1357" s="13">
        <f>Raw_Data!K1357</f>
        <v>7.94</v>
      </c>
      <c r="N1357" s="13">
        <f>Raw_Data!L1357</f>
        <v>21</v>
      </c>
      <c r="O1357" s="13">
        <f>Raw_Data!M1357</f>
        <v>17</v>
      </c>
      <c r="P1357" s="13">
        <f t="shared" si="86"/>
        <v>4</v>
      </c>
      <c r="Q1357" s="13">
        <f>Raw_Data!O1357</f>
        <v>21</v>
      </c>
      <c r="R1357" s="16">
        <f t="shared" si="87"/>
        <v>80.952380952380949</v>
      </c>
      <c r="S1357" s="16">
        <f>Raw_Data!Q1357</f>
        <v>81</v>
      </c>
      <c r="T1357" s="17">
        <f>Raw_Data!R1357</f>
        <v>0</v>
      </c>
      <c r="U1357" s="13" t="str">
        <f>Raw_Data!S1357</f>
        <v>Medium</v>
      </c>
      <c r="V1357" s="13" t="str">
        <f>Raw_Data!T1357</f>
        <v>Pending</v>
      </c>
    </row>
    <row r="1358" spans="1:22" x14ac:dyDescent="0.3">
      <c r="A1358" s="13" t="str">
        <f>Raw_Data!A1358</f>
        <v>EMP017</v>
      </c>
      <c r="B1358" s="13" t="str">
        <f>Raw_Data!B1358</f>
        <v>Abhishek Paul</v>
      </c>
      <c r="C1358" s="13" t="str">
        <f>Raw_Data!C1358</f>
        <v>Operations</v>
      </c>
      <c r="D1358" s="13" t="str">
        <f>Raw_Data!D1358</f>
        <v>Process Executive</v>
      </c>
      <c r="E1358" s="13" t="str">
        <f>Raw_Data!E1358</f>
        <v>Durgapur</v>
      </c>
      <c r="F1358" s="13" t="str">
        <f>Raw_Data!F1358</f>
        <v>Amit Roy</v>
      </c>
      <c r="G1358" s="14">
        <f>DATE(VALUE(RIGHT(Raw_Data!G1358,4)),VALUE(MID(Raw_Data!G1358,4,2)),VALUE(LEFT(Raw_Data!G1358,2)))</f>
        <v>46191</v>
      </c>
      <c r="H1358" s="13" t="str">
        <f t="shared" si="84"/>
        <v>Jun-2026</v>
      </c>
      <c r="I1358" s="13" t="str">
        <f t="shared" si="85"/>
        <v>Thu</v>
      </c>
      <c r="J1358" s="13" t="str">
        <f>Raw_Data!H1358</f>
        <v>Present</v>
      </c>
      <c r="K1358" s="15">
        <f>IF(Raw_Data!I1358="","",TIMEVALUE(Raw_Data!I1358))</f>
        <v>0.38124999999999998</v>
      </c>
      <c r="L1358" s="15">
        <f>IF(Raw_Data!J1358="","",TIMEVALUE(Raw_Data!J1358))</f>
        <v>0.69166666666666665</v>
      </c>
      <c r="M1358" s="13">
        <f>Raw_Data!K1358</f>
        <v>7.46</v>
      </c>
      <c r="N1358" s="13">
        <f>Raw_Data!L1358</f>
        <v>21</v>
      </c>
      <c r="O1358" s="13">
        <f>Raw_Data!M1358</f>
        <v>17</v>
      </c>
      <c r="P1358" s="13">
        <f t="shared" si="86"/>
        <v>4</v>
      </c>
      <c r="Q1358" s="13">
        <f>Raw_Data!O1358</f>
        <v>21</v>
      </c>
      <c r="R1358" s="16">
        <f t="shared" si="87"/>
        <v>80.952380952380949</v>
      </c>
      <c r="S1358" s="16">
        <f>Raw_Data!Q1358</f>
        <v>81</v>
      </c>
      <c r="T1358" s="17">
        <f>Raw_Data!R1358</f>
        <v>0</v>
      </c>
      <c r="U1358" s="13" t="str">
        <f>Raw_Data!S1358</f>
        <v>High</v>
      </c>
      <c r="V1358" s="13" t="str">
        <f>Raw_Data!T1358</f>
        <v>Pending</v>
      </c>
    </row>
    <row r="1359" spans="1:22" x14ac:dyDescent="0.3">
      <c r="A1359" s="13" t="str">
        <f>Raw_Data!A1359</f>
        <v>EMP018</v>
      </c>
      <c r="B1359" s="13" t="str">
        <f>Raw_Data!B1359</f>
        <v>Nandini Ghosh</v>
      </c>
      <c r="C1359" s="13" t="str">
        <f>Raw_Data!C1359</f>
        <v>Finance</v>
      </c>
      <c r="D1359" s="13" t="str">
        <f>Raw_Data!D1359</f>
        <v>Finance Executive</v>
      </c>
      <c r="E1359" s="13" t="str">
        <f>Raw_Data!E1359</f>
        <v>Durgapur</v>
      </c>
      <c r="F1359" s="13" t="str">
        <f>Raw_Data!F1359</f>
        <v>Neha Sen</v>
      </c>
      <c r="G1359" s="14">
        <f>DATE(VALUE(RIGHT(Raw_Data!G1359,4)),VALUE(MID(Raw_Data!G1359,4,2)),VALUE(LEFT(Raw_Data!G1359,2)))</f>
        <v>46191</v>
      </c>
      <c r="H1359" s="13" t="str">
        <f t="shared" si="84"/>
        <v>Jun-2026</v>
      </c>
      <c r="I1359" s="13" t="str">
        <f t="shared" si="85"/>
        <v>Thu</v>
      </c>
      <c r="J1359" s="13" t="str">
        <f>Raw_Data!H1359</f>
        <v>Present</v>
      </c>
      <c r="K1359" s="15">
        <f>IF(Raw_Data!I1359="","",TIMEVALUE(Raw_Data!I1359))</f>
        <v>0.38194444444444442</v>
      </c>
      <c r="L1359" s="15">
        <f>IF(Raw_Data!J1359="","",TIMEVALUE(Raw_Data!J1359))</f>
        <v>0.77152777777777781</v>
      </c>
      <c r="M1359" s="13">
        <f>Raw_Data!K1359</f>
        <v>9.35</v>
      </c>
      <c r="N1359" s="13">
        <f>Raw_Data!L1359</f>
        <v>16</v>
      </c>
      <c r="O1359" s="13">
        <f>Raw_Data!M1359</f>
        <v>15</v>
      </c>
      <c r="P1359" s="13">
        <f t="shared" si="86"/>
        <v>1</v>
      </c>
      <c r="Q1359" s="13">
        <f>Raw_Data!O1359</f>
        <v>16</v>
      </c>
      <c r="R1359" s="16">
        <f t="shared" si="87"/>
        <v>93.75</v>
      </c>
      <c r="S1359" s="16">
        <f>Raw_Data!Q1359</f>
        <v>93.8</v>
      </c>
      <c r="T1359" s="17">
        <f>Raw_Data!R1359</f>
        <v>1.35</v>
      </c>
      <c r="U1359" s="13" t="str">
        <f>Raw_Data!S1359</f>
        <v>Low</v>
      </c>
      <c r="V1359" s="13" t="str">
        <f>Raw_Data!T1359</f>
        <v>In Progress</v>
      </c>
    </row>
    <row r="1360" spans="1:22" x14ac:dyDescent="0.3">
      <c r="A1360" s="13" t="str">
        <f>Raw_Data!A1360</f>
        <v>EMP019</v>
      </c>
      <c r="B1360" s="13" t="str">
        <f>Raw_Data!B1360</f>
        <v>Manish Kumar</v>
      </c>
      <c r="C1360" s="13" t="str">
        <f>Raw_Data!C1360</f>
        <v>Sales</v>
      </c>
      <c r="D1360" s="13" t="str">
        <f>Raw_Data!D1360</f>
        <v>Sales Executive</v>
      </c>
      <c r="E1360" s="13" t="str">
        <f>Raw_Data!E1360</f>
        <v>Durgapur</v>
      </c>
      <c r="F1360" s="13" t="str">
        <f>Raw_Data!F1360</f>
        <v>Sourav Das</v>
      </c>
      <c r="G1360" s="14">
        <f>DATE(VALUE(RIGHT(Raw_Data!G1360,4)),VALUE(MID(Raw_Data!G1360,4,2)),VALUE(LEFT(Raw_Data!G1360,2)))</f>
        <v>46191</v>
      </c>
      <c r="H1360" s="13" t="str">
        <f t="shared" si="84"/>
        <v>Jun-2026</v>
      </c>
      <c r="I1360" s="13" t="str">
        <f t="shared" si="85"/>
        <v>Thu</v>
      </c>
      <c r="J1360" s="13" t="str">
        <f>Raw_Data!H1360</f>
        <v>Present</v>
      </c>
      <c r="K1360" s="15">
        <f>IF(Raw_Data!I1360="","",TIMEVALUE(Raw_Data!I1360))</f>
        <v>0.38819444444444445</v>
      </c>
      <c r="L1360" s="15">
        <f>IF(Raw_Data!J1360="","",TIMEVALUE(Raw_Data!J1360))</f>
        <v>0.69791666666666663</v>
      </c>
      <c r="M1360" s="13">
        <f>Raw_Data!K1360</f>
        <v>7.44</v>
      </c>
      <c r="N1360" s="13">
        <f>Raw_Data!L1360</f>
        <v>20</v>
      </c>
      <c r="O1360" s="13">
        <f>Raw_Data!M1360</f>
        <v>15</v>
      </c>
      <c r="P1360" s="13">
        <f t="shared" si="86"/>
        <v>5</v>
      </c>
      <c r="Q1360" s="13">
        <f>Raw_Data!O1360</f>
        <v>20</v>
      </c>
      <c r="R1360" s="16">
        <f t="shared" si="87"/>
        <v>75</v>
      </c>
      <c r="S1360" s="16">
        <f>Raw_Data!Q1360</f>
        <v>75</v>
      </c>
      <c r="T1360" s="17">
        <f>Raw_Data!R1360</f>
        <v>0</v>
      </c>
      <c r="U1360" s="13" t="str">
        <f>Raw_Data!S1360</f>
        <v>High</v>
      </c>
      <c r="V1360" s="13" t="str">
        <f>Raw_Data!T1360</f>
        <v>Pending</v>
      </c>
    </row>
    <row r="1361" spans="1:22" x14ac:dyDescent="0.3">
      <c r="A1361" s="13" t="str">
        <f>Raw_Data!A1361</f>
        <v>EMP020</v>
      </c>
      <c r="B1361" s="13" t="str">
        <f>Raw_Data!B1361</f>
        <v>Riya Chatterjee</v>
      </c>
      <c r="C1361" s="13" t="str">
        <f>Raw_Data!C1361</f>
        <v>Customer Support</v>
      </c>
      <c r="D1361" s="13" t="str">
        <f>Raw_Data!D1361</f>
        <v>Support Executive</v>
      </c>
      <c r="E1361" s="13" t="str">
        <f>Raw_Data!E1361</f>
        <v>Durgapur</v>
      </c>
      <c r="F1361" s="13" t="str">
        <f>Raw_Data!F1361</f>
        <v>Ritu Ghosh</v>
      </c>
      <c r="G1361" s="14">
        <f>DATE(VALUE(RIGHT(Raw_Data!G1361,4)),VALUE(MID(Raw_Data!G1361,4,2)),VALUE(LEFT(Raw_Data!G1361,2)))</f>
        <v>46191</v>
      </c>
      <c r="H1361" s="13" t="str">
        <f t="shared" si="84"/>
        <v>Jun-2026</v>
      </c>
      <c r="I1361" s="13" t="str">
        <f t="shared" si="85"/>
        <v>Thu</v>
      </c>
      <c r="J1361" s="13" t="str">
        <f>Raw_Data!H1361</f>
        <v>Present</v>
      </c>
      <c r="K1361" s="15">
        <f>IF(Raw_Data!I1361="","",TIMEVALUE(Raw_Data!I1361))</f>
        <v>0.37708333333333333</v>
      </c>
      <c r="L1361" s="15">
        <f>IF(Raw_Data!J1361="","",TIMEVALUE(Raw_Data!J1361))</f>
        <v>0.68611111111111112</v>
      </c>
      <c r="M1361" s="13">
        <f>Raw_Data!K1361</f>
        <v>7.43</v>
      </c>
      <c r="N1361" s="13">
        <f>Raw_Data!L1361</f>
        <v>34</v>
      </c>
      <c r="O1361" s="13">
        <f>Raw_Data!M1361</f>
        <v>34</v>
      </c>
      <c r="P1361" s="13">
        <f t="shared" si="86"/>
        <v>0</v>
      </c>
      <c r="Q1361" s="13">
        <f>Raw_Data!O1361</f>
        <v>34</v>
      </c>
      <c r="R1361" s="16">
        <f t="shared" si="87"/>
        <v>100</v>
      </c>
      <c r="S1361" s="16">
        <f>Raw_Data!Q1361</f>
        <v>100</v>
      </c>
      <c r="T1361" s="17">
        <f>Raw_Data!R1361</f>
        <v>0</v>
      </c>
      <c r="U1361" s="13" t="str">
        <f>Raw_Data!S1361</f>
        <v>Low</v>
      </c>
      <c r="V1361" s="13" t="str">
        <f>Raw_Data!T1361</f>
        <v>Closed</v>
      </c>
    </row>
    <row r="1362" spans="1:22" x14ac:dyDescent="0.3">
      <c r="A1362" s="13" t="str">
        <f>Raw_Data!A1362</f>
        <v>EMP001</v>
      </c>
      <c r="B1362" s="13" t="str">
        <f>Raw_Data!B1362</f>
        <v>Aarav Sharma</v>
      </c>
      <c r="C1362" s="13" t="str">
        <f>Raw_Data!C1362</f>
        <v>Operations</v>
      </c>
      <c r="D1362" s="13" t="str">
        <f>Raw_Data!D1362</f>
        <v>MIS Executive</v>
      </c>
      <c r="E1362" s="13" t="str">
        <f>Raw_Data!E1362</f>
        <v>Kolkata</v>
      </c>
      <c r="F1362" s="13" t="str">
        <f>Raw_Data!F1362</f>
        <v>Amit Roy</v>
      </c>
      <c r="G1362" s="14">
        <f>DATE(VALUE(RIGHT(Raw_Data!G1362,4)),VALUE(MID(Raw_Data!G1362,4,2)),VALUE(LEFT(Raw_Data!G1362,2)))</f>
        <v>46192</v>
      </c>
      <c r="H1362" s="13" t="str">
        <f t="shared" si="84"/>
        <v>Jun-2026</v>
      </c>
      <c r="I1362" s="13" t="str">
        <f t="shared" si="85"/>
        <v>Fri</v>
      </c>
      <c r="J1362" s="13" t="str">
        <f>Raw_Data!H1362</f>
        <v>Present</v>
      </c>
      <c r="K1362" s="15">
        <f>IF(Raw_Data!I1362="","",TIMEVALUE(Raw_Data!I1362))</f>
        <v>0.38750000000000001</v>
      </c>
      <c r="L1362" s="15">
        <f>IF(Raw_Data!J1362="","",TIMEVALUE(Raw_Data!J1362))</f>
        <v>0.74027777777777781</v>
      </c>
      <c r="M1362" s="13">
        <f>Raw_Data!K1362</f>
        <v>8.4700000000000006</v>
      </c>
      <c r="N1362" s="13">
        <f>Raw_Data!L1362</f>
        <v>24</v>
      </c>
      <c r="O1362" s="13">
        <f>Raw_Data!M1362</f>
        <v>20</v>
      </c>
      <c r="P1362" s="13">
        <f t="shared" si="86"/>
        <v>4</v>
      </c>
      <c r="Q1362" s="13">
        <f>Raw_Data!O1362</f>
        <v>24</v>
      </c>
      <c r="R1362" s="16">
        <f t="shared" si="87"/>
        <v>83.333333333333343</v>
      </c>
      <c r="S1362" s="16">
        <f>Raw_Data!Q1362</f>
        <v>83.3</v>
      </c>
      <c r="T1362" s="17">
        <f>Raw_Data!R1362</f>
        <v>0.47</v>
      </c>
      <c r="U1362" s="13" t="str">
        <f>Raw_Data!S1362</f>
        <v>Medium</v>
      </c>
      <c r="V1362" s="13" t="str">
        <f>Raw_Data!T1362</f>
        <v>Pending</v>
      </c>
    </row>
    <row r="1363" spans="1:22" x14ac:dyDescent="0.3">
      <c r="A1363" s="13" t="str">
        <f>Raw_Data!A1363</f>
        <v>EMP002</v>
      </c>
      <c r="B1363" s="13" t="str">
        <f>Raw_Data!B1363</f>
        <v>Priya Singh</v>
      </c>
      <c r="C1363" s="13" t="str">
        <f>Raw_Data!C1363</f>
        <v>Operations</v>
      </c>
      <c r="D1363" s="13" t="str">
        <f>Raw_Data!D1363</f>
        <v>Process Executive</v>
      </c>
      <c r="E1363" s="13" t="str">
        <f>Raw_Data!E1363</f>
        <v>Kolkata</v>
      </c>
      <c r="F1363" s="13" t="str">
        <f>Raw_Data!F1363</f>
        <v>Amit Roy</v>
      </c>
      <c r="G1363" s="14">
        <f>DATE(VALUE(RIGHT(Raw_Data!G1363,4)),VALUE(MID(Raw_Data!G1363,4,2)),VALUE(LEFT(Raw_Data!G1363,2)))</f>
        <v>46192</v>
      </c>
      <c r="H1363" s="13" t="str">
        <f t="shared" si="84"/>
        <v>Jun-2026</v>
      </c>
      <c r="I1363" s="13" t="str">
        <f t="shared" si="85"/>
        <v>Fri</v>
      </c>
      <c r="J1363" s="13" t="str">
        <f>Raw_Data!H1363</f>
        <v>Present</v>
      </c>
      <c r="K1363" s="15">
        <f>IF(Raw_Data!I1363="","",TIMEVALUE(Raw_Data!I1363))</f>
        <v>0.41805555555555557</v>
      </c>
      <c r="L1363" s="15">
        <f>IF(Raw_Data!J1363="","",TIMEVALUE(Raw_Data!J1363))</f>
        <v>0.80625000000000002</v>
      </c>
      <c r="M1363" s="13">
        <f>Raw_Data!K1363</f>
        <v>9.33</v>
      </c>
      <c r="N1363" s="13">
        <f>Raw_Data!L1363</f>
        <v>29</v>
      </c>
      <c r="O1363" s="13">
        <f>Raw_Data!M1363</f>
        <v>21</v>
      </c>
      <c r="P1363" s="13">
        <f t="shared" si="86"/>
        <v>8</v>
      </c>
      <c r="Q1363" s="13">
        <f>Raw_Data!O1363</f>
        <v>29</v>
      </c>
      <c r="R1363" s="16">
        <f t="shared" si="87"/>
        <v>72.41379310344827</v>
      </c>
      <c r="S1363" s="16">
        <f>Raw_Data!Q1363</f>
        <v>72.400000000000006</v>
      </c>
      <c r="T1363" s="17">
        <f>Raw_Data!R1363</f>
        <v>1.33</v>
      </c>
      <c r="U1363" s="13" t="str">
        <f>Raw_Data!S1363</f>
        <v>Medium</v>
      </c>
      <c r="V1363" s="13" t="str">
        <f>Raw_Data!T1363</f>
        <v>Backlog</v>
      </c>
    </row>
    <row r="1364" spans="1:22" x14ac:dyDescent="0.3">
      <c r="A1364" s="13" t="str">
        <f>Raw_Data!A1364</f>
        <v>EMP003</v>
      </c>
      <c r="B1364" s="13" t="str">
        <f>Raw_Data!B1364</f>
        <v>Rahul Verma</v>
      </c>
      <c r="C1364" s="13" t="str">
        <f>Raw_Data!C1364</f>
        <v>Operations</v>
      </c>
      <c r="D1364" s="13" t="str">
        <f>Raw_Data!D1364</f>
        <v>Process Executive</v>
      </c>
      <c r="E1364" s="13" t="str">
        <f>Raw_Data!E1364</f>
        <v>Kolkata</v>
      </c>
      <c r="F1364" s="13" t="str">
        <f>Raw_Data!F1364</f>
        <v>Amit Roy</v>
      </c>
      <c r="G1364" s="14">
        <f>DATE(VALUE(RIGHT(Raw_Data!G1364,4)),VALUE(MID(Raw_Data!G1364,4,2)),VALUE(LEFT(Raw_Data!G1364,2)))</f>
        <v>46192</v>
      </c>
      <c r="H1364" s="13" t="str">
        <f t="shared" si="84"/>
        <v>Jun-2026</v>
      </c>
      <c r="I1364" s="13" t="str">
        <f t="shared" si="85"/>
        <v>Fri</v>
      </c>
      <c r="J1364" s="13" t="str">
        <f>Raw_Data!H1364</f>
        <v>Late</v>
      </c>
      <c r="K1364" s="15">
        <f>IF(Raw_Data!I1364="","",TIMEVALUE(Raw_Data!I1364))</f>
        <v>0.47638888888888886</v>
      </c>
      <c r="L1364" s="15">
        <f>IF(Raw_Data!J1364="","",TIMEVALUE(Raw_Data!J1364))</f>
        <v>0.79513888888888884</v>
      </c>
      <c r="M1364" s="13">
        <f>Raw_Data!K1364</f>
        <v>7.66</v>
      </c>
      <c r="N1364" s="13">
        <f>Raw_Data!L1364</f>
        <v>30</v>
      </c>
      <c r="O1364" s="13">
        <f>Raw_Data!M1364</f>
        <v>29</v>
      </c>
      <c r="P1364" s="13">
        <f t="shared" si="86"/>
        <v>1</v>
      </c>
      <c r="Q1364" s="13">
        <f>Raw_Data!O1364</f>
        <v>30</v>
      </c>
      <c r="R1364" s="16">
        <f t="shared" si="87"/>
        <v>96.666666666666671</v>
      </c>
      <c r="S1364" s="16">
        <f>Raw_Data!Q1364</f>
        <v>96.7</v>
      </c>
      <c r="T1364" s="17">
        <f>Raw_Data!R1364</f>
        <v>0</v>
      </c>
      <c r="U1364" s="13" t="str">
        <f>Raw_Data!S1364</f>
        <v>High</v>
      </c>
      <c r="V1364" s="13" t="str">
        <f>Raw_Data!T1364</f>
        <v>In Progress</v>
      </c>
    </row>
    <row r="1365" spans="1:22" x14ac:dyDescent="0.3">
      <c r="A1365" s="13" t="str">
        <f>Raw_Data!A1365</f>
        <v>EMP004</v>
      </c>
      <c r="B1365" s="13" t="str">
        <f>Raw_Data!B1365</f>
        <v>Sneha Das</v>
      </c>
      <c r="C1365" s="13" t="str">
        <f>Raw_Data!C1365</f>
        <v>Operations</v>
      </c>
      <c r="D1365" s="13" t="str">
        <f>Raw_Data!D1365</f>
        <v>Senior Executive</v>
      </c>
      <c r="E1365" s="13" t="str">
        <f>Raw_Data!E1365</f>
        <v>Kolkata</v>
      </c>
      <c r="F1365" s="13" t="str">
        <f>Raw_Data!F1365</f>
        <v>Amit Roy</v>
      </c>
      <c r="G1365" s="14">
        <f>DATE(VALUE(RIGHT(Raw_Data!G1365,4)),VALUE(MID(Raw_Data!G1365,4,2)),VALUE(LEFT(Raw_Data!G1365,2)))</f>
        <v>46192</v>
      </c>
      <c r="H1365" s="13" t="str">
        <f t="shared" si="84"/>
        <v>Jun-2026</v>
      </c>
      <c r="I1365" s="13" t="str">
        <f t="shared" si="85"/>
        <v>Fri</v>
      </c>
      <c r="J1365" s="13" t="str">
        <f>Raw_Data!H1365</f>
        <v>Present</v>
      </c>
      <c r="K1365" s="15">
        <f>IF(Raw_Data!I1365="","",TIMEVALUE(Raw_Data!I1365))</f>
        <v>0.38124999999999998</v>
      </c>
      <c r="L1365" s="15">
        <f>IF(Raw_Data!J1365="","",TIMEVALUE(Raw_Data!J1365))</f>
        <v>0.75347222222222221</v>
      </c>
      <c r="M1365" s="13">
        <f>Raw_Data!K1365</f>
        <v>8.94</v>
      </c>
      <c r="N1365" s="13">
        <f>Raw_Data!L1365</f>
        <v>27</v>
      </c>
      <c r="O1365" s="13">
        <f>Raw_Data!M1365</f>
        <v>26</v>
      </c>
      <c r="P1365" s="13">
        <f t="shared" si="86"/>
        <v>1</v>
      </c>
      <c r="Q1365" s="13">
        <f>Raw_Data!O1365</f>
        <v>27</v>
      </c>
      <c r="R1365" s="16">
        <f t="shared" si="87"/>
        <v>96.296296296296291</v>
      </c>
      <c r="S1365" s="16">
        <f>Raw_Data!Q1365</f>
        <v>96.3</v>
      </c>
      <c r="T1365" s="17">
        <f>Raw_Data!R1365</f>
        <v>0.94</v>
      </c>
      <c r="U1365" s="13" t="str">
        <f>Raw_Data!S1365</f>
        <v>Low</v>
      </c>
      <c r="V1365" s="13" t="str">
        <f>Raw_Data!T1365</f>
        <v>In Progress</v>
      </c>
    </row>
    <row r="1366" spans="1:22" x14ac:dyDescent="0.3">
      <c r="A1366" s="13" t="str">
        <f>Raw_Data!A1366</f>
        <v>EMP005</v>
      </c>
      <c r="B1366" s="13" t="str">
        <f>Raw_Data!B1366</f>
        <v>Vikram Patel</v>
      </c>
      <c r="C1366" s="13" t="str">
        <f>Raw_Data!C1366</f>
        <v>Operations</v>
      </c>
      <c r="D1366" s="13" t="str">
        <f>Raw_Data!D1366</f>
        <v>Process Executive</v>
      </c>
      <c r="E1366" s="13" t="str">
        <f>Raw_Data!E1366</f>
        <v>Kolkata</v>
      </c>
      <c r="F1366" s="13" t="str">
        <f>Raw_Data!F1366</f>
        <v>Amit Roy</v>
      </c>
      <c r="G1366" s="14">
        <f>DATE(VALUE(RIGHT(Raw_Data!G1366,4)),VALUE(MID(Raw_Data!G1366,4,2)),VALUE(LEFT(Raw_Data!G1366,2)))</f>
        <v>46192</v>
      </c>
      <c r="H1366" s="13" t="str">
        <f t="shared" si="84"/>
        <v>Jun-2026</v>
      </c>
      <c r="I1366" s="13" t="str">
        <f t="shared" si="85"/>
        <v>Fri</v>
      </c>
      <c r="J1366" s="13" t="str">
        <f>Raw_Data!H1366</f>
        <v>Present</v>
      </c>
      <c r="K1366" s="15">
        <f>IF(Raw_Data!I1366="","",TIMEVALUE(Raw_Data!I1366))</f>
        <v>0.38680555555555557</v>
      </c>
      <c r="L1366" s="15">
        <f>IF(Raw_Data!J1366="","",TIMEVALUE(Raw_Data!J1366))</f>
        <v>0.78402777777777777</v>
      </c>
      <c r="M1366" s="13">
        <f>Raw_Data!K1366</f>
        <v>9.5399999999999991</v>
      </c>
      <c r="N1366" s="13">
        <f>Raw_Data!L1366</f>
        <v>23</v>
      </c>
      <c r="O1366" s="13">
        <f>Raw_Data!M1366</f>
        <v>23</v>
      </c>
      <c r="P1366" s="13">
        <f t="shared" si="86"/>
        <v>0</v>
      </c>
      <c r="Q1366" s="13">
        <f>Raw_Data!O1366</f>
        <v>23</v>
      </c>
      <c r="R1366" s="16">
        <f t="shared" si="87"/>
        <v>100</v>
      </c>
      <c r="S1366" s="16">
        <f>Raw_Data!Q1366</f>
        <v>100</v>
      </c>
      <c r="T1366" s="17">
        <f>Raw_Data!R1366</f>
        <v>1.54</v>
      </c>
      <c r="U1366" s="13" t="str">
        <f>Raw_Data!S1366</f>
        <v>Low</v>
      </c>
      <c r="V1366" s="13" t="str">
        <f>Raw_Data!T1366</f>
        <v>Closed</v>
      </c>
    </row>
    <row r="1367" spans="1:22" x14ac:dyDescent="0.3">
      <c r="A1367" s="13" t="str">
        <f>Raw_Data!A1367</f>
        <v>EMP006</v>
      </c>
      <c r="B1367" s="13" t="str">
        <f>Raw_Data!B1367</f>
        <v>Ananya Gupta</v>
      </c>
      <c r="C1367" s="13" t="str">
        <f>Raw_Data!C1367</f>
        <v>Finance</v>
      </c>
      <c r="D1367" s="13" t="str">
        <f>Raw_Data!D1367</f>
        <v>Finance Executive</v>
      </c>
      <c r="E1367" s="13" t="str">
        <f>Raw_Data!E1367</f>
        <v>Kolkata</v>
      </c>
      <c r="F1367" s="13" t="str">
        <f>Raw_Data!F1367</f>
        <v>Neha Sen</v>
      </c>
      <c r="G1367" s="14">
        <f>DATE(VALUE(RIGHT(Raw_Data!G1367,4)),VALUE(MID(Raw_Data!G1367,4,2)),VALUE(LEFT(Raw_Data!G1367,2)))</f>
        <v>46192</v>
      </c>
      <c r="H1367" s="13" t="str">
        <f t="shared" si="84"/>
        <v>Jun-2026</v>
      </c>
      <c r="I1367" s="13" t="str">
        <f t="shared" si="85"/>
        <v>Fri</v>
      </c>
      <c r="J1367" s="13" t="str">
        <f>Raw_Data!H1367</f>
        <v>Present</v>
      </c>
      <c r="K1367" s="15">
        <f>IF(Raw_Data!I1367="","",TIMEVALUE(Raw_Data!I1367))</f>
        <v>0.3840277777777778</v>
      </c>
      <c r="L1367" s="15">
        <f>IF(Raw_Data!J1367="","",TIMEVALUE(Raw_Data!J1367))</f>
        <v>0.69027777777777777</v>
      </c>
      <c r="M1367" s="13">
        <f>Raw_Data!K1367</f>
        <v>7.36</v>
      </c>
      <c r="N1367" s="13">
        <f>Raw_Data!L1367</f>
        <v>5</v>
      </c>
      <c r="O1367" s="13">
        <f>Raw_Data!M1367</f>
        <v>4</v>
      </c>
      <c r="P1367" s="13">
        <f t="shared" si="86"/>
        <v>1</v>
      </c>
      <c r="Q1367" s="13">
        <f>Raw_Data!O1367</f>
        <v>5</v>
      </c>
      <c r="R1367" s="16">
        <f t="shared" si="87"/>
        <v>80</v>
      </c>
      <c r="S1367" s="16">
        <f>Raw_Data!Q1367</f>
        <v>80</v>
      </c>
      <c r="T1367" s="17">
        <f>Raw_Data!R1367</f>
        <v>0</v>
      </c>
      <c r="U1367" s="13" t="str">
        <f>Raw_Data!S1367</f>
        <v>Low</v>
      </c>
      <c r="V1367" s="13" t="str">
        <f>Raw_Data!T1367</f>
        <v>In Progress</v>
      </c>
    </row>
    <row r="1368" spans="1:22" x14ac:dyDescent="0.3">
      <c r="A1368" s="13" t="str">
        <f>Raw_Data!A1368</f>
        <v>EMP007</v>
      </c>
      <c r="B1368" s="13" t="str">
        <f>Raw_Data!B1368</f>
        <v>Rohan Mehta</v>
      </c>
      <c r="C1368" s="13" t="str">
        <f>Raw_Data!C1368</f>
        <v>Finance</v>
      </c>
      <c r="D1368" s="13" t="str">
        <f>Raw_Data!D1368</f>
        <v>Accounts Executive</v>
      </c>
      <c r="E1368" s="13" t="str">
        <f>Raw_Data!E1368</f>
        <v>Kolkata</v>
      </c>
      <c r="F1368" s="13" t="str">
        <f>Raw_Data!F1368</f>
        <v>Neha Sen</v>
      </c>
      <c r="G1368" s="14">
        <f>DATE(VALUE(RIGHT(Raw_Data!G1368,4)),VALUE(MID(Raw_Data!G1368,4,2)),VALUE(LEFT(Raw_Data!G1368,2)))</f>
        <v>46192</v>
      </c>
      <c r="H1368" s="13" t="str">
        <f t="shared" si="84"/>
        <v>Jun-2026</v>
      </c>
      <c r="I1368" s="13" t="str">
        <f t="shared" si="85"/>
        <v>Fri</v>
      </c>
      <c r="J1368" s="13" t="str">
        <f>Raw_Data!H1368</f>
        <v>Present</v>
      </c>
      <c r="K1368" s="15">
        <f>IF(Raw_Data!I1368="","",TIMEVALUE(Raw_Data!I1368))</f>
        <v>0.38124999999999998</v>
      </c>
      <c r="L1368" s="15">
        <f>IF(Raw_Data!J1368="","",TIMEVALUE(Raw_Data!J1368))</f>
        <v>0.68541666666666667</v>
      </c>
      <c r="M1368" s="13">
        <f>Raw_Data!K1368</f>
        <v>7.31</v>
      </c>
      <c r="N1368" s="13">
        <f>Raw_Data!L1368</f>
        <v>21</v>
      </c>
      <c r="O1368" s="13">
        <f>Raw_Data!M1368</f>
        <v>19</v>
      </c>
      <c r="P1368" s="13">
        <f t="shared" si="86"/>
        <v>2</v>
      </c>
      <c r="Q1368" s="13">
        <f>Raw_Data!O1368</f>
        <v>21</v>
      </c>
      <c r="R1368" s="16">
        <f t="shared" si="87"/>
        <v>90.476190476190482</v>
      </c>
      <c r="S1368" s="16">
        <f>Raw_Data!Q1368</f>
        <v>90.5</v>
      </c>
      <c r="T1368" s="17">
        <f>Raw_Data!R1368</f>
        <v>0</v>
      </c>
      <c r="U1368" s="13" t="str">
        <f>Raw_Data!S1368</f>
        <v>Medium</v>
      </c>
      <c r="V1368" s="13" t="str">
        <f>Raw_Data!T1368</f>
        <v>In Progress</v>
      </c>
    </row>
    <row r="1369" spans="1:22" x14ac:dyDescent="0.3">
      <c r="A1369" s="13" t="str">
        <f>Raw_Data!A1369</f>
        <v>EMP008</v>
      </c>
      <c r="B1369" s="13" t="str">
        <f>Raw_Data!B1369</f>
        <v>Ishita Roy</v>
      </c>
      <c r="C1369" s="13" t="str">
        <f>Raw_Data!C1369</f>
        <v>Finance</v>
      </c>
      <c r="D1369" s="13" t="str">
        <f>Raw_Data!D1369</f>
        <v>Finance Executive</v>
      </c>
      <c r="E1369" s="13" t="str">
        <f>Raw_Data!E1369</f>
        <v>Kolkata</v>
      </c>
      <c r="F1369" s="13" t="str">
        <f>Raw_Data!F1369</f>
        <v>Neha Sen</v>
      </c>
      <c r="G1369" s="14">
        <f>DATE(VALUE(RIGHT(Raw_Data!G1369,4)),VALUE(MID(Raw_Data!G1369,4,2)),VALUE(LEFT(Raw_Data!G1369,2)))</f>
        <v>46192</v>
      </c>
      <c r="H1369" s="13" t="str">
        <f t="shared" si="84"/>
        <v>Jun-2026</v>
      </c>
      <c r="I1369" s="13" t="str">
        <f t="shared" si="85"/>
        <v>Fri</v>
      </c>
      <c r="J1369" s="13" t="str">
        <f>Raw_Data!H1369</f>
        <v>Present</v>
      </c>
      <c r="K1369" s="15">
        <f>IF(Raw_Data!I1369="","",TIMEVALUE(Raw_Data!I1369))</f>
        <v>0.42708333333333331</v>
      </c>
      <c r="L1369" s="15">
        <f>IF(Raw_Data!J1369="","",TIMEVALUE(Raw_Data!J1369))</f>
        <v>0.79513888888888884</v>
      </c>
      <c r="M1369" s="13">
        <f>Raw_Data!K1369</f>
        <v>8.84</v>
      </c>
      <c r="N1369" s="13">
        <f>Raw_Data!L1369</f>
        <v>25</v>
      </c>
      <c r="O1369" s="13">
        <f>Raw_Data!M1369</f>
        <v>19</v>
      </c>
      <c r="P1369" s="13">
        <f t="shared" si="86"/>
        <v>6</v>
      </c>
      <c r="Q1369" s="13">
        <f>Raw_Data!O1369</f>
        <v>25</v>
      </c>
      <c r="R1369" s="16">
        <f t="shared" si="87"/>
        <v>76</v>
      </c>
      <c r="S1369" s="16">
        <f>Raw_Data!Q1369</f>
        <v>76</v>
      </c>
      <c r="T1369" s="17">
        <f>Raw_Data!R1369</f>
        <v>0.84</v>
      </c>
      <c r="U1369" s="13" t="str">
        <f>Raw_Data!S1369</f>
        <v>Medium</v>
      </c>
      <c r="V1369" s="13" t="str">
        <f>Raw_Data!T1369</f>
        <v>Pending</v>
      </c>
    </row>
    <row r="1370" spans="1:22" x14ac:dyDescent="0.3">
      <c r="A1370" s="13" t="str">
        <f>Raw_Data!A1370</f>
        <v>EMP009</v>
      </c>
      <c r="B1370" s="13" t="str">
        <f>Raw_Data!B1370</f>
        <v>Arjun Nair</v>
      </c>
      <c r="C1370" s="13" t="str">
        <f>Raw_Data!C1370</f>
        <v>Sales</v>
      </c>
      <c r="D1370" s="13" t="str">
        <f>Raw_Data!D1370</f>
        <v>Sales Executive</v>
      </c>
      <c r="E1370" s="13" t="str">
        <f>Raw_Data!E1370</f>
        <v>Kolkata</v>
      </c>
      <c r="F1370" s="13" t="str">
        <f>Raw_Data!F1370</f>
        <v>Sourav Das</v>
      </c>
      <c r="G1370" s="14">
        <f>DATE(VALUE(RIGHT(Raw_Data!G1370,4)),VALUE(MID(Raw_Data!G1370,4,2)),VALUE(LEFT(Raw_Data!G1370,2)))</f>
        <v>46192</v>
      </c>
      <c r="H1370" s="13" t="str">
        <f t="shared" si="84"/>
        <v>Jun-2026</v>
      </c>
      <c r="I1370" s="13" t="str">
        <f t="shared" si="85"/>
        <v>Fri</v>
      </c>
      <c r="J1370" s="13" t="str">
        <f>Raw_Data!H1370</f>
        <v>Present</v>
      </c>
      <c r="K1370" s="15">
        <f>IF(Raw_Data!I1370="","",TIMEVALUE(Raw_Data!I1370))</f>
        <v>0.42499999999999999</v>
      </c>
      <c r="L1370" s="15">
        <f>IF(Raw_Data!J1370="","",TIMEVALUE(Raw_Data!J1370))</f>
        <v>0.78541666666666665</v>
      </c>
      <c r="M1370" s="13">
        <f>Raw_Data!K1370</f>
        <v>8.66</v>
      </c>
      <c r="N1370" s="13">
        <f>Raw_Data!L1370</f>
        <v>10</v>
      </c>
      <c r="O1370" s="13">
        <f>Raw_Data!M1370</f>
        <v>7</v>
      </c>
      <c r="P1370" s="13">
        <f t="shared" si="86"/>
        <v>3</v>
      </c>
      <c r="Q1370" s="13">
        <f>Raw_Data!O1370</f>
        <v>10</v>
      </c>
      <c r="R1370" s="16">
        <f t="shared" si="87"/>
        <v>70</v>
      </c>
      <c r="S1370" s="16">
        <f>Raw_Data!Q1370</f>
        <v>70</v>
      </c>
      <c r="T1370" s="17">
        <f>Raw_Data!R1370</f>
        <v>0.66</v>
      </c>
      <c r="U1370" s="13" t="str">
        <f>Raw_Data!S1370</f>
        <v>Low</v>
      </c>
      <c r="V1370" s="13" t="str">
        <f>Raw_Data!T1370</f>
        <v>In Progress</v>
      </c>
    </row>
    <row r="1371" spans="1:22" x14ac:dyDescent="0.3">
      <c r="A1371" s="13" t="str">
        <f>Raw_Data!A1371</f>
        <v>EMP010</v>
      </c>
      <c r="B1371" s="13" t="str">
        <f>Raw_Data!B1371</f>
        <v>Meera Kapoor</v>
      </c>
      <c r="C1371" s="13" t="str">
        <f>Raw_Data!C1371</f>
        <v>Sales</v>
      </c>
      <c r="D1371" s="13" t="str">
        <f>Raw_Data!D1371</f>
        <v>Sales Executive</v>
      </c>
      <c r="E1371" s="13" t="str">
        <f>Raw_Data!E1371</f>
        <v>Kolkata</v>
      </c>
      <c r="F1371" s="13" t="str">
        <f>Raw_Data!F1371</f>
        <v>Sourav Das</v>
      </c>
      <c r="G1371" s="14">
        <f>DATE(VALUE(RIGHT(Raw_Data!G1371,4)),VALUE(MID(Raw_Data!G1371,4,2)),VALUE(LEFT(Raw_Data!G1371,2)))</f>
        <v>46192</v>
      </c>
      <c r="H1371" s="13" t="str">
        <f t="shared" si="84"/>
        <v>Jun-2026</v>
      </c>
      <c r="I1371" s="13" t="str">
        <f t="shared" si="85"/>
        <v>Fri</v>
      </c>
      <c r="J1371" s="13" t="str">
        <f>Raw_Data!H1371</f>
        <v>Present</v>
      </c>
      <c r="K1371" s="15">
        <f>IF(Raw_Data!I1371="","",TIMEVALUE(Raw_Data!I1371))</f>
        <v>0.38611111111111113</v>
      </c>
      <c r="L1371" s="15">
        <f>IF(Raw_Data!J1371="","",TIMEVALUE(Raw_Data!J1371))</f>
        <v>0.73124999999999996</v>
      </c>
      <c r="M1371" s="13">
        <f>Raw_Data!K1371</f>
        <v>8.2899999999999991</v>
      </c>
      <c r="N1371" s="13">
        <f>Raw_Data!L1371</f>
        <v>18</v>
      </c>
      <c r="O1371" s="13">
        <f>Raw_Data!M1371</f>
        <v>14</v>
      </c>
      <c r="P1371" s="13">
        <f t="shared" si="86"/>
        <v>4</v>
      </c>
      <c r="Q1371" s="13">
        <f>Raw_Data!O1371</f>
        <v>18</v>
      </c>
      <c r="R1371" s="16">
        <f t="shared" si="87"/>
        <v>77.777777777777786</v>
      </c>
      <c r="S1371" s="16">
        <f>Raw_Data!Q1371</f>
        <v>77.8</v>
      </c>
      <c r="T1371" s="17">
        <f>Raw_Data!R1371</f>
        <v>0.28999999999999998</v>
      </c>
      <c r="U1371" s="13" t="str">
        <f>Raw_Data!S1371</f>
        <v>Low</v>
      </c>
      <c r="V1371" s="13" t="str">
        <f>Raw_Data!T1371</f>
        <v>Pending</v>
      </c>
    </row>
    <row r="1372" spans="1:22" x14ac:dyDescent="0.3">
      <c r="A1372" s="13" t="str">
        <f>Raw_Data!A1372</f>
        <v>EMP011</v>
      </c>
      <c r="B1372" s="13" t="str">
        <f>Raw_Data!B1372</f>
        <v>Karan Malhotra</v>
      </c>
      <c r="C1372" s="13" t="str">
        <f>Raw_Data!C1372</f>
        <v>Sales</v>
      </c>
      <c r="D1372" s="13" t="str">
        <f>Raw_Data!D1372</f>
        <v>Senior Executive</v>
      </c>
      <c r="E1372" s="13" t="str">
        <f>Raw_Data!E1372</f>
        <v>Kolkata</v>
      </c>
      <c r="F1372" s="13" t="str">
        <f>Raw_Data!F1372</f>
        <v>Sourav Das</v>
      </c>
      <c r="G1372" s="14">
        <f>DATE(VALUE(RIGHT(Raw_Data!G1372,4)),VALUE(MID(Raw_Data!G1372,4,2)),VALUE(LEFT(Raw_Data!G1372,2)))</f>
        <v>46192</v>
      </c>
      <c r="H1372" s="13" t="str">
        <f t="shared" si="84"/>
        <v>Jun-2026</v>
      </c>
      <c r="I1372" s="13" t="str">
        <f t="shared" si="85"/>
        <v>Fri</v>
      </c>
      <c r="J1372" s="13" t="str">
        <f>Raw_Data!H1372</f>
        <v>Present</v>
      </c>
      <c r="K1372" s="15">
        <f>IF(Raw_Data!I1372="","",TIMEVALUE(Raw_Data!I1372))</f>
        <v>0.37847222222222221</v>
      </c>
      <c r="L1372" s="15">
        <f>IF(Raw_Data!J1372="","",TIMEVALUE(Raw_Data!J1372))</f>
        <v>0.7006944444444444</v>
      </c>
      <c r="M1372" s="13">
        <f>Raw_Data!K1372</f>
        <v>7.74</v>
      </c>
      <c r="N1372" s="13">
        <f>Raw_Data!L1372</f>
        <v>14</v>
      </c>
      <c r="O1372" s="13">
        <f>Raw_Data!M1372</f>
        <v>12</v>
      </c>
      <c r="P1372" s="13">
        <f t="shared" si="86"/>
        <v>2</v>
      </c>
      <c r="Q1372" s="13">
        <f>Raw_Data!O1372</f>
        <v>14</v>
      </c>
      <c r="R1372" s="16">
        <f t="shared" si="87"/>
        <v>85.714285714285708</v>
      </c>
      <c r="S1372" s="16">
        <f>Raw_Data!Q1372</f>
        <v>85.7</v>
      </c>
      <c r="T1372" s="17">
        <f>Raw_Data!R1372</f>
        <v>0</v>
      </c>
      <c r="U1372" s="13" t="str">
        <f>Raw_Data!S1372</f>
        <v>Low</v>
      </c>
      <c r="V1372" s="13" t="str">
        <f>Raw_Data!T1372</f>
        <v>In Progress</v>
      </c>
    </row>
    <row r="1373" spans="1:22" x14ac:dyDescent="0.3">
      <c r="A1373" s="13" t="str">
        <f>Raw_Data!A1373</f>
        <v>EMP012</v>
      </c>
      <c r="B1373" s="13" t="str">
        <f>Raw_Data!B1373</f>
        <v>Tanya Bose</v>
      </c>
      <c r="C1373" s="13" t="str">
        <f>Raw_Data!C1373</f>
        <v>HR</v>
      </c>
      <c r="D1373" s="13" t="str">
        <f>Raw_Data!D1373</f>
        <v>HR Executive</v>
      </c>
      <c r="E1373" s="13" t="str">
        <f>Raw_Data!E1373</f>
        <v>Kolkata</v>
      </c>
      <c r="F1373" s="13" t="str">
        <f>Raw_Data!F1373</f>
        <v>Ritu Ghosh</v>
      </c>
      <c r="G1373" s="14">
        <f>DATE(VALUE(RIGHT(Raw_Data!G1373,4)),VALUE(MID(Raw_Data!G1373,4,2)),VALUE(LEFT(Raw_Data!G1373,2)))</f>
        <v>46192</v>
      </c>
      <c r="H1373" s="13" t="str">
        <f t="shared" si="84"/>
        <v>Jun-2026</v>
      </c>
      <c r="I1373" s="13" t="str">
        <f t="shared" si="85"/>
        <v>Fri</v>
      </c>
      <c r="J1373" s="13" t="str">
        <f>Raw_Data!H1373</f>
        <v>Present</v>
      </c>
      <c r="K1373" s="15">
        <f>IF(Raw_Data!I1373="","",TIMEVALUE(Raw_Data!I1373))</f>
        <v>0.37777777777777777</v>
      </c>
      <c r="L1373" s="15">
        <f>IF(Raw_Data!J1373="","",TIMEVALUE(Raw_Data!J1373))</f>
        <v>0.70486111111111116</v>
      </c>
      <c r="M1373" s="13">
        <f>Raw_Data!K1373</f>
        <v>7.85</v>
      </c>
      <c r="N1373" s="13">
        <f>Raw_Data!L1373</f>
        <v>13</v>
      </c>
      <c r="O1373" s="13">
        <f>Raw_Data!M1373</f>
        <v>10</v>
      </c>
      <c r="P1373" s="13">
        <f t="shared" si="86"/>
        <v>3</v>
      </c>
      <c r="Q1373" s="13">
        <f>Raw_Data!O1373</f>
        <v>13</v>
      </c>
      <c r="R1373" s="16">
        <f t="shared" si="87"/>
        <v>76.923076923076934</v>
      </c>
      <c r="S1373" s="16">
        <f>Raw_Data!Q1373</f>
        <v>76.900000000000006</v>
      </c>
      <c r="T1373" s="17">
        <f>Raw_Data!R1373</f>
        <v>0</v>
      </c>
      <c r="U1373" s="13" t="str">
        <f>Raw_Data!S1373</f>
        <v>High</v>
      </c>
      <c r="V1373" s="13" t="str">
        <f>Raw_Data!T1373</f>
        <v>In Progress</v>
      </c>
    </row>
    <row r="1374" spans="1:22" x14ac:dyDescent="0.3">
      <c r="A1374" s="13" t="str">
        <f>Raw_Data!A1374</f>
        <v>EMP013</v>
      </c>
      <c r="B1374" s="13" t="str">
        <f>Raw_Data!B1374</f>
        <v>Aditya Jain</v>
      </c>
      <c r="C1374" s="13" t="str">
        <f>Raw_Data!C1374</f>
        <v>Customer Support</v>
      </c>
      <c r="D1374" s="13" t="str">
        <f>Raw_Data!D1374</f>
        <v>Support Executive</v>
      </c>
      <c r="E1374" s="13" t="str">
        <f>Raw_Data!E1374</f>
        <v>Kolkata</v>
      </c>
      <c r="F1374" s="13" t="str">
        <f>Raw_Data!F1374</f>
        <v>Ritu Ghosh</v>
      </c>
      <c r="G1374" s="14">
        <f>DATE(VALUE(RIGHT(Raw_Data!G1374,4)),VALUE(MID(Raw_Data!G1374,4,2)),VALUE(LEFT(Raw_Data!G1374,2)))</f>
        <v>46192</v>
      </c>
      <c r="H1374" s="13" t="str">
        <f t="shared" si="84"/>
        <v>Jun-2026</v>
      </c>
      <c r="I1374" s="13" t="str">
        <f t="shared" si="85"/>
        <v>Fri</v>
      </c>
      <c r="J1374" s="13" t="str">
        <f>Raw_Data!H1374</f>
        <v>Present</v>
      </c>
      <c r="K1374" s="15">
        <f>IF(Raw_Data!I1374="","",TIMEVALUE(Raw_Data!I1374))</f>
        <v>0.3888888888888889</v>
      </c>
      <c r="L1374" s="15">
        <f>IF(Raw_Data!J1374="","",TIMEVALUE(Raw_Data!J1374))</f>
        <v>0.72291666666666665</v>
      </c>
      <c r="M1374" s="13">
        <f>Raw_Data!K1374</f>
        <v>8.0299999999999994</v>
      </c>
      <c r="N1374" s="13">
        <f>Raw_Data!L1374</f>
        <v>21</v>
      </c>
      <c r="O1374" s="13">
        <f>Raw_Data!M1374</f>
        <v>19</v>
      </c>
      <c r="P1374" s="13">
        <f t="shared" si="86"/>
        <v>2</v>
      </c>
      <c r="Q1374" s="13">
        <f>Raw_Data!O1374</f>
        <v>21</v>
      </c>
      <c r="R1374" s="16">
        <f t="shared" si="87"/>
        <v>90.476190476190482</v>
      </c>
      <c r="S1374" s="16">
        <f>Raw_Data!Q1374</f>
        <v>90.5</v>
      </c>
      <c r="T1374" s="17">
        <f>Raw_Data!R1374</f>
        <v>0.03</v>
      </c>
      <c r="U1374" s="13" t="str">
        <f>Raw_Data!S1374</f>
        <v>Medium</v>
      </c>
      <c r="V1374" s="13" t="str">
        <f>Raw_Data!T1374</f>
        <v>In Progress</v>
      </c>
    </row>
    <row r="1375" spans="1:22" x14ac:dyDescent="0.3">
      <c r="A1375" s="13" t="str">
        <f>Raw_Data!A1375</f>
        <v>EMP014</v>
      </c>
      <c r="B1375" s="13" t="str">
        <f>Raw_Data!B1375</f>
        <v>Neha Agarwal</v>
      </c>
      <c r="C1375" s="13" t="str">
        <f>Raw_Data!C1375</f>
        <v>Customer Support</v>
      </c>
      <c r="D1375" s="13" t="str">
        <f>Raw_Data!D1375</f>
        <v>Support Executive</v>
      </c>
      <c r="E1375" s="13" t="str">
        <f>Raw_Data!E1375</f>
        <v>Kolkata</v>
      </c>
      <c r="F1375" s="13" t="str">
        <f>Raw_Data!F1375</f>
        <v>Ritu Ghosh</v>
      </c>
      <c r="G1375" s="14">
        <f>DATE(VALUE(RIGHT(Raw_Data!G1375,4)),VALUE(MID(Raw_Data!G1375,4,2)),VALUE(LEFT(Raw_Data!G1375,2)))</f>
        <v>46192</v>
      </c>
      <c r="H1375" s="13" t="str">
        <f t="shared" si="84"/>
        <v>Jun-2026</v>
      </c>
      <c r="I1375" s="13" t="str">
        <f t="shared" si="85"/>
        <v>Fri</v>
      </c>
      <c r="J1375" s="13" t="str">
        <f>Raw_Data!H1375</f>
        <v>Present</v>
      </c>
      <c r="K1375" s="15">
        <f>IF(Raw_Data!I1375="","",TIMEVALUE(Raw_Data!I1375))</f>
        <v>0.37777777777777777</v>
      </c>
      <c r="L1375" s="15">
        <f>IF(Raw_Data!J1375="","",TIMEVALUE(Raw_Data!J1375))</f>
        <v>0.71805555555555556</v>
      </c>
      <c r="M1375" s="13">
        <f>Raw_Data!K1375</f>
        <v>8.18</v>
      </c>
      <c r="N1375" s="13">
        <f>Raw_Data!L1375</f>
        <v>24</v>
      </c>
      <c r="O1375" s="13">
        <f>Raw_Data!M1375</f>
        <v>17</v>
      </c>
      <c r="P1375" s="13">
        <f t="shared" si="86"/>
        <v>7</v>
      </c>
      <c r="Q1375" s="13">
        <f>Raw_Data!O1375</f>
        <v>24</v>
      </c>
      <c r="R1375" s="16">
        <f t="shared" si="87"/>
        <v>70.833333333333343</v>
      </c>
      <c r="S1375" s="16">
        <f>Raw_Data!Q1375</f>
        <v>70.8</v>
      </c>
      <c r="T1375" s="17">
        <f>Raw_Data!R1375</f>
        <v>0.18</v>
      </c>
      <c r="U1375" s="13" t="str">
        <f>Raw_Data!S1375</f>
        <v>High</v>
      </c>
      <c r="V1375" s="13" t="str">
        <f>Raw_Data!T1375</f>
        <v>Pending</v>
      </c>
    </row>
    <row r="1376" spans="1:22" x14ac:dyDescent="0.3">
      <c r="A1376" s="13" t="str">
        <f>Raw_Data!A1376</f>
        <v>EMP015</v>
      </c>
      <c r="B1376" s="13" t="str">
        <f>Raw_Data!B1376</f>
        <v>Siddharth Roy</v>
      </c>
      <c r="C1376" s="13" t="str">
        <f>Raw_Data!C1376</f>
        <v>Customer Support</v>
      </c>
      <c r="D1376" s="13" t="str">
        <f>Raw_Data!D1376</f>
        <v>Senior Executive</v>
      </c>
      <c r="E1376" s="13" t="str">
        <f>Raw_Data!E1376</f>
        <v>Kolkata</v>
      </c>
      <c r="F1376" s="13" t="str">
        <f>Raw_Data!F1376</f>
        <v>Ritu Ghosh</v>
      </c>
      <c r="G1376" s="14">
        <f>DATE(VALUE(RIGHT(Raw_Data!G1376,4)),VALUE(MID(Raw_Data!G1376,4,2)),VALUE(LEFT(Raw_Data!G1376,2)))</f>
        <v>46192</v>
      </c>
      <c r="H1376" s="13" t="str">
        <f t="shared" si="84"/>
        <v>Jun-2026</v>
      </c>
      <c r="I1376" s="13" t="str">
        <f t="shared" si="85"/>
        <v>Fri</v>
      </c>
      <c r="J1376" s="13" t="str">
        <f>Raw_Data!H1376</f>
        <v>Present</v>
      </c>
      <c r="K1376" s="15">
        <f>IF(Raw_Data!I1376="","",TIMEVALUE(Raw_Data!I1376))</f>
        <v>0.38055555555555554</v>
      </c>
      <c r="L1376" s="15">
        <f>IF(Raw_Data!J1376="","",TIMEVALUE(Raw_Data!J1376))</f>
        <v>0.69791666666666663</v>
      </c>
      <c r="M1376" s="13">
        <f>Raw_Data!K1376</f>
        <v>7.62</v>
      </c>
      <c r="N1376" s="13">
        <f>Raw_Data!L1376</f>
        <v>25</v>
      </c>
      <c r="O1376" s="13">
        <f>Raw_Data!M1376</f>
        <v>25</v>
      </c>
      <c r="P1376" s="13">
        <f t="shared" si="86"/>
        <v>0</v>
      </c>
      <c r="Q1376" s="13">
        <f>Raw_Data!O1376</f>
        <v>25</v>
      </c>
      <c r="R1376" s="16">
        <f t="shared" si="87"/>
        <v>100</v>
      </c>
      <c r="S1376" s="16">
        <f>Raw_Data!Q1376</f>
        <v>100</v>
      </c>
      <c r="T1376" s="17">
        <f>Raw_Data!R1376</f>
        <v>0</v>
      </c>
      <c r="U1376" s="13" t="str">
        <f>Raw_Data!S1376</f>
        <v>Low</v>
      </c>
      <c r="V1376" s="13" t="str">
        <f>Raw_Data!T1376</f>
        <v>Closed</v>
      </c>
    </row>
    <row r="1377" spans="1:22" x14ac:dyDescent="0.3">
      <c r="A1377" s="13" t="str">
        <f>Raw_Data!A1377</f>
        <v>EMP016</v>
      </c>
      <c r="B1377" s="13" t="str">
        <f>Raw_Data!B1377</f>
        <v>Pooja Saha</v>
      </c>
      <c r="C1377" s="13" t="str">
        <f>Raw_Data!C1377</f>
        <v>Operations</v>
      </c>
      <c r="D1377" s="13" t="str">
        <f>Raw_Data!D1377</f>
        <v>Process Executive</v>
      </c>
      <c r="E1377" s="13" t="str">
        <f>Raw_Data!E1377</f>
        <v>Durgapur</v>
      </c>
      <c r="F1377" s="13" t="str">
        <f>Raw_Data!F1377</f>
        <v>Amit Roy</v>
      </c>
      <c r="G1377" s="14">
        <f>DATE(VALUE(RIGHT(Raw_Data!G1377,4)),VALUE(MID(Raw_Data!G1377,4,2)),VALUE(LEFT(Raw_Data!G1377,2)))</f>
        <v>46192</v>
      </c>
      <c r="H1377" s="13" t="str">
        <f t="shared" si="84"/>
        <v>Jun-2026</v>
      </c>
      <c r="I1377" s="13" t="str">
        <f t="shared" si="85"/>
        <v>Fri</v>
      </c>
      <c r="J1377" s="13" t="str">
        <f>Raw_Data!H1377</f>
        <v>Present</v>
      </c>
      <c r="K1377" s="15">
        <f>IF(Raw_Data!I1377="","",TIMEVALUE(Raw_Data!I1377))</f>
        <v>0.38333333333333336</v>
      </c>
      <c r="L1377" s="15">
        <f>IF(Raw_Data!J1377="","",TIMEVALUE(Raw_Data!J1377))</f>
        <v>0.77777777777777779</v>
      </c>
      <c r="M1377" s="13">
        <f>Raw_Data!K1377</f>
        <v>9.4700000000000006</v>
      </c>
      <c r="N1377" s="13">
        <f>Raw_Data!L1377</f>
        <v>23</v>
      </c>
      <c r="O1377" s="13">
        <f>Raw_Data!M1377</f>
        <v>21</v>
      </c>
      <c r="P1377" s="13">
        <f t="shared" si="86"/>
        <v>2</v>
      </c>
      <c r="Q1377" s="13">
        <f>Raw_Data!O1377</f>
        <v>23</v>
      </c>
      <c r="R1377" s="16">
        <f t="shared" si="87"/>
        <v>91.304347826086953</v>
      </c>
      <c r="S1377" s="16">
        <f>Raw_Data!Q1377</f>
        <v>91.3</v>
      </c>
      <c r="T1377" s="17">
        <f>Raw_Data!R1377</f>
        <v>1.47</v>
      </c>
      <c r="U1377" s="13" t="str">
        <f>Raw_Data!S1377</f>
        <v>Low</v>
      </c>
      <c r="V1377" s="13" t="str">
        <f>Raw_Data!T1377</f>
        <v>In Progress</v>
      </c>
    </row>
    <row r="1378" spans="1:22" x14ac:dyDescent="0.3">
      <c r="A1378" s="13" t="str">
        <f>Raw_Data!A1378</f>
        <v>EMP017</v>
      </c>
      <c r="B1378" s="13" t="str">
        <f>Raw_Data!B1378</f>
        <v>Abhishek Paul</v>
      </c>
      <c r="C1378" s="13" t="str">
        <f>Raw_Data!C1378</f>
        <v>Operations</v>
      </c>
      <c r="D1378" s="13" t="str">
        <f>Raw_Data!D1378</f>
        <v>Process Executive</v>
      </c>
      <c r="E1378" s="13" t="str">
        <f>Raw_Data!E1378</f>
        <v>Durgapur</v>
      </c>
      <c r="F1378" s="13" t="str">
        <f>Raw_Data!F1378</f>
        <v>Amit Roy</v>
      </c>
      <c r="G1378" s="14">
        <f>DATE(VALUE(RIGHT(Raw_Data!G1378,4)),VALUE(MID(Raw_Data!G1378,4,2)),VALUE(LEFT(Raw_Data!G1378,2)))</f>
        <v>46192</v>
      </c>
      <c r="H1378" s="13" t="str">
        <f t="shared" si="84"/>
        <v>Jun-2026</v>
      </c>
      <c r="I1378" s="13" t="str">
        <f t="shared" si="85"/>
        <v>Fri</v>
      </c>
      <c r="J1378" s="13" t="str">
        <f>Raw_Data!H1378</f>
        <v>Present</v>
      </c>
      <c r="K1378" s="15">
        <f>IF(Raw_Data!I1378="","",TIMEVALUE(Raw_Data!I1378))</f>
        <v>0.38055555555555554</v>
      </c>
      <c r="L1378" s="15">
        <f>IF(Raw_Data!J1378="","",TIMEVALUE(Raw_Data!J1378))</f>
        <v>0.7006944444444444</v>
      </c>
      <c r="M1378" s="13">
        <f>Raw_Data!K1378</f>
        <v>7.69</v>
      </c>
      <c r="N1378" s="13">
        <f>Raw_Data!L1378</f>
        <v>31</v>
      </c>
      <c r="O1378" s="13">
        <f>Raw_Data!M1378</f>
        <v>29</v>
      </c>
      <c r="P1378" s="13">
        <f t="shared" si="86"/>
        <v>2</v>
      </c>
      <c r="Q1378" s="13">
        <f>Raw_Data!O1378</f>
        <v>31</v>
      </c>
      <c r="R1378" s="16">
        <f t="shared" si="87"/>
        <v>93.548387096774192</v>
      </c>
      <c r="S1378" s="16">
        <f>Raw_Data!Q1378</f>
        <v>93.5</v>
      </c>
      <c r="T1378" s="17">
        <f>Raw_Data!R1378</f>
        <v>0</v>
      </c>
      <c r="U1378" s="13" t="str">
        <f>Raw_Data!S1378</f>
        <v>High</v>
      </c>
      <c r="V1378" s="13" t="str">
        <f>Raw_Data!T1378</f>
        <v>In Progress</v>
      </c>
    </row>
    <row r="1379" spans="1:22" x14ac:dyDescent="0.3">
      <c r="A1379" s="13" t="str">
        <f>Raw_Data!A1379</f>
        <v>EMP018</v>
      </c>
      <c r="B1379" s="13" t="str">
        <f>Raw_Data!B1379</f>
        <v>Nandini Ghosh</v>
      </c>
      <c r="C1379" s="13" t="str">
        <f>Raw_Data!C1379</f>
        <v>Finance</v>
      </c>
      <c r="D1379" s="13" t="str">
        <f>Raw_Data!D1379</f>
        <v>Finance Executive</v>
      </c>
      <c r="E1379" s="13" t="str">
        <f>Raw_Data!E1379</f>
        <v>Durgapur</v>
      </c>
      <c r="F1379" s="13" t="str">
        <f>Raw_Data!F1379</f>
        <v>Neha Sen</v>
      </c>
      <c r="G1379" s="14">
        <f>DATE(VALUE(RIGHT(Raw_Data!G1379,4)),VALUE(MID(Raw_Data!G1379,4,2)),VALUE(LEFT(Raw_Data!G1379,2)))</f>
        <v>46192</v>
      </c>
      <c r="H1379" s="13" t="str">
        <f t="shared" si="84"/>
        <v>Jun-2026</v>
      </c>
      <c r="I1379" s="13" t="str">
        <f t="shared" si="85"/>
        <v>Fri</v>
      </c>
      <c r="J1379" s="13" t="str">
        <f>Raw_Data!H1379</f>
        <v>Present</v>
      </c>
      <c r="K1379" s="15">
        <f>IF(Raw_Data!I1379="","",TIMEVALUE(Raw_Data!I1379))</f>
        <v>0.42152777777777778</v>
      </c>
      <c r="L1379" s="15">
        <f>IF(Raw_Data!J1379="","",TIMEVALUE(Raw_Data!J1379))</f>
        <v>0.7944444444444444</v>
      </c>
      <c r="M1379" s="13">
        <f>Raw_Data!K1379</f>
        <v>8.9499999999999993</v>
      </c>
      <c r="N1379" s="13">
        <f>Raw_Data!L1379</f>
        <v>13</v>
      </c>
      <c r="O1379" s="13">
        <f>Raw_Data!M1379</f>
        <v>11</v>
      </c>
      <c r="P1379" s="13">
        <f t="shared" si="86"/>
        <v>2</v>
      </c>
      <c r="Q1379" s="13">
        <f>Raw_Data!O1379</f>
        <v>13</v>
      </c>
      <c r="R1379" s="16">
        <f t="shared" si="87"/>
        <v>84.615384615384613</v>
      </c>
      <c r="S1379" s="16">
        <f>Raw_Data!Q1379</f>
        <v>84.6</v>
      </c>
      <c r="T1379" s="17">
        <f>Raw_Data!R1379</f>
        <v>0.95</v>
      </c>
      <c r="U1379" s="13" t="str">
        <f>Raw_Data!S1379</f>
        <v>Medium</v>
      </c>
      <c r="V1379" s="13" t="str">
        <f>Raw_Data!T1379</f>
        <v>In Progress</v>
      </c>
    </row>
    <row r="1380" spans="1:22" x14ac:dyDescent="0.3">
      <c r="A1380" s="13" t="str">
        <f>Raw_Data!A1380</f>
        <v>EMP019</v>
      </c>
      <c r="B1380" s="13" t="str">
        <f>Raw_Data!B1380</f>
        <v>Manish Kumar</v>
      </c>
      <c r="C1380" s="13" t="str">
        <f>Raw_Data!C1380</f>
        <v>Sales</v>
      </c>
      <c r="D1380" s="13" t="str">
        <f>Raw_Data!D1380</f>
        <v>Sales Executive</v>
      </c>
      <c r="E1380" s="13" t="str">
        <f>Raw_Data!E1380</f>
        <v>Durgapur</v>
      </c>
      <c r="F1380" s="13" t="str">
        <f>Raw_Data!F1380</f>
        <v>Sourav Das</v>
      </c>
      <c r="G1380" s="14">
        <f>DATE(VALUE(RIGHT(Raw_Data!G1380,4)),VALUE(MID(Raw_Data!G1380,4,2)),VALUE(LEFT(Raw_Data!G1380,2)))</f>
        <v>46192</v>
      </c>
      <c r="H1380" s="13" t="str">
        <f t="shared" si="84"/>
        <v>Jun-2026</v>
      </c>
      <c r="I1380" s="13" t="str">
        <f t="shared" si="85"/>
        <v>Fri</v>
      </c>
      <c r="J1380" s="13" t="str">
        <f>Raw_Data!H1380</f>
        <v>Present</v>
      </c>
      <c r="K1380" s="15">
        <f>IF(Raw_Data!I1380="","",TIMEVALUE(Raw_Data!I1380))</f>
        <v>0.37916666666666665</v>
      </c>
      <c r="L1380" s="15">
        <f>IF(Raw_Data!J1380="","",TIMEVALUE(Raw_Data!J1380))</f>
        <v>0.73611111111111116</v>
      </c>
      <c r="M1380" s="13">
        <f>Raw_Data!K1380</f>
        <v>8.57</v>
      </c>
      <c r="N1380" s="13">
        <f>Raw_Data!L1380</f>
        <v>21</v>
      </c>
      <c r="O1380" s="13">
        <f>Raw_Data!M1380</f>
        <v>21</v>
      </c>
      <c r="P1380" s="13">
        <f t="shared" si="86"/>
        <v>0</v>
      </c>
      <c r="Q1380" s="13">
        <f>Raw_Data!O1380</f>
        <v>21</v>
      </c>
      <c r="R1380" s="16">
        <f t="shared" si="87"/>
        <v>100</v>
      </c>
      <c r="S1380" s="16">
        <f>Raw_Data!Q1380</f>
        <v>100</v>
      </c>
      <c r="T1380" s="17">
        <f>Raw_Data!R1380</f>
        <v>0.56999999999999995</v>
      </c>
      <c r="U1380" s="13" t="str">
        <f>Raw_Data!S1380</f>
        <v>Low</v>
      </c>
      <c r="V1380" s="13" t="str">
        <f>Raw_Data!T1380</f>
        <v>Closed</v>
      </c>
    </row>
    <row r="1381" spans="1:22" x14ac:dyDescent="0.3">
      <c r="A1381" s="13" t="str">
        <f>Raw_Data!A1381</f>
        <v>EMP020</v>
      </c>
      <c r="B1381" s="13" t="str">
        <f>Raw_Data!B1381</f>
        <v>Riya Chatterjee</v>
      </c>
      <c r="C1381" s="13" t="str">
        <f>Raw_Data!C1381</f>
        <v>Customer Support</v>
      </c>
      <c r="D1381" s="13" t="str">
        <f>Raw_Data!D1381</f>
        <v>Support Executive</v>
      </c>
      <c r="E1381" s="13" t="str">
        <f>Raw_Data!E1381</f>
        <v>Durgapur</v>
      </c>
      <c r="F1381" s="13" t="str">
        <f>Raw_Data!F1381</f>
        <v>Ritu Ghosh</v>
      </c>
      <c r="G1381" s="14">
        <f>DATE(VALUE(RIGHT(Raw_Data!G1381,4)),VALUE(MID(Raw_Data!G1381,4,2)),VALUE(LEFT(Raw_Data!G1381,2)))</f>
        <v>46192</v>
      </c>
      <c r="H1381" s="13" t="str">
        <f t="shared" si="84"/>
        <v>Jun-2026</v>
      </c>
      <c r="I1381" s="13" t="str">
        <f t="shared" si="85"/>
        <v>Fri</v>
      </c>
      <c r="J1381" s="13" t="str">
        <f>Raw_Data!H1381</f>
        <v>Present</v>
      </c>
      <c r="K1381" s="15">
        <f>IF(Raw_Data!I1381="","",TIMEVALUE(Raw_Data!I1381))</f>
        <v>0.375</v>
      </c>
      <c r="L1381" s="15">
        <f>IF(Raw_Data!J1381="","",TIMEVALUE(Raw_Data!J1381))</f>
        <v>0.7055555555555556</v>
      </c>
      <c r="M1381" s="13">
        <f>Raw_Data!K1381</f>
        <v>7.94</v>
      </c>
      <c r="N1381" s="13">
        <f>Raw_Data!L1381</f>
        <v>34</v>
      </c>
      <c r="O1381" s="13">
        <f>Raw_Data!M1381</f>
        <v>32</v>
      </c>
      <c r="P1381" s="13">
        <f t="shared" si="86"/>
        <v>2</v>
      </c>
      <c r="Q1381" s="13">
        <f>Raw_Data!O1381</f>
        <v>34</v>
      </c>
      <c r="R1381" s="16">
        <f t="shared" si="87"/>
        <v>94.117647058823522</v>
      </c>
      <c r="S1381" s="16">
        <f>Raw_Data!Q1381</f>
        <v>94.1</v>
      </c>
      <c r="T1381" s="17">
        <f>Raw_Data!R1381</f>
        <v>0</v>
      </c>
      <c r="U1381" s="13" t="str">
        <f>Raw_Data!S1381</f>
        <v>Low</v>
      </c>
      <c r="V1381" s="13" t="str">
        <f>Raw_Data!T1381</f>
        <v>In Progress</v>
      </c>
    </row>
    <row r="1382" spans="1:22" x14ac:dyDescent="0.3">
      <c r="A1382" s="13" t="str">
        <f>Raw_Data!A1382</f>
        <v>EMP001</v>
      </c>
      <c r="B1382" s="13" t="str">
        <f>Raw_Data!B1382</f>
        <v>Aarav Sharma</v>
      </c>
      <c r="C1382" s="13" t="str">
        <f>Raw_Data!C1382</f>
        <v>Operations</v>
      </c>
      <c r="D1382" s="13" t="str">
        <f>Raw_Data!D1382</f>
        <v>MIS Executive</v>
      </c>
      <c r="E1382" s="13" t="str">
        <f>Raw_Data!E1382</f>
        <v>Kolkata</v>
      </c>
      <c r="F1382" s="13" t="str">
        <f>Raw_Data!F1382</f>
        <v>Amit Roy</v>
      </c>
      <c r="G1382" s="14">
        <f>DATE(VALUE(RIGHT(Raw_Data!G1382,4)),VALUE(MID(Raw_Data!G1382,4,2)),VALUE(LEFT(Raw_Data!G1382,2)))</f>
        <v>46193</v>
      </c>
      <c r="H1382" s="13" t="str">
        <f t="shared" si="84"/>
        <v>Jun-2026</v>
      </c>
      <c r="I1382" s="13" t="str">
        <f t="shared" si="85"/>
        <v>Sat</v>
      </c>
      <c r="J1382" s="13" t="str">
        <f>Raw_Data!H1382</f>
        <v>Present</v>
      </c>
      <c r="K1382" s="15">
        <f>IF(Raw_Data!I1382="","",TIMEVALUE(Raw_Data!I1382))</f>
        <v>0.42152777777777778</v>
      </c>
      <c r="L1382" s="15">
        <f>IF(Raw_Data!J1382="","",TIMEVALUE(Raw_Data!J1382))</f>
        <v>0.76666666666666672</v>
      </c>
      <c r="M1382" s="13">
        <f>Raw_Data!K1382</f>
        <v>8.2899999999999991</v>
      </c>
      <c r="N1382" s="13">
        <f>Raw_Data!L1382</f>
        <v>17</v>
      </c>
      <c r="O1382" s="13">
        <f>Raw_Data!M1382</f>
        <v>16</v>
      </c>
      <c r="P1382" s="13">
        <f t="shared" si="86"/>
        <v>1</v>
      </c>
      <c r="Q1382" s="13">
        <f>Raw_Data!O1382</f>
        <v>17</v>
      </c>
      <c r="R1382" s="16">
        <f t="shared" si="87"/>
        <v>94.117647058823522</v>
      </c>
      <c r="S1382" s="16">
        <f>Raw_Data!Q1382</f>
        <v>94.1</v>
      </c>
      <c r="T1382" s="17">
        <f>Raw_Data!R1382</f>
        <v>0.28999999999999998</v>
      </c>
      <c r="U1382" s="13" t="str">
        <f>Raw_Data!S1382</f>
        <v>Medium</v>
      </c>
      <c r="V1382" s="13" t="str">
        <f>Raw_Data!T1382</f>
        <v>In Progress</v>
      </c>
    </row>
    <row r="1383" spans="1:22" x14ac:dyDescent="0.3">
      <c r="A1383" s="13" t="str">
        <f>Raw_Data!A1383</f>
        <v>EMP002</v>
      </c>
      <c r="B1383" s="13" t="str">
        <f>Raw_Data!B1383</f>
        <v>Priya Singh</v>
      </c>
      <c r="C1383" s="13" t="str">
        <f>Raw_Data!C1383</f>
        <v>Operations</v>
      </c>
      <c r="D1383" s="13" t="str">
        <f>Raw_Data!D1383</f>
        <v>Process Executive</v>
      </c>
      <c r="E1383" s="13" t="str">
        <f>Raw_Data!E1383</f>
        <v>Kolkata</v>
      </c>
      <c r="F1383" s="13" t="str">
        <f>Raw_Data!F1383</f>
        <v>Amit Roy</v>
      </c>
      <c r="G1383" s="14">
        <f>DATE(VALUE(RIGHT(Raw_Data!G1383,4)),VALUE(MID(Raw_Data!G1383,4,2)),VALUE(LEFT(Raw_Data!G1383,2)))</f>
        <v>46193</v>
      </c>
      <c r="H1383" s="13" t="str">
        <f t="shared" si="84"/>
        <v>Jun-2026</v>
      </c>
      <c r="I1383" s="13" t="str">
        <f t="shared" si="85"/>
        <v>Sat</v>
      </c>
      <c r="J1383" s="13" t="str">
        <f>Raw_Data!H1383</f>
        <v>Present</v>
      </c>
      <c r="K1383" s="15">
        <f>IF(Raw_Data!I1383="","",TIMEVALUE(Raw_Data!I1383))</f>
        <v>0.375</v>
      </c>
      <c r="L1383" s="15">
        <f>IF(Raw_Data!J1383="","",TIMEVALUE(Raw_Data!J1383))</f>
        <v>0.73541666666666672</v>
      </c>
      <c r="M1383" s="13">
        <f>Raw_Data!K1383</f>
        <v>8.65</v>
      </c>
      <c r="N1383" s="13">
        <f>Raw_Data!L1383</f>
        <v>23</v>
      </c>
      <c r="O1383" s="13">
        <f>Raw_Data!M1383</f>
        <v>23</v>
      </c>
      <c r="P1383" s="13">
        <f t="shared" si="86"/>
        <v>0</v>
      </c>
      <c r="Q1383" s="13">
        <f>Raw_Data!O1383</f>
        <v>23</v>
      </c>
      <c r="R1383" s="16">
        <f t="shared" si="87"/>
        <v>100</v>
      </c>
      <c r="S1383" s="16">
        <f>Raw_Data!Q1383</f>
        <v>100</v>
      </c>
      <c r="T1383" s="17">
        <f>Raw_Data!R1383</f>
        <v>0.65</v>
      </c>
      <c r="U1383" s="13" t="str">
        <f>Raw_Data!S1383</f>
        <v>Low</v>
      </c>
      <c r="V1383" s="13" t="str">
        <f>Raw_Data!T1383</f>
        <v>Closed</v>
      </c>
    </row>
    <row r="1384" spans="1:22" x14ac:dyDescent="0.3">
      <c r="A1384" s="13" t="str">
        <f>Raw_Data!A1384</f>
        <v>EMP003</v>
      </c>
      <c r="B1384" s="13" t="str">
        <f>Raw_Data!B1384</f>
        <v>Rahul Verma</v>
      </c>
      <c r="C1384" s="13" t="str">
        <f>Raw_Data!C1384</f>
        <v>Operations</v>
      </c>
      <c r="D1384" s="13" t="str">
        <f>Raw_Data!D1384</f>
        <v>Process Executive</v>
      </c>
      <c r="E1384" s="13" t="str">
        <f>Raw_Data!E1384</f>
        <v>Kolkata</v>
      </c>
      <c r="F1384" s="13" t="str">
        <f>Raw_Data!F1384</f>
        <v>Amit Roy</v>
      </c>
      <c r="G1384" s="14">
        <f>DATE(VALUE(RIGHT(Raw_Data!G1384,4)),VALUE(MID(Raw_Data!G1384,4,2)),VALUE(LEFT(Raw_Data!G1384,2)))</f>
        <v>46193</v>
      </c>
      <c r="H1384" s="13" t="str">
        <f t="shared" si="84"/>
        <v>Jun-2026</v>
      </c>
      <c r="I1384" s="13" t="str">
        <f t="shared" si="85"/>
        <v>Sat</v>
      </c>
      <c r="J1384" s="13" t="str">
        <f>Raw_Data!H1384</f>
        <v>Present</v>
      </c>
      <c r="K1384" s="15">
        <f>IF(Raw_Data!I1384="","",TIMEVALUE(Raw_Data!I1384))</f>
        <v>0.37777777777777777</v>
      </c>
      <c r="L1384" s="15">
        <f>IF(Raw_Data!J1384="","",TIMEVALUE(Raw_Data!J1384))</f>
        <v>0.70277777777777772</v>
      </c>
      <c r="M1384" s="13">
        <f>Raw_Data!K1384</f>
        <v>7.8</v>
      </c>
      <c r="N1384" s="13">
        <f>Raw_Data!L1384</f>
        <v>24</v>
      </c>
      <c r="O1384" s="13">
        <f>Raw_Data!M1384</f>
        <v>17</v>
      </c>
      <c r="P1384" s="13">
        <f t="shared" si="86"/>
        <v>7</v>
      </c>
      <c r="Q1384" s="13">
        <f>Raw_Data!O1384</f>
        <v>24</v>
      </c>
      <c r="R1384" s="16">
        <f t="shared" si="87"/>
        <v>70.833333333333343</v>
      </c>
      <c r="S1384" s="16">
        <f>Raw_Data!Q1384</f>
        <v>70.8</v>
      </c>
      <c r="T1384" s="17">
        <f>Raw_Data!R1384</f>
        <v>0</v>
      </c>
      <c r="U1384" s="13" t="str">
        <f>Raw_Data!S1384</f>
        <v>Low</v>
      </c>
      <c r="V1384" s="13" t="str">
        <f>Raw_Data!T1384</f>
        <v>Pending</v>
      </c>
    </row>
    <row r="1385" spans="1:22" x14ac:dyDescent="0.3">
      <c r="A1385" s="13" t="str">
        <f>Raw_Data!A1385</f>
        <v>EMP004</v>
      </c>
      <c r="B1385" s="13" t="str">
        <f>Raw_Data!B1385</f>
        <v>Sneha Das</v>
      </c>
      <c r="C1385" s="13" t="str">
        <f>Raw_Data!C1385</f>
        <v>Operations</v>
      </c>
      <c r="D1385" s="13" t="str">
        <f>Raw_Data!D1385</f>
        <v>Senior Executive</v>
      </c>
      <c r="E1385" s="13" t="str">
        <f>Raw_Data!E1385</f>
        <v>Kolkata</v>
      </c>
      <c r="F1385" s="13" t="str">
        <f>Raw_Data!F1385</f>
        <v>Amit Roy</v>
      </c>
      <c r="G1385" s="14">
        <f>DATE(VALUE(RIGHT(Raw_Data!G1385,4)),VALUE(MID(Raw_Data!G1385,4,2)),VALUE(LEFT(Raw_Data!G1385,2)))</f>
        <v>46193</v>
      </c>
      <c r="H1385" s="13" t="str">
        <f t="shared" si="84"/>
        <v>Jun-2026</v>
      </c>
      <c r="I1385" s="13" t="str">
        <f t="shared" si="85"/>
        <v>Sat</v>
      </c>
      <c r="J1385" s="13" t="str">
        <f>Raw_Data!H1385</f>
        <v>Present</v>
      </c>
      <c r="K1385" s="15">
        <f>IF(Raw_Data!I1385="","",TIMEVALUE(Raw_Data!I1385))</f>
        <v>0.375</v>
      </c>
      <c r="L1385" s="15">
        <f>IF(Raw_Data!J1385="","",TIMEVALUE(Raw_Data!J1385))</f>
        <v>0.77083333333333337</v>
      </c>
      <c r="M1385" s="13">
        <f>Raw_Data!K1385</f>
        <v>9.5</v>
      </c>
      <c r="N1385" s="13">
        <f>Raw_Data!L1385</f>
        <v>30</v>
      </c>
      <c r="O1385" s="13">
        <f>Raw_Data!M1385</f>
        <v>24</v>
      </c>
      <c r="P1385" s="13">
        <f t="shared" si="86"/>
        <v>6</v>
      </c>
      <c r="Q1385" s="13">
        <f>Raw_Data!O1385</f>
        <v>30</v>
      </c>
      <c r="R1385" s="16">
        <f t="shared" si="87"/>
        <v>80</v>
      </c>
      <c r="S1385" s="16">
        <f>Raw_Data!Q1385</f>
        <v>80</v>
      </c>
      <c r="T1385" s="17">
        <f>Raw_Data!R1385</f>
        <v>1.5</v>
      </c>
      <c r="U1385" s="13" t="str">
        <f>Raw_Data!S1385</f>
        <v>Medium</v>
      </c>
      <c r="V1385" s="13" t="str">
        <f>Raw_Data!T1385</f>
        <v>Pending</v>
      </c>
    </row>
    <row r="1386" spans="1:22" x14ac:dyDescent="0.3">
      <c r="A1386" s="13" t="str">
        <f>Raw_Data!A1386</f>
        <v>EMP005</v>
      </c>
      <c r="B1386" s="13" t="str">
        <f>Raw_Data!B1386</f>
        <v>Vikram Patel</v>
      </c>
      <c r="C1386" s="13" t="str">
        <f>Raw_Data!C1386</f>
        <v>Operations</v>
      </c>
      <c r="D1386" s="13" t="str">
        <f>Raw_Data!D1386</f>
        <v>Process Executive</v>
      </c>
      <c r="E1386" s="13" t="str">
        <f>Raw_Data!E1386</f>
        <v>Kolkata</v>
      </c>
      <c r="F1386" s="13" t="str">
        <f>Raw_Data!F1386</f>
        <v>Amit Roy</v>
      </c>
      <c r="G1386" s="14">
        <f>DATE(VALUE(RIGHT(Raw_Data!G1386,4)),VALUE(MID(Raw_Data!G1386,4,2)),VALUE(LEFT(Raw_Data!G1386,2)))</f>
        <v>46193</v>
      </c>
      <c r="H1386" s="13" t="str">
        <f t="shared" si="84"/>
        <v>Jun-2026</v>
      </c>
      <c r="I1386" s="13" t="str">
        <f t="shared" si="85"/>
        <v>Sat</v>
      </c>
      <c r="J1386" s="13" t="str">
        <f>Raw_Data!H1386</f>
        <v>Present</v>
      </c>
      <c r="K1386" s="15">
        <f>IF(Raw_Data!I1386="","",TIMEVALUE(Raw_Data!I1386))</f>
        <v>0.42916666666666664</v>
      </c>
      <c r="L1386" s="15">
        <f>IF(Raw_Data!J1386="","",TIMEVALUE(Raw_Data!J1386))</f>
        <v>0.81805555555555554</v>
      </c>
      <c r="M1386" s="13">
        <f>Raw_Data!K1386</f>
        <v>9.34</v>
      </c>
      <c r="N1386" s="13">
        <f>Raw_Data!L1386</f>
        <v>29</v>
      </c>
      <c r="O1386" s="13">
        <f>Raw_Data!M1386</f>
        <v>29</v>
      </c>
      <c r="P1386" s="13">
        <f t="shared" si="86"/>
        <v>0</v>
      </c>
      <c r="Q1386" s="13">
        <f>Raw_Data!O1386</f>
        <v>29</v>
      </c>
      <c r="R1386" s="16">
        <f t="shared" si="87"/>
        <v>100</v>
      </c>
      <c r="S1386" s="16">
        <f>Raw_Data!Q1386</f>
        <v>100</v>
      </c>
      <c r="T1386" s="17">
        <f>Raw_Data!R1386</f>
        <v>1.34</v>
      </c>
      <c r="U1386" s="13" t="str">
        <f>Raw_Data!S1386</f>
        <v>Low</v>
      </c>
      <c r="V1386" s="13" t="str">
        <f>Raw_Data!T1386</f>
        <v>Closed</v>
      </c>
    </row>
    <row r="1387" spans="1:22" x14ac:dyDescent="0.3">
      <c r="A1387" s="13" t="str">
        <f>Raw_Data!A1387</f>
        <v>EMP006</v>
      </c>
      <c r="B1387" s="13" t="str">
        <f>Raw_Data!B1387</f>
        <v>Ananya Gupta</v>
      </c>
      <c r="C1387" s="13" t="str">
        <f>Raw_Data!C1387</f>
        <v>Finance</v>
      </c>
      <c r="D1387" s="13" t="str">
        <f>Raw_Data!D1387</f>
        <v>Finance Executive</v>
      </c>
      <c r="E1387" s="13" t="str">
        <f>Raw_Data!E1387</f>
        <v>Kolkata</v>
      </c>
      <c r="F1387" s="13" t="str">
        <f>Raw_Data!F1387</f>
        <v>Neha Sen</v>
      </c>
      <c r="G1387" s="14">
        <f>DATE(VALUE(RIGHT(Raw_Data!G1387,4)),VALUE(MID(Raw_Data!G1387,4,2)),VALUE(LEFT(Raw_Data!G1387,2)))</f>
        <v>46193</v>
      </c>
      <c r="H1387" s="13" t="str">
        <f t="shared" si="84"/>
        <v>Jun-2026</v>
      </c>
      <c r="I1387" s="13" t="str">
        <f t="shared" si="85"/>
        <v>Sat</v>
      </c>
      <c r="J1387" s="13" t="str">
        <f>Raw_Data!H1387</f>
        <v>Present</v>
      </c>
      <c r="K1387" s="15">
        <f>IF(Raw_Data!I1387="","",TIMEVALUE(Raw_Data!I1387))</f>
        <v>0.41944444444444445</v>
      </c>
      <c r="L1387" s="15">
        <f>IF(Raw_Data!J1387="","",TIMEVALUE(Raw_Data!J1387))</f>
        <v>0.74375000000000002</v>
      </c>
      <c r="M1387" s="13">
        <f>Raw_Data!K1387</f>
        <v>7.79</v>
      </c>
      <c r="N1387" s="13">
        <f>Raw_Data!L1387</f>
        <v>12</v>
      </c>
      <c r="O1387" s="13">
        <f>Raw_Data!M1387</f>
        <v>10</v>
      </c>
      <c r="P1387" s="13">
        <f t="shared" si="86"/>
        <v>2</v>
      </c>
      <c r="Q1387" s="13">
        <f>Raw_Data!O1387</f>
        <v>12</v>
      </c>
      <c r="R1387" s="16">
        <f t="shared" si="87"/>
        <v>83.333333333333343</v>
      </c>
      <c r="S1387" s="16">
        <f>Raw_Data!Q1387</f>
        <v>83.3</v>
      </c>
      <c r="T1387" s="17">
        <f>Raw_Data!R1387</f>
        <v>0</v>
      </c>
      <c r="U1387" s="13" t="str">
        <f>Raw_Data!S1387</f>
        <v>Low</v>
      </c>
      <c r="V1387" s="13" t="str">
        <f>Raw_Data!T1387</f>
        <v>In Progress</v>
      </c>
    </row>
    <row r="1388" spans="1:22" x14ac:dyDescent="0.3">
      <c r="A1388" s="13" t="str">
        <f>Raw_Data!A1388</f>
        <v>EMP007</v>
      </c>
      <c r="B1388" s="13" t="str">
        <f>Raw_Data!B1388</f>
        <v>Rohan Mehta</v>
      </c>
      <c r="C1388" s="13" t="str">
        <f>Raw_Data!C1388</f>
        <v>Finance</v>
      </c>
      <c r="D1388" s="13" t="str">
        <f>Raw_Data!D1388</f>
        <v>Accounts Executive</v>
      </c>
      <c r="E1388" s="13" t="str">
        <f>Raw_Data!E1388</f>
        <v>Kolkata</v>
      </c>
      <c r="F1388" s="13" t="str">
        <f>Raw_Data!F1388</f>
        <v>Neha Sen</v>
      </c>
      <c r="G1388" s="14">
        <f>DATE(VALUE(RIGHT(Raw_Data!G1388,4)),VALUE(MID(Raw_Data!G1388,4,2)),VALUE(LEFT(Raw_Data!G1388,2)))</f>
        <v>46193</v>
      </c>
      <c r="H1388" s="13" t="str">
        <f t="shared" si="84"/>
        <v>Jun-2026</v>
      </c>
      <c r="I1388" s="13" t="str">
        <f t="shared" si="85"/>
        <v>Sat</v>
      </c>
      <c r="J1388" s="13" t="str">
        <f>Raw_Data!H1388</f>
        <v>Present</v>
      </c>
      <c r="K1388" s="15">
        <f>IF(Raw_Data!I1388="","",TIMEVALUE(Raw_Data!I1388))</f>
        <v>0.37708333333333333</v>
      </c>
      <c r="L1388" s="15">
        <f>IF(Raw_Data!J1388="","",TIMEVALUE(Raw_Data!J1388))</f>
        <v>0.72777777777777775</v>
      </c>
      <c r="M1388" s="13">
        <f>Raw_Data!K1388</f>
        <v>8.43</v>
      </c>
      <c r="N1388" s="13">
        <f>Raw_Data!L1388</f>
        <v>14</v>
      </c>
      <c r="O1388" s="13">
        <f>Raw_Data!M1388</f>
        <v>14</v>
      </c>
      <c r="P1388" s="13">
        <f t="shared" si="86"/>
        <v>0</v>
      </c>
      <c r="Q1388" s="13">
        <f>Raw_Data!O1388</f>
        <v>14</v>
      </c>
      <c r="R1388" s="16">
        <f t="shared" si="87"/>
        <v>100</v>
      </c>
      <c r="S1388" s="16">
        <f>Raw_Data!Q1388</f>
        <v>100</v>
      </c>
      <c r="T1388" s="17">
        <f>Raw_Data!R1388</f>
        <v>0.43</v>
      </c>
      <c r="U1388" s="13" t="str">
        <f>Raw_Data!S1388</f>
        <v>Low</v>
      </c>
      <c r="V1388" s="13" t="str">
        <f>Raw_Data!T1388</f>
        <v>Closed</v>
      </c>
    </row>
    <row r="1389" spans="1:22" x14ac:dyDescent="0.3">
      <c r="A1389" s="13" t="str">
        <f>Raw_Data!A1389</f>
        <v>EMP008</v>
      </c>
      <c r="B1389" s="13" t="str">
        <f>Raw_Data!B1389</f>
        <v>Ishita Roy</v>
      </c>
      <c r="C1389" s="13" t="str">
        <f>Raw_Data!C1389</f>
        <v>Finance</v>
      </c>
      <c r="D1389" s="13" t="str">
        <f>Raw_Data!D1389</f>
        <v>Finance Executive</v>
      </c>
      <c r="E1389" s="13" t="str">
        <f>Raw_Data!E1389</f>
        <v>Kolkata</v>
      </c>
      <c r="F1389" s="13" t="str">
        <f>Raw_Data!F1389</f>
        <v>Neha Sen</v>
      </c>
      <c r="G1389" s="14">
        <f>DATE(VALUE(RIGHT(Raw_Data!G1389,4)),VALUE(MID(Raw_Data!G1389,4,2)),VALUE(LEFT(Raw_Data!G1389,2)))</f>
        <v>46193</v>
      </c>
      <c r="H1389" s="13" t="str">
        <f t="shared" si="84"/>
        <v>Jun-2026</v>
      </c>
      <c r="I1389" s="13" t="str">
        <f t="shared" si="85"/>
        <v>Sat</v>
      </c>
      <c r="J1389" s="13" t="str">
        <f>Raw_Data!H1389</f>
        <v>Present</v>
      </c>
      <c r="K1389" s="15">
        <f>IF(Raw_Data!I1389="","",TIMEVALUE(Raw_Data!I1389))</f>
        <v>0.375</v>
      </c>
      <c r="L1389" s="15">
        <f>IF(Raw_Data!J1389="","",TIMEVALUE(Raw_Data!J1389))</f>
        <v>0.69722222222222219</v>
      </c>
      <c r="M1389" s="13">
        <f>Raw_Data!K1389</f>
        <v>7.74</v>
      </c>
      <c r="N1389" s="13">
        <f>Raw_Data!L1389</f>
        <v>12</v>
      </c>
      <c r="O1389" s="13">
        <f>Raw_Data!M1389</f>
        <v>9</v>
      </c>
      <c r="P1389" s="13">
        <f t="shared" si="86"/>
        <v>3</v>
      </c>
      <c r="Q1389" s="13">
        <f>Raw_Data!O1389</f>
        <v>12</v>
      </c>
      <c r="R1389" s="16">
        <f t="shared" si="87"/>
        <v>75</v>
      </c>
      <c r="S1389" s="16">
        <f>Raw_Data!Q1389</f>
        <v>75</v>
      </c>
      <c r="T1389" s="17">
        <f>Raw_Data!R1389</f>
        <v>0</v>
      </c>
      <c r="U1389" s="13" t="str">
        <f>Raw_Data!S1389</f>
        <v>High</v>
      </c>
      <c r="V1389" s="13" t="str">
        <f>Raw_Data!T1389</f>
        <v>In Progress</v>
      </c>
    </row>
    <row r="1390" spans="1:22" x14ac:dyDescent="0.3">
      <c r="A1390" s="13" t="str">
        <f>Raw_Data!A1390</f>
        <v>EMP009</v>
      </c>
      <c r="B1390" s="13" t="str">
        <f>Raw_Data!B1390</f>
        <v>Arjun Nair</v>
      </c>
      <c r="C1390" s="13" t="str">
        <f>Raw_Data!C1390</f>
        <v>Sales</v>
      </c>
      <c r="D1390" s="13" t="str">
        <f>Raw_Data!D1390</f>
        <v>Sales Executive</v>
      </c>
      <c r="E1390" s="13" t="str">
        <f>Raw_Data!E1390</f>
        <v>Kolkata</v>
      </c>
      <c r="F1390" s="13" t="str">
        <f>Raw_Data!F1390</f>
        <v>Sourav Das</v>
      </c>
      <c r="G1390" s="14">
        <f>DATE(VALUE(RIGHT(Raw_Data!G1390,4)),VALUE(MID(Raw_Data!G1390,4,2)),VALUE(LEFT(Raw_Data!G1390,2)))</f>
        <v>46193</v>
      </c>
      <c r="H1390" s="13" t="str">
        <f t="shared" si="84"/>
        <v>Jun-2026</v>
      </c>
      <c r="I1390" s="13" t="str">
        <f t="shared" si="85"/>
        <v>Sat</v>
      </c>
      <c r="J1390" s="13" t="str">
        <f>Raw_Data!H1390</f>
        <v>Present</v>
      </c>
      <c r="K1390" s="15">
        <f>IF(Raw_Data!I1390="","",TIMEVALUE(Raw_Data!I1390))</f>
        <v>0.38541666666666669</v>
      </c>
      <c r="L1390" s="15">
        <f>IF(Raw_Data!J1390="","",TIMEVALUE(Raw_Data!J1390))</f>
        <v>0.70208333333333328</v>
      </c>
      <c r="M1390" s="13">
        <f>Raw_Data!K1390</f>
        <v>7.61</v>
      </c>
      <c r="N1390" s="13">
        <f>Raw_Data!L1390</f>
        <v>23</v>
      </c>
      <c r="O1390" s="13">
        <f>Raw_Data!M1390</f>
        <v>17</v>
      </c>
      <c r="P1390" s="13">
        <f t="shared" si="86"/>
        <v>6</v>
      </c>
      <c r="Q1390" s="13">
        <f>Raw_Data!O1390</f>
        <v>23</v>
      </c>
      <c r="R1390" s="16">
        <f t="shared" si="87"/>
        <v>73.91304347826086</v>
      </c>
      <c r="S1390" s="16">
        <f>Raw_Data!Q1390</f>
        <v>73.900000000000006</v>
      </c>
      <c r="T1390" s="17">
        <f>Raw_Data!R1390</f>
        <v>0</v>
      </c>
      <c r="U1390" s="13" t="str">
        <f>Raw_Data!S1390</f>
        <v>Low</v>
      </c>
      <c r="V1390" s="13" t="str">
        <f>Raw_Data!T1390</f>
        <v>Pending</v>
      </c>
    </row>
    <row r="1391" spans="1:22" x14ac:dyDescent="0.3">
      <c r="A1391" s="13" t="str">
        <f>Raw_Data!A1391</f>
        <v>EMP010</v>
      </c>
      <c r="B1391" s="13" t="str">
        <f>Raw_Data!B1391</f>
        <v>Meera Kapoor</v>
      </c>
      <c r="C1391" s="13" t="str">
        <f>Raw_Data!C1391</f>
        <v>Sales</v>
      </c>
      <c r="D1391" s="13" t="str">
        <f>Raw_Data!D1391</f>
        <v>Sales Executive</v>
      </c>
      <c r="E1391" s="13" t="str">
        <f>Raw_Data!E1391</f>
        <v>Kolkata</v>
      </c>
      <c r="F1391" s="13" t="str">
        <f>Raw_Data!F1391</f>
        <v>Sourav Das</v>
      </c>
      <c r="G1391" s="14">
        <f>DATE(VALUE(RIGHT(Raw_Data!G1391,4)),VALUE(MID(Raw_Data!G1391,4,2)),VALUE(LEFT(Raw_Data!G1391,2)))</f>
        <v>46193</v>
      </c>
      <c r="H1391" s="13" t="str">
        <f t="shared" si="84"/>
        <v>Jun-2026</v>
      </c>
      <c r="I1391" s="13" t="str">
        <f t="shared" si="85"/>
        <v>Sat</v>
      </c>
      <c r="J1391" s="13" t="str">
        <f>Raw_Data!H1391</f>
        <v>Leave</v>
      </c>
      <c r="K1391" s="15" t="str">
        <f>IF(Raw_Data!I1391="","",TIMEVALUE(Raw_Data!I1391))</f>
        <v/>
      </c>
      <c r="L1391" s="15" t="str">
        <f>IF(Raw_Data!J1391="","",TIMEVALUE(Raw_Data!J1391))</f>
        <v/>
      </c>
      <c r="M1391" s="13">
        <f>Raw_Data!K1391</f>
        <v>0</v>
      </c>
      <c r="N1391" s="13">
        <f>Raw_Data!L1391</f>
        <v>0</v>
      </c>
      <c r="O1391" s="13">
        <f>Raw_Data!M1391</f>
        <v>0</v>
      </c>
      <c r="P1391" s="13">
        <f t="shared" si="86"/>
        <v>0</v>
      </c>
      <c r="Q1391" s="13">
        <f>Raw_Data!O1391</f>
        <v>0</v>
      </c>
      <c r="R1391" s="16">
        <f t="shared" si="87"/>
        <v>0</v>
      </c>
      <c r="S1391" s="16">
        <f>Raw_Data!Q1391</f>
        <v>0</v>
      </c>
      <c r="T1391" s="17">
        <f>Raw_Data!R1391</f>
        <v>0</v>
      </c>
      <c r="U1391" s="13" t="str">
        <f>Raw_Data!S1391</f>
        <v>Low</v>
      </c>
      <c r="V1391" s="13" t="str">
        <f>Raw_Data!T1391</f>
        <v>Closed</v>
      </c>
    </row>
    <row r="1392" spans="1:22" x14ac:dyDescent="0.3">
      <c r="A1392" s="13" t="str">
        <f>Raw_Data!A1392</f>
        <v>EMP011</v>
      </c>
      <c r="B1392" s="13" t="str">
        <f>Raw_Data!B1392</f>
        <v>Karan Malhotra</v>
      </c>
      <c r="C1392" s="13" t="str">
        <f>Raw_Data!C1392</f>
        <v>Sales</v>
      </c>
      <c r="D1392" s="13" t="str">
        <f>Raw_Data!D1392</f>
        <v>Senior Executive</v>
      </c>
      <c r="E1392" s="13" t="str">
        <f>Raw_Data!E1392</f>
        <v>Kolkata</v>
      </c>
      <c r="F1392" s="13" t="str">
        <f>Raw_Data!F1392</f>
        <v>Sourav Das</v>
      </c>
      <c r="G1392" s="14">
        <f>DATE(VALUE(RIGHT(Raw_Data!G1392,4)),VALUE(MID(Raw_Data!G1392,4,2)),VALUE(LEFT(Raw_Data!G1392,2)))</f>
        <v>46193</v>
      </c>
      <c r="H1392" s="13" t="str">
        <f t="shared" si="84"/>
        <v>Jun-2026</v>
      </c>
      <c r="I1392" s="13" t="str">
        <f t="shared" si="85"/>
        <v>Sat</v>
      </c>
      <c r="J1392" s="13" t="str">
        <f>Raw_Data!H1392</f>
        <v>Present</v>
      </c>
      <c r="K1392" s="15">
        <f>IF(Raw_Data!I1392="","",TIMEVALUE(Raw_Data!I1392))</f>
        <v>0.37708333333333333</v>
      </c>
      <c r="L1392" s="15">
        <f>IF(Raw_Data!J1392="","",TIMEVALUE(Raw_Data!J1392))</f>
        <v>0.71319444444444446</v>
      </c>
      <c r="M1392" s="13">
        <f>Raw_Data!K1392</f>
        <v>8.07</v>
      </c>
      <c r="N1392" s="13">
        <f>Raw_Data!L1392</f>
        <v>21</v>
      </c>
      <c r="O1392" s="13">
        <f>Raw_Data!M1392</f>
        <v>15</v>
      </c>
      <c r="P1392" s="13">
        <f t="shared" si="86"/>
        <v>6</v>
      </c>
      <c r="Q1392" s="13">
        <f>Raw_Data!O1392</f>
        <v>21</v>
      </c>
      <c r="R1392" s="16">
        <f t="shared" si="87"/>
        <v>71.428571428571431</v>
      </c>
      <c r="S1392" s="16">
        <f>Raw_Data!Q1392</f>
        <v>71.400000000000006</v>
      </c>
      <c r="T1392" s="17">
        <f>Raw_Data!R1392</f>
        <v>7.0000000000000007E-2</v>
      </c>
      <c r="U1392" s="13" t="str">
        <f>Raw_Data!S1392</f>
        <v>Low</v>
      </c>
      <c r="V1392" s="13" t="str">
        <f>Raw_Data!T1392</f>
        <v>Pending</v>
      </c>
    </row>
    <row r="1393" spans="1:22" x14ac:dyDescent="0.3">
      <c r="A1393" s="13" t="str">
        <f>Raw_Data!A1393</f>
        <v>EMP012</v>
      </c>
      <c r="B1393" s="13" t="str">
        <f>Raw_Data!B1393</f>
        <v>Tanya Bose</v>
      </c>
      <c r="C1393" s="13" t="str">
        <f>Raw_Data!C1393</f>
        <v>HR</v>
      </c>
      <c r="D1393" s="13" t="str">
        <f>Raw_Data!D1393</f>
        <v>HR Executive</v>
      </c>
      <c r="E1393" s="13" t="str">
        <f>Raw_Data!E1393</f>
        <v>Kolkata</v>
      </c>
      <c r="F1393" s="13" t="str">
        <f>Raw_Data!F1393</f>
        <v>Ritu Ghosh</v>
      </c>
      <c r="G1393" s="14">
        <f>DATE(VALUE(RIGHT(Raw_Data!G1393,4)),VALUE(MID(Raw_Data!G1393,4,2)),VALUE(LEFT(Raw_Data!G1393,2)))</f>
        <v>46193</v>
      </c>
      <c r="H1393" s="13" t="str">
        <f t="shared" si="84"/>
        <v>Jun-2026</v>
      </c>
      <c r="I1393" s="13" t="str">
        <f t="shared" si="85"/>
        <v>Sat</v>
      </c>
      <c r="J1393" s="13" t="str">
        <f>Raw_Data!H1393</f>
        <v>Present</v>
      </c>
      <c r="K1393" s="15">
        <f>IF(Raw_Data!I1393="","",TIMEVALUE(Raw_Data!I1393))</f>
        <v>0.38819444444444445</v>
      </c>
      <c r="L1393" s="15">
        <f>IF(Raw_Data!J1393="","",TIMEVALUE(Raw_Data!J1393))</f>
        <v>0.70625000000000004</v>
      </c>
      <c r="M1393" s="13">
        <f>Raw_Data!K1393</f>
        <v>7.64</v>
      </c>
      <c r="N1393" s="13">
        <f>Raw_Data!L1393</f>
        <v>11</v>
      </c>
      <c r="O1393" s="13">
        <f>Raw_Data!M1393</f>
        <v>9</v>
      </c>
      <c r="P1393" s="13">
        <f t="shared" si="86"/>
        <v>2</v>
      </c>
      <c r="Q1393" s="13">
        <f>Raw_Data!O1393</f>
        <v>11</v>
      </c>
      <c r="R1393" s="16">
        <f t="shared" si="87"/>
        <v>81.818181818181827</v>
      </c>
      <c r="S1393" s="16">
        <f>Raw_Data!Q1393</f>
        <v>81.8</v>
      </c>
      <c r="T1393" s="17">
        <f>Raw_Data!R1393</f>
        <v>0</v>
      </c>
      <c r="U1393" s="13" t="str">
        <f>Raw_Data!S1393</f>
        <v>High</v>
      </c>
      <c r="V1393" s="13" t="str">
        <f>Raw_Data!T1393</f>
        <v>In Progress</v>
      </c>
    </row>
    <row r="1394" spans="1:22" x14ac:dyDescent="0.3">
      <c r="A1394" s="13" t="str">
        <f>Raw_Data!A1394</f>
        <v>EMP013</v>
      </c>
      <c r="B1394" s="13" t="str">
        <f>Raw_Data!B1394</f>
        <v>Aditya Jain</v>
      </c>
      <c r="C1394" s="13" t="str">
        <f>Raw_Data!C1394</f>
        <v>Customer Support</v>
      </c>
      <c r="D1394" s="13" t="str">
        <f>Raw_Data!D1394</f>
        <v>Support Executive</v>
      </c>
      <c r="E1394" s="13" t="str">
        <f>Raw_Data!E1394</f>
        <v>Kolkata</v>
      </c>
      <c r="F1394" s="13" t="str">
        <f>Raw_Data!F1394</f>
        <v>Ritu Ghosh</v>
      </c>
      <c r="G1394" s="14">
        <f>DATE(VALUE(RIGHT(Raw_Data!G1394,4)),VALUE(MID(Raw_Data!G1394,4,2)),VALUE(LEFT(Raw_Data!G1394,2)))</f>
        <v>46193</v>
      </c>
      <c r="H1394" s="13" t="str">
        <f t="shared" si="84"/>
        <v>Jun-2026</v>
      </c>
      <c r="I1394" s="13" t="str">
        <f t="shared" si="85"/>
        <v>Sat</v>
      </c>
      <c r="J1394" s="13" t="str">
        <f>Raw_Data!H1394</f>
        <v>Present</v>
      </c>
      <c r="K1394" s="15">
        <f>IF(Raw_Data!I1394="","",TIMEVALUE(Raw_Data!I1394))</f>
        <v>0.38263888888888886</v>
      </c>
      <c r="L1394" s="15">
        <f>IF(Raw_Data!J1394="","",TIMEVALUE(Raw_Data!J1394))</f>
        <v>0.77013888888888893</v>
      </c>
      <c r="M1394" s="13">
        <f>Raw_Data!K1394</f>
        <v>9.3000000000000007</v>
      </c>
      <c r="N1394" s="13">
        <f>Raw_Data!L1394</f>
        <v>27</v>
      </c>
      <c r="O1394" s="13">
        <f>Raw_Data!M1394</f>
        <v>22</v>
      </c>
      <c r="P1394" s="13">
        <f t="shared" si="86"/>
        <v>5</v>
      </c>
      <c r="Q1394" s="13">
        <f>Raw_Data!O1394</f>
        <v>27</v>
      </c>
      <c r="R1394" s="16">
        <f t="shared" si="87"/>
        <v>81.481481481481481</v>
      </c>
      <c r="S1394" s="16">
        <f>Raw_Data!Q1394</f>
        <v>81.5</v>
      </c>
      <c r="T1394" s="17">
        <f>Raw_Data!R1394</f>
        <v>1.3</v>
      </c>
      <c r="U1394" s="13" t="str">
        <f>Raw_Data!S1394</f>
        <v>Low</v>
      </c>
      <c r="V1394" s="13" t="str">
        <f>Raw_Data!T1394</f>
        <v>Pending</v>
      </c>
    </row>
    <row r="1395" spans="1:22" x14ac:dyDescent="0.3">
      <c r="A1395" s="13" t="str">
        <f>Raw_Data!A1395</f>
        <v>EMP014</v>
      </c>
      <c r="B1395" s="13" t="str">
        <f>Raw_Data!B1395</f>
        <v>Neha Agarwal</v>
      </c>
      <c r="C1395" s="13" t="str">
        <f>Raw_Data!C1395</f>
        <v>Customer Support</v>
      </c>
      <c r="D1395" s="13" t="str">
        <f>Raw_Data!D1395</f>
        <v>Support Executive</v>
      </c>
      <c r="E1395" s="13" t="str">
        <f>Raw_Data!E1395</f>
        <v>Kolkata</v>
      </c>
      <c r="F1395" s="13" t="str">
        <f>Raw_Data!F1395</f>
        <v>Ritu Ghosh</v>
      </c>
      <c r="G1395" s="14">
        <f>DATE(VALUE(RIGHT(Raw_Data!G1395,4)),VALUE(MID(Raw_Data!G1395,4,2)),VALUE(LEFT(Raw_Data!G1395,2)))</f>
        <v>46193</v>
      </c>
      <c r="H1395" s="13" t="str">
        <f t="shared" si="84"/>
        <v>Jun-2026</v>
      </c>
      <c r="I1395" s="13" t="str">
        <f t="shared" si="85"/>
        <v>Sat</v>
      </c>
      <c r="J1395" s="13" t="str">
        <f>Raw_Data!H1395</f>
        <v>Present</v>
      </c>
      <c r="K1395" s="15">
        <f>IF(Raw_Data!I1395="","",TIMEVALUE(Raw_Data!I1395))</f>
        <v>0.375</v>
      </c>
      <c r="L1395" s="15">
        <f>IF(Raw_Data!J1395="","",TIMEVALUE(Raw_Data!J1395))</f>
        <v>0.76111111111111107</v>
      </c>
      <c r="M1395" s="13">
        <f>Raw_Data!K1395</f>
        <v>9.27</v>
      </c>
      <c r="N1395" s="13">
        <f>Raw_Data!L1395</f>
        <v>33</v>
      </c>
      <c r="O1395" s="13">
        <f>Raw_Data!M1395</f>
        <v>33</v>
      </c>
      <c r="P1395" s="13">
        <f t="shared" si="86"/>
        <v>0</v>
      </c>
      <c r="Q1395" s="13">
        <f>Raw_Data!O1395</f>
        <v>33</v>
      </c>
      <c r="R1395" s="16">
        <f t="shared" si="87"/>
        <v>100</v>
      </c>
      <c r="S1395" s="16">
        <f>Raw_Data!Q1395</f>
        <v>100</v>
      </c>
      <c r="T1395" s="17">
        <f>Raw_Data!R1395</f>
        <v>1.27</v>
      </c>
      <c r="U1395" s="13" t="str">
        <f>Raw_Data!S1395</f>
        <v>Low</v>
      </c>
      <c r="V1395" s="13" t="str">
        <f>Raw_Data!T1395</f>
        <v>Closed</v>
      </c>
    </row>
    <row r="1396" spans="1:22" x14ac:dyDescent="0.3">
      <c r="A1396" s="13" t="str">
        <f>Raw_Data!A1396</f>
        <v>EMP015</v>
      </c>
      <c r="B1396" s="13" t="str">
        <f>Raw_Data!B1396</f>
        <v>Siddharth Roy</v>
      </c>
      <c r="C1396" s="13" t="str">
        <f>Raw_Data!C1396</f>
        <v>Customer Support</v>
      </c>
      <c r="D1396" s="13" t="str">
        <f>Raw_Data!D1396</f>
        <v>Senior Executive</v>
      </c>
      <c r="E1396" s="13" t="str">
        <f>Raw_Data!E1396</f>
        <v>Kolkata</v>
      </c>
      <c r="F1396" s="13" t="str">
        <f>Raw_Data!F1396</f>
        <v>Ritu Ghosh</v>
      </c>
      <c r="G1396" s="14">
        <f>DATE(VALUE(RIGHT(Raw_Data!G1396,4)),VALUE(MID(Raw_Data!G1396,4,2)),VALUE(LEFT(Raw_Data!G1396,2)))</f>
        <v>46193</v>
      </c>
      <c r="H1396" s="13" t="str">
        <f t="shared" si="84"/>
        <v>Jun-2026</v>
      </c>
      <c r="I1396" s="13" t="str">
        <f t="shared" si="85"/>
        <v>Sat</v>
      </c>
      <c r="J1396" s="13" t="str">
        <f>Raw_Data!H1396</f>
        <v>Present</v>
      </c>
      <c r="K1396" s="15">
        <f>IF(Raw_Data!I1396="","",TIMEVALUE(Raw_Data!I1396))</f>
        <v>0.38194444444444442</v>
      </c>
      <c r="L1396" s="15">
        <f>IF(Raw_Data!J1396="","",TIMEVALUE(Raw_Data!J1396))</f>
        <v>0.69652777777777775</v>
      </c>
      <c r="M1396" s="13">
        <f>Raw_Data!K1396</f>
        <v>7.55</v>
      </c>
      <c r="N1396" s="13">
        <f>Raw_Data!L1396</f>
        <v>19</v>
      </c>
      <c r="O1396" s="13">
        <f>Raw_Data!M1396</f>
        <v>19</v>
      </c>
      <c r="P1396" s="13">
        <f t="shared" si="86"/>
        <v>0</v>
      </c>
      <c r="Q1396" s="13">
        <f>Raw_Data!O1396</f>
        <v>19</v>
      </c>
      <c r="R1396" s="16">
        <f t="shared" si="87"/>
        <v>100</v>
      </c>
      <c r="S1396" s="16">
        <f>Raw_Data!Q1396</f>
        <v>100</v>
      </c>
      <c r="T1396" s="17">
        <f>Raw_Data!R1396</f>
        <v>0</v>
      </c>
      <c r="U1396" s="13" t="str">
        <f>Raw_Data!S1396</f>
        <v>Low</v>
      </c>
      <c r="V1396" s="13" t="str">
        <f>Raw_Data!T1396</f>
        <v>Closed</v>
      </c>
    </row>
    <row r="1397" spans="1:22" x14ac:dyDescent="0.3">
      <c r="A1397" s="13" t="str">
        <f>Raw_Data!A1397</f>
        <v>EMP016</v>
      </c>
      <c r="B1397" s="13" t="str">
        <f>Raw_Data!B1397</f>
        <v>Pooja Saha</v>
      </c>
      <c r="C1397" s="13" t="str">
        <f>Raw_Data!C1397</f>
        <v>Operations</v>
      </c>
      <c r="D1397" s="13" t="str">
        <f>Raw_Data!D1397</f>
        <v>Process Executive</v>
      </c>
      <c r="E1397" s="13" t="str">
        <f>Raw_Data!E1397</f>
        <v>Durgapur</v>
      </c>
      <c r="F1397" s="13" t="str">
        <f>Raw_Data!F1397</f>
        <v>Amit Roy</v>
      </c>
      <c r="G1397" s="14">
        <f>DATE(VALUE(RIGHT(Raw_Data!G1397,4)),VALUE(MID(Raw_Data!G1397,4,2)),VALUE(LEFT(Raw_Data!G1397,2)))</f>
        <v>46193</v>
      </c>
      <c r="H1397" s="13" t="str">
        <f t="shared" si="84"/>
        <v>Jun-2026</v>
      </c>
      <c r="I1397" s="13" t="str">
        <f t="shared" si="85"/>
        <v>Sat</v>
      </c>
      <c r="J1397" s="13" t="str">
        <f>Raw_Data!H1397</f>
        <v>Present</v>
      </c>
      <c r="K1397" s="15">
        <f>IF(Raw_Data!I1397="","",TIMEVALUE(Raw_Data!I1397))</f>
        <v>0.38750000000000001</v>
      </c>
      <c r="L1397" s="15">
        <f>IF(Raw_Data!J1397="","",TIMEVALUE(Raw_Data!J1397))</f>
        <v>0.72986111111111107</v>
      </c>
      <c r="M1397" s="13">
        <f>Raw_Data!K1397</f>
        <v>8.23</v>
      </c>
      <c r="N1397" s="13">
        <f>Raw_Data!L1397</f>
        <v>26</v>
      </c>
      <c r="O1397" s="13">
        <f>Raw_Data!M1397</f>
        <v>25</v>
      </c>
      <c r="P1397" s="13">
        <f t="shared" si="86"/>
        <v>1</v>
      </c>
      <c r="Q1397" s="13">
        <f>Raw_Data!O1397</f>
        <v>26</v>
      </c>
      <c r="R1397" s="16">
        <f t="shared" si="87"/>
        <v>96.15384615384616</v>
      </c>
      <c r="S1397" s="16">
        <f>Raw_Data!Q1397</f>
        <v>96.2</v>
      </c>
      <c r="T1397" s="17">
        <f>Raw_Data!R1397</f>
        <v>0.23</v>
      </c>
      <c r="U1397" s="13" t="str">
        <f>Raw_Data!S1397</f>
        <v>Low</v>
      </c>
      <c r="V1397" s="13" t="str">
        <f>Raw_Data!T1397</f>
        <v>In Progress</v>
      </c>
    </row>
    <row r="1398" spans="1:22" x14ac:dyDescent="0.3">
      <c r="A1398" s="13" t="str">
        <f>Raw_Data!A1398</f>
        <v>EMP017</v>
      </c>
      <c r="B1398" s="13" t="str">
        <f>Raw_Data!B1398</f>
        <v>Abhishek Paul</v>
      </c>
      <c r="C1398" s="13" t="str">
        <f>Raw_Data!C1398</f>
        <v>Operations</v>
      </c>
      <c r="D1398" s="13" t="str">
        <f>Raw_Data!D1398</f>
        <v>Process Executive</v>
      </c>
      <c r="E1398" s="13" t="str">
        <f>Raw_Data!E1398</f>
        <v>Durgapur</v>
      </c>
      <c r="F1398" s="13" t="str">
        <f>Raw_Data!F1398</f>
        <v>Amit Roy</v>
      </c>
      <c r="G1398" s="14">
        <f>DATE(VALUE(RIGHT(Raw_Data!G1398,4)),VALUE(MID(Raw_Data!G1398,4,2)),VALUE(LEFT(Raw_Data!G1398,2)))</f>
        <v>46193</v>
      </c>
      <c r="H1398" s="13" t="str">
        <f t="shared" si="84"/>
        <v>Jun-2026</v>
      </c>
      <c r="I1398" s="13" t="str">
        <f t="shared" si="85"/>
        <v>Sat</v>
      </c>
      <c r="J1398" s="13" t="str">
        <f>Raw_Data!H1398</f>
        <v>Present</v>
      </c>
      <c r="K1398" s="15">
        <f>IF(Raw_Data!I1398="","",TIMEVALUE(Raw_Data!I1398))</f>
        <v>0.37847222222222221</v>
      </c>
      <c r="L1398" s="15">
        <f>IF(Raw_Data!J1398="","",TIMEVALUE(Raw_Data!J1398))</f>
        <v>0.75486111111111109</v>
      </c>
      <c r="M1398" s="13">
        <f>Raw_Data!K1398</f>
        <v>9.0399999999999991</v>
      </c>
      <c r="N1398" s="13">
        <f>Raw_Data!L1398</f>
        <v>20</v>
      </c>
      <c r="O1398" s="13">
        <f>Raw_Data!M1398</f>
        <v>17</v>
      </c>
      <c r="P1398" s="13">
        <f t="shared" si="86"/>
        <v>3</v>
      </c>
      <c r="Q1398" s="13">
        <f>Raw_Data!O1398</f>
        <v>20</v>
      </c>
      <c r="R1398" s="16">
        <f t="shared" si="87"/>
        <v>85</v>
      </c>
      <c r="S1398" s="16">
        <f>Raw_Data!Q1398</f>
        <v>85</v>
      </c>
      <c r="T1398" s="17">
        <f>Raw_Data!R1398</f>
        <v>1.04</v>
      </c>
      <c r="U1398" s="13" t="str">
        <f>Raw_Data!S1398</f>
        <v>Critical</v>
      </c>
      <c r="V1398" s="13" t="str">
        <f>Raw_Data!T1398</f>
        <v>In Progress</v>
      </c>
    </row>
    <row r="1399" spans="1:22" x14ac:dyDescent="0.3">
      <c r="A1399" s="13" t="str">
        <f>Raw_Data!A1399</f>
        <v>EMP018</v>
      </c>
      <c r="B1399" s="13" t="str">
        <f>Raw_Data!B1399</f>
        <v>Nandini Ghosh</v>
      </c>
      <c r="C1399" s="13" t="str">
        <f>Raw_Data!C1399</f>
        <v>Finance</v>
      </c>
      <c r="D1399" s="13" t="str">
        <f>Raw_Data!D1399</f>
        <v>Finance Executive</v>
      </c>
      <c r="E1399" s="13" t="str">
        <f>Raw_Data!E1399</f>
        <v>Durgapur</v>
      </c>
      <c r="F1399" s="13" t="str">
        <f>Raw_Data!F1399</f>
        <v>Neha Sen</v>
      </c>
      <c r="G1399" s="14">
        <f>DATE(VALUE(RIGHT(Raw_Data!G1399,4)),VALUE(MID(Raw_Data!G1399,4,2)),VALUE(LEFT(Raw_Data!G1399,2)))</f>
        <v>46193</v>
      </c>
      <c r="H1399" s="13" t="str">
        <f t="shared" si="84"/>
        <v>Jun-2026</v>
      </c>
      <c r="I1399" s="13" t="str">
        <f t="shared" si="85"/>
        <v>Sat</v>
      </c>
      <c r="J1399" s="13" t="str">
        <f>Raw_Data!H1399</f>
        <v>Present</v>
      </c>
      <c r="K1399" s="15">
        <f>IF(Raw_Data!I1399="","",TIMEVALUE(Raw_Data!I1399))</f>
        <v>0.37777777777777777</v>
      </c>
      <c r="L1399" s="15">
        <f>IF(Raw_Data!J1399="","",TIMEVALUE(Raw_Data!J1399))</f>
        <v>0.75763888888888886</v>
      </c>
      <c r="M1399" s="13">
        <f>Raw_Data!K1399</f>
        <v>9.1300000000000008</v>
      </c>
      <c r="N1399" s="13">
        <f>Raw_Data!L1399</f>
        <v>20</v>
      </c>
      <c r="O1399" s="13">
        <f>Raw_Data!M1399</f>
        <v>18</v>
      </c>
      <c r="P1399" s="13">
        <f t="shared" si="86"/>
        <v>2</v>
      </c>
      <c r="Q1399" s="13">
        <f>Raw_Data!O1399</f>
        <v>20</v>
      </c>
      <c r="R1399" s="16">
        <f t="shared" si="87"/>
        <v>90</v>
      </c>
      <c r="S1399" s="16">
        <f>Raw_Data!Q1399</f>
        <v>90</v>
      </c>
      <c r="T1399" s="17">
        <f>Raw_Data!R1399</f>
        <v>1.1299999999999999</v>
      </c>
      <c r="U1399" s="13" t="str">
        <f>Raw_Data!S1399</f>
        <v>Low</v>
      </c>
      <c r="V1399" s="13" t="str">
        <f>Raw_Data!T1399</f>
        <v>In Progress</v>
      </c>
    </row>
    <row r="1400" spans="1:22" x14ac:dyDescent="0.3">
      <c r="A1400" s="13" t="str">
        <f>Raw_Data!A1400</f>
        <v>EMP019</v>
      </c>
      <c r="B1400" s="13" t="str">
        <f>Raw_Data!B1400</f>
        <v>Manish Kumar</v>
      </c>
      <c r="C1400" s="13" t="str">
        <f>Raw_Data!C1400</f>
        <v>Sales</v>
      </c>
      <c r="D1400" s="13" t="str">
        <f>Raw_Data!D1400</f>
        <v>Sales Executive</v>
      </c>
      <c r="E1400" s="13" t="str">
        <f>Raw_Data!E1400</f>
        <v>Durgapur</v>
      </c>
      <c r="F1400" s="13" t="str">
        <f>Raw_Data!F1400</f>
        <v>Sourav Das</v>
      </c>
      <c r="G1400" s="14">
        <f>DATE(VALUE(RIGHT(Raw_Data!G1400,4)),VALUE(MID(Raw_Data!G1400,4,2)),VALUE(LEFT(Raw_Data!G1400,2)))</f>
        <v>46193</v>
      </c>
      <c r="H1400" s="13" t="str">
        <f t="shared" si="84"/>
        <v>Jun-2026</v>
      </c>
      <c r="I1400" s="13" t="str">
        <f t="shared" si="85"/>
        <v>Sat</v>
      </c>
      <c r="J1400" s="13" t="str">
        <f>Raw_Data!H1400</f>
        <v>Present</v>
      </c>
      <c r="K1400" s="15">
        <f>IF(Raw_Data!I1400="","",TIMEVALUE(Raw_Data!I1400))</f>
        <v>0.4284722222222222</v>
      </c>
      <c r="L1400" s="15">
        <f>IF(Raw_Data!J1400="","",TIMEVALUE(Raw_Data!J1400))</f>
        <v>0.78125</v>
      </c>
      <c r="M1400" s="13">
        <f>Raw_Data!K1400</f>
        <v>8.48</v>
      </c>
      <c r="N1400" s="13">
        <f>Raw_Data!L1400</f>
        <v>10</v>
      </c>
      <c r="O1400" s="13">
        <f>Raw_Data!M1400</f>
        <v>8</v>
      </c>
      <c r="P1400" s="13">
        <f t="shared" si="86"/>
        <v>2</v>
      </c>
      <c r="Q1400" s="13">
        <f>Raw_Data!O1400</f>
        <v>10</v>
      </c>
      <c r="R1400" s="16">
        <f t="shared" si="87"/>
        <v>80</v>
      </c>
      <c r="S1400" s="16">
        <f>Raw_Data!Q1400</f>
        <v>80</v>
      </c>
      <c r="T1400" s="17">
        <f>Raw_Data!R1400</f>
        <v>0.48</v>
      </c>
      <c r="U1400" s="13" t="str">
        <f>Raw_Data!S1400</f>
        <v>Medium</v>
      </c>
      <c r="V1400" s="13" t="str">
        <f>Raw_Data!T1400</f>
        <v>In Progress</v>
      </c>
    </row>
    <row r="1401" spans="1:22" x14ac:dyDescent="0.3">
      <c r="A1401" s="13" t="str">
        <f>Raw_Data!A1401</f>
        <v>EMP020</v>
      </c>
      <c r="B1401" s="13" t="str">
        <f>Raw_Data!B1401</f>
        <v>Riya Chatterjee</v>
      </c>
      <c r="C1401" s="13" t="str">
        <f>Raw_Data!C1401</f>
        <v>Customer Support</v>
      </c>
      <c r="D1401" s="13" t="str">
        <f>Raw_Data!D1401</f>
        <v>Support Executive</v>
      </c>
      <c r="E1401" s="13" t="str">
        <f>Raw_Data!E1401</f>
        <v>Durgapur</v>
      </c>
      <c r="F1401" s="13" t="str">
        <f>Raw_Data!F1401</f>
        <v>Ritu Ghosh</v>
      </c>
      <c r="G1401" s="14">
        <f>DATE(VALUE(RIGHT(Raw_Data!G1401,4)),VALUE(MID(Raw_Data!G1401,4,2)),VALUE(LEFT(Raw_Data!G1401,2)))</f>
        <v>46193</v>
      </c>
      <c r="H1401" s="13" t="str">
        <f t="shared" si="84"/>
        <v>Jun-2026</v>
      </c>
      <c r="I1401" s="13" t="str">
        <f t="shared" si="85"/>
        <v>Sat</v>
      </c>
      <c r="J1401" s="13" t="str">
        <f>Raw_Data!H1401</f>
        <v>Present</v>
      </c>
      <c r="K1401" s="15">
        <f>IF(Raw_Data!I1401="","",TIMEVALUE(Raw_Data!I1401))</f>
        <v>0.37638888888888888</v>
      </c>
      <c r="L1401" s="15">
        <f>IF(Raw_Data!J1401="","",TIMEVALUE(Raw_Data!J1401))</f>
        <v>0.69930555555555551</v>
      </c>
      <c r="M1401" s="13">
        <f>Raw_Data!K1401</f>
        <v>7.76</v>
      </c>
      <c r="N1401" s="13">
        <f>Raw_Data!L1401</f>
        <v>26</v>
      </c>
      <c r="O1401" s="13">
        <f>Raw_Data!M1401</f>
        <v>18</v>
      </c>
      <c r="P1401" s="13">
        <f t="shared" si="86"/>
        <v>8</v>
      </c>
      <c r="Q1401" s="13">
        <f>Raw_Data!O1401</f>
        <v>26</v>
      </c>
      <c r="R1401" s="16">
        <f t="shared" si="87"/>
        <v>69.230769230769226</v>
      </c>
      <c r="S1401" s="16">
        <f>Raw_Data!Q1401</f>
        <v>69.2</v>
      </c>
      <c r="T1401" s="17">
        <f>Raw_Data!R1401</f>
        <v>0</v>
      </c>
      <c r="U1401" s="13" t="str">
        <f>Raw_Data!S1401</f>
        <v>Critical</v>
      </c>
      <c r="V1401" s="13" t="str">
        <f>Raw_Data!T1401</f>
        <v>Backlog</v>
      </c>
    </row>
    <row r="1402" spans="1:22" x14ac:dyDescent="0.3">
      <c r="A1402" s="13" t="str">
        <f>Raw_Data!A1402</f>
        <v>EMP001</v>
      </c>
      <c r="B1402" s="13" t="str">
        <f>Raw_Data!B1402</f>
        <v>Aarav Sharma</v>
      </c>
      <c r="C1402" s="13" t="str">
        <f>Raw_Data!C1402</f>
        <v>Operations</v>
      </c>
      <c r="D1402" s="13" t="str">
        <f>Raw_Data!D1402</f>
        <v>MIS Executive</v>
      </c>
      <c r="E1402" s="13" t="str">
        <f>Raw_Data!E1402</f>
        <v>Kolkata</v>
      </c>
      <c r="F1402" s="13" t="str">
        <f>Raw_Data!F1402</f>
        <v>Amit Roy</v>
      </c>
      <c r="G1402" s="14">
        <f>DATE(VALUE(RIGHT(Raw_Data!G1402,4)),VALUE(MID(Raw_Data!G1402,4,2)),VALUE(LEFT(Raw_Data!G1402,2)))</f>
        <v>46195</v>
      </c>
      <c r="H1402" s="13" t="str">
        <f t="shared" si="84"/>
        <v>Jun-2026</v>
      </c>
      <c r="I1402" s="13" t="str">
        <f t="shared" si="85"/>
        <v>Mon</v>
      </c>
      <c r="J1402" s="13" t="str">
        <f>Raw_Data!H1402</f>
        <v>Present</v>
      </c>
      <c r="K1402" s="15">
        <f>IF(Raw_Data!I1402="","",TIMEVALUE(Raw_Data!I1402))</f>
        <v>0.41944444444444445</v>
      </c>
      <c r="L1402" s="15">
        <f>IF(Raw_Data!J1402="","",TIMEVALUE(Raw_Data!J1402))</f>
        <v>0.81111111111111112</v>
      </c>
      <c r="M1402" s="13">
        <f>Raw_Data!K1402</f>
        <v>9.41</v>
      </c>
      <c r="N1402" s="13">
        <f>Raw_Data!L1402</f>
        <v>28</v>
      </c>
      <c r="O1402" s="13">
        <f>Raw_Data!M1402</f>
        <v>28</v>
      </c>
      <c r="P1402" s="13">
        <f t="shared" si="86"/>
        <v>0</v>
      </c>
      <c r="Q1402" s="13">
        <f>Raw_Data!O1402</f>
        <v>28</v>
      </c>
      <c r="R1402" s="16">
        <f t="shared" si="87"/>
        <v>100</v>
      </c>
      <c r="S1402" s="16">
        <f>Raw_Data!Q1402</f>
        <v>100</v>
      </c>
      <c r="T1402" s="17">
        <f>Raw_Data!R1402</f>
        <v>1.41</v>
      </c>
      <c r="U1402" s="13" t="str">
        <f>Raw_Data!S1402</f>
        <v>Low</v>
      </c>
      <c r="V1402" s="13" t="str">
        <f>Raw_Data!T1402</f>
        <v>Closed</v>
      </c>
    </row>
    <row r="1403" spans="1:22" x14ac:dyDescent="0.3">
      <c r="A1403" s="13" t="str">
        <f>Raw_Data!A1403</f>
        <v>EMP002</v>
      </c>
      <c r="B1403" s="13" t="str">
        <f>Raw_Data!B1403</f>
        <v>Priya Singh</v>
      </c>
      <c r="C1403" s="13" t="str">
        <f>Raw_Data!C1403</f>
        <v>Operations</v>
      </c>
      <c r="D1403" s="13" t="str">
        <f>Raw_Data!D1403</f>
        <v>Process Executive</v>
      </c>
      <c r="E1403" s="13" t="str">
        <f>Raw_Data!E1403</f>
        <v>Kolkata</v>
      </c>
      <c r="F1403" s="13" t="str">
        <f>Raw_Data!F1403</f>
        <v>Amit Roy</v>
      </c>
      <c r="G1403" s="14">
        <f>DATE(VALUE(RIGHT(Raw_Data!G1403,4)),VALUE(MID(Raw_Data!G1403,4,2)),VALUE(LEFT(Raw_Data!G1403,2)))</f>
        <v>46195</v>
      </c>
      <c r="H1403" s="13" t="str">
        <f t="shared" si="84"/>
        <v>Jun-2026</v>
      </c>
      <c r="I1403" s="13" t="str">
        <f t="shared" si="85"/>
        <v>Mon</v>
      </c>
      <c r="J1403" s="13" t="str">
        <f>Raw_Data!H1403</f>
        <v>Present</v>
      </c>
      <c r="K1403" s="15">
        <f>IF(Raw_Data!I1403="","",TIMEVALUE(Raw_Data!I1403))</f>
        <v>0.38124999999999998</v>
      </c>
      <c r="L1403" s="15">
        <f>IF(Raw_Data!J1403="","",TIMEVALUE(Raw_Data!J1403))</f>
        <v>0.7270833333333333</v>
      </c>
      <c r="M1403" s="13">
        <f>Raw_Data!K1403</f>
        <v>8.3000000000000007</v>
      </c>
      <c r="N1403" s="13">
        <f>Raw_Data!L1403</f>
        <v>25</v>
      </c>
      <c r="O1403" s="13">
        <f>Raw_Data!M1403</f>
        <v>25</v>
      </c>
      <c r="P1403" s="13">
        <f t="shared" si="86"/>
        <v>0</v>
      </c>
      <c r="Q1403" s="13">
        <f>Raw_Data!O1403</f>
        <v>25</v>
      </c>
      <c r="R1403" s="16">
        <f t="shared" si="87"/>
        <v>100</v>
      </c>
      <c r="S1403" s="16">
        <f>Raw_Data!Q1403</f>
        <v>100</v>
      </c>
      <c r="T1403" s="17">
        <f>Raw_Data!R1403</f>
        <v>0.3</v>
      </c>
      <c r="U1403" s="13" t="str">
        <f>Raw_Data!S1403</f>
        <v>Low</v>
      </c>
      <c r="V1403" s="13" t="str">
        <f>Raw_Data!T1403</f>
        <v>Closed</v>
      </c>
    </row>
    <row r="1404" spans="1:22" x14ac:dyDescent="0.3">
      <c r="A1404" s="13" t="str">
        <f>Raw_Data!A1404</f>
        <v>EMP003</v>
      </c>
      <c r="B1404" s="13" t="str">
        <f>Raw_Data!B1404</f>
        <v>Rahul Verma</v>
      </c>
      <c r="C1404" s="13" t="str">
        <f>Raw_Data!C1404</f>
        <v>Operations</v>
      </c>
      <c r="D1404" s="13" t="str">
        <f>Raw_Data!D1404</f>
        <v>Process Executive</v>
      </c>
      <c r="E1404" s="13" t="str">
        <f>Raw_Data!E1404</f>
        <v>Kolkata</v>
      </c>
      <c r="F1404" s="13" t="str">
        <f>Raw_Data!F1404</f>
        <v>Amit Roy</v>
      </c>
      <c r="G1404" s="14">
        <f>DATE(VALUE(RIGHT(Raw_Data!G1404,4)),VALUE(MID(Raw_Data!G1404,4,2)),VALUE(LEFT(Raw_Data!G1404,2)))</f>
        <v>46195</v>
      </c>
      <c r="H1404" s="13" t="str">
        <f t="shared" si="84"/>
        <v>Jun-2026</v>
      </c>
      <c r="I1404" s="13" t="str">
        <f t="shared" si="85"/>
        <v>Mon</v>
      </c>
      <c r="J1404" s="13" t="str">
        <f>Raw_Data!H1404</f>
        <v>Present</v>
      </c>
      <c r="K1404" s="15">
        <f>IF(Raw_Data!I1404="","",TIMEVALUE(Raw_Data!I1404))</f>
        <v>0.42152777777777778</v>
      </c>
      <c r="L1404" s="15">
        <f>IF(Raw_Data!J1404="","",TIMEVALUE(Raw_Data!J1404))</f>
        <v>0.74236111111111114</v>
      </c>
      <c r="M1404" s="13">
        <f>Raw_Data!K1404</f>
        <v>7.71</v>
      </c>
      <c r="N1404" s="13">
        <f>Raw_Data!L1404</f>
        <v>25</v>
      </c>
      <c r="O1404" s="13">
        <f>Raw_Data!M1404</f>
        <v>18</v>
      </c>
      <c r="P1404" s="13">
        <f t="shared" si="86"/>
        <v>7</v>
      </c>
      <c r="Q1404" s="13">
        <f>Raw_Data!O1404</f>
        <v>25</v>
      </c>
      <c r="R1404" s="16">
        <f t="shared" si="87"/>
        <v>72</v>
      </c>
      <c r="S1404" s="16">
        <f>Raw_Data!Q1404</f>
        <v>72</v>
      </c>
      <c r="T1404" s="17">
        <f>Raw_Data!R1404</f>
        <v>0</v>
      </c>
      <c r="U1404" s="13" t="str">
        <f>Raw_Data!S1404</f>
        <v>Medium</v>
      </c>
      <c r="V1404" s="13" t="str">
        <f>Raw_Data!T1404</f>
        <v>Pending</v>
      </c>
    </row>
    <row r="1405" spans="1:22" x14ac:dyDescent="0.3">
      <c r="A1405" s="13" t="str">
        <f>Raw_Data!A1405</f>
        <v>EMP004</v>
      </c>
      <c r="B1405" s="13" t="str">
        <f>Raw_Data!B1405</f>
        <v>Sneha Das</v>
      </c>
      <c r="C1405" s="13" t="str">
        <f>Raw_Data!C1405</f>
        <v>Operations</v>
      </c>
      <c r="D1405" s="13" t="str">
        <f>Raw_Data!D1405</f>
        <v>Senior Executive</v>
      </c>
      <c r="E1405" s="13" t="str">
        <f>Raw_Data!E1405</f>
        <v>Kolkata</v>
      </c>
      <c r="F1405" s="13" t="str">
        <f>Raw_Data!F1405</f>
        <v>Amit Roy</v>
      </c>
      <c r="G1405" s="14">
        <f>DATE(VALUE(RIGHT(Raw_Data!G1405,4)),VALUE(MID(Raw_Data!G1405,4,2)),VALUE(LEFT(Raw_Data!G1405,2)))</f>
        <v>46195</v>
      </c>
      <c r="H1405" s="13" t="str">
        <f t="shared" si="84"/>
        <v>Jun-2026</v>
      </c>
      <c r="I1405" s="13" t="str">
        <f t="shared" si="85"/>
        <v>Mon</v>
      </c>
      <c r="J1405" s="13" t="str">
        <f>Raw_Data!H1405</f>
        <v>Present</v>
      </c>
      <c r="K1405" s="15">
        <f>IF(Raw_Data!I1405="","",TIMEVALUE(Raw_Data!I1405))</f>
        <v>0.3840277777777778</v>
      </c>
      <c r="L1405" s="15">
        <f>IF(Raw_Data!J1405="","",TIMEVALUE(Raw_Data!J1405))</f>
        <v>0.72083333333333333</v>
      </c>
      <c r="M1405" s="13">
        <f>Raw_Data!K1405</f>
        <v>8.09</v>
      </c>
      <c r="N1405" s="13">
        <f>Raw_Data!L1405</f>
        <v>32</v>
      </c>
      <c r="O1405" s="13">
        <f>Raw_Data!M1405</f>
        <v>30</v>
      </c>
      <c r="P1405" s="13">
        <f t="shared" si="86"/>
        <v>2</v>
      </c>
      <c r="Q1405" s="13">
        <f>Raw_Data!O1405</f>
        <v>32</v>
      </c>
      <c r="R1405" s="16">
        <f t="shared" si="87"/>
        <v>93.75</v>
      </c>
      <c r="S1405" s="16">
        <f>Raw_Data!Q1405</f>
        <v>93.8</v>
      </c>
      <c r="T1405" s="17">
        <f>Raw_Data!R1405</f>
        <v>0.09</v>
      </c>
      <c r="U1405" s="13" t="str">
        <f>Raw_Data!S1405</f>
        <v>Medium</v>
      </c>
      <c r="V1405" s="13" t="str">
        <f>Raw_Data!T1405</f>
        <v>In Progress</v>
      </c>
    </row>
    <row r="1406" spans="1:22" x14ac:dyDescent="0.3">
      <c r="A1406" s="13" t="str">
        <f>Raw_Data!A1406</f>
        <v>EMP005</v>
      </c>
      <c r="B1406" s="13" t="str">
        <f>Raw_Data!B1406</f>
        <v>Vikram Patel</v>
      </c>
      <c r="C1406" s="13" t="str">
        <f>Raw_Data!C1406</f>
        <v>Operations</v>
      </c>
      <c r="D1406" s="13" t="str">
        <f>Raw_Data!D1406</f>
        <v>Process Executive</v>
      </c>
      <c r="E1406" s="13" t="str">
        <f>Raw_Data!E1406</f>
        <v>Kolkata</v>
      </c>
      <c r="F1406" s="13" t="str">
        <f>Raw_Data!F1406</f>
        <v>Amit Roy</v>
      </c>
      <c r="G1406" s="14">
        <f>DATE(VALUE(RIGHT(Raw_Data!G1406,4)),VALUE(MID(Raw_Data!G1406,4,2)),VALUE(LEFT(Raw_Data!G1406,2)))</f>
        <v>46195</v>
      </c>
      <c r="H1406" s="13" t="str">
        <f t="shared" si="84"/>
        <v>Jun-2026</v>
      </c>
      <c r="I1406" s="13" t="str">
        <f t="shared" si="85"/>
        <v>Mon</v>
      </c>
      <c r="J1406" s="13" t="str">
        <f>Raw_Data!H1406</f>
        <v>Present</v>
      </c>
      <c r="K1406" s="15">
        <f>IF(Raw_Data!I1406="","",TIMEVALUE(Raw_Data!I1406))</f>
        <v>0.375</v>
      </c>
      <c r="L1406" s="15">
        <f>IF(Raw_Data!J1406="","",TIMEVALUE(Raw_Data!J1406))</f>
        <v>0.68958333333333333</v>
      </c>
      <c r="M1406" s="13">
        <f>Raw_Data!K1406</f>
        <v>7.55</v>
      </c>
      <c r="N1406" s="13">
        <f>Raw_Data!L1406</f>
        <v>26</v>
      </c>
      <c r="O1406" s="13">
        <f>Raw_Data!M1406</f>
        <v>18</v>
      </c>
      <c r="P1406" s="13">
        <f t="shared" si="86"/>
        <v>8</v>
      </c>
      <c r="Q1406" s="13">
        <f>Raw_Data!O1406</f>
        <v>26</v>
      </c>
      <c r="R1406" s="16">
        <f t="shared" si="87"/>
        <v>69.230769230769226</v>
      </c>
      <c r="S1406" s="16">
        <f>Raw_Data!Q1406</f>
        <v>69.2</v>
      </c>
      <c r="T1406" s="17">
        <f>Raw_Data!R1406</f>
        <v>0</v>
      </c>
      <c r="U1406" s="13" t="str">
        <f>Raw_Data!S1406</f>
        <v>High</v>
      </c>
      <c r="V1406" s="13" t="str">
        <f>Raw_Data!T1406</f>
        <v>Backlog</v>
      </c>
    </row>
    <row r="1407" spans="1:22" x14ac:dyDescent="0.3">
      <c r="A1407" s="13" t="str">
        <f>Raw_Data!A1407</f>
        <v>EMP006</v>
      </c>
      <c r="B1407" s="13" t="str">
        <f>Raw_Data!B1407</f>
        <v>Ananya Gupta</v>
      </c>
      <c r="C1407" s="13" t="str">
        <f>Raw_Data!C1407</f>
        <v>Finance</v>
      </c>
      <c r="D1407" s="13" t="str">
        <f>Raw_Data!D1407</f>
        <v>Finance Executive</v>
      </c>
      <c r="E1407" s="13" t="str">
        <f>Raw_Data!E1407</f>
        <v>Kolkata</v>
      </c>
      <c r="F1407" s="13" t="str">
        <f>Raw_Data!F1407</f>
        <v>Neha Sen</v>
      </c>
      <c r="G1407" s="14">
        <f>DATE(VALUE(RIGHT(Raw_Data!G1407,4)),VALUE(MID(Raw_Data!G1407,4,2)),VALUE(LEFT(Raw_Data!G1407,2)))</f>
        <v>46195</v>
      </c>
      <c r="H1407" s="13" t="str">
        <f t="shared" si="84"/>
        <v>Jun-2026</v>
      </c>
      <c r="I1407" s="13" t="str">
        <f t="shared" si="85"/>
        <v>Mon</v>
      </c>
      <c r="J1407" s="13" t="str">
        <f>Raw_Data!H1407</f>
        <v>Present</v>
      </c>
      <c r="K1407" s="15">
        <f>IF(Raw_Data!I1407="","",TIMEVALUE(Raw_Data!I1407))</f>
        <v>0.38541666666666669</v>
      </c>
      <c r="L1407" s="15">
        <f>IF(Raw_Data!J1407="","",TIMEVALUE(Raw_Data!J1407))</f>
        <v>0.75902777777777775</v>
      </c>
      <c r="M1407" s="13">
        <f>Raw_Data!K1407</f>
        <v>8.98</v>
      </c>
      <c r="N1407" s="13">
        <f>Raw_Data!L1407</f>
        <v>18</v>
      </c>
      <c r="O1407" s="13">
        <f>Raw_Data!M1407</f>
        <v>17</v>
      </c>
      <c r="P1407" s="13">
        <f t="shared" si="86"/>
        <v>1</v>
      </c>
      <c r="Q1407" s="13">
        <f>Raw_Data!O1407</f>
        <v>18</v>
      </c>
      <c r="R1407" s="16">
        <f t="shared" si="87"/>
        <v>94.444444444444443</v>
      </c>
      <c r="S1407" s="16">
        <f>Raw_Data!Q1407</f>
        <v>94.4</v>
      </c>
      <c r="T1407" s="17">
        <f>Raw_Data!R1407</f>
        <v>0.98</v>
      </c>
      <c r="U1407" s="13" t="str">
        <f>Raw_Data!S1407</f>
        <v>Medium</v>
      </c>
      <c r="V1407" s="13" t="str">
        <f>Raw_Data!T1407</f>
        <v>In Progress</v>
      </c>
    </row>
    <row r="1408" spans="1:22" x14ac:dyDescent="0.3">
      <c r="A1408" s="13" t="str">
        <f>Raw_Data!A1408</f>
        <v>EMP007</v>
      </c>
      <c r="B1408" s="13" t="str">
        <f>Raw_Data!B1408</f>
        <v>Rohan Mehta</v>
      </c>
      <c r="C1408" s="13" t="str">
        <f>Raw_Data!C1408</f>
        <v>Finance</v>
      </c>
      <c r="D1408" s="13" t="str">
        <f>Raw_Data!D1408</f>
        <v>Accounts Executive</v>
      </c>
      <c r="E1408" s="13" t="str">
        <f>Raw_Data!E1408</f>
        <v>Kolkata</v>
      </c>
      <c r="F1408" s="13" t="str">
        <f>Raw_Data!F1408</f>
        <v>Neha Sen</v>
      </c>
      <c r="G1408" s="14">
        <f>DATE(VALUE(RIGHT(Raw_Data!G1408,4)),VALUE(MID(Raw_Data!G1408,4,2)),VALUE(LEFT(Raw_Data!G1408,2)))</f>
        <v>46195</v>
      </c>
      <c r="H1408" s="13" t="str">
        <f t="shared" si="84"/>
        <v>Jun-2026</v>
      </c>
      <c r="I1408" s="13" t="str">
        <f t="shared" si="85"/>
        <v>Mon</v>
      </c>
      <c r="J1408" s="13" t="str">
        <f>Raw_Data!H1408</f>
        <v>Present</v>
      </c>
      <c r="K1408" s="15">
        <f>IF(Raw_Data!I1408="","",TIMEVALUE(Raw_Data!I1408))</f>
        <v>0.4236111111111111</v>
      </c>
      <c r="L1408" s="15">
        <f>IF(Raw_Data!J1408="","",TIMEVALUE(Raw_Data!J1408))</f>
        <v>0.7680555555555556</v>
      </c>
      <c r="M1408" s="13">
        <f>Raw_Data!K1408</f>
        <v>8.27</v>
      </c>
      <c r="N1408" s="13">
        <f>Raw_Data!L1408</f>
        <v>15</v>
      </c>
      <c r="O1408" s="13">
        <f>Raw_Data!M1408</f>
        <v>11</v>
      </c>
      <c r="P1408" s="13">
        <f t="shared" si="86"/>
        <v>4</v>
      </c>
      <c r="Q1408" s="13">
        <f>Raw_Data!O1408</f>
        <v>15</v>
      </c>
      <c r="R1408" s="16">
        <f t="shared" si="87"/>
        <v>73.333333333333329</v>
      </c>
      <c r="S1408" s="16">
        <f>Raw_Data!Q1408</f>
        <v>73.3</v>
      </c>
      <c r="T1408" s="17">
        <f>Raw_Data!R1408</f>
        <v>0.27</v>
      </c>
      <c r="U1408" s="13" t="str">
        <f>Raw_Data!S1408</f>
        <v>Low</v>
      </c>
      <c r="V1408" s="13" t="str">
        <f>Raw_Data!T1408</f>
        <v>Pending</v>
      </c>
    </row>
    <row r="1409" spans="1:22" x14ac:dyDescent="0.3">
      <c r="A1409" s="13" t="str">
        <f>Raw_Data!A1409</f>
        <v>EMP008</v>
      </c>
      <c r="B1409" s="13" t="str">
        <f>Raw_Data!B1409</f>
        <v>Ishita Roy</v>
      </c>
      <c r="C1409" s="13" t="str">
        <f>Raw_Data!C1409</f>
        <v>Finance</v>
      </c>
      <c r="D1409" s="13" t="str">
        <f>Raw_Data!D1409</f>
        <v>Finance Executive</v>
      </c>
      <c r="E1409" s="13" t="str">
        <f>Raw_Data!E1409</f>
        <v>Kolkata</v>
      </c>
      <c r="F1409" s="13" t="str">
        <f>Raw_Data!F1409</f>
        <v>Neha Sen</v>
      </c>
      <c r="G1409" s="14">
        <f>DATE(VALUE(RIGHT(Raw_Data!G1409,4)),VALUE(MID(Raw_Data!G1409,4,2)),VALUE(LEFT(Raw_Data!G1409,2)))</f>
        <v>46195</v>
      </c>
      <c r="H1409" s="13" t="str">
        <f t="shared" si="84"/>
        <v>Jun-2026</v>
      </c>
      <c r="I1409" s="13" t="str">
        <f t="shared" si="85"/>
        <v>Mon</v>
      </c>
      <c r="J1409" s="13" t="str">
        <f>Raw_Data!H1409</f>
        <v>Present</v>
      </c>
      <c r="K1409" s="15">
        <f>IF(Raw_Data!I1409="","",TIMEVALUE(Raw_Data!I1409))</f>
        <v>0.38611111111111113</v>
      </c>
      <c r="L1409" s="15">
        <f>IF(Raw_Data!J1409="","",TIMEVALUE(Raw_Data!J1409))</f>
        <v>0.70138888888888884</v>
      </c>
      <c r="M1409" s="13">
        <f>Raw_Data!K1409</f>
        <v>7.58</v>
      </c>
      <c r="N1409" s="13">
        <f>Raw_Data!L1409</f>
        <v>15</v>
      </c>
      <c r="O1409" s="13">
        <f>Raw_Data!M1409</f>
        <v>12</v>
      </c>
      <c r="P1409" s="13">
        <f t="shared" si="86"/>
        <v>3</v>
      </c>
      <c r="Q1409" s="13">
        <f>Raw_Data!O1409</f>
        <v>15</v>
      </c>
      <c r="R1409" s="16">
        <f t="shared" si="87"/>
        <v>80</v>
      </c>
      <c r="S1409" s="16">
        <f>Raw_Data!Q1409</f>
        <v>80</v>
      </c>
      <c r="T1409" s="17">
        <f>Raw_Data!R1409</f>
        <v>0</v>
      </c>
      <c r="U1409" s="13" t="str">
        <f>Raw_Data!S1409</f>
        <v>Medium</v>
      </c>
      <c r="V1409" s="13" t="str">
        <f>Raw_Data!T1409</f>
        <v>In Progress</v>
      </c>
    </row>
    <row r="1410" spans="1:22" x14ac:dyDescent="0.3">
      <c r="A1410" s="13" t="str">
        <f>Raw_Data!A1410</f>
        <v>EMP009</v>
      </c>
      <c r="B1410" s="13" t="str">
        <f>Raw_Data!B1410</f>
        <v>Arjun Nair</v>
      </c>
      <c r="C1410" s="13" t="str">
        <f>Raw_Data!C1410</f>
        <v>Sales</v>
      </c>
      <c r="D1410" s="13" t="str">
        <f>Raw_Data!D1410</f>
        <v>Sales Executive</v>
      </c>
      <c r="E1410" s="13" t="str">
        <f>Raw_Data!E1410</f>
        <v>Kolkata</v>
      </c>
      <c r="F1410" s="13" t="str">
        <f>Raw_Data!F1410</f>
        <v>Sourav Das</v>
      </c>
      <c r="G1410" s="14">
        <f>DATE(VALUE(RIGHT(Raw_Data!G1410,4)),VALUE(MID(Raw_Data!G1410,4,2)),VALUE(LEFT(Raw_Data!G1410,2)))</f>
        <v>46195</v>
      </c>
      <c r="H1410" s="13" t="str">
        <f t="shared" ref="H1410:H1473" si="88">TEXT(G1410,"mmm-yyyy")</f>
        <v>Jun-2026</v>
      </c>
      <c r="I1410" s="13" t="str">
        <f t="shared" ref="I1410:I1473" si="89">TEXT(G1410,"ddd")</f>
        <v>Mon</v>
      </c>
      <c r="J1410" s="13" t="str">
        <f>Raw_Data!H1410</f>
        <v>Late</v>
      </c>
      <c r="K1410" s="15">
        <f>IF(Raw_Data!I1410="","",TIMEVALUE(Raw_Data!I1410))</f>
        <v>0.4284722222222222</v>
      </c>
      <c r="L1410" s="15">
        <f>IF(Raw_Data!J1410="","",TIMEVALUE(Raw_Data!J1410))</f>
        <v>0.7993055555555556</v>
      </c>
      <c r="M1410" s="13">
        <f>Raw_Data!K1410</f>
        <v>8.91</v>
      </c>
      <c r="N1410" s="13">
        <f>Raw_Data!L1410</f>
        <v>19</v>
      </c>
      <c r="O1410" s="13">
        <f>Raw_Data!M1410</f>
        <v>15</v>
      </c>
      <c r="P1410" s="13">
        <f t="shared" ref="P1410:P1473" si="90">N1410-O1410</f>
        <v>4</v>
      </c>
      <c r="Q1410" s="13">
        <f>Raw_Data!O1410</f>
        <v>19</v>
      </c>
      <c r="R1410" s="16">
        <f t="shared" ref="R1410:R1473" si="91">IFERROR(O1410/N1410*100,0)</f>
        <v>78.94736842105263</v>
      </c>
      <c r="S1410" s="16">
        <f>Raw_Data!Q1410</f>
        <v>78.900000000000006</v>
      </c>
      <c r="T1410" s="17">
        <f>Raw_Data!R1410</f>
        <v>0.91</v>
      </c>
      <c r="U1410" s="13" t="str">
        <f>Raw_Data!S1410</f>
        <v>Low</v>
      </c>
      <c r="V1410" s="13" t="str">
        <f>Raw_Data!T1410</f>
        <v>Pending</v>
      </c>
    </row>
    <row r="1411" spans="1:22" x14ac:dyDescent="0.3">
      <c r="A1411" s="13" t="str">
        <f>Raw_Data!A1411</f>
        <v>EMP010</v>
      </c>
      <c r="B1411" s="13" t="str">
        <f>Raw_Data!B1411</f>
        <v>Meera Kapoor</v>
      </c>
      <c r="C1411" s="13" t="str">
        <f>Raw_Data!C1411</f>
        <v>Sales</v>
      </c>
      <c r="D1411" s="13" t="str">
        <f>Raw_Data!D1411</f>
        <v>Sales Executive</v>
      </c>
      <c r="E1411" s="13" t="str">
        <f>Raw_Data!E1411</f>
        <v>Kolkata</v>
      </c>
      <c r="F1411" s="13" t="str">
        <f>Raw_Data!F1411</f>
        <v>Sourav Das</v>
      </c>
      <c r="G1411" s="14">
        <f>DATE(VALUE(RIGHT(Raw_Data!G1411,4)),VALUE(MID(Raw_Data!G1411,4,2)),VALUE(LEFT(Raw_Data!G1411,2)))</f>
        <v>46195</v>
      </c>
      <c r="H1411" s="13" t="str">
        <f t="shared" si="88"/>
        <v>Jun-2026</v>
      </c>
      <c r="I1411" s="13" t="str">
        <f t="shared" si="89"/>
        <v>Mon</v>
      </c>
      <c r="J1411" s="13" t="str">
        <f>Raw_Data!H1411</f>
        <v>Late</v>
      </c>
      <c r="K1411" s="15">
        <f>IF(Raw_Data!I1411="","",TIMEVALUE(Raw_Data!I1411))</f>
        <v>0.41805555555555557</v>
      </c>
      <c r="L1411" s="15">
        <f>IF(Raw_Data!J1411="","",TIMEVALUE(Raw_Data!J1411))</f>
        <v>0.77013888888888893</v>
      </c>
      <c r="M1411" s="13">
        <f>Raw_Data!K1411</f>
        <v>8.4499999999999993</v>
      </c>
      <c r="N1411" s="13">
        <f>Raw_Data!L1411</f>
        <v>26</v>
      </c>
      <c r="O1411" s="13">
        <f>Raw_Data!M1411</f>
        <v>26</v>
      </c>
      <c r="P1411" s="13">
        <f t="shared" si="90"/>
        <v>0</v>
      </c>
      <c r="Q1411" s="13">
        <f>Raw_Data!O1411</f>
        <v>26</v>
      </c>
      <c r="R1411" s="16">
        <f t="shared" si="91"/>
        <v>100</v>
      </c>
      <c r="S1411" s="16">
        <f>Raw_Data!Q1411</f>
        <v>100</v>
      </c>
      <c r="T1411" s="17">
        <f>Raw_Data!R1411</f>
        <v>0.45</v>
      </c>
      <c r="U1411" s="13" t="str">
        <f>Raw_Data!S1411</f>
        <v>Low</v>
      </c>
      <c r="V1411" s="13" t="str">
        <f>Raw_Data!T1411</f>
        <v>Closed</v>
      </c>
    </row>
    <row r="1412" spans="1:22" x14ac:dyDescent="0.3">
      <c r="A1412" s="13" t="str">
        <f>Raw_Data!A1412</f>
        <v>EMP011</v>
      </c>
      <c r="B1412" s="13" t="str">
        <f>Raw_Data!B1412</f>
        <v>Karan Malhotra</v>
      </c>
      <c r="C1412" s="13" t="str">
        <f>Raw_Data!C1412</f>
        <v>Sales</v>
      </c>
      <c r="D1412" s="13" t="str">
        <f>Raw_Data!D1412</f>
        <v>Senior Executive</v>
      </c>
      <c r="E1412" s="13" t="str">
        <f>Raw_Data!E1412</f>
        <v>Kolkata</v>
      </c>
      <c r="F1412" s="13" t="str">
        <f>Raw_Data!F1412</f>
        <v>Sourav Das</v>
      </c>
      <c r="G1412" s="14">
        <f>DATE(VALUE(RIGHT(Raw_Data!G1412,4)),VALUE(MID(Raw_Data!G1412,4,2)),VALUE(LEFT(Raw_Data!G1412,2)))</f>
        <v>46195</v>
      </c>
      <c r="H1412" s="13" t="str">
        <f t="shared" si="88"/>
        <v>Jun-2026</v>
      </c>
      <c r="I1412" s="13" t="str">
        <f t="shared" si="89"/>
        <v>Mon</v>
      </c>
      <c r="J1412" s="13" t="str">
        <f>Raw_Data!H1412</f>
        <v>Present</v>
      </c>
      <c r="K1412" s="15">
        <f>IF(Raw_Data!I1412="","",TIMEVALUE(Raw_Data!I1412))</f>
        <v>0.38333333333333336</v>
      </c>
      <c r="L1412" s="15">
        <f>IF(Raw_Data!J1412="","",TIMEVALUE(Raw_Data!J1412))</f>
        <v>0.74513888888888891</v>
      </c>
      <c r="M1412" s="13">
        <f>Raw_Data!K1412</f>
        <v>8.69</v>
      </c>
      <c r="N1412" s="13">
        <f>Raw_Data!L1412</f>
        <v>20</v>
      </c>
      <c r="O1412" s="13">
        <f>Raw_Data!M1412</f>
        <v>19</v>
      </c>
      <c r="P1412" s="13">
        <f t="shared" si="90"/>
        <v>1</v>
      </c>
      <c r="Q1412" s="13">
        <f>Raw_Data!O1412</f>
        <v>20</v>
      </c>
      <c r="R1412" s="16">
        <f t="shared" si="91"/>
        <v>95</v>
      </c>
      <c r="S1412" s="16">
        <f>Raw_Data!Q1412</f>
        <v>95</v>
      </c>
      <c r="T1412" s="17">
        <f>Raw_Data!R1412</f>
        <v>0.69</v>
      </c>
      <c r="U1412" s="13" t="str">
        <f>Raw_Data!S1412</f>
        <v>Medium</v>
      </c>
      <c r="V1412" s="13" t="str">
        <f>Raw_Data!T1412</f>
        <v>In Progress</v>
      </c>
    </row>
    <row r="1413" spans="1:22" x14ac:dyDescent="0.3">
      <c r="A1413" s="13" t="str">
        <f>Raw_Data!A1413</f>
        <v>EMP012</v>
      </c>
      <c r="B1413" s="13" t="str">
        <f>Raw_Data!B1413</f>
        <v>Tanya Bose</v>
      </c>
      <c r="C1413" s="13" t="str">
        <f>Raw_Data!C1413</f>
        <v>HR</v>
      </c>
      <c r="D1413" s="13" t="str">
        <f>Raw_Data!D1413</f>
        <v>HR Executive</v>
      </c>
      <c r="E1413" s="13" t="str">
        <f>Raw_Data!E1413</f>
        <v>Kolkata</v>
      </c>
      <c r="F1413" s="13" t="str">
        <f>Raw_Data!F1413</f>
        <v>Ritu Ghosh</v>
      </c>
      <c r="G1413" s="14">
        <f>DATE(VALUE(RIGHT(Raw_Data!G1413,4)),VALUE(MID(Raw_Data!G1413,4,2)),VALUE(LEFT(Raw_Data!G1413,2)))</f>
        <v>46195</v>
      </c>
      <c r="H1413" s="13" t="str">
        <f t="shared" si="88"/>
        <v>Jun-2026</v>
      </c>
      <c r="I1413" s="13" t="str">
        <f t="shared" si="89"/>
        <v>Mon</v>
      </c>
      <c r="J1413" s="13" t="str">
        <f>Raw_Data!H1413</f>
        <v>Present</v>
      </c>
      <c r="K1413" s="15">
        <f>IF(Raw_Data!I1413="","",TIMEVALUE(Raw_Data!I1413))</f>
        <v>0.42708333333333331</v>
      </c>
      <c r="L1413" s="15">
        <f>IF(Raw_Data!J1413="","",TIMEVALUE(Raw_Data!J1413))</f>
        <v>0.7583333333333333</v>
      </c>
      <c r="M1413" s="13">
        <f>Raw_Data!K1413</f>
        <v>7.95</v>
      </c>
      <c r="N1413" s="13">
        <f>Raw_Data!L1413</f>
        <v>15</v>
      </c>
      <c r="O1413" s="13">
        <f>Raw_Data!M1413</f>
        <v>14</v>
      </c>
      <c r="P1413" s="13">
        <f t="shared" si="90"/>
        <v>1</v>
      </c>
      <c r="Q1413" s="13">
        <f>Raw_Data!O1413</f>
        <v>15</v>
      </c>
      <c r="R1413" s="16">
        <f t="shared" si="91"/>
        <v>93.333333333333329</v>
      </c>
      <c r="S1413" s="16">
        <f>Raw_Data!Q1413</f>
        <v>93.3</v>
      </c>
      <c r="T1413" s="17">
        <f>Raw_Data!R1413</f>
        <v>0</v>
      </c>
      <c r="U1413" s="13" t="str">
        <f>Raw_Data!S1413</f>
        <v>High</v>
      </c>
      <c r="V1413" s="13" t="str">
        <f>Raw_Data!T1413</f>
        <v>In Progress</v>
      </c>
    </row>
    <row r="1414" spans="1:22" x14ac:dyDescent="0.3">
      <c r="A1414" s="13" t="str">
        <f>Raw_Data!A1414</f>
        <v>EMP013</v>
      </c>
      <c r="B1414" s="13" t="str">
        <f>Raw_Data!B1414</f>
        <v>Aditya Jain</v>
      </c>
      <c r="C1414" s="13" t="str">
        <f>Raw_Data!C1414</f>
        <v>Customer Support</v>
      </c>
      <c r="D1414" s="13" t="str">
        <f>Raw_Data!D1414</f>
        <v>Support Executive</v>
      </c>
      <c r="E1414" s="13" t="str">
        <f>Raw_Data!E1414</f>
        <v>Kolkata</v>
      </c>
      <c r="F1414" s="13" t="str">
        <f>Raw_Data!F1414</f>
        <v>Ritu Ghosh</v>
      </c>
      <c r="G1414" s="14">
        <f>DATE(VALUE(RIGHT(Raw_Data!G1414,4)),VALUE(MID(Raw_Data!G1414,4,2)),VALUE(LEFT(Raw_Data!G1414,2)))</f>
        <v>46195</v>
      </c>
      <c r="H1414" s="13" t="str">
        <f t="shared" si="88"/>
        <v>Jun-2026</v>
      </c>
      <c r="I1414" s="13" t="str">
        <f t="shared" si="89"/>
        <v>Mon</v>
      </c>
      <c r="J1414" s="13" t="str">
        <f>Raw_Data!H1414</f>
        <v>Present</v>
      </c>
      <c r="K1414" s="15">
        <f>IF(Raw_Data!I1414="","",TIMEVALUE(Raw_Data!I1414))</f>
        <v>0.3888888888888889</v>
      </c>
      <c r="L1414" s="15">
        <f>IF(Raw_Data!J1414="","",TIMEVALUE(Raw_Data!J1414))</f>
        <v>0.73124999999999996</v>
      </c>
      <c r="M1414" s="13">
        <f>Raw_Data!K1414</f>
        <v>8.2200000000000006</v>
      </c>
      <c r="N1414" s="13">
        <f>Raw_Data!L1414</f>
        <v>27</v>
      </c>
      <c r="O1414" s="13">
        <f>Raw_Data!M1414</f>
        <v>22</v>
      </c>
      <c r="P1414" s="13">
        <f t="shared" si="90"/>
        <v>5</v>
      </c>
      <c r="Q1414" s="13">
        <f>Raw_Data!O1414</f>
        <v>27</v>
      </c>
      <c r="R1414" s="16">
        <f t="shared" si="91"/>
        <v>81.481481481481481</v>
      </c>
      <c r="S1414" s="16">
        <f>Raw_Data!Q1414</f>
        <v>81.5</v>
      </c>
      <c r="T1414" s="17">
        <f>Raw_Data!R1414</f>
        <v>0.22</v>
      </c>
      <c r="U1414" s="13" t="str">
        <f>Raw_Data!S1414</f>
        <v>Medium</v>
      </c>
      <c r="V1414" s="13" t="str">
        <f>Raw_Data!T1414</f>
        <v>Pending</v>
      </c>
    </row>
    <row r="1415" spans="1:22" x14ac:dyDescent="0.3">
      <c r="A1415" s="13" t="str">
        <f>Raw_Data!A1415</f>
        <v>EMP014</v>
      </c>
      <c r="B1415" s="13" t="str">
        <f>Raw_Data!B1415</f>
        <v>Neha Agarwal</v>
      </c>
      <c r="C1415" s="13" t="str">
        <f>Raw_Data!C1415</f>
        <v>Customer Support</v>
      </c>
      <c r="D1415" s="13" t="str">
        <f>Raw_Data!D1415</f>
        <v>Support Executive</v>
      </c>
      <c r="E1415" s="13" t="str">
        <f>Raw_Data!E1415</f>
        <v>Kolkata</v>
      </c>
      <c r="F1415" s="13" t="str">
        <f>Raw_Data!F1415</f>
        <v>Ritu Ghosh</v>
      </c>
      <c r="G1415" s="14">
        <f>DATE(VALUE(RIGHT(Raw_Data!G1415,4)),VALUE(MID(Raw_Data!G1415,4,2)),VALUE(LEFT(Raw_Data!G1415,2)))</f>
        <v>46195</v>
      </c>
      <c r="H1415" s="13" t="str">
        <f t="shared" si="88"/>
        <v>Jun-2026</v>
      </c>
      <c r="I1415" s="13" t="str">
        <f t="shared" si="89"/>
        <v>Mon</v>
      </c>
      <c r="J1415" s="13" t="str">
        <f>Raw_Data!H1415</f>
        <v>Present</v>
      </c>
      <c r="K1415" s="15">
        <f>IF(Raw_Data!I1415="","",TIMEVALUE(Raw_Data!I1415))</f>
        <v>0.38124999999999998</v>
      </c>
      <c r="L1415" s="15">
        <f>IF(Raw_Data!J1415="","",TIMEVALUE(Raw_Data!J1415))</f>
        <v>0.69722222222222219</v>
      </c>
      <c r="M1415" s="13">
        <f>Raw_Data!K1415</f>
        <v>7.59</v>
      </c>
      <c r="N1415" s="13">
        <f>Raw_Data!L1415</f>
        <v>30</v>
      </c>
      <c r="O1415" s="13">
        <f>Raw_Data!M1415</f>
        <v>22</v>
      </c>
      <c r="P1415" s="13">
        <f t="shared" si="90"/>
        <v>8</v>
      </c>
      <c r="Q1415" s="13">
        <f>Raw_Data!O1415</f>
        <v>30</v>
      </c>
      <c r="R1415" s="16">
        <f t="shared" si="91"/>
        <v>73.333333333333329</v>
      </c>
      <c r="S1415" s="16">
        <f>Raw_Data!Q1415</f>
        <v>73.3</v>
      </c>
      <c r="T1415" s="17">
        <f>Raw_Data!R1415</f>
        <v>0</v>
      </c>
      <c r="U1415" s="13" t="str">
        <f>Raw_Data!S1415</f>
        <v>Low</v>
      </c>
      <c r="V1415" s="13" t="str">
        <f>Raw_Data!T1415</f>
        <v>Backlog</v>
      </c>
    </row>
    <row r="1416" spans="1:22" x14ac:dyDescent="0.3">
      <c r="A1416" s="13" t="str">
        <f>Raw_Data!A1416</f>
        <v>EMP015</v>
      </c>
      <c r="B1416" s="13" t="str">
        <f>Raw_Data!B1416</f>
        <v>Siddharth Roy</v>
      </c>
      <c r="C1416" s="13" t="str">
        <f>Raw_Data!C1416</f>
        <v>Customer Support</v>
      </c>
      <c r="D1416" s="13" t="str">
        <f>Raw_Data!D1416</f>
        <v>Senior Executive</v>
      </c>
      <c r="E1416" s="13" t="str">
        <f>Raw_Data!E1416</f>
        <v>Kolkata</v>
      </c>
      <c r="F1416" s="13" t="str">
        <f>Raw_Data!F1416</f>
        <v>Ritu Ghosh</v>
      </c>
      <c r="G1416" s="14">
        <f>DATE(VALUE(RIGHT(Raw_Data!G1416,4)),VALUE(MID(Raw_Data!G1416,4,2)),VALUE(LEFT(Raw_Data!G1416,2)))</f>
        <v>46195</v>
      </c>
      <c r="H1416" s="13" t="str">
        <f t="shared" si="88"/>
        <v>Jun-2026</v>
      </c>
      <c r="I1416" s="13" t="str">
        <f t="shared" si="89"/>
        <v>Mon</v>
      </c>
      <c r="J1416" s="13" t="str">
        <f>Raw_Data!H1416</f>
        <v>Present</v>
      </c>
      <c r="K1416" s="15">
        <f>IF(Raw_Data!I1416="","",TIMEVALUE(Raw_Data!I1416))</f>
        <v>0.37916666666666665</v>
      </c>
      <c r="L1416" s="15">
        <f>IF(Raw_Data!J1416="","",TIMEVALUE(Raw_Data!J1416))</f>
        <v>0.73402777777777772</v>
      </c>
      <c r="M1416" s="13">
        <f>Raw_Data!K1416</f>
        <v>8.52</v>
      </c>
      <c r="N1416" s="13">
        <f>Raw_Data!L1416</f>
        <v>27</v>
      </c>
      <c r="O1416" s="13">
        <f>Raw_Data!M1416</f>
        <v>21</v>
      </c>
      <c r="P1416" s="13">
        <f t="shared" si="90"/>
        <v>6</v>
      </c>
      <c r="Q1416" s="13">
        <f>Raw_Data!O1416</f>
        <v>27</v>
      </c>
      <c r="R1416" s="16">
        <f t="shared" si="91"/>
        <v>77.777777777777786</v>
      </c>
      <c r="S1416" s="16">
        <f>Raw_Data!Q1416</f>
        <v>77.8</v>
      </c>
      <c r="T1416" s="17">
        <f>Raw_Data!R1416</f>
        <v>0.52</v>
      </c>
      <c r="U1416" s="13" t="str">
        <f>Raw_Data!S1416</f>
        <v>Critical</v>
      </c>
      <c r="V1416" s="13" t="str">
        <f>Raw_Data!T1416</f>
        <v>Pending</v>
      </c>
    </row>
    <row r="1417" spans="1:22" x14ac:dyDescent="0.3">
      <c r="A1417" s="13" t="str">
        <f>Raw_Data!A1417</f>
        <v>EMP016</v>
      </c>
      <c r="B1417" s="13" t="str">
        <f>Raw_Data!B1417</f>
        <v>Pooja Saha</v>
      </c>
      <c r="C1417" s="13" t="str">
        <f>Raw_Data!C1417</f>
        <v>Operations</v>
      </c>
      <c r="D1417" s="13" t="str">
        <f>Raw_Data!D1417</f>
        <v>Process Executive</v>
      </c>
      <c r="E1417" s="13" t="str">
        <f>Raw_Data!E1417</f>
        <v>Durgapur</v>
      </c>
      <c r="F1417" s="13" t="str">
        <f>Raw_Data!F1417</f>
        <v>Amit Roy</v>
      </c>
      <c r="G1417" s="14">
        <f>DATE(VALUE(RIGHT(Raw_Data!G1417,4)),VALUE(MID(Raw_Data!G1417,4,2)),VALUE(LEFT(Raw_Data!G1417,2)))</f>
        <v>46195</v>
      </c>
      <c r="H1417" s="13" t="str">
        <f t="shared" si="88"/>
        <v>Jun-2026</v>
      </c>
      <c r="I1417" s="13" t="str">
        <f t="shared" si="89"/>
        <v>Mon</v>
      </c>
      <c r="J1417" s="13" t="str">
        <f>Raw_Data!H1417</f>
        <v>Present</v>
      </c>
      <c r="K1417" s="15">
        <f>IF(Raw_Data!I1417="","",TIMEVALUE(Raw_Data!I1417))</f>
        <v>0.41736111111111113</v>
      </c>
      <c r="L1417" s="15">
        <f>IF(Raw_Data!J1417="","",TIMEVALUE(Raw_Data!J1417))</f>
        <v>0.72222222222222221</v>
      </c>
      <c r="M1417" s="13">
        <f>Raw_Data!K1417</f>
        <v>7.32</v>
      </c>
      <c r="N1417" s="13">
        <f>Raw_Data!L1417</f>
        <v>23</v>
      </c>
      <c r="O1417" s="13">
        <f>Raw_Data!M1417</f>
        <v>16</v>
      </c>
      <c r="P1417" s="13">
        <f t="shared" si="90"/>
        <v>7</v>
      </c>
      <c r="Q1417" s="13">
        <f>Raw_Data!O1417</f>
        <v>23</v>
      </c>
      <c r="R1417" s="16">
        <f t="shared" si="91"/>
        <v>69.565217391304344</v>
      </c>
      <c r="S1417" s="16">
        <f>Raw_Data!Q1417</f>
        <v>69.599999999999994</v>
      </c>
      <c r="T1417" s="17">
        <f>Raw_Data!R1417</f>
        <v>0</v>
      </c>
      <c r="U1417" s="13" t="str">
        <f>Raw_Data!S1417</f>
        <v>Low</v>
      </c>
      <c r="V1417" s="13" t="str">
        <f>Raw_Data!T1417</f>
        <v>Pending</v>
      </c>
    </row>
    <row r="1418" spans="1:22" x14ac:dyDescent="0.3">
      <c r="A1418" s="13" t="str">
        <f>Raw_Data!A1418</f>
        <v>EMP017</v>
      </c>
      <c r="B1418" s="13" t="str">
        <f>Raw_Data!B1418</f>
        <v>Abhishek Paul</v>
      </c>
      <c r="C1418" s="13" t="str">
        <f>Raw_Data!C1418</f>
        <v>Operations</v>
      </c>
      <c r="D1418" s="13" t="str">
        <f>Raw_Data!D1418</f>
        <v>Process Executive</v>
      </c>
      <c r="E1418" s="13" t="str">
        <f>Raw_Data!E1418</f>
        <v>Durgapur</v>
      </c>
      <c r="F1418" s="13" t="str">
        <f>Raw_Data!F1418</f>
        <v>Amit Roy</v>
      </c>
      <c r="G1418" s="14">
        <f>DATE(VALUE(RIGHT(Raw_Data!G1418,4)),VALUE(MID(Raw_Data!G1418,4,2)),VALUE(LEFT(Raw_Data!G1418,2)))</f>
        <v>46195</v>
      </c>
      <c r="H1418" s="13" t="str">
        <f t="shared" si="88"/>
        <v>Jun-2026</v>
      </c>
      <c r="I1418" s="13" t="str">
        <f t="shared" si="89"/>
        <v>Mon</v>
      </c>
      <c r="J1418" s="13" t="str">
        <f>Raw_Data!H1418</f>
        <v>Half Day</v>
      </c>
      <c r="K1418" s="15">
        <f>IF(Raw_Data!I1418="","",TIMEVALUE(Raw_Data!I1418))</f>
        <v>0.38333333333333336</v>
      </c>
      <c r="L1418" s="15">
        <f>IF(Raw_Data!J1418="","",TIMEVALUE(Raw_Data!J1418))</f>
        <v>0.56041666666666667</v>
      </c>
      <c r="M1418" s="13">
        <f>Raw_Data!K1418</f>
        <v>4.25</v>
      </c>
      <c r="N1418" s="13">
        <f>Raw_Data!L1418</f>
        <v>13</v>
      </c>
      <c r="O1418" s="13">
        <f>Raw_Data!M1418</f>
        <v>11</v>
      </c>
      <c r="P1418" s="13">
        <f t="shared" si="90"/>
        <v>2</v>
      </c>
      <c r="Q1418" s="13">
        <f>Raw_Data!O1418</f>
        <v>13</v>
      </c>
      <c r="R1418" s="16">
        <f t="shared" si="91"/>
        <v>84.615384615384613</v>
      </c>
      <c r="S1418" s="16">
        <f>Raw_Data!Q1418</f>
        <v>84.6</v>
      </c>
      <c r="T1418" s="17">
        <f>Raw_Data!R1418</f>
        <v>0</v>
      </c>
      <c r="U1418" s="13" t="str">
        <f>Raw_Data!S1418</f>
        <v>Medium</v>
      </c>
      <c r="V1418" s="13" t="str">
        <f>Raw_Data!T1418</f>
        <v>In Progress</v>
      </c>
    </row>
    <row r="1419" spans="1:22" x14ac:dyDescent="0.3">
      <c r="A1419" s="13" t="str">
        <f>Raw_Data!A1419</f>
        <v>EMP018</v>
      </c>
      <c r="B1419" s="13" t="str">
        <f>Raw_Data!B1419</f>
        <v>Nandini Ghosh</v>
      </c>
      <c r="C1419" s="13" t="str">
        <f>Raw_Data!C1419</f>
        <v>Finance</v>
      </c>
      <c r="D1419" s="13" t="str">
        <f>Raw_Data!D1419</f>
        <v>Finance Executive</v>
      </c>
      <c r="E1419" s="13" t="str">
        <f>Raw_Data!E1419</f>
        <v>Durgapur</v>
      </c>
      <c r="F1419" s="13" t="str">
        <f>Raw_Data!F1419</f>
        <v>Neha Sen</v>
      </c>
      <c r="G1419" s="14">
        <f>DATE(VALUE(RIGHT(Raw_Data!G1419,4)),VALUE(MID(Raw_Data!G1419,4,2)),VALUE(LEFT(Raw_Data!G1419,2)))</f>
        <v>46195</v>
      </c>
      <c r="H1419" s="13" t="str">
        <f t="shared" si="88"/>
        <v>Jun-2026</v>
      </c>
      <c r="I1419" s="13" t="str">
        <f t="shared" si="89"/>
        <v>Mon</v>
      </c>
      <c r="J1419" s="13" t="str">
        <f>Raw_Data!H1419</f>
        <v>Leave</v>
      </c>
      <c r="K1419" s="15" t="str">
        <f>IF(Raw_Data!I1419="","",TIMEVALUE(Raw_Data!I1419))</f>
        <v/>
      </c>
      <c r="L1419" s="15" t="str">
        <f>IF(Raw_Data!J1419="","",TIMEVALUE(Raw_Data!J1419))</f>
        <v/>
      </c>
      <c r="M1419" s="13">
        <f>Raw_Data!K1419</f>
        <v>0</v>
      </c>
      <c r="N1419" s="13">
        <f>Raw_Data!L1419</f>
        <v>0</v>
      </c>
      <c r="O1419" s="13">
        <f>Raw_Data!M1419</f>
        <v>0</v>
      </c>
      <c r="P1419" s="13">
        <f t="shared" si="90"/>
        <v>0</v>
      </c>
      <c r="Q1419" s="13">
        <f>Raw_Data!O1419</f>
        <v>0</v>
      </c>
      <c r="R1419" s="16">
        <f t="shared" si="91"/>
        <v>0</v>
      </c>
      <c r="S1419" s="16">
        <f>Raw_Data!Q1419</f>
        <v>0</v>
      </c>
      <c r="T1419" s="17">
        <f>Raw_Data!R1419</f>
        <v>0</v>
      </c>
      <c r="U1419" s="13" t="str">
        <f>Raw_Data!S1419</f>
        <v>Low</v>
      </c>
      <c r="V1419" s="13" t="str">
        <f>Raw_Data!T1419</f>
        <v>Closed</v>
      </c>
    </row>
    <row r="1420" spans="1:22" x14ac:dyDescent="0.3">
      <c r="A1420" s="13" t="str">
        <f>Raw_Data!A1420</f>
        <v>EMP019</v>
      </c>
      <c r="B1420" s="13" t="str">
        <f>Raw_Data!B1420</f>
        <v>Manish Kumar</v>
      </c>
      <c r="C1420" s="13" t="str">
        <f>Raw_Data!C1420</f>
        <v>Sales</v>
      </c>
      <c r="D1420" s="13" t="str">
        <f>Raw_Data!D1420</f>
        <v>Sales Executive</v>
      </c>
      <c r="E1420" s="13" t="str">
        <f>Raw_Data!E1420</f>
        <v>Durgapur</v>
      </c>
      <c r="F1420" s="13" t="str">
        <f>Raw_Data!F1420</f>
        <v>Sourav Das</v>
      </c>
      <c r="G1420" s="14">
        <f>DATE(VALUE(RIGHT(Raw_Data!G1420,4)),VALUE(MID(Raw_Data!G1420,4,2)),VALUE(LEFT(Raw_Data!G1420,2)))</f>
        <v>46195</v>
      </c>
      <c r="H1420" s="13" t="str">
        <f t="shared" si="88"/>
        <v>Jun-2026</v>
      </c>
      <c r="I1420" s="13" t="str">
        <f t="shared" si="89"/>
        <v>Mon</v>
      </c>
      <c r="J1420" s="13" t="str">
        <f>Raw_Data!H1420</f>
        <v>Present</v>
      </c>
      <c r="K1420" s="15">
        <f>IF(Raw_Data!I1420="","",TIMEVALUE(Raw_Data!I1420))</f>
        <v>0.38194444444444442</v>
      </c>
      <c r="L1420" s="15">
        <f>IF(Raw_Data!J1420="","",TIMEVALUE(Raw_Data!J1420))</f>
        <v>0.72222222222222221</v>
      </c>
      <c r="M1420" s="13">
        <f>Raw_Data!K1420</f>
        <v>8.18</v>
      </c>
      <c r="N1420" s="13">
        <f>Raw_Data!L1420</f>
        <v>19</v>
      </c>
      <c r="O1420" s="13">
        <f>Raw_Data!M1420</f>
        <v>19</v>
      </c>
      <c r="P1420" s="13">
        <f t="shared" si="90"/>
        <v>0</v>
      </c>
      <c r="Q1420" s="13">
        <f>Raw_Data!O1420</f>
        <v>19</v>
      </c>
      <c r="R1420" s="16">
        <f t="shared" si="91"/>
        <v>100</v>
      </c>
      <c r="S1420" s="16">
        <f>Raw_Data!Q1420</f>
        <v>100</v>
      </c>
      <c r="T1420" s="17">
        <f>Raw_Data!R1420</f>
        <v>0.18</v>
      </c>
      <c r="U1420" s="13" t="str">
        <f>Raw_Data!S1420</f>
        <v>Low</v>
      </c>
      <c r="V1420" s="13" t="str">
        <f>Raw_Data!T1420</f>
        <v>Closed</v>
      </c>
    </row>
    <row r="1421" spans="1:22" x14ac:dyDescent="0.3">
      <c r="A1421" s="13" t="str">
        <f>Raw_Data!A1421</f>
        <v>EMP020</v>
      </c>
      <c r="B1421" s="13" t="str">
        <f>Raw_Data!B1421</f>
        <v>Riya Chatterjee</v>
      </c>
      <c r="C1421" s="13" t="str">
        <f>Raw_Data!C1421</f>
        <v>Customer Support</v>
      </c>
      <c r="D1421" s="13" t="str">
        <f>Raw_Data!D1421</f>
        <v>Support Executive</v>
      </c>
      <c r="E1421" s="13" t="str">
        <f>Raw_Data!E1421</f>
        <v>Durgapur</v>
      </c>
      <c r="F1421" s="13" t="str">
        <f>Raw_Data!F1421</f>
        <v>Ritu Ghosh</v>
      </c>
      <c r="G1421" s="14">
        <f>DATE(VALUE(RIGHT(Raw_Data!G1421,4)),VALUE(MID(Raw_Data!G1421,4,2)),VALUE(LEFT(Raw_Data!G1421,2)))</f>
        <v>46195</v>
      </c>
      <c r="H1421" s="13" t="str">
        <f t="shared" si="88"/>
        <v>Jun-2026</v>
      </c>
      <c r="I1421" s="13" t="str">
        <f t="shared" si="89"/>
        <v>Mon</v>
      </c>
      <c r="J1421" s="13" t="str">
        <f>Raw_Data!H1421</f>
        <v>Present</v>
      </c>
      <c r="K1421" s="15">
        <f>IF(Raw_Data!I1421="","",TIMEVALUE(Raw_Data!I1421))</f>
        <v>0.42708333333333331</v>
      </c>
      <c r="L1421" s="15">
        <f>IF(Raw_Data!J1421="","",TIMEVALUE(Raw_Data!J1421))</f>
        <v>0.78541666666666665</v>
      </c>
      <c r="M1421" s="13">
        <f>Raw_Data!K1421</f>
        <v>8.61</v>
      </c>
      <c r="N1421" s="13">
        <f>Raw_Data!L1421</f>
        <v>25</v>
      </c>
      <c r="O1421" s="13">
        <f>Raw_Data!M1421</f>
        <v>25</v>
      </c>
      <c r="P1421" s="13">
        <f t="shared" si="90"/>
        <v>0</v>
      </c>
      <c r="Q1421" s="13">
        <f>Raw_Data!O1421</f>
        <v>25</v>
      </c>
      <c r="R1421" s="16">
        <f t="shared" si="91"/>
        <v>100</v>
      </c>
      <c r="S1421" s="16">
        <f>Raw_Data!Q1421</f>
        <v>100</v>
      </c>
      <c r="T1421" s="17">
        <f>Raw_Data!R1421</f>
        <v>0.61</v>
      </c>
      <c r="U1421" s="13" t="str">
        <f>Raw_Data!S1421</f>
        <v>Low</v>
      </c>
      <c r="V1421" s="13" t="str">
        <f>Raw_Data!T1421</f>
        <v>Closed</v>
      </c>
    </row>
    <row r="1422" spans="1:22" x14ac:dyDescent="0.3">
      <c r="A1422" s="13" t="str">
        <f>Raw_Data!A1422</f>
        <v>EMP001</v>
      </c>
      <c r="B1422" s="13" t="str">
        <f>Raw_Data!B1422</f>
        <v>Aarav Sharma</v>
      </c>
      <c r="C1422" s="13" t="str">
        <f>Raw_Data!C1422</f>
        <v>Operations</v>
      </c>
      <c r="D1422" s="13" t="str">
        <f>Raw_Data!D1422</f>
        <v>MIS Executive</v>
      </c>
      <c r="E1422" s="13" t="str">
        <f>Raw_Data!E1422</f>
        <v>Kolkata</v>
      </c>
      <c r="F1422" s="13" t="str">
        <f>Raw_Data!F1422</f>
        <v>Amit Roy</v>
      </c>
      <c r="G1422" s="14">
        <f>DATE(VALUE(RIGHT(Raw_Data!G1422,4)),VALUE(MID(Raw_Data!G1422,4,2)),VALUE(LEFT(Raw_Data!G1422,2)))</f>
        <v>46196</v>
      </c>
      <c r="H1422" s="13" t="str">
        <f t="shared" si="88"/>
        <v>Jun-2026</v>
      </c>
      <c r="I1422" s="13" t="str">
        <f t="shared" si="89"/>
        <v>Tue</v>
      </c>
      <c r="J1422" s="13" t="str">
        <f>Raw_Data!H1422</f>
        <v>Present</v>
      </c>
      <c r="K1422" s="15">
        <f>IF(Raw_Data!I1422="","",TIMEVALUE(Raw_Data!I1422))</f>
        <v>0.38472222222222224</v>
      </c>
      <c r="L1422" s="15">
        <f>IF(Raw_Data!J1422="","",TIMEVALUE(Raw_Data!J1422))</f>
        <v>0.69236111111111109</v>
      </c>
      <c r="M1422" s="13">
        <f>Raw_Data!K1422</f>
        <v>7.39</v>
      </c>
      <c r="N1422" s="13">
        <f>Raw_Data!L1422</f>
        <v>15</v>
      </c>
      <c r="O1422" s="13">
        <f>Raw_Data!M1422</f>
        <v>11</v>
      </c>
      <c r="P1422" s="13">
        <f t="shared" si="90"/>
        <v>4</v>
      </c>
      <c r="Q1422" s="13">
        <f>Raw_Data!O1422</f>
        <v>15</v>
      </c>
      <c r="R1422" s="16">
        <f t="shared" si="91"/>
        <v>73.333333333333329</v>
      </c>
      <c r="S1422" s="16">
        <f>Raw_Data!Q1422</f>
        <v>73.3</v>
      </c>
      <c r="T1422" s="17">
        <f>Raw_Data!R1422</f>
        <v>0</v>
      </c>
      <c r="U1422" s="13" t="str">
        <f>Raw_Data!S1422</f>
        <v>Low</v>
      </c>
      <c r="V1422" s="13" t="str">
        <f>Raw_Data!T1422</f>
        <v>Pending</v>
      </c>
    </row>
    <row r="1423" spans="1:22" x14ac:dyDescent="0.3">
      <c r="A1423" s="13" t="str">
        <f>Raw_Data!A1423</f>
        <v>EMP002</v>
      </c>
      <c r="B1423" s="13" t="str">
        <f>Raw_Data!B1423</f>
        <v>Priya Singh</v>
      </c>
      <c r="C1423" s="13" t="str">
        <f>Raw_Data!C1423</f>
        <v>Operations</v>
      </c>
      <c r="D1423" s="13" t="str">
        <f>Raw_Data!D1423</f>
        <v>Process Executive</v>
      </c>
      <c r="E1423" s="13" t="str">
        <f>Raw_Data!E1423</f>
        <v>Kolkata</v>
      </c>
      <c r="F1423" s="13" t="str">
        <f>Raw_Data!F1423</f>
        <v>Amit Roy</v>
      </c>
      <c r="G1423" s="14">
        <f>DATE(VALUE(RIGHT(Raw_Data!G1423,4)),VALUE(MID(Raw_Data!G1423,4,2)),VALUE(LEFT(Raw_Data!G1423,2)))</f>
        <v>46196</v>
      </c>
      <c r="H1423" s="13" t="str">
        <f t="shared" si="88"/>
        <v>Jun-2026</v>
      </c>
      <c r="I1423" s="13" t="str">
        <f t="shared" si="89"/>
        <v>Tue</v>
      </c>
      <c r="J1423" s="13" t="str">
        <f>Raw_Data!H1423</f>
        <v>Present</v>
      </c>
      <c r="K1423" s="15">
        <f>IF(Raw_Data!I1423="","",TIMEVALUE(Raw_Data!I1423))</f>
        <v>0.37847222222222221</v>
      </c>
      <c r="L1423" s="15">
        <f>IF(Raw_Data!J1423="","",TIMEVALUE(Raw_Data!J1423))</f>
        <v>0.77708333333333335</v>
      </c>
      <c r="M1423" s="13">
        <f>Raw_Data!K1423</f>
        <v>9.58</v>
      </c>
      <c r="N1423" s="13">
        <f>Raw_Data!L1423</f>
        <v>15</v>
      </c>
      <c r="O1423" s="13">
        <f>Raw_Data!M1423</f>
        <v>13</v>
      </c>
      <c r="P1423" s="13">
        <f t="shared" si="90"/>
        <v>2</v>
      </c>
      <c r="Q1423" s="13">
        <f>Raw_Data!O1423</f>
        <v>15</v>
      </c>
      <c r="R1423" s="16">
        <f t="shared" si="91"/>
        <v>86.666666666666671</v>
      </c>
      <c r="S1423" s="16">
        <f>Raw_Data!Q1423</f>
        <v>86.7</v>
      </c>
      <c r="T1423" s="17">
        <f>Raw_Data!R1423</f>
        <v>1.58</v>
      </c>
      <c r="U1423" s="13" t="str">
        <f>Raw_Data!S1423</f>
        <v>Critical</v>
      </c>
      <c r="V1423" s="13" t="str">
        <f>Raw_Data!T1423</f>
        <v>In Progress</v>
      </c>
    </row>
    <row r="1424" spans="1:22" x14ac:dyDescent="0.3">
      <c r="A1424" s="13" t="str">
        <f>Raw_Data!A1424</f>
        <v>EMP003</v>
      </c>
      <c r="B1424" s="13" t="str">
        <f>Raw_Data!B1424</f>
        <v>Rahul Verma</v>
      </c>
      <c r="C1424" s="13" t="str">
        <f>Raw_Data!C1424</f>
        <v>Operations</v>
      </c>
      <c r="D1424" s="13" t="str">
        <f>Raw_Data!D1424</f>
        <v>Process Executive</v>
      </c>
      <c r="E1424" s="13" t="str">
        <f>Raw_Data!E1424</f>
        <v>Kolkata</v>
      </c>
      <c r="F1424" s="13" t="str">
        <f>Raw_Data!F1424</f>
        <v>Amit Roy</v>
      </c>
      <c r="G1424" s="14">
        <f>DATE(VALUE(RIGHT(Raw_Data!G1424,4)),VALUE(MID(Raw_Data!G1424,4,2)),VALUE(LEFT(Raw_Data!G1424,2)))</f>
        <v>46196</v>
      </c>
      <c r="H1424" s="13" t="str">
        <f t="shared" si="88"/>
        <v>Jun-2026</v>
      </c>
      <c r="I1424" s="13" t="str">
        <f t="shared" si="89"/>
        <v>Tue</v>
      </c>
      <c r="J1424" s="13" t="str">
        <f>Raw_Data!H1424</f>
        <v>Present</v>
      </c>
      <c r="K1424" s="15">
        <f>IF(Raw_Data!I1424="","",TIMEVALUE(Raw_Data!I1424))</f>
        <v>0.38472222222222224</v>
      </c>
      <c r="L1424" s="15">
        <f>IF(Raw_Data!J1424="","",TIMEVALUE(Raw_Data!J1424))</f>
        <v>0.76249999999999996</v>
      </c>
      <c r="M1424" s="13">
        <f>Raw_Data!K1424</f>
        <v>9.08</v>
      </c>
      <c r="N1424" s="13">
        <f>Raw_Data!L1424</f>
        <v>21</v>
      </c>
      <c r="O1424" s="13">
        <f>Raw_Data!M1424</f>
        <v>21</v>
      </c>
      <c r="P1424" s="13">
        <f t="shared" si="90"/>
        <v>0</v>
      </c>
      <c r="Q1424" s="13">
        <f>Raw_Data!O1424</f>
        <v>21</v>
      </c>
      <c r="R1424" s="16">
        <f t="shared" si="91"/>
        <v>100</v>
      </c>
      <c r="S1424" s="16">
        <f>Raw_Data!Q1424</f>
        <v>100</v>
      </c>
      <c r="T1424" s="17">
        <f>Raw_Data!R1424</f>
        <v>1.08</v>
      </c>
      <c r="U1424" s="13" t="str">
        <f>Raw_Data!S1424</f>
        <v>Low</v>
      </c>
      <c r="V1424" s="13" t="str">
        <f>Raw_Data!T1424</f>
        <v>Closed</v>
      </c>
    </row>
    <row r="1425" spans="1:22" x14ac:dyDescent="0.3">
      <c r="A1425" s="13" t="str">
        <f>Raw_Data!A1425</f>
        <v>EMP004</v>
      </c>
      <c r="B1425" s="13" t="str">
        <f>Raw_Data!B1425</f>
        <v>Sneha Das</v>
      </c>
      <c r="C1425" s="13" t="str">
        <f>Raw_Data!C1425</f>
        <v>Operations</v>
      </c>
      <c r="D1425" s="13" t="str">
        <f>Raw_Data!D1425</f>
        <v>Senior Executive</v>
      </c>
      <c r="E1425" s="13" t="str">
        <f>Raw_Data!E1425</f>
        <v>Kolkata</v>
      </c>
      <c r="F1425" s="13" t="str">
        <f>Raw_Data!F1425</f>
        <v>Amit Roy</v>
      </c>
      <c r="G1425" s="14">
        <f>DATE(VALUE(RIGHT(Raw_Data!G1425,4)),VALUE(MID(Raw_Data!G1425,4,2)),VALUE(LEFT(Raw_Data!G1425,2)))</f>
        <v>46196</v>
      </c>
      <c r="H1425" s="13" t="str">
        <f t="shared" si="88"/>
        <v>Jun-2026</v>
      </c>
      <c r="I1425" s="13" t="str">
        <f t="shared" si="89"/>
        <v>Tue</v>
      </c>
      <c r="J1425" s="13" t="str">
        <f>Raw_Data!H1425</f>
        <v>Present</v>
      </c>
      <c r="K1425" s="15">
        <f>IF(Raw_Data!I1425="","",TIMEVALUE(Raw_Data!I1425))</f>
        <v>0.42152777777777778</v>
      </c>
      <c r="L1425" s="15">
        <f>IF(Raw_Data!J1425="","",TIMEVALUE(Raw_Data!J1425))</f>
        <v>0.74236111111111114</v>
      </c>
      <c r="M1425" s="13">
        <f>Raw_Data!K1425</f>
        <v>7.7</v>
      </c>
      <c r="N1425" s="13">
        <f>Raw_Data!L1425</f>
        <v>28</v>
      </c>
      <c r="O1425" s="13">
        <f>Raw_Data!M1425</f>
        <v>26</v>
      </c>
      <c r="P1425" s="13">
        <f t="shared" si="90"/>
        <v>2</v>
      </c>
      <c r="Q1425" s="13">
        <f>Raw_Data!O1425</f>
        <v>28</v>
      </c>
      <c r="R1425" s="16">
        <f t="shared" si="91"/>
        <v>92.857142857142861</v>
      </c>
      <c r="S1425" s="16">
        <f>Raw_Data!Q1425</f>
        <v>92.9</v>
      </c>
      <c r="T1425" s="17">
        <f>Raw_Data!R1425</f>
        <v>0</v>
      </c>
      <c r="U1425" s="13" t="str">
        <f>Raw_Data!S1425</f>
        <v>Low</v>
      </c>
      <c r="V1425" s="13" t="str">
        <f>Raw_Data!T1425</f>
        <v>In Progress</v>
      </c>
    </row>
    <row r="1426" spans="1:22" x14ac:dyDescent="0.3">
      <c r="A1426" s="13" t="str">
        <f>Raw_Data!A1426</f>
        <v>EMP005</v>
      </c>
      <c r="B1426" s="13" t="str">
        <f>Raw_Data!B1426</f>
        <v>Vikram Patel</v>
      </c>
      <c r="C1426" s="13" t="str">
        <f>Raw_Data!C1426</f>
        <v>Operations</v>
      </c>
      <c r="D1426" s="13" t="str">
        <f>Raw_Data!D1426</f>
        <v>Process Executive</v>
      </c>
      <c r="E1426" s="13" t="str">
        <f>Raw_Data!E1426</f>
        <v>Kolkata</v>
      </c>
      <c r="F1426" s="13" t="str">
        <f>Raw_Data!F1426</f>
        <v>Amit Roy</v>
      </c>
      <c r="G1426" s="14">
        <f>DATE(VALUE(RIGHT(Raw_Data!G1426,4)),VALUE(MID(Raw_Data!G1426,4,2)),VALUE(LEFT(Raw_Data!G1426,2)))</f>
        <v>46196</v>
      </c>
      <c r="H1426" s="13" t="str">
        <f t="shared" si="88"/>
        <v>Jun-2026</v>
      </c>
      <c r="I1426" s="13" t="str">
        <f t="shared" si="89"/>
        <v>Tue</v>
      </c>
      <c r="J1426" s="13" t="str">
        <f>Raw_Data!H1426</f>
        <v>Present</v>
      </c>
      <c r="K1426" s="15">
        <f>IF(Raw_Data!I1426="","",TIMEVALUE(Raw_Data!I1426))</f>
        <v>0.41875000000000001</v>
      </c>
      <c r="L1426" s="15">
        <f>IF(Raw_Data!J1426="","",TIMEVALUE(Raw_Data!J1426))</f>
        <v>0.79861111111111116</v>
      </c>
      <c r="M1426" s="13">
        <f>Raw_Data!K1426</f>
        <v>9.1300000000000008</v>
      </c>
      <c r="N1426" s="13">
        <f>Raw_Data!L1426</f>
        <v>30</v>
      </c>
      <c r="O1426" s="13">
        <f>Raw_Data!M1426</f>
        <v>27</v>
      </c>
      <c r="P1426" s="13">
        <f t="shared" si="90"/>
        <v>3</v>
      </c>
      <c r="Q1426" s="13">
        <f>Raw_Data!O1426</f>
        <v>30</v>
      </c>
      <c r="R1426" s="16">
        <f t="shared" si="91"/>
        <v>90</v>
      </c>
      <c r="S1426" s="16">
        <f>Raw_Data!Q1426</f>
        <v>90</v>
      </c>
      <c r="T1426" s="17">
        <f>Raw_Data!R1426</f>
        <v>1.1299999999999999</v>
      </c>
      <c r="U1426" s="13" t="str">
        <f>Raw_Data!S1426</f>
        <v>High</v>
      </c>
      <c r="V1426" s="13" t="str">
        <f>Raw_Data!T1426</f>
        <v>In Progress</v>
      </c>
    </row>
    <row r="1427" spans="1:22" x14ac:dyDescent="0.3">
      <c r="A1427" s="13" t="str">
        <f>Raw_Data!A1427</f>
        <v>EMP006</v>
      </c>
      <c r="B1427" s="13" t="str">
        <f>Raw_Data!B1427</f>
        <v>Ananya Gupta</v>
      </c>
      <c r="C1427" s="13" t="str">
        <f>Raw_Data!C1427</f>
        <v>Finance</v>
      </c>
      <c r="D1427" s="13" t="str">
        <f>Raw_Data!D1427</f>
        <v>Finance Executive</v>
      </c>
      <c r="E1427" s="13" t="str">
        <f>Raw_Data!E1427</f>
        <v>Kolkata</v>
      </c>
      <c r="F1427" s="13" t="str">
        <f>Raw_Data!F1427</f>
        <v>Neha Sen</v>
      </c>
      <c r="G1427" s="14">
        <f>DATE(VALUE(RIGHT(Raw_Data!G1427,4)),VALUE(MID(Raw_Data!G1427,4,2)),VALUE(LEFT(Raw_Data!G1427,2)))</f>
        <v>46196</v>
      </c>
      <c r="H1427" s="13" t="str">
        <f t="shared" si="88"/>
        <v>Jun-2026</v>
      </c>
      <c r="I1427" s="13" t="str">
        <f t="shared" si="89"/>
        <v>Tue</v>
      </c>
      <c r="J1427" s="13" t="str">
        <f>Raw_Data!H1427</f>
        <v>Present</v>
      </c>
      <c r="K1427" s="15">
        <f>IF(Raw_Data!I1427="","",TIMEVALUE(Raw_Data!I1427))</f>
        <v>0.38541666666666669</v>
      </c>
      <c r="L1427" s="15">
        <f>IF(Raw_Data!J1427="","",TIMEVALUE(Raw_Data!J1427))</f>
        <v>0.69444444444444442</v>
      </c>
      <c r="M1427" s="13">
        <f>Raw_Data!K1427</f>
        <v>7.43</v>
      </c>
      <c r="N1427" s="13">
        <f>Raw_Data!L1427</f>
        <v>23</v>
      </c>
      <c r="O1427" s="13">
        <f>Raw_Data!M1427</f>
        <v>18</v>
      </c>
      <c r="P1427" s="13">
        <f t="shared" si="90"/>
        <v>5</v>
      </c>
      <c r="Q1427" s="13">
        <f>Raw_Data!O1427</f>
        <v>23</v>
      </c>
      <c r="R1427" s="16">
        <f t="shared" si="91"/>
        <v>78.260869565217391</v>
      </c>
      <c r="S1427" s="16">
        <f>Raw_Data!Q1427</f>
        <v>78.3</v>
      </c>
      <c r="T1427" s="17">
        <f>Raw_Data!R1427</f>
        <v>0</v>
      </c>
      <c r="U1427" s="13" t="str">
        <f>Raw_Data!S1427</f>
        <v>High</v>
      </c>
      <c r="V1427" s="13" t="str">
        <f>Raw_Data!T1427</f>
        <v>Pending</v>
      </c>
    </row>
    <row r="1428" spans="1:22" x14ac:dyDescent="0.3">
      <c r="A1428" s="13" t="str">
        <f>Raw_Data!A1428</f>
        <v>EMP007</v>
      </c>
      <c r="B1428" s="13" t="str">
        <f>Raw_Data!B1428</f>
        <v>Rohan Mehta</v>
      </c>
      <c r="C1428" s="13" t="str">
        <f>Raw_Data!C1428</f>
        <v>Finance</v>
      </c>
      <c r="D1428" s="13" t="str">
        <f>Raw_Data!D1428</f>
        <v>Accounts Executive</v>
      </c>
      <c r="E1428" s="13" t="str">
        <f>Raw_Data!E1428</f>
        <v>Kolkata</v>
      </c>
      <c r="F1428" s="13" t="str">
        <f>Raw_Data!F1428</f>
        <v>Neha Sen</v>
      </c>
      <c r="G1428" s="14">
        <f>DATE(VALUE(RIGHT(Raw_Data!G1428,4)),VALUE(MID(Raw_Data!G1428,4,2)),VALUE(LEFT(Raw_Data!G1428,2)))</f>
        <v>46196</v>
      </c>
      <c r="H1428" s="13" t="str">
        <f t="shared" si="88"/>
        <v>Jun-2026</v>
      </c>
      <c r="I1428" s="13" t="str">
        <f t="shared" si="89"/>
        <v>Tue</v>
      </c>
      <c r="J1428" s="13" t="str">
        <f>Raw_Data!H1428</f>
        <v>Present</v>
      </c>
      <c r="K1428" s="15">
        <f>IF(Raw_Data!I1428="","",TIMEVALUE(Raw_Data!I1428))</f>
        <v>0.38750000000000001</v>
      </c>
      <c r="L1428" s="15">
        <f>IF(Raw_Data!J1428="","",TIMEVALUE(Raw_Data!J1428))</f>
        <v>0.72361111111111109</v>
      </c>
      <c r="M1428" s="13">
        <f>Raw_Data!K1428</f>
        <v>8.07</v>
      </c>
      <c r="N1428" s="13">
        <f>Raw_Data!L1428</f>
        <v>18</v>
      </c>
      <c r="O1428" s="13">
        <f>Raw_Data!M1428</f>
        <v>17</v>
      </c>
      <c r="P1428" s="13">
        <f t="shared" si="90"/>
        <v>1</v>
      </c>
      <c r="Q1428" s="13">
        <f>Raw_Data!O1428</f>
        <v>18</v>
      </c>
      <c r="R1428" s="16">
        <f t="shared" si="91"/>
        <v>94.444444444444443</v>
      </c>
      <c r="S1428" s="16">
        <f>Raw_Data!Q1428</f>
        <v>94.4</v>
      </c>
      <c r="T1428" s="17">
        <f>Raw_Data!R1428</f>
        <v>7.0000000000000007E-2</v>
      </c>
      <c r="U1428" s="13" t="str">
        <f>Raw_Data!S1428</f>
        <v>Low</v>
      </c>
      <c r="V1428" s="13" t="str">
        <f>Raw_Data!T1428</f>
        <v>In Progress</v>
      </c>
    </row>
    <row r="1429" spans="1:22" x14ac:dyDescent="0.3">
      <c r="A1429" s="13" t="str">
        <f>Raw_Data!A1429</f>
        <v>EMP008</v>
      </c>
      <c r="B1429" s="13" t="str">
        <f>Raw_Data!B1429</f>
        <v>Ishita Roy</v>
      </c>
      <c r="C1429" s="13" t="str">
        <f>Raw_Data!C1429</f>
        <v>Finance</v>
      </c>
      <c r="D1429" s="13" t="str">
        <f>Raw_Data!D1429</f>
        <v>Finance Executive</v>
      </c>
      <c r="E1429" s="13" t="str">
        <f>Raw_Data!E1429</f>
        <v>Kolkata</v>
      </c>
      <c r="F1429" s="13" t="str">
        <f>Raw_Data!F1429</f>
        <v>Neha Sen</v>
      </c>
      <c r="G1429" s="14">
        <f>DATE(VALUE(RIGHT(Raw_Data!G1429,4)),VALUE(MID(Raw_Data!G1429,4,2)),VALUE(LEFT(Raw_Data!G1429,2)))</f>
        <v>46196</v>
      </c>
      <c r="H1429" s="13" t="str">
        <f t="shared" si="88"/>
        <v>Jun-2026</v>
      </c>
      <c r="I1429" s="13" t="str">
        <f t="shared" si="89"/>
        <v>Tue</v>
      </c>
      <c r="J1429" s="13" t="str">
        <f>Raw_Data!H1429</f>
        <v>Present</v>
      </c>
      <c r="K1429" s="15">
        <f>IF(Raw_Data!I1429="","",TIMEVALUE(Raw_Data!I1429))</f>
        <v>0.38472222222222224</v>
      </c>
      <c r="L1429" s="15">
        <f>IF(Raw_Data!J1429="","",TIMEVALUE(Raw_Data!J1429))</f>
        <v>0.74930555555555556</v>
      </c>
      <c r="M1429" s="13">
        <f>Raw_Data!K1429</f>
        <v>8.76</v>
      </c>
      <c r="N1429" s="13">
        <f>Raw_Data!L1429</f>
        <v>17</v>
      </c>
      <c r="O1429" s="13">
        <f>Raw_Data!M1429</f>
        <v>12</v>
      </c>
      <c r="P1429" s="13">
        <f t="shared" si="90"/>
        <v>5</v>
      </c>
      <c r="Q1429" s="13">
        <f>Raw_Data!O1429</f>
        <v>17</v>
      </c>
      <c r="R1429" s="16">
        <f t="shared" si="91"/>
        <v>70.588235294117652</v>
      </c>
      <c r="S1429" s="16">
        <f>Raw_Data!Q1429</f>
        <v>70.599999999999994</v>
      </c>
      <c r="T1429" s="17">
        <f>Raw_Data!R1429</f>
        <v>0.76</v>
      </c>
      <c r="U1429" s="13" t="str">
        <f>Raw_Data!S1429</f>
        <v>Low</v>
      </c>
      <c r="V1429" s="13" t="str">
        <f>Raw_Data!T1429</f>
        <v>Pending</v>
      </c>
    </row>
    <row r="1430" spans="1:22" x14ac:dyDescent="0.3">
      <c r="A1430" s="13" t="str">
        <f>Raw_Data!A1430</f>
        <v>EMP009</v>
      </c>
      <c r="B1430" s="13" t="str">
        <f>Raw_Data!B1430</f>
        <v>Arjun Nair</v>
      </c>
      <c r="C1430" s="13" t="str">
        <f>Raw_Data!C1430</f>
        <v>Sales</v>
      </c>
      <c r="D1430" s="13" t="str">
        <f>Raw_Data!D1430</f>
        <v>Sales Executive</v>
      </c>
      <c r="E1430" s="13" t="str">
        <f>Raw_Data!E1430</f>
        <v>Kolkata</v>
      </c>
      <c r="F1430" s="13" t="str">
        <f>Raw_Data!F1430</f>
        <v>Sourav Das</v>
      </c>
      <c r="G1430" s="14">
        <f>DATE(VALUE(RIGHT(Raw_Data!G1430,4)),VALUE(MID(Raw_Data!G1430,4,2)),VALUE(LEFT(Raw_Data!G1430,2)))</f>
        <v>46196</v>
      </c>
      <c r="H1430" s="13" t="str">
        <f t="shared" si="88"/>
        <v>Jun-2026</v>
      </c>
      <c r="I1430" s="13" t="str">
        <f t="shared" si="89"/>
        <v>Tue</v>
      </c>
      <c r="J1430" s="13" t="str">
        <f>Raw_Data!H1430</f>
        <v>Present</v>
      </c>
      <c r="K1430" s="15">
        <f>IF(Raw_Data!I1430="","",TIMEVALUE(Raw_Data!I1430))</f>
        <v>0.38263888888888886</v>
      </c>
      <c r="L1430" s="15">
        <f>IF(Raw_Data!J1430="","",TIMEVALUE(Raw_Data!J1430))</f>
        <v>0.7680555555555556</v>
      </c>
      <c r="M1430" s="13">
        <f>Raw_Data!K1430</f>
        <v>9.26</v>
      </c>
      <c r="N1430" s="13">
        <f>Raw_Data!L1430</f>
        <v>11</v>
      </c>
      <c r="O1430" s="13">
        <f>Raw_Data!M1430</f>
        <v>11</v>
      </c>
      <c r="P1430" s="13">
        <f t="shared" si="90"/>
        <v>0</v>
      </c>
      <c r="Q1430" s="13">
        <f>Raw_Data!O1430</f>
        <v>11</v>
      </c>
      <c r="R1430" s="16">
        <f t="shared" si="91"/>
        <v>100</v>
      </c>
      <c r="S1430" s="16">
        <f>Raw_Data!Q1430</f>
        <v>100</v>
      </c>
      <c r="T1430" s="17">
        <f>Raw_Data!R1430</f>
        <v>1.26</v>
      </c>
      <c r="U1430" s="13" t="str">
        <f>Raw_Data!S1430</f>
        <v>Low</v>
      </c>
      <c r="V1430" s="13" t="str">
        <f>Raw_Data!T1430</f>
        <v>Closed</v>
      </c>
    </row>
    <row r="1431" spans="1:22" x14ac:dyDescent="0.3">
      <c r="A1431" s="13" t="str">
        <f>Raw_Data!A1431</f>
        <v>EMP010</v>
      </c>
      <c r="B1431" s="13" t="str">
        <f>Raw_Data!B1431</f>
        <v>Meera Kapoor</v>
      </c>
      <c r="C1431" s="13" t="str">
        <f>Raw_Data!C1431</f>
        <v>Sales</v>
      </c>
      <c r="D1431" s="13" t="str">
        <f>Raw_Data!D1431</f>
        <v>Sales Executive</v>
      </c>
      <c r="E1431" s="13" t="str">
        <f>Raw_Data!E1431</f>
        <v>Kolkata</v>
      </c>
      <c r="F1431" s="13" t="str">
        <f>Raw_Data!F1431</f>
        <v>Sourav Das</v>
      </c>
      <c r="G1431" s="14">
        <f>DATE(VALUE(RIGHT(Raw_Data!G1431,4)),VALUE(MID(Raw_Data!G1431,4,2)),VALUE(LEFT(Raw_Data!G1431,2)))</f>
        <v>46196</v>
      </c>
      <c r="H1431" s="13" t="str">
        <f t="shared" si="88"/>
        <v>Jun-2026</v>
      </c>
      <c r="I1431" s="13" t="str">
        <f t="shared" si="89"/>
        <v>Tue</v>
      </c>
      <c r="J1431" s="13" t="str">
        <f>Raw_Data!H1431</f>
        <v>Present</v>
      </c>
      <c r="K1431" s="15">
        <f>IF(Raw_Data!I1431="","",TIMEVALUE(Raw_Data!I1431))</f>
        <v>0.38611111111111113</v>
      </c>
      <c r="L1431" s="15">
        <f>IF(Raw_Data!J1431="","",TIMEVALUE(Raw_Data!J1431))</f>
        <v>0.77013888888888893</v>
      </c>
      <c r="M1431" s="13">
        <f>Raw_Data!K1431</f>
        <v>9.23</v>
      </c>
      <c r="N1431" s="13">
        <f>Raw_Data!L1431</f>
        <v>25</v>
      </c>
      <c r="O1431" s="13">
        <f>Raw_Data!M1431</f>
        <v>25</v>
      </c>
      <c r="P1431" s="13">
        <f t="shared" si="90"/>
        <v>0</v>
      </c>
      <c r="Q1431" s="13">
        <f>Raw_Data!O1431</f>
        <v>25</v>
      </c>
      <c r="R1431" s="16">
        <f t="shared" si="91"/>
        <v>100</v>
      </c>
      <c r="S1431" s="16">
        <f>Raw_Data!Q1431</f>
        <v>100</v>
      </c>
      <c r="T1431" s="17">
        <f>Raw_Data!R1431</f>
        <v>1.23</v>
      </c>
      <c r="U1431" s="13" t="str">
        <f>Raw_Data!S1431</f>
        <v>Low</v>
      </c>
      <c r="V1431" s="13" t="str">
        <f>Raw_Data!T1431</f>
        <v>Closed</v>
      </c>
    </row>
    <row r="1432" spans="1:22" x14ac:dyDescent="0.3">
      <c r="A1432" s="13" t="str">
        <f>Raw_Data!A1432</f>
        <v>EMP011</v>
      </c>
      <c r="B1432" s="13" t="str">
        <f>Raw_Data!B1432</f>
        <v>Karan Malhotra</v>
      </c>
      <c r="C1432" s="13" t="str">
        <f>Raw_Data!C1432</f>
        <v>Sales</v>
      </c>
      <c r="D1432" s="13" t="str">
        <f>Raw_Data!D1432</f>
        <v>Senior Executive</v>
      </c>
      <c r="E1432" s="13" t="str">
        <f>Raw_Data!E1432</f>
        <v>Kolkata</v>
      </c>
      <c r="F1432" s="13" t="str">
        <f>Raw_Data!F1432</f>
        <v>Sourav Das</v>
      </c>
      <c r="G1432" s="14">
        <f>DATE(VALUE(RIGHT(Raw_Data!G1432,4)),VALUE(MID(Raw_Data!G1432,4,2)),VALUE(LEFT(Raw_Data!G1432,2)))</f>
        <v>46196</v>
      </c>
      <c r="H1432" s="13" t="str">
        <f t="shared" si="88"/>
        <v>Jun-2026</v>
      </c>
      <c r="I1432" s="13" t="str">
        <f t="shared" si="89"/>
        <v>Tue</v>
      </c>
      <c r="J1432" s="13" t="str">
        <f>Raw_Data!H1432</f>
        <v>Present</v>
      </c>
      <c r="K1432" s="15">
        <f>IF(Raw_Data!I1432="","",TIMEVALUE(Raw_Data!I1432))</f>
        <v>0.42777777777777776</v>
      </c>
      <c r="L1432" s="15">
        <f>IF(Raw_Data!J1432="","",TIMEVALUE(Raw_Data!J1432))</f>
        <v>0.77222222222222225</v>
      </c>
      <c r="M1432" s="13">
        <f>Raw_Data!K1432</f>
        <v>8.2799999999999994</v>
      </c>
      <c r="N1432" s="13">
        <f>Raw_Data!L1432</f>
        <v>31</v>
      </c>
      <c r="O1432" s="13">
        <f>Raw_Data!M1432</f>
        <v>22</v>
      </c>
      <c r="P1432" s="13">
        <f t="shared" si="90"/>
        <v>9</v>
      </c>
      <c r="Q1432" s="13">
        <f>Raw_Data!O1432</f>
        <v>31</v>
      </c>
      <c r="R1432" s="16">
        <f t="shared" si="91"/>
        <v>70.967741935483872</v>
      </c>
      <c r="S1432" s="16">
        <f>Raw_Data!Q1432</f>
        <v>71</v>
      </c>
      <c r="T1432" s="17">
        <f>Raw_Data!R1432</f>
        <v>0.28000000000000003</v>
      </c>
      <c r="U1432" s="13" t="str">
        <f>Raw_Data!S1432</f>
        <v>Critical</v>
      </c>
      <c r="V1432" s="13" t="str">
        <f>Raw_Data!T1432</f>
        <v>Backlog</v>
      </c>
    </row>
    <row r="1433" spans="1:22" x14ac:dyDescent="0.3">
      <c r="A1433" s="13" t="str">
        <f>Raw_Data!A1433</f>
        <v>EMP012</v>
      </c>
      <c r="B1433" s="13" t="str">
        <f>Raw_Data!B1433</f>
        <v>Tanya Bose</v>
      </c>
      <c r="C1433" s="13" t="str">
        <f>Raw_Data!C1433</f>
        <v>HR</v>
      </c>
      <c r="D1433" s="13" t="str">
        <f>Raw_Data!D1433</f>
        <v>HR Executive</v>
      </c>
      <c r="E1433" s="13" t="str">
        <f>Raw_Data!E1433</f>
        <v>Kolkata</v>
      </c>
      <c r="F1433" s="13" t="str">
        <f>Raw_Data!F1433</f>
        <v>Ritu Ghosh</v>
      </c>
      <c r="G1433" s="14">
        <f>DATE(VALUE(RIGHT(Raw_Data!G1433,4)),VALUE(MID(Raw_Data!G1433,4,2)),VALUE(LEFT(Raw_Data!G1433,2)))</f>
        <v>46196</v>
      </c>
      <c r="H1433" s="13" t="str">
        <f t="shared" si="88"/>
        <v>Jun-2026</v>
      </c>
      <c r="I1433" s="13" t="str">
        <f t="shared" si="89"/>
        <v>Tue</v>
      </c>
      <c r="J1433" s="13" t="str">
        <f>Raw_Data!H1433</f>
        <v>Present</v>
      </c>
      <c r="K1433" s="15">
        <f>IF(Raw_Data!I1433="","",TIMEVALUE(Raw_Data!I1433))</f>
        <v>0.38680555555555557</v>
      </c>
      <c r="L1433" s="15">
        <f>IF(Raw_Data!J1433="","",TIMEVALUE(Raw_Data!J1433))</f>
        <v>0.6875</v>
      </c>
      <c r="M1433" s="13">
        <f>Raw_Data!K1433</f>
        <v>7.22</v>
      </c>
      <c r="N1433" s="13">
        <f>Raw_Data!L1433</f>
        <v>5</v>
      </c>
      <c r="O1433" s="13">
        <f>Raw_Data!M1433</f>
        <v>5</v>
      </c>
      <c r="P1433" s="13">
        <f t="shared" si="90"/>
        <v>0</v>
      </c>
      <c r="Q1433" s="13">
        <f>Raw_Data!O1433</f>
        <v>5</v>
      </c>
      <c r="R1433" s="16">
        <f t="shared" si="91"/>
        <v>100</v>
      </c>
      <c r="S1433" s="16">
        <f>Raw_Data!Q1433</f>
        <v>100</v>
      </c>
      <c r="T1433" s="17">
        <f>Raw_Data!R1433</f>
        <v>0</v>
      </c>
      <c r="U1433" s="13" t="str">
        <f>Raw_Data!S1433</f>
        <v>Low</v>
      </c>
      <c r="V1433" s="13" t="str">
        <f>Raw_Data!T1433</f>
        <v>Closed</v>
      </c>
    </row>
    <row r="1434" spans="1:22" x14ac:dyDescent="0.3">
      <c r="A1434" s="13" t="str">
        <f>Raw_Data!A1434</f>
        <v>EMP013</v>
      </c>
      <c r="B1434" s="13" t="str">
        <f>Raw_Data!B1434</f>
        <v>Aditya Jain</v>
      </c>
      <c r="C1434" s="13" t="str">
        <f>Raw_Data!C1434</f>
        <v>Customer Support</v>
      </c>
      <c r="D1434" s="13" t="str">
        <f>Raw_Data!D1434</f>
        <v>Support Executive</v>
      </c>
      <c r="E1434" s="13" t="str">
        <f>Raw_Data!E1434</f>
        <v>Kolkata</v>
      </c>
      <c r="F1434" s="13" t="str">
        <f>Raw_Data!F1434</f>
        <v>Ritu Ghosh</v>
      </c>
      <c r="G1434" s="14">
        <f>DATE(VALUE(RIGHT(Raw_Data!G1434,4)),VALUE(MID(Raw_Data!G1434,4,2)),VALUE(LEFT(Raw_Data!G1434,2)))</f>
        <v>46196</v>
      </c>
      <c r="H1434" s="13" t="str">
        <f t="shared" si="88"/>
        <v>Jun-2026</v>
      </c>
      <c r="I1434" s="13" t="str">
        <f t="shared" si="89"/>
        <v>Tue</v>
      </c>
      <c r="J1434" s="13" t="str">
        <f>Raw_Data!H1434</f>
        <v>Present</v>
      </c>
      <c r="K1434" s="15">
        <f>IF(Raw_Data!I1434="","",TIMEVALUE(Raw_Data!I1434))</f>
        <v>0.38750000000000001</v>
      </c>
      <c r="L1434" s="15">
        <f>IF(Raw_Data!J1434="","",TIMEVALUE(Raw_Data!J1434))</f>
        <v>0.7270833333333333</v>
      </c>
      <c r="M1434" s="13">
        <f>Raw_Data!K1434</f>
        <v>8.16</v>
      </c>
      <c r="N1434" s="13">
        <f>Raw_Data!L1434</f>
        <v>32</v>
      </c>
      <c r="O1434" s="13">
        <f>Raw_Data!M1434</f>
        <v>28</v>
      </c>
      <c r="P1434" s="13">
        <f t="shared" si="90"/>
        <v>4</v>
      </c>
      <c r="Q1434" s="13">
        <f>Raw_Data!O1434</f>
        <v>32</v>
      </c>
      <c r="R1434" s="16">
        <f t="shared" si="91"/>
        <v>87.5</v>
      </c>
      <c r="S1434" s="16">
        <f>Raw_Data!Q1434</f>
        <v>87.5</v>
      </c>
      <c r="T1434" s="17">
        <f>Raw_Data!R1434</f>
        <v>0.16</v>
      </c>
      <c r="U1434" s="13" t="str">
        <f>Raw_Data!S1434</f>
        <v>Low</v>
      </c>
      <c r="V1434" s="13" t="str">
        <f>Raw_Data!T1434</f>
        <v>Pending</v>
      </c>
    </row>
    <row r="1435" spans="1:22" x14ac:dyDescent="0.3">
      <c r="A1435" s="13" t="str">
        <f>Raw_Data!A1435</f>
        <v>EMP014</v>
      </c>
      <c r="B1435" s="13" t="str">
        <f>Raw_Data!B1435</f>
        <v>Neha Agarwal</v>
      </c>
      <c r="C1435" s="13" t="str">
        <f>Raw_Data!C1435</f>
        <v>Customer Support</v>
      </c>
      <c r="D1435" s="13" t="str">
        <f>Raw_Data!D1435</f>
        <v>Support Executive</v>
      </c>
      <c r="E1435" s="13" t="str">
        <f>Raw_Data!E1435</f>
        <v>Kolkata</v>
      </c>
      <c r="F1435" s="13" t="str">
        <f>Raw_Data!F1435</f>
        <v>Ritu Ghosh</v>
      </c>
      <c r="G1435" s="14">
        <f>DATE(VALUE(RIGHT(Raw_Data!G1435,4)),VALUE(MID(Raw_Data!G1435,4,2)),VALUE(LEFT(Raw_Data!G1435,2)))</f>
        <v>46196</v>
      </c>
      <c r="H1435" s="13" t="str">
        <f t="shared" si="88"/>
        <v>Jun-2026</v>
      </c>
      <c r="I1435" s="13" t="str">
        <f t="shared" si="89"/>
        <v>Tue</v>
      </c>
      <c r="J1435" s="13" t="str">
        <f>Raw_Data!H1435</f>
        <v>Present</v>
      </c>
      <c r="K1435" s="15">
        <f>IF(Raw_Data!I1435="","",TIMEVALUE(Raw_Data!I1435))</f>
        <v>0.41875000000000001</v>
      </c>
      <c r="L1435" s="15">
        <f>IF(Raw_Data!J1435="","",TIMEVALUE(Raw_Data!J1435))</f>
        <v>0.7270833333333333</v>
      </c>
      <c r="M1435" s="13">
        <f>Raw_Data!K1435</f>
        <v>7.41</v>
      </c>
      <c r="N1435" s="13">
        <f>Raw_Data!L1435</f>
        <v>30</v>
      </c>
      <c r="O1435" s="13">
        <f>Raw_Data!M1435</f>
        <v>29</v>
      </c>
      <c r="P1435" s="13">
        <f t="shared" si="90"/>
        <v>1</v>
      </c>
      <c r="Q1435" s="13">
        <f>Raw_Data!O1435</f>
        <v>30</v>
      </c>
      <c r="R1435" s="16">
        <f t="shared" si="91"/>
        <v>96.666666666666671</v>
      </c>
      <c r="S1435" s="16">
        <f>Raw_Data!Q1435</f>
        <v>96.7</v>
      </c>
      <c r="T1435" s="17">
        <f>Raw_Data!R1435</f>
        <v>0</v>
      </c>
      <c r="U1435" s="13" t="str">
        <f>Raw_Data!S1435</f>
        <v>High</v>
      </c>
      <c r="V1435" s="13" t="str">
        <f>Raw_Data!T1435</f>
        <v>In Progress</v>
      </c>
    </row>
    <row r="1436" spans="1:22" x14ac:dyDescent="0.3">
      <c r="A1436" s="13" t="str">
        <f>Raw_Data!A1436</f>
        <v>EMP015</v>
      </c>
      <c r="B1436" s="13" t="str">
        <f>Raw_Data!B1436</f>
        <v>Siddharth Roy</v>
      </c>
      <c r="C1436" s="13" t="str">
        <f>Raw_Data!C1436</f>
        <v>Customer Support</v>
      </c>
      <c r="D1436" s="13" t="str">
        <f>Raw_Data!D1436</f>
        <v>Senior Executive</v>
      </c>
      <c r="E1436" s="13" t="str">
        <f>Raw_Data!E1436</f>
        <v>Kolkata</v>
      </c>
      <c r="F1436" s="13" t="str">
        <f>Raw_Data!F1436</f>
        <v>Ritu Ghosh</v>
      </c>
      <c r="G1436" s="14">
        <f>DATE(VALUE(RIGHT(Raw_Data!G1436,4)),VALUE(MID(Raw_Data!G1436,4,2)),VALUE(LEFT(Raw_Data!G1436,2)))</f>
        <v>46196</v>
      </c>
      <c r="H1436" s="13" t="str">
        <f t="shared" si="88"/>
        <v>Jun-2026</v>
      </c>
      <c r="I1436" s="13" t="str">
        <f t="shared" si="89"/>
        <v>Tue</v>
      </c>
      <c r="J1436" s="13" t="str">
        <f>Raw_Data!H1436</f>
        <v>Late</v>
      </c>
      <c r="K1436" s="15">
        <f>IF(Raw_Data!I1436="","",TIMEVALUE(Raw_Data!I1436))</f>
        <v>0.42083333333333334</v>
      </c>
      <c r="L1436" s="15">
        <f>IF(Raw_Data!J1436="","",TIMEVALUE(Raw_Data!J1436))</f>
        <v>0.76041666666666663</v>
      </c>
      <c r="M1436" s="13">
        <f>Raw_Data!K1436</f>
        <v>8.16</v>
      </c>
      <c r="N1436" s="13">
        <f>Raw_Data!L1436</f>
        <v>32</v>
      </c>
      <c r="O1436" s="13">
        <f>Raw_Data!M1436</f>
        <v>29</v>
      </c>
      <c r="P1436" s="13">
        <f t="shared" si="90"/>
        <v>3</v>
      </c>
      <c r="Q1436" s="13">
        <f>Raw_Data!O1436</f>
        <v>32</v>
      </c>
      <c r="R1436" s="16">
        <f t="shared" si="91"/>
        <v>90.625</v>
      </c>
      <c r="S1436" s="16">
        <f>Raw_Data!Q1436</f>
        <v>90.6</v>
      </c>
      <c r="T1436" s="17">
        <f>Raw_Data!R1436</f>
        <v>0.16</v>
      </c>
      <c r="U1436" s="13" t="str">
        <f>Raw_Data!S1436</f>
        <v>Low</v>
      </c>
      <c r="V1436" s="13" t="str">
        <f>Raw_Data!T1436</f>
        <v>In Progress</v>
      </c>
    </row>
    <row r="1437" spans="1:22" x14ac:dyDescent="0.3">
      <c r="A1437" s="13" t="str">
        <f>Raw_Data!A1437</f>
        <v>EMP016</v>
      </c>
      <c r="B1437" s="13" t="str">
        <f>Raw_Data!B1437</f>
        <v>Pooja Saha</v>
      </c>
      <c r="C1437" s="13" t="str">
        <f>Raw_Data!C1437</f>
        <v>Operations</v>
      </c>
      <c r="D1437" s="13" t="str">
        <f>Raw_Data!D1437</f>
        <v>Process Executive</v>
      </c>
      <c r="E1437" s="13" t="str">
        <f>Raw_Data!E1437</f>
        <v>Durgapur</v>
      </c>
      <c r="F1437" s="13" t="str">
        <f>Raw_Data!F1437</f>
        <v>Amit Roy</v>
      </c>
      <c r="G1437" s="14">
        <f>DATE(VALUE(RIGHT(Raw_Data!G1437,4)),VALUE(MID(Raw_Data!G1437,4,2)),VALUE(LEFT(Raw_Data!G1437,2)))</f>
        <v>46196</v>
      </c>
      <c r="H1437" s="13" t="str">
        <f t="shared" si="88"/>
        <v>Jun-2026</v>
      </c>
      <c r="I1437" s="13" t="str">
        <f t="shared" si="89"/>
        <v>Tue</v>
      </c>
      <c r="J1437" s="13" t="str">
        <f>Raw_Data!H1437</f>
        <v>Present</v>
      </c>
      <c r="K1437" s="15">
        <f>IF(Raw_Data!I1437="","",TIMEVALUE(Raw_Data!I1437))</f>
        <v>0.38055555555555554</v>
      </c>
      <c r="L1437" s="15">
        <f>IF(Raw_Data!J1437="","",TIMEVALUE(Raw_Data!J1437))</f>
        <v>0.72569444444444442</v>
      </c>
      <c r="M1437" s="13">
        <f>Raw_Data!K1437</f>
        <v>8.2899999999999991</v>
      </c>
      <c r="N1437" s="13">
        <f>Raw_Data!L1437</f>
        <v>25</v>
      </c>
      <c r="O1437" s="13">
        <f>Raw_Data!M1437</f>
        <v>22</v>
      </c>
      <c r="P1437" s="13">
        <f t="shared" si="90"/>
        <v>3</v>
      </c>
      <c r="Q1437" s="13">
        <f>Raw_Data!O1437</f>
        <v>25</v>
      </c>
      <c r="R1437" s="16">
        <f t="shared" si="91"/>
        <v>88</v>
      </c>
      <c r="S1437" s="16">
        <f>Raw_Data!Q1437</f>
        <v>88</v>
      </c>
      <c r="T1437" s="17">
        <f>Raw_Data!R1437</f>
        <v>0.28999999999999998</v>
      </c>
      <c r="U1437" s="13" t="str">
        <f>Raw_Data!S1437</f>
        <v>High</v>
      </c>
      <c r="V1437" s="13" t="str">
        <f>Raw_Data!T1437</f>
        <v>In Progress</v>
      </c>
    </row>
    <row r="1438" spans="1:22" x14ac:dyDescent="0.3">
      <c r="A1438" s="13" t="str">
        <f>Raw_Data!A1438</f>
        <v>EMP017</v>
      </c>
      <c r="B1438" s="13" t="str">
        <f>Raw_Data!B1438</f>
        <v>Abhishek Paul</v>
      </c>
      <c r="C1438" s="13" t="str">
        <f>Raw_Data!C1438</f>
        <v>Operations</v>
      </c>
      <c r="D1438" s="13" t="str">
        <f>Raw_Data!D1438</f>
        <v>Process Executive</v>
      </c>
      <c r="E1438" s="13" t="str">
        <f>Raw_Data!E1438</f>
        <v>Durgapur</v>
      </c>
      <c r="F1438" s="13" t="str">
        <f>Raw_Data!F1438</f>
        <v>Amit Roy</v>
      </c>
      <c r="G1438" s="14">
        <f>DATE(VALUE(RIGHT(Raw_Data!G1438,4)),VALUE(MID(Raw_Data!G1438,4,2)),VALUE(LEFT(Raw_Data!G1438,2)))</f>
        <v>46196</v>
      </c>
      <c r="H1438" s="13" t="str">
        <f t="shared" si="88"/>
        <v>Jun-2026</v>
      </c>
      <c r="I1438" s="13" t="str">
        <f t="shared" si="89"/>
        <v>Tue</v>
      </c>
      <c r="J1438" s="13" t="str">
        <f>Raw_Data!H1438</f>
        <v>Present</v>
      </c>
      <c r="K1438" s="15">
        <f>IF(Raw_Data!I1438="","",TIMEVALUE(Raw_Data!I1438))</f>
        <v>0.38194444444444442</v>
      </c>
      <c r="L1438" s="15">
        <f>IF(Raw_Data!J1438="","",TIMEVALUE(Raw_Data!J1438))</f>
        <v>0.73819444444444449</v>
      </c>
      <c r="M1438" s="13">
        <f>Raw_Data!K1438</f>
        <v>8.56</v>
      </c>
      <c r="N1438" s="13">
        <f>Raw_Data!L1438</f>
        <v>32</v>
      </c>
      <c r="O1438" s="13">
        <f>Raw_Data!M1438</f>
        <v>23</v>
      </c>
      <c r="P1438" s="13">
        <f t="shared" si="90"/>
        <v>9</v>
      </c>
      <c r="Q1438" s="13">
        <f>Raw_Data!O1438</f>
        <v>32</v>
      </c>
      <c r="R1438" s="16">
        <f t="shared" si="91"/>
        <v>71.875</v>
      </c>
      <c r="S1438" s="16">
        <f>Raw_Data!Q1438</f>
        <v>71.900000000000006</v>
      </c>
      <c r="T1438" s="17">
        <f>Raw_Data!R1438</f>
        <v>0.56000000000000005</v>
      </c>
      <c r="U1438" s="13" t="str">
        <f>Raw_Data!S1438</f>
        <v>High</v>
      </c>
      <c r="V1438" s="13" t="str">
        <f>Raw_Data!T1438</f>
        <v>Backlog</v>
      </c>
    </row>
    <row r="1439" spans="1:22" x14ac:dyDescent="0.3">
      <c r="A1439" s="13" t="str">
        <f>Raw_Data!A1439</f>
        <v>EMP018</v>
      </c>
      <c r="B1439" s="13" t="str">
        <f>Raw_Data!B1439</f>
        <v>Nandini Ghosh</v>
      </c>
      <c r="C1439" s="13" t="str">
        <f>Raw_Data!C1439</f>
        <v>Finance</v>
      </c>
      <c r="D1439" s="13" t="str">
        <f>Raw_Data!D1439</f>
        <v>Finance Executive</v>
      </c>
      <c r="E1439" s="13" t="str">
        <f>Raw_Data!E1439</f>
        <v>Durgapur</v>
      </c>
      <c r="F1439" s="13" t="str">
        <f>Raw_Data!F1439</f>
        <v>Neha Sen</v>
      </c>
      <c r="G1439" s="14">
        <f>DATE(VALUE(RIGHT(Raw_Data!G1439,4)),VALUE(MID(Raw_Data!G1439,4,2)),VALUE(LEFT(Raw_Data!G1439,2)))</f>
        <v>46196</v>
      </c>
      <c r="H1439" s="13" t="str">
        <f t="shared" si="88"/>
        <v>Jun-2026</v>
      </c>
      <c r="I1439" s="13" t="str">
        <f t="shared" si="89"/>
        <v>Tue</v>
      </c>
      <c r="J1439" s="13" t="str">
        <f>Raw_Data!H1439</f>
        <v>Present</v>
      </c>
      <c r="K1439" s="15">
        <f>IF(Raw_Data!I1439="","",TIMEVALUE(Raw_Data!I1439))</f>
        <v>0.42083333333333334</v>
      </c>
      <c r="L1439" s="15">
        <f>IF(Raw_Data!J1439="","",TIMEVALUE(Raw_Data!J1439))</f>
        <v>0.72569444444444442</v>
      </c>
      <c r="M1439" s="13">
        <f>Raw_Data!K1439</f>
        <v>7.33</v>
      </c>
      <c r="N1439" s="13">
        <f>Raw_Data!L1439</f>
        <v>15</v>
      </c>
      <c r="O1439" s="13">
        <f>Raw_Data!M1439</f>
        <v>15</v>
      </c>
      <c r="P1439" s="13">
        <f t="shared" si="90"/>
        <v>0</v>
      </c>
      <c r="Q1439" s="13">
        <f>Raw_Data!O1439</f>
        <v>15</v>
      </c>
      <c r="R1439" s="16">
        <f t="shared" si="91"/>
        <v>100</v>
      </c>
      <c r="S1439" s="16">
        <f>Raw_Data!Q1439</f>
        <v>100</v>
      </c>
      <c r="T1439" s="17">
        <f>Raw_Data!R1439</f>
        <v>0</v>
      </c>
      <c r="U1439" s="13" t="str">
        <f>Raw_Data!S1439</f>
        <v>Low</v>
      </c>
      <c r="V1439" s="13" t="str">
        <f>Raw_Data!T1439</f>
        <v>Closed</v>
      </c>
    </row>
    <row r="1440" spans="1:22" x14ac:dyDescent="0.3">
      <c r="A1440" s="13" t="str">
        <f>Raw_Data!A1440</f>
        <v>EMP019</v>
      </c>
      <c r="B1440" s="13" t="str">
        <f>Raw_Data!B1440</f>
        <v>Manish Kumar</v>
      </c>
      <c r="C1440" s="13" t="str">
        <f>Raw_Data!C1440</f>
        <v>Sales</v>
      </c>
      <c r="D1440" s="13" t="str">
        <f>Raw_Data!D1440</f>
        <v>Sales Executive</v>
      </c>
      <c r="E1440" s="13" t="str">
        <f>Raw_Data!E1440</f>
        <v>Durgapur</v>
      </c>
      <c r="F1440" s="13" t="str">
        <f>Raw_Data!F1440</f>
        <v>Sourav Das</v>
      </c>
      <c r="G1440" s="14">
        <f>DATE(VALUE(RIGHT(Raw_Data!G1440,4)),VALUE(MID(Raw_Data!G1440,4,2)),VALUE(LEFT(Raw_Data!G1440,2)))</f>
        <v>46196</v>
      </c>
      <c r="H1440" s="13" t="str">
        <f t="shared" si="88"/>
        <v>Jun-2026</v>
      </c>
      <c r="I1440" s="13" t="str">
        <f t="shared" si="89"/>
        <v>Tue</v>
      </c>
      <c r="J1440" s="13" t="str">
        <f>Raw_Data!H1440</f>
        <v>Leave</v>
      </c>
      <c r="K1440" s="15" t="str">
        <f>IF(Raw_Data!I1440="","",TIMEVALUE(Raw_Data!I1440))</f>
        <v/>
      </c>
      <c r="L1440" s="15" t="str">
        <f>IF(Raw_Data!J1440="","",TIMEVALUE(Raw_Data!J1440))</f>
        <v/>
      </c>
      <c r="M1440" s="13">
        <f>Raw_Data!K1440</f>
        <v>0</v>
      </c>
      <c r="N1440" s="13">
        <f>Raw_Data!L1440</f>
        <v>0</v>
      </c>
      <c r="O1440" s="13">
        <f>Raw_Data!M1440</f>
        <v>0</v>
      </c>
      <c r="P1440" s="13">
        <f t="shared" si="90"/>
        <v>0</v>
      </c>
      <c r="Q1440" s="13">
        <f>Raw_Data!O1440</f>
        <v>0</v>
      </c>
      <c r="R1440" s="16">
        <f t="shared" si="91"/>
        <v>0</v>
      </c>
      <c r="S1440" s="16">
        <f>Raw_Data!Q1440</f>
        <v>0</v>
      </c>
      <c r="T1440" s="17">
        <f>Raw_Data!R1440</f>
        <v>0</v>
      </c>
      <c r="U1440" s="13" t="str">
        <f>Raw_Data!S1440</f>
        <v>Low</v>
      </c>
      <c r="V1440" s="13" t="str">
        <f>Raw_Data!T1440</f>
        <v>Closed</v>
      </c>
    </row>
    <row r="1441" spans="1:22" x14ac:dyDescent="0.3">
      <c r="A1441" s="13" t="str">
        <f>Raw_Data!A1441</f>
        <v>EMP020</v>
      </c>
      <c r="B1441" s="13" t="str">
        <f>Raw_Data!B1441</f>
        <v>Riya Chatterjee</v>
      </c>
      <c r="C1441" s="13" t="str">
        <f>Raw_Data!C1441</f>
        <v>Customer Support</v>
      </c>
      <c r="D1441" s="13" t="str">
        <f>Raw_Data!D1441</f>
        <v>Support Executive</v>
      </c>
      <c r="E1441" s="13" t="str">
        <f>Raw_Data!E1441</f>
        <v>Durgapur</v>
      </c>
      <c r="F1441" s="13" t="str">
        <f>Raw_Data!F1441</f>
        <v>Ritu Ghosh</v>
      </c>
      <c r="G1441" s="14">
        <f>DATE(VALUE(RIGHT(Raw_Data!G1441,4)),VALUE(MID(Raw_Data!G1441,4,2)),VALUE(LEFT(Raw_Data!G1441,2)))</f>
        <v>46196</v>
      </c>
      <c r="H1441" s="13" t="str">
        <f t="shared" si="88"/>
        <v>Jun-2026</v>
      </c>
      <c r="I1441" s="13" t="str">
        <f t="shared" si="89"/>
        <v>Tue</v>
      </c>
      <c r="J1441" s="13" t="str">
        <f>Raw_Data!H1441</f>
        <v>Present</v>
      </c>
      <c r="K1441" s="15">
        <f>IF(Raw_Data!I1441="","",TIMEVALUE(Raw_Data!I1441))</f>
        <v>0.38055555555555554</v>
      </c>
      <c r="L1441" s="15">
        <f>IF(Raw_Data!J1441="","",TIMEVALUE(Raw_Data!J1441))</f>
        <v>0.74375000000000002</v>
      </c>
      <c r="M1441" s="13">
        <f>Raw_Data!K1441</f>
        <v>8.73</v>
      </c>
      <c r="N1441" s="13">
        <f>Raw_Data!L1441</f>
        <v>29</v>
      </c>
      <c r="O1441" s="13">
        <f>Raw_Data!M1441</f>
        <v>24</v>
      </c>
      <c r="P1441" s="13">
        <f t="shared" si="90"/>
        <v>5</v>
      </c>
      <c r="Q1441" s="13">
        <f>Raw_Data!O1441</f>
        <v>29</v>
      </c>
      <c r="R1441" s="16">
        <f t="shared" si="91"/>
        <v>82.758620689655174</v>
      </c>
      <c r="S1441" s="16">
        <f>Raw_Data!Q1441</f>
        <v>82.8</v>
      </c>
      <c r="T1441" s="17">
        <f>Raw_Data!R1441</f>
        <v>0.73</v>
      </c>
      <c r="U1441" s="13" t="str">
        <f>Raw_Data!S1441</f>
        <v>Low</v>
      </c>
      <c r="V1441" s="13" t="str">
        <f>Raw_Data!T1441</f>
        <v>Pending</v>
      </c>
    </row>
    <row r="1442" spans="1:22" x14ac:dyDescent="0.3">
      <c r="A1442" s="13" t="str">
        <f>Raw_Data!A1442</f>
        <v>EMP001</v>
      </c>
      <c r="B1442" s="13" t="str">
        <f>Raw_Data!B1442</f>
        <v>Aarav Sharma</v>
      </c>
      <c r="C1442" s="13" t="str">
        <f>Raw_Data!C1442</f>
        <v>Operations</v>
      </c>
      <c r="D1442" s="13" t="str">
        <f>Raw_Data!D1442</f>
        <v>MIS Executive</v>
      </c>
      <c r="E1442" s="13" t="str">
        <f>Raw_Data!E1442</f>
        <v>Kolkata</v>
      </c>
      <c r="F1442" s="13" t="str">
        <f>Raw_Data!F1442</f>
        <v>Amit Roy</v>
      </c>
      <c r="G1442" s="14">
        <f>DATE(VALUE(RIGHT(Raw_Data!G1442,4)),VALUE(MID(Raw_Data!G1442,4,2)),VALUE(LEFT(Raw_Data!G1442,2)))</f>
        <v>46197</v>
      </c>
      <c r="H1442" s="13" t="str">
        <f t="shared" si="88"/>
        <v>Jun-2026</v>
      </c>
      <c r="I1442" s="13" t="str">
        <f t="shared" si="89"/>
        <v>Wed</v>
      </c>
      <c r="J1442" s="13" t="str">
        <f>Raw_Data!H1442</f>
        <v>Present</v>
      </c>
      <c r="K1442" s="15">
        <f>IF(Raw_Data!I1442="","",TIMEVALUE(Raw_Data!I1442))</f>
        <v>0.42777777777777776</v>
      </c>
      <c r="L1442" s="15">
        <f>IF(Raw_Data!J1442="","",TIMEVALUE(Raw_Data!J1442))</f>
        <v>0.74861111111111112</v>
      </c>
      <c r="M1442" s="13">
        <f>Raw_Data!K1442</f>
        <v>7.71</v>
      </c>
      <c r="N1442" s="13">
        <f>Raw_Data!L1442</f>
        <v>24</v>
      </c>
      <c r="O1442" s="13">
        <f>Raw_Data!M1442</f>
        <v>24</v>
      </c>
      <c r="P1442" s="13">
        <f t="shared" si="90"/>
        <v>0</v>
      </c>
      <c r="Q1442" s="13">
        <f>Raw_Data!O1442</f>
        <v>24</v>
      </c>
      <c r="R1442" s="16">
        <f t="shared" si="91"/>
        <v>100</v>
      </c>
      <c r="S1442" s="16">
        <f>Raw_Data!Q1442</f>
        <v>100</v>
      </c>
      <c r="T1442" s="17">
        <f>Raw_Data!R1442</f>
        <v>0</v>
      </c>
      <c r="U1442" s="13" t="str">
        <f>Raw_Data!S1442</f>
        <v>Low</v>
      </c>
      <c r="V1442" s="13" t="str">
        <f>Raw_Data!T1442</f>
        <v>Closed</v>
      </c>
    </row>
    <row r="1443" spans="1:22" x14ac:dyDescent="0.3">
      <c r="A1443" s="13" t="str">
        <f>Raw_Data!A1443</f>
        <v>EMP002</v>
      </c>
      <c r="B1443" s="13" t="str">
        <f>Raw_Data!B1443</f>
        <v>Priya Singh</v>
      </c>
      <c r="C1443" s="13" t="str">
        <f>Raw_Data!C1443</f>
        <v>Operations</v>
      </c>
      <c r="D1443" s="13" t="str">
        <f>Raw_Data!D1443</f>
        <v>Process Executive</v>
      </c>
      <c r="E1443" s="13" t="str">
        <f>Raw_Data!E1443</f>
        <v>Kolkata</v>
      </c>
      <c r="F1443" s="13" t="str">
        <f>Raw_Data!F1443</f>
        <v>Amit Roy</v>
      </c>
      <c r="G1443" s="14">
        <f>DATE(VALUE(RIGHT(Raw_Data!G1443,4)),VALUE(MID(Raw_Data!G1443,4,2)),VALUE(LEFT(Raw_Data!G1443,2)))</f>
        <v>46197</v>
      </c>
      <c r="H1443" s="13" t="str">
        <f t="shared" si="88"/>
        <v>Jun-2026</v>
      </c>
      <c r="I1443" s="13" t="str">
        <f t="shared" si="89"/>
        <v>Wed</v>
      </c>
      <c r="J1443" s="13" t="str">
        <f>Raw_Data!H1443</f>
        <v>Present</v>
      </c>
      <c r="K1443" s="15">
        <f>IF(Raw_Data!I1443="","",TIMEVALUE(Raw_Data!I1443))</f>
        <v>0.37638888888888888</v>
      </c>
      <c r="L1443" s="15">
        <f>IF(Raw_Data!J1443="","",TIMEVALUE(Raw_Data!J1443))</f>
        <v>0.76597222222222228</v>
      </c>
      <c r="M1443" s="13">
        <f>Raw_Data!K1443</f>
        <v>9.35</v>
      </c>
      <c r="N1443" s="13">
        <f>Raw_Data!L1443</f>
        <v>12</v>
      </c>
      <c r="O1443" s="13">
        <f>Raw_Data!M1443</f>
        <v>9</v>
      </c>
      <c r="P1443" s="13">
        <f t="shared" si="90"/>
        <v>3</v>
      </c>
      <c r="Q1443" s="13">
        <f>Raw_Data!O1443</f>
        <v>12</v>
      </c>
      <c r="R1443" s="16">
        <f t="shared" si="91"/>
        <v>75</v>
      </c>
      <c r="S1443" s="16">
        <f>Raw_Data!Q1443</f>
        <v>75</v>
      </c>
      <c r="T1443" s="17">
        <f>Raw_Data!R1443</f>
        <v>1.35</v>
      </c>
      <c r="U1443" s="13" t="str">
        <f>Raw_Data!S1443</f>
        <v>Low</v>
      </c>
      <c r="V1443" s="13" t="str">
        <f>Raw_Data!T1443</f>
        <v>In Progress</v>
      </c>
    </row>
    <row r="1444" spans="1:22" x14ac:dyDescent="0.3">
      <c r="A1444" s="13" t="str">
        <f>Raw_Data!A1444</f>
        <v>EMP003</v>
      </c>
      <c r="B1444" s="13" t="str">
        <f>Raw_Data!B1444</f>
        <v>Rahul Verma</v>
      </c>
      <c r="C1444" s="13" t="str">
        <f>Raw_Data!C1444</f>
        <v>Operations</v>
      </c>
      <c r="D1444" s="13" t="str">
        <f>Raw_Data!D1444</f>
        <v>Process Executive</v>
      </c>
      <c r="E1444" s="13" t="str">
        <f>Raw_Data!E1444</f>
        <v>Kolkata</v>
      </c>
      <c r="F1444" s="13" t="str">
        <f>Raw_Data!F1444</f>
        <v>Amit Roy</v>
      </c>
      <c r="G1444" s="14">
        <f>DATE(VALUE(RIGHT(Raw_Data!G1444,4)),VALUE(MID(Raw_Data!G1444,4,2)),VALUE(LEFT(Raw_Data!G1444,2)))</f>
        <v>46197</v>
      </c>
      <c r="H1444" s="13" t="str">
        <f t="shared" si="88"/>
        <v>Jun-2026</v>
      </c>
      <c r="I1444" s="13" t="str">
        <f t="shared" si="89"/>
        <v>Wed</v>
      </c>
      <c r="J1444" s="13" t="str">
        <f>Raw_Data!H1444</f>
        <v>Late</v>
      </c>
      <c r="K1444" s="15">
        <f>IF(Raw_Data!I1444="","",TIMEVALUE(Raw_Data!I1444))</f>
        <v>0.42708333333333331</v>
      </c>
      <c r="L1444" s="15">
        <f>IF(Raw_Data!J1444="","",TIMEVALUE(Raw_Data!J1444))</f>
        <v>0.78055555555555556</v>
      </c>
      <c r="M1444" s="13">
        <f>Raw_Data!K1444</f>
        <v>8.49</v>
      </c>
      <c r="N1444" s="13">
        <f>Raw_Data!L1444</f>
        <v>29</v>
      </c>
      <c r="O1444" s="13">
        <f>Raw_Data!M1444</f>
        <v>28</v>
      </c>
      <c r="P1444" s="13">
        <f t="shared" si="90"/>
        <v>1</v>
      </c>
      <c r="Q1444" s="13">
        <f>Raw_Data!O1444</f>
        <v>29</v>
      </c>
      <c r="R1444" s="16">
        <f t="shared" si="91"/>
        <v>96.551724137931032</v>
      </c>
      <c r="S1444" s="16">
        <f>Raw_Data!Q1444</f>
        <v>96.6</v>
      </c>
      <c r="T1444" s="17">
        <f>Raw_Data!R1444</f>
        <v>0.49</v>
      </c>
      <c r="U1444" s="13" t="str">
        <f>Raw_Data!S1444</f>
        <v>High</v>
      </c>
      <c r="V1444" s="13" t="str">
        <f>Raw_Data!T1444</f>
        <v>In Progress</v>
      </c>
    </row>
    <row r="1445" spans="1:22" x14ac:dyDescent="0.3">
      <c r="A1445" s="13" t="str">
        <f>Raw_Data!A1445</f>
        <v>EMP004</v>
      </c>
      <c r="B1445" s="13" t="str">
        <f>Raw_Data!B1445</f>
        <v>Sneha Das</v>
      </c>
      <c r="C1445" s="13" t="str">
        <f>Raw_Data!C1445</f>
        <v>Operations</v>
      </c>
      <c r="D1445" s="13" t="str">
        <f>Raw_Data!D1445</f>
        <v>Senior Executive</v>
      </c>
      <c r="E1445" s="13" t="str">
        <f>Raw_Data!E1445</f>
        <v>Kolkata</v>
      </c>
      <c r="F1445" s="13" t="str">
        <f>Raw_Data!F1445</f>
        <v>Amit Roy</v>
      </c>
      <c r="G1445" s="14">
        <f>DATE(VALUE(RIGHT(Raw_Data!G1445,4)),VALUE(MID(Raw_Data!G1445,4,2)),VALUE(LEFT(Raw_Data!G1445,2)))</f>
        <v>46197</v>
      </c>
      <c r="H1445" s="13" t="str">
        <f t="shared" si="88"/>
        <v>Jun-2026</v>
      </c>
      <c r="I1445" s="13" t="str">
        <f t="shared" si="89"/>
        <v>Wed</v>
      </c>
      <c r="J1445" s="13" t="str">
        <f>Raw_Data!H1445</f>
        <v>Present</v>
      </c>
      <c r="K1445" s="15">
        <f>IF(Raw_Data!I1445="","",TIMEVALUE(Raw_Data!I1445))</f>
        <v>0.41666666666666669</v>
      </c>
      <c r="L1445" s="15">
        <f>IF(Raw_Data!J1445="","",TIMEVALUE(Raw_Data!J1445))</f>
        <v>0.7729166666666667</v>
      </c>
      <c r="M1445" s="13">
        <f>Raw_Data!K1445</f>
        <v>8.5500000000000007</v>
      </c>
      <c r="N1445" s="13">
        <f>Raw_Data!L1445</f>
        <v>26</v>
      </c>
      <c r="O1445" s="13">
        <f>Raw_Data!M1445</f>
        <v>25</v>
      </c>
      <c r="P1445" s="13">
        <f t="shared" si="90"/>
        <v>1</v>
      </c>
      <c r="Q1445" s="13">
        <f>Raw_Data!O1445</f>
        <v>26</v>
      </c>
      <c r="R1445" s="16">
        <f t="shared" si="91"/>
        <v>96.15384615384616</v>
      </c>
      <c r="S1445" s="16">
        <f>Raw_Data!Q1445</f>
        <v>96.2</v>
      </c>
      <c r="T1445" s="17">
        <f>Raw_Data!R1445</f>
        <v>0.55000000000000004</v>
      </c>
      <c r="U1445" s="13" t="str">
        <f>Raw_Data!S1445</f>
        <v>Medium</v>
      </c>
      <c r="V1445" s="13" t="str">
        <f>Raw_Data!T1445</f>
        <v>In Progress</v>
      </c>
    </row>
    <row r="1446" spans="1:22" x14ac:dyDescent="0.3">
      <c r="A1446" s="13" t="str">
        <f>Raw_Data!A1446</f>
        <v>EMP005</v>
      </c>
      <c r="B1446" s="13" t="str">
        <f>Raw_Data!B1446</f>
        <v>Vikram Patel</v>
      </c>
      <c r="C1446" s="13" t="str">
        <f>Raw_Data!C1446</f>
        <v>Operations</v>
      </c>
      <c r="D1446" s="13" t="str">
        <f>Raw_Data!D1446</f>
        <v>Process Executive</v>
      </c>
      <c r="E1446" s="13" t="str">
        <f>Raw_Data!E1446</f>
        <v>Kolkata</v>
      </c>
      <c r="F1446" s="13" t="str">
        <f>Raw_Data!F1446</f>
        <v>Amit Roy</v>
      </c>
      <c r="G1446" s="14">
        <f>DATE(VALUE(RIGHT(Raw_Data!G1446,4)),VALUE(MID(Raw_Data!G1446,4,2)),VALUE(LEFT(Raw_Data!G1446,2)))</f>
        <v>46197</v>
      </c>
      <c r="H1446" s="13" t="str">
        <f t="shared" si="88"/>
        <v>Jun-2026</v>
      </c>
      <c r="I1446" s="13" t="str">
        <f t="shared" si="89"/>
        <v>Wed</v>
      </c>
      <c r="J1446" s="13" t="str">
        <f>Raw_Data!H1446</f>
        <v>Present</v>
      </c>
      <c r="K1446" s="15">
        <f>IF(Raw_Data!I1446="","",TIMEVALUE(Raw_Data!I1446))</f>
        <v>0.375</v>
      </c>
      <c r="L1446" s="15">
        <f>IF(Raw_Data!J1446="","",TIMEVALUE(Raw_Data!J1446))</f>
        <v>0.68958333333333333</v>
      </c>
      <c r="M1446" s="13">
        <f>Raw_Data!K1446</f>
        <v>7.56</v>
      </c>
      <c r="N1446" s="13">
        <f>Raw_Data!L1446</f>
        <v>21</v>
      </c>
      <c r="O1446" s="13">
        <f>Raw_Data!M1446</f>
        <v>18</v>
      </c>
      <c r="P1446" s="13">
        <f t="shared" si="90"/>
        <v>3</v>
      </c>
      <c r="Q1446" s="13">
        <f>Raw_Data!O1446</f>
        <v>21</v>
      </c>
      <c r="R1446" s="16">
        <f t="shared" si="91"/>
        <v>85.714285714285708</v>
      </c>
      <c r="S1446" s="16">
        <f>Raw_Data!Q1446</f>
        <v>85.7</v>
      </c>
      <c r="T1446" s="17">
        <f>Raw_Data!R1446</f>
        <v>0</v>
      </c>
      <c r="U1446" s="13" t="str">
        <f>Raw_Data!S1446</f>
        <v>Low</v>
      </c>
      <c r="V1446" s="13" t="str">
        <f>Raw_Data!T1446</f>
        <v>In Progress</v>
      </c>
    </row>
    <row r="1447" spans="1:22" x14ac:dyDescent="0.3">
      <c r="A1447" s="13" t="str">
        <f>Raw_Data!A1447</f>
        <v>EMP006</v>
      </c>
      <c r="B1447" s="13" t="str">
        <f>Raw_Data!B1447</f>
        <v>Ananya Gupta</v>
      </c>
      <c r="C1447" s="13" t="str">
        <f>Raw_Data!C1447</f>
        <v>Finance</v>
      </c>
      <c r="D1447" s="13" t="str">
        <f>Raw_Data!D1447</f>
        <v>Finance Executive</v>
      </c>
      <c r="E1447" s="13" t="str">
        <f>Raw_Data!E1447</f>
        <v>Kolkata</v>
      </c>
      <c r="F1447" s="13" t="str">
        <f>Raw_Data!F1447</f>
        <v>Neha Sen</v>
      </c>
      <c r="G1447" s="14">
        <f>DATE(VALUE(RIGHT(Raw_Data!G1447,4)),VALUE(MID(Raw_Data!G1447,4,2)),VALUE(LEFT(Raw_Data!G1447,2)))</f>
        <v>46197</v>
      </c>
      <c r="H1447" s="13" t="str">
        <f t="shared" si="88"/>
        <v>Jun-2026</v>
      </c>
      <c r="I1447" s="13" t="str">
        <f t="shared" si="89"/>
        <v>Wed</v>
      </c>
      <c r="J1447" s="13" t="str">
        <f>Raw_Data!H1447</f>
        <v>Present</v>
      </c>
      <c r="K1447" s="15">
        <f>IF(Raw_Data!I1447="","",TIMEVALUE(Raw_Data!I1447))</f>
        <v>0.3840277777777778</v>
      </c>
      <c r="L1447" s="15">
        <f>IF(Raw_Data!J1447="","",TIMEVALUE(Raw_Data!J1447))</f>
        <v>0.70972222222222225</v>
      </c>
      <c r="M1447" s="13">
        <f>Raw_Data!K1447</f>
        <v>7.83</v>
      </c>
      <c r="N1447" s="13">
        <f>Raw_Data!L1447</f>
        <v>13</v>
      </c>
      <c r="O1447" s="13">
        <f>Raw_Data!M1447</f>
        <v>13</v>
      </c>
      <c r="P1447" s="13">
        <f t="shared" si="90"/>
        <v>0</v>
      </c>
      <c r="Q1447" s="13">
        <f>Raw_Data!O1447</f>
        <v>13</v>
      </c>
      <c r="R1447" s="16">
        <f t="shared" si="91"/>
        <v>100</v>
      </c>
      <c r="S1447" s="16">
        <f>Raw_Data!Q1447</f>
        <v>100</v>
      </c>
      <c r="T1447" s="17">
        <f>Raw_Data!R1447</f>
        <v>0</v>
      </c>
      <c r="U1447" s="13" t="str">
        <f>Raw_Data!S1447</f>
        <v>Low</v>
      </c>
      <c r="V1447" s="13" t="str">
        <f>Raw_Data!T1447</f>
        <v>Closed</v>
      </c>
    </row>
    <row r="1448" spans="1:22" x14ac:dyDescent="0.3">
      <c r="A1448" s="13" t="str">
        <f>Raw_Data!A1448</f>
        <v>EMP007</v>
      </c>
      <c r="B1448" s="13" t="str">
        <f>Raw_Data!B1448</f>
        <v>Rohan Mehta</v>
      </c>
      <c r="C1448" s="13" t="str">
        <f>Raw_Data!C1448</f>
        <v>Finance</v>
      </c>
      <c r="D1448" s="13" t="str">
        <f>Raw_Data!D1448</f>
        <v>Accounts Executive</v>
      </c>
      <c r="E1448" s="13" t="str">
        <f>Raw_Data!E1448</f>
        <v>Kolkata</v>
      </c>
      <c r="F1448" s="13" t="str">
        <f>Raw_Data!F1448</f>
        <v>Neha Sen</v>
      </c>
      <c r="G1448" s="14">
        <f>DATE(VALUE(RIGHT(Raw_Data!G1448,4)),VALUE(MID(Raw_Data!G1448,4,2)),VALUE(LEFT(Raw_Data!G1448,2)))</f>
        <v>46197</v>
      </c>
      <c r="H1448" s="13" t="str">
        <f t="shared" si="88"/>
        <v>Jun-2026</v>
      </c>
      <c r="I1448" s="13" t="str">
        <f t="shared" si="89"/>
        <v>Wed</v>
      </c>
      <c r="J1448" s="13" t="str">
        <f>Raw_Data!H1448</f>
        <v>Present</v>
      </c>
      <c r="K1448" s="15">
        <f>IF(Raw_Data!I1448="","",TIMEVALUE(Raw_Data!I1448))</f>
        <v>0.43055555555555558</v>
      </c>
      <c r="L1448" s="15">
        <f>IF(Raw_Data!J1448="","",TIMEVALUE(Raw_Data!J1448))</f>
        <v>0.82708333333333328</v>
      </c>
      <c r="M1448" s="13">
        <f>Raw_Data!K1448</f>
        <v>9.5299999999999994</v>
      </c>
      <c r="N1448" s="13">
        <f>Raw_Data!L1448</f>
        <v>5</v>
      </c>
      <c r="O1448" s="13">
        <f>Raw_Data!M1448</f>
        <v>3</v>
      </c>
      <c r="P1448" s="13">
        <f t="shared" si="90"/>
        <v>2</v>
      </c>
      <c r="Q1448" s="13">
        <f>Raw_Data!O1448</f>
        <v>5</v>
      </c>
      <c r="R1448" s="16">
        <f t="shared" si="91"/>
        <v>60</v>
      </c>
      <c r="S1448" s="16">
        <f>Raw_Data!Q1448</f>
        <v>60</v>
      </c>
      <c r="T1448" s="17">
        <f>Raw_Data!R1448</f>
        <v>1.53</v>
      </c>
      <c r="U1448" s="13" t="str">
        <f>Raw_Data!S1448</f>
        <v>Low</v>
      </c>
      <c r="V1448" s="13" t="str">
        <f>Raw_Data!T1448</f>
        <v>In Progress</v>
      </c>
    </row>
    <row r="1449" spans="1:22" x14ac:dyDescent="0.3">
      <c r="A1449" s="13" t="str">
        <f>Raw_Data!A1449</f>
        <v>EMP008</v>
      </c>
      <c r="B1449" s="13" t="str">
        <f>Raw_Data!B1449</f>
        <v>Ishita Roy</v>
      </c>
      <c r="C1449" s="13" t="str">
        <f>Raw_Data!C1449</f>
        <v>Finance</v>
      </c>
      <c r="D1449" s="13" t="str">
        <f>Raw_Data!D1449</f>
        <v>Finance Executive</v>
      </c>
      <c r="E1449" s="13" t="str">
        <f>Raw_Data!E1449</f>
        <v>Kolkata</v>
      </c>
      <c r="F1449" s="13" t="str">
        <f>Raw_Data!F1449</f>
        <v>Neha Sen</v>
      </c>
      <c r="G1449" s="14">
        <f>DATE(VALUE(RIGHT(Raw_Data!G1449,4)),VALUE(MID(Raw_Data!G1449,4,2)),VALUE(LEFT(Raw_Data!G1449,2)))</f>
        <v>46197</v>
      </c>
      <c r="H1449" s="13" t="str">
        <f t="shared" si="88"/>
        <v>Jun-2026</v>
      </c>
      <c r="I1449" s="13" t="str">
        <f t="shared" si="89"/>
        <v>Wed</v>
      </c>
      <c r="J1449" s="13" t="str">
        <f>Raw_Data!H1449</f>
        <v>Leave</v>
      </c>
      <c r="K1449" s="15" t="str">
        <f>IF(Raw_Data!I1449="","",TIMEVALUE(Raw_Data!I1449))</f>
        <v/>
      </c>
      <c r="L1449" s="15" t="str">
        <f>IF(Raw_Data!J1449="","",TIMEVALUE(Raw_Data!J1449))</f>
        <v/>
      </c>
      <c r="M1449" s="13">
        <f>Raw_Data!K1449</f>
        <v>0</v>
      </c>
      <c r="N1449" s="13">
        <f>Raw_Data!L1449</f>
        <v>0</v>
      </c>
      <c r="O1449" s="13">
        <f>Raw_Data!M1449</f>
        <v>0</v>
      </c>
      <c r="P1449" s="13">
        <f t="shared" si="90"/>
        <v>0</v>
      </c>
      <c r="Q1449" s="13">
        <f>Raw_Data!O1449</f>
        <v>0</v>
      </c>
      <c r="R1449" s="16">
        <f t="shared" si="91"/>
        <v>0</v>
      </c>
      <c r="S1449" s="16">
        <f>Raw_Data!Q1449</f>
        <v>0</v>
      </c>
      <c r="T1449" s="17">
        <f>Raw_Data!R1449</f>
        <v>0</v>
      </c>
      <c r="U1449" s="13" t="str">
        <f>Raw_Data!S1449</f>
        <v>Low</v>
      </c>
      <c r="V1449" s="13" t="str">
        <f>Raw_Data!T1449</f>
        <v>Closed</v>
      </c>
    </row>
    <row r="1450" spans="1:22" x14ac:dyDescent="0.3">
      <c r="A1450" s="13" t="str">
        <f>Raw_Data!A1450</f>
        <v>EMP009</v>
      </c>
      <c r="B1450" s="13" t="str">
        <f>Raw_Data!B1450</f>
        <v>Arjun Nair</v>
      </c>
      <c r="C1450" s="13" t="str">
        <f>Raw_Data!C1450</f>
        <v>Sales</v>
      </c>
      <c r="D1450" s="13" t="str">
        <f>Raw_Data!D1450</f>
        <v>Sales Executive</v>
      </c>
      <c r="E1450" s="13" t="str">
        <f>Raw_Data!E1450</f>
        <v>Kolkata</v>
      </c>
      <c r="F1450" s="13" t="str">
        <f>Raw_Data!F1450</f>
        <v>Sourav Das</v>
      </c>
      <c r="G1450" s="14">
        <f>DATE(VALUE(RIGHT(Raw_Data!G1450,4)),VALUE(MID(Raw_Data!G1450,4,2)),VALUE(LEFT(Raw_Data!G1450,2)))</f>
        <v>46197</v>
      </c>
      <c r="H1450" s="13" t="str">
        <f t="shared" si="88"/>
        <v>Jun-2026</v>
      </c>
      <c r="I1450" s="13" t="str">
        <f t="shared" si="89"/>
        <v>Wed</v>
      </c>
      <c r="J1450" s="13" t="str">
        <f>Raw_Data!H1450</f>
        <v>Present</v>
      </c>
      <c r="K1450" s="15">
        <f>IF(Raw_Data!I1450="","",TIMEVALUE(Raw_Data!I1450))</f>
        <v>0.38819444444444445</v>
      </c>
      <c r="L1450" s="15">
        <f>IF(Raw_Data!J1450="","",TIMEVALUE(Raw_Data!J1450))</f>
        <v>0.72569444444444442</v>
      </c>
      <c r="M1450" s="13">
        <f>Raw_Data!K1450</f>
        <v>8.11</v>
      </c>
      <c r="N1450" s="13">
        <f>Raw_Data!L1450</f>
        <v>12</v>
      </c>
      <c r="O1450" s="13">
        <f>Raw_Data!M1450</f>
        <v>12</v>
      </c>
      <c r="P1450" s="13">
        <f t="shared" si="90"/>
        <v>0</v>
      </c>
      <c r="Q1450" s="13">
        <f>Raw_Data!O1450</f>
        <v>12</v>
      </c>
      <c r="R1450" s="16">
        <f t="shared" si="91"/>
        <v>100</v>
      </c>
      <c r="S1450" s="16">
        <f>Raw_Data!Q1450</f>
        <v>100</v>
      </c>
      <c r="T1450" s="17">
        <f>Raw_Data!R1450</f>
        <v>0.11</v>
      </c>
      <c r="U1450" s="13" t="str">
        <f>Raw_Data!S1450</f>
        <v>Low</v>
      </c>
      <c r="V1450" s="13" t="str">
        <f>Raw_Data!T1450</f>
        <v>Closed</v>
      </c>
    </row>
    <row r="1451" spans="1:22" x14ac:dyDescent="0.3">
      <c r="A1451" s="13" t="str">
        <f>Raw_Data!A1451</f>
        <v>EMP010</v>
      </c>
      <c r="B1451" s="13" t="str">
        <f>Raw_Data!B1451</f>
        <v>Meera Kapoor</v>
      </c>
      <c r="C1451" s="13" t="str">
        <f>Raw_Data!C1451</f>
        <v>Sales</v>
      </c>
      <c r="D1451" s="13" t="str">
        <f>Raw_Data!D1451</f>
        <v>Sales Executive</v>
      </c>
      <c r="E1451" s="13" t="str">
        <f>Raw_Data!E1451</f>
        <v>Kolkata</v>
      </c>
      <c r="F1451" s="13" t="str">
        <f>Raw_Data!F1451</f>
        <v>Sourav Das</v>
      </c>
      <c r="G1451" s="14">
        <f>DATE(VALUE(RIGHT(Raw_Data!G1451,4)),VALUE(MID(Raw_Data!G1451,4,2)),VALUE(LEFT(Raw_Data!G1451,2)))</f>
        <v>46197</v>
      </c>
      <c r="H1451" s="13" t="str">
        <f t="shared" si="88"/>
        <v>Jun-2026</v>
      </c>
      <c r="I1451" s="13" t="str">
        <f t="shared" si="89"/>
        <v>Wed</v>
      </c>
      <c r="J1451" s="13" t="str">
        <f>Raw_Data!H1451</f>
        <v>Present</v>
      </c>
      <c r="K1451" s="15">
        <f>IF(Raw_Data!I1451="","",TIMEVALUE(Raw_Data!I1451))</f>
        <v>0.38263888888888886</v>
      </c>
      <c r="L1451" s="15">
        <f>IF(Raw_Data!J1451="","",TIMEVALUE(Raw_Data!J1451))</f>
        <v>0.76388888888888884</v>
      </c>
      <c r="M1451" s="13">
        <f>Raw_Data!K1451</f>
        <v>9.15</v>
      </c>
      <c r="N1451" s="13">
        <f>Raw_Data!L1451</f>
        <v>30</v>
      </c>
      <c r="O1451" s="13">
        <f>Raw_Data!M1451</f>
        <v>21</v>
      </c>
      <c r="P1451" s="13">
        <f t="shared" si="90"/>
        <v>9</v>
      </c>
      <c r="Q1451" s="13">
        <f>Raw_Data!O1451</f>
        <v>30</v>
      </c>
      <c r="R1451" s="16">
        <f t="shared" si="91"/>
        <v>70</v>
      </c>
      <c r="S1451" s="16">
        <f>Raw_Data!Q1451</f>
        <v>70</v>
      </c>
      <c r="T1451" s="17">
        <f>Raw_Data!R1451</f>
        <v>1.1499999999999999</v>
      </c>
      <c r="U1451" s="13" t="str">
        <f>Raw_Data!S1451</f>
        <v>High</v>
      </c>
      <c r="V1451" s="13" t="str">
        <f>Raw_Data!T1451</f>
        <v>Backlog</v>
      </c>
    </row>
    <row r="1452" spans="1:22" x14ac:dyDescent="0.3">
      <c r="A1452" s="13" t="str">
        <f>Raw_Data!A1452</f>
        <v>EMP011</v>
      </c>
      <c r="B1452" s="13" t="str">
        <f>Raw_Data!B1452</f>
        <v>Karan Malhotra</v>
      </c>
      <c r="C1452" s="13" t="str">
        <f>Raw_Data!C1452</f>
        <v>Sales</v>
      </c>
      <c r="D1452" s="13" t="str">
        <f>Raw_Data!D1452</f>
        <v>Senior Executive</v>
      </c>
      <c r="E1452" s="13" t="str">
        <f>Raw_Data!E1452</f>
        <v>Kolkata</v>
      </c>
      <c r="F1452" s="13" t="str">
        <f>Raw_Data!F1452</f>
        <v>Sourav Das</v>
      </c>
      <c r="G1452" s="14">
        <f>DATE(VALUE(RIGHT(Raw_Data!G1452,4)),VALUE(MID(Raw_Data!G1452,4,2)),VALUE(LEFT(Raw_Data!G1452,2)))</f>
        <v>46197</v>
      </c>
      <c r="H1452" s="13" t="str">
        <f t="shared" si="88"/>
        <v>Jun-2026</v>
      </c>
      <c r="I1452" s="13" t="str">
        <f t="shared" si="89"/>
        <v>Wed</v>
      </c>
      <c r="J1452" s="13" t="str">
        <f>Raw_Data!H1452</f>
        <v>Present</v>
      </c>
      <c r="K1452" s="15">
        <f>IF(Raw_Data!I1452="","",TIMEVALUE(Raw_Data!I1452))</f>
        <v>0.38541666666666669</v>
      </c>
      <c r="L1452" s="15">
        <f>IF(Raw_Data!J1452="","",TIMEVALUE(Raw_Data!J1452))</f>
        <v>0.75</v>
      </c>
      <c r="M1452" s="13">
        <f>Raw_Data!K1452</f>
        <v>8.76</v>
      </c>
      <c r="N1452" s="13">
        <f>Raw_Data!L1452</f>
        <v>15</v>
      </c>
      <c r="O1452" s="13">
        <f>Raw_Data!M1452</f>
        <v>12</v>
      </c>
      <c r="P1452" s="13">
        <f t="shared" si="90"/>
        <v>3</v>
      </c>
      <c r="Q1452" s="13">
        <f>Raw_Data!O1452</f>
        <v>15</v>
      </c>
      <c r="R1452" s="16">
        <f t="shared" si="91"/>
        <v>80</v>
      </c>
      <c r="S1452" s="16">
        <f>Raw_Data!Q1452</f>
        <v>80</v>
      </c>
      <c r="T1452" s="17">
        <f>Raw_Data!R1452</f>
        <v>0.76</v>
      </c>
      <c r="U1452" s="13" t="str">
        <f>Raw_Data!S1452</f>
        <v>Medium</v>
      </c>
      <c r="V1452" s="13" t="str">
        <f>Raw_Data!T1452</f>
        <v>In Progress</v>
      </c>
    </row>
    <row r="1453" spans="1:22" x14ac:dyDescent="0.3">
      <c r="A1453" s="13" t="str">
        <f>Raw_Data!A1453</f>
        <v>EMP012</v>
      </c>
      <c r="B1453" s="13" t="str">
        <f>Raw_Data!B1453</f>
        <v>Tanya Bose</v>
      </c>
      <c r="C1453" s="13" t="str">
        <f>Raw_Data!C1453</f>
        <v>HR</v>
      </c>
      <c r="D1453" s="13" t="str">
        <f>Raw_Data!D1453</f>
        <v>HR Executive</v>
      </c>
      <c r="E1453" s="13" t="str">
        <f>Raw_Data!E1453</f>
        <v>Kolkata</v>
      </c>
      <c r="F1453" s="13" t="str">
        <f>Raw_Data!F1453</f>
        <v>Ritu Ghosh</v>
      </c>
      <c r="G1453" s="14">
        <f>DATE(VALUE(RIGHT(Raw_Data!G1453,4)),VALUE(MID(Raw_Data!G1453,4,2)),VALUE(LEFT(Raw_Data!G1453,2)))</f>
        <v>46197</v>
      </c>
      <c r="H1453" s="13" t="str">
        <f t="shared" si="88"/>
        <v>Jun-2026</v>
      </c>
      <c r="I1453" s="13" t="str">
        <f t="shared" si="89"/>
        <v>Wed</v>
      </c>
      <c r="J1453" s="13" t="str">
        <f>Raw_Data!H1453</f>
        <v>Present</v>
      </c>
      <c r="K1453" s="15">
        <f>IF(Raw_Data!I1453="","",TIMEVALUE(Raw_Data!I1453))</f>
        <v>0.37708333333333333</v>
      </c>
      <c r="L1453" s="15">
        <f>IF(Raw_Data!J1453="","",TIMEVALUE(Raw_Data!J1453))</f>
        <v>0.76944444444444449</v>
      </c>
      <c r="M1453" s="13">
        <f>Raw_Data!K1453</f>
        <v>9.42</v>
      </c>
      <c r="N1453" s="13">
        <f>Raw_Data!L1453</f>
        <v>13</v>
      </c>
      <c r="O1453" s="13">
        <f>Raw_Data!M1453</f>
        <v>11</v>
      </c>
      <c r="P1453" s="13">
        <f t="shared" si="90"/>
        <v>2</v>
      </c>
      <c r="Q1453" s="13">
        <f>Raw_Data!O1453</f>
        <v>13</v>
      </c>
      <c r="R1453" s="16">
        <f t="shared" si="91"/>
        <v>84.615384615384613</v>
      </c>
      <c r="S1453" s="16">
        <f>Raw_Data!Q1453</f>
        <v>84.6</v>
      </c>
      <c r="T1453" s="17">
        <f>Raw_Data!R1453</f>
        <v>1.42</v>
      </c>
      <c r="U1453" s="13" t="str">
        <f>Raw_Data!S1453</f>
        <v>Medium</v>
      </c>
      <c r="V1453" s="13" t="str">
        <f>Raw_Data!T1453</f>
        <v>In Progress</v>
      </c>
    </row>
    <row r="1454" spans="1:22" x14ac:dyDescent="0.3">
      <c r="A1454" s="13" t="str">
        <f>Raw_Data!A1454</f>
        <v>EMP013</v>
      </c>
      <c r="B1454" s="13" t="str">
        <f>Raw_Data!B1454</f>
        <v>Aditya Jain</v>
      </c>
      <c r="C1454" s="13" t="str">
        <f>Raw_Data!C1454</f>
        <v>Customer Support</v>
      </c>
      <c r="D1454" s="13" t="str">
        <f>Raw_Data!D1454</f>
        <v>Support Executive</v>
      </c>
      <c r="E1454" s="13" t="str">
        <f>Raw_Data!E1454</f>
        <v>Kolkata</v>
      </c>
      <c r="F1454" s="13" t="str">
        <f>Raw_Data!F1454</f>
        <v>Ritu Ghosh</v>
      </c>
      <c r="G1454" s="14">
        <f>DATE(VALUE(RIGHT(Raw_Data!G1454,4)),VALUE(MID(Raw_Data!G1454,4,2)),VALUE(LEFT(Raw_Data!G1454,2)))</f>
        <v>46197</v>
      </c>
      <c r="H1454" s="13" t="str">
        <f t="shared" si="88"/>
        <v>Jun-2026</v>
      </c>
      <c r="I1454" s="13" t="str">
        <f t="shared" si="89"/>
        <v>Wed</v>
      </c>
      <c r="J1454" s="13" t="str">
        <f>Raw_Data!H1454</f>
        <v>Present</v>
      </c>
      <c r="K1454" s="15">
        <f>IF(Raw_Data!I1454="","",TIMEVALUE(Raw_Data!I1454))</f>
        <v>0.38680555555555557</v>
      </c>
      <c r="L1454" s="15">
        <f>IF(Raw_Data!J1454="","",TIMEVALUE(Raw_Data!J1454))</f>
        <v>0.73055555555555551</v>
      </c>
      <c r="M1454" s="13">
        <f>Raw_Data!K1454</f>
        <v>8.25</v>
      </c>
      <c r="N1454" s="13">
        <f>Raw_Data!L1454</f>
        <v>26</v>
      </c>
      <c r="O1454" s="13">
        <f>Raw_Data!M1454</f>
        <v>24</v>
      </c>
      <c r="P1454" s="13">
        <f t="shared" si="90"/>
        <v>2</v>
      </c>
      <c r="Q1454" s="13">
        <f>Raw_Data!O1454</f>
        <v>26</v>
      </c>
      <c r="R1454" s="16">
        <f t="shared" si="91"/>
        <v>92.307692307692307</v>
      </c>
      <c r="S1454" s="16">
        <f>Raw_Data!Q1454</f>
        <v>92.3</v>
      </c>
      <c r="T1454" s="17">
        <f>Raw_Data!R1454</f>
        <v>0.25</v>
      </c>
      <c r="U1454" s="13" t="str">
        <f>Raw_Data!S1454</f>
        <v>Medium</v>
      </c>
      <c r="V1454" s="13" t="str">
        <f>Raw_Data!T1454</f>
        <v>In Progress</v>
      </c>
    </row>
    <row r="1455" spans="1:22" x14ac:dyDescent="0.3">
      <c r="A1455" s="13" t="str">
        <f>Raw_Data!A1455</f>
        <v>EMP014</v>
      </c>
      <c r="B1455" s="13" t="str">
        <f>Raw_Data!B1455</f>
        <v>Neha Agarwal</v>
      </c>
      <c r="C1455" s="13" t="str">
        <f>Raw_Data!C1455</f>
        <v>Customer Support</v>
      </c>
      <c r="D1455" s="13" t="str">
        <f>Raw_Data!D1455</f>
        <v>Support Executive</v>
      </c>
      <c r="E1455" s="13" t="str">
        <f>Raw_Data!E1455</f>
        <v>Kolkata</v>
      </c>
      <c r="F1455" s="13" t="str">
        <f>Raw_Data!F1455</f>
        <v>Ritu Ghosh</v>
      </c>
      <c r="G1455" s="14">
        <f>DATE(VALUE(RIGHT(Raw_Data!G1455,4)),VALUE(MID(Raw_Data!G1455,4,2)),VALUE(LEFT(Raw_Data!G1455,2)))</f>
        <v>46197</v>
      </c>
      <c r="H1455" s="13" t="str">
        <f t="shared" si="88"/>
        <v>Jun-2026</v>
      </c>
      <c r="I1455" s="13" t="str">
        <f t="shared" si="89"/>
        <v>Wed</v>
      </c>
      <c r="J1455" s="13" t="str">
        <f>Raw_Data!H1455</f>
        <v>Present</v>
      </c>
      <c r="K1455" s="15">
        <f>IF(Raw_Data!I1455="","",TIMEVALUE(Raw_Data!I1455))</f>
        <v>0.37638888888888888</v>
      </c>
      <c r="L1455" s="15">
        <f>IF(Raw_Data!J1455="","",TIMEVALUE(Raw_Data!J1455))</f>
        <v>0.75624999999999998</v>
      </c>
      <c r="M1455" s="13">
        <f>Raw_Data!K1455</f>
        <v>9.1300000000000008</v>
      </c>
      <c r="N1455" s="13">
        <f>Raw_Data!L1455</f>
        <v>35</v>
      </c>
      <c r="O1455" s="13">
        <f>Raw_Data!M1455</f>
        <v>25</v>
      </c>
      <c r="P1455" s="13">
        <f t="shared" si="90"/>
        <v>10</v>
      </c>
      <c r="Q1455" s="13">
        <f>Raw_Data!O1455</f>
        <v>35</v>
      </c>
      <c r="R1455" s="16">
        <f t="shared" si="91"/>
        <v>71.428571428571431</v>
      </c>
      <c r="S1455" s="16">
        <f>Raw_Data!Q1455</f>
        <v>71.400000000000006</v>
      </c>
      <c r="T1455" s="17">
        <f>Raw_Data!R1455</f>
        <v>1.1299999999999999</v>
      </c>
      <c r="U1455" s="13" t="str">
        <f>Raw_Data!S1455</f>
        <v>Medium</v>
      </c>
      <c r="V1455" s="13" t="str">
        <f>Raw_Data!T1455</f>
        <v>Backlog</v>
      </c>
    </row>
    <row r="1456" spans="1:22" x14ac:dyDescent="0.3">
      <c r="A1456" s="13" t="str">
        <f>Raw_Data!A1456</f>
        <v>EMP015</v>
      </c>
      <c r="B1456" s="13" t="str">
        <f>Raw_Data!B1456</f>
        <v>Siddharth Roy</v>
      </c>
      <c r="C1456" s="13" t="str">
        <f>Raw_Data!C1456</f>
        <v>Customer Support</v>
      </c>
      <c r="D1456" s="13" t="str">
        <f>Raw_Data!D1456</f>
        <v>Senior Executive</v>
      </c>
      <c r="E1456" s="13" t="str">
        <f>Raw_Data!E1456</f>
        <v>Kolkata</v>
      </c>
      <c r="F1456" s="13" t="str">
        <f>Raw_Data!F1456</f>
        <v>Ritu Ghosh</v>
      </c>
      <c r="G1456" s="14">
        <f>DATE(VALUE(RIGHT(Raw_Data!G1456,4)),VALUE(MID(Raw_Data!G1456,4,2)),VALUE(LEFT(Raw_Data!G1456,2)))</f>
        <v>46197</v>
      </c>
      <c r="H1456" s="13" t="str">
        <f t="shared" si="88"/>
        <v>Jun-2026</v>
      </c>
      <c r="I1456" s="13" t="str">
        <f t="shared" si="89"/>
        <v>Wed</v>
      </c>
      <c r="J1456" s="13" t="str">
        <f>Raw_Data!H1456</f>
        <v>Present</v>
      </c>
      <c r="K1456" s="15">
        <f>IF(Raw_Data!I1456="","",TIMEVALUE(Raw_Data!I1456))</f>
        <v>0.41875000000000001</v>
      </c>
      <c r="L1456" s="15">
        <f>IF(Raw_Data!J1456="","",TIMEVALUE(Raw_Data!J1456))</f>
        <v>0.7680555555555556</v>
      </c>
      <c r="M1456" s="13">
        <f>Raw_Data!K1456</f>
        <v>8.39</v>
      </c>
      <c r="N1456" s="13">
        <f>Raw_Data!L1456</f>
        <v>28</v>
      </c>
      <c r="O1456" s="13">
        <f>Raw_Data!M1456</f>
        <v>20</v>
      </c>
      <c r="P1456" s="13">
        <f t="shared" si="90"/>
        <v>8</v>
      </c>
      <c r="Q1456" s="13">
        <f>Raw_Data!O1456</f>
        <v>28</v>
      </c>
      <c r="R1456" s="16">
        <f t="shared" si="91"/>
        <v>71.428571428571431</v>
      </c>
      <c r="S1456" s="16">
        <f>Raw_Data!Q1456</f>
        <v>71.400000000000006</v>
      </c>
      <c r="T1456" s="17">
        <f>Raw_Data!R1456</f>
        <v>0.39</v>
      </c>
      <c r="U1456" s="13" t="str">
        <f>Raw_Data!S1456</f>
        <v>Medium</v>
      </c>
      <c r="V1456" s="13" t="str">
        <f>Raw_Data!T1456</f>
        <v>Backlog</v>
      </c>
    </row>
    <row r="1457" spans="1:22" x14ac:dyDescent="0.3">
      <c r="A1457" s="13" t="str">
        <f>Raw_Data!A1457</f>
        <v>EMP016</v>
      </c>
      <c r="B1457" s="13" t="str">
        <f>Raw_Data!B1457</f>
        <v>Pooja Saha</v>
      </c>
      <c r="C1457" s="13" t="str">
        <f>Raw_Data!C1457</f>
        <v>Operations</v>
      </c>
      <c r="D1457" s="13" t="str">
        <f>Raw_Data!D1457</f>
        <v>Process Executive</v>
      </c>
      <c r="E1457" s="13" t="str">
        <f>Raw_Data!E1457</f>
        <v>Durgapur</v>
      </c>
      <c r="F1457" s="13" t="str">
        <f>Raw_Data!F1457</f>
        <v>Amit Roy</v>
      </c>
      <c r="G1457" s="14">
        <f>DATE(VALUE(RIGHT(Raw_Data!G1457,4)),VALUE(MID(Raw_Data!G1457,4,2)),VALUE(LEFT(Raw_Data!G1457,2)))</f>
        <v>46197</v>
      </c>
      <c r="H1457" s="13" t="str">
        <f t="shared" si="88"/>
        <v>Jun-2026</v>
      </c>
      <c r="I1457" s="13" t="str">
        <f t="shared" si="89"/>
        <v>Wed</v>
      </c>
      <c r="J1457" s="13" t="str">
        <f>Raw_Data!H1457</f>
        <v>Present</v>
      </c>
      <c r="K1457" s="15">
        <f>IF(Raw_Data!I1457="","",TIMEVALUE(Raw_Data!I1457))</f>
        <v>0.38124999999999998</v>
      </c>
      <c r="L1457" s="15">
        <f>IF(Raw_Data!J1457="","",TIMEVALUE(Raw_Data!J1457))</f>
        <v>0.76597222222222228</v>
      </c>
      <c r="M1457" s="13">
        <f>Raw_Data!K1457</f>
        <v>9.24</v>
      </c>
      <c r="N1457" s="13">
        <f>Raw_Data!L1457</f>
        <v>12</v>
      </c>
      <c r="O1457" s="13">
        <f>Raw_Data!M1457</f>
        <v>9</v>
      </c>
      <c r="P1457" s="13">
        <f t="shared" si="90"/>
        <v>3</v>
      </c>
      <c r="Q1457" s="13">
        <f>Raw_Data!O1457</f>
        <v>12</v>
      </c>
      <c r="R1457" s="16">
        <f t="shared" si="91"/>
        <v>75</v>
      </c>
      <c r="S1457" s="16">
        <f>Raw_Data!Q1457</f>
        <v>75</v>
      </c>
      <c r="T1457" s="17">
        <f>Raw_Data!R1457</f>
        <v>1.24</v>
      </c>
      <c r="U1457" s="13" t="str">
        <f>Raw_Data!S1457</f>
        <v>Medium</v>
      </c>
      <c r="V1457" s="13" t="str">
        <f>Raw_Data!T1457</f>
        <v>In Progress</v>
      </c>
    </row>
    <row r="1458" spans="1:22" x14ac:dyDescent="0.3">
      <c r="A1458" s="13" t="str">
        <f>Raw_Data!A1458</f>
        <v>EMP017</v>
      </c>
      <c r="B1458" s="13" t="str">
        <f>Raw_Data!B1458</f>
        <v>Abhishek Paul</v>
      </c>
      <c r="C1458" s="13" t="str">
        <f>Raw_Data!C1458</f>
        <v>Operations</v>
      </c>
      <c r="D1458" s="13" t="str">
        <f>Raw_Data!D1458</f>
        <v>Process Executive</v>
      </c>
      <c r="E1458" s="13" t="str">
        <f>Raw_Data!E1458</f>
        <v>Durgapur</v>
      </c>
      <c r="F1458" s="13" t="str">
        <f>Raw_Data!F1458</f>
        <v>Amit Roy</v>
      </c>
      <c r="G1458" s="14">
        <f>DATE(VALUE(RIGHT(Raw_Data!G1458,4)),VALUE(MID(Raw_Data!G1458,4,2)),VALUE(LEFT(Raw_Data!G1458,2)))</f>
        <v>46197</v>
      </c>
      <c r="H1458" s="13" t="str">
        <f t="shared" si="88"/>
        <v>Jun-2026</v>
      </c>
      <c r="I1458" s="13" t="str">
        <f t="shared" si="89"/>
        <v>Wed</v>
      </c>
      <c r="J1458" s="13" t="str">
        <f>Raw_Data!H1458</f>
        <v>Present</v>
      </c>
      <c r="K1458" s="15">
        <f>IF(Raw_Data!I1458="","",TIMEVALUE(Raw_Data!I1458))</f>
        <v>0.37916666666666665</v>
      </c>
      <c r="L1458" s="15">
        <f>IF(Raw_Data!J1458="","",TIMEVALUE(Raw_Data!J1458))</f>
        <v>0.76458333333333328</v>
      </c>
      <c r="M1458" s="13">
        <f>Raw_Data!K1458</f>
        <v>9.26</v>
      </c>
      <c r="N1458" s="13">
        <f>Raw_Data!L1458</f>
        <v>28</v>
      </c>
      <c r="O1458" s="13">
        <f>Raw_Data!M1458</f>
        <v>28</v>
      </c>
      <c r="P1458" s="13">
        <f t="shared" si="90"/>
        <v>0</v>
      </c>
      <c r="Q1458" s="13">
        <f>Raw_Data!O1458</f>
        <v>28</v>
      </c>
      <c r="R1458" s="16">
        <f t="shared" si="91"/>
        <v>100</v>
      </c>
      <c r="S1458" s="16">
        <f>Raw_Data!Q1458</f>
        <v>100</v>
      </c>
      <c r="T1458" s="17">
        <f>Raw_Data!R1458</f>
        <v>1.26</v>
      </c>
      <c r="U1458" s="13" t="str">
        <f>Raw_Data!S1458</f>
        <v>Low</v>
      </c>
      <c r="V1458" s="13" t="str">
        <f>Raw_Data!T1458</f>
        <v>Closed</v>
      </c>
    </row>
    <row r="1459" spans="1:22" x14ac:dyDescent="0.3">
      <c r="A1459" s="13" t="str">
        <f>Raw_Data!A1459</f>
        <v>EMP018</v>
      </c>
      <c r="B1459" s="13" t="str">
        <f>Raw_Data!B1459</f>
        <v>Nandini Ghosh</v>
      </c>
      <c r="C1459" s="13" t="str">
        <f>Raw_Data!C1459</f>
        <v>Finance</v>
      </c>
      <c r="D1459" s="13" t="str">
        <f>Raw_Data!D1459</f>
        <v>Finance Executive</v>
      </c>
      <c r="E1459" s="13" t="str">
        <f>Raw_Data!E1459</f>
        <v>Durgapur</v>
      </c>
      <c r="F1459" s="13" t="str">
        <f>Raw_Data!F1459</f>
        <v>Neha Sen</v>
      </c>
      <c r="G1459" s="14">
        <f>DATE(VALUE(RIGHT(Raw_Data!G1459,4)),VALUE(MID(Raw_Data!G1459,4,2)),VALUE(LEFT(Raw_Data!G1459,2)))</f>
        <v>46197</v>
      </c>
      <c r="H1459" s="13" t="str">
        <f t="shared" si="88"/>
        <v>Jun-2026</v>
      </c>
      <c r="I1459" s="13" t="str">
        <f t="shared" si="89"/>
        <v>Wed</v>
      </c>
      <c r="J1459" s="13" t="str">
        <f>Raw_Data!H1459</f>
        <v>Present</v>
      </c>
      <c r="K1459" s="15">
        <f>IF(Raw_Data!I1459="","",TIMEVALUE(Raw_Data!I1459))</f>
        <v>0.41666666666666669</v>
      </c>
      <c r="L1459" s="15">
        <f>IF(Raw_Data!J1459="","",TIMEVALUE(Raw_Data!J1459))</f>
        <v>0.81041666666666667</v>
      </c>
      <c r="M1459" s="13">
        <f>Raw_Data!K1459</f>
        <v>9.4600000000000009</v>
      </c>
      <c r="N1459" s="13">
        <f>Raw_Data!L1459</f>
        <v>14</v>
      </c>
      <c r="O1459" s="13">
        <f>Raw_Data!M1459</f>
        <v>13</v>
      </c>
      <c r="P1459" s="13">
        <f t="shared" si="90"/>
        <v>1</v>
      </c>
      <c r="Q1459" s="13">
        <f>Raw_Data!O1459</f>
        <v>14</v>
      </c>
      <c r="R1459" s="16">
        <f t="shared" si="91"/>
        <v>92.857142857142861</v>
      </c>
      <c r="S1459" s="16">
        <f>Raw_Data!Q1459</f>
        <v>92.9</v>
      </c>
      <c r="T1459" s="17">
        <f>Raw_Data!R1459</f>
        <v>1.46</v>
      </c>
      <c r="U1459" s="13" t="str">
        <f>Raw_Data!S1459</f>
        <v>Medium</v>
      </c>
      <c r="V1459" s="13" t="str">
        <f>Raw_Data!T1459</f>
        <v>In Progress</v>
      </c>
    </row>
    <row r="1460" spans="1:22" x14ac:dyDescent="0.3">
      <c r="A1460" s="13" t="str">
        <f>Raw_Data!A1460</f>
        <v>EMP019</v>
      </c>
      <c r="B1460" s="13" t="str">
        <f>Raw_Data!B1460</f>
        <v>Manish Kumar</v>
      </c>
      <c r="C1460" s="13" t="str">
        <f>Raw_Data!C1460</f>
        <v>Sales</v>
      </c>
      <c r="D1460" s="13" t="str">
        <f>Raw_Data!D1460</f>
        <v>Sales Executive</v>
      </c>
      <c r="E1460" s="13" t="str">
        <f>Raw_Data!E1460</f>
        <v>Durgapur</v>
      </c>
      <c r="F1460" s="13" t="str">
        <f>Raw_Data!F1460</f>
        <v>Sourav Das</v>
      </c>
      <c r="G1460" s="14">
        <f>DATE(VALUE(RIGHT(Raw_Data!G1460,4)),VALUE(MID(Raw_Data!G1460,4,2)),VALUE(LEFT(Raw_Data!G1460,2)))</f>
        <v>46197</v>
      </c>
      <c r="H1460" s="13" t="str">
        <f t="shared" si="88"/>
        <v>Jun-2026</v>
      </c>
      <c r="I1460" s="13" t="str">
        <f t="shared" si="89"/>
        <v>Wed</v>
      </c>
      <c r="J1460" s="13" t="str">
        <f>Raw_Data!H1460</f>
        <v>Present</v>
      </c>
      <c r="K1460" s="15">
        <f>IF(Raw_Data!I1460="","",TIMEVALUE(Raw_Data!I1460))</f>
        <v>0.38124999999999998</v>
      </c>
      <c r="L1460" s="15">
        <f>IF(Raw_Data!J1460="","",TIMEVALUE(Raw_Data!J1460))</f>
        <v>0.76458333333333328</v>
      </c>
      <c r="M1460" s="13">
        <f>Raw_Data!K1460</f>
        <v>9.2100000000000009</v>
      </c>
      <c r="N1460" s="13">
        <f>Raw_Data!L1460</f>
        <v>21</v>
      </c>
      <c r="O1460" s="13">
        <f>Raw_Data!M1460</f>
        <v>16</v>
      </c>
      <c r="P1460" s="13">
        <f t="shared" si="90"/>
        <v>5</v>
      </c>
      <c r="Q1460" s="13">
        <f>Raw_Data!O1460</f>
        <v>21</v>
      </c>
      <c r="R1460" s="16">
        <f t="shared" si="91"/>
        <v>76.19047619047619</v>
      </c>
      <c r="S1460" s="16">
        <f>Raw_Data!Q1460</f>
        <v>76.2</v>
      </c>
      <c r="T1460" s="17">
        <f>Raw_Data!R1460</f>
        <v>1.21</v>
      </c>
      <c r="U1460" s="13" t="str">
        <f>Raw_Data!S1460</f>
        <v>High</v>
      </c>
      <c r="V1460" s="13" t="str">
        <f>Raw_Data!T1460</f>
        <v>Pending</v>
      </c>
    </row>
    <row r="1461" spans="1:22" x14ac:dyDescent="0.3">
      <c r="A1461" s="13" t="str">
        <f>Raw_Data!A1461</f>
        <v>EMP020</v>
      </c>
      <c r="B1461" s="13" t="str">
        <f>Raw_Data!B1461</f>
        <v>Riya Chatterjee</v>
      </c>
      <c r="C1461" s="13" t="str">
        <f>Raw_Data!C1461</f>
        <v>Customer Support</v>
      </c>
      <c r="D1461" s="13" t="str">
        <f>Raw_Data!D1461</f>
        <v>Support Executive</v>
      </c>
      <c r="E1461" s="13" t="str">
        <f>Raw_Data!E1461</f>
        <v>Durgapur</v>
      </c>
      <c r="F1461" s="13" t="str">
        <f>Raw_Data!F1461</f>
        <v>Ritu Ghosh</v>
      </c>
      <c r="G1461" s="14">
        <f>DATE(VALUE(RIGHT(Raw_Data!G1461,4)),VALUE(MID(Raw_Data!G1461,4,2)),VALUE(LEFT(Raw_Data!G1461,2)))</f>
        <v>46197</v>
      </c>
      <c r="H1461" s="13" t="str">
        <f t="shared" si="88"/>
        <v>Jun-2026</v>
      </c>
      <c r="I1461" s="13" t="str">
        <f t="shared" si="89"/>
        <v>Wed</v>
      </c>
      <c r="J1461" s="13" t="str">
        <f>Raw_Data!H1461</f>
        <v>Present</v>
      </c>
      <c r="K1461" s="15">
        <f>IF(Raw_Data!I1461="","",TIMEVALUE(Raw_Data!I1461))</f>
        <v>0.375</v>
      </c>
      <c r="L1461" s="15">
        <f>IF(Raw_Data!J1461="","",TIMEVALUE(Raw_Data!J1461))</f>
        <v>0.69027777777777777</v>
      </c>
      <c r="M1461" s="13">
        <f>Raw_Data!K1461</f>
        <v>7.57</v>
      </c>
      <c r="N1461" s="13">
        <f>Raw_Data!L1461</f>
        <v>23</v>
      </c>
      <c r="O1461" s="13">
        <f>Raw_Data!M1461</f>
        <v>19</v>
      </c>
      <c r="P1461" s="13">
        <f t="shared" si="90"/>
        <v>4</v>
      </c>
      <c r="Q1461" s="13">
        <f>Raw_Data!O1461</f>
        <v>23</v>
      </c>
      <c r="R1461" s="16">
        <f t="shared" si="91"/>
        <v>82.608695652173907</v>
      </c>
      <c r="S1461" s="16">
        <f>Raw_Data!Q1461</f>
        <v>82.6</v>
      </c>
      <c r="T1461" s="17">
        <f>Raw_Data!R1461</f>
        <v>0</v>
      </c>
      <c r="U1461" s="13" t="str">
        <f>Raw_Data!S1461</f>
        <v>High</v>
      </c>
      <c r="V1461" s="13" t="str">
        <f>Raw_Data!T1461</f>
        <v>Pending</v>
      </c>
    </row>
    <row r="1462" spans="1:22" x14ac:dyDescent="0.3">
      <c r="A1462" s="13" t="str">
        <f>Raw_Data!A1462</f>
        <v>EMP001</v>
      </c>
      <c r="B1462" s="13" t="str">
        <f>Raw_Data!B1462</f>
        <v>Aarav Sharma</v>
      </c>
      <c r="C1462" s="13" t="str">
        <f>Raw_Data!C1462</f>
        <v>Operations</v>
      </c>
      <c r="D1462" s="13" t="str">
        <f>Raw_Data!D1462</f>
        <v>MIS Executive</v>
      </c>
      <c r="E1462" s="13" t="str">
        <f>Raw_Data!E1462</f>
        <v>Kolkata</v>
      </c>
      <c r="F1462" s="13" t="str">
        <f>Raw_Data!F1462</f>
        <v>Amit Roy</v>
      </c>
      <c r="G1462" s="14">
        <f>DATE(VALUE(RIGHT(Raw_Data!G1462,4)),VALUE(MID(Raw_Data!G1462,4,2)),VALUE(LEFT(Raw_Data!G1462,2)))</f>
        <v>46198</v>
      </c>
      <c r="H1462" s="13" t="str">
        <f t="shared" si="88"/>
        <v>Jun-2026</v>
      </c>
      <c r="I1462" s="13" t="str">
        <f t="shared" si="89"/>
        <v>Thu</v>
      </c>
      <c r="J1462" s="13" t="str">
        <f>Raw_Data!H1462</f>
        <v>Present</v>
      </c>
      <c r="K1462" s="15">
        <f>IF(Raw_Data!I1462="","",TIMEVALUE(Raw_Data!I1462))</f>
        <v>0.38194444444444442</v>
      </c>
      <c r="L1462" s="15">
        <f>IF(Raw_Data!J1462="","",TIMEVALUE(Raw_Data!J1462))</f>
        <v>0.69861111111111107</v>
      </c>
      <c r="M1462" s="13">
        <f>Raw_Data!K1462</f>
        <v>7.61</v>
      </c>
      <c r="N1462" s="13">
        <f>Raw_Data!L1462</f>
        <v>19</v>
      </c>
      <c r="O1462" s="13">
        <f>Raw_Data!M1462</f>
        <v>17</v>
      </c>
      <c r="P1462" s="13">
        <f t="shared" si="90"/>
        <v>2</v>
      </c>
      <c r="Q1462" s="13">
        <f>Raw_Data!O1462</f>
        <v>19</v>
      </c>
      <c r="R1462" s="16">
        <f t="shared" si="91"/>
        <v>89.473684210526315</v>
      </c>
      <c r="S1462" s="16">
        <f>Raw_Data!Q1462</f>
        <v>89.5</v>
      </c>
      <c r="T1462" s="17">
        <f>Raw_Data!R1462</f>
        <v>0</v>
      </c>
      <c r="U1462" s="13" t="str">
        <f>Raw_Data!S1462</f>
        <v>Medium</v>
      </c>
      <c r="V1462" s="13" t="str">
        <f>Raw_Data!T1462</f>
        <v>In Progress</v>
      </c>
    </row>
    <row r="1463" spans="1:22" x14ac:dyDescent="0.3">
      <c r="A1463" s="13" t="str">
        <f>Raw_Data!A1463</f>
        <v>EMP002</v>
      </c>
      <c r="B1463" s="13" t="str">
        <f>Raw_Data!B1463</f>
        <v>Priya Singh</v>
      </c>
      <c r="C1463" s="13" t="str">
        <f>Raw_Data!C1463</f>
        <v>Operations</v>
      </c>
      <c r="D1463" s="13" t="str">
        <f>Raw_Data!D1463</f>
        <v>Process Executive</v>
      </c>
      <c r="E1463" s="13" t="str">
        <f>Raw_Data!E1463</f>
        <v>Kolkata</v>
      </c>
      <c r="F1463" s="13" t="str">
        <f>Raw_Data!F1463</f>
        <v>Amit Roy</v>
      </c>
      <c r="G1463" s="14">
        <f>DATE(VALUE(RIGHT(Raw_Data!G1463,4)),VALUE(MID(Raw_Data!G1463,4,2)),VALUE(LEFT(Raw_Data!G1463,2)))</f>
        <v>46198</v>
      </c>
      <c r="H1463" s="13" t="str">
        <f t="shared" si="88"/>
        <v>Jun-2026</v>
      </c>
      <c r="I1463" s="13" t="str">
        <f t="shared" si="89"/>
        <v>Thu</v>
      </c>
      <c r="J1463" s="13" t="str">
        <f>Raw_Data!H1463</f>
        <v>Present</v>
      </c>
      <c r="K1463" s="15">
        <f>IF(Raw_Data!I1463="","",TIMEVALUE(Raw_Data!I1463))</f>
        <v>0.41736111111111113</v>
      </c>
      <c r="L1463" s="15">
        <f>IF(Raw_Data!J1463="","",TIMEVALUE(Raw_Data!J1463))</f>
        <v>0.79722222222222228</v>
      </c>
      <c r="M1463" s="13">
        <f>Raw_Data!K1463</f>
        <v>9.1199999999999992</v>
      </c>
      <c r="N1463" s="13">
        <f>Raw_Data!L1463</f>
        <v>21</v>
      </c>
      <c r="O1463" s="13">
        <f>Raw_Data!M1463</f>
        <v>19</v>
      </c>
      <c r="P1463" s="13">
        <f t="shared" si="90"/>
        <v>2</v>
      </c>
      <c r="Q1463" s="13">
        <f>Raw_Data!O1463</f>
        <v>21</v>
      </c>
      <c r="R1463" s="16">
        <f t="shared" si="91"/>
        <v>90.476190476190482</v>
      </c>
      <c r="S1463" s="16">
        <f>Raw_Data!Q1463</f>
        <v>90.5</v>
      </c>
      <c r="T1463" s="17">
        <f>Raw_Data!R1463</f>
        <v>1.1200000000000001</v>
      </c>
      <c r="U1463" s="13" t="str">
        <f>Raw_Data!S1463</f>
        <v>Low</v>
      </c>
      <c r="V1463" s="13" t="str">
        <f>Raw_Data!T1463</f>
        <v>In Progress</v>
      </c>
    </row>
    <row r="1464" spans="1:22" x14ac:dyDescent="0.3">
      <c r="A1464" s="13" t="str">
        <f>Raw_Data!A1464</f>
        <v>EMP003</v>
      </c>
      <c r="B1464" s="13" t="str">
        <f>Raw_Data!B1464</f>
        <v>Rahul Verma</v>
      </c>
      <c r="C1464" s="13" t="str">
        <f>Raw_Data!C1464</f>
        <v>Operations</v>
      </c>
      <c r="D1464" s="13" t="str">
        <f>Raw_Data!D1464</f>
        <v>Process Executive</v>
      </c>
      <c r="E1464" s="13" t="str">
        <f>Raw_Data!E1464</f>
        <v>Kolkata</v>
      </c>
      <c r="F1464" s="13" t="str">
        <f>Raw_Data!F1464</f>
        <v>Amit Roy</v>
      </c>
      <c r="G1464" s="14">
        <f>DATE(VALUE(RIGHT(Raw_Data!G1464,4)),VALUE(MID(Raw_Data!G1464,4,2)),VALUE(LEFT(Raw_Data!G1464,2)))</f>
        <v>46198</v>
      </c>
      <c r="H1464" s="13" t="str">
        <f t="shared" si="88"/>
        <v>Jun-2026</v>
      </c>
      <c r="I1464" s="13" t="str">
        <f t="shared" si="89"/>
        <v>Thu</v>
      </c>
      <c r="J1464" s="13" t="str">
        <f>Raw_Data!H1464</f>
        <v>Present</v>
      </c>
      <c r="K1464" s="15">
        <f>IF(Raw_Data!I1464="","",TIMEVALUE(Raw_Data!I1464))</f>
        <v>0.38333333333333336</v>
      </c>
      <c r="L1464" s="15">
        <f>IF(Raw_Data!J1464="","",TIMEVALUE(Raw_Data!J1464))</f>
        <v>0.77361111111111114</v>
      </c>
      <c r="M1464" s="13">
        <f>Raw_Data!K1464</f>
        <v>9.3699999999999992</v>
      </c>
      <c r="N1464" s="13">
        <f>Raw_Data!L1464</f>
        <v>18</v>
      </c>
      <c r="O1464" s="13">
        <f>Raw_Data!M1464</f>
        <v>13</v>
      </c>
      <c r="P1464" s="13">
        <f t="shared" si="90"/>
        <v>5</v>
      </c>
      <c r="Q1464" s="13">
        <f>Raw_Data!O1464</f>
        <v>18</v>
      </c>
      <c r="R1464" s="16">
        <f t="shared" si="91"/>
        <v>72.222222222222214</v>
      </c>
      <c r="S1464" s="16">
        <f>Raw_Data!Q1464</f>
        <v>72.2</v>
      </c>
      <c r="T1464" s="17">
        <f>Raw_Data!R1464</f>
        <v>1.37</v>
      </c>
      <c r="U1464" s="13" t="str">
        <f>Raw_Data!S1464</f>
        <v>High</v>
      </c>
      <c r="V1464" s="13" t="str">
        <f>Raw_Data!T1464</f>
        <v>Pending</v>
      </c>
    </row>
    <row r="1465" spans="1:22" x14ac:dyDescent="0.3">
      <c r="A1465" s="13" t="str">
        <f>Raw_Data!A1465</f>
        <v>EMP004</v>
      </c>
      <c r="B1465" s="13" t="str">
        <f>Raw_Data!B1465</f>
        <v>Sneha Das</v>
      </c>
      <c r="C1465" s="13" t="str">
        <f>Raw_Data!C1465</f>
        <v>Operations</v>
      </c>
      <c r="D1465" s="13" t="str">
        <f>Raw_Data!D1465</f>
        <v>Senior Executive</v>
      </c>
      <c r="E1465" s="13" t="str">
        <f>Raw_Data!E1465</f>
        <v>Kolkata</v>
      </c>
      <c r="F1465" s="13" t="str">
        <f>Raw_Data!F1465</f>
        <v>Amit Roy</v>
      </c>
      <c r="G1465" s="14">
        <f>DATE(VALUE(RIGHT(Raw_Data!G1465,4)),VALUE(MID(Raw_Data!G1465,4,2)),VALUE(LEFT(Raw_Data!G1465,2)))</f>
        <v>46198</v>
      </c>
      <c r="H1465" s="13" t="str">
        <f t="shared" si="88"/>
        <v>Jun-2026</v>
      </c>
      <c r="I1465" s="13" t="str">
        <f t="shared" si="89"/>
        <v>Thu</v>
      </c>
      <c r="J1465" s="13" t="str">
        <f>Raw_Data!H1465</f>
        <v>Present</v>
      </c>
      <c r="K1465" s="15">
        <f>IF(Raw_Data!I1465="","",TIMEVALUE(Raw_Data!I1465))</f>
        <v>0.43055555555555558</v>
      </c>
      <c r="L1465" s="15">
        <f>IF(Raw_Data!J1465="","",TIMEVALUE(Raw_Data!J1465))</f>
        <v>0.82222222222222219</v>
      </c>
      <c r="M1465" s="13">
        <f>Raw_Data!K1465</f>
        <v>9.4</v>
      </c>
      <c r="N1465" s="13">
        <f>Raw_Data!L1465</f>
        <v>23</v>
      </c>
      <c r="O1465" s="13">
        <f>Raw_Data!M1465</f>
        <v>23</v>
      </c>
      <c r="P1465" s="13">
        <f t="shared" si="90"/>
        <v>0</v>
      </c>
      <c r="Q1465" s="13">
        <f>Raw_Data!O1465</f>
        <v>23</v>
      </c>
      <c r="R1465" s="16">
        <f t="shared" si="91"/>
        <v>100</v>
      </c>
      <c r="S1465" s="16">
        <f>Raw_Data!Q1465</f>
        <v>100</v>
      </c>
      <c r="T1465" s="17">
        <f>Raw_Data!R1465</f>
        <v>1.4</v>
      </c>
      <c r="U1465" s="13" t="str">
        <f>Raw_Data!S1465</f>
        <v>Low</v>
      </c>
      <c r="V1465" s="13" t="str">
        <f>Raw_Data!T1465</f>
        <v>Closed</v>
      </c>
    </row>
    <row r="1466" spans="1:22" x14ac:dyDescent="0.3">
      <c r="A1466" s="13" t="str">
        <f>Raw_Data!A1466</f>
        <v>EMP005</v>
      </c>
      <c r="B1466" s="13" t="str">
        <f>Raw_Data!B1466</f>
        <v>Vikram Patel</v>
      </c>
      <c r="C1466" s="13" t="str">
        <f>Raw_Data!C1466</f>
        <v>Operations</v>
      </c>
      <c r="D1466" s="13" t="str">
        <f>Raw_Data!D1466</f>
        <v>Process Executive</v>
      </c>
      <c r="E1466" s="13" t="str">
        <f>Raw_Data!E1466</f>
        <v>Kolkata</v>
      </c>
      <c r="F1466" s="13" t="str">
        <f>Raw_Data!F1466</f>
        <v>Amit Roy</v>
      </c>
      <c r="G1466" s="14">
        <f>DATE(VALUE(RIGHT(Raw_Data!G1466,4)),VALUE(MID(Raw_Data!G1466,4,2)),VALUE(LEFT(Raw_Data!G1466,2)))</f>
        <v>46198</v>
      </c>
      <c r="H1466" s="13" t="str">
        <f t="shared" si="88"/>
        <v>Jun-2026</v>
      </c>
      <c r="I1466" s="13" t="str">
        <f t="shared" si="89"/>
        <v>Thu</v>
      </c>
      <c r="J1466" s="13" t="str">
        <f>Raw_Data!H1466</f>
        <v>Present</v>
      </c>
      <c r="K1466" s="15">
        <f>IF(Raw_Data!I1466="","",TIMEVALUE(Raw_Data!I1466))</f>
        <v>0.37916666666666665</v>
      </c>
      <c r="L1466" s="15">
        <f>IF(Raw_Data!J1466="","",TIMEVALUE(Raw_Data!J1466))</f>
        <v>0.68819444444444444</v>
      </c>
      <c r="M1466" s="13">
        <f>Raw_Data!K1466</f>
        <v>7.42</v>
      </c>
      <c r="N1466" s="13">
        <f>Raw_Data!L1466</f>
        <v>24</v>
      </c>
      <c r="O1466" s="13">
        <f>Raw_Data!M1466</f>
        <v>23</v>
      </c>
      <c r="P1466" s="13">
        <f t="shared" si="90"/>
        <v>1</v>
      </c>
      <c r="Q1466" s="13">
        <f>Raw_Data!O1466</f>
        <v>24</v>
      </c>
      <c r="R1466" s="16">
        <f t="shared" si="91"/>
        <v>95.833333333333343</v>
      </c>
      <c r="S1466" s="16">
        <f>Raw_Data!Q1466</f>
        <v>95.8</v>
      </c>
      <c r="T1466" s="17">
        <f>Raw_Data!R1466</f>
        <v>0</v>
      </c>
      <c r="U1466" s="13" t="str">
        <f>Raw_Data!S1466</f>
        <v>Low</v>
      </c>
      <c r="V1466" s="13" t="str">
        <f>Raw_Data!T1466</f>
        <v>In Progress</v>
      </c>
    </row>
    <row r="1467" spans="1:22" x14ac:dyDescent="0.3">
      <c r="A1467" s="13" t="str">
        <f>Raw_Data!A1467</f>
        <v>EMP006</v>
      </c>
      <c r="B1467" s="13" t="str">
        <f>Raw_Data!B1467</f>
        <v>Ananya Gupta</v>
      </c>
      <c r="C1467" s="13" t="str">
        <f>Raw_Data!C1467</f>
        <v>Finance</v>
      </c>
      <c r="D1467" s="13" t="str">
        <f>Raw_Data!D1467</f>
        <v>Finance Executive</v>
      </c>
      <c r="E1467" s="13" t="str">
        <f>Raw_Data!E1467</f>
        <v>Kolkata</v>
      </c>
      <c r="F1467" s="13" t="str">
        <f>Raw_Data!F1467</f>
        <v>Neha Sen</v>
      </c>
      <c r="G1467" s="14">
        <f>DATE(VALUE(RIGHT(Raw_Data!G1467,4)),VALUE(MID(Raw_Data!G1467,4,2)),VALUE(LEFT(Raw_Data!G1467,2)))</f>
        <v>46198</v>
      </c>
      <c r="H1467" s="13" t="str">
        <f t="shared" si="88"/>
        <v>Jun-2026</v>
      </c>
      <c r="I1467" s="13" t="str">
        <f t="shared" si="89"/>
        <v>Thu</v>
      </c>
      <c r="J1467" s="13" t="str">
        <f>Raw_Data!H1467</f>
        <v>Present</v>
      </c>
      <c r="K1467" s="15">
        <f>IF(Raw_Data!I1467="","",TIMEVALUE(Raw_Data!I1467))</f>
        <v>0.38750000000000001</v>
      </c>
      <c r="L1467" s="15">
        <f>IF(Raw_Data!J1467="","",TIMEVALUE(Raw_Data!J1467))</f>
        <v>0.72569444444444442</v>
      </c>
      <c r="M1467" s="13">
        <f>Raw_Data!K1467</f>
        <v>8.1199999999999992</v>
      </c>
      <c r="N1467" s="13">
        <f>Raw_Data!L1467</f>
        <v>16</v>
      </c>
      <c r="O1467" s="13">
        <f>Raw_Data!M1467</f>
        <v>15</v>
      </c>
      <c r="P1467" s="13">
        <f t="shared" si="90"/>
        <v>1</v>
      </c>
      <c r="Q1467" s="13">
        <f>Raw_Data!O1467</f>
        <v>16</v>
      </c>
      <c r="R1467" s="16">
        <f t="shared" si="91"/>
        <v>93.75</v>
      </c>
      <c r="S1467" s="16">
        <f>Raw_Data!Q1467</f>
        <v>93.8</v>
      </c>
      <c r="T1467" s="17">
        <f>Raw_Data!R1467</f>
        <v>0.12</v>
      </c>
      <c r="U1467" s="13" t="str">
        <f>Raw_Data!S1467</f>
        <v>Low</v>
      </c>
      <c r="V1467" s="13" t="str">
        <f>Raw_Data!T1467</f>
        <v>In Progress</v>
      </c>
    </row>
    <row r="1468" spans="1:22" x14ac:dyDescent="0.3">
      <c r="A1468" s="13" t="str">
        <f>Raw_Data!A1468</f>
        <v>EMP007</v>
      </c>
      <c r="B1468" s="13" t="str">
        <f>Raw_Data!B1468</f>
        <v>Rohan Mehta</v>
      </c>
      <c r="C1468" s="13" t="str">
        <f>Raw_Data!C1468</f>
        <v>Finance</v>
      </c>
      <c r="D1468" s="13" t="str">
        <f>Raw_Data!D1468</f>
        <v>Accounts Executive</v>
      </c>
      <c r="E1468" s="13" t="str">
        <f>Raw_Data!E1468</f>
        <v>Kolkata</v>
      </c>
      <c r="F1468" s="13" t="str">
        <f>Raw_Data!F1468</f>
        <v>Neha Sen</v>
      </c>
      <c r="G1468" s="14">
        <f>DATE(VALUE(RIGHT(Raw_Data!G1468,4)),VALUE(MID(Raw_Data!G1468,4,2)),VALUE(LEFT(Raw_Data!G1468,2)))</f>
        <v>46198</v>
      </c>
      <c r="H1468" s="13" t="str">
        <f t="shared" si="88"/>
        <v>Jun-2026</v>
      </c>
      <c r="I1468" s="13" t="str">
        <f t="shared" si="89"/>
        <v>Thu</v>
      </c>
      <c r="J1468" s="13" t="str">
        <f>Raw_Data!H1468</f>
        <v>Present</v>
      </c>
      <c r="K1468" s="15">
        <f>IF(Raw_Data!I1468="","",TIMEVALUE(Raw_Data!I1468))</f>
        <v>0.37847222222222221</v>
      </c>
      <c r="L1468" s="15">
        <f>IF(Raw_Data!J1468="","",TIMEVALUE(Raw_Data!J1468))</f>
        <v>0.70208333333333328</v>
      </c>
      <c r="M1468" s="13">
        <f>Raw_Data!K1468</f>
        <v>7.78</v>
      </c>
      <c r="N1468" s="13">
        <f>Raw_Data!L1468</f>
        <v>19</v>
      </c>
      <c r="O1468" s="13">
        <f>Raw_Data!M1468</f>
        <v>17</v>
      </c>
      <c r="P1468" s="13">
        <f t="shared" si="90"/>
        <v>2</v>
      </c>
      <c r="Q1468" s="13">
        <f>Raw_Data!O1468</f>
        <v>19</v>
      </c>
      <c r="R1468" s="16">
        <f t="shared" si="91"/>
        <v>89.473684210526315</v>
      </c>
      <c r="S1468" s="16">
        <f>Raw_Data!Q1468</f>
        <v>89.5</v>
      </c>
      <c r="T1468" s="17">
        <f>Raw_Data!R1468</f>
        <v>0</v>
      </c>
      <c r="U1468" s="13" t="str">
        <f>Raw_Data!S1468</f>
        <v>Low</v>
      </c>
      <c r="V1468" s="13" t="str">
        <f>Raw_Data!T1468</f>
        <v>In Progress</v>
      </c>
    </row>
    <row r="1469" spans="1:22" x14ac:dyDescent="0.3">
      <c r="A1469" s="13" t="str">
        <f>Raw_Data!A1469</f>
        <v>EMP008</v>
      </c>
      <c r="B1469" s="13" t="str">
        <f>Raw_Data!B1469</f>
        <v>Ishita Roy</v>
      </c>
      <c r="C1469" s="13" t="str">
        <f>Raw_Data!C1469</f>
        <v>Finance</v>
      </c>
      <c r="D1469" s="13" t="str">
        <f>Raw_Data!D1469</f>
        <v>Finance Executive</v>
      </c>
      <c r="E1469" s="13" t="str">
        <f>Raw_Data!E1469</f>
        <v>Kolkata</v>
      </c>
      <c r="F1469" s="13" t="str">
        <f>Raw_Data!F1469</f>
        <v>Neha Sen</v>
      </c>
      <c r="G1469" s="14">
        <f>DATE(VALUE(RIGHT(Raw_Data!G1469,4)),VALUE(MID(Raw_Data!G1469,4,2)),VALUE(LEFT(Raw_Data!G1469,2)))</f>
        <v>46198</v>
      </c>
      <c r="H1469" s="13" t="str">
        <f t="shared" si="88"/>
        <v>Jun-2026</v>
      </c>
      <c r="I1469" s="13" t="str">
        <f t="shared" si="89"/>
        <v>Thu</v>
      </c>
      <c r="J1469" s="13" t="str">
        <f>Raw_Data!H1469</f>
        <v>Present</v>
      </c>
      <c r="K1469" s="15">
        <f>IF(Raw_Data!I1469="","",TIMEVALUE(Raw_Data!I1469))</f>
        <v>0.42222222222222222</v>
      </c>
      <c r="L1469" s="15">
        <f>IF(Raw_Data!J1469="","",TIMEVALUE(Raw_Data!J1469))</f>
        <v>0.78749999999999998</v>
      </c>
      <c r="M1469" s="13">
        <f>Raw_Data!K1469</f>
        <v>8.7799999999999994</v>
      </c>
      <c r="N1469" s="13">
        <f>Raw_Data!L1469</f>
        <v>13</v>
      </c>
      <c r="O1469" s="13">
        <f>Raw_Data!M1469</f>
        <v>10</v>
      </c>
      <c r="P1469" s="13">
        <f t="shared" si="90"/>
        <v>3</v>
      </c>
      <c r="Q1469" s="13">
        <f>Raw_Data!O1469</f>
        <v>13</v>
      </c>
      <c r="R1469" s="16">
        <f t="shared" si="91"/>
        <v>76.923076923076934</v>
      </c>
      <c r="S1469" s="16">
        <f>Raw_Data!Q1469</f>
        <v>76.900000000000006</v>
      </c>
      <c r="T1469" s="17">
        <f>Raw_Data!R1469</f>
        <v>0.78</v>
      </c>
      <c r="U1469" s="13" t="str">
        <f>Raw_Data!S1469</f>
        <v>High</v>
      </c>
      <c r="V1469" s="13" t="str">
        <f>Raw_Data!T1469</f>
        <v>In Progress</v>
      </c>
    </row>
    <row r="1470" spans="1:22" x14ac:dyDescent="0.3">
      <c r="A1470" s="13" t="str">
        <f>Raw_Data!A1470</f>
        <v>EMP009</v>
      </c>
      <c r="B1470" s="13" t="str">
        <f>Raw_Data!B1470</f>
        <v>Arjun Nair</v>
      </c>
      <c r="C1470" s="13" t="str">
        <f>Raw_Data!C1470</f>
        <v>Sales</v>
      </c>
      <c r="D1470" s="13" t="str">
        <f>Raw_Data!D1470</f>
        <v>Sales Executive</v>
      </c>
      <c r="E1470" s="13" t="str">
        <f>Raw_Data!E1470</f>
        <v>Kolkata</v>
      </c>
      <c r="F1470" s="13" t="str">
        <f>Raw_Data!F1470</f>
        <v>Sourav Das</v>
      </c>
      <c r="G1470" s="14">
        <f>DATE(VALUE(RIGHT(Raw_Data!G1470,4)),VALUE(MID(Raw_Data!G1470,4,2)),VALUE(LEFT(Raw_Data!G1470,2)))</f>
        <v>46198</v>
      </c>
      <c r="H1470" s="13" t="str">
        <f t="shared" si="88"/>
        <v>Jun-2026</v>
      </c>
      <c r="I1470" s="13" t="str">
        <f t="shared" si="89"/>
        <v>Thu</v>
      </c>
      <c r="J1470" s="13" t="str">
        <f>Raw_Data!H1470</f>
        <v>Present</v>
      </c>
      <c r="K1470" s="15">
        <f>IF(Raw_Data!I1470="","",TIMEVALUE(Raw_Data!I1470))</f>
        <v>0.37708333333333333</v>
      </c>
      <c r="L1470" s="15">
        <f>IF(Raw_Data!J1470="","",TIMEVALUE(Raw_Data!J1470))</f>
        <v>0.72291666666666665</v>
      </c>
      <c r="M1470" s="13">
        <f>Raw_Data!K1470</f>
        <v>8.3000000000000007</v>
      </c>
      <c r="N1470" s="13">
        <f>Raw_Data!L1470</f>
        <v>18</v>
      </c>
      <c r="O1470" s="13">
        <f>Raw_Data!M1470</f>
        <v>14</v>
      </c>
      <c r="P1470" s="13">
        <f t="shared" si="90"/>
        <v>4</v>
      </c>
      <c r="Q1470" s="13">
        <f>Raw_Data!O1470</f>
        <v>18</v>
      </c>
      <c r="R1470" s="16">
        <f t="shared" si="91"/>
        <v>77.777777777777786</v>
      </c>
      <c r="S1470" s="16">
        <f>Raw_Data!Q1470</f>
        <v>77.8</v>
      </c>
      <c r="T1470" s="17">
        <f>Raw_Data!R1470</f>
        <v>0.3</v>
      </c>
      <c r="U1470" s="13" t="str">
        <f>Raw_Data!S1470</f>
        <v>High</v>
      </c>
      <c r="V1470" s="13" t="str">
        <f>Raw_Data!T1470</f>
        <v>Pending</v>
      </c>
    </row>
    <row r="1471" spans="1:22" x14ac:dyDescent="0.3">
      <c r="A1471" s="13" t="str">
        <f>Raw_Data!A1471</f>
        <v>EMP010</v>
      </c>
      <c r="B1471" s="13" t="str">
        <f>Raw_Data!B1471</f>
        <v>Meera Kapoor</v>
      </c>
      <c r="C1471" s="13" t="str">
        <f>Raw_Data!C1471</f>
        <v>Sales</v>
      </c>
      <c r="D1471" s="13" t="str">
        <f>Raw_Data!D1471</f>
        <v>Sales Executive</v>
      </c>
      <c r="E1471" s="13" t="str">
        <f>Raw_Data!E1471</f>
        <v>Kolkata</v>
      </c>
      <c r="F1471" s="13" t="str">
        <f>Raw_Data!F1471</f>
        <v>Sourav Das</v>
      </c>
      <c r="G1471" s="14">
        <f>DATE(VALUE(RIGHT(Raw_Data!G1471,4)),VALUE(MID(Raw_Data!G1471,4,2)),VALUE(LEFT(Raw_Data!G1471,2)))</f>
        <v>46198</v>
      </c>
      <c r="H1471" s="13" t="str">
        <f t="shared" si="88"/>
        <v>Jun-2026</v>
      </c>
      <c r="I1471" s="13" t="str">
        <f t="shared" si="89"/>
        <v>Thu</v>
      </c>
      <c r="J1471" s="13" t="str">
        <f>Raw_Data!H1471</f>
        <v>Present</v>
      </c>
      <c r="K1471" s="15">
        <f>IF(Raw_Data!I1471="","",TIMEVALUE(Raw_Data!I1471))</f>
        <v>0.42430555555555555</v>
      </c>
      <c r="L1471" s="15">
        <f>IF(Raw_Data!J1471="","",TIMEVALUE(Raw_Data!J1471))</f>
        <v>0.81527777777777777</v>
      </c>
      <c r="M1471" s="13">
        <f>Raw_Data!K1471</f>
        <v>9.39</v>
      </c>
      <c r="N1471" s="13">
        <f>Raw_Data!L1471</f>
        <v>18</v>
      </c>
      <c r="O1471" s="13">
        <f>Raw_Data!M1471</f>
        <v>14</v>
      </c>
      <c r="P1471" s="13">
        <f t="shared" si="90"/>
        <v>4</v>
      </c>
      <c r="Q1471" s="13">
        <f>Raw_Data!O1471</f>
        <v>18</v>
      </c>
      <c r="R1471" s="16">
        <f t="shared" si="91"/>
        <v>77.777777777777786</v>
      </c>
      <c r="S1471" s="16">
        <f>Raw_Data!Q1471</f>
        <v>77.8</v>
      </c>
      <c r="T1471" s="17">
        <f>Raw_Data!R1471</f>
        <v>1.39</v>
      </c>
      <c r="U1471" s="13" t="str">
        <f>Raw_Data!S1471</f>
        <v>Low</v>
      </c>
      <c r="V1471" s="13" t="str">
        <f>Raw_Data!T1471</f>
        <v>Pending</v>
      </c>
    </row>
    <row r="1472" spans="1:22" x14ac:dyDescent="0.3">
      <c r="A1472" s="13" t="str">
        <f>Raw_Data!A1472</f>
        <v>EMP011</v>
      </c>
      <c r="B1472" s="13" t="str">
        <f>Raw_Data!B1472</f>
        <v>Karan Malhotra</v>
      </c>
      <c r="C1472" s="13" t="str">
        <f>Raw_Data!C1472</f>
        <v>Sales</v>
      </c>
      <c r="D1472" s="13" t="str">
        <f>Raw_Data!D1472</f>
        <v>Senior Executive</v>
      </c>
      <c r="E1472" s="13" t="str">
        <f>Raw_Data!E1472</f>
        <v>Kolkata</v>
      </c>
      <c r="F1472" s="13" t="str">
        <f>Raw_Data!F1472</f>
        <v>Sourav Das</v>
      </c>
      <c r="G1472" s="14">
        <f>DATE(VALUE(RIGHT(Raw_Data!G1472,4)),VALUE(MID(Raw_Data!G1472,4,2)),VALUE(LEFT(Raw_Data!G1472,2)))</f>
        <v>46198</v>
      </c>
      <c r="H1472" s="13" t="str">
        <f t="shared" si="88"/>
        <v>Jun-2026</v>
      </c>
      <c r="I1472" s="13" t="str">
        <f t="shared" si="89"/>
        <v>Thu</v>
      </c>
      <c r="J1472" s="13" t="str">
        <f>Raw_Data!H1472</f>
        <v>Present</v>
      </c>
      <c r="K1472" s="15">
        <f>IF(Raw_Data!I1472="","",TIMEVALUE(Raw_Data!I1472))</f>
        <v>0.41805555555555557</v>
      </c>
      <c r="L1472" s="15">
        <f>IF(Raw_Data!J1472="","",TIMEVALUE(Raw_Data!J1472))</f>
        <v>0.76666666666666672</v>
      </c>
      <c r="M1472" s="13">
        <f>Raw_Data!K1472</f>
        <v>8.3699999999999992</v>
      </c>
      <c r="N1472" s="13">
        <f>Raw_Data!L1472</f>
        <v>17</v>
      </c>
      <c r="O1472" s="13">
        <f>Raw_Data!M1472</f>
        <v>14</v>
      </c>
      <c r="P1472" s="13">
        <f t="shared" si="90"/>
        <v>3</v>
      </c>
      <c r="Q1472" s="13">
        <f>Raw_Data!O1472</f>
        <v>17</v>
      </c>
      <c r="R1472" s="16">
        <f t="shared" si="91"/>
        <v>82.35294117647058</v>
      </c>
      <c r="S1472" s="16">
        <f>Raw_Data!Q1472</f>
        <v>82.4</v>
      </c>
      <c r="T1472" s="17">
        <f>Raw_Data!R1472</f>
        <v>0.37</v>
      </c>
      <c r="U1472" s="13" t="str">
        <f>Raw_Data!S1472</f>
        <v>High</v>
      </c>
      <c r="V1472" s="13" t="str">
        <f>Raw_Data!T1472</f>
        <v>In Progress</v>
      </c>
    </row>
    <row r="1473" spans="1:22" x14ac:dyDescent="0.3">
      <c r="A1473" s="13" t="str">
        <f>Raw_Data!A1473</f>
        <v>EMP012</v>
      </c>
      <c r="B1473" s="13" t="str">
        <f>Raw_Data!B1473</f>
        <v>Tanya Bose</v>
      </c>
      <c r="C1473" s="13" t="str">
        <f>Raw_Data!C1473</f>
        <v>HR</v>
      </c>
      <c r="D1473" s="13" t="str">
        <f>Raw_Data!D1473</f>
        <v>HR Executive</v>
      </c>
      <c r="E1473" s="13" t="str">
        <f>Raw_Data!E1473</f>
        <v>Kolkata</v>
      </c>
      <c r="F1473" s="13" t="str">
        <f>Raw_Data!F1473</f>
        <v>Ritu Ghosh</v>
      </c>
      <c r="G1473" s="14">
        <f>DATE(VALUE(RIGHT(Raw_Data!G1473,4)),VALUE(MID(Raw_Data!G1473,4,2)),VALUE(LEFT(Raw_Data!G1473,2)))</f>
        <v>46198</v>
      </c>
      <c r="H1473" s="13" t="str">
        <f t="shared" si="88"/>
        <v>Jun-2026</v>
      </c>
      <c r="I1473" s="13" t="str">
        <f t="shared" si="89"/>
        <v>Thu</v>
      </c>
      <c r="J1473" s="13" t="str">
        <f>Raw_Data!H1473</f>
        <v>Present</v>
      </c>
      <c r="K1473" s="15">
        <f>IF(Raw_Data!I1473="","",TIMEVALUE(Raw_Data!I1473))</f>
        <v>0.4201388888888889</v>
      </c>
      <c r="L1473" s="15">
        <f>IF(Raw_Data!J1473="","",TIMEVALUE(Raw_Data!J1473))</f>
        <v>0.73750000000000004</v>
      </c>
      <c r="M1473" s="13">
        <f>Raw_Data!K1473</f>
        <v>7.63</v>
      </c>
      <c r="N1473" s="13">
        <f>Raw_Data!L1473</f>
        <v>9</v>
      </c>
      <c r="O1473" s="13">
        <f>Raw_Data!M1473</f>
        <v>6</v>
      </c>
      <c r="P1473" s="13">
        <f t="shared" si="90"/>
        <v>3</v>
      </c>
      <c r="Q1473" s="13">
        <f>Raw_Data!O1473</f>
        <v>9</v>
      </c>
      <c r="R1473" s="16">
        <f t="shared" si="91"/>
        <v>66.666666666666657</v>
      </c>
      <c r="S1473" s="16">
        <f>Raw_Data!Q1473</f>
        <v>66.7</v>
      </c>
      <c r="T1473" s="17">
        <f>Raw_Data!R1473</f>
        <v>0</v>
      </c>
      <c r="U1473" s="13" t="str">
        <f>Raw_Data!S1473</f>
        <v>Low</v>
      </c>
      <c r="V1473" s="13" t="str">
        <f>Raw_Data!T1473</f>
        <v>In Progress</v>
      </c>
    </row>
    <row r="1474" spans="1:22" x14ac:dyDescent="0.3">
      <c r="A1474" s="13" t="str">
        <f>Raw_Data!A1474</f>
        <v>EMP013</v>
      </c>
      <c r="B1474" s="13" t="str">
        <f>Raw_Data!B1474</f>
        <v>Aditya Jain</v>
      </c>
      <c r="C1474" s="13" t="str">
        <f>Raw_Data!C1474</f>
        <v>Customer Support</v>
      </c>
      <c r="D1474" s="13" t="str">
        <f>Raw_Data!D1474</f>
        <v>Support Executive</v>
      </c>
      <c r="E1474" s="13" t="str">
        <f>Raw_Data!E1474</f>
        <v>Kolkata</v>
      </c>
      <c r="F1474" s="13" t="str">
        <f>Raw_Data!F1474</f>
        <v>Ritu Ghosh</v>
      </c>
      <c r="G1474" s="14">
        <f>DATE(VALUE(RIGHT(Raw_Data!G1474,4)),VALUE(MID(Raw_Data!G1474,4,2)),VALUE(LEFT(Raw_Data!G1474,2)))</f>
        <v>46198</v>
      </c>
      <c r="H1474" s="13" t="str">
        <f t="shared" ref="H1474:H1537" si="92">TEXT(G1474,"mmm-yyyy")</f>
        <v>Jun-2026</v>
      </c>
      <c r="I1474" s="13" t="str">
        <f t="shared" ref="I1474:I1537" si="93">TEXT(G1474,"ddd")</f>
        <v>Thu</v>
      </c>
      <c r="J1474" s="13" t="str">
        <f>Raw_Data!H1474</f>
        <v>Present</v>
      </c>
      <c r="K1474" s="15">
        <f>IF(Raw_Data!I1474="","",TIMEVALUE(Raw_Data!I1474))</f>
        <v>0.37708333333333333</v>
      </c>
      <c r="L1474" s="15">
        <f>IF(Raw_Data!J1474="","",TIMEVALUE(Raw_Data!J1474))</f>
        <v>0.77430555555555558</v>
      </c>
      <c r="M1474" s="13">
        <f>Raw_Data!K1474</f>
        <v>9.5399999999999991</v>
      </c>
      <c r="N1474" s="13">
        <f>Raw_Data!L1474</f>
        <v>33</v>
      </c>
      <c r="O1474" s="13">
        <f>Raw_Data!M1474</f>
        <v>30</v>
      </c>
      <c r="P1474" s="13">
        <f t="shared" ref="P1474:P1537" si="94">N1474-O1474</f>
        <v>3</v>
      </c>
      <c r="Q1474" s="13">
        <f>Raw_Data!O1474</f>
        <v>33</v>
      </c>
      <c r="R1474" s="16">
        <f t="shared" ref="R1474:R1537" si="95">IFERROR(O1474/N1474*100,0)</f>
        <v>90.909090909090907</v>
      </c>
      <c r="S1474" s="16">
        <f>Raw_Data!Q1474</f>
        <v>90.9</v>
      </c>
      <c r="T1474" s="17">
        <f>Raw_Data!R1474</f>
        <v>1.54</v>
      </c>
      <c r="U1474" s="13" t="str">
        <f>Raw_Data!S1474</f>
        <v>Medium</v>
      </c>
      <c r="V1474" s="13" t="str">
        <f>Raw_Data!T1474</f>
        <v>In Progress</v>
      </c>
    </row>
    <row r="1475" spans="1:22" x14ac:dyDescent="0.3">
      <c r="A1475" s="13" t="str">
        <f>Raw_Data!A1475</f>
        <v>EMP014</v>
      </c>
      <c r="B1475" s="13" t="str">
        <f>Raw_Data!B1475</f>
        <v>Neha Agarwal</v>
      </c>
      <c r="C1475" s="13" t="str">
        <f>Raw_Data!C1475</f>
        <v>Customer Support</v>
      </c>
      <c r="D1475" s="13" t="str">
        <f>Raw_Data!D1475</f>
        <v>Support Executive</v>
      </c>
      <c r="E1475" s="13" t="str">
        <f>Raw_Data!E1475</f>
        <v>Kolkata</v>
      </c>
      <c r="F1475" s="13" t="str">
        <f>Raw_Data!F1475</f>
        <v>Ritu Ghosh</v>
      </c>
      <c r="G1475" s="14">
        <f>DATE(VALUE(RIGHT(Raw_Data!G1475,4)),VALUE(MID(Raw_Data!G1475,4,2)),VALUE(LEFT(Raw_Data!G1475,2)))</f>
        <v>46198</v>
      </c>
      <c r="H1475" s="13" t="str">
        <f t="shared" si="92"/>
        <v>Jun-2026</v>
      </c>
      <c r="I1475" s="13" t="str">
        <f t="shared" si="93"/>
        <v>Thu</v>
      </c>
      <c r="J1475" s="13" t="str">
        <f>Raw_Data!H1475</f>
        <v>Present</v>
      </c>
      <c r="K1475" s="15">
        <f>IF(Raw_Data!I1475="","",TIMEVALUE(Raw_Data!I1475))</f>
        <v>0.37708333333333333</v>
      </c>
      <c r="L1475" s="15">
        <f>IF(Raw_Data!J1475="","",TIMEVALUE(Raw_Data!J1475))</f>
        <v>0.6958333333333333</v>
      </c>
      <c r="M1475" s="13">
        <f>Raw_Data!K1475</f>
        <v>7.66</v>
      </c>
      <c r="N1475" s="13">
        <f>Raw_Data!L1475</f>
        <v>27</v>
      </c>
      <c r="O1475" s="13">
        <f>Raw_Data!M1475</f>
        <v>19</v>
      </c>
      <c r="P1475" s="13">
        <f t="shared" si="94"/>
        <v>8</v>
      </c>
      <c r="Q1475" s="13">
        <f>Raw_Data!O1475</f>
        <v>27</v>
      </c>
      <c r="R1475" s="16">
        <f t="shared" si="95"/>
        <v>70.370370370370367</v>
      </c>
      <c r="S1475" s="16">
        <f>Raw_Data!Q1475</f>
        <v>70.400000000000006</v>
      </c>
      <c r="T1475" s="17">
        <f>Raw_Data!R1475</f>
        <v>0</v>
      </c>
      <c r="U1475" s="13" t="str">
        <f>Raw_Data!S1475</f>
        <v>Low</v>
      </c>
      <c r="V1475" s="13" t="str">
        <f>Raw_Data!T1475</f>
        <v>Backlog</v>
      </c>
    </row>
    <row r="1476" spans="1:22" x14ac:dyDescent="0.3">
      <c r="A1476" s="13" t="str">
        <f>Raw_Data!A1476</f>
        <v>EMP015</v>
      </c>
      <c r="B1476" s="13" t="str">
        <f>Raw_Data!B1476</f>
        <v>Siddharth Roy</v>
      </c>
      <c r="C1476" s="13" t="str">
        <f>Raw_Data!C1476</f>
        <v>Customer Support</v>
      </c>
      <c r="D1476" s="13" t="str">
        <f>Raw_Data!D1476</f>
        <v>Senior Executive</v>
      </c>
      <c r="E1476" s="13" t="str">
        <f>Raw_Data!E1476</f>
        <v>Kolkata</v>
      </c>
      <c r="F1476" s="13" t="str">
        <f>Raw_Data!F1476</f>
        <v>Ritu Ghosh</v>
      </c>
      <c r="G1476" s="14">
        <f>DATE(VALUE(RIGHT(Raw_Data!G1476,4)),VALUE(MID(Raw_Data!G1476,4,2)),VALUE(LEFT(Raw_Data!G1476,2)))</f>
        <v>46198</v>
      </c>
      <c r="H1476" s="13" t="str">
        <f t="shared" si="92"/>
        <v>Jun-2026</v>
      </c>
      <c r="I1476" s="13" t="str">
        <f t="shared" si="93"/>
        <v>Thu</v>
      </c>
      <c r="J1476" s="13" t="str">
        <f>Raw_Data!H1476</f>
        <v>Present</v>
      </c>
      <c r="K1476" s="15">
        <f>IF(Raw_Data!I1476="","",TIMEVALUE(Raw_Data!I1476))</f>
        <v>0.37916666666666665</v>
      </c>
      <c r="L1476" s="15">
        <f>IF(Raw_Data!J1476="","",TIMEVALUE(Raw_Data!J1476))</f>
        <v>0.76527777777777772</v>
      </c>
      <c r="M1476" s="13">
        <f>Raw_Data!K1476</f>
        <v>9.2799999999999994</v>
      </c>
      <c r="N1476" s="13">
        <f>Raw_Data!L1476</f>
        <v>30</v>
      </c>
      <c r="O1476" s="13">
        <f>Raw_Data!M1476</f>
        <v>24</v>
      </c>
      <c r="P1476" s="13">
        <f t="shared" si="94"/>
        <v>6</v>
      </c>
      <c r="Q1476" s="13">
        <f>Raw_Data!O1476</f>
        <v>30</v>
      </c>
      <c r="R1476" s="16">
        <f t="shared" si="95"/>
        <v>80</v>
      </c>
      <c r="S1476" s="16">
        <f>Raw_Data!Q1476</f>
        <v>80</v>
      </c>
      <c r="T1476" s="17">
        <f>Raw_Data!R1476</f>
        <v>1.28</v>
      </c>
      <c r="U1476" s="13" t="str">
        <f>Raw_Data!S1476</f>
        <v>Low</v>
      </c>
      <c r="V1476" s="13" t="str">
        <f>Raw_Data!T1476</f>
        <v>Pending</v>
      </c>
    </row>
    <row r="1477" spans="1:22" x14ac:dyDescent="0.3">
      <c r="A1477" s="13" t="str">
        <f>Raw_Data!A1477</f>
        <v>EMP016</v>
      </c>
      <c r="B1477" s="13" t="str">
        <f>Raw_Data!B1477</f>
        <v>Pooja Saha</v>
      </c>
      <c r="C1477" s="13" t="str">
        <f>Raw_Data!C1477</f>
        <v>Operations</v>
      </c>
      <c r="D1477" s="13" t="str">
        <f>Raw_Data!D1477</f>
        <v>Process Executive</v>
      </c>
      <c r="E1477" s="13" t="str">
        <f>Raw_Data!E1477</f>
        <v>Durgapur</v>
      </c>
      <c r="F1477" s="13" t="str">
        <f>Raw_Data!F1477</f>
        <v>Amit Roy</v>
      </c>
      <c r="G1477" s="14">
        <f>DATE(VALUE(RIGHT(Raw_Data!G1477,4)),VALUE(MID(Raw_Data!G1477,4,2)),VALUE(LEFT(Raw_Data!G1477,2)))</f>
        <v>46198</v>
      </c>
      <c r="H1477" s="13" t="str">
        <f t="shared" si="92"/>
        <v>Jun-2026</v>
      </c>
      <c r="I1477" s="13" t="str">
        <f t="shared" si="93"/>
        <v>Thu</v>
      </c>
      <c r="J1477" s="13" t="str">
        <f>Raw_Data!H1477</f>
        <v>Present</v>
      </c>
      <c r="K1477" s="15">
        <f>IF(Raw_Data!I1477="","",TIMEVALUE(Raw_Data!I1477))</f>
        <v>0.38055555555555554</v>
      </c>
      <c r="L1477" s="15">
        <f>IF(Raw_Data!J1477="","",TIMEVALUE(Raw_Data!J1477))</f>
        <v>0.70763888888888893</v>
      </c>
      <c r="M1477" s="13">
        <f>Raw_Data!K1477</f>
        <v>7.86</v>
      </c>
      <c r="N1477" s="13">
        <f>Raw_Data!L1477</f>
        <v>26</v>
      </c>
      <c r="O1477" s="13">
        <f>Raw_Data!M1477</f>
        <v>20</v>
      </c>
      <c r="P1477" s="13">
        <f t="shared" si="94"/>
        <v>6</v>
      </c>
      <c r="Q1477" s="13">
        <f>Raw_Data!O1477</f>
        <v>26</v>
      </c>
      <c r="R1477" s="16">
        <f t="shared" si="95"/>
        <v>76.923076923076934</v>
      </c>
      <c r="S1477" s="16">
        <f>Raw_Data!Q1477</f>
        <v>76.900000000000006</v>
      </c>
      <c r="T1477" s="17">
        <f>Raw_Data!R1477</f>
        <v>0</v>
      </c>
      <c r="U1477" s="13" t="str">
        <f>Raw_Data!S1477</f>
        <v>Low</v>
      </c>
      <c r="V1477" s="13" t="str">
        <f>Raw_Data!T1477</f>
        <v>Pending</v>
      </c>
    </row>
    <row r="1478" spans="1:22" x14ac:dyDescent="0.3">
      <c r="A1478" s="13" t="str">
        <f>Raw_Data!A1478</f>
        <v>EMP017</v>
      </c>
      <c r="B1478" s="13" t="str">
        <f>Raw_Data!B1478</f>
        <v>Abhishek Paul</v>
      </c>
      <c r="C1478" s="13" t="str">
        <f>Raw_Data!C1478</f>
        <v>Operations</v>
      </c>
      <c r="D1478" s="13" t="str">
        <f>Raw_Data!D1478</f>
        <v>Process Executive</v>
      </c>
      <c r="E1478" s="13" t="str">
        <f>Raw_Data!E1478</f>
        <v>Durgapur</v>
      </c>
      <c r="F1478" s="13" t="str">
        <f>Raw_Data!F1478</f>
        <v>Amit Roy</v>
      </c>
      <c r="G1478" s="14">
        <f>DATE(VALUE(RIGHT(Raw_Data!G1478,4)),VALUE(MID(Raw_Data!G1478,4,2)),VALUE(LEFT(Raw_Data!G1478,2)))</f>
        <v>46198</v>
      </c>
      <c r="H1478" s="13" t="str">
        <f t="shared" si="92"/>
        <v>Jun-2026</v>
      </c>
      <c r="I1478" s="13" t="str">
        <f t="shared" si="93"/>
        <v>Thu</v>
      </c>
      <c r="J1478" s="13" t="str">
        <f>Raw_Data!H1478</f>
        <v>Present</v>
      </c>
      <c r="K1478" s="15">
        <f>IF(Raw_Data!I1478="","",TIMEVALUE(Raw_Data!I1478))</f>
        <v>0.38472222222222224</v>
      </c>
      <c r="L1478" s="15">
        <f>IF(Raw_Data!J1478="","",TIMEVALUE(Raw_Data!J1478))</f>
        <v>0.75902777777777775</v>
      </c>
      <c r="M1478" s="13">
        <f>Raw_Data!K1478</f>
        <v>8.99</v>
      </c>
      <c r="N1478" s="13">
        <f>Raw_Data!L1478</f>
        <v>18</v>
      </c>
      <c r="O1478" s="13">
        <f>Raw_Data!M1478</f>
        <v>15</v>
      </c>
      <c r="P1478" s="13">
        <f t="shared" si="94"/>
        <v>3</v>
      </c>
      <c r="Q1478" s="13">
        <f>Raw_Data!O1478</f>
        <v>18</v>
      </c>
      <c r="R1478" s="16">
        <f t="shared" si="95"/>
        <v>83.333333333333343</v>
      </c>
      <c r="S1478" s="16">
        <f>Raw_Data!Q1478</f>
        <v>83.3</v>
      </c>
      <c r="T1478" s="17">
        <f>Raw_Data!R1478</f>
        <v>0.99</v>
      </c>
      <c r="U1478" s="13" t="str">
        <f>Raw_Data!S1478</f>
        <v>Low</v>
      </c>
      <c r="V1478" s="13" t="str">
        <f>Raw_Data!T1478</f>
        <v>In Progress</v>
      </c>
    </row>
    <row r="1479" spans="1:22" x14ac:dyDescent="0.3">
      <c r="A1479" s="13" t="str">
        <f>Raw_Data!A1479</f>
        <v>EMP018</v>
      </c>
      <c r="B1479" s="13" t="str">
        <f>Raw_Data!B1479</f>
        <v>Nandini Ghosh</v>
      </c>
      <c r="C1479" s="13" t="str">
        <f>Raw_Data!C1479</f>
        <v>Finance</v>
      </c>
      <c r="D1479" s="13" t="str">
        <f>Raw_Data!D1479</f>
        <v>Finance Executive</v>
      </c>
      <c r="E1479" s="13" t="str">
        <f>Raw_Data!E1479</f>
        <v>Durgapur</v>
      </c>
      <c r="F1479" s="13" t="str">
        <f>Raw_Data!F1479</f>
        <v>Neha Sen</v>
      </c>
      <c r="G1479" s="14">
        <f>DATE(VALUE(RIGHT(Raw_Data!G1479,4)),VALUE(MID(Raw_Data!G1479,4,2)),VALUE(LEFT(Raw_Data!G1479,2)))</f>
        <v>46198</v>
      </c>
      <c r="H1479" s="13" t="str">
        <f t="shared" si="92"/>
        <v>Jun-2026</v>
      </c>
      <c r="I1479" s="13" t="str">
        <f t="shared" si="93"/>
        <v>Thu</v>
      </c>
      <c r="J1479" s="13" t="str">
        <f>Raw_Data!H1479</f>
        <v>Present</v>
      </c>
      <c r="K1479" s="15">
        <f>IF(Raw_Data!I1479="","",TIMEVALUE(Raw_Data!I1479))</f>
        <v>0.38333333333333336</v>
      </c>
      <c r="L1479" s="15">
        <f>IF(Raw_Data!J1479="","",TIMEVALUE(Raw_Data!J1479))</f>
        <v>0.69374999999999998</v>
      </c>
      <c r="M1479" s="13">
        <f>Raw_Data!K1479</f>
        <v>7.45</v>
      </c>
      <c r="N1479" s="13">
        <f>Raw_Data!L1479</f>
        <v>16</v>
      </c>
      <c r="O1479" s="13">
        <f>Raw_Data!M1479</f>
        <v>16</v>
      </c>
      <c r="P1479" s="13">
        <f t="shared" si="94"/>
        <v>0</v>
      </c>
      <c r="Q1479" s="13">
        <f>Raw_Data!O1479</f>
        <v>16</v>
      </c>
      <c r="R1479" s="16">
        <f t="shared" si="95"/>
        <v>100</v>
      </c>
      <c r="S1479" s="16">
        <f>Raw_Data!Q1479</f>
        <v>100</v>
      </c>
      <c r="T1479" s="17">
        <f>Raw_Data!R1479</f>
        <v>0</v>
      </c>
      <c r="U1479" s="13" t="str">
        <f>Raw_Data!S1479</f>
        <v>Low</v>
      </c>
      <c r="V1479" s="13" t="str">
        <f>Raw_Data!T1479</f>
        <v>Closed</v>
      </c>
    </row>
    <row r="1480" spans="1:22" x14ac:dyDescent="0.3">
      <c r="A1480" s="13" t="str">
        <f>Raw_Data!A1480</f>
        <v>EMP019</v>
      </c>
      <c r="B1480" s="13" t="str">
        <f>Raw_Data!B1480</f>
        <v>Manish Kumar</v>
      </c>
      <c r="C1480" s="13" t="str">
        <f>Raw_Data!C1480</f>
        <v>Sales</v>
      </c>
      <c r="D1480" s="13" t="str">
        <f>Raw_Data!D1480</f>
        <v>Sales Executive</v>
      </c>
      <c r="E1480" s="13" t="str">
        <f>Raw_Data!E1480</f>
        <v>Durgapur</v>
      </c>
      <c r="F1480" s="13" t="str">
        <f>Raw_Data!F1480</f>
        <v>Sourav Das</v>
      </c>
      <c r="G1480" s="14">
        <f>DATE(VALUE(RIGHT(Raw_Data!G1480,4)),VALUE(MID(Raw_Data!G1480,4,2)),VALUE(LEFT(Raw_Data!G1480,2)))</f>
        <v>46198</v>
      </c>
      <c r="H1480" s="13" t="str">
        <f t="shared" si="92"/>
        <v>Jun-2026</v>
      </c>
      <c r="I1480" s="13" t="str">
        <f t="shared" si="93"/>
        <v>Thu</v>
      </c>
      <c r="J1480" s="13" t="str">
        <f>Raw_Data!H1480</f>
        <v>Present</v>
      </c>
      <c r="K1480" s="15">
        <f>IF(Raw_Data!I1480="","",TIMEVALUE(Raw_Data!I1480))</f>
        <v>0.37916666666666665</v>
      </c>
      <c r="L1480" s="15">
        <f>IF(Raw_Data!J1480="","",TIMEVALUE(Raw_Data!J1480))</f>
        <v>0.77430555555555558</v>
      </c>
      <c r="M1480" s="13">
        <f>Raw_Data!K1480</f>
        <v>9.49</v>
      </c>
      <c r="N1480" s="13">
        <f>Raw_Data!L1480</f>
        <v>9</v>
      </c>
      <c r="O1480" s="13">
        <f>Raw_Data!M1480</f>
        <v>7</v>
      </c>
      <c r="P1480" s="13">
        <f t="shared" si="94"/>
        <v>2</v>
      </c>
      <c r="Q1480" s="13">
        <f>Raw_Data!O1480</f>
        <v>9</v>
      </c>
      <c r="R1480" s="16">
        <f t="shared" si="95"/>
        <v>77.777777777777786</v>
      </c>
      <c r="S1480" s="16">
        <f>Raw_Data!Q1480</f>
        <v>77.8</v>
      </c>
      <c r="T1480" s="17">
        <f>Raw_Data!R1480</f>
        <v>1.49</v>
      </c>
      <c r="U1480" s="13" t="str">
        <f>Raw_Data!S1480</f>
        <v>Medium</v>
      </c>
      <c r="V1480" s="13" t="str">
        <f>Raw_Data!T1480</f>
        <v>In Progress</v>
      </c>
    </row>
    <row r="1481" spans="1:22" x14ac:dyDescent="0.3">
      <c r="A1481" s="13" t="str">
        <f>Raw_Data!A1481</f>
        <v>EMP020</v>
      </c>
      <c r="B1481" s="13" t="str">
        <f>Raw_Data!B1481</f>
        <v>Riya Chatterjee</v>
      </c>
      <c r="C1481" s="13" t="str">
        <f>Raw_Data!C1481</f>
        <v>Customer Support</v>
      </c>
      <c r="D1481" s="13" t="str">
        <f>Raw_Data!D1481</f>
        <v>Support Executive</v>
      </c>
      <c r="E1481" s="13" t="str">
        <f>Raw_Data!E1481</f>
        <v>Durgapur</v>
      </c>
      <c r="F1481" s="13" t="str">
        <f>Raw_Data!F1481</f>
        <v>Ritu Ghosh</v>
      </c>
      <c r="G1481" s="14">
        <f>DATE(VALUE(RIGHT(Raw_Data!G1481,4)),VALUE(MID(Raw_Data!G1481,4,2)),VALUE(LEFT(Raw_Data!G1481,2)))</f>
        <v>46198</v>
      </c>
      <c r="H1481" s="13" t="str">
        <f t="shared" si="92"/>
        <v>Jun-2026</v>
      </c>
      <c r="I1481" s="13" t="str">
        <f t="shared" si="93"/>
        <v>Thu</v>
      </c>
      <c r="J1481" s="13" t="str">
        <f>Raw_Data!H1481</f>
        <v>Present</v>
      </c>
      <c r="K1481" s="15">
        <f>IF(Raw_Data!I1481="","",TIMEVALUE(Raw_Data!I1481))</f>
        <v>0.38819444444444445</v>
      </c>
      <c r="L1481" s="15">
        <f>IF(Raw_Data!J1481="","",TIMEVALUE(Raw_Data!J1481))</f>
        <v>0.72638888888888886</v>
      </c>
      <c r="M1481" s="13">
        <f>Raw_Data!K1481</f>
        <v>8.1199999999999992</v>
      </c>
      <c r="N1481" s="13">
        <f>Raw_Data!L1481</f>
        <v>28</v>
      </c>
      <c r="O1481" s="13">
        <f>Raw_Data!M1481</f>
        <v>21</v>
      </c>
      <c r="P1481" s="13">
        <f t="shared" si="94"/>
        <v>7</v>
      </c>
      <c r="Q1481" s="13">
        <f>Raw_Data!O1481</f>
        <v>28</v>
      </c>
      <c r="R1481" s="16">
        <f t="shared" si="95"/>
        <v>75</v>
      </c>
      <c r="S1481" s="16">
        <f>Raw_Data!Q1481</f>
        <v>75</v>
      </c>
      <c r="T1481" s="17">
        <f>Raw_Data!R1481</f>
        <v>0.12</v>
      </c>
      <c r="U1481" s="13" t="str">
        <f>Raw_Data!S1481</f>
        <v>Medium</v>
      </c>
      <c r="V1481" s="13" t="str">
        <f>Raw_Data!T1481</f>
        <v>Pending</v>
      </c>
    </row>
    <row r="1482" spans="1:22" x14ac:dyDescent="0.3">
      <c r="A1482" s="13" t="str">
        <f>Raw_Data!A1482</f>
        <v>EMP001</v>
      </c>
      <c r="B1482" s="13" t="str">
        <f>Raw_Data!B1482</f>
        <v>Aarav Sharma</v>
      </c>
      <c r="C1482" s="13" t="str">
        <f>Raw_Data!C1482</f>
        <v>Operations</v>
      </c>
      <c r="D1482" s="13" t="str">
        <f>Raw_Data!D1482</f>
        <v>MIS Executive</v>
      </c>
      <c r="E1482" s="13" t="str">
        <f>Raw_Data!E1482</f>
        <v>Kolkata</v>
      </c>
      <c r="F1482" s="13" t="str">
        <f>Raw_Data!F1482</f>
        <v>Amit Roy</v>
      </c>
      <c r="G1482" s="14">
        <f>DATE(VALUE(RIGHT(Raw_Data!G1482,4)),VALUE(MID(Raw_Data!G1482,4,2)),VALUE(LEFT(Raw_Data!G1482,2)))</f>
        <v>46199</v>
      </c>
      <c r="H1482" s="13" t="str">
        <f t="shared" si="92"/>
        <v>Jun-2026</v>
      </c>
      <c r="I1482" s="13" t="str">
        <f t="shared" si="93"/>
        <v>Fri</v>
      </c>
      <c r="J1482" s="13" t="str">
        <f>Raw_Data!H1482</f>
        <v>Present</v>
      </c>
      <c r="K1482" s="15">
        <f>IF(Raw_Data!I1482="","",TIMEVALUE(Raw_Data!I1482))</f>
        <v>0.38472222222222224</v>
      </c>
      <c r="L1482" s="15">
        <f>IF(Raw_Data!J1482="","",TIMEVALUE(Raw_Data!J1482))</f>
        <v>0.70138888888888884</v>
      </c>
      <c r="M1482" s="13">
        <f>Raw_Data!K1482</f>
        <v>7.6</v>
      </c>
      <c r="N1482" s="13">
        <f>Raw_Data!L1482</f>
        <v>29</v>
      </c>
      <c r="O1482" s="13">
        <f>Raw_Data!M1482</f>
        <v>26</v>
      </c>
      <c r="P1482" s="13">
        <f t="shared" si="94"/>
        <v>3</v>
      </c>
      <c r="Q1482" s="13">
        <f>Raw_Data!O1482</f>
        <v>29</v>
      </c>
      <c r="R1482" s="16">
        <f t="shared" si="95"/>
        <v>89.65517241379311</v>
      </c>
      <c r="S1482" s="16">
        <f>Raw_Data!Q1482</f>
        <v>89.7</v>
      </c>
      <c r="T1482" s="17">
        <f>Raw_Data!R1482</f>
        <v>0</v>
      </c>
      <c r="U1482" s="13" t="str">
        <f>Raw_Data!S1482</f>
        <v>Low</v>
      </c>
      <c r="V1482" s="13" t="str">
        <f>Raw_Data!T1482</f>
        <v>In Progress</v>
      </c>
    </row>
    <row r="1483" spans="1:22" x14ac:dyDescent="0.3">
      <c r="A1483" s="13" t="str">
        <f>Raw_Data!A1483</f>
        <v>EMP002</v>
      </c>
      <c r="B1483" s="13" t="str">
        <f>Raw_Data!B1483</f>
        <v>Priya Singh</v>
      </c>
      <c r="C1483" s="13" t="str">
        <f>Raw_Data!C1483</f>
        <v>Operations</v>
      </c>
      <c r="D1483" s="13" t="str">
        <f>Raw_Data!D1483</f>
        <v>Process Executive</v>
      </c>
      <c r="E1483" s="13" t="str">
        <f>Raw_Data!E1483</f>
        <v>Kolkata</v>
      </c>
      <c r="F1483" s="13" t="str">
        <f>Raw_Data!F1483</f>
        <v>Amit Roy</v>
      </c>
      <c r="G1483" s="14">
        <f>DATE(VALUE(RIGHT(Raw_Data!G1483,4)),VALUE(MID(Raw_Data!G1483,4,2)),VALUE(LEFT(Raw_Data!G1483,2)))</f>
        <v>46199</v>
      </c>
      <c r="H1483" s="13" t="str">
        <f t="shared" si="92"/>
        <v>Jun-2026</v>
      </c>
      <c r="I1483" s="13" t="str">
        <f t="shared" si="93"/>
        <v>Fri</v>
      </c>
      <c r="J1483" s="13" t="str">
        <f>Raw_Data!H1483</f>
        <v>Present</v>
      </c>
      <c r="K1483" s="15">
        <f>IF(Raw_Data!I1483="","",TIMEVALUE(Raw_Data!I1483))</f>
        <v>0.38333333333333336</v>
      </c>
      <c r="L1483" s="15">
        <f>IF(Raw_Data!J1483="","",TIMEVALUE(Raw_Data!J1483))</f>
        <v>0.68611111111111112</v>
      </c>
      <c r="M1483" s="13">
        <f>Raw_Data!K1483</f>
        <v>7.27</v>
      </c>
      <c r="N1483" s="13">
        <f>Raw_Data!L1483</f>
        <v>25</v>
      </c>
      <c r="O1483" s="13">
        <f>Raw_Data!M1483</f>
        <v>19</v>
      </c>
      <c r="P1483" s="13">
        <f t="shared" si="94"/>
        <v>6</v>
      </c>
      <c r="Q1483" s="13">
        <f>Raw_Data!O1483</f>
        <v>25</v>
      </c>
      <c r="R1483" s="16">
        <f t="shared" si="95"/>
        <v>76</v>
      </c>
      <c r="S1483" s="16">
        <f>Raw_Data!Q1483</f>
        <v>76</v>
      </c>
      <c r="T1483" s="17">
        <f>Raw_Data!R1483</f>
        <v>0</v>
      </c>
      <c r="U1483" s="13" t="str">
        <f>Raw_Data!S1483</f>
        <v>Low</v>
      </c>
      <c r="V1483" s="13" t="str">
        <f>Raw_Data!T1483</f>
        <v>Pending</v>
      </c>
    </row>
    <row r="1484" spans="1:22" x14ac:dyDescent="0.3">
      <c r="A1484" s="13" t="str">
        <f>Raw_Data!A1484</f>
        <v>EMP003</v>
      </c>
      <c r="B1484" s="13" t="str">
        <f>Raw_Data!B1484</f>
        <v>Rahul Verma</v>
      </c>
      <c r="C1484" s="13" t="str">
        <f>Raw_Data!C1484</f>
        <v>Operations</v>
      </c>
      <c r="D1484" s="13" t="str">
        <f>Raw_Data!D1484</f>
        <v>Process Executive</v>
      </c>
      <c r="E1484" s="13" t="str">
        <f>Raw_Data!E1484</f>
        <v>Kolkata</v>
      </c>
      <c r="F1484" s="13" t="str">
        <f>Raw_Data!F1484</f>
        <v>Amit Roy</v>
      </c>
      <c r="G1484" s="14">
        <f>DATE(VALUE(RIGHT(Raw_Data!G1484,4)),VALUE(MID(Raw_Data!G1484,4,2)),VALUE(LEFT(Raw_Data!G1484,2)))</f>
        <v>46199</v>
      </c>
      <c r="H1484" s="13" t="str">
        <f t="shared" si="92"/>
        <v>Jun-2026</v>
      </c>
      <c r="I1484" s="13" t="str">
        <f t="shared" si="93"/>
        <v>Fri</v>
      </c>
      <c r="J1484" s="13" t="str">
        <f>Raw_Data!H1484</f>
        <v>Present</v>
      </c>
      <c r="K1484" s="15">
        <f>IF(Raw_Data!I1484="","",TIMEVALUE(Raw_Data!I1484))</f>
        <v>0.37986111111111109</v>
      </c>
      <c r="L1484" s="15">
        <f>IF(Raw_Data!J1484="","",TIMEVALUE(Raw_Data!J1484))</f>
        <v>0.68680555555555556</v>
      </c>
      <c r="M1484" s="13">
        <f>Raw_Data!K1484</f>
        <v>7.37</v>
      </c>
      <c r="N1484" s="13">
        <f>Raw_Data!L1484</f>
        <v>21</v>
      </c>
      <c r="O1484" s="13">
        <f>Raw_Data!M1484</f>
        <v>20</v>
      </c>
      <c r="P1484" s="13">
        <f t="shared" si="94"/>
        <v>1</v>
      </c>
      <c r="Q1484" s="13">
        <f>Raw_Data!O1484</f>
        <v>21</v>
      </c>
      <c r="R1484" s="16">
        <f t="shared" si="95"/>
        <v>95.238095238095227</v>
      </c>
      <c r="S1484" s="16">
        <f>Raw_Data!Q1484</f>
        <v>95.2</v>
      </c>
      <c r="T1484" s="17">
        <f>Raw_Data!R1484</f>
        <v>0</v>
      </c>
      <c r="U1484" s="13" t="str">
        <f>Raw_Data!S1484</f>
        <v>Low</v>
      </c>
      <c r="V1484" s="13" t="str">
        <f>Raw_Data!T1484</f>
        <v>In Progress</v>
      </c>
    </row>
    <row r="1485" spans="1:22" x14ac:dyDescent="0.3">
      <c r="A1485" s="13" t="str">
        <f>Raw_Data!A1485</f>
        <v>EMP004</v>
      </c>
      <c r="B1485" s="13" t="str">
        <f>Raw_Data!B1485</f>
        <v>Sneha Das</v>
      </c>
      <c r="C1485" s="13" t="str">
        <f>Raw_Data!C1485</f>
        <v>Operations</v>
      </c>
      <c r="D1485" s="13" t="str">
        <f>Raw_Data!D1485</f>
        <v>Senior Executive</v>
      </c>
      <c r="E1485" s="13" t="str">
        <f>Raw_Data!E1485</f>
        <v>Kolkata</v>
      </c>
      <c r="F1485" s="13" t="str">
        <f>Raw_Data!F1485</f>
        <v>Amit Roy</v>
      </c>
      <c r="G1485" s="14">
        <f>DATE(VALUE(RIGHT(Raw_Data!G1485,4)),VALUE(MID(Raw_Data!G1485,4,2)),VALUE(LEFT(Raw_Data!G1485,2)))</f>
        <v>46199</v>
      </c>
      <c r="H1485" s="13" t="str">
        <f t="shared" si="92"/>
        <v>Jun-2026</v>
      </c>
      <c r="I1485" s="13" t="str">
        <f t="shared" si="93"/>
        <v>Fri</v>
      </c>
      <c r="J1485" s="13" t="str">
        <f>Raw_Data!H1485</f>
        <v>Present</v>
      </c>
      <c r="K1485" s="15">
        <f>IF(Raw_Data!I1485="","",TIMEVALUE(Raw_Data!I1485))</f>
        <v>0.38194444444444442</v>
      </c>
      <c r="L1485" s="15">
        <f>IF(Raw_Data!J1485="","",TIMEVALUE(Raw_Data!J1485))</f>
        <v>0.70277777777777772</v>
      </c>
      <c r="M1485" s="13">
        <f>Raw_Data!K1485</f>
        <v>7.71</v>
      </c>
      <c r="N1485" s="13">
        <f>Raw_Data!L1485</f>
        <v>19</v>
      </c>
      <c r="O1485" s="13">
        <f>Raw_Data!M1485</f>
        <v>17</v>
      </c>
      <c r="P1485" s="13">
        <f t="shared" si="94"/>
        <v>2</v>
      </c>
      <c r="Q1485" s="13">
        <f>Raw_Data!O1485</f>
        <v>19</v>
      </c>
      <c r="R1485" s="16">
        <f t="shared" si="95"/>
        <v>89.473684210526315</v>
      </c>
      <c r="S1485" s="16">
        <f>Raw_Data!Q1485</f>
        <v>89.5</v>
      </c>
      <c r="T1485" s="17">
        <f>Raw_Data!R1485</f>
        <v>0</v>
      </c>
      <c r="U1485" s="13" t="str">
        <f>Raw_Data!S1485</f>
        <v>Low</v>
      </c>
      <c r="V1485" s="13" t="str">
        <f>Raw_Data!T1485</f>
        <v>In Progress</v>
      </c>
    </row>
    <row r="1486" spans="1:22" x14ac:dyDescent="0.3">
      <c r="A1486" s="13" t="str">
        <f>Raw_Data!A1486</f>
        <v>EMP005</v>
      </c>
      <c r="B1486" s="13" t="str">
        <f>Raw_Data!B1486</f>
        <v>Vikram Patel</v>
      </c>
      <c r="C1486" s="13" t="str">
        <f>Raw_Data!C1486</f>
        <v>Operations</v>
      </c>
      <c r="D1486" s="13" t="str">
        <f>Raw_Data!D1486</f>
        <v>Process Executive</v>
      </c>
      <c r="E1486" s="13" t="str">
        <f>Raw_Data!E1486</f>
        <v>Kolkata</v>
      </c>
      <c r="F1486" s="13" t="str">
        <f>Raw_Data!F1486</f>
        <v>Amit Roy</v>
      </c>
      <c r="G1486" s="14">
        <f>DATE(VALUE(RIGHT(Raw_Data!G1486,4)),VALUE(MID(Raw_Data!G1486,4,2)),VALUE(LEFT(Raw_Data!G1486,2)))</f>
        <v>46199</v>
      </c>
      <c r="H1486" s="13" t="str">
        <f t="shared" si="92"/>
        <v>Jun-2026</v>
      </c>
      <c r="I1486" s="13" t="str">
        <f t="shared" si="93"/>
        <v>Fri</v>
      </c>
      <c r="J1486" s="13" t="str">
        <f>Raw_Data!H1486</f>
        <v>Present</v>
      </c>
      <c r="K1486" s="15">
        <f>IF(Raw_Data!I1486="","",TIMEVALUE(Raw_Data!I1486))</f>
        <v>0.38333333333333336</v>
      </c>
      <c r="L1486" s="15">
        <f>IF(Raw_Data!J1486="","",TIMEVALUE(Raw_Data!J1486))</f>
        <v>0.71111111111111114</v>
      </c>
      <c r="M1486" s="13">
        <f>Raw_Data!K1486</f>
        <v>7.88</v>
      </c>
      <c r="N1486" s="13">
        <f>Raw_Data!L1486</f>
        <v>24</v>
      </c>
      <c r="O1486" s="13">
        <f>Raw_Data!M1486</f>
        <v>21</v>
      </c>
      <c r="P1486" s="13">
        <f t="shared" si="94"/>
        <v>3</v>
      </c>
      <c r="Q1486" s="13">
        <f>Raw_Data!O1486</f>
        <v>24</v>
      </c>
      <c r="R1486" s="16">
        <f t="shared" si="95"/>
        <v>87.5</v>
      </c>
      <c r="S1486" s="16">
        <f>Raw_Data!Q1486</f>
        <v>87.5</v>
      </c>
      <c r="T1486" s="17">
        <f>Raw_Data!R1486</f>
        <v>0</v>
      </c>
      <c r="U1486" s="13" t="str">
        <f>Raw_Data!S1486</f>
        <v>Medium</v>
      </c>
      <c r="V1486" s="13" t="str">
        <f>Raw_Data!T1486</f>
        <v>In Progress</v>
      </c>
    </row>
    <row r="1487" spans="1:22" x14ac:dyDescent="0.3">
      <c r="A1487" s="13" t="str">
        <f>Raw_Data!A1487</f>
        <v>EMP006</v>
      </c>
      <c r="B1487" s="13" t="str">
        <f>Raw_Data!B1487</f>
        <v>Ananya Gupta</v>
      </c>
      <c r="C1487" s="13" t="str">
        <f>Raw_Data!C1487</f>
        <v>Finance</v>
      </c>
      <c r="D1487" s="13" t="str">
        <f>Raw_Data!D1487</f>
        <v>Finance Executive</v>
      </c>
      <c r="E1487" s="13" t="str">
        <f>Raw_Data!E1487</f>
        <v>Kolkata</v>
      </c>
      <c r="F1487" s="13" t="str">
        <f>Raw_Data!F1487</f>
        <v>Neha Sen</v>
      </c>
      <c r="G1487" s="14">
        <f>DATE(VALUE(RIGHT(Raw_Data!G1487,4)),VALUE(MID(Raw_Data!G1487,4,2)),VALUE(LEFT(Raw_Data!G1487,2)))</f>
        <v>46199</v>
      </c>
      <c r="H1487" s="13" t="str">
        <f t="shared" si="92"/>
        <v>Jun-2026</v>
      </c>
      <c r="I1487" s="13" t="str">
        <f t="shared" si="93"/>
        <v>Fri</v>
      </c>
      <c r="J1487" s="13" t="str">
        <f>Raw_Data!H1487</f>
        <v>Late</v>
      </c>
      <c r="K1487" s="15">
        <f>IF(Raw_Data!I1487="","",TIMEVALUE(Raw_Data!I1487))</f>
        <v>0.4597222222222222</v>
      </c>
      <c r="L1487" s="15">
        <f>IF(Raw_Data!J1487="","",TIMEVALUE(Raw_Data!J1487))</f>
        <v>0.81666666666666665</v>
      </c>
      <c r="M1487" s="13">
        <f>Raw_Data!K1487</f>
        <v>8.58</v>
      </c>
      <c r="N1487" s="13">
        <f>Raw_Data!L1487</f>
        <v>19</v>
      </c>
      <c r="O1487" s="13">
        <f>Raw_Data!M1487</f>
        <v>17</v>
      </c>
      <c r="P1487" s="13">
        <f t="shared" si="94"/>
        <v>2</v>
      </c>
      <c r="Q1487" s="13">
        <f>Raw_Data!O1487</f>
        <v>19</v>
      </c>
      <c r="R1487" s="16">
        <f t="shared" si="95"/>
        <v>89.473684210526315</v>
      </c>
      <c r="S1487" s="16">
        <f>Raw_Data!Q1487</f>
        <v>89.5</v>
      </c>
      <c r="T1487" s="17">
        <f>Raw_Data!R1487</f>
        <v>0.57999999999999996</v>
      </c>
      <c r="U1487" s="13" t="str">
        <f>Raw_Data!S1487</f>
        <v>Medium</v>
      </c>
      <c r="V1487" s="13" t="str">
        <f>Raw_Data!T1487</f>
        <v>In Progress</v>
      </c>
    </row>
    <row r="1488" spans="1:22" x14ac:dyDescent="0.3">
      <c r="A1488" s="13" t="str">
        <f>Raw_Data!A1488</f>
        <v>EMP007</v>
      </c>
      <c r="B1488" s="13" t="str">
        <f>Raw_Data!B1488</f>
        <v>Rohan Mehta</v>
      </c>
      <c r="C1488" s="13" t="str">
        <f>Raw_Data!C1488</f>
        <v>Finance</v>
      </c>
      <c r="D1488" s="13" t="str">
        <f>Raw_Data!D1488</f>
        <v>Accounts Executive</v>
      </c>
      <c r="E1488" s="13" t="str">
        <f>Raw_Data!E1488</f>
        <v>Kolkata</v>
      </c>
      <c r="F1488" s="13" t="str">
        <f>Raw_Data!F1488</f>
        <v>Neha Sen</v>
      </c>
      <c r="G1488" s="14">
        <f>DATE(VALUE(RIGHT(Raw_Data!G1488,4)),VALUE(MID(Raw_Data!G1488,4,2)),VALUE(LEFT(Raw_Data!G1488,2)))</f>
        <v>46199</v>
      </c>
      <c r="H1488" s="13" t="str">
        <f t="shared" si="92"/>
        <v>Jun-2026</v>
      </c>
      <c r="I1488" s="13" t="str">
        <f t="shared" si="93"/>
        <v>Fri</v>
      </c>
      <c r="J1488" s="13" t="str">
        <f>Raw_Data!H1488</f>
        <v>Present</v>
      </c>
      <c r="K1488" s="15">
        <f>IF(Raw_Data!I1488="","",TIMEVALUE(Raw_Data!I1488))</f>
        <v>0.37916666666666665</v>
      </c>
      <c r="L1488" s="15">
        <f>IF(Raw_Data!J1488="","",TIMEVALUE(Raw_Data!J1488))</f>
        <v>0.69861111111111107</v>
      </c>
      <c r="M1488" s="13">
        <f>Raw_Data!K1488</f>
        <v>7.67</v>
      </c>
      <c r="N1488" s="13">
        <f>Raw_Data!L1488</f>
        <v>17</v>
      </c>
      <c r="O1488" s="13">
        <f>Raw_Data!M1488</f>
        <v>17</v>
      </c>
      <c r="P1488" s="13">
        <f t="shared" si="94"/>
        <v>0</v>
      </c>
      <c r="Q1488" s="13">
        <f>Raw_Data!O1488</f>
        <v>17</v>
      </c>
      <c r="R1488" s="16">
        <f t="shared" si="95"/>
        <v>100</v>
      </c>
      <c r="S1488" s="16">
        <f>Raw_Data!Q1488</f>
        <v>100</v>
      </c>
      <c r="T1488" s="17">
        <f>Raw_Data!R1488</f>
        <v>0</v>
      </c>
      <c r="U1488" s="13" t="str">
        <f>Raw_Data!S1488</f>
        <v>Low</v>
      </c>
      <c r="V1488" s="13" t="str">
        <f>Raw_Data!T1488</f>
        <v>Closed</v>
      </c>
    </row>
    <row r="1489" spans="1:22" x14ac:dyDescent="0.3">
      <c r="A1489" s="13" t="str">
        <f>Raw_Data!A1489</f>
        <v>EMP008</v>
      </c>
      <c r="B1489" s="13" t="str">
        <f>Raw_Data!B1489</f>
        <v>Ishita Roy</v>
      </c>
      <c r="C1489" s="13" t="str">
        <f>Raw_Data!C1489</f>
        <v>Finance</v>
      </c>
      <c r="D1489" s="13" t="str">
        <f>Raw_Data!D1489</f>
        <v>Finance Executive</v>
      </c>
      <c r="E1489" s="13" t="str">
        <f>Raw_Data!E1489</f>
        <v>Kolkata</v>
      </c>
      <c r="F1489" s="13" t="str">
        <f>Raw_Data!F1489</f>
        <v>Neha Sen</v>
      </c>
      <c r="G1489" s="14">
        <f>DATE(VALUE(RIGHT(Raw_Data!G1489,4)),VALUE(MID(Raw_Data!G1489,4,2)),VALUE(LEFT(Raw_Data!G1489,2)))</f>
        <v>46199</v>
      </c>
      <c r="H1489" s="13" t="str">
        <f t="shared" si="92"/>
        <v>Jun-2026</v>
      </c>
      <c r="I1489" s="13" t="str">
        <f t="shared" si="93"/>
        <v>Fri</v>
      </c>
      <c r="J1489" s="13" t="str">
        <f>Raw_Data!H1489</f>
        <v>Present</v>
      </c>
      <c r="K1489" s="15">
        <f>IF(Raw_Data!I1489="","",TIMEVALUE(Raw_Data!I1489))</f>
        <v>0.38472222222222224</v>
      </c>
      <c r="L1489" s="15">
        <f>IF(Raw_Data!J1489="","",TIMEVALUE(Raw_Data!J1489))</f>
        <v>0.70138888888888884</v>
      </c>
      <c r="M1489" s="13">
        <f>Raw_Data!K1489</f>
        <v>7.61</v>
      </c>
      <c r="N1489" s="13">
        <f>Raw_Data!L1489</f>
        <v>10</v>
      </c>
      <c r="O1489" s="13">
        <f>Raw_Data!M1489</f>
        <v>8</v>
      </c>
      <c r="P1489" s="13">
        <f t="shared" si="94"/>
        <v>2</v>
      </c>
      <c r="Q1489" s="13">
        <f>Raw_Data!O1489</f>
        <v>10</v>
      </c>
      <c r="R1489" s="16">
        <f t="shared" si="95"/>
        <v>80</v>
      </c>
      <c r="S1489" s="16">
        <f>Raw_Data!Q1489</f>
        <v>80</v>
      </c>
      <c r="T1489" s="17">
        <f>Raw_Data!R1489</f>
        <v>0</v>
      </c>
      <c r="U1489" s="13" t="str">
        <f>Raw_Data!S1489</f>
        <v>Medium</v>
      </c>
      <c r="V1489" s="13" t="str">
        <f>Raw_Data!T1489</f>
        <v>In Progress</v>
      </c>
    </row>
    <row r="1490" spans="1:22" x14ac:dyDescent="0.3">
      <c r="A1490" s="13" t="str">
        <f>Raw_Data!A1490</f>
        <v>EMP009</v>
      </c>
      <c r="B1490" s="13" t="str">
        <f>Raw_Data!B1490</f>
        <v>Arjun Nair</v>
      </c>
      <c r="C1490" s="13" t="str">
        <f>Raw_Data!C1490</f>
        <v>Sales</v>
      </c>
      <c r="D1490" s="13" t="str">
        <f>Raw_Data!D1490</f>
        <v>Sales Executive</v>
      </c>
      <c r="E1490" s="13" t="str">
        <f>Raw_Data!E1490</f>
        <v>Kolkata</v>
      </c>
      <c r="F1490" s="13" t="str">
        <f>Raw_Data!F1490</f>
        <v>Sourav Das</v>
      </c>
      <c r="G1490" s="14">
        <f>DATE(VALUE(RIGHT(Raw_Data!G1490,4)),VALUE(MID(Raw_Data!G1490,4,2)),VALUE(LEFT(Raw_Data!G1490,2)))</f>
        <v>46199</v>
      </c>
      <c r="H1490" s="13" t="str">
        <f t="shared" si="92"/>
        <v>Jun-2026</v>
      </c>
      <c r="I1490" s="13" t="str">
        <f t="shared" si="93"/>
        <v>Fri</v>
      </c>
      <c r="J1490" s="13" t="str">
        <f>Raw_Data!H1490</f>
        <v>Present</v>
      </c>
      <c r="K1490" s="15">
        <f>IF(Raw_Data!I1490="","",TIMEVALUE(Raw_Data!I1490))</f>
        <v>0.375</v>
      </c>
      <c r="L1490" s="15">
        <f>IF(Raw_Data!J1490="","",TIMEVALUE(Raw_Data!J1490))</f>
        <v>0.73888888888888893</v>
      </c>
      <c r="M1490" s="13">
        <f>Raw_Data!K1490</f>
        <v>8.74</v>
      </c>
      <c r="N1490" s="13">
        <f>Raw_Data!L1490</f>
        <v>29</v>
      </c>
      <c r="O1490" s="13">
        <f>Raw_Data!M1490</f>
        <v>29</v>
      </c>
      <c r="P1490" s="13">
        <f t="shared" si="94"/>
        <v>0</v>
      </c>
      <c r="Q1490" s="13">
        <f>Raw_Data!O1490</f>
        <v>29</v>
      </c>
      <c r="R1490" s="16">
        <f t="shared" si="95"/>
        <v>100</v>
      </c>
      <c r="S1490" s="16">
        <f>Raw_Data!Q1490</f>
        <v>100</v>
      </c>
      <c r="T1490" s="17">
        <f>Raw_Data!R1490</f>
        <v>0.74</v>
      </c>
      <c r="U1490" s="13" t="str">
        <f>Raw_Data!S1490</f>
        <v>Low</v>
      </c>
      <c r="V1490" s="13" t="str">
        <f>Raw_Data!T1490</f>
        <v>Closed</v>
      </c>
    </row>
    <row r="1491" spans="1:22" x14ac:dyDescent="0.3">
      <c r="A1491" s="13" t="str">
        <f>Raw_Data!A1491</f>
        <v>EMP010</v>
      </c>
      <c r="B1491" s="13" t="str">
        <f>Raw_Data!B1491</f>
        <v>Meera Kapoor</v>
      </c>
      <c r="C1491" s="13" t="str">
        <f>Raw_Data!C1491</f>
        <v>Sales</v>
      </c>
      <c r="D1491" s="13" t="str">
        <f>Raw_Data!D1491</f>
        <v>Sales Executive</v>
      </c>
      <c r="E1491" s="13" t="str">
        <f>Raw_Data!E1491</f>
        <v>Kolkata</v>
      </c>
      <c r="F1491" s="13" t="str">
        <f>Raw_Data!F1491</f>
        <v>Sourav Das</v>
      </c>
      <c r="G1491" s="14">
        <f>DATE(VALUE(RIGHT(Raw_Data!G1491,4)),VALUE(MID(Raw_Data!G1491,4,2)),VALUE(LEFT(Raw_Data!G1491,2)))</f>
        <v>46199</v>
      </c>
      <c r="H1491" s="13" t="str">
        <f t="shared" si="92"/>
        <v>Jun-2026</v>
      </c>
      <c r="I1491" s="13" t="str">
        <f t="shared" si="93"/>
        <v>Fri</v>
      </c>
      <c r="J1491" s="13" t="str">
        <f>Raw_Data!H1491</f>
        <v>Present</v>
      </c>
      <c r="K1491" s="15">
        <f>IF(Raw_Data!I1491="","",TIMEVALUE(Raw_Data!I1491))</f>
        <v>0.41736111111111113</v>
      </c>
      <c r="L1491" s="15">
        <f>IF(Raw_Data!J1491="","",TIMEVALUE(Raw_Data!J1491))</f>
        <v>0.80694444444444446</v>
      </c>
      <c r="M1491" s="13">
        <f>Raw_Data!K1491</f>
        <v>9.35</v>
      </c>
      <c r="N1491" s="13">
        <f>Raw_Data!L1491</f>
        <v>8</v>
      </c>
      <c r="O1491" s="13">
        <f>Raw_Data!M1491</f>
        <v>8</v>
      </c>
      <c r="P1491" s="13">
        <f t="shared" si="94"/>
        <v>0</v>
      </c>
      <c r="Q1491" s="13">
        <f>Raw_Data!O1491</f>
        <v>8</v>
      </c>
      <c r="R1491" s="16">
        <f t="shared" si="95"/>
        <v>100</v>
      </c>
      <c r="S1491" s="16">
        <f>Raw_Data!Q1491</f>
        <v>100</v>
      </c>
      <c r="T1491" s="17">
        <f>Raw_Data!R1491</f>
        <v>1.35</v>
      </c>
      <c r="U1491" s="13" t="str">
        <f>Raw_Data!S1491</f>
        <v>Low</v>
      </c>
      <c r="V1491" s="13" t="str">
        <f>Raw_Data!T1491</f>
        <v>Closed</v>
      </c>
    </row>
    <row r="1492" spans="1:22" x14ac:dyDescent="0.3">
      <c r="A1492" s="13" t="str">
        <f>Raw_Data!A1492</f>
        <v>EMP011</v>
      </c>
      <c r="B1492" s="13" t="str">
        <f>Raw_Data!B1492</f>
        <v>Karan Malhotra</v>
      </c>
      <c r="C1492" s="13" t="str">
        <f>Raw_Data!C1492</f>
        <v>Sales</v>
      </c>
      <c r="D1492" s="13" t="str">
        <f>Raw_Data!D1492</f>
        <v>Senior Executive</v>
      </c>
      <c r="E1492" s="13" t="str">
        <f>Raw_Data!E1492</f>
        <v>Kolkata</v>
      </c>
      <c r="F1492" s="13" t="str">
        <f>Raw_Data!F1492</f>
        <v>Sourav Das</v>
      </c>
      <c r="G1492" s="14">
        <f>DATE(VALUE(RIGHT(Raw_Data!G1492,4)),VALUE(MID(Raw_Data!G1492,4,2)),VALUE(LEFT(Raw_Data!G1492,2)))</f>
        <v>46199</v>
      </c>
      <c r="H1492" s="13" t="str">
        <f t="shared" si="92"/>
        <v>Jun-2026</v>
      </c>
      <c r="I1492" s="13" t="str">
        <f t="shared" si="93"/>
        <v>Fri</v>
      </c>
      <c r="J1492" s="13" t="str">
        <f>Raw_Data!H1492</f>
        <v>Present</v>
      </c>
      <c r="K1492" s="15">
        <f>IF(Raw_Data!I1492="","",TIMEVALUE(Raw_Data!I1492))</f>
        <v>0.37638888888888888</v>
      </c>
      <c r="L1492" s="15">
        <f>IF(Raw_Data!J1492="","",TIMEVALUE(Raw_Data!J1492))</f>
        <v>0.72291666666666665</v>
      </c>
      <c r="M1492" s="13">
        <f>Raw_Data!K1492</f>
        <v>8.33</v>
      </c>
      <c r="N1492" s="13">
        <f>Raw_Data!L1492</f>
        <v>22</v>
      </c>
      <c r="O1492" s="13">
        <f>Raw_Data!M1492</f>
        <v>17</v>
      </c>
      <c r="P1492" s="13">
        <f t="shared" si="94"/>
        <v>5</v>
      </c>
      <c r="Q1492" s="13">
        <f>Raw_Data!O1492</f>
        <v>22</v>
      </c>
      <c r="R1492" s="16">
        <f t="shared" si="95"/>
        <v>77.272727272727266</v>
      </c>
      <c r="S1492" s="16">
        <f>Raw_Data!Q1492</f>
        <v>77.3</v>
      </c>
      <c r="T1492" s="17">
        <f>Raw_Data!R1492</f>
        <v>0.33</v>
      </c>
      <c r="U1492" s="13" t="str">
        <f>Raw_Data!S1492</f>
        <v>Low</v>
      </c>
      <c r="V1492" s="13" t="str">
        <f>Raw_Data!T1492</f>
        <v>Pending</v>
      </c>
    </row>
    <row r="1493" spans="1:22" x14ac:dyDescent="0.3">
      <c r="A1493" s="13" t="str">
        <f>Raw_Data!A1493</f>
        <v>EMP012</v>
      </c>
      <c r="B1493" s="13" t="str">
        <f>Raw_Data!B1493</f>
        <v>Tanya Bose</v>
      </c>
      <c r="C1493" s="13" t="str">
        <f>Raw_Data!C1493</f>
        <v>HR</v>
      </c>
      <c r="D1493" s="13" t="str">
        <f>Raw_Data!D1493</f>
        <v>HR Executive</v>
      </c>
      <c r="E1493" s="13" t="str">
        <f>Raw_Data!E1493</f>
        <v>Kolkata</v>
      </c>
      <c r="F1493" s="13" t="str">
        <f>Raw_Data!F1493</f>
        <v>Ritu Ghosh</v>
      </c>
      <c r="G1493" s="14">
        <f>DATE(VALUE(RIGHT(Raw_Data!G1493,4)),VALUE(MID(Raw_Data!G1493,4,2)),VALUE(LEFT(Raw_Data!G1493,2)))</f>
        <v>46199</v>
      </c>
      <c r="H1493" s="13" t="str">
        <f t="shared" si="92"/>
        <v>Jun-2026</v>
      </c>
      <c r="I1493" s="13" t="str">
        <f t="shared" si="93"/>
        <v>Fri</v>
      </c>
      <c r="J1493" s="13" t="str">
        <f>Raw_Data!H1493</f>
        <v>Present</v>
      </c>
      <c r="K1493" s="15">
        <f>IF(Raw_Data!I1493="","",TIMEVALUE(Raw_Data!I1493))</f>
        <v>0.38680555555555557</v>
      </c>
      <c r="L1493" s="15">
        <f>IF(Raw_Data!J1493="","",TIMEVALUE(Raw_Data!J1493))</f>
        <v>0.76388888888888884</v>
      </c>
      <c r="M1493" s="13">
        <f>Raw_Data!K1493</f>
        <v>9.06</v>
      </c>
      <c r="N1493" s="13">
        <f>Raw_Data!L1493</f>
        <v>7</v>
      </c>
      <c r="O1493" s="13">
        <f>Raw_Data!M1493</f>
        <v>6</v>
      </c>
      <c r="P1493" s="13">
        <f t="shared" si="94"/>
        <v>1</v>
      </c>
      <c r="Q1493" s="13">
        <f>Raw_Data!O1493</f>
        <v>7</v>
      </c>
      <c r="R1493" s="16">
        <f t="shared" si="95"/>
        <v>85.714285714285708</v>
      </c>
      <c r="S1493" s="16">
        <f>Raw_Data!Q1493</f>
        <v>85.7</v>
      </c>
      <c r="T1493" s="17">
        <f>Raw_Data!R1493</f>
        <v>1.06</v>
      </c>
      <c r="U1493" s="13" t="str">
        <f>Raw_Data!S1493</f>
        <v>Low</v>
      </c>
      <c r="V1493" s="13" t="str">
        <f>Raw_Data!T1493</f>
        <v>In Progress</v>
      </c>
    </row>
    <row r="1494" spans="1:22" x14ac:dyDescent="0.3">
      <c r="A1494" s="13" t="str">
        <f>Raw_Data!A1494</f>
        <v>EMP013</v>
      </c>
      <c r="B1494" s="13" t="str">
        <f>Raw_Data!B1494</f>
        <v>Aditya Jain</v>
      </c>
      <c r="C1494" s="13" t="str">
        <f>Raw_Data!C1494</f>
        <v>Customer Support</v>
      </c>
      <c r="D1494" s="13" t="str">
        <f>Raw_Data!D1494</f>
        <v>Support Executive</v>
      </c>
      <c r="E1494" s="13" t="str">
        <f>Raw_Data!E1494</f>
        <v>Kolkata</v>
      </c>
      <c r="F1494" s="13" t="str">
        <f>Raw_Data!F1494</f>
        <v>Ritu Ghosh</v>
      </c>
      <c r="G1494" s="14">
        <f>DATE(VALUE(RIGHT(Raw_Data!G1494,4)),VALUE(MID(Raw_Data!G1494,4,2)),VALUE(LEFT(Raw_Data!G1494,2)))</f>
        <v>46199</v>
      </c>
      <c r="H1494" s="13" t="str">
        <f t="shared" si="92"/>
        <v>Jun-2026</v>
      </c>
      <c r="I1494" s="13" t="str">
        <f t="shared" si="93"/>
        <v>Fri</v>
      </c>
      <c r="J1494" s="13" t="str">
        <f>Raw_Data!H1494</f>
        <v>Present</v>
      </c>
      <c r="K1494" s="15">
        <f>IF(Raw_Data!I1494="","",TIMEVALUE(Raw_Data!I1494))</f>
        <v>0.42708333333333331</v>
      </c>
      <c r="L1494" s="15">
        <f>IF(Raw_Data!J1494="","",TIMEVALUE(Raw_Data!J1494))</f>
        <v>0.81180555555555556</v>
      </c>
      <c r="M1494" s="13">
        <f>Raw_Data!K1494</f>
        <v>9.24</v>
      </c>
      <c r="N1494" s="13">
        <f>Raw_Data!L1494</f>
        <v>30</v>
      </c>
      <c r="O1494" s="13">
        <f>Raw_Data!M1494</f>
        <v>25</v>
      </c>
      <c r="P1494" s="13">
        <f t="shared" si="94"/>
        <v>5</v>
      </c>
      <c r="Q1494" s="13">
        <f>Raw_Data!O1494</f>
        <v>30</v>
      </c>
      <c r="R1494" s="16">
        <f t="shared" si="95"/>
        <v>83.333333333333343</v>
      </c>
      <c r="S1494" s="16">
        <f>Raw_Data!Q1494</f>
        <v>83.3</v>
      </c>
      <c r="T1494" s="17">
        <f>Raw_Data!R1494</f>
        <v>1.24</v>
      </c>
      <c r="U1494" s="13" t="str">
        <f>Raw_Data!S1494</f>
        <v>Medium</v>
      </c>
      <c r="V1494" s="13" t="str">
        <f>Raw_Data!T1494</f>
        <v>Pending</v>
      </c>
    </row>
    <row r="1495" spans="1:22" x14ac:dyDescent="0.3">
      <c r="A1495" s="13" t="str">
        <f>Raw_Data!A1495</f>
        <v>EMP014</v>
      </c>
      <c r="B1495" s="13" t="str">
        <f>Raw_Data!B1495</f>
        <v>Neha Agarwal</v>
      </c>
      <c r="C1495" s="13" t="str">
        <f>Raw_Data!C1495</f>
        <v>Customer Support</v>
      </c>
      <c r="D1495" s="13" t="str">
        <f>Raw_Data!D1495</f>
        <v>Support Executive</v>
      </c>
      <c r="E1495" s="13" t="str">
        <f>Raw_Data!E1495</f>
        <v>Kolkata</v>
      </c>
      <c r="F1495" s="13" t="str">
        <f>Raw_Data!F1495</f>
        <v>Ritu Ghosh</v>
      </c>
      <c r="G1495" s="14">
        <f>DATE(VALUE(RIGHT(Raw_Data!G1495,4)),VALUE(MID(Raw_Data!G1495,4,2)),VALUE(LEFT(Raw_Data!G1495,2)))</f>
        <v>46199</v>
      </c>
      <c r="H1495" s="13" t="str">
        <f t="shared" si="92"/>
        <v>Jun-2026</v>
      </c>
      <c r="I1495" s="13" t="str">
        <f t="shared" si="93"/>
        <v>Fri</v>
      </c>
      <c r="J1495" s="13" t="str">
        <f>Raw_Data!H1495</f>
        <v>Present</v>
      </c>
      <c r="K1495" s="15">
        <f>IF(Raw_Data!I1495="","",TIMEVALUE(Raw_Data!I1495))</f>
        <v>0.375</v>
      </c>
      <c r="L1495" s="15">
        <f>IF(Raw_Data!J1495="","",TIMEVALUE(Raw_Data!J1495))</f>
        <v>0.68819444444444444</v>
      </c>
      <c r="M1495" s="13">
        <f>Raw_Data!K1495</f>
        <v>7.53</v>
      </c>
      <c r="N1495" s="13">
        <f>Raw_Data!L1495</f>
        <v>27</v>
      </c>
      <c r="O1495" s="13">
        <f>Raw_Data!M1495</f>
        <v>27</v>
      </c>
      <c r="P1495" s="13">
        <f t="shared" si="94"/>
        <v>0</v>
      </c>
      <c r="Q1495" s="13">
        <f>Raw_Data!O1495</f>
        <v>27</v>
      </c>
      <c r="R1495" s="16">
        <f t="shared" si="95"/>
        <v>100</v>
      </c>
      <c r="S1495" s="16">
        <f>Raw_Data!Q1495</f>
        <v>100</v>
      </c>
      <c r="T1495" s="17">
        <f>Raw_Data!R1495</f>
        <v>0</v>
      </c>
      <c r="U1495" s="13" t="str">
        <f>Raw_Data!S1495</f>
        <v>Low</v>
      </c>
      <c r="V1495" s="13" t="str">
        <f>Raw_Data!T1495</f>
        <v>Closed</v>
      </c>
    </row>
    <row r="1496" spans="1:22" x14ac:dyDescent="0.3">
      <c r="A1496" s="13" t="str">
        <f>Raw_Data!A1496</f>
        <v>EMP015</v>
      </c>
      <c r="B1496" s="13" t="str">
        <f>Raw_Data!B1496</f>
        <v>Siddharth Roy</v>
      </c>
      <c r="C1496" s="13" t="str">
        <f>Raw_Data!C1496</f>
        <v>Customer Support</v>
      </c>
      <c r="D1496" s="13" t="str">
        <f>Raw_Data!D1496</f>
        <v>Senior Executive</v>
      </c>
      <c r="E1496" s="13" t="str">
        <f>Raw_Data!E1496</f>
        <v>Kolkata</v>
      </c>
      <c r="F1496" s="13" t="str">
        <f>Raw_Data!F1496</f>
        <v>Ritu Ghosh</v>
      </c>
      <c r="G1496" s="14">
        <f>DATE(VALUE(RIGHT(Raw_Data!G1496,4)),VALUE(MID(Raw_Data!G1496,4,2)),VALUE(LEFT(Raw_Data!G1496,2)))</f>
        <v>46199</v>
      </c>
      <c r="H1496" s="13" t="str">
        <f t="shared" si="92"/>
        <v>Jun-2026</v>
      </c>
      <c r="I1496" s="13" t="str">
        <f t="shared" si="93"/>
        <v>Fri</v>
      </c>
      <c r="J1496" s="13" t="str">
        <f>Raw_Data!H1496</f>
        <v>Present</v>
      </c>
      <c r="K1496" s="15">
        <f>IF(Raw_Data!I1496="","",TIMEVALUE(Raw_Data!I1496))</f>
        <v>0.42152777777777778</v>
      </c>
      <c r="L1496" s="15">
        <f>IF(Raw_Data!J1496="","",TIMEVALUE(Raw_Data!J1496))</f>
        <v>0.73819444444444449</v>
      </c>
      <c r="M1496" s="13">
        <f>Raw_Data!K1496</f>
        <v>7.61</v>
      </c>
      <c r="N1496" s="13">
        <f>Raw_Data!L1496</f>
        <v>31</v>
      </c>
      <c r="O1496" s="13">
        <f>Raw_Data!M1496</f>
        <v>26</v>
      </c>
      <c r="P1496" s="13">
        <f t="shared" si="94"/>
        <v>5</v>
      </c>
      <c r="Q1496" s="13">
        <f>Raw_Data!O1496</f>
        <v>31</v>
      </c>
      <c r="R1496" s="16">
        <f t="shared" si="95"/>
        <v>83.870967741935488</v>
      </c>
      <c r="S1496" s="16">
        <f>Raw_Data!Q1496</f>
        <v>83.9</v>
      </c>
      <c r="T1496" s="17">
        <f>Raw_Data!R1496</f>
        <v>0</v>
      </c>
      <c r="U1496" s="13" t="str">
        <f>Raw_Data!S1496</f>
        <v>High</v>
      </c>
      <c r="V1496" s="13" t="str">
        <f>Raw_Data!T1496</f>
        <v>Pending</v>
      </c>
    </row>
    <row r="1497" spans="1:22" x14ac:dyDescent="0.3">
      <c r="A1497" s="13" t="str">
        <f>Raw_Data!A1497</f>
        <v>EMP016</v>
      </c>
      <c r="B1497" s="13" t="str">
        <f>Raw_Data!B1497</f>
        <v>Pooja Saha</v>
      </c>
      <c r="C1497" s="13" t="str">
        <f>Raw_Data!C1497</f>
        <v>Operations</v>
      </c>
      <c r="D1497" s="13" t="str">
        <f>Raw_Data!D1497</f>
        <v>Process Executive</v>
      </c>
      <c r="E1497" s="13" t="str">
        <f>Raw_Data!E1497</f>
        <v>Durgapur</v>
      </c>
      <c r="F1497" s="13" t="str">
        <f>Raw_Data!F1497</f>
        <v>Amit Roy</v>
      </c>
      <c r="G1497" s="14">
        <f>DATE(VALUE(RIGHT(Raw_Data!G1497,4)),VALUE(MID(Raw_Data!G1497,4,2)),VALUE(LEFT(Raw_Data!G1497,2)))</f>
        <v>46199</v>
      </c>
      <c r="H1497" s="13" t="str">
        <f t="shared" si="92"/>
        <v>Jun-2026</v>
      </c>
      <c r="I1497" s="13" t="str">
        <f t="shared" si="93"/>
        <v>Fri</v>
      </c>
      <c r="J1497" s="13" t="str">
        <f>Raw_Data!H1497</f>
        <v>Half Day</v>
      </c>
      <c r="K1497" s="15">
        <f>IF(Raw_Data!I1497="","",TIMEVALUE(Raw_Data!I1497))</f>
        <v>0.41736111111111113</v>
      </c>
      <c r="L1497" s="15">
        <f>IF(Raw_Data!J1497="","",TIMEVALUE(Raw_Data!J1497))</f>
        <v>0.57916666666666672</v>
      </c>
      <c r="M1497" s="13">
        <f>Raw_Data!K1497</f>
        <v>3.89</v>
      </c>
      <c r="N1497" s="13">
        <f>Raw_Data!L1497</f>
        <v>8</v>
      </c>
      <c r="O1497" s="13">
        <f>Raw_Data!M1497</f>
        <v>5</v>
      </c>
      <c r="P1497" s="13">
        <f t="shared" si="94"/>
        <v>3</v>
      </c>
      <c r="Q1497" s="13">
        <f>Raw_Data!O1497</f>
        <v>8</v>
      </c>
      <c r="R1497" s="16">
        <f t="shared" si="95"/>
        <v>62.5</v>
      </c>
      <c r="S1497" s="16">
        <f>Raw_Data!Q1497</f>
        <v>62.5</v>
      </c>
      <c r="T1497" s="17">
        <f>Raw_Data!R1497</f>
        <v>0</v>
      </c>
      <c r="U1497" s="13" t="str">
        <f>Raw_Data!S1497</f>
        <v>High</v>
      </c>
      <c r="V1497" s="13" t="str">
        <f>Raw_Data!T1497</f>
        <v>In Progress</v>
      </c>
    </row>
    <row r="1498" spans="1:22" x14ac:dyDescent="0.3">
      <c r="A1498" s="13" t="str">
        <f>Raw_Data!A1498</f>
        <v>EMP017</v>
      </c>
      <c r="B1498" s="13" t="str">
        <f>Raw_Data!B1498</f>
        <v>Abhishek Paul</v>
      </c>
      <c r="C1498" s="13" t="str">
        <f>Raw_Data!C1498</f>
        <v>Operations</v>
      </c>
      <c r="D1498" s="13" t="str">
        <f>Raw_Data!D1498</f>
        <v>Process Executive</v>
      </c>
      <c r="E1498" s="13" t="str">
        <f>Raw_Data!E1498</f>
        <v>Durgapur</v>
      </c>
      <c r="F1498" s="13" t="str">
        <f>Raw_Data!F1498</f>
        <v>Amit Roy</v>
      </c>
      <c r="G1498" s="14">
        <f>DATE(VALUE(RIGHT(Raw_Data!G1498,4)),VALUE(MID(Raw_Data!G1498,4,2)),VALUE(LEFT(Raw_Data!G1498,2)))</f>
        <v>46199</v>
      </c>
      <c r="H1498" s="13" t="str">
        <f t="shared" si="92"/>
        <v>Jun-2026</v>
      </c>
      <c r="I1498" s="13" t="str">
        <f t="shared" si="93"/>
        <v>Fri</v>
      </c>
      <c r="J1498" s="13" t="str">
        <f>Raw_Data!H1498</f>
        <v>Present</v>
      </c>
      <c r="K1498" s="15">
        <f>IF(Raw_Data!I1498="","",TIMEVALUE(Raw_Data!I1498))</f>
        <v>0.38819444444444445</v>
      </c>
      <c r="L1498" s="15">
        <f>IF(Raw_Data!J1498="","",TIMEVALUE(Raw_Data!J1498))</f>
        <v>0.76736111111111116</v>
      </c>
      <c r="M1498" s="13">
        <f>Raw_Data!K1498</f>
        <v>9.1</v>
      </c>
      <c r="N1498" s="13">
        <f>Raw_Data!L1498</f>
        <v>34</v>
      </c>
      <c r="O1498" s="13">
        <f>Raw_Data!M1498</f>
        <v>28</v>
      </c>
      <c r="P1498" s="13">
        <f t="shared" si="94"/>
        <v>6</v>
      </c>
      <c r="Q1498" s="13">
        <f>Raw_Data!O1498</f>
        <v>34</v>
      </c>
      <c r="R1498" s="16">
        <f t="shared" si="95"/>
        <v>82.35294117647058</v>
      </c>
      <c r="S1498" s="16">
        <f>Raw_Data!Q1498</f>
        <v>82.4</v>
      </c>
      <c r="T1498" s="17">
        <f>Raw_Data!R1498</f>
        <v>1.1000000000000001</v>
      </c>
      <c r="U1498" s="13" t="str">
        <f>Raw_Data!S1498</f>
        <v>Medium</v>
      </c>
      <c r="V1498" s="13" t="str">
        <f>Raw_Data!T1498</f>
        <v>Pending</v>
      </c>
    </row>
    <row r="1499" spans="1:22" x14ac:dyDescent="0.3">
      <c r="A1499" s="13" t="str">
        <f>Raw_Data!A1499</f>
        <v>EMP018</v>
      </c>
      <c r="B1499" s="13" t="str">
        <f>Raw_Data!B1499</f>
        <v>Nandini Ghosh</v>
      </c>
      <c r="C1499" s="13" t="str">
        <f>Raw_Data!C1499</f>
        <v>Finance</v>
      </c>
      <c r="D1499" s="13" t="str">
        <f>Raw_Data!D1499</f>
        <v>Finance Executive</v>
      </c>
      <c r="E1499" s="13" t="str">
        <f>Raw_Data!E1499</f>
        <v>Durgapur</v>
      </c>
      <c r="F1499" s="13" t="str">
        <f>Raw_Data!F1499</f>
        <v>Neha Sen</v>
      </c>
      <c r="G1499" s="14">
        <f>DATE(VALUE(RIGHT(Raw_Data!G1499,4)),VALUE(MID(Raw_Data!G1499,4,2)),VALUE(LEFT(Raw_Data!G1499,2)))</f>
        <v>46199</v>
      </c>
      <c r="H1499" s="13" t="str">
        <f t="shared" si="92"/>
        <v>Jun-2026</v>
      </c>
      <c r="I1499" s="13" t="str">
        <f t="shared" si="93"/>
        <v>Fri</v>
      </c>
      <c r="J1499" s="13" t="str">
        <f>Raw_Data!H1499</f>
        <v>Late</v>
      </c>
      <c r="K1499" s="15">
        <f>IF(Raw_Data!I1499="","",TIMEVALUE(Raw_Data!I1499))</f>
        <v>0.46805555555555556</v>
      </c>
      <c r="L1499" s="15">
        <f>IF(Raw_Data!J1499="","",TIMEVALUE(Raw_Data!J1499))</f>
        <v>0.77986111111111112</v>
      </c>
      <c r="M1499" s="13">
        <f>Raw_Data!K1499</f>
        <v>7.49</v>
      </c>
      <c r="N1499" s="13">
        <f>Raw_Data!L1499</f>
        <v>14</v>
      </c>
      <c r="O1499" s="13">
        <f>Raw_Data!M1499</f>
        <v>12</v>
      </c>
      <c r="P1499" s="13">
        <f t="shared" si="94"/>
        <v>2</v>
      </c>
      <c r="Q1499" s="13">
        <f>Raw_Data!O1499</f>
        <v>14</v>
      </c>
      <c r="R1499" s="16">
        <f t="shared" si="95"/>
        <v>85.714285714285708</v>
      </c>
      <c r="S1499" s="16">
        <f>Raw_Data!Q1499</f>
        <v>85.7</v>
      </c>
      <c r="T1499" s="17">
        <f>Raw_Data!R1499</f>
        <v>0</v>
      </c>
      <c r="U1499" s="13" t="str">
        <f>Raw_Data!S1499</f>
        <v>High</v>
      </c>
      <c r="V1499" s="13" t="str">
        <f>Raw_Data!T1499</f>
        <v>In Progress</v>
      </c>
    </row>
    <row r="1500" spans="1:22" x14ac:dyDescent="0.3">
      <c r="A1500" s="13" t="str">
        <f>Raw_Data!A1500</f>
        <v>EMP019</v>
      </c>
      <c r="B1500" s="13" t="str">
        <f>Raw_Data!B1500</f>
        <v>Manish Kumar</v>
      </c>
      <c r="C1500" s="13" t="str">
        <f>Raw_Data!C1500</f>
        <v>Sales</v>
      </c>
      <c r="D1500" s="13" t="str">
        <f>Raw_Data!D1500</f>
        <v>Sales Executive</v>
      </c>
      <c r="E1500" s="13" t="str">
        <f>Raw_Data!E1500</f>
        <v>Durgapur</v>
      </c>
      <c r="F1500" s="13" t="str">
        <f>Raw_Data!F1500</f>
        <v>Sourav Das</v>
      </c>
      <c r="G1500" s="14">
        <f>DATE(VALUE(RIGHT(Raw_Data!G1500,4)),VALUE(MID(Raw_Data!G1500,4,2)),VALUE(LEFT(Raw_Data!G1500,2)))</f>
        <v>46199</v>
      </c>
      <c r="H1500" s="13" t="str">
        <f t="shared" si="92"/>
        <v>Jun-2026</v>
      </c>
      <c r="I1500" s="13" t="str">
        <f t="shared" si="93"/>
        <v>Fri</v>
      </c>
      <c r="J1500" s="13" t="str">
        <f>Raw_Data!H1500</f>
        <v>Present</v>
      </c>
      <c r="K1500" s="15">
        <f>IF(Raw_Data!I1500="","",TIMEVALUE(Raw_Data!I1500))</f>
        <v>0.41875000000000001</v>
      </c>
      <c r="L1500" s="15">
        <f>IF(Raw_Data!J1500="","",TIMEVALUE(Raw_Data!J1500))</f>
        <v>0.77083333333333337</v>
      </c>
      <c r="M1500" s="13">
        <f>Raw_Data!K1500</f>
        <v>8.4499999999999993</v>
      </c>
      <c r="N1500" s="13">
        <f>Raw_Data!L1500</f>
        <v>22</v>
      </c>
      <c r="O1500" s="13">
        <f>Raw_Data!M1500</f>
        <v>17</v>
      </c>
      <c r="P1500" s="13">
        <f t="shared" si="94"/>
        <v>5</v>
      </c>
      <c r="Q1500" s="13">
        <f>Raw_Data!O1500</f>
        <v>22</v>
      </c>
      <c r="R1500" s="16">
        <f t="shared" si="95"/>
        <v>77.272727272727266</v>
      </c>
      <c r="S1500" s="16">
        <f>Raw_Data!Q1500</f>
        <v>77.3</v>
      </c>
      <c r="T1500" s="17">
        <f>Raw_Data!R1500</f>
        <v>0.45</v>
      </c>
      <c r="U1500" s="13" t="str">
        <f>Raw_Data!S1500</f>
        <v>Medium</v>
      </c>
      <c r="V1500" s="13" t="str">
        <f>Raw_Data!T1500</f>
        <v>Pending</v>
      </c>
    </row>
    <row r="1501" spans="1:22" x14ac:dyDescent="0.3">
      <c r="A1501" s="13" t="str">
        <f>Raw_Data!A1501</f>
        <v>EMP020</v>
      </c>
      <c r="B1501" s="13" t="str">
        <f>Raw_Data!B1501</f>
        <v>Riya Chatterjee</v>
      </c>
      <c r="C1501" s="13" t="str">
        <f>Raw_Data!C1501</f>
        <v>Customer Support</v>
      </c>
      <c r="D1501" s="13" t="str">
        <f>Raw_Data!D1501</f>
        <v>Support Executive</v>
      </c>
      <c r="E1501" s="13" t="str">
        <f>Raw_Data!E1501</f>
        <v>Durgapur</v>
      </c>
      <c r="F1501" s="13" t="str">
        <f>Raw_Data!F1501</f>
        <v>Ritu Ghosh</v>
      </c>
      <c r="G1501" s="14">
        <f>DATE(VALUE(RIGHT(Raw_Data!G1501,4)),VALUE(MID(Raw_Data!G1501,4,2)),VALUE(LEFT(Raw_Data!G1501,2)))</f>
        <v>46199</v>
      </c>
      <c r="H1501" s="13" t="str">
        <f t="shared" si="92"/>
        <v>Jun-2026</v>
      </c>
      <c r="I1501" s="13" t="str">
        <f t="shared" si="93"/>
        <v>Fri</v>
      </c>
      <c r="J1501" s="13" t="str">
        <f>Raw_Data!H1501</f>
        <v>Present</v>
      </c>
      <c r="K1501" s="15">
        <f>IF(Raw_Data!I1501="","",TIMEVALUE(Raw_Data!I1501))</f>
        <v>0.38194444444444442</v>
      </c>
      <c r="L1501" s="15">
        <f>IF(Raw_Data!J1501="","",TIMEVALUE(Raw_Data!J1501))</f>
        <v>0.75902777777777775</v>
      </c>
      <c r="M1501" s="13">
        <f>Raw_Data!K1501</f>
        <v>9.0500000000000007</v>
      </c>
      <c r="N1501" s="13">
        <f>Raw_Data!L1501</f>
        <v>25</v>
      </c>
      <c r="O1501" s="13">
        <f>Raw_Data!M1501</f>
        <v>24</v>
      </c>
      <c r="P1501" s="13">
        <f t="shared" si="94"/>
        <v>1</v>
      </c>
      <c r="Q1501" s="13">
        <f>Raw_Data!O1501</f>
        <v>25</v>
      </c>
      <c r="R1501" s="16">
        <f t="shared" si="95"/>
        <v>96</v>
      </c>
      <c r="S1501" s="16">
        <f>Raw_Data!Q1501</f>
        <v>96</v>
      </c>
      <c r="T1501" s="17">
        <f>Raw_Data!R1501</f>
        <v>1.05</v>
      </c>
      <c r="U1501" s="13" t="str">
        <f>Raw_Data!S1501</f>
        <v>Medium</v>
      </c>
      <c r="V1501" s="13" t="str">
        <f>Raw_Data!T1501</f>
        <v>In Progress</v>
      </c>
    </row>
    <row r="1502" spans="1:22" x14ac:dyDescent="0.3">
      <c r="A1502" s="13" t="str">
        <f>Raw_Data!A1502</f>
        <v>EMP001</v>
      </c>
      <c r="B1502" s="13" t="str">
        <f>Raw_Data!B1502</f>
        <v>Aarav Sharma</v>
      </c>
      <c r="C1502" s="13" t="str">
        <f>Raw_Data!C1502</f>
        <v>Operations</v>
      </c>
      <c r="D1502" s="13" t="str">
        <f>Raw_Data!D1502</f>
        <v>MIS Executive</v>
      </c>
      <c r="E1502" s="13" t="str">
        <f>Raw_Data!E1502</f>
        <v>Kolkata</v>
      </c>
      <c r="F1502" s="13" t="str">
        <f>Raw_Data!F1502</f>
        <v>Amit Roy</v>
      </c>
      <c r="G1502" s="14">
        <f>DATE(VALUE(RIGHT(Raw_Data!G1502,4)),VALUE(MID(Raw_Data!G1502,4,2)),VALUE(LEFT(Raw_Data!G1502,2)))</f>
        <v>46200</v>
      </c>
      <c r="H1502" s="13" t="str">
        <f t="shared" si="92"/>
        <v>Jun-2026</v>
      </c>
      <c r="I1502" s="13" t="str">
        <f t="shared" si="93"/>
        <v>Sat</v>
      </c>
      <c r="J1502" s="13" t="str">
        <f>Raw_Data!H1502</f>
        <v>Present</v>
      </c>
      <c r="K1502" s="15">
        <f>IF(Raw_Data!I1502="","",TIMEVALUE(Raw_Data!I1502))</f>
        <v>0.3888888888888889</v>
      </c>
      <c r="L1502" s="15">
        <f>IF(Raw_Data!J1502="","",TIMEVALUE(Raw_Data!J1502))</f>
        <v>0.76180555555555551</v>
      </c>
      <c r="M1502" s="13">
        <f>Raw_Data!K1502</f>
        <v>8.9600000000000009</v>
      </c>
      <c r="N1502" s="13">
        <f>Raw_Data!L1502</f>
        <v>24</v>
      </c>
      <c r="O1502" s="13">
        <f>Raw_Data!M1502</f>
        <v>18</v>
      </c>
      <c r="P1502" s="13">
        <f t="shared" si="94"/>
        <v>6</v>
      </c>
      <c r="Q1502" s="13">
        <f>Raw_Data!O1502</f>
        <v>24</v>
      </c>
      <c r="R1502" s="16">
        <f t="shared" si="95"/>
        <v>75</v>
      </c>
      <c r="S1502" s="16">
        <f>Raw_Data!Q1502</f>
        <v>75</v>
      </c>
      <c r="T1502" s="17">
        <f>Raw_Data!R1502</f>
        <v>0.96</v>
      </c>
      <c r="U1502" s="13" t="str">
        <f>Raw_Data!S1502</f>
        <v>Low</v>
      </c>
      <c r="V1502" s="13" t="str">
        <f>Raw_Data!T1502</f>
        <v>Pending</v>
      </c>
    </row>
    <row r="1503" spans="1:22" x14ac:dyDescent="0.3">
      <c r="A1503" s="13" t="str">
        <f>Raw_Data!A1503</f>
        <v>EMP002</v>
      </c>
      <c r="B1503" s="13" t="str">
        <f>Raw_Data!B1503</f>
        <v>Priya Singh</v>
      </c>
      <c r="C1503" s="13" t="str">
        <f>Raw_Data!C1503</f>
        <v>Operations</v>
      </c>
      <c r="D1503" s="13" t="str">
        <f>Raw_Data!D1503</f>
        <v>Process Executive</v>
      </c>
      <c r="E1503" s="13" t="str">
        <f>Raw_Data!E1503</f>
        <v>Kolkata</v>
      </c>
      <c r="F1503" s="13" t="str">
        <f>Raw_Data!F1503</f>
        <v>Amit Roy</v>
      </c>
      <c r="G1503" s="14">
        <f>DATE(VALUE(RIGHT(Raw_Data!G1503,4)),VALUE(MID(Raw_Data!G1503,4,2)),VALUE(LEFT(Raw_Data!G1503,2)))</f>
        <v>46200</v>
      </c>
      <c r="H1503" s="13" t="str">
        <f t="shared" si="92"/>
        <v>Jun-2026</v>
      </c>
      <c r="I1503" s="13" t="str">
        <f t="shared" si="93"/>
        <v>Sat</v>
      </c>
      <c r="J1503" s="13" t="str">
        <f>Raw_Data!H1503</f>
        <v>Leave</v>
      </c>
      <c r="K1503" s="15" t="str">
        <f>IF(Raw_Data!I1503="","",TIMEVALUE(Raw_Data!I1503))</f>
        <v/>
      </c>
      <c r="L1503" s="15" t="str">
        <f>IF(Raw_Data!J1503="","",TIMEVALUE(Raw_Data!J1503))</f>
        <v/>
      </c>
      <c r="M1503" s="13">
        <f>Raw_Data!K1503</f>
        <v>0</v>
      </c>
      <c r="N1503" s="13">
        <f>Raw_Data!L1503</f>
        <v>0</v>
      </c>
      <c r="O1503" s="13">
        <f>Raw_Data!M1503</f>
        <v>0</v>
      </c>
      <c r="P1503" s="13">
        <f t="shared" si="94"/>
        <v>0</v>
      </c>
      <c r="Q1503" s="13">
        <f>Raw_Data!O1503</f>
        <v>0</v>
      </c>
      <c r="R1503" s="16">
        <f t="shared" si="95"/>
        <v>0</v>
      </c>
      <c r="S1503" s="16">
        <f>Raw_Data!Q1503</f>
        <v>0</v>
      </c>
      <c r="T1503" s="17">
        <f>Raw_Data!R1503</f>
        <v>0</v>
      </c>
      <c r="U1503" s="13" t="str">
        <f>Raw_Data!S1503</f>
        <v>Low</v>
      </c>
      <c r="V1503" s="13" t="str">
        <f>Raw_Data!T1503</f>
        <v>Closed</v>
      </c>
    </row>
    <row r="1504" spans="1:22" x14ac:dyDescent="0.3">
      <c r="A1504" s="13" t="str">
        <f>Raw_Data!A1504</f>
        <v>EMP003</v>
      </c>
      <c r="B1504" s="13" t="str">
        <f>Raw_Data!B1504</f>
        <v>Rahul Verma</v>
      </c>
      <c r="C1504" s="13" t="str">
        <f>Raw_Data!C1504</f>
        <v>Operations</v>
      </c>
      <c r="D1504" s="13" t="str">
        <f>Raw_Data!D1504</f>
        <v>Process Executive</v>
      </c>
      <c r="E1504" s="13" t="str">
        <f>Raw_Data!E1504</f>
        <v>Kolkata</v>
      </c>
      <c r="F1504" s="13" t="str">
        <f>Raw_Data!F1504</f>
        <v>Amit Roy</v>
      </c>
      <c r="G1504" s="14">
        <f>DATE(VALUE(RIGHT(Raw_Data!G1504,4)),VALUE(MID(Raw_Data!G1504,4,2)),VALUE(LEFT(Raw_Data!G1504,2)))</f>
        <v>46200</v>
      </c>
      <c r="H1504" s="13" t="str">
        <f t="shared" si="92"/>
        <v>Jun-2026</v>
      </c>
      <c r="I1504" s="13" t="str">
        <f t="shared" si="93"/>
        <v>Sat</v>
      </c>
      <c r="J1504" s="13" t="str">
        <f>Raw_Data!H1504</f>
        <v>Present</v>
      </c>
      <c r="K1504" s="15">
        <f>IF(Raw_Data!I1504="","",TIMEVALUE(Raw_Data!I1504))</f>
        <v>0.37916666666666665</v>
      </c>
      <c r="L1504" s="15">
        <f>IF(Raw_Data!J1504="","",TIMEVALUE(Raw_Data!J1504))</f>
        <v>0.72569444444444442</v>
      </c>
      <c r="M1504" s="13">
        <f>Raw_Data!K1504</f>
        <v>8.32</v>
      </c>
      <c r="N1504" s="13">
        <f>Raw_Data!L1504</f>
        <v>19</v>
      </c>
      <c r="O1504" s="13">
        <f>Raw_Data!M1504</f>
        <v>15</v>
      </c>
      <c r="P1504" s="13">
        <f t="shared" si="94"/>
        <v>4</v>
      </c>
      <c r="Q1504" s="13">
        <f>Raw_Data!O1504</f>
        <v>19</v>
      </c>
      <c r="R1504" s="16">
        <f t="shared" si="95"/>
        <v>78.94736842105263</v>
      </c>
      <c r="S1504" s="16">
        <f>Raw_Data!Q1504</f>
        <v>78.900000000000006</v>
      </c>
      <c r="T1504" s="17">
        <f>Raw_Data!R1504</f>
        <v>0.32</v>
      </c>
      <c r="U1504" s="13" t="str">
        <f>Raw_Data!S1504</f>
        <v>High</v>
      </c>
      <c r="V1504" s="13" t="str">
        <f>Raw_Data!T1504</f>
        <v>Pending</v>
      </c>
    </row>
    <row r="1505" spans="1:22" x14ac:dyDescent="0.3">
      <c r="A1505" s="13" t="str">
        <f>Raw_Data!A1505</f>
        <v>EMP004</v>
      </c>
      <c r="B1505" s="13" t="str">
        <f>Raw_Data!B1505</f>
        <v>Sneha Das</v>
      </c>
      <c r="C1505" s="13" t="str">
        <f>Raw_Data!C1505</f>
        <v>Operations</v>
      </c>
      <c r="D1505" s="13" t="str">
        <f>Raw_Data!D1505</f>
        <v>Senior Executive</v>
      </c>
      <c r="E1505" s="13" t="str">
        <f>Raw_Data!E1505</f>
        <v>Kolkata</v>
      </c>
      <c r="F1505" s="13" t="str">
        <f>Raw_Data!F1505</f>
        <v>Amit Roy</v>
      </c>
      <c r="G1505" s="14">
        <f>DATE(VALUE(RIGHT(Raw_Data!G1505,4)),VALUE(MID(Raw_Data!G1505,4,2)),VALUE(LEFT(Raw_Data!G1505,2)))</f>
        <v>46200</v>
      </c>
      <c r="H1505" s="13" t="str">
        <f t="shared" si="92"/>
        <v>Jun-2026</v>
      </c>
      <c r="I1505" s="13" t="str">
        <f t="shared" si="93"/>
        <v>Sat</v>
      </c>
      <c r="J1505" s="13" t="str">
        <f>Raw_Data!H1505</f>
        <v>Present</v>
      </c>
      <c r="K1505" s="15">
        <f>IF(Raw_Data!I1505="","",TIMEVALUE(Raw_Data!I1505))</f>
        <v>0.38124999999999998</v>
      </c>
      <c r="L1505" s="15">
        <f>IF(Raw_Data!J1505="","",TIMEVALUE(Raw_Data!J1505))</f>
        <v>0.75208333333333333</v>
      </c>
      <c r="M1505" s="13">
        <f>Raw_Data!K1505</f>
        <v>8.9</v>
      </c>
      <c r="N1505" s="13">
        <f>Raw_Data!L1505</f>
        <v>27</v>
      </c>
      <c r="O1505" s="13">
        <f>Raw_Data!M1505</f>
        <v>25</v>
      </c>
      <c r="P1505" s="13">
        <f t="shared" si="94"/>
        <v>2</v>
      </c>
      <c r="Q1505" s="13">
        <f>Raw_Data!O1505</f>
        <v>27</v>
      </c>
      <c r="R1505" s="16">
        <f t="shared" si="95"/>
        <v>92.592592592592595</v>
      </c>
      <c r="S1505" s="16">
        <f>Raw_Data!Q1505</f>
        <v>92.6</v>
      </c>
      <c r="T1505" s="17">
        <f>Raw_Data!R1505</f>
        <v>0.9</v>
      </c>
      <c r="U1505" s="13" t="str">
        <f>Raw_Data!S1505</f>
        <v>High</v>
      </c>
      <c r="V1505" s="13" t="str">
        <f>Raw_Data!T1505</f>
        <v>In Progress</v>
      </c>
    </row>
    <row r="1506" spans="1:22" x14ac:dyDescent="0.3">
      <c r="A1506" s="13" t="str">
        <f>Raw_Data!A1506</f>
        <v>EMP005</v>
      </c>
      <c r="B1506" s="13" t="str">
        <f>Raw_Data!B1506</f>
        <v>Vikram Patel</v>
      </c>
      <c r="C1506" s="13" t="str">
        <f>Raw_Data!C1506</f>
        <v>Operations</v>
      </c>
      <c r="D1506" s="13" t="str">
        <f>Raw_Data!D1506</f>
        <v>Process Executive</v>
      </c>
      <c r="E1506" s="13" t="str">
        <f>Raw_Data!E1506</f>
        <v>Kolkata</v>
      </c>
      <c r="F1506" s="13" t="str">
        <f>Raw_Data!F1506</f>
        <v>Amit Roy</v>
      </c>
      <c r="G1506" s="14">
        <f>DATE(VALUE(RIGHT(Raw_Data!G1506,4)),VALUE(MID(Raw_Data!G1506,4,2)),VALUE(LEFT(Raw_Data!G1506,2)))</f>
        <v>46200</v>
      </c>
      <c r="H1506" s="13" t="str">
        <f t="shared" si="92"/>
        <v>Jun-2026</v>
      </c>
      <c r="I1506" s="13" t="str">
        <f t="shared" si="93"/>
        <v>Sat</v>
      </c>
      <c r="J1506" s="13" t="str">
        <f>Raw_Data!H1506</f>
        <v>Present</v>
      </c>
      <c r="K1506" s="15">
        <f>IF(Raw_Data!I1506="","",TIMEVALUE(Raw_Data!I1506))</f>
        <v>0.37986111111111109</v>
      </c>
      <c r="L1506" s="15">
        <f>IF(Raw_Data!J1506="","",TIMEVALUE(Raw_Data!J1506))</f>
        <v>0.77152777777777781</v>
      </c>
      <c r="M1506" s="13">
        <f>Raw_Data!K1506</f>
        <v>9.4</v>
      </c>
      <c r="N1506" s="13">
        <f>Raw_Data!L1506</f>
        <v>19</v>
      </c>
      <c r="O1506" s="13">
        <f>Raw_Data!M1506</f>
        <v>17</v>
      </c>
      <c r="P1506" s="13">
        <f t="shared" si="94"/>
        <v>2</v>
      </c>
      <c r="Q1506" s="13">
        <f>Raw_Data!O1506</f>
        <v>19</v>
      </c>
      <c r="R1506" s="16">
        <f t="shared" si="95"/>
        <v>89.473684210526315</v>
      </c>
      <c r="S1506" s="16">
        <f>Raw_Data!Q1506</f>
        <v>89.5</v>
      </c>
      <c r="T1506" s="17">
        <f>Raw_Data!R1506</f>
        <v>1.4</v>
      </c>
      <c r="U1506" s="13" t="str">
        <f>Raw_Data!S1506</f>
        <v>Low</v>
      </c>
      <c r="V1506" s="13" t="str">
        <f>Raw_Data!T1506</f>
        <v>In Progress</v>
      </c>
    </row>
    <row r="1507" spans="1:22" x14ac:dyDescent="0.3">
      <c r="A1507" s="13" t="str">
        <f>Raw_Data!A1507</f>
        <v>EMP006</v>
      </c>
      <c r="B1507" s="13" t="str">
        <f>Raw_Data!B1507</f>
        <v>Ananya Gupta</v>
      </c>
      <c r="C1507" s="13" t="str">
        <f>Raw_Data!C1507</f>
        <v>Finance</v>
      </c>
      <c r="D1507" s="13" t="str">
        <f>Raw_Data!D1507</f>
        <v>Finance Executive</v>
      </c>
      <c r="E1507" s="13" t="str">
        <f>Raw_Data!E1507</f>
        <v>Kolkata</v>
      </c>
      <c r="F1507" s="13" t="str">
        <f>Raw_Data!F1507</f>
        <v>Neha Sen</v>
      </c>
      <c r="G1507" s="14">
        <f>DATE(VALUE(RIGHT(Raw_Data!G1507,4)),VALUE(MID(Raw_Data!G1507,4,2)),VALUE(LEFT(Raw_Data!G1507,2)))</f>
        <v>46200</v>
      </c>
      <c r="H1507" s="13" t="str">
        <f t="shared" si="92"/>
        <v>Jun-2026</v>
      </c>
      <c r="I1507" s="13" t="str">
        <f t="shared" si="93"/>
        <v>Sat</v>
      </c>
      <c r="J1507" s="13" t="str">
        <f>Raw_Data!H1507</f>
        <v>Present</v>
      </c>
      <c r="K1507" s="15">
        <f>IF(Raw_Data!I1507="","",TIMEVALUE(Raw_Data!I1507))</f>
        <v>0.38055555555555554</v>
      </c>
      <c r="L1507" s="15">
        <f>IF(Raw_Data!J1507="","",TIMEVALUE(Raw_Data!J1507))</f>
        <v>0.72291666666666665</v>
      </c>
      <c r="M1507" s="13">
        <f>Raw_Data!K1507</f>
        <v>8.2200000000000006</v>
      </c>
      <c r="N1507" s="13">
        <f>Raw_Data!L1507</f>
        <v>19</v>
      </c>
      <c r="O1507" s="13">
        <f>Raw_Data!M1507</f>
        <v>18</v>
      </c>
      <c r="P1507" s="13">
        <f t="shared" si="94"/>
        <v>1</v>
      </c>
      <c r="Q1507" s="13">
        <f>Raw_Data!O1507</f>
        <v>19</v>
      </c>
      <c r="R1507" s="16">
        <f t="shared" si="95"/>
        <v>94.73684210526315</v>
      </c>
      <c r="S1507" s="16">
        <f>Raw_Data!Q1507</f>
        <v>94.7</v>
      </c>
      <c r="T1507" s="17">
        <f>Raw_Data!R1507</f>
        <v>0.22</v>
      </c>
      <c r="U1507" s="13" t="str">
        <f>Raw_Data!S1507</f>
        <v>High</v>
      </c>
      <c r="V1507" s="13" t="str">
        <f>Raw_Data!T1507</f>
        <v>In Progress</v>
      </c>
    </row>
    <row r="1508" spans="1:22" x14ac:dyDescent="0.3">
      <c r="A1508" s="13" t="str">
        <f>Raw_Data!A1508</f>
        <v>EMP007</v>
      </c>
      <c r="B1508" s="13" t="str">
        <f>Raw_Data!B1508</f>
        <v>Rohan Mehta</v>
      </c>
      <c r="C1508" s="13" t="str">
        <f>Raw_Data!C1508</f>
        <v>Finance</v>
      </c>
      <c r="D1508" s="13" t="str">
        <f>Raw_Data!D1508</f>
        <v>Accounts Executive</v>
      </c>
      <c r="E1508" s="13" t="str">
        <f>Raw_Data!E1508</f>
        <v>Kolkata</v>
      </c>
      <c r="F1508" s="13" t="str">
        <f>Raw_Data!F1508</f>
        <v>Neha Sen</v>
      </c>
      <c r="G1508" s="14">
        <f>DATE(VALUE(RIGHT(Raw_Data!G1508,4)),VALUE(MID(Raw_Data!G1508,4,2)),VALUE(LEFT(Raw_Data!G1508,2)))</f>
        <v>46200</v>
      </c>
      <c r="H1508" s="13" t="str">
        <f t="shared" si="92"/>
        <v>Jun-2026</v>
      </c>
      <c r="I1508" s="13" t="str">
        <f t="shared" si="93"/>
        <v>Sat</v>
      </c>
      <c r="J1508" s="13" t="str">
        <f>Raw_Data!H1508</f>
        <v>Present</v>
      </c>
      <c r="K1508" s="15">
        <f>IF(Raw_Data!I1508="","",TIMEVALUE(Raw_Data!I1508))</f>
        <v>0.37777777777777777</v>
      </c>
      <c r="L1508" s="15">
        <f>IF(Raw_Data!J1508="","",TIMEVALUE(Raw_Data!J1508))</f>
        <v>0.72361111111111109</v>
      </c>
      <c r="M1508" s="13">
        <f>Raw_Data!K1508</f>
        <v>8.31</v>
      </c>
      <c r="N1508" s="13">
        <f>Raw_Data!L1508</f>
        <v>17</v>
      </c>
      <c r="O1508" s="13">
        <f>Raw_Data!M1508</f>
        <v>12</v>
      </c>
      <c r="P1508" s="13">
        <f t="shared" si="94"/>
        <v>5</v>
      </c>
      <c r="Q1508" s="13">
        <f>Raw_Data!O1508</f>
        <v>17</v>
      </c>
      <c r="R1508" s="16">
        <f t="shared" si="95"/>
        <v>70.588235294117652</v>
      </c>
      <c r="S1508" s="16">
        <f>Raw_Data!Q1508</f>
        <v>70.599999999999994</v>
      </c>
      <c r="T1508" s="17">
        <f>Raw_Data!R1508</f>
        <v>0.31</v>
      </c>
      <c r="U1508" s="13" t="str">
        <f>Raw_Data!S1508</f>
        <v>Medium</v>
      </c>
      <c r="V1508" s="13" t="str">
        <f>Raw_Data!T1508</f>
        <v>Pending</v>
      </c>
    </row>
    <row r="1509" spans="1:22" x14ac:dyDescent="0.3">
      <c r="A1509" s="13" t="str">
        <f>Raw_Data!A1509</f>
        <v>EMP008</v>
      </c>
      <c r="B1509" s="13" t="str">
        <f>Raw_Data!B1509</f>
        <v>Ishita Roy</v>
      </c>
      <c r="C1509" s="13" t="str">
        <f>Raw_Data!C1509</f>
        <v>Finance</v>
      </c>
      <c r="D1509" s="13" t="str">
        <f>Raw_Data!D1509</f>
        <v>Finance Executive</v>
      </c>
      <c r="E1509" s="13" t="str">
        <f>Raw_Data!E1509</f>
        <v>Kolkata</v>
      </c>
      <c r="F1509" s="13" t="str">
        <f>Raw_Data!F1509</f>
        <v>Neha Sen</v>
      </c>
      <c r="G1509" s="14">
        <f>DATE(VALUE(RIGHT(Raw_Data!G1509,4)),VALUE(MID(Raw_Data!G1509,4,2)),VALUE(LEFT(Raw_Data!G1509,2)))</f>
        <v>46200</v>
      </c>
      <c r="H1509" s="13" t="str">
        <f t="shared" si="92"/>
        <v>Jun-2026</v>
      </c>
      <c r="I1509" s="13" t="str">
        <f t="shared" si="93"/>
        <v>Sat</v>
      </c>
      <c r="J1509" s="13" t="str">
        <f>Raw_Data!H1509</f>
        <v>Present</v>
      </c>
      <c r="K1509" s="15">
        <f>IF(Raw_Data!I1509="","",TIMEVALUE(Raw_Data!I1509))</f>
        <v>0.42777777777777776</v>
      </c>
      <c r="L1509" s="15">
        <f>IF(Raw_Data!J1509="","",TIMEVALUE(Raw_Data!J1509))</f>
        <v>0.7729166666666667</v>
      </c>
      <c r="M1509" s="13">
        <f>Raw_Data!K1509</f>
        <v>8.2899999999999991</v>
      </c>
      <c r="N1509" s="13">
        <f>Raw_Data!L1509</f>
        <v>17</v>
      </c>
      <c r="O1509" s="13">
        <f>Raw_Data!M1509</f>
        <v>13</v>
      </c>
      <c r="P1509" s="13">
        <f t="shared" si="94"/>
        <v>4</v>
      </c>
      <c r="Q1509" s="13">
        <f>Raw_Data!O1509</f>
        <v>17</v>
      </c>
      <c r="R1509" s="16">
        <f t="shared" si="95"/>
        <v>76.470588235294116</v>
      </c>
      <c r="S1509" s="16">
        <f>Raw_Data!Q1509</f>
        <v>76.5</v>
      </c>
      <c r="T1509" s="17">
        <f>Raw_Data!R1509</f>
        <v>0.28999999999999998</v>
      </c>
      <c r="U1509" s="13" t="str">
        <f>Raw_Data!S1509</f>
        <v>High</v>
      </c>
      <c r="V1509" s="13" t="str">
        <f>Raw_Data!T1509</f>
        <v>Pending</v>
      </c>
    </row>
    <row r="1510" spans="1:22" x14ac:dyDescent="0.3">
      <c r="A1510" s="13" t="str">
        <f>Raw_Data!A1510</f>
        <v>EMP009</v>
      </c>
      <c r="B1510" s="13" t="str">
        <f>Raw_Data!B1510</f>
        <v>Arjun Nair</v>
      </c>
      <c r="C1510" s="13" t="str">
        <f>Raw_Data!C1510</f>
        <v>Sales</v>
      </c>
      <c r="D1510" s="13" t="str">
        <f>Raw_Data!D1510</f>
        <v>Sales Executive</v>
      </c>
      <c r="E1510" s="13" t="str">
        <f>Raw_Data!E1510</f>
        <v>Kolkata</v>
      </c>
      <c r="F1510" s="13" t="str">
        <f>Raw_Data!F1510</f>
        <v>Sourav Das</v>
      </c>
      <c r="G1510" s="14">
        <f>DATE(VALUE(RIGHT(Raw_Data!G1510,4)),VALUE(MID(Raw_Data!G1510,4,2)),VALUE(LEFT(Raw_Data!G1510,2)))</f>
        <v>46200</v>
      </c>
      <c r="H1510" s="13" t="str">
        <f t="shared" si="92"/>
        <v>Jun-2026</v>
      </c>
      <c r="I1510" s="13" t="str">
        <f t="shared" si="93"/>
        <v>Sat</v>
      </c>
      <c r="J1510" s="13" t="str">
        <f>Raw_Data!H1510</f>
        <v>Present</v>
      </c>
      <c r="K1510" s="15">
        <f>IF(Raw_Data!I1510="","",TIMEVALUE(Raw_Data!I1510))</f>
        <v>0.42083333333333334</v>
      </c>
      <c r="L1510" s="15">
        <f>IF(Raw_Data!J1510="","",TIMEVALUE(Raw_Data!J1510))</f>
        <v>0.73541666666666672</v>
      </c>
      <c r="M1510" s="13">
        <f>Raw_Data!K1510</f>
        <v>7.56</v>
      </c>
      <c r="N1510" s="13">
        <f>Raw_Data!L1510</f>
        <v>14</v>
      </c>
      <c r="O1510" s="13">
        <f>Raw_Data!M1510</f>
        <v>10</v>
      </c>
      <c r="P1510" s="13">
        <f t="shared" si="94"/>
        <v>4</v>
      </c>
      <c r="Q1510" s="13">
        <f>Raw_Data!O1510</f>
        <v>14</v>
      </c>
      <c r="R1510" s="16">
        <f t="shared" si="95"/>
        <v>71.428571428571431</v>
      </c>
      <c r="S1510" s="16">
        <f>Raw_Data!Q1510</f>
        <v>71.400000000000006</v>
      </c>
      <c r="T1510" s="17">
        <f>Raw_Data!R1510</f>
        <v>0</v>
      </c>
      <c r="U1510" s="13" t="str">
        <f>Raw_Data!S1510</f>
        <v>Low</v>
      </c>
      <c r="V1510" s="13" t="str">
        <f>Raw_Data!T1510</f>
        <v>Pending</v>
      </c>
    </row>
    <row r="1511" spans="1:22" x14ac:dyDescent="0.3">
      <c r="A1511" s="13" t="str">
        <f>Raw_Data!A1511</f>
        <v>EMP010</v>
      </c>
      <c r="B1511" s="13" t="str">
        <f>Raw_Data!B1511</f>
        <v>Meera Kapoor</v>
      </c>
      <c r="C1511" s="13" t="str">
        <f>Raw_Data!C1511</f>
        <v>Sales</v>
      </c>
      <c r="D1511" s="13" t="str">
        <f>Raw_Data!D1511</f>
        <v>Sales Executive</v>
      </c>
      <c r="E1511" s="13" t="str">
        <f>Raw_Data!E1511</f>
        <v>Kolkata</v>
      </c>
      <c r="F1511" s="13" t="str">
        <f>Raw_Data!F1511</f>
        <v>Sourav Das</v>
      </c>
      <c r="G1511" s="14">
        <f>DATE(VALUE(RIGHT(Raw_Data!G1511,4)),VALUE(MID(Raw_Data!G1511,4,2)),VALUE(LEFT(Raw_Data!G1511,2)))</f>
        <v>46200</v>
      </c>
      <c r="H1511" s="13" t="str">
        <f t="shared" si="92"/>
        <v>Jun-2026</v>
      </c>
      <c r="I1511" s="13" t="str">
        <f t="shared" si="93"/>
        <v>Sat</v>
      </c>
      <c r="J1511" s="13" t="str">
        <f>Raw_Data!H1511</f>
        <v>Present</v>
      </c>
      <c r="K1511" s="15">
        <f>IF(Raw_Data!I1511="","",TIMEVALUE(Raw_Data!I1511))</f>
        <v>0.42569444444444443</v>
      </c>
      <c r="L1511" s="15">
        <f>IF(Raw_Data!J1511="","",TIMEVALUE(Raw_Data!J1511))</f>
        <v>0.74513888888888891</v>
      </c>
      <c r="M1511" s="13">
        <f>Raw_Data!K1511</f>
        <v>7.67</v>
      </c>
      <c r="N1511" s="13">
        <f>Raw_Data!L1511</f>
        <v>19</v>
      </c>
      <c r="O1511" s="13">
        <f>Raw_Data!M1511</f>
        <v>14</v>
      </c>
      <c r="P1511" s="13">
        <f t="shared" si="94"/>
        <v>5</v>
      </c>
      <c r="Q1511" s="13">
        <f>Raw_Data!O1511</f>
        <v>19</v>
      </c>
      <c r="R1511" s="16">
        <f t="shared" si="95"/>
        <v>73.68421052631578</v>
      </c>
      <c r="S1511" s="16">
        <f>Raw_Data!Q1511</f>
        <v>73.7</v>
      </c>
      <c r="T1511" s="17">
        <f>Raw_Data!R1511</f>
        <v>0</v>
      </c>
      <c r="U1511" s="13" t="str">
        <f>Raw_Data!S1511</f>
        <v>Low</v>
      </c>
      <c r="V1511" s="13" t="str">
        <f>Raw_Data!T1511</f>
        <v>Pending</v>
      </c>
    </row>
    <row r="1512" spans="1:22" x14ac:dyDescent="0.3">
      <c r="A1512" s="13" t="str">
        <f>Raw_Data!A1512</f>
        <v>EMP011</v>
      </c>
      <c r="B1512" s="13" t="str">
        <f>Raw_Data!B1512</f>
        <v>Karan Malhotra</v>
      </c>
      <c r="C1512" s="13" t="str">
        <f>Raw_Data!C1512</f>
        <v>Sales</v>
      </c>
      <c r="D1512" s="13" t="str">
        <f>Raw_Data!D1512</f>
        <v>Senior Executive</v>
      </c>
      <c r="E1512" s="13" t="str">
        <f>Raw_Data!E1512</f>
        <v>Kolkata</v>
      </c>
      <c r="F1512" s="13" t="str">
        <f>Raw_Data!F1512</f>
        <v>Sourav Das</v>
      </c>
      <c r="G1512" s="14">
        <f>DATE(VALUE(RIGHT(Raw_Data!G1512,4)),VALUE(MID(Raw_Data!G1512,4,2)),VALUE(LEFT(Raw_Data!G1512,2)))</f>
        <v>46200</v>
      </c>
      <c r="H1512" s="13" t="str">
        <f t="shared" si="92"/>
        <v>Jun-2026</v>
      </c>
      <c r="I1512" s="13" t="str">
        <f t="shared" si="93"/>
        <v>Sat</v>
      </c>
      <c r="J1512" s="13" t="str">
        <f>Raw_Data!H1512</f>
        <v>Present</v>
      </c>
      <c r="K1512" s="15">
        <f>IF(Raw_Data!I1512="","",TIMEVALUE(Raw_Data!I1512))</f>
        <v>0.42777777777777776</v>
      </c>
      <c r="L1512" s="15">
        <f>IF(Raw_Data!J1512="","",TIMEVALUE(Raw_Data!J1512))</f>
        <v>0.77083333333333337</v>
      </c>
      <c r="M1512" s="13">
        <f>Raw_Data!K1512</f>
        <v>8.24</v>
      </c>
      <c r="N1512" s="13">
        <f>Raw_Data!L1512</f>
        <v>16</v>
      </c>
      <c r="O1512" s="13">
        <f>Raw_Data!M1512</f>
        <v>16</v>
      </c>
      <c r="P1512" s="13">
        <f t="shared" si="94"/>
        <v>0</v>
      </c>
      <c r="Q1512" s="13">
        <f>Raw_Data!O1512</f>
        <v>16</v>
      </c>
      <c r="R1512" s="16">
        <f t="shared" si="95"/>
        <v>100</v>
      </c>
      <c r="S1512" s="16">
        <f>Raw_Data!Q1512</f>
        <v>100</v>
      </c>
      <c r="T1512" s="17">
        <f>Raw_Data!R1512</f>
        <v>0.24</v>
      </c>
      <c r="U1512" s="13" t="str">
        <f>Raw_Data!S1512</f>
        <v>Low</v>
      </c>
      <c r="V1512" s="13" t="str">
        <f>Raw_Data!T1512</f>
        <v>Closed</v>
      </c>
    </row>
    <row r="1513" spans="1:22" x14ac:dyDescent="0.3">
      <c r="A1513" s="13" t="str">
        <f>Raw_Data!A1513</f>
        <v>EMP012</v>
      </c>
      <c r="B1513" s="13" t="str">
        <f>Raw_Data!B1513</f>
        <v>Tanya Bose</v>
      </c>
      <c r="C1513" s="13" t="str">
        <f>Raw_Data!C1513</f>
        <v>HR</v>
      </c>
      <c r="D1513" s="13" t="str">
        <f>Raw_Data!D1513</f>
        <v>HR Executive</v>
      </c>
      <c r="E1513" s="13" t="str">
        <f>Raw_Data!E1513</f>
        <v>Kolkata</v>
      </c>
      <c r="F1513" s="13" t="str">
        <f>Raw_Data!F1513</f>
        <v>Ritu Ghosh</v>
      </c>
      <c r="G1513" s="14">
        <f>DATE(VALUE(RIGHT(Raw_Data!G1513,4)),VALUE(MID(Raw_Data!G1513,4,2)),VALUE(LEFT(Raw_Data!G1513,2)))</f>
        <v>46200</v>
      </c>
      <c r="H1513" s="13" t="str">
        <f t="shared" si="92"/>
        <v>Jun-2026</v>
      </c>
      <c r="I1513" s="13" t="str">
        <f t="shared" si="93"/>
        <v>Sat</v>
      </c>
      <c r="J1513" s="13" t="str">
        <f>Raw_Data!H1513</f>
        <v>Present</v>
      </c>
      <c r="K1513" s="15">
        <f>IF(Raw_Data!I1513="","",TIMEVALUE(Raw_Data!I1513))</f>
        <v>0.37569444444444444</v>
      </c>
      <c r="L1513" s="15">
        <f>IF(Raw_Data!J1513="","",TIMEVALUE(Raw_Data!J1513))</f>
        <v>0.73263888888888884</v>
      </c>
      <c r="M1513" s="13">
        <f>Raw_Data!K1513</f>
        <v>8.58</v>
      </c>
      <c r="N1513" s="13">
        <f>Raw_Data!L1513</f>
        <v>5</v>
      </c>
      <c r="O1513" s="13">
        <f>Raw_Data!M1513</f>
        <v>3</v>
      </c>
      <c r="P1513" s="13">
        <f t="shared" si="94"/>
        <v>2</v>
      </c>
      <c r="Q1513" s="13">
        <f>Raw_Data!O1513</f>
        <v>5</v>
      </c>
      <c r="R1513" s="16">
        <f t="shared" si="95"/>
        <v>60</v>
      </c>
      <c r="S1513" s="16">
        <f>Raw_Data!Q1513</f>
        <v>60</v>
      </c>
      <c r="T1513" s="17">
        <f>Raw_Data!R1513</f>
        <v>0.57999999999999996</v>
      </c>
      <c r="U1513" s="13" t="str">
        <f>Raw_Data!S1513</f>
        <v>Medium</v>
      </c>
      <c r="V1513" s="13" t="str">
        <f>Raw_Data!T1513</f>
        <v>In Progress</v>
      </c>
    </row>
    <row r="1514" spans="1:22" x14ac:dyDescent="0.3">
      <c r="A1514" s="13" t="str">
        <f>Raw_Data!A1514</f>
        <v>EMP013</v>
      </c>
      <c r="B1514" s="13" t="str">
        <f>Raw_Data!B1514</f>
        <v>Aditya Jain</v>
      </c>
      <c r="C1514" s="13" t="str">
        <f>Raw_Data!C1514</f>
        <v>Customer Support</v>
      </c>
      <c r="D1514" s="13" t="str">
        <f>Raw_Data!D1514</f>
        <v>Support Executive</v>
      </c>
      <c r="E1514" s="13" t="str">
        <f>Raw_Data!E1514</f>
        <v>Kolkata</v>
      </c>
      <c r="F1514" s="13" t="str">
        <f>Raw_Data!F1514</f>
        <v>Ritu Ghosh</v>
      </c>
      <c r="G1514" s="14">
        <f>DATE(VALUE(RIGHT(Raw_Data!G1514,4)),VALUE(MID(Raw_Data!G1514,4,2)),VALUE(LEFT(Raw_Data!G1514,2)))</f>
        <v>46200</v>
      </c>
      <c r="H1514" s="13" t="str">
        <f t="shared" si="92"/>
        <v>Jun-2026</v>
      </c>
      <c r="I1514" s="13" t="str">
        <f t="shared" si="93"/>
        <v>Sat</v>
      </c>
      <c r="J1514" s="13" t="str">
        <f>Raw_Data!H1514</f>
        <v>Present</v>
      </c>
      <c r="K1514" s="15">
        <f>IF(Raw_Data!I1514="","",TIMEVALUE(Raw_Data!I1514))</f>
        <v>0.42499999999999999</v>
      </c>
      <c r="L1514" s="15">
        <f>IF(Raw_Data!J1514="","",TIMEVALUE(Raw_Data!J1514))</f>
        <v>0.76388888888888884</v>
      </c>
      <c r="M1514" s="13">
        <f>Raw_Data!K1514</f>
        <v>8.14</v>
      </c>
      <c r="N1514" s="13">
        <f>Raw_Data!L1514</f>
        <v>29</v>
      </c>
      <c r="O1514" s="13">
        <f>Raw_Data!M1514</f>
        <v>27</v>
      </c>
      <c r="P1514" s="13">
        <f t="shared" si="94"/>
        <v>2</v>
      </c>
      <c r="Q1514" s="13">
        <f>Raw_Data!O1514</f>
        <v>29</v>
      </c>
      <c r="R1514" s="16">
        <f t="shared" si="95"/>
        <v>93.103448275862064</v>
      </c>
      <c r="S1514" s="16">
        <f>Raw_Data!Q1514</f>
        <v>93.1</v>
      </c>
      <c r="T1514" s="17">
        <f>Raw_Data!R1514</f>
        <v>0.14000000000000001</v>
      </c>
      <c r="U1514" s="13" t="str">
        <f>Raw_Data!S1514</f>
        <v>Medium</v>
      </c>
      <c r="V1514" s="13" t="str">
        <f>Raw_Data!T1514</f>
        <v>In Progress</v>
      </c>
    </row>
    <row r="1515" spans="1:22" x14ac:dyDescent="0.3">
      <c r="A1515" s="13" t="str">
        <f>Raw_Data!A1515</f>
        <v>EMP014</v>
      </c>
      <c r="B1515" s="13" t="str">
        <f>Raw_Data!B1515</f>
        <v>Neha Agarwal</v>
      </c>
      <c r="C1515" s="13" t="str">
        <f>Raw_Data!C1515</f>
        <v>Customer Support</v>
      </c>
      <c r="D1515" s="13" t="str">
        <f>Raw_Data!D1515</f>
        <v>Support Executive</v>
      </c>
      <c r="E1515" s="13" t="str">
        <f>Raw_Data!E1515</f>
        <v>Kolkata</v>
      </c>
      <c r="F1515" s="13" t="str">
        <f>Raw_Data!F1515</f>
        <v>Ritu Ghosh</v>
      </c>
      <c r="G1515" s="14">
        <f>DATE(VALUE(RIGHT(Raw_Data!G1515,4)),VALUE(MID(Raw_Data!G1515,4,2)),VALUE(LEFT(Raw_Data!G1515,2)))</f>
        <v>46200</v>
      </c>
      <c r="H1515" s="13" t="str">
        <f t="shared" si="92"/>
        <v>Jun-2026</v>
      </c>
      <c r="I1515" s="13" t="str">
        <f t="shared" si="93"/>
        <v>Sat</v>
      </c>
      <c r="J1515" s="13" t="str">
        <f>Raw_Data!H1515</f>
        <v>Present</v>
      </c>
      <c r="K1515" s="15">
        <f>IF(Raw_Data!I1515="","",TIMEVALUE(Raw_Data!I1515))</f>
        <v>0.38263888888888886</v>
      </c>
      <c r="L1515" s="15">
        <f>IF(Raw_Data!J1515="","",TIMEVALUE(Raw_Data!J1515))</f>
        <v>0.74583333333333335</v>
      </c>
      <c r="M1515" s="13">
        <f>Raw_Data!K1515</f>
        <v>8.73</v>
      </c>
      <c r="N1515" s="13">
        <f>Raw_Data!L1515</f>
        <v>37</v>
      </c>
      <c r="O1515" s="13">
        <f>Raw_Data!M1515</f>
        <v>35</v>
      </c>
      <c r="P1515" s="13">
        <f t="shared" si="94"/>
        <v>2</v>
      </c>
      <c r="Q1515" s="13">
        <f>Raw_Data!O1515</f>
        <v>37</v>
      </c>
      <c r="R1515" s="16">
        <f t="shared" si="95"/>
        <v>94.594594594594597</v>
      </c>
      <c r="S1515" s="16">
        <f>Raw_Data!Q1515</f>
        <v>94.6</v>
      </c>
      <c r="T1515" s="17">
        <f>Raw_Data!R1515</f>
        <v>0.73</v>
      </c>
      <c r="U1515" s="13" t="str">
        <f>Raw_Data!S1515</f>
        <v>Low</v>
      </c>
      <c r="V1515" s="13" t="str">
        <f>Raw_Data!T1515</f>
        <v>In Progress</v>
      </c>
    </row>
    <row r="1516" spans="1:22" x14ac:dyDescent="0.3">
      <c r="A1516" s="13" t="str">
        <f>Raw_Data!A1516</f>
        <v>EMP015</v>
      </c>
      <c r="B1516" s="13" t="str">
        <f>Raw_Data!B1516</f>
        <v>Siddharth Roy</v>
      </c>
      <c r="C1516" s="13" t="str">
        <f>Raw_Data!C1516</f>
        <v>Customer Support</v>
      </c>
      <c r="D1516" s="13" t="str">
        <f>Raw_Data!D1516</f>
        <v>Senior Executive</v>
      </c>
      <c r="E1516" s="13" t="str">
        <f>Raw_Data!E1516</f>
        <v>Kolkata</v>
      </c>
      <c r="F1516" s="13" t="str">
        <f>Raw_Data!F1516</f>
        <v>Ritu Ghosh</v>
      </c>
      <c r="G1516" s="14">
        <f>DATE(VALUE(RIGHT(Raw_Data!G1516,4)),VALUE(MID(Raw_Data!G1516,4,2)),VALUE(LEFT(Raw_Data!G1516,2)))</f>
        <v>46200</v>
      </c>
      <c r="H1516" s="13" t="str">
        <f t="shared" si="92"/>
        <v>Jun-2026</v>
      </c>
      <c r="I1516" s="13" t="str">
        <f t="shared" si="93"/>
        <v>Sat</v>
      </c>
      <c r="J1516" s="13" t="str">
        <f>Raw_Data!H1516</f>
        <v>Present</v>
      </c>
      <c r="K1516" s="15">
        <f>IF(Raw_Data!I1516="","",TIMEVALUE(Raw_Data!I1516))</f>
        <v>0.38611111111111113</v>
      </c>
      <c r="L1516" s="15">
        <f>IF(Raw_Data!J1516="","",TIMEVALUE(Raw_Data!J1516))</f>
        <v>0.77638888888888891</v>
      </c>
      <c r="M1516" s="13">
        <f>Raw_Data!K1516</f>
        <v>9.3800000000000008</v>
      </c>
      <c r="N1516" s="13">
        <f>Raw_Data!L1516</f>
        <v>22</v>
      </c>
      <c r="O1516" s="13">
        <f>Raw_Data!M1516</f>
        <v>22</v>
      </c>
      <c r="P1516" s="13">
        <f t="shared" si="94"/>
        <v>0</v>
      </c>
      <c r="Q1516" s="13">
        <f>Raw_Data!O1516</f>
        <v>22</v>
      </c>
      <c r="R1516" s="16">
        <f t="shared" si="95"/>
        <v>100</v>
      </c>
      <c r="S1516" s="16">
        <f>Raw_Data!Q1516</f>
        <v>100</v>
      </c>
      <c r="T1516" s="17">
        <f>Raw_Data!R1516</f>
        <v>1.38</v>
      </c>
      <c r="U1516" s="13" t="str">
        <f>Raw_Data!S1516</f>
        <v>Low</v>
      </c>
      <c r="V1516" s="13" t="str">
        <f>Raw_Data!T1516</f>
        <v>Closed</v>
      </c>
    </row>
    <row r="1517" spans="1:22" x14ac:dyDescent="0.3">
      <c r="A1517" s="13" t="str">
        <f>Raw_Data!A1517</f>
        <v>EMP016</v>
      </c>
      <c r="B1517" s="13" t="str">
        <f>Raw_Data!B1517</f>
        <v>Pooja Saha</v>
      </c>
      <c r="C1517" s="13" t="str">
        <f>Raw_Data!C1517</f>
        <v>Operations</v>
      </c>
      <c r="D1517" s="13" t="str">
        <f>Raw_Data!D1517</f>
        <v>Process Executive</v>
      </c>
      <c r="E1517" s="13" t="str">
        <f>Raw_Data!E1517</f>
        <v>Durgapur</v>
      </c>
      <c r="F1517" s="13" t="str">
        <f>Raw_Data!F1517</f>
        <v>Amit Roy</v>
      </c>
      <c r="G1517" s="14">
        <f>DATE(VALUE(RIGHT(Raw_Data!G1517,4)),VALUE(MID(Raw_Data!G1517,4,2)),VALUE(LEFT(Raw_Data!G1517,2)))</f>
        <v>46200</v>
      </c>
      <c r="H1517" s="13" t="str">
        <f t="shared" si="92"/>
        <v>Jun-2026</v>
      </c>
      <c r="I1517" s="13" t="str">
        <f t="shared" si="93"/>
        <v>Sat</v>
      </c>
      <c r="J1517" s="13" t="str">
        <f>Raw_Data!H1517</f>
        <v>Present</v>
      </c>
      <c r="K1517" s="15">
        <f>IF(Raw_Data!I1517="","",TIMEVALUE(Raw_Data!I1517))</f>
        <v>0.38194444444444442</v>
      </c>
      <c r="L1517" s="15">
        <f>IF(Raw_Data!J1517="","",TIMEVALUE(Raw_Data!J1517))</f>
        <v>0.75</v>
      </c>
      <c r="M1517" s="13">
        <f>Raw_Data!K1517</f>
        <v>8.84</v>
      </c>
      <c r="N1517" s="13">
        <f>Raw_Data!L1517</f>
        <v>18</v>
      </c>
      <c r="O1517" s="13">
        <f>Raw_Data!M1517</f>
        <v>13</v>
      </c>
      <c r="P1517" s="13">
        <f t="shared" si="94"/>
        <v>5</v>
      </c>
      <c r="Q1517" s="13">
        <f>Raw_Data!O1517</f>
        <v>18</v>
      </c>
      <c r="R1517" s="16">
        <f t="shared" si="95"/>
        <v>72.222222222222214</v>
      </c>
      <c r="S1517" s="16">
        <f>Raw_Data!Q1517</f>
        <v>72.2</v>
      </c>
      <c r="T1517" s="17">
        <f>Raw_Data!R1517</f>
        <v>0.84</v>
      </c>
      <c r="U1517" s="13" t="str">
        <f>Raw_Data!S1517</f>
        <v>Low</v>
      </c>
      <c r="V1517" s="13" t="str">
        <f>Raw_Data!T1517</f>
        <v>Pending</v>
      </c>
    </row>
    <row r="1518" spans="1:22" x14ac:dyDescent="0.3">
      <c r="A1518" s="13" t="str">
        <f>Raw_Data!A1518</f>
        <v>EMP017</v>
      </c>
      <c r="B1518" s="13" t="str">
        <f>Raw_Data!B1518</f>
        <v>Abhishek Paul</v>
      </c>
      <c r="C1518" s="13" t="str">
        <f>Raw_Data!C1518</f>
        <v>Operations</v>
      </c>
      <c r="D1518" s="13" t="str">
        <f>Raw_Data!D1518</f>
        <v>Process Executive</v>
      </c>
      <c r="E1518" s="13" t="str">
        <f>Raw_Data!E1518</f>
        <v>Durgapur</v>
      </c>
      <c r="F1518" s="13" t="str">
        <f>Raw_Data!F1518</f>
        <v>Amit Roy</v>
      </c>
      <c r="G1518" s="14">
        <f>DATE(VALUE(RIGHT(Raw_Data!G1518,4)),VALUE(MID(Raw_Data!G1518,4,2)),VALUE(LEFT(Raw_Data!G1518,2)))</f>
        <v>46200</v>
      </c>
      <c r="H1518" s="13" t="str">
        <f t="shared" si="92"/>
        <v>Jun-2026</v>
      </c>
      <c r="I1518" s="13" t="str">
        <f t="shared" si="93"/>
        <v>Sat</v>
      </c>
      <c r="J1518" s="13" t="str">
        <f>Raw_Data!H1518</f>
        <v>Present</v>
      </c>
      <c r="K1518" s="15">
        <f>IF(Raw_Data!I1518="","",TIMEVALUE(Raw_Data!I1518))</f>
        <v>0.38541666666666669</v>
      </c>
      <c r="L1518" s="15">
        <f>IF(Raw_Data!J1518="","",TIMEVALUE(Raw_Data!J1518))</f>
        <v>0.72777777777777775</v>
      </c>
      <c r="M1518" s="13">
        <f>Raw_Data!K1518</f>
        <v>8.23</v>
      </c>
      <c r="N1518" s="13">
        <f>Raw_Data!L1518</f>
        <v>37</v>
      </c>
      <c r="O1518" s="13">
        <f>Raw_Data!M1518</f>
        <v>37</v>
      </c>
      <c r="P1518" s="13">
        <f t="shared" si="94"/>
        <v>0</v>
      </c>
      <c r="Q1518" s="13">
        <f>Raw_Data!O1518</f>
        <v>37</v>
      </c>
      <c r="R1518" s="16">
        <f t="shared" si="95"/>
        <v>100</v>
      </c>
      <c r="S1518" s="16">
        <f>Raw_Data!Q1518</f>
        <v>100</v>
      </c>
      <c r="T1518" s="17">
        <f>Raw_Data!R1518</f>
        <v>0.23</v>
      </c>
      <c r="U1518" s="13" t="str">
        <f>Raw_Data!S1518</f>
        <v>Low</v>
      </c>
      <c r="V1518" s="13" t="str">
        <f>Raw_Data!T1518</f>
        <v>Closed</v>
      </c>
    </row>
    <row r="1519" spans="1:22" x14ac:dyDescent="0.3">
      <c r="A1519" s="13" t="str">
        <f>Raw_Data!A1519</f>
        <v>EMP018</v>
      </c>
      <c r="B1519" s="13" t="str">
        <f>Raw_Data!B1519</f>
        <v>Nandini Ghosh</v>
      </c>
      <c r="C1519" s="13" t="str">
        <f>Raw_Data!C1519</f>
        <v>Finance</v>
      </c>
      <c r="D1519" s="13" t="str">
        <f>Raw_Data!D1519</f>
        <v>Finance Executive</v>
      </c>
      <c r="E1519" s="13" t="str">
        <f>Raw_Data!E1519</f>
        <v>Durgapur</v>
      </c>
      <c r="F1519" s="13" t="str">
        <f>Raw_Data!F1519</f>
        <v>Neha Sen</v>
      </c>
      <c r="G1519" s="14">
        <f>DATE(VALUE(RIGHT(Raw_Data!G1519,4)),VALUE(MID(Raw_Data!G1519,4,2)),VALUE(LEFT(Raw_Data!G1519,2)))</f>
        <v>46200</v>
      </c>
      <c r="H1519" s="13" t="str">
        <f t="shared" si="92"/>
        <v>Jun-2026</v>
      </c>
      <c r="I1519" s="13" t="str">
        <f t="shared" si="93"/>
        <v>Sat</v>
      </c>
      <c r="J1519" s="13" t="str">
        <f>Raw_Data!H1519</f>
        <v>Present</v>
      </c>
      <c r="K1519" s="15">
        <f>IF(Raw_Data!I1519="","",TIMEVALUE(Raw_Data!I1519))</f>
        <v>0.38819444444444445</v>
      </c>
      <c r="L1519" s="15">
        <f>IF(Raw_Data!J1519="","",TIMEVALUE(Raw_Data!J1519))</f>
        <v>0.72361111111111109</v>
      </c>
      <c r="M1519" s="13">
        <f>Raw_Data!K1519</f>
        <v>8.0500000000000007</v>
      </c>
      <c r="N1519" s="13">
        <f>Raw_Data!L1519</f>
        <v>17</v>
      </c>
      <c r="O1519" s="13">
        <f>Raw_Data!M1519</f>
        <v>14</v>
      </c>
      <c r="P1519" s="13">
        <f t="shared" si="94"/>
        <v>3</v>
      </c>
      <c r="Q1519" s="13">
        <f>Raw_Data!O1519</f>
        <v>17</v>
      </c>
      <c r="R1519" s="16">
        <f t="shared" si="95"/>
        <v>82.35294117647058</v>
      </c>
      <c r="S1519" s="16">
        <f>Raw_Data!Q1519</f>
        <v>82.4</v>
      </c>
      <c r="T1519" s="17">
        <f>Raw_Data!R1519</f>
        <v>0.05</v>
      </c>
      <c r="U1519" s="13" t="str">
        <f>Raw_Data!S1519</f>
        <v>Low</v>
      </c>
      <c r="V1519" s="13" t="str">
        <f>Raw_Data!T1519</f>
        <v>In Progress</v>
      </c>
    </row>
    <row r="1520" spans="1:22" x14ac:dyDescent="0.3">
      <c r="A1520" s="13" t="str">
        <f>Raw_Data!A1520</f>
        <v>EMP019</v>
      </c>
      <c r="B1520" s="13" t="str">
        <f>Raw_Data!B1520</f>
        <v>Manish Kumar</v>
      </c>
      <c r="C1520" s="13" t="str">
        <f>Raw_Data!C1520</f>
        <v>Sales</v>
      </c>
      <c r="D1520" s="13" t="str">
        <f>Raw_Data!D1520</f>
        <v>Sales Executive</v>
      </c>
      <c r="E1520" s="13" t="str">
        <f>Raw_Data!E1520</f>
        <v>Durgapur</v>
      </c>
      <c r="F1520" s="13" t="str">
        <f>Raw_Data!F1520</f>
        <v>Sourav Das</v>
      </c>
      <c r="G1520" s="14">
        <f>DATE(VALUE(RIGHT(Raw_Data!G1520,4)),VALUE(MID(Raw_Data!G1520,4,2)),VALUE(LEFT(Raw_Data!G1520,2)))</f>
        <v>46200</v>
      </c>
      <c r="H1520" s="13" t="str">
        <f t="shared" si="92"/>
        <v>Jun-2026</v>
      </c>
      <c r="I1520" s="13" t="str">
        <f t="shared" si="93"/>
        <v>Sat</v>
      </c>
      <c r="J1520" s="13" t="str">
        <f>Raw_Data!H1520</f>
        <v>Present</v>
      </c>
      <c r="K1520" s="15">
        <f>IF(Raw_Data!I1520="","",TIMEVALUE(Raw_Data!I1520))</f>
        <v>0.41875000000000001</v>
      </c>
      <c r="L1520" s="15">
        <f>IF(Raw_Data!J1520="","",TIMEVALUE(Raw_Data!J1520))</f>
        <v>0.72291666666666665</v>
      </c>
      <c r="M1520" s="13">
        <f>Raw_Data!K1520</f>
        <v>7.31</v>
      </c>
      <c r="N1520" s="13">
        <f>Raw_Data!L1520</f>
        <v>27</v>
      </c>
      <c r="O1520" s="13">
        <f>Raw_Data!M1520</f>
        <v>21</v>
      </c>
      <c r="P1520" s="13">
        <f t="shared" si="94"/>
        <v>6</v>
      </c>
      <c r="Q1520" s="13">
        <f>Raw_Data!O1520</f>
        <v>27</v>
      </c>
      <c r="R1520" s="16">
        <f t="shared" si="95"/>
        <v>77.777777777777786</v>
      </c>
      <c r="S1520" s="16">
        <f>Raw_Data!Q1520</f>
        <v>77.8</v>
      </c>
      <c r="T1520" s="17">
        <f>Raw_Data!R1520</f>
        <v>0</v>
      </c>
      <c r="U1520" s="13" t="str">
        <f>Raw_Data!S1520</f>
        <v>Low</v>
      </c>
      <c r="V1520" s="13" t="str">
        <f>Raw_Data!T1520</f>
        <v>Pending</v>
      </c>
    </row>
    <row r="1521" spans="1:22" x14ac:dyDescent="0.3">
      <c r="A1521" s="13" t="str">
        <f>Raw_Data!A1521</f>
        <v>EMP020</v>
      </c>
      <c r="B1521" s="13" t="str">
        <f>Raw_Data!B1521</f>
        <v>Riya Chatterjee</v>
      </c>
      <c r="C1521" s="13" t="str">
        <f>Raw_Data!C1521</f>
        <v>Customer Support</v>
      </c>
      <c r="D1521" s="13" t="str">
        <f>Raw_Data!D1521</f>
        <v>Support Executive</v>
      </c>
      <c r="E1521" s="13" t="str">
        <f>Raw_Data!E1521</f>
        <v>Durgapur</v>
      </c>
      <c r="F1521" s="13" t="str">
        <f>Raw_Data!F1521</f>
        <v>Ritu Ghosh</v>
      </c>
      <c r="G1521" s="14">
        <f>DATE(VALUE(RIGHT(Raw_Data!G1521,4)),VALUE(MID(Raw_Data!G1521,4,2)),VALUE(LEFT(Raw_Data!G1521,2)))</f>
        <v>46200</v>
      </c>
      <c r="H1521" s="13" t="str">
        <f t="shared" si="92"/>
        <v>Jun-2026</v>
      </c>
      <c r="I1521" s="13" t="str">
        <f t="shared" si="93"/>
        <v>Sat</v>
      </c>
      <c r="J1521" s="13" t="str">
        <f>Raw_Data!H1521</f>
        <v>Present</v>
      </c>
      <c r="K1521" s="15">
        <f>IF(Raw_Data!I1521="","",TIMEVALUE(Raw_Data!I1521))</f>
        <v>0.37708333333333333</v>
      </c>
      <c r="L1521" s="15">
        <f>IF(Raw_Data!J1521="","",TIMEVALUE(Raw_Data!J1521))</f>
        <v>0.68680555555555556</v>
      </c>
      <c r="M1521" s="13">
        <f>Raw_Data!K1521</f>
        <v>7.44</v>
      </c>
      <c r="N1521" s="13">
        <f>Raw_Data!L1521</f>
        <v>28</v>
      </c>
      <c r="O1521" s="13">
        <f>Raw_Data!M1521</f>
        <v>28</v>
      </c>
      <c r="P1521" s="13">
        <f t="shared" si="94"/>
        <v>0</v>
      </c>
      <c r="Q1521" s="13">
        <f>Raw_Data!O1521</f>
        <v>28</v>
      </c>
      <c r="R1521" s="16">
        <f t="shared" si="95"/>
        <v>100</v>
      </c>
      <c r="S1521" s="16">
        <f>Raw_Data!Q1521</f>
        <v>100</v>
      </c>
      <c r="T1521" s="17">
        <f>Raw_Data!R1521</f>
        <v>0</v>
      </c>
      <c r="U1521" s="13" t="str">
        <f>Raw_Data!S1521</f>
        <v>Low</v>
      </c>
      <c r="V1521" s="13" t="str">
        <f>Raw_Data!T1521</f>
        <v>Closed</v>
      </c>
    </row>
    <row r="1522" spans="1:22" x14ac:dyDescent="0.3">
      <c r="A1522" s="13" t="str">
        <f>Raw_Data!A1522</f>
        <v>EMP001</v>
      </c>
      <c r="B1522" s="13" t="str">
        <f>Raw_Data!B1522</f>
        <v>Aarav Sharma</v>
      </c>
      <c r="C1522" s="13" t="str">
        <f>Raw_Data!C1522</f>
        <v>Operations</v>
      </c>
      <c r="D1522" s="13" t="str">
        <f>Raw_Data!D1522</f>
        <v>MIS Executive</v>
      </c>
      <c r="E1522" s="13" t="str">
        <f>Raw_Data!E1522</f>
        <v>Kolkata</v>
      </c>
      <c r="F1522" s="13" t="str">
        <f>Raw_Data!F1522</f>
        <v>Amit Roy</v>
      </c>
      <c r="G1522" s="14">
        <f>DATE(VALUE(RIGHT(Raw_Data!G1522,4)),VALUE(MID(Raw_Data!G1522,4,2)),VALUE(LEFT(Raw_Data!G1522,2)))</f>
        <v>46202</v>
      </c>
      <c r="H1522" s="13" t="str">
        <f t="shared" si="92"/>
        <v>Jun-2026</v>
      </c>
      <c r="I1522" s="13" t="str">
        <f t="shared" si="93"/>
        <v>Mon</v>
      </c>
      <c r="J1522" s="13" t="str">
        <f>Raw_Data!H1522</f>
        <v>Present</v>
      </c>
      <c r="K1522" s="15">
        <f>IF(Raw_Data!I1522="","",TIMEVALUE(Raw_Data!I1522))</f>
        <v>0.42430555555555555</v>
      </c>
      <c r="L1522" s="15">
        <f>IF(Raw_Data!J1522="","",TIMEVALUE(Raw_Data!J1522))</f>
        <v>0.82291666666666663</v>
      </c>
      <c r="M1522" s="13">
        <f>Raw_Data!K1522</f>
        <v>9.58</v>
      </c>
      <c r="N1522" s="13">
        <f>Raw_Data!L1522</f>
        <v>23</v>
      </c>
      <c r="O1522" s="13">
        <f>Raw_Data!M1522</f>
        <v>19</v>
      </c>
      <c r="P1522" s="13">
        <f t="shared" si="94"/>
        <v>4</v>
      </c>
      <c r="Q1522" s="13">
        <f>Raw_Data!O1522</f>
        <v>23</v>
      </c>
      <c r="R1522" s="16">
        <f t="shared" si="95"/>
        <v>82.608695652173907</v>
      </c>
      <c r="S1522" s="16">
        <f>Raw_Data!Q1522</f>
        <v>82.6</v>
      </c>
      <c r="T1522" s="17">
        <f>Raw_Data!R1522</f>
        <v>1.58</v>
      </c>
      <c r="U1522" s="13" t="str">
        <f>Raw_Data!S1522</f>
        <v>Low</v>
      </c>
      <c r="V1522" s="13" t="str">
        <f>Raw_Data!T1522</f>
        <v>Pending</v>
      </c>
    </row>
    <row r="1523" spans="1:22" x14ac:dyDescent="0.3">
      <c r="A1523" s="13" t="str">
        <f>Raw_Data!A1523</f>
        <v>EMP002</v>
      </c>
      <c r="B1523" s="13" t="str">
        <f>Raw_Data!B1523</f>
        <v>Priya Singh</v>
      </c>
      <c r="C1523" s="13" t="str">
        <f>Raw_Data!C1523</f>
        <v>Operations</v>
      </c>
      <c r="D1523" s="13" t="str">
        <f>Raw_Data!D1523</f>
        <v>Process Executive</v>
      </c>
      <c r="E1523" s="13" t="str">
        <f>Raw_Data!E1523</f>
        <v>Kolkata</v>
      </c>
      <c r="F1523" s="13" t="str">
        <f>Raw_Data!F1523</f>
        <v>Amit Roy</v>
      </c>
      <c r="G1523" s="14">
        <f>DATE(VALUE(RIGHT(Raw_Data!G1523,4)),VALUE(MID(Raw_Data!G1523,4,2)),VALUE(LEFT(Raw_Data!G1523,2)))</f>
        <v>46202</v>
      </c>
      <c r="H1523" s="13" t="str">
        <f t="shared" si="92"/>
        <v>Jun-2026</v>
      </c>
      <c r="I1523" s="13" t="str">
        <f t="shared" si="93"/>
        <v>Mon</v>
      </c>
      <c r="J1523" s="13" t="str">
        <f>Raw_Data!H1523</f>
        <v>Present</v>
      </c>
      <c r="K1523" s="15">
        <f>IF(Raw_Data!I1523="","",TIMEVALUE(Raw_Data!I1523))</f>
        <v>0.38611111111111113</v>
      </c>
      <c r="L1523" s="15">
        <f>IF(Raw_Data!J1523="","",TIMEVALUE(Raw_Data!J1523))</f>
        <v>0.7631944444444444</v>
      </c>
      <c r="M1523" s="13">
        <f>Raw_Data!K1523</f>
        <v>9.06</v>
      </c>
      <c r="N1523" s="13">
        <f>Raw_Data!L1523</f>
        <v>29</v>
      </c>
      <c r="O1523" s="13">
        <f>Raw_Data!M1523</f>
        <v>29</v>
      </c>
      <c r="P1523" s="13">
        <f t="shared" si="94"/>
        <v>0</v>
      </c>
      <c r="Q1523" s="13">
        <f>Raw_Data!O1523</f>
        <v>29</v>
      </c>
      <c r="R1523" s="16">
        <f t="shared" si="95"/>
        <v>100</v>
      </c>
      <c r="S1523" s="16">
        <f>Raw_Data!Q1523</f>
        <v>100</v>
      </c>
      <c r="T1523" s="17">
        <f>Raw_Data!R1523</f>
        <v>1.06</v>
      </c>
      <c r="U1523" s="13" t="str">
        <f>Raw_Data!S1523</f>
        <v>Low</v>
      </c>
      <c r="V1523" s="13" t="str">
        <f>Raw_Data!T1523</f>
        <v>Closed</v>
      </c>
    </row>
    <row r="1524" spans="1:22" x14ac:dyDescent="0.3">
      <c r="A1524" s="13" t="str">
        <f>Raw_Data!A1524</f>
        <v>EMP003</v>
      </c>
      <c r="B1524" s="13" t="str">
        <f>Raw_Data!B1524</f>
        <v>Rahul Verma</v>
      </c>
      <c r="C1524" s="13" t="str">
        <f>Raw_Data!C1524</f>
        <v>Operations</v>
      </c>
      <c r="D1524" s="13" t="str">
        <f>Raw_Data!D1524</f>
        <v>Process Executive</v>
      </c>
      <c r="E1524" s="13" t="str">
        <f>Raw_Data!E1524</f>
        <v>Kolkata</v>
      </c>
      <c r="F1524" s="13" t="str">
        <f>Raw_Data!F1524</f>
        <v>Amit Roy</v>
      </c>
      <c r="G1524" s="14">
        <f>DATE(VALUE(RIGHT(Raw_Data!G1524,4)),VALUE(MID(Raw_Data!G1524,4,2)),VALUE(LEFT(Raw_Data!G1524,2)))</f>
        <v>46202</v>
      </c>
      <c r="H1524" s="13" t="str">
        <f t="shared" si="92"/>
        <v>Jun-2026</v>
      </c>
      <c r="I1524" s="13" t="str">
        <f t="shared" si="93"/>
        <v>Mon</v>
      </c>
      <c r="J1524" s="13" t="str">
        <f>Raw_Data!H1524</f>
        <v>Present</v>
      </c>
      <c r="K1524" s="15">
        <f>IF(Raw_Data!I1524="","",TIMEVALUE(Raw_Data!I1524))</f>
        <v>0.41875000000000001</v>
      </c>
      <c r="L1524" s="15">
        <f>IF(Raw_Data!J1524="","",TIMEVALUE(Raw_Data!J1524))</f>
        <v>0.74583333333333335</v>
      </c>
      <c r="M1524" s="13">
        <f>Raw_Data!K1524</f>
        <v>7.85</v>
      </c>
      <c r="N1524" s="13">
        <f>Raw_Data!L1524</f>
        <v>16</v>
      </c>
      <c r="O1524" s="13">
        <f>Raw_Data!M1524</f>
        <v>12</v>
      </c>
      <c r="P1524" s="13">
        <f t="shared" si="94"/>
        <v>4</v>
      </c>
      <c r="Q1524" s="13">
        <f>Raw_Data!O1524</f>
        <v>16</v>
      </c>
      <c r="R1524" s="16">
        <f t="shared" si="95"/>
        <v>75</v>
      </c>
      <c r="S1524" s="16">
        <f>Raw_Data!Q1524</f>
        <v>75</v>
      </c>
      <c r="T1524" s="17">
        <f>Raw_Data!R1524</f>
        <v>0</v>
      </c>
      <c r="U1524" s="13" t="str">
        <f>Raw_Data!S1524</f>
        <v>Medium</v>
      </c>
      <c r="V1524" s="13" t="str">
        <f>Raw_Data!T1524</f>
        <v>Pending</v>
      </c>
    </row>
    <row r="1525" spans="1:22" x14ac:dyDescent="0.3">
      <c r="A1525" s="13" t="str">
        <f>Raw_Data!A1525</f>
        <v>EMP004</v>
      </c>
      <c r="B1525" s="13" t="str">
        <f>Raw_Data!B1525</f>
        <v>Sneha Das</v>
      </c>
      <c r="C1525" s="13" t="str">
        <f>Raw_Data!C1525</f>
        <v>Operations</v>
      </c>
      <c r="D1525" s="13" t="str">
        <f>Raw_Data!D1525</f>
        <v>Senior Executive</v>
      </c>
      <c r="E1525" s="13" t="str">
        <f>Raw_Data!E1525</f>
        <v>Kolkata</v>
      </c>
      <c r="F1525" s="13" t="str">
        <f>Raw_Data!F1525</f>
        <v>Amit Roy</v>
      </c>
      <c r="G1525" s="14">
        <f>DATE(VALUE(RIGHT(Raw_Data!G1525,4)),VALUE(MID(Raw_Data!G1525,4,2)),VALUE(LEFT(Raw_Data!G1525,2)))</f>
        <v>46202</v>
      </c>
      <c r="H1525" s="13" t="str">
        <f t="shared" si="92"/>
        <v>Jun-2026</v>
      </c>
      <c r="I1525" s="13" t="str">
        <f t="shared" si="93"/>
        <v>Mon</v>
      </c>
      <c r="J1525" s="13" t="str">
        <f>Raw_Data!H1525</f>
        <v>Present</v>
      </c>
      <c r="K1525" s="15">
        <f>IF(Raw_Data!I1525="","",TIMEVALUE(Raw_Data!I1525))</f>
        <v>0.38263888888888886</v>
      </c>
      <c r="L1525" s="15">
        <f>IF(Raw_Data!J1525="","",TIMEVALUE(Raw_Data!J1525))</f>
        <v>0.7319444444444444</v>
      </c>
      <c r="M1525" s="13">
        <f>Raw_Data!K1525</f>
        <v>8.39</v>
      </c>
      <c r="N1525" s="13">
        <f>Raw_Data!L1525</f>
        <v>23</v>
      </c>
      <c r="O1525" s="13">
        <f>Raw_Data!M1525</f>
        <v>18</v>
      </c>
      <c r="P1525" s="13">
        <f t="shared" si="94"/>
        <v>5</v>
      </c>
      <c r="Q1525" s="13">
        <f>Raw_Data!O1525</f>
        <v>23</v>
      </c>
      <c r="R1525" s="16">
        <f t="shared" si="95"/>
        <v>78.260869565217391</v>
      </c>
      <c r="S1525" s="16">
        <f>Raw_Data!Q1525</f>
        <v>78.3</v>
      </c>
      <c r="T1525" s="17">
        <f>Raw_Data!R1525</f>
        <v>0.39</v>
      </c>
      <c r="U1525" s="13" t="str">
        <f>Raw_Data!S1525</f>
        <v>Medium</v>
      </c>
      <c r="V1525" s="13" t="str">
        <f>Raw_Data!T1525</f>
        <v>Pending</v>
      </c>
    </row>
    <row r="1526" spans="1:22" x14ac:dyDescent="0.3">
      <c r="A1526" s="13" t="str">
        <f>Raw_Data!A1526</f>
        <v>EMP005</v>
      </c>
      <c r="B1526" s="13" t="str">
        <f>Raw_Data!B1526</f>
        <v>Vikram Patel</v>
      </c>
      <c r="C1526" s="13" t="str">
        <f>Raw_Data!C1526</f>
        <v>Operations</v>
      </c>
      <c r="D1526" s="13" t="str">
        <f>Raw_Data!D1526</f>
        <v>Process Executive</v>
      </c>
      <c r="E1526" s="13" t="str">
        <f>Raw_Data!E1526</f>
        <v>Kolkata</v>
      </c>
      <c r="F1526" s="13" t="str">
        <f>Raw_Data!F1526</f>
        <v>Amit Roy</v>
      </c>
      <c r="G1526" s="14">
        <f>DATE(VALUE(RIGHT(Raw_Data!G1526,4)),VALUE(MID(Raw_Data!G1526,4,2)),VALUE(LEFT(Raw_Data!G1526,2)))</f>
        <v>46202</v>
      </c>
      <c r="H1526" s="13" t="str">
        <f t="shared" si="92"/>
        <v>Jun-2026</v>
      </c>
      <c r="I1526" s="13" t="str">
        <f t="shared" si="93"/>
        <v>Mon</v>
      </c>
      <c r="J1526" s="13" t="str">
        <f>Raw_Data!H1526</f>
        <v>Leave</v>
      </c>
      <c r="K1526" s="15" t="str">
        <f>IF(Raw_Data!I1526="","",TIMEVALUE(Raw_Data!I1526))</f>
        <v/>
      </c>
      <c r="L1526" s="15" t="str">
        <f>IF(Raw_Data!J1526="","",TIMEVALUE(Raw_Data!J1526))</f>
        <v/>
      </c>
      <c r="M1526" s="13">
        <f>Raw_Data!K1526</f>
        <v>0</v>
      </c>
      <c r="N1526" s="13">
        <f>Raw_Data!L1526</f>
        <v>0</v>
      </c>
      <c r="O1526" s="13">
        <f>Raw_Data!M1526</f>
        <v>0</v>
      </c>
      <c r="P1526" s="13">
        <f t="shared" si="94"/>
        <v>0</v>
      </c>
      <c r="Q1526" s="13">
        <f>Raw_Data!O1526</f>
        <v>0</v>
      </c>
      <c r="R1526" s="16">
        <f t="shared" si="95"/>
        <v>0</v>
      </c>
      <c r="S1526" s="16">
        <f>Raw_Data!Q1526</f>
        <v>0</v>
      </c>
      <c r="T1526" s="17">
        <f>Raw_Data!R1526</f>
        <v>0</v>
      </c>
      <c r="U1526" s="13" t="str">
        <f>Raw_Data!S1526</f>
        <v>Low</v>
      </c>
      <c r="V1526" s="13" t="str">
        <f>Raw_Data!T1526</f>
        <v>Closed</v>
      </c>
    </row>
    <row r="1527" spans="1:22" x14ac:dyDescent="0.3">
      <c r="A1527" s="13" t="str">
        <f>Raw_Data!A1527</f>
        <v>EMP006</v>
      </c>
      <c r="B1527" s="13" t="str">
        <f>Raw_Data!B1527</f>
        <v>Ananya Gupta</v>
      </c>
      <c r="C1527" s="13" t="str">
        <f>Raw_Data!C1527</f>
        <v>Finance</v>
      </c>
      <c r="D1527" s="13" t="str">
        <f>Raw_Data!D1527</f>
        <v>Finance Executive</v>
      </c>
      <c r="E1527" s="13" t="str">
        <f>Raw_Data!E1527</f>
        <v>Kolkata</v>
      </c>
      <c r="F1527" s="13" t="str">
        <f>Raw_Data!F1527</f>
        <v>Neha Sen</v>
      </c>
      <c r="G1527" s="14">
        <f>DATE(VALUE(RIGHT(Raw_Data!G1527,4)),VALUE(MID(Raw_Data!G1527,4,2)),VALUE(LEFT(Raw_Data!G1527,2)))</f>
        <v>46202</v>
      </c>
      <c r="H1527" s="13" t="str">
        <f t="shared" si="92"/>
        <v>Jun-2026</v>
      </c>
      <c r="I1527" s="13" t="str">
        <f t="shared" si="93"/>
        <v>Mon</v>
      </c>
      <c r="J1527" s="13" t="str">
        <f>Raw_Data!H1527</f>
        <v>Present</v>
      </c>
      <c r="K1527" s="15">
        <f>IF(Raw_Data!I1527="","",TIMEVALUE(Raw_Data!I1527))</f>
        <v>0.37916666666666665</v>
      </c>
      <c r="L1527" s="15">
        <f>IF(Raw_Data!J1527="","",TIMEVALUE(Raw_Data!J1527))</f>
        <v>0.77083333333333337</v>
      </c>
      <c r="M1527" s="13">
        <f>Raw_Data!K1527</f>
        <v>9.41</v>
      </c>
      <c r="N1527" s="13">
        <f>Raw_Data!L1527</f>
        <v>14</v>
      </c>
      <c r="O1527" s="13">
        <f>Raw_Data!M1527</f>
        <v>11</v>
      </c>
      <c r="P1527" s="13">
        <f t="shared" si="94"/>
        <v>3</v>
      </c>
      <c r="Q1527" s="13">
        <f>Raw_Data!O1527</f>
        <v>14</v>
      </c>
      <c r="R1527" s="16">
        <f t="shared" si="95"/>
        <v>78.571428571428569</v>
      </c>
      <c r="S1527" s="16">
        <f>Raw_Data!Q1527</f>
        <v>78.599999999999994</v>
      </c>
      <c r="T1527" s="17">
        <f>Raw_Data!R1527</f>
        <v>1.41</v>
      </c>
      <c r="U1527" s="13" t="str">
        <f>Raw_Data!S1527</f>
        <v>Medium</v>
      </c>
      <c r="V1527" s="13" t="str">
        <f>Raw_Data!T1527</f>
        <v>In Progress</v>
      </c>
    </row>
    <row r="1528" spans="1:22" x14ac:dyDescent="0.3">
      <c r="A1528" s="13" t="str">
        <f>Raw_Data!A1528</f>
        <v>EMP007</v>
      </c>
      <c r="B1528" s="13" t="str">
        <f>Raw_Data!B1528</f>
        <v>Rohan Mehta</v>
      </c>
      <c r="C1528" s="13" t="str">
        <f>Raw_Data!C1528</f>
        <v>Finance</v>
      </c>
      <c r="D1528" s="13" t="str">
        <f>Raw_Data!D1528</f>
        <v>Accounts Executive</v>
      </c>
      <c r="E1528" s="13" t="str">
        <f>Raw_Data!E1528</f>
        <v>Kolkata</v>
      </c>
      <c r="F1528" s="13" t="str">
        <f>Raw_Data!F1528</f>
        <v>Neha Sen</v>
      </c>
      <c r="G1528" s="14">
        <f>DATE(VALUE(RIGHT(Raw_Data!G1528,4)),VALUE(MID(Raw_Data!G1528,4,2)),VALUE(LEFT(Raw_Data!G1528,2)))</f>
        <v>46202</v>
      </c>
      <c r="H1528" s="13" t="str">
        <f t="shared" si="92"/>
        <v>Jun-2026</v>
      </c>
      <c r="I1528" s="13" t="str">
        <f t="shared" si="93"/>
        <v>Mon</v>
      </c>
      <c r="J1528" s="13" t="str">
        <f>Raw_Data!H1528</f>
        <v>Present</v>
      </c>
      <c r="K1528" s="15">
        <f>IF(Raw_Data!I1528="","",TIMEVALUE(Raw_Data!I1528))</f>
        <v>0.42777777777777776</v>
      </c>
      <c r="L1528" s="15">
        <f>IF(Raw_Data!J1528="","",TIMEVALUE(Raw_Data!J1528))</f>
        <v>0.74513888888888891</v>
      </c>
      <c r="M1528" s="13">
        <f>Raw_Data!K1528</f>
        <v>7.62</v>
      </c>
      <c r="N1528" s="13">
        <f>Raw_Data!L1528</f>
        <v>17</v>
      </c>
      <c r="O1528" s="13">
        <f>Raw_Data!M1528</f>
        <v>17</v>
      </c>
      <c r="P1528" s="13">
        <f t="shared" si="94"/>
        <v>0</v>
      </c>
      <c r="Q1528" s="13">
        <f>Raw_Data!O1528</f>
        <v>17</v>
      </c>
      <c r="R1528" s="16">
        <f t="shared" si="95"/>
        <v>100</v>
      </c>
      <c r="S1528" s="16">
        <f>Raw_Data!Q1528</f>
        <v>100</v>
      </c>
      <c r="T1528" s="17">
        <f>Raw_Data!R1528</f>
        <v>0</v>
      </c>
      <c r="U1528" s="13" t="str">
        <f>Raw_Data!S1528</f>
        <v>Low</v>
      </c>
      <c r="V1528" s="13" t="str">
        <f>Raw_Data!T1528</f>
        <v>Closed</v>
      </c>
    </row>
    <row r="1529" spans="1:22" x14ac:dyDescent="0.3">
      <c r="A1529" s="13" t="str">
        <f>Raw_Data!A1529</f>
        <v>EMP008</v>
      </c>
      <c r="B1529" s="13" t="str">
        <f>Raw_Data!B1529</f>
        <v>Ishita Roy</v>
      </c>
      <c r="C1529" s="13" t="str">
        <f>Raw_Data!C1529</f>
        <v>Finance</v>
      </c>
      <c r="D1529" s="13" t="str">
        <f>Raw_Data!D1529</f>
        <v>Finance Executive</v>
      </c>
      <c r="E1529" s="13" t="str">
        <f>Raw_Data!E1529</f>
        <v>Kolkata</v>
      </c>
      <c r="F1529" s="13" t="str">
        <f>Raw_Data!F1529</f>
        <v>Neha Sen</v>
      </c>
      <c r="G1529" s="14">
        <f>DATE(VALUE(RIGHT(Raw_Data!G1529,4)),VALUE(MID(Raw_Data!G1529,4,2)),VALUE(LEFT(Raw_Data!G1529,2)))</f>
        <v>46202</v>
      </c>
      <c r="H1529" s="13" t="str">
        <f t="shared" si="92"/>
        <v>Jun-2026</v>
      </c>
      <c r="I1529" s="13" t="str">
        <f t="shared" si="93"/>
        <v>Mon</v>
      </c>
      <c r="J1529" s="13" t="str">
        <f>Raw_Data!H1529</f>
        <v>Present</v>
      </c>
      <c r="K1529" s="15">
        <f>IF(Raw_Data!I1529="","",TIMEVALUE(Raw_Data!I1529))</f>
        <v>0.38333333333333336</v>
      </c>
      <c r="L1529" s="15">
        <f>IF(Raw_Data!J1529="","",TIMEVALUE(Raw_Data!J1529))</f>
        <v>0.7416666666666667</v>
      </c>
      <c r="M1529" s="13">
        <f>Raw_Data!K1529</f>
        <v>8.61</v>
      </c>
      <c r="N1529" s="13">
        <f>Raw_Data!L1529</f>
        <v>19</v>
      </c>
      <c r="O1529" s="13">
        <f>Raw_Data!M1529</f>
        <v>14</v>
      </c>
      <c r="P1529" s="13">
        <f t="shared" si="94"/>
        <v>5</v>
      </c>
      <c r="Q1529" s="13">
        <f>Raw_Data!O1529</f>
        <v>19</v>
      </c>
      <c r="R1529" s="16">
        <f t="shared" si="95"/>
        <v>73.68421052631578</v>
      </c>
      <c r="S1529" s="16">
        <f>Raw_Data!Q1529</f>
        <v>73.7</v>
      </c>
      <c r="T1529" s="17">
        <f>Raw_Data!R1529</f>
        <v>0.61</v>
      </c>
      <c r="U1529" s="13" t="str">
        <f>Raw_Data!S1529</f>
        <v>Medium</v>
      </c>
      <c r="V1529" s="13" t="str">
        <f>Raw_Data!T1529</f>
        <v>Pending</v>
      </c>
    </row>
    <row r="1530" spans="1:22" x14ac:dyDescent="0.3">
      <c r="A1530" s="13" t="str">
        <f>Raw_Data!A1530</f>
        <v>EMP009</v>
      </c>
      <c r="B1530" s="13" t="str">
        <f>Raw_Data!B1530</f>
        <v>Arjun Nair</v>
      </c>
      <c r="C1530" s="13" t="str">
        <f>Raw_Data!C1530</f>
        <v>Sales</v>
      </c>
      <c r="D1530" s="13" t="str">
        <f>Raw_Data!D1530</f>
        <v>Sales Executive</v>
      </c>
      <c r="E1530" s="13" t="str">
        <f>Raw_Data!E1530</f>
        <v>Kolkata</v>
      </c>
      <c r="F1530" s="13" t="str">
        <f>Raw_Data!F1530</f>
        <v>Sourav Das</v>
      </c>
      <c r="G1530" s="14">
        <f>DATE(VALUE(RIGHT(Raw_Data!G1530,4)),VALUE(MID(Raw_Data!G1530,4,2)),VALUE(LEFT(Raw_Data!G1530,2)))</f>
        <v>46202</v>
      </c>
      <c r="H1530" s="13" t="str">
        <f t="shared" si="92"/>
        <v>Jun-2026</v>
      </c>
      <c r="I1530" s="13" t="str">
        <f t="shared" si="93"/>
        <v>Mon</v>
      </c>
      <c r="J1530" s="13" t="str">
        <f>Raw_Data!H1530</f>
        <v>Present</v>
      </c>
      <c r="K1530" s="15">
        <f>IF(Raw_Data!I1530="","",TIMEVALUE(Raw_Data!I1530))</f>
        <v>0.3840277777777778</v>
      </c>
      <c r="L1530" s="15">
        <f>IF(Raw_Data!J1530="","",TIMEVALUE(Raw_Data!J1530))</f>
        <v>0.7631944444444444</v>
      </c>
      <c r="M1530" s="13">
        <f>Raw_Data!K1530</f>
        <v>9.11</v>
      </c>
      <c r="N1530" s="13">
        <f>Raw_Data!L1530</f>
        <v>18</v>
      </c>
      <c r="O1530" s="13">
        <f>Raw_Data!M1530</f>
        <v>16</v>
      </c>
      <c r="P1530" s="13">
        <f t="shared" si="94"/>
        <v>2</v>
      </c>
      <c r="Q1530" s="13">
        <f>Raw_Data!O1530</f>
        <v>18</v>
      </c>
      <c r="R1530" s="16">
        <f t="shared" si="95"/>
        <v>88.888888888888886</v>
      </c>
      <c r="S1530" s="16">
        <f>Raw_Data!Q1530</f>
        <v>88.9</v>
      </c>
      <c r="T1530" s="17">
        <f>Raw_Data!R1530</f>
        <v>1.1100000000000001</v>
      </c>
      <c r="U1530" s="13" t="str">
        <f>Raw_Data!S1530</f>
        <v>Medium</v>
      </c>
      <c r="V1530" s="13" t="str">
        <f>Raw_Data!T1530</f>
        <v>In Progress</v>
      </c>
    </row>
    <row r="1531" spans="1:22" x14ac:dyDescent="0.3">
      <c r="A1531" s="13" t="str">
        <f>Raw_Data!A1531</f>
        <v>EMP010</v>
      </c>
      <c r="B1531" s="13" t="str">
        <f>Raw_Data!B1531</f>
        <v>Meera Kapoor</v>
      </c>
      <c r="C1531" s="13" t="str">
        <f>Raw_Data!C1531</f>
        <v>Sales</v>
      </c>
      <c r="D1531" s="13" t="str">
        <f>Raw_Data!D1531</f>
        <v>Sales Executive</v>
      </c>
      <c r="E1531" s="13" t="str">
        <f>Raw_Data!E1531</f>
        <v>Kolkata</v>
      </c>
      <c r="F1531" s="13" t="str">
        <f>Raw_Data!F1531</f>
        <v>Sourav Das</v>
      </c>
      <c r="G1531" s="14">
        <f>DATE(VALUE(RIGHT(Raw_Data!G1531,4)),VALUE(MID(Raw_Data!G1531,4,2)),VALUE(LEFT(Raw_Data!G1531,2)))</f>
        <v>46202</v>
      </c>
      <c r="H1531" s="13" t="str">
        <f t="shared" si="92"/>
        <v>Jun-2026</v>
      </c>
      <c r="I1531" s="13" t="str">
        <f t="shared" si="93"/>
        <v>Mon</v>
      </c>
      <c r="J1531" s="13" t="str">
        <f>Raw_Data!H1531</f>
        <v>Present</v>
      </c>
      <c r="K1531" s="15">
        <f>IF(Raw_Data!I1531="","",TIMEVALUE(Raw_Data!I1531))</f>
        <v>0.375</v>
      </c>
      <c r="L1531" s="15">
        <f>IF(Raw_Data!J1531="","",TIMEVALUE(Raw_Data!J1531))</f>
        <v>0.72499999999999998</v>
      </c>
      <c r="M1531" s="13">
        <f>Raw_Data!K1531</f>
        <v>8.4</v>
      </c>
      <c r="N1531" s="13">
        <f>Raw_Data!L1531</f>
        <v>17</v>
      </c>
      <c r="O1531" s="13">
        <f>Raw_Data!M1531</f>
        <v>12</v>
      </c>
      <c r="P1531" s="13">
        <f t="shared" si="94"/>
        <v>5</v>
      </c>
      <c r="Q1531" s="13">
        <f>Raw_Data!O1531</f>
        <v>17</v>
      </c>
      <c r="R1531" s="16">
        <f t="shared" si="95"/>
        <v>70.588235294117652</v>
      </c>
      <c r="S1531" s="16">
        <f>Raw_Data!Q1531</f>
        <v>70.599999999999994</v>
      </c>
      <c r="T1531" s="17">
        <f>Raw_Data!R1531</f>
        <v>0.4</v>
      </c>
      <c r="U1531" s="13" t="str">
        <f>Raw_Data!S1531</f>
        <v>High</v>
      </c>
      <c r="V1531" s="13" t="str">
        <f>Raw_Data!T1531</f>
        <v>Pending</v>
      </c>
    </row>
    <row r="1532" spans="1:22" x14ac:dyDescent="0.3">
      <c r="A1532" s="13" t="str">
        <f>Raw_Data!A1532</f>
        <v>EMP011</v>
      </c>
      <c r="B1532" s="13" t="str">
        <f>Raw_Data!B1532</f>
        <v>Karan Malhotra</v>
      </c>
      <c r="C1532" s="13" t="str">
        <f>Raw_Data!C1532</f>
        <v>Sales</v>
      </c>
      <c r="D1532" s="13" t="str">
        <f>Raw_Data!D1532</f>
        <v>Senior Executive</v>
      </c>
      <c r="E1532" s="13" t="str">
        <f>Raw_Data!E1532</f>
        <v>Kolkata</v>
      </c>
      <c r="F1532" s="13" t="str">
        <f>Raw_Data!F1532</f>
        <v>Sourav Das</v>
      </c>
      <c r="G1532" s="14">
        <f>DATE(VALUE(RIGHT(Raw_Data!G1532,4)),VALUE(MID(Raw_Data!G1532,4,2)),VALUE(LEFT(Raw_Data!G1532,2)))</f>
        <v>46202</v>
      </c>
      <c r="H1532" s="13" t="str">
        <f t="shared" si="92"/>
        <v>Jun-2026</v>
      </c>
      <c r="I1532" s="13" t="str">
        <f t="shared" si="93"/>
        <v>Mon</v>
      </c>
      <c r="J1532" s="13" t="str">
        <f>Raw_Data!H1532</f>
        <v>Present</v>
      </c>
      <c r="K1532" s="15">
        <f>IF(Raw_Data!I1532="","",TIMEVALUE(Raw_Data!I1532))</f>
        <v>0.38124999999999998</v>
      </c>
      <c r="L1532" s="15">
        <f>IF(Raw_Data!J1532="","",TIMEVALUE(Raw_Data!J1532))</f>
        <v>0.72986111111111107</v>
      </c>
      <c r="M1532" s="13">
        <f>Raw_Data!K1532</f>
        <v>8.3699999999999992</v>
      </c>
      <c r="N1532" s="13">
        <f>Raw_Data!L1532</f>
        <v>14</v>
      </c>
      <c r="O1532" s="13">
        <f>Raw_Data!M1532</f>
        <v>10</v>
      </c>
      <c r="P1532" s="13">
        <f t="shared" si="94"/>
        <v>4</v>
      </c>
      <c r="Q1532" s="13">
        <f>Raw_Data!O1532</f>
        <v>14</v>
      </c>
      <c r="R1532" s="16">
        <f t="shared" si="95"/>
        <v>71.428571428571431</v>
      </c>
      <c r="S1532" s="16">
        <f>Raw_Data!Q1532</f>
        <v>71.400000000000006</v>
      </c>
      <c r="T1532" s="17">
        <f>Raw_Data!R1532</f>
        <v>0.37</v>
      </c>
      <c r="U1532" s="13" t="str">
        <f>Raw_Data!S1532</f>
        <v>Low</v>
      </c>
      <c r="V1532" s="13" t="str">
        <f>Raw_Data!T1532</f>
        <v>Pending</v>
      </c>
    </row>
    <row r="1533" spans="1:22" x14ac:dyDescent="0.3">
      <c r="A1533" s="13" t="str">
        <f>Raw_Data!A1533</f>
        <v>EMP012</v>
      </c>
      <c r="B1533" s="13" t="str">
        <f>Raw_Data!B1533</f>
        <v>Tanya Bose</v>
      </c>
      <c r="C1533" s="13" t="str">
        <f>Raw_Data!C1533</f>
        <v>HR</v>
      </c>
      <c r="D1533" s="13" t="str">
        <f>Raw_Data!D1533</f>
        <v>HR Executive</v>
      </c>
      <c r="E1533" s="13" t="str">
        <f>Raw_Data!E1533</f>
        <v>Kolkata</v>
      </c>
      <c r="F1533" s="13" t="str">
        <f>Raw_Data!F1533</f>
        <v>Ritu Ghosh</v>
      </c>
      <c r="G1533" s="14">
        <f>DATE(VALUE(RIGHT(Raw_Data!G1533,4)),VALUE(MID(Raw_Data!G1533,4,2)),VALUE(LEFT(Raw_Data!G1533,2)))</f>
        <v>46202</v>
      </c>
      <c r="H1533" s="13" t="str">
        <f t="shared" si="92"/>
        <v>Jun-2026</v>
      </c>
      <c r="I1533" s="13" t="str">
        <f t="shared" si="93"/>
        <v>Mon</v>
      </c>
      <c r="J1533" s="13" t="str">
        <f>Raw_Data!H1533</f>
        <v>Present</v>
      </c>
      <c r="K1533" s="15">
        <f>IF(Raw_Data!I1533="","",TIMEVALUE(Raw_Data!I1533))</f>
        <v>0.38124999999999998</v>
      </c>
      <c r="L1533" s="15">
        <f>IF(Raw_Data!J1533="","",TIMEVALUE(Raw_Data!J1533))</f>
        <v>0.7631944444444444</v>
      </c>
      <c r="M1533" s="13">
        <f>Raw_Data!K1533</f>
        <v>9.18</v>
      </c>
      <c r="N1533" s="13">
        <f>Raw_Data!L1533</f>
        <v>16</v>
      </c>
      <c r="O1533" s="13">
        <f>Raw_Data!M1533</f>
        <v>11</v>
      </c>
      <c r="P1533" s="13">
        <f t="shared" si="94"/>
        <v>5</v>
      </c>
      <c r="Q1533" s="13">
        <f>Raw_Data!O1533</f>
        <v>16</v>
      </c>
      <c r="R1533" s="16">
        <f t="shared" si="95"/>
        <v>68.75</v>
      </c>
      <c r="S1533" s="16">
        <f>Raw_Data!Q1533</f>
        <v>68.8</v>
      </c>
      <c r="T1533" s="17">
        <f>Raw_Data!R1533</f>
        <v>1.18</v>
      </c>
      <c r="U1533" s="13" t="str">
        <f>Raw_Data!S1533</f>
        <v>Medium</v>
      </c>
      <c r="V1533" s="13" t="str">
        <f>Raw_Data!T1533</f>
        <v>Pending</v>
      </c>
    </row>
    <row r="1534" spans="1:22" x14ac:dyDescent="0.3">
      <c r="A1534" s="13" t="str">
        <f>Raw_Data!A1534</f>
        <v>EMP013</v>
      </c>
      <c r="B1534" s="13" t="str">
        <f>Raw_Data!B1534</f>
        <v>Aditya Jain</v>
      </c>
      <c r="C1534" s="13" t="str">
        <f>Raw_Data!C1534</f>
        <v>Customer Support</v>
      </c>
      <c r="D1534" s="13" t="str">
        <f>Raw_Data!D1534</f>
        <v>Support Executive</v>
      </c>
      <c r="E1534" s="13" t="str">
        <f>Raw_Data!E1534</f>
        <v>Kolkata</v>
      </c>
      <c r="F1534" s="13" t="str">
        <f>Raw_Data!F1534</f>
        <v>Ritu Ghosh</v>
      </c>
      <c r="G1534" s="14">
        <f>DATE(VALUE(RIGHT(Raw_Data!G1534,4)),VALUE(MID(Raw_Data!G1534,4,2)),VALUE(LEFT(Raw_Data!G1534,2)))</f>
        <v>46202</v>
      </c>
      <c r="H1534" s="13" t="str">
        <f t="shared" si="92"/>
        <v>Jun-2026</v>
      </c>
      <c r="I1534" s="13" t="str">
        <f t="shared" si="93"/>
        <v>Mon</v>
      </c>
      <c r="J1534" s="13" t="str">
        <f>Raw_Data!H1534</f>
        <v>Present</v>
      </c>
      <c r="K1534" s="15">
        <f>IF(Raw_Data!I1534="","",TIMEVALUE(Raw_Data!I1534))</f>
        <v>0.38055555555555554</v>
      </c>
      <c r="L1534" s="15">
        <f>IF(Raw_Data!J1534="","",TIMEVALUE(Raw_Data!J1534))</f>
        <v>0.69374999999999998</v>
      </c>
      <c r="M1534" s="13">
        <f>Raw_Data!K1534</f>
        <v>7.53</v>
      </c>
      <c r="N1534" s="13">
        <f>Raw_Data!L1534</f>
        <v>32</v>
      </c>
      <c r="O1534" s="13">
        <f>Raw_Data!M1534</f>
        <v>32</v>
      </c>
      <c r="P1534" s="13">
        <f t="shared" si="94"/>
        <v>0</v>
      </c>
      <c r="Q1534" s="13">
        <f>Raw_Data!O1534</f>
        <v>32</v>
      </c>
      <c r="R1534" s="16">
        <f t="shared" si="95"/>
        <v>100</v>
      </c>
      <c r="S1534" s="16">
        <f>Raw_Data!Q1534</f>
        <v>100</v>
      </c>
      <c r="T1534" s="17">
        <f>Raw_Data!R1534</f>
        <v>0</v>
      </c>
      <c r="U1534" s="13" t="str">
        <f>Raw_Data!S1534</f>
        <v>Low</v>
      </c>
      <c r="V1534" s="13" t="str">
        <f>Raw_Data!T1534</f>
        <v>Closed</v>
      </c>
    </row>
    <row r="1535" spans="1:22" x14ac:dyDescent="0.3">
      <c r="A1535" s="13" t="str">
        <f>Raw_Data!A1535</f>
        <v>EMP014</v>
      </c>
      <c r="B1535" s="13" t="str">
        <f>Raw_Data!B1535</f>
        <v>Neha Agarwal</v>
      </c>
      <c r="C1535" s="13" t="str">
        <f>Raw_Data!C1535</f>
        <v>Customer Support</v>
      </c>
      <c r="D1535" s="13" t="str">
        <f>Raw_Data!D1535</f>
        <v>Support Executive</v>
      </c>
      <c r="E1535" s="13" t="str">
        <f>Raw_Data!E1535</f>
        <v>Kolkata</v>
      </c>
      <c r="F1535" s="13" t="str">
        <f>Raw_Data!F1535</f>
        <v>Ritu Ghosh</v>
      </c>
      <c r="G1535" s="14">
        <f>DATE(VALUE(RIGHT(Raw_Data!G1535,4)),VALUE(MID(Raw_Data!G1535,4,2)),VALUE(LEFT(Raw_Data!G1535,2)))</f>
        <v>46202</v>
      </c>
      <c r="H1535" s="13" t="str">
        <f t="shared" si="92"/>
        <v>Jun-2026</v>
      </c>
      <c r="I1535" s="13" t="str">
        <f t="shared" si="93"/>
        <v>Mon</v>
      </c>
      <c r="J1535" s="13" t="str">
        <f>Raw_Data!H1535</f>
        <v>Present</v>
      </c>
      <c r="K1535" s="15">
        <f>IF(Raw_Data!I1535="","",TIMEVALUE(Raw_Data!I1535))</f>
        <v>0.37638888888888888</v>
      </c>
      <c r="L1535" s="15">
        <f>IF(Raw_Data!J1535="","",TIMEVALUE(Raw_Data!J1535))</f>
        <v>0.74722222222222223</v>
      </c>
      <c r="M1535" s="13">
        <f>Raw_Data!K1535</f>
        <v>8.91</v>
      </c>
      <c r="N1535" s="13">
        <f>Raw_Data!L1535</f>
        <v>33</v>
      </c>
      <c r="O1535" s="13">
        <f>Raw_Data!M1535</f>
        <v>28</v>
      </c>
      <c r="P1535" s="13">
        <f t="shared" si="94"/>
        <v>5</v>
      </c>
      <c r="Q1535" s="13">
        <f>Raw_Data!O1535</f>
        <v>33</v>
      </c>
      <c r="R1535" s="16">
        <f t="shared" si="95"/>
        <v>84.848484848484844</v>
      </c>
      <c r="S1535" s="16">
        <f>Raw_Data!Q1535</f>
        <v>84.8</v>
      </c>
      <c r="T1535" s="17">
        <f>Raw_Data!R1535</f>
        <v>0.91</v>
      </c>
      <c r="U1535" s="13" t="str">
        <f>Raw_Data!S1535</f>
        <v>High</v>
      </c>
      <c r="V1535" s="13" t="str">
        <f>Raw_Data!T1535</f>
        <v>Pending</v>
      </c>
    </row>
    <row r="1536" spans="1:22" x14ac:dyDescent="0.3">
      <c r="A1536" s="13" t="str">
        <f>Raw_Data!A1536</f>
        <v>EMP015</v>
      </c>
      <c r="B1536" s="13" t="str">
        <f>Raw_Data!B1536</f>
        <v>Siddharth Roy</v>
      </c>
      <c r="C1536" s="13" t="str">
        <f>Raw_Data!C1536</f>
        <v>Customer Support</v>
      </c>
      <c r="D1536" s="13" t="str">
        <f>Raw_Data!D1536</f>
        <v>Senior Executive</v>
      </c>
      <c r="E1536" s="13" t="str">
        <f>Raw_Data!E1536</f>
        <v>Kolkata</v>
      </c>
      <c r="F1536" s="13" t="str">
        <f>Raw_Data!F1536</f>
        <v>Ritu Ghosh</v>
      </c>
      <c r="G1536" s="14">
        <f>DATE(VALUE(RIGHT(Raw_Data!G1536,4)),VALUE(MID(Raw_Data!G1536,4,2)),VALUE(LEFT(Raw_Data!G1536,2)))</f>
        <v>46202</v>
      </c>
      <c r="H1536" s="13" t="str">
        <f t="shared" si="92"/>
        <v>Jun-2026</v>
      </c>
      <c r="I1536" s="13" t="str">
        <f t="shared" si="93"/>
        <v>Mon</v>
      </c>
      <c r="J1536" s="13" t="str">
        <f>Raw_Data!H1536</f>
        <v>Present</v>
      </c>
      <c r="K1536" s="15">
        <f>IF(Raw_Data!I1536="","",TIMEVALUE(Raw_Data!I1536))</f>
        <v>0.38541666666666669</v>
      </c>
      <c r="L1536" s="15">
        <f>IF(Raw_Data!J1536="","",TIMEVALUE(Raw_Data!J1536))</f>
        <v>0.77847222222222223</v>
      </c>
      <c r="M1536" s="13">
        <f>Raw_Data!K1536</f>
        <v>9.44</v>
      </c>
      <c r="N1536" s="13">
        <f>Raw_Data!L1536</f>
        <v>34</v>
      </c>
      <c r="O1536" s="13">
        <f>Raw_Data!M1536</f>
        <v>27</v>
      </c>
      <c r="P1536" s="13">
        <f t="shared" si="94"/>
        <v>7</v>
      </c>
      <c r="Q1536" s="13">
        <f>Raw_Data!O1536</f>
        <v>34</v>
      </c>
      <c r="R1536" s="16">
        <f t="shared" si="95"/>
        <v>79.411764705882348</v>
      </c>
      <c r="S1536" s="16">
        <f>Raw_Data!Q1536</f>
        <v>79.400000000000006</v>
      </c>
      <c r="T1536" s="17">
        <f>Raw_Data!R1536</f>
        <v>1.44</v>
      </c>
      <c r="U1536" s="13" t="str">
        <f>Raw_Data!S1536</f>
        <v>Medium</v>
      </c>
      <c r="V1536" s="13" t="str">
        <f>Raw_Data!T1536</f>
        <v>Pending</v>
      </c>
    </row>
    <row r="1537" spans="1:22" x14ac:dyDescent="0.3">
      <c r="A1537" s="13" t="str">
        <f>Raw_Data!A1537</f>
        <v>EMP016</v>
      </c>
      <c r="B1537" s="13" t="str">
        <f>Raw_Data!B1537</f>
        <v>Pooja Saha</v>
      </c>
      <c r="C1537" s="13" t="str">
        <f>Raw_Data!C1537</f>
        <v>Operations</v>
      </c>
      <c r="D1537" s="13" t="str">
        <f>Raw_Data!D1537</f>
        <v>Process Executive</v>
      </c>
      <c r="E1537" s="13" t="str">
        <f>Raw_Data!E1537</f>
        <v>Durgapur</v>
      </c>
      <c r="F1537" s="13" t="str">
        <f>Raw_Data!F1537</f>
        <v>Amit Roy</v>
      </c>
      <c r="G1537" s="14">
        <f>DATE(VALUE(RIGHT(Raw_Data!G1537,4)),VALUE(MID(Raw_Data!G1537,4,2)),VALUE(LEFT(Raw_Data!G1537,2)))</f>
        <v>46202</v>
      </c>
      <c r="H1537" s="13" t="str">
        <f t="shared" si="92"/>
        <v>Jun-2026</v>
      </c>
      <c r="I1537" s="13" t="str">
        <f t="shared" si="93"/>
        <v>Mon</v>
      </c>
      <c r="J1537" s="13" t="str">
        <f>Raw_Data!H1537</f>
        <v>Present</v>
      </c>
      <c r="K1537" s="15">
        <f>IF(Raw_Data!I1537="","",TIMEVALUE(Raw_Data!I1537))</f>
        <v>0.41875000000000001</v>
      </c>
      <c r="L1537" s="15">
        <f>IF(Raw_Data!J1537="","",TIMEVALUE(Raw_Data!J1537))</f>
        <v>0.80763888888888891</v>
      </c>
      <c r="M1537" s="13">
        <f>Raw_Data!K1537</f>
        <v>9.34</v>
      </c>
      <c r="N1537" s="13">
        <f>Raw_Data!L1537</f>
        <v>29</v>
      </c>
      <c r="O1537" s="13">
        <f>Raw_Data!M1537</f>
        <v>22</v>
      </c>
      <c r="P1537" s="13">
        <f t="shared" si="94"/>
        <v>7</v>
      </c>
      <c r="Q1537" s="13">
        <f>Raw_Data!O1537</f>
        <v>29</v>
      </c>
      <c r="R1537" s="16">
        <f t="shared" si="95"/>
        <v>75.862068965517238</v>
      </c>
      <c r="S1537" s="16">
        <f>Raw_Data!Q1537</f>
        <v>75.900000000000006</v>
      </c>
      <c r="T1537" s="17">
        <f>Raw_Data!R1537</f>
        <v>1.34</v>
      </c>
      <c r="U1537" s="13" t="str">
        <f>Raw_Data!S1537</f>
        <v>Medium</v>
      </c>
      <c r="V1537" s="13" t="str">
        <f>Raw_Data!T1537</f>
        <v>Pending</v>
      </c>
    </row>
    <row r="1538" spans="1:22" x14ac:dyDescent="0.3">
      <c r="A1538" s="13" t="str">
        <f>Raw_Data!A1538</f>
        <v>EMP017</v>
      </c>
      <c r="B1538" s="13" t="str">
        <f>Raw_Data!B1538</f>
        <v>Abhishek Paul</v>
      </c>
      <c r="C1538" s="13" t="str">
        <f>Raw_Data!C1538</f>
        <v>Operations</v>
      </c>
      <c r="D1538" s="13" t="str">
        <f>Raw_Data!D1538</f>
        <v>Process Executive</v>
      </c>
      <c r="E1538" s="13" t="str">
        <f>Raw_Data!E1538</f>
        <v>Durgapur</v>
      </c>
      <c r="F1538" s="13" t="str">
        <f>Raw_Data!F1538</f>
        <v>Amit Roy</v>
      </c>
      <c r="G1538" s="14">
        <f>DATE(VALUE(RIGHT(Raw_Data!G1538,4)),VALUE(MID(Raw_Data!G1538,4,2)),VALUE(LEFT(Raw_Data!G1538,2)))</f>
        <v>46202</v>
      </c>
      <c r="H1538" s="13" t="str">
        <f t="shared" ref="H1538:H1601" si="96">TEXT(G1538,"mmm-yyyy")</f>
        <v>Jun-2026</v>
      </c>
      <c r="I1538" s="13" t="str">
        <f t="shared" ref="I1538:I1601" si="97">TEXT(G1538,"ddd")</f>
        <v>Mon</v>
      </c>
      <c r="J1538" s="13" t="str">
        <f>Raw_Data!H1538</f>
        <v>Present</v>
      </c>
      <c r="K1538" s="15">
        <f>IF(Raw_Data!I1538="","",TIMEVALUE(Raw_Data!I1538))</f>
        <v>0.37916666666666665</v>
      </c>
      <c r="L1538" s="15">
        <f>IF(Raw_Data!J1538="","",TIMEVALUE(Raw_Data!J1538))</f>
        <v>0.70416666666666672</v>
      </c>
      <c r="M1538" s="13">
        <f>Raw_Data!K1538</f>
        <v>7.8</v>
      </c>
      <c r="N1538" s="13">
        <f>Raw_Data!L1538</f>
        <v>20</v>
      </c>
      <c r="O1538" s="13">
        <f>Raw_Data!M1538</f>
        <v>17</v>
      </c>
      <c r="P1538" s="13">
        <f t="shared" ref="P1538:P1601" si="98">N1538-O1538</f>
        <v>3</v>
      </c>
      <c r="Q1538" s="13">
        <f>Raw_Data!O1538</f>
        <v>20</v>
      </c>
      <c r="R1538" s="16">
        <f t="shared" ref="R1538:R1601" si="99">IFERROR(O1538/N1538*100,0)</f>
        <v>85</v>
      </c>
      <c r="S1538" s="16">
        <f>Raw_Data!Q1538</f>
        <v>85</v>
      </c>
      <c r="T1538" s="17">
        <f>Raw_Data!R1538</f>
        <v>0</v>
      </c>
      <c r="U1538" s="13" t="str">
        <f>Raw_Data!S1538</f>
        <v>Low</v>
      </c>
      <c r="V1538" s="13" t="str">
        <f>Raw_Data!T1538</f>
        <v>In Progress</v>
      </c>
    </row>
    <row r="1539" spans="1:22" x14ac:dyDescent="0.3">
      <c r="A1539" s="13" t="str">
        <f>Raw_Data!A1539</f>
        <v>EMP018</v>
      </c>
      <c r="B1539" s="13" t="str">
        <f>Raw_Data!B1539</f>
        <v>Nandini Ghosh</v>
      </c>
      <c r="C1539" s="13" t="str">
        <f>Raw_Data!C1539</f>
        <v>Finance</v>
      </c>
      <c r="D1539" s="13" t="str">
        <f>Raw_Data!D1539</f>
        <v>Finance Executive</v>
      </c>
      <c r="E1539" s="13" t="str">
        <f>Raw_Data!E1539</f>
        <v>Durgapur</v>
      </c>
      <c r="F1539" s="13" t="str">
        <f>Raw_Data!F1539</f>
        <v>Neha Sen</v>
      </c>
      <c r="G1539" s="14">
        <f>DATE(VALUE(RIGHT(Raw_Data!G1539,4)),VALUE(MID(Raw_Data!G1539,4,2)),VALUE(LEFT(Raw_Data!G1539,2)))</f>
        <v>46202</v>
      </c>
      <c r="H1539" s="13" t="str">
        <f t="shared" si="96"/>
        <v>Jun-2026</v>
      </c>
      <c r="I1539" s="13" t="str">
        <f t="shared" si="97"/>
        <v>Mon</v>
      </c>
      <c r="J1539" s="13" t="str">
        <f>Raw_Data!H1539</f>
        <v>Present</v>
      </c>
      <c r="K1539" s="15">
        <f>IF(Raw_Data!I1539="","",TIMEVALUE(Raw_Data!I1539))</f>
        <v>0.38750000000000001</v>
      </c>
      <c r="L1539" s="15">
        <f>IF(Raw_Data!J1539="","",TIMEVALUE(Raw_Data!J1539))</f>
        <v>0.77986111111111112</v>
      </c>
      <c r="M1539" s="13">
        <f>Raw_Data!K1539</f>
        <v>9.43</v>
      </c>
      <c r="N1539" s="13">
        <f>Raw_Data!L1539</f>
        <v>12</v>
      </c>
      <c r="O1539" s="13">
        <f>Raw_Data!M1539</f>
        <v>11</v>
      </c>
      <c r="P1539" s="13">
        <f t="shared" si="98"/>
        <v>1</v>
      </c>
      <c r="Q1539" s="13">
        <f>Raw_Data!O1539</f>
        <v>12</v>
      </c>
      <c r="R1539" s="16">
        <f t="shared" si="99"/>
        <v>91.666666666666657</v>
      </c>
      <c r="S1539" s="16">
        <f>Raw_Data!Q1539</f>
        <v>91.7</v>
      </c>
      <c r="T1539" s="17">
        <f>Raw_Data!R1539</f>
        <v>1.43</v>
      </c>
      <c r="U1539" s="13" t="str">
        <f>Raw_Data!S1539</f>
        <v>High</v>
      </c>
      <c r="V1539" s="13" t="str">
        <f>Raw_Data!T1539</f>
        <v>In Progress</v>
      </c>
    </row>
    <row r="1540" spans="1:22" x14ac:dyDescent="0.3">
      <c r="A1540" s="13" t="str">
        <f>Raw_Data!A1540</f>
        <v>EMP019</v>
      </c>
      <c r="B1540" s="13" t="str">
        <f>Raw_Data!B1540</f>
        <v>Manish Kumar</v>
      </c>
      <c r="C1540" s="13" t="str">
        <f>Raw_Data!C1540</f>
        <v>Sales</v>
      </c>
      <c r="D1540" s="13" t="str">
        <f>Raw_Data!D1540</f>
        <v>Sales Executive</v>
      </c>
      <c r="E1540" s="13" t="str">
        <f>Raw_Data!E1540</f>
        <v>Durgapur</v>
      </c>
      <c r="F1540" s="13" t="str">
        <f>Raw_Data!F1540</f>
        <v>Sourav Das</v>
      </c>
      <c r="G1540" s="14">
        <f>DATE(VALUE(RIGHT(Raw_Data!G1540,4)),VALUE(MID(Raw_Data!G1540,4,2)),VALUE(LEFT(Raw_Data!G1540,2)))</f>
        <v>46202</v>
      </c>
      <c r="H1540" s="13" t="str">
        <f t="shared" si="96"/>
        <v>Jun-2026</v>
      </c>
      <c r="I1540" s="13" t="str">
        <f t="shared" si="97"/>
        <v>Mon</v>
      </c>
      <c r="J1540" s="13" t="str">
        <f>Raw_Data!H1540</f>
        <v>Present</v>
      </c>
      <c r="K1540" s="15">
        <f>IF(Raw_Data!I1540="","",TIMEVALUE(Raw_Data!I1540))</f>
        <v>0.4236111111111111</v>
      </c>
      <c r="L1540" s="15">
        <f>IF(Raw_Data!J1540="","",TIMEVALUE(Raw_Data!J1540))</f>
        <v>0.77361111111111114</v>
      </c>
      <c r="M1540" s="13">
        <f>Raw_Data!K1540</f>
        <v>8.41</v>
      </c>
      <c r="N1540" s="13">
        <f>Raw_Data!L1540</f>
        <v>20</v>
      </c>
      <c r="O1540" s="13">
        <f>Raw_Data!M1540</f>
        <v>19</v>
      </c>
      <c r="P1540" s="13">
        <f t="shared" si="98"/>
        <v>1</v>
      </c>
      <c r="Q1540" s="13">
        <f>Raw_Data!O1540</f>
        <v>20</v>
      </c>
      <c r="R1540" s="16">
        <f t="shared" si="99"/>
        <v>95</v>
      </c>
      <c r="S1540" s="16">
        <f>Raw_Data!Q1540</f>
        <v>95</v>
      </c>
      <c r="T1540" s="17">
        <f>Raw_Data!R1540</f>
        <v>0.41</v>
      </c>
      <c r="U1540" s="13" t="str">
        <f>Raw_Data!S1540</f>
        <v>Medium</v>
      </c>
      <c r="V1540" s="13" t="str">
        <f>Raw_Data!T1540</f>
        <v>In Progress</v>
      </c>
    </row>
    <row r="1541" spans="1:22" x14ac:dyDescent="0.3">
      <c r="A1541" s="13" t="str">
        <f>Raw_Data!A1541</f>
        <v>EMP020</v>
      </c>
      <c r="B1541" s="13" t="str">
        <f>Raw_Data!B1541</f>
        <v>Riya Chatterjee</v>
      </c>
      <c r="C1541" s="13" t="str">
        <f>Raw_Data!C1541</f>
        <v>Customer Support</v>
      </c>
      <c r="D1541" s="13" t="str">
        <f>Raw_Data!D1541</f>
        <v>Support Executive</v>
      </c>
      <c r="E1541" s="13" t="str">
        <f>Raw_Data!E1541</f>
        <v>Durgapur</v>
      </c>
      <c r="F1541" s="13" t="str">
        <f>Raw_Data!F1541</f>
        <v>Ritu Ghosh</v>
      </c>
      <c r="G1541" s="14">
        <f>DATE(VALUE(RIGHT(Raw_Data!G1541,4)),VALUE(MID(Raw_Data!G1541,4,2)),VALUE(LEFT(Raw_Data!G1541,2)))</f>
        <v>46202</v>
      </c>
      <c r="H1541" s="13" t="str">
        <f t="shared" si="96"/>
        <v>Jun-2026</v>
      </c>
      <c r="I1541" s="13" t="str">
        <f t="shared" si="97"/>
        <v>Mon</v>
      </c>
      <c r="J1541" s="13" t="str">
        <f>Raw_Data!H1541</f>
        <v>Present</v>
      </c>
      <c r="K1541" s="15">
        <f>IF(Raw_Data!I1541="","",TIMEVALUE(Raw_Data!I1541))</f>
        <v>0.42569444444444443</v>
      </c>
      <c r="L1541" s="15">
        <f>IF(Raw_Data!J1541="","",TIMEVALUE(Raw_Data!J1541))</f>
        <v>0.82152777777777775</v>
      </c>
      <c r="M1541" s="13">
        <f>Raw_Data!K1541</f>
        <v>9.51</v>
      </c>
      <c r="N1541" s="13">
        <f>Raw_Data!L1541</f>
        <v>17</v>
      </c>
      <c r="O1541" s="13">
        <f>Raw_Data!M1541</f>
        <v>12</v>
      </c>
      <c r="P1541" s="13">
        <f t="shared" si="98"/>
        <v>5</v>
      </c>
      <c r="Q1541" s="13">
        <f>Raw_Data!O1541</f>
        <v>17</v>
      </c>
      <c r="R1541" s="16">
        <f t="shared" si="99"/>
        <v>70.588235294117652</v>
      </c>
      <c r="S1541" s="16">
        <f>Raw_Data!Q1541</f>
        <v>70.599999999999994</v>
      </c>
      <c r="T1541" s="17">
        <f>Raw_Data!R1541</f>
        <v>1.51</v>
      </c>
      <c r="U1541" s="13" t="str">
        <f>Raw_Data!S1541</f>
        <v>Medium</v>
      </c>
      <c r="V1541" s="13" t="str">
        <f>Raw_Data!T1541</f>
        <v>Pending</v>
      </c>
    </row>
    <row r="1542" spans="1:22" x14ac:dyDescent="0.3">
      <c r="A1542" s="13" t="str">
        <f>Raw_Data!A1542</f>
        <v>EMP001</v>
      </c>
      <c r="B1542" s="13" t="str">
        <f>Raw_Data!B1542</f>
        <v>Aarav Sharma</v>
      </c>
      <c r="C1542" s="13" t="str">
        <f>Raw_Data!C1542</f>
        <v>Operations</v>
      </c>
      <c r="D1542" s="13" t="str">
        <f>Raw_Data!D1542</f>
        <v>MIS Executive</v>
      </c>
      <c r="E1542" s="13" t="str">
        <f>Raw_Data!E1542</f>
        <v>Kolkata</v>
      </c>
      <c r="F1542" s="13" t="str">
        <f>Raw_Data!F1542</f>
        <v>Amit Roy</v>
      </c>
      <c r="G1542" s="14">
        <f>DATE(VALUE(RIGHT(Raw_Data!G1542,4)),VALUE(MID(Raw_Data!G1542,4,2)),VALUE(LEFT(Raw_Data!G1542,2)))</f>
        <v>46203</v>
      </c>
      <c r="H1542" s="13" t="str">
        <f t="shared" si="96"/>
        <v>Jun-2026</v>
      </c>
      <c r="I1542" s="13" t="str">
        <f t="shared" si="97"/>
        <v>Tue</v>
      </c>
      <c r="J1542" s="13" t="str">
        <f>Raw_Data!H1542</f>
        <v>Present</v>
      </c>
      <c r="K1542" s="15">
        <f>IF(Raw_Data!I1542="","",TIMEVALUE(Raw_Data!I1542))</f>
        <v>0.38819444444444445</v>
      </c>
      <c r="L1542" s="15">
        <f>IF(Raw_Data!J1542="","",TIMEVALUE(Raw_Data!J1542))</f>
        <v>0.77847222222222223</v>
      </c>
      <c r="M1542" s="13">
        <f>Raw_Data!K1542</f>
        <v>9.3800000000000008</v>
      </c>
      <c r="N1542" s="13">
        <f>Raw_Data!L1542</f>
        <v>26</v>
      </c>
      <c r="O1542" s="13">
        <f>Raw_Data!M1542</f>
        <v>25</v>
      </c>
      <c r="P1542" s="13">
        <f t="shared" si="98"/>
        <v>1</v>
      </c>
      <c r="Q1542" s="13">
        <f>Raw_Data!O1542</f>
        <v>26</v>
      </c>
      <c r="R1542" s="16">
        <f t="shared" si="99"/>
        <v>96.15384615384616</v>
      </c>
      <c r="S1542" s="16">
        <f>Raw_Data!Q1542</f>
        <v>96.2</v>
      </c>
      <c r="T1542" s="17">
        <f>Raw_Data!R1542</f>
        <v>1.38</v>
      </c>
      <c r="U1542" s="13" t="str">
        <f>Raw_Data!S1542</f>
        <v>Medium</v>
      </c>
      <c r="V1542" s="13" t="str">
        <f>Raw_Data!T1542</f>
        <v>In Progress</v>
      </c>
    </row>
    <row r="1543" spans="1:22" x14ac:dyDescent="0.3">
      <c r="A1543" s="13" t="str">
        <f>Raw_Data!A1543</f>
        <v>EMP002</v>
      </c>
      <c r="B1543" s="13" t="str">
        <f>Raw_Data!B1543</f>
        <v>Priya Singh</v>
      </c>
      <c r="C1543" s="13" t="str">
        <f>Raw_Data!C1543</f>
        <v>Operations</v>
      </c>
      <c r="D1543" s="13" t="str">
        <f>Raw_Data!D1543</f>
        <v>Process Executive</v>
      </c>
      <c r="E1543" s="13" t="str">
        <f>Raw_Data!E1543</f>
        <v>Kolkata</v>
      </c>
      <c r="F1543" s="13" t="str">
        <f>Raw_Data!F1543</f>
        <v>Amit Roy</v>
      </c>
      <c r="G1543" s="14">
        <f>DATE(VALUE(RIGHT(Raw_Data!G1543,4)),VALUE(MID(Raw_Data!G1543,4,2)),VALUE(LEFT(Raw_Data!G1543,2)))</f>
        <v>46203</v>
      </c>
      <c r="H1543" s="13" t="str">
        <f t="shared" si="96"/>
        <v>Jun-2026</v>
      </c>
      <c r="I1543" s="13" t="str">
        <f t="shared" si="97"/>
        <v>Tue</v>
      </c>
      <c r="J1543" s="13" t="str">
        <f>Raw_Data!H1543</f>
        <v>Present</v>
      </c>
      <c r="K1543" s="15">
        <f>IF(Raw_Data!I1543="","",TIMEVALUE(Raw_Data!I1543))</f>
        <v>0.37569444444444444</v>
      </c>
      <c r="L1543" s="15">
        <f>IF(Raw_Data!J1543="","",TIMEVALUE(Raw_Data!J1543))</f>
        <v>0.75069444444444444</v>
      </c>
      <c r="M1543" s="13">
        <f>Raw_Data!K1543</f>
        <v>9.01</v>
      </c>
      <c r="N1543" s="13">
        <f>Raw_Data!L1543</f>
        <v>20</v>
      </c>
      <c r="O1543" s="13">
        <f>Raw_Data!M1543</f>
        <v>14</v>
      </c>
      <c r="P1543" s="13">
        <f t="shared" si="98"/>
        <v>6</v>
      </c>
      <c r="Q1543" s="13">
        <f>Raw_Data!O1543</f>
        <v>20</v>
      </c>
      <c r="R1543" s="16">
        <f t="shared" si="99"/>
        <v>70</v>
      </c>
      <c r="S1543" s="16">
        <f>Raw_Data!Q1543</f>
        <v>70</v>
      </c>
      <c r="T1543" s="17">
        <f>Raw_Data!R1543</f>
        <v>1.01</v>
      </c>
      <c r="U1543" s="13" t="str">
        <f>Raw_Data!S1543</f>
        <v>High</v>
      </c>
      <c r="V1543" s="13" t="str">
        <f>Raw_Data!T1543</f>
        <v>Pending</v>
      </c>
    </row>
    <row r="1544" spans="1:22" x14ac:dyDescent="0.3">
      <c r="A1544" s="13" t="str">
        <f>Raw_Data!A1544</f>
        <v>EMP003</v>
      </c>
      <c r="B1544" s="13" t="str">
        <f>Raw_Data!B1544</f>
        <v>Rahul Verma</v>
      </c>
      <c r="C1544" s="13" t="str">
        <f>Raw_Data!C1544</f>
        <v>Operations</v>
      </c>
      <c r="D1544" s="13" t="str">
        <f>Raw_Data!D1544</f>
        <v>Process Executive</v>
      </c>
      <c r="E1544" s="13" t="str">
        <f>Raw_Data!E1544</f>
        <v>Kolkata</v>
      </c>
      <c r="F1544" s="13" t="str">
        <f>Raw_Data!F1544</f>
        <v>Amit Roy</v>
      </c>
      <c r="G1544" s="14">
        <f>DATE(VALUE(RIGHT(Raw_Data!G1544,4)),VALUE(MID(Raw_Data!G1544,4,2)),VALUE(LEFT(Raw_Data!G1544,2)))</f>
        <v>46203</v>
      </c>
      <c r="H1544" s="13" t="str">
        <f t="shared" si="96"/>
        <v>Jun-2026</v>
      </c>
      <c r="I1544" s="13" t="str">
        <f t="shared" si="97"/>
        <v>Tue</v>
      </c>
      <c r="J1544" s="13" t="str">
        <f>Raw_Data!H1544</f>
        <v>Present</v>
      </c>
      <c r="K1544" s="15">
        <f>IF(Raw_Data!I1544="","",TIMEVALUE(Raw_Data!I1544))</f>
        <v>0.41736111111111113</v>
      </c>
      <c r="L1544" s="15">
        <f>IF(Raw_Data!J1544="","",TIMEVALUE(Raw_Data!J1544))</f>
        <v>0.72569444444444442</v>
      </c>
      <c r="M1544" s="13">
        <f>Raw_Data!K1544</f>
        <v>7.4</v>
      </c>
      <c r="N1544" s="13">
        <f>Raw_Data!L1544</f>
        <v>27</v>
      </c>
      <c r="O1544" s="13">
        <f>Raw_Data!M1544</f>
        <v>21</v>
      </c>
      <c r="P1544" s="13">
        <f t="shared" si="98"/>
        <v>6</v>
      </c>
      <c r="Q1544" s="13">
        <f>Raw_Data!O1544</f>
        <v>27</v>
      </c>
      <c r="R1544" s="16">
        <f t="shared" si="99"/>
        <v>77.777777777777786</v>
      </c>
      <c r="S1544" s="16">
        <f>Raw_Data!Q1544</f>
        <v>77.8</v>
      </c>
      <c r="T1544" s="17">
        <f>Raw_Data!R1544</f>
        <v>0</v>
      </c>
      <c r="U1544" s="13" t="str">
        <f>Raw_Data!S1544</f>
        <v>Critical</v>
      </c>
      <c r="V1544" s="13" t="str">
        <f>Raw_Data!T1544</f>
        <v>Pending</v>
      </c>
    </row>
    <row r="1545" spans="1:22" x14ac:dyDescent="0.3">
      <c r="A1545" s="13" t="str">
        <f>Raw_Data!A1545</f>
        <v>EMP004</v>
      </c>
      <c r="B1545" s="13" t="str">
        <f>Raw_Data!B1545</f>
        <v>Sneha Das</v>
      </c>
      <c r="C1545" s="13" t="str">
        <f>Raw_Data!C1545</f>
        <v>Operations</v>
      </c>
      <c r="D1545" s="13" t="str">
        <f>Raw_Data!D1545</f>
        <v>Senior Executive</v>
      </c>
      <c r="E1545" s="13" t="str">
        <f>Raw_Data!E1545</f>
        <v>Kolkata</v>
      </c>
      <c r="F1545" s="13" t="str">
        <f>Raw_Data!F1545</f>
        <v>Amit Roy</v>
      </c>
      <c r="G1545" s="14">
        <f>DATE(VALUE(RIGHT(Raw_Data!G1545,4)),VALUE(MID(Raw_Data!G1545,4,2)),VALUE(LEFT(Raw_Data!G1545,2)))</f>
        <v>46203</v>
      </c>
      <c r="H1545" s="13" t="str">
        <f t="shared" si="96"/>
        <v>Jun-2026</v>
      </c>
      <c r="I1545" s="13" t="str">
        <f t="shared" si="97"/>
        <v>Tue</v>
      </c>
      <c r="J1545" s="13" t="str">
        <f>Raw_Data!H1545</f>
        <v>Present</v>
      </c>
      <c r="K1545" s="15">
        <f>IF(Raw_Data!I1545="","",TIMEVALUE(Raw_Data!I1545))</f>
        <v>0.38124999999999998</v>
      </c>
      <c r="L1545" s="15">
        <f>IF(Raw_Data!J1545="","",TIMEVALUE(Raw_Data!J1545))</f>
        <v>0.73750000000000004</v>
      </c>
      <c r="M1545" s="13">
        <f>Raw_Data!K1545</f>
        <v>8.56</v>
      </c>
      <c r="N1545" s="13">
        <f>Raw_Data!L1545</f>
        <v>20</v>
      </c>
      <c r="O1545" s="13">
        <f>Raw_Data!M1545</f>
        <v>14</v>
      </c>
      <c r="P1545" s="13">
        <f t="shared" si="98"/>
        <v>6</v>
      </c>
      <c r="Q1545" s="13">
        <f>Raw_Data!O1545</f>
        <v>20</v>
      </c>
      <c r="R1545" s="16">
        <f t="shared" si="99"/>
        <v>70</v>
      </c>
      <c r="S1545" s="16">
        <f>Raw_Data!Q1545</f>
        <v>70</v>
      </c>
      <c r="T1545" s="17">
        <f>Raw_Data!R1545</f>
        <v>0.56000000000000005</v>
      </c>
      <c r="U1545" s="13" t="str">
        <f>Raw_Data!S1545</f>
        <v>Medium</v>
      </c>
      <c r="V1545" s="13" t="str">
        <f>Raw_Data!T1545</f>
        <v>Pending</v>
      </c>
    </row>
    <row r="1546" spans="1:22" x14ac:dyDescent="0.3">
      <c r="A1546" s="13" t="str">
        <f>Raw_Data!A1546</f>
        <v>EMP005</v>
      </c>
      <c r="B1546" s="13" t="str">
        <f>Raw_Data!B1546</f>
        <v>Vikram Patel</v>
      </c>
      <c r="C1546" s="13" t="str">
        <f>Raw_Data!C1546</f>
        <v>Operations</v>
      </c>
      <c r="D1546" s="13" t="str">
        <f>Raw_Data!D1546</f>
        <v>Process Executive</v>
      </c>
      <c r="E1546" s="13" t="str">
        <f>Raw_Data!E1546</f>
        <v>Kolkata</v>
      </c>
      <c r="F1546" s="13" t="str">
        <f>Raw_Data!F1546</f>
        <v>Amit Roy</v>
      </c>
      <c r="G1546" s="14">
        <f>DATE(VALUE(RIGHT(Raw_Data!G1546,4)),VALUE(MID(Raw_Data!G1546,4,2)),VALUE(LEFT(Raw_Data!G1546,2)))</f>
        <v>46203</v>
      </c>
      <c r="H1546" s="13" t="str">
        <f t="shared" si="96"/>
        <v>Jun-2026</v>
      </c>
      <c r="I1546" s="13" t="str">
        <f t="shared" si="97"/>
        <v>Tue</v>
      </c>
      <c r="J1546" s="13" t="str">
        <f>Raw_Data!H1546</f>
        <v>Present</v>
      </c>
      <c r="K1546" s="15">
        <f>IF(Raw_Data!I1546="","",TIMEVALUE(Raw_Data!I1546))</f>
        <v>0.37916666666666665</v>
      </c>
      <c r="L1546" s="15">
        <f>IF(Raw_Data!J1546="","",TIMEVALUE(Raw_Data!J1546))</f>
        <v>0.73055555555555551</v>
      </c>
      <c r="M1546" s="13">
        <f>Raw_Data!K1546</f>
        <v>8.44</v>
      </c>
      <c r="N1546" s="13">
        <f>Raw_Data!L1546</f>
        <v>14</v>
      </c>
      <c r="O1546" s="13">
        <f>Raw_Data!M1546</f>
        <v>12</v>
      </c>
      <c r="P1546" s="13">
        <f t="shared" si="98"/>
        <v>2</v>
      </c>
      <c r="Q1546" s="13">
        <f>Raw_Data!O1546</f>
        <v>14</v>
      </c>
      <c r="R1546" s="16">
        <f t="shared" si="99"/>
        <v>85.714285714285708</v>
      </c>
      <c r="S1546" s="16">
        <f>Raw_Data!Q1546</f>
        <v>85.7</v>
      </c>
      <c r="T1546" s="17">
        <f>Raw_Data!R1546</f>
        <v>0.44</v>
      </c>
      <c r="U1546" s="13" t="str">
        <f>Raw_Data!S1546</f>
        <v>High</v>
      </c>
      <c r="V1546" s="13" t="str">
        <f>Raw_Data!T1546</f>
        <v>In Progress</v>
      </c>
    </row>
    <row r="1547" spans="1:22" x14ac:dyDescent="0.3">
      <c r="A1547" s="13" t="str">
        <f>Raw_Data!A1547</f>
        <v>EMP006</v>
      </c>
      <c r="B1547" s="13" t="str">
        <f>Raw_Data!B1547</f>
        <v>Ananya Gupta</v>
      </c>
      <c r="C1547" s="13" t="str">
        <f>Raw_Data!C1547</f>
        <v>Finance</v>
      </c>
      <c r="D1547" s="13" t="str">
        <f>Raw_Data!D1547</f>
        <v>Finance Executive</v>
      </c>
      <c r="E1547" s="13" t="str">
        <f>Raw_Data!E1547</f>
        <v>Kolkata</v>
      </c>
      <c r="F1547" s="13" t="str">
        <f>Raw_Data!F1547</f>
        <v>Neha Sen</v>
      </c>
      <c r="G1547" s="14">
        <f>DATE(VALUE(RIGHT(Raw_Data!G1547,4)),VALUE(MID(Raw_Data!G1547,4,2)),VALUE(LEFT(Raw_Data!G1547,2)))</f>
        <v>46203</v>
      </c>
      <c r="H1547" s="13" t="str">
        <f t="shared" si="96"/>
        <v>Jun-2026</v>
      </c>
      <c r="I1547" s="13" t="str">
        <f t="shared" si="97"/>
        <v>Tue</v>
      </c>
      <c r="J1547" s="13" t="str">
        <f>Raw_Data!H1547</f>
        <v>Present</v>
      </c>
      <c r="K1547" s="15">
        <f>IF(Raw_Data!I1547="","",TIMEVALUE(Raw_Data!I1547))</f>
        <v>0.38124999999999998</v>
      </c>
      <c r="L1547" s="15">
        <f>IF(Raw_Data!J1547="","",TIMEVALUE(Raw_Data!J1547))</f>
        <v>0.74375000000000002</v>
      </c>
      <c r="M1547" s="13">
        <f>Raw_Data!K1547</f>
        <v>8.7100000000000009</v>
      </c>
      <c r="N1547" s="13">
        <f>Raw_Data!L1547</f>
        <v>13</v>
      </c>
      <c r="O1547" s="13">
        <f>Raw_Data!M1547</f>
        <v>13</v>
      </c>
      <c r="P1547" s="13">
        <f t="shared" si="98"/>
        <v>0</v>
      </c>
      <c r="Q1547" s="13">
        <f>Raw_Data!O1547</f>
        <v>13</v>
      </c>
      <c r="R1547" s="16">
        <f t="shared" si="99"/>
        <v>100</v>
      </c>
      <c r="S1547" s="16">
        <f>Raw_Data!Q1547</f>
        <v>100</v>
      </c>
      <c r="T1547" s="17">
        <f>Raw_Data!R1547</f>
        <v>0.71</v>
      </c>
      <c r="U1547" s="13" t="str">
        <f>Raw_Data!S1547</f>
        <v>Low</v>
      </c>
      <c r="V1547" s="13" t="str">
        <f>Raw_Data!T1547</f>
        <v>Closed</v>
      </c>
    </row>
    <row r="1548" spans="1:22" x14ac:dyDescent="0.3">
      <c r="A1548" s="13" t="str">
        <f>Raw_Data!A1548</f>
        <v>EMP007</v>
      </c>
      <c r="B1548" s="13" t="str">
        <f>Raw_Data!B1548</f>
        <v>Rohan Mehta</v>
      </c>
      <c r="C1548" s="13" t="str">
        <f>Raw_Data!C1548</f>
        <v>Finance</v>
      </c>
      <c r="D1548" s="13" t="str">
        <f>Raw_Data!D1548</f>
        <v>Accounts Executive</v>
      </c>
      <c r="E1548" s="13" t="str">
        <f>Raw_Data!E1548</f>
        <v>Kolkata</v>
      </c>
      <c r="F1548" s="13" t="str">
        <f>Raw_Data!F1548</f>
        <v>Neha Sen</v>
      </c>
      <c r="G1548" s="14">
        <f>DATE(VALUE(RIGHT(Raw_Data!G1548,4)),VALUE(MID(Raw_Data!G1548,4,2)),VALUE(LEFT(Raw_Data!G1548,2)))</f>
        <v>46203</v>
      </c>
      <c r="H1548" s="13" t="str">
        <f t="shared" si="96"/>
        <v>Jun-2026</v>
      </c>
      <c r="I1548" s="13" t="str">
        <f t="shared" si="97"/>
        <v>Tue</v>
      </c>
      <c r="J1548" s="13" t="str">
        <f>Raw_Data!H1548</f>
        <v>Present</v>
      </c>
      <c r="K1548" s="15">
        <f>IF(Raw_Data!I1548="","",TIMEVALUE(Raw_Data!I1548))</f>
        <v>0.37708333333333333</v>
      </c>
      <c r="L1548" s="15">
        <f>IF(Raw_Data!J1548="","",TIMEVALUE(Raw_Data!J1548))</f>
        <v>0.68333333333333335</v>
      </c>
      <c r="M1548" s="13">
        <f>Raw_Data!K1548</f>
        <v>7.36</v>
      </c>
      <c r="N1548" s="13">
        <f>Raw_Data!L1548</f>
        <v>5</v>
      </c>
      <c r="O1548" s="13">
        <f>Raw_Data!M1548</f>
        <v>3</v>
      </c>
      <c r="P1548" s="13">
        <f t="shared" si="98"/>
        <v>2</v>
      </c>
      <c r="Q1548" s="13">
        <f>Raw_Data!O1548</f>
        <v>5</v>
      </c>
      <c r="R1548" s="16">
        <f t="shared" si="99"/>
        <v>60</v>
      </c>
      <c r="S1548" s="16">
        <f>Raw_Data!Q1548</f>
        <v>60</v>
      </c>
      <c r="T1548" s="17">
        <f>Raw_Data!R1548</f>
        <v>0</v>
      </c>
      <c r="U1548" s="13" t="str">
        <f>Raw_Data!S1548</f>
        <v>High</v>
      </c>
      <c r="V1548" s="13" t="str">
        <f>Raw_Data!T1548</f>
        <v>In Progress</v>
      </c>
    </row>
    <row r="1549" spans="1:22" x14ac:dyDescent="0.3">
      <c r="A1549" s="13" t="str">
        <f>Raw_Data!A1549</f>
        <v>EMP008</v>
      </c>
      <c r="B1549" s="13" t="str">
        <f>Raw_Data!B1549</f>
        <v>Ishita Roy</v>
      </c>
      <c r="C1549" s="13" t="str">
        <f>Raw_Data!C1549</f>
        <v>Finance</v>
      </c>
      <c r="D1549" s="13" t="str">
        <f>Raw_Data!D1549</f>
        <v>Finance Executive</v>
      </c>
      <c r="E1549" s="13" t="str">
        <f>Raw_Data!E1549</f>
        <v>Kolkata</v>
      </c>
      <c r="F1549" s="13" t="str">
        <f>Raw_Data!F1549</f>
        <v>Neha Sen</v>
      </c>
      <c r="G1549" s="14">
        <f>DATE(VALUE(RIGHT(Raw_Data!G1549,4)),VALUE(MID(Raw_Data!G1549,4,2)),VALUE(LEFT(Raw_Data!G1549,2)))</f>
        <v>46203</v>
      </c>
      <c r="H1549" s="13" t="str">
        <f t="shared" si="96"/>
        <v>Jun-2026</v>
      </c>
      <c r="I1549" s="13" t="str">
        <f t="shared" si="97"/>
        <v>Tue</v>
      </c>
      <c r="J1549" s="13" t="str">
        <f>Raw_Data!H1549</f>
        <v>Present</v>
      </c>
      <c r="K1549" s="15">
        <f>IF(Raw_Data!I1549="","",TIMEVALUE(Raw_Data!I1549))</f>
        <v>0.37916666666666665</v>
      </c>
      <c r="L1549" s="15">
        <f>IF(Raw_Data!J1549="","",TIMEVALUE(Raw_Data!J1549))</f>
        <v>0.68958333333333333</v>
      </c>
      <c r="M1549" s="13">
        <f>Raw_Data!K1549</f>
        <v>7.45</v>
      </c>
      <c r="N1549" s="13">
        <f>Raw_Data!L1549</f>
        <v>21</v>
      </c>
      <c r="O1549" s="13">
        <f>Raw_Data!M1549</f>
        <v>17</v>
      </c>
      <c r="P1549" s="13">
        <f t="shared" si="98"/>
        <v>4</v>
      </c>
      <c r="Q1549" s="13">
        <f>Raw_Data!O1549</f>
        <v>21</v>
      </c>
      <c r="R1549" s="16">
        <f t="shared" si="99"/>
        <v>80.952380952380949</v>
      </c>
      <c r="S1549" s="16">
        <f>Raw_Data!Q1549</f>
        <v>81</v>
      </c>
      <c r="T1549" s="17">
        <f>Raw_Data!R1549</f>
        <v>0</v>
      </c>
      <c r="U1549" s="13" t="str">
        <f>Raw_Data!S1549</f>
        <v>High</v>
      </c>
      <c r="V1549" s="13" t="str">
        <f>Raw_Data!T1549</f>
        <v>Pending</v>
      </c>
    </row>
    <row r="1550" spans="1:22" x14ac:dyDescent="0.3">
      <c r="A1550" s="13" t="str">
        <f>Raw_Data!A1550</f>
        <v>EMP009</v>
      </c>
      <c r="B1550" s="13" t="str">
        <f>Raw_Data!B1550</f>
        <v>Arjun Nair</v>
      </c>
      <c r="C1550" s="13" t="str">
        <f>Raw_Data!C1550</f>
        <v>Sales</v>
      </c>
      <c r="D1550" s="13" t="str">
        <f>Raw_Data!D1550</f>
        <v>Sales Executive</v>
      </c>
      <c r="E1550" s="13" t="str">
        <f>Raw_Data!E1550</f>
        <v>Kolkata</v>
      </c>
      <c r="F1550" s="13" t="str">
        <f>Raw_Data!F1550</f>
        <v>Sourav Das</v>
      </c>
      <c r="G1550" s="14">
        <f>DATE(VALUE(RIGHT(Raw_Data!G1550,4)),VALUE(MID(Raw_Data!G1550,4,2)),VALUE(LEFT(Raw_Data!G1550,2)))</f>
        <v>46203</v>
      </c>
      <c r="H1550" s="13" t="str">
        <f t="shared" si="96"/>
        <v>Jun-2026</v>
      </c>
      <c r="I1550" s="13" t="str">
        <f t="shared" si="97"/>
        <v>Tue</v>
      </c>
      <c r="J1550" s="13" t="str">
        <f>Raw_Data!H1550</f>
        <v>Present</v>
      </c>
      <c r="K1550" s="15">
        <f>IF(Raw_Data!I1550="","",TIMEVALUE(Raw_Data!I1550))</f>
        <v>0.4201388888888889</v>
      </c>
      <c r="L1550" s="15">
        <f>IF(Raw_Data!J1550="","",TIMEVALUE(Raw_Data!J1550))</f>
        <v>0.80208333333333337</v>
      </c>
      <c r="M1550" s="13">
        <f>Raw_Data!K1550</f>
        <v>9.17</v>
      </c>
      <c r="N1550" s="13">
        <f>Raw_Data!L1550</f>
        <v>20</v>
      </c>
      <c r="O1550" s="13">
        <f>Raw_Data!M1550</f>
        <v>20</v>
      </c>
      <c r="P1550" s="13">
        <f t="shared" si="98"/>
        <v>0</v>
      </c>
      <c r="Q1550" s="13">
        <f>Raw_Data!O1550</f>
        <v>20</v>
      </c>
      <c r="R1550" s="16">
        <f t="shared" si="99"/>
        <v>100</v>
      </c>
      <c r="S1550" s="16">
        <f>Raw_Data!Q1550</f>
        <v>100</v>
      </c>
      <c r="T1550" s="17">
        <f>Raw_Data!R1550</f>
        <v>1.17</v>
      </c>
      <c r="U1550" s="13" t="str">
        <f>Raw_Data!S1550</f>
        <v>Low</v>
      </c>
      <c r="V1550" s="13" t="str">
        <f>Raw_Data!T1550</f>
        <v>Closed</v>
      </c>
    </row>
    <row r="1551" spans="1:22" x14ac:dyDescent="0.3">
      <c r="A1551" s="13" t="str">
        <f>Raw_Data!A1551</f>
        <v>EMP010</v>
      </c>
      <c r="B1551" s="13" t="str">
        <f>Raw_Data!B1551</f>
        <v>Meera Kapoor</v>
      </c>
      <c r="C1551" s="13" t="str">
        <f>Raw_Data!C1551</f>
        <v>Sales</v>
      </c>
      <c r="D1551" s="13" t="str">
        <f>Raw_Data!D1551</f>
        <v>Sales Executive</v>
      </c>
      <c r="E1551" s="13" t="str">
        <f>Raw_Data!E1551</f>
        <v>Kolkata</v>
      </c>
      <c r="F1551" s="13" t="str">
        <f>Raw_Data!F1551</f>
        <v>Sourav Das</v>
      </c>
      <c r="G1551" s="14">
        <f>DATE(VALUE(RIGHT(Raw_Data!G1551,4)),VALUE(MID(Raw_Data!G1551,4,2)),VALUE(LEFT(Raw_Data!G1551,2)))</f>
        <v>46203</v>
      </c>
      <c r="H1551" s="13" t="str">
        <f t="shared" si="96"/>
        <v>Jun-2026</v>
      </c>
      <c r="I1551" s="13" t="str">
        <f t="shared" si="97"/>
        <v>Tue</v>
      </c>
      <c r="J1551" s="13" t="str">
        <f>Raw_Data!H1551</f>
        <v>Present</v>
      </c>
      <c r="K1551" s="15">
        <f>IF(Raw_Data!I1551="","",TIMEVALUE(Raw_Data!I1551))</f>
        <v>0.42986111111111114</v>
      </c>
      <c r="L1551" s="15">
        <f>IF(Raw_Data!J1551="","",TIMEVALUE(Raw_Data!J1551))</f>
        <v>0.74236111111111114</v>
      </c>
      <c r="M1551" s="13">
        <f>Raw_Data!K1551</f>
        <v>7.5</v>
      </c>
      <c r="N1551" s="13">
        <f>Raw_Data!L1551</f>
        <v>20</v>
      </c>
      <c r="O1551" s="13">
        <f>Raw_Data!M1551</f>
        <v>15</v>
      </c>
      <c r="P1551" s="13">
        <f t="shared" si="98"/>
        <v>5</v>
      </c>
      <c r="Q1551" s="13">
        <f>Raw_Data!O1551</f>
        <v>20</v>
      </c>
      <c r="R1551" s="16">
        <f t="shared" si="99"/>
        <v>75</v>
      </c>
      <c r="S1551" s="16">
        <f>Raw_Data!Q1551</f>
        <v>75</v>
      </c>
      <c r="T1551" s="17">
        <f>Raw_Data!R1551</f>
        <v>0</v>
      </c>
      <c r="U1551" s="13" t="str">
        <f>Raw_Data!S1551</f>
        <v>Medium</v>
      </c>
      <c r="V1551" s="13" t="str">
        <f>Raw_Data!T1551</f>
        <v>Pending</v>
      </c>
    </row>
    <row r="1552" spans="1:22" x14ac:dyDescent="0.3">
      <c r="A1552" s="13" t="str">
        <f>Raw_Data!A1552</f>
        <v>EMP011</v>
      </c>
      <c r="B1552" s="13" t="str">
        <f>Raw_Data!B1552</f>
        <v>Karan Malhotra</v>
      </c>
      <c r="C1552" s="13" t="str">
        <f>Raw_Data!C1552</f>
        <v>Sales</v>
      </c>
      <c r="D1552" s="13" t="str">
        <f>Raw_Data!D1552</f>
        <v>Senior Executive</v>
      </c>
      <c r="E1552" s="13" t="str">
        <f>Raw_Data!E1552</f>
        <v>Kolkata</v>
      </c>
      <c r="F1552" s="13" t="str">
        <f>Raw_Data!F1552</f>
        <v>Sourav Das</v>
      </c>
      <c r="G1552" s="14">
        <f>DATE(VALUE(RIGHT(Raw_Data!G1552,4)),VALUE(MID(Raw_Data!G1552,4,2)),VALUE(LEFT(Raw_Data!G1552,2)))</f>
        <v>46203</v>
      </c>
      <c r="H1552" s="13" t="str">
        <f t="shared" si="96"/>
        <v>Jun-2026</v>
      </c>
      <c r="I1552" s="13" t="str">
        <f t="shared" si="97"/>
        <v>Tue</v>
      </c>
      <c r="J1552" s="13" t="str">
        <f>Raw_Data!H1552</f>
        <v>Present</v>
      </c>
      <c r="K1552" s="15">
        <f>IF(Raw_Data!I1552="","",TIMEVALUE(Raw_Data!I1552))</f>
        <v>0.38541666666666669</v>
      </c>
      <c r="L1552" s="15">
        <f>IF(Raw_Data!J1552="","",TIMEVALUE(Raw_Data!J1552))</f>
        <v>0.73333333333333328</v>
      </c>
      <c r="M1552" s="13">
        <f>Raw_Data!K1552</f>
        <v>8.35</v>
      </c>
      <c r="N1552" s="13">
        <f>Raw_Data!L1552</f>
        <v>20</v>
      </c>
      <c r="O1552" s="13">
        <f>Raw_Data!M1552</f>
        <v>16</v>
      </c>
      <c r="P1552" s="13">
        <f t="shared" si="98"/>
        <v>4</v>
      </c>
      <c r="Q1552" s="13">
        <f>Raw_Data!O1552</f>
        <v>20</v>
      </c>
      <c r="R1552" s="16">
        <f t="shared" si="99"/>
        <v>80</v>
      </c>
      <c r="S1552" s="16">
        <f>Raw_Data!Q1552</f>
        <v>80</v>
      </c>
      <c r="T1552" s="17">
        <f>Raw_Data!R1552</f>
        <v>0.35</v>
      </c>
      <c r="U1552" s="13" t="str">
        <f>Raw_Data!S1552</f>
        <v>Low</v>
      </c>
      <c r="V1552" s="13" t="str">
        <f>Raw_Data!T1552</f>
        <v>Pending</v>
      </c>
    </row>
    <row r="1553" spans="1:22" x14ac:dyDescent="0.3">
      <c r="A1553" s="13" t="str">
        <f>Raw_Data!A1553</f>
        <v>EMP012</v>
      </c>
      <c r="B1553" s="13" t="str">
        <f>Raw_Data!B1553</f>
        <v>Tanya Bose</v>
      </c>
      <c r="C1553" s="13" t="str">
        <f>Raw_Data!C1553</f>
        <v>HR</v>
      </c>
      <c r="D1553" s="13" t="str">
        <f>Raw_Data!D1553</f>
        <v>HR Executive</v>
      </c>
      <c r="E1553" s="13" t="str">
        <f>Raw_Data!E1553</f>
        <v>Kolkata</v>
      </c>
      <c r="F1553" s="13" t="str">
        <f>Raw_Data!F1553</f>
        <v>Ritu Ghosh</v>
      </c>
      <c r="G1553" s="14">
        <f>DATE(VALUE(RIGHT(Raw_Data!G1553,4)),VALUE(MID(Raw_Data!G1553,4,2)),VALUE(LEFT(Raw_Data!G1553,2)))</f>
        <v>46203</v>
      </c>
      <c r="H1553" s="13" t="str">
        <f t="shared" si="96"/>
        <v>Jun-2026</v>
      </c>
      <c r="I1553" s="13" t="str">
        <f t="shared" si="97"/>
        <v>Tue</v>
      </c>
      <c r="J1553" s="13" t="str">
        <f>Raw_Data!H1553</f>
        <v>Present</v>
      </c>
      <c r="K1553" s="15">
        <f>IF(Raw_Data!I1553="","",TIMEVALUE(Raw_Data!I1553))</f>
        <v>0.38055555555555554</v>
      </c>
      <c r="L1553" s="15">
        <f>IF(Raw_Data!J1553="","",TIMEVALUE(Raw_Data!J1553))</f>
        <v>0.71944444444444444</v>
      </c>
      <c r="M1553" s="13">
        <f>Raw_Data!K1553</f>
        <v>8.14</v>
      </c>
      <c r="N1553" s="13">
        <f>Raw_Data!L1553</f>
        <v>11</v>
      </c>
      <c r="O1553" s="13">
        <f>Raw_Data!M1553</f>
        <v>9</v>
      </c>
      <c r="P1553" s="13">
        <f t="shared" si="98"/>
        <v>2</v>
      </c>
      <c r="Q1553" s="13">
        <f>Raw_Data!O1553</f>
        <v>11</v>
      </c>
      <c r="R1553" s="16">
        <f t="shared" si="99"/>
        <v>81.818181818181827</v>
      </c>
      <c r="S1553" s="16">
        <f>Raw_Data!Q1553</f>
        <v>81.8</v>
      </c>
      <c r="T1553" s="17">
        <f>Raw_Data!R1553</f>
        <v>0.14000000000000001</v>
      </c>
      <c r="U1553" s="13" t="str">
        <f>Raw_Data!S1553</f>
        <v>Medium</v>
      </c>
      <c r="V1553" s="13" t="str">
        <f>Raw_Data!T1553</f>
        <v>In Progress</v>
      </c>
    </row>
    <row r="1554" spans="1:22" x14ac:dyDescent="0.3">
      <c r="A1554" s="13" t="str">
        <f>Raw_Data!A1554</f>
        <v>EMP013</v>
      </c>
      <c r="B1554" s="13" t="str">
        <f>Raw_Data!B1554</f>
        <v>Aditya Jain</v>
      </c>
      <c r="C1554" s="13" t="str">
        <f>Raw_Data!C1554</f>
        <v>Customer Support</v>
      </c>
      <c r="D1554" s="13" t="str">
        <f>Raw_Data!D1554</f>
        <v>Support Executive</v>
      </c>
      <c r="E1554" s="13" t="str">
        <f>Raw_Data!E1554</f>
        <v>Kolkata</v>
      </c>
      <c r="F1554" s="13" t="str">
        <f>Raw_Data!F1554</f>
        <v>Ritu Ghosh</v>
      </c>
      <c r="G1554" s="14">
        <f>DATE(VALUE(RIGHT(Raw_Data!G1554,4)),VALUE(MID(Raw_Data!G1554,4,2)),VALUE(LEFT(Raw_Data!G1554,2)))</f>
        <v>46203</v>
      </c>
      <c r="H1554" s="13" t="str">
        <f t="shared" si="96"/>
        <v>Jun-2026</v>
      </c>
      <c r="I1554" s="13" t="str">
        <f t="shared" si="97"/>
        <v>Tue</v>
      </c>
      <c r="J1554" s="13" t="str">
        <f>Raw_Data!H1554</f>
        <v>Present</v>
      </c>
      <c r="K1554" s="15">
        <f>IF(Raw_Data!I1554="","",TIMEVALUE(Raw_Data!I1554))</f>
        <v>0.41875000000000001</v>
      </c>
      <c r="L1554" s="15">
        <f>IF(Raw_Data!J1554="","",TIMEVALUE(Raw_Data!J1554))</f>
        <v>0.77500000000000002</v>
      </c>
      <c r="M1554" s="13">
        <f>Raw_Data!K1554</f>
        <v>8.5500000000000007</v>
      </c>
      <c r="N1554" s="13">
        <f>Raw_Data!L1554</f>
        <v>25</v>
      </c>
      <c r="O1554" s="13">
        <f>Raw_Data!M1554</f>
        <v>17</v>
      </c>
      <c r="P1554" s="13">
        <f t="shared" si="98"/>
        <v>8</v>
      </c>
      <c r="Q1554" s="13">
        <f>Raw_Data!O1554</f>
        <v>25</v>
      </c>
      <c r="R1554" s="16">
        <f t="shared" si="99"/>
        <v>68</v>
      </c>
      <c r="S1554" s="16">
        <f>Raw_Data!Q1554</f>
        <v>68</v>
      </c>
      <c r="T1554" s="17">
        <f>Raw_Data!R1554</f>
        <v>0.55000000000000004</v>
      </c>
      <c r="U1554" s="13" t="str">
        <f>Raw_Data!S1554</f>
        <v>Low</v>
      </c>
      <c r="V1554" s="13" t="str">
        <f>Raw_Data!T1554</f>
        <v>Backlog</v>
      </c>
    </row>
    <row r="1555" spans="1:22" x14ac:dyDescent="0.3">
      <c r="A1555" s="13" t="str">
        <f>Raw_Data!A1555</f>
        <v>EMP014</v>
      </c>
      <c r="B1555" s="13" t="str">
        <f>Raw_Data!B1555</f>
        <v>Neha Agarwal</v>
      </c>
      <c r="C1555" s="13" t="str">
        <f>Raw_Data!C1555</f>
        <v>Customer Support</v>
      </c>
      <c r="D1555" s="13" t="str">
        <f>Raw_Data!D1555</f>
        <v>Support Executive</v>
      </c>
      <c r="E1555" s="13" t="str">
        <f>Raw_Data!E1555</f>
        <v>Kolkata</v>
      </c>
      <c r="F1555" s="13" t="str">
        <f>Raw_Data!F1555</f>
        <v>Ritu Ghosh</v>
      </c>
      <c r="G1555" s="14">
        <f>DATE(VALUE(RIGHT(Raw_Data!G1555,4)),VALUE(MID(Raw_Data!G1555,4,2)),VALUE(LEFT(Raw_Data!G1555,2)))</f>
        <v>46203</v>
      </c>
      <c r="H1555" s="13" t="str">
        <f t="shared" si="96"/>
        <v>Jun-2026</v>
      </c>
      <c r="I1555" s="13" t="str">
        <f t="shared" si="97"/>
        <v>Tue</v>
      </c>
      <c r="J1555" s="13" t="str">
        <f>Raw_Data!H1555</f>
        <v>Present</v>
      </c>
      <c r="K1555" s="15">
        <f>IF(Raw_Data!I1555="","",TIMEVALUE(Raw_Data!I1555))</f>
        <v>0.41736111111111113</v>
      </c>
      <c r="L1555" s="15">
        <f>IF(Raw_Data!J1555="","",TIMEVALUE(Raw_Data!J1555))</f>
        <v>0.80763888888888891</v>
      </c>
      <c r="M1555" s="13">
        <f>Raw_Data!K1555</f>
        <v>9.3800000000000008</v>
      </c>
      <c r="N1555" s="13">
        <f>Raw_Data!L1555</f>
        <v>26</v>
      </c>
      <c r="O1555" s="13">
        <f>Raw_Data!M1555</f>
        <v>26</v>
      </c>
      <c r="P1555" s="13">
        <f t="shared" si="98"/>
        <v>0</v>
      </c>
      <c r="Q1555" s="13">
        <f>Raw_Data!O1555</f>
        <v>26</v>
      </c>
      <c r="R1555" s="16">
        <f t="shared" si="99"/>
        <v>100</v>
      </c>
      <c r="S1555" s="16">
        <f>Raw_Data!Q1555</f>
        <v>100</v>
      </c>
      <c r="T1555" s="17">
        <f>Raw_Data!R1555</f>
        <v>1.38</v>
      </c>
      <c r="U1555" s="13" t="str">
        <f>Raw_Data!S1555</f>
        <v>Low</v>
      </c>
      <c r="V1555" s="13" t="str">
        <f>Raw_Data!T1555</f>
        <v>Closed</v>
      </c>
    </row>
    <row r="1556" spans="1:22" x14ac:dyDescent="0.3">
      <c r="A1556" s="13" t="str">
        <f>Raw_Data!A1556</f>
        <v>EMP015</v>
      </c>
      <c r="B1556" s="13" t="str">
        <f>Raw_Data!B1556</f>
        <v>Siddharth Roy</v>
      </c>
      <c r="C1556" s="13" t="str">
        <f>Raw_Data!C1556</f>
        <v>Customer Support</v>
      </c>
      <c r="D1556" s="13" t="str">
        <f>Raw_Data!D1556</f>
        <v>Senior Executive</v>
      </c>
      <c r="E1556" s="13" t="str">
        <f>Raw_Data!E1556</f>
        <v>Kolkata</v>
      </c>
      <c r="F1556" s="13" t="str">
        <f>Raw_Data!F1556</f>
        <v>Ritu Ghosh</v>
      </c>
      <c r="G1556" s="14">
        <f>DATE(VALUE(RIGHT(Raw_Data!G1556,4)),VALUE(MID(Raw_Data!G1556,4,2)),VALUE(LEFT(Raw_Data!G1556,2)))</f>
        <v>46203</v>
      </c>
      <c r="H1556" s="13" t="str">
        <f t="shared" si="96"/>
        <v>Jun-2026</v>
      </c>
      <c r="I1556" s="13" t="str">
        <f t="shared" si="97"/>
        <v>Tue</v>
      </c>
      <c r="J1556" s="13" t="str">
        <f>Raw_Data!H1556</f>
        <v>Present</v>
      </c>
      <c r="K1556" s="15">
        <f>IF(Raw_Data!I1556="","",TIMEVALUE(Raw_Data!I1556))</f>
        <v>0.37847222222222221</v>
      </c>
      <c r="L1556" s="15">
        <f>IF(Raw_Data!J1556="","",TIMEVALUE(Raw_Data!J1556))</f>
        <v>0.71388888888888891</v>
      </c>
      <c r="M1556" s="13">
        <f>Raw_Data!K1556</f>
        <v>8.06</v>
      </c>
      <c r="N1556" s="13">
        <f>Raw_Data!L1556</f>
        <v>30</v>
      </c>
      <c r="O1556" s="13">
        <f>Raw_Data!M1556</f>
        <v>30</v>
      </c>
      <c r="P1556" s="13">
        <f t="shared" si="98"/>
        <v>0</v>
      </c>
      <c r="Q1556" s="13">
        <f>Raw_Data!O1556</f>
        <v>30</v>
      </c>
      <c r="R1556" s="16">
        <f t="shared" si="99"/>
        <v>100</v>
      </c>
      <c r="S1556" s="16">
        <f>Raw_Data!Q1556</f>
        <v>100</v>
      </c>
      <c r="T1556" s="17">
        <f>Raw_Data!R1556</f>
        <v>0.06</v>
      </c>
      <c r="U1556" s="13" t="str">
        <f>Raw_Data!S1556</f>
        <v>Low</v>
      </c>
      <c r="V1556" s="13" t="str">
        <f>Raw_Data!T1556</f>
        <v>Closed</v>
      </c>
    </row>
    <row r="1557" spans="1:22" x14ac:dyDescent="0.3">
      <c r="A1557" s="13" t="str">
        <f>Raw_Data!A1557</f>
        <v>EMP016</v>
      </c>
      <c r="B1557" s="13" t="str">
        <f>Raw_Data!B1557</f>
        <v>Pooja Saha</v>
      </c>
      <c r="C1557" s="13" t="str">
        <f>Raw_Data!C1557</f>
        <v>Operations</v>
      </c>
      <c r="D1557" s="13" t="str">
        <f>Raw_Data!D1557</f>
        <v>Process Executive</v>
      </c>
      <c r="E1557" s="13" t="str">
        <f>Raw_Data!E1557</f>
        <v>Durgapur</v>
      </c>
      <c r="F1557" s="13" t="str">
        <f>Raw_Data!F1557</f>
        <v>Amit Roy</v>
      </c>
      <c r="G1557" s="14">
        <f>DATE(VALUE(RIGHT(Raw_Data!G1557,4)),VALUE(MID(Raw_Data!G1557,4,2)),VALUE(LEFT(Raw_Data!G1557,2)))</f>
        <v>46203</v>
      </c>
      <c r="H1557" s="13" t="str">
        <f t="shared" si="96"/>
        <v>Jun-2026</v>
      </c>
      <c r="I1557" s="13" t="str">
        <f t="shared" si="97"/>
        <v>Tue</v>
      </c>
      <c r="J1557" s="13" t="str">
        <f>Raw_Data!H1557</f>
        <v>Present</v>
      </c>
      <c r="K1557" s="15">
        <f>IF(Raw_Data!I1557="","",TIMEVALUE(Raw_Data!I1557))</f>
        <v>0.38611111111111113</v>
      </c>
      <c r="L1557" s="15">
        <f>IF(Raw_Data!J1557="","",TIMEVALUE(Raw_Data!J1557))</f>
        <v>0.72499999999999998</v>
      </c>
      <c r="M1557" s="13">
        <f>Raw_Data!K1557</f>
        <v>8.14</v>
      </c>
      <c r="N1557" s="13">
        <f>Raw_Data!L1557</f>
        <v>30</v>
      </c>
      <c r="O1557" s="13">
        <f>Raw_Data!M1557</f>
        <v>25</v>
      </c>
      <c r="P1557" s="13">
        <f t="shared" si="98"/>
        <v>5</v>
      </c>
      <c r="Q1557" s="13">
        <f>Raw_Data!O1557</f>
        <v>30</v>
      </c>
      <c r="R1557" s="16">
        <f t="shared" si="99"/>
        <v>83.333333333333343</v>
      </c>
      <c r="S1557" s="16">
        <f>Raw_Data!Q1557</f>
        <v>83.3</v>
      </c>
      <c r="T1557" s="17">
        <f>Raw_Data!R1557</f>
        <v>0.14000000000000001</v>
      </c>
      <c r="U1557" s="13" t="str">
        <f>Raw_Data!S1557</f>
        <v>Medium</v>
      </c>
      <c r="V1557" s="13" t="str">
        <f>Raw_Data!T1557</f>
        <v>Pending</v>
      </c>
    </row>
    <row r="1558" spans="1:22" x14ac:dyDescent="0.3">
      <c r="A1558" s="13" t="str">
        <f>Raw_Data!A1558</f>
        <v>EMP017</v>
      </c>
      <c r="B1558" s="13" t="str">
        <f>Raw_Data!B1558</f>
        <v>Abhishek Paul</v>
      </c>
      <c r="C1558" s="13" t="str">
        <f>Raw_Data!C1558</f>
        <v>Operations</v>
      </c>
      <c r="D1558" s="13" t="str">
        <f>Raw_Data!D1558</f>
        <v>Process Executive</v>
      </c>
      <c r="E1558" s="13" t="str">
        <f>Raw_Data!E1558</f>
        <v>Durgapur</v>
      </c>
      <c r="F1558" s="13" t="str">
        <f>Raw_Data!F1558</f>
        <v>Amit Roy</v>
      </c>
      <c r="G1558" s="14">
        <f>DATE(VALUE(RIGHT(Raw_Data!G1558,4)),VALUE(MID(Raw_Data!G1558,4,2)),VALUE(LEFT(Raw_Data!G1558,2)))</f>
        <v>46203</v>
      </c>
      <c r="H1558" s="13" t="str">
        <f t="shared" si="96"/>
        <v>Jun-2026</v>
      </c>
      <c r="I1558" s="13" t="str">
        <f t="shared" si="97"/>
        <v>Tue</v>
      </c>
      <c r="J1558" s="13" t="str">
        <f>Raw_Data!H1558</f>
        <v>Present</v>
      </c>
      <c r="K1558" s="15">
        <f>IF(Raw_Data!I1558="","",TIMEVALUE(Raw_Data!I1558))</f>
        <v>0.38055555555555554</v>
      </c>
      <c r="L1558" s="15">
        <f>IF(Raw_Data!J1558="","",TIMEVALUE(Raw_Data!J1558))</f>
        <v>0.7583333333333333</v>
      </c>
      <c r="M1558" s="13">
        <f>Raw_Data!K1558</f>
        <v>9.08</v>
      </c>
      <c r="N1558" s="13">
        <f>Raw_Data!L1558</f>
        <v>26</v>
      </c>
      <c r="O1558" s="13">
        <f>Raw_Data!M1558</f>
        <v>24</v>
      </c>
      <c r="P1558" s="13">
        <f t="shared" si="98"/>
        <v>2</v>
      </c>
      <c r="Q1558" s="13">
        <f>Raw_Data!O1558</f>
        <v>26</v>
      </c>
      <c r="R1558" s="16">
        <f t="shared" si="99"/>
        <v>92.307692307692307</v>
      </c>
      <c r="S1558" s="16">
        <f>Raw_Data!Q1558</f>
        <v>92.3</v>
      </c>
      <c r="T1558" s="17">
        <f>Raw_Data!R1558</f>
        <v>1.08</v>
      </c>
      <c r="U1558" s="13" t="str">
        <f>Raw_Data!S1558</f>
        <v>High</v>
      </c>
      <c r="V1558" s="13" t="str">
        <f>Raw_Data!T1558</f>
        <v>In Progress</v>
      </c>
    </row>
    <row r="1559" spans="1:22" x14ac:dyDescent="0.3">
      <c r="A1559" s="13" t="str">
        <f>Raw_Data!A1559</f>
        <v>EMP018</v>
      </c>
      <c r="B1559" s="13" t="str">
        <f>Raw_Data!B1559</f>
        <v>Nandini Ghosh</v>
      </c>
      <c r="C1559" s="13" t="str">
        <f>Raw_Data!C1559</f>
        <v>Finance</v>
      </c>
      <c r="D1559" s="13" t="str">
        <f>Raw_Data!D1559</f>
        <v>Finance Executive</v>
      </c>
      <c r="E1559" s="13" t="str">
        <f>Raw_Data!E1559</f>
        <v>Durgapur</v>
      </c>
      <c r="F1559" s="13" t="str">
        <f>Raw_Data!F1559</f>
        <v>Neha Sen</v>
      </c>
      <c r="G1559" s="14">
        <f>DATE(VALUE(RIGHT(Raw_Data!G1559,4)),VALUE(MID(Raw_Data!G1559,4,2)),VALUE(LEFT(Raw_Data!G1559,2)))</f>
        <v>46203</v>
      </c>
      <c r="H1559" s="13" t="str">
        <f t="shared" si="96"/>
        <v>Jun-2026</v>
      </c>
      <c r="I1559" s="13" t="str">
        <f t="shared" si="97"/>
        <v>Tue</v>
      </c>
      <c r="J1559" s="13" t="str">
        <f>Raw_Data!H1559</f>
        <v>Present</v>
      </c>
      <c r="K1559" s="15">
        <f>IF(Raw_Data!I1559="","",TIMEVALUE(Raw_Data!I1559))</f>
        <v>0.42499999999999999</v>
      </c>
      <c r="L1559" s="15">
        <f>IF(Raw_Data!J1559="","",TIMEVALUE(Raw_Data!J1559))</f>
        <v>0.8208333333333333</v>
      </c>
      <c r="M1559" s="13">
        <f>Raw_Data!K1559</f>
        <v>9.51</v>
      </c>
      <c r="N1559" s="13">
        <f>Raw_Data!L1559</f>
        <v>13</v>
      </c>
      <c r="O1559" s="13">
        <f>Raw_Data!M1559</f>
        <v>12</v>
      </c>
      <c r="P1559" s="13">
        <f t="shared" si="98"/>
        <v>1</v>
      </c>
      <c r="Q1559" s="13">
        <f>Raw_Data!O1559</f>
        <v>13</v>
      </c>
      <c r="R1559" s="16">
        <f t="shared" si="99"/>
        <v>92.307692307692307</v>
      </c>
      <c r="S1559" s="16">
        <f>Raw_Data!Q1559</f>
        <v>92.3</v>
      </c>
      <c r="T1559" s="17">
        <f>Raw_Data!R1559</f>
        <v>1.51</v>
      </c>
      <c r="U1559" s="13" t="str">
        <f>Raw_Data!S1559</f>
        <v>Medium</v>
      </c>
      <c r="V1559" s="13" t="str">
        <f>Raw_Data!T1559</f>
        <v>In Progress</v>
      </c>
    </row>
    <row r="1560" spans="1:22" x14ac:dyDescent="0.3">
      <c r="A1560" s="13" t="str">
        <f>Raw_Data!A1560</f>
        <v>EMP019</v>
      </c>
      <c r="B1560" s="13" t="str">
        <f>Raw_Data!B1560</f>
        <v>Manish Kumar</v>
      </c>
      <c r="C1560" s="13" t="str">
        <f>Raw_Data!C1560</f>
        <v>Sales</v>
      </c>
      <c r="D1560" s="13" t="str">
        <f>Raw_Data!D1560</f>
        <v>Sales Executive</v>
      </c>
      <c r="E1560" s="13" t="str">
        <f>Raw_Data!E1560</f>
        <v>Durgapur</v>
      </c>
      <c r="F1560" s="13" t="str">
        <f>Raw_Data!F1560</f>
        <v>Sourav Das</v>
      </c>
      <c r="G1560" s="14">
        <f>DATE(VALUE(RIGHT(Raw_Data!G1560,4)),VALUE(MID(Raw_Data!G1560,4,2)),VALUE(LEFT(Raw_Data!G1560,2)))</f>
        <v>46203</v>
      </c>
      <c r="H1560" s="13" t="str">
        <f t="shared" si="96"/>
        <v>Jun-2026</v>
      </c>
      <c r="I1560" s="13" t="str">
        <f t="shared" si="97"/>
        <v>Tue</v>
      </c>
      <c r="J1560" s="13" t="str">
        <f>Raw_Data!H1560</f>
        <v>Present</v>
      </c>
      <c r="K1560" s="15">
        <f>IF(Raw_Data!I1560="","",TIMEVALUE(Raw_Data!I1560))</f>
        <v>0.37777777777777777</v>
      </c>
      <c r="L1560" s="15">
        <f>IF(Raw_Data!J1560="","",TIMEVALUE(Raw_Data!J1560))</f>
        <v>0.74722222222222223</v>
      </c>
      <c r="M1560" s="13">
        <f>Raw_Data!K1560</f>
        <v>8.8699999999999992</v>
      </c>
      <c r="N1560" s="13">
        <f>Raw_Data!L1560</f>
        <v>18</v>
      </c>
      <c r="O1560" s="13">
        <f>Raw_Data!M1560</f>
        <v>16</v>
      </c>
      <c r="P1560" s="13">
        <f t="shared" si="98"/>
        <v>2</v>
      </c>
      <c r="Q1560" s="13">
        <f>Raw_Data!O1560</f>
        <v>18</v>
      </c>
      <c r="R1560" s="16">
        <f t="shared" si="99"/>
        <v>88.888888888888886</v>
      </c>
      <c r="S1560" s="16">
        <f>Raw_Data!Q1560</f>
        <v>88.9</v>
      </c>
      <c r="T1560" s="17">
        <f>Raw_Data!R1560</f>
        <v>0.87</v>
      </c>
      <c r="U1560" s="13" t="str">
        <f>Raw_Data!S1560</f>
        <v>Medium</v>
      </c>
      <c r="V1560" s="13" t="str">
        <f>Raw_Data!T1560</f>
        <v>In Progress</v>
      </c>
    </row>
    <row r="1561" spans="1:22" x14ac:dyDescent="0.3">
      <c r="A1561" s="13" t="str">
        <f>Raw_Data!A1561</f>
        <v>EMP020</v>
      </c>
      <c r="B1561" s="13" t="str">
        <f>Raw_Data!B1561</f>
        <v>Riya Chatterjee</v>
      </c>
      <c r="C1561" s="13" t="str">
        <f>Raw_Data!C1561</f>
        <v>Customer Support</v>
      </c>
      <c r="D1561" s="13" t="str">
        <f>Raw_Data!D1561</f>
        <v>Support Executive</v>
      </c>
      <c r="E1561" s="13" t="str">
        <f>Raw_Data!E1561</f>
        <v>Durgapur</v>
      </c>
      <c r="F1561" s="13" t="str">
        <f>Raw_Data!F1561</f>
        <v>Ritu Ghosh</v>
      </c>
      <c r="G1561" s="14">
        <f>DATE(VALUE(RIGHT(Raw_Data!G1561,4)),VALUE(MID(Raw_Data!G1561,4,2)),VALUE(LEFT(Raw_Data!G1561,2)))</f>
        <v>46203</v>
      </c>
      <c r="H1561" s="13" t="str">
        <f t="shared" si="96"/>
        <v>Jun-2026</v>
      </c>
      <c r="I1561" s="13" t="str">
        <f t="shared" si="97"/>
        <v>Tue</v>
      </c>
      <c r="J1561" s="13" t="str">
        <f>Raw_Data!H1561</f>
        <v>Present</v>
      </c>
      <c r="K1561" s="15">
        <f>IF(Raw_Data!I1561="","",TIMEVALUE(Raw_Data!I1561))</f>
        <v>0.41805555555555557</v>
      </c>
      <c r="L1561" s="15">
        <f>IF(Raw_Data!J1561="","",TIMEVALUE(Raw_Data!J1561))</f>
        <v>0.72222222222222221</v>
      </c>
      <c r="M1561" s="13">
        <f>Raw_Data!K1561</f>
        <v>7.31</v>
      </c>
      <c r="N1561" s="13">
        <f>Raw_Data!L1561</f>
        <v>29</v>
      </c>
      <c r="O1561" s="13">
        <f>Raw_Data!M1561</f>
        <v>21</v>
      </c>
      <c r="P1561" s="13">
        <f t="shared" si="98"/>
        <v>8</v>
      </c>
      <c r="Q1561" s="13">
        <f>Raw_Data!O1561</f>
        <v>29</v>
      </c>
      <c r="R1561" s="16">
        <f t="shared" si="99"/>
        <v>72.41379310344827</v>
      </c>
      <c r="S1561" s="16">
        <f>Raw_Data!Q1561</f>
        <v>72.400000000000006</v>
      </c>
      <c r="T1561" s="17">
        <f>Raw_Data!R1561</f>
        <v>0</v>
      </c>
      <c r="U1561" s="13" t="str">
        <f>Raw_Data!S1561</f>
        <v>Low</v>
      </c>
      <c r="V1561" s="13" t="str">
        <f>Raw_Data!T1561</f>
        <v>Backlog</v>
      </c>
    </row>
    <row r="1562" spans="1:22" x14ac:dyDescent="0.3">
      <c r="A1562" s="13" t="str">
        <f>Raw_Data!A1562</f>
        <v>EMP001</v>
      </c>
      <c r="B1562" s="13" t="str">
        <f>Raw_Data!B1562</f>
        <v>Aarav Sharma</v>
      </c>
      <c r="C1562" s="13" t="str">
        <f>Raw_Data!C1562</f>
        <v>Operations</v>
      </c>
      <c r="D1562" s="13" t="str">
        <f>Raw_Data!D1562</f>
        <v>MIS Executive</v>
      </c>
      <c r="E1562" s="13" t="str">
        <f>Raw_Data!E1562</f>
        <v>Kolkata</v>
      </c>
      <c r="F1562" s="13" t="str">
        <f>Raw_Data!F1562</f>
        <v>Amit Roy</v>
      </c>
      <c r="G1562" s="14">
        <f>DATE(VALUE(RIGHT(Raw_Data!G1562,4)),VALUE(MID(Raw_Data!G1562,4,2)),VALUE(LEFT(Raw_Data!G1562,2)))</f>
        <v>46204</v>
      </c>
      <c r="H1562" s="13" t="str">
        <f t="shared" si="96"/>
        <v>Jul-2026</v>
      </c>
      <c r="I1562" s="13" t="str">
        <f t="shared" si="97"/>
        <v>Wed</v>
      </c>
      <c r="J1562" s="13" t="str">
        <f>Raw_Data!H1562</f>
        <v>Late</v>
      </c>
      <c r="K1562" s="15">
        <f>IF(Raw_Data!I1562="","",TIMEVALUE(Raw_Data!I1562))</f>
        <v>0.4236111111111111</v>
      </c>
      <c r="L1562" s="15">
        <f>IF(Raw_Data!J1562="","",TIMEVALUE(Raw_Data!J1562))</f>
        <v>0.7993055555555556</v>
      </c>
      <c r="M1562" s="13">
        <f>Raw_Data!K1562</f>
        <v>9.02</v>
      </c>
      <c r="N1562" s="13">
        <f>Raw_Data!L1562</f>
        <v>21</v>
      </c>
      <c r="O1562" s="13">
        <f>Raw_Data!M1562</f>
        <v>21</v>
      </c>
      <c r="P1562" s="13">
        <f t="shared" si="98"/>
        <v>0</v>
      </c>
      <c r="Q1562" s="13">
        <f>Raw_Data!O1562</f>
        <v>21</v>
      </c>
      <c r="R1562" s="16">
        <f t="shared" si="99"/>
        <v>100</v>
      </c>
      <c r="S1562" s="16">
        <f>Raw_Data!Q1562</f>
        <v>100</v>
      </c>
      <c r="T1562" s="17">
        <f>Raw_Data!R1562</f>
        <v>1.02</v>
      </c>
      <c r="U1562" s="13" t="str">
        <f>Raw_Data!S1562</f>
        <v>Low</v>
      </c>
      <c r="V1562" s="13" t="str">
        <f>Raw_Data!T1562</f>
        <v>Closed</v>
      </c>
    </row>
    <row r="1563" spans="1:22" x14ac:dyDescent="0.3">
      <c r="A1563" s="13" t="str">
        <f>Raw_Data!A1563</f>
        <v>EMP002</v>
      </c>
      <c r="B1563" s="13" t="str">
        <f>Raw_Data!B1563</f>
        <v>Priya Singh</v>
      </c>
      <c r="C1563" s="13" t="str">
        <f>Raw_Data!C1563</f>
        <v>Operations</v>
      </c>
      <c r="D1563" s="13" t="str">
        <f>Raw_Data!D1563</f>
        <v>Process Executive</v>
      </c>
      <c r="E1563" s="13" t="str">
        <f>Raw_Data!E1563</f>
        <v>Kolkata</v>
      </c>
      <c r="F1563" s="13" t="str">
        <f>Raw_Data!F1563</f>
        <v>Amit Roy</v>
      </c>
      <c r="G1563" s="14">
        <f>DATE(VALUE(RIGHT(Raw_Data!G1563,4)),VALUE(MID(Raw_Data!G1563,4,2)),VALUE(LEFT(Raw_Data!G1563,2)))</f>
        <v>46204</v>
      </c>
      <c r="H1563" s="13" t="str">
        <f t="shared" si="96"/>
        <v>Jul-2026</v>
      </c>
      <c r="I1563" s="13" t="str">
        <f t="shared" si="97"/>
        <v>Wed</v>
      </c>
      <c r="J1563" s="13" t="str">
        <f>Raw_Data!H1563</f>
        <v>Present</v>
      </c>
      <c r="K1563" s="15">
        <f>IF(Raw_Data!I1563="","",TIMEVALUE(Raw_Data!I1563))</f>
        <v>0.37708333333333333</v>
      </c>
      <c r="L1563" s="15">
        <f>IF(Raw_Data!J1563="","",TIMEVALUE(Raw_Data!J1563))</f>
        <v>0.76666666666666672</v>
      </c>
      <c r="M1563" s="13">
        <f>Raw_Data!K1563</f>
        <v>9.36</v>
      </c>
      <c r="N1563" s="13">
        <f>Raw_Data!L1563</f>
        <v>28</v>
      </c>
      <c r="O1563" s="13">
        <f>Raw_Data!M1563</f>
        <v>27</v>
      </c>
      <c r="P1563" s="13">
        <f t="shared" si="98"/>
        <v>1</v>
      </c>
      <c r="Q1563" s="13">
        <f>Raw_Data!O1563</f>
        <v>28</v>
      </c>
      <c r="R1563" s="16">
        <f t="shared" si="99"/>
        <v>96.428571428571431</v>
      </c>
      <c r="S1563" s="16">
        <f>Raw_Data!Q1563</f>
        <v>96.4</v>
      </c>
      <c r="T1563" s="17">
        <f>Raw_Data!R1563</f>
        <v>1.36</v>
      </c>
      <c r="U1563" s="13" t="str">
        <f>Raw_Data!S1563</f>
        <v>Medium</v>
      </c>
      <c r="V1563" s="13" t="str">
        <f>Raw_Data!T1563</f>
        <v>In Progress</v>
      </c>
    </row>
    <row r="1564" spans="1:22" x14ac:dyDescent="0.3">
      <c r="A1564" s="13" t="str">
        <f>Raw_Data!A1564</f>
        <v>EMP003</v>
      </c>
      <c r="B1564" s="13" t="str">
        <f>Raw_Data!B1564</f>
        <v>Rahul Verma</v>
      </c>
      <c r="C1564" s="13" t="str">
        <f>Raw_Data!C1564</f>
        <v>Operations</v>
      </c>
      <c r="D1564" s="13" t="str">
        <f>Raw_Data!D1564</f>
        <v>Process Executive</v>
      </c>
      <c r="E1564" s="13" t="str">
        <f>Raw_Data!E1564</f>
        <v>Kolkata</v>
      </c>
      <c r="F1564" s="13" t="str">
        <f>Raw_Data!F1564</f>
        <v>Amit Roy</v>
      </c>
      <c r="G1564" s="14">
        <f>DATE(VALUE(RIGHT(Raw_Data!G1564,4)),VALUE(MID(Raw_Data!G1564,4,2)),VALUE(LEFT(Raw_Data!G1564,2)))</f>
        <v>46204</v>
      </c>
      <c r="H1564" s="13" t="str">
        <f t="shared" si="96"/>
        <v>Jul-2026</v>
      </c>
      <c r="I1564" s="13" t="str">
        <f t="shared" si="97"/>
        <v>Wed</v>
      </c>
      <c r="J1564" s="13" t="str">
        <f>Raw_Data!H1564</f>
        <v>Present</v>
      </c>
      <c r="K1564" s="15">
        <f>IF(Raw_Data!I1564="","",TIMEVALUE(Raw_Data!I1564))</f>
        <v>0.37708333333333333</v>
      </c>
      <c r="L1564" s="15">
        <f>IF(Raw_Data!J1564="","",TIMEVALUE(Raw_Data!J1564))</f>
        <v>0.68055555555555558</v>
      </c>
      <c r="M1564" s="13">
        <f>Raw_Data!K1564</f>
        <v>7.29</v>
      </c>
      <c r="N1564" s="13">
        <f>Raw_Data!L1564</f>
        <v>33</v>
      </c>
      <c r="O1564" s="13">
        <f>Raw_Data!M1564</f>
        <v>32</v>
      </c>
      <c r="P1564" s="13">
        <f t="shared" si="98"/>
        <v>1</v>
      </c>
      <c r="Q1564" s="13">
        <f>Raw_Data!O1564</f>
        <v>33</v>
      </c>
      <c r="R1564" s="16">
        <f t="shared" si="99"/>
        <v>96.969696969696969</v>
      </c>
      <c r="S1564" s="16">
        <f>Raw_Data!Q1564</f>
        <v>97</v>
      </c>
      <c r="T1564" s="17">
        <f>Raw_Data!R1564</f>
        <v>0</v>
      </c>
      <c r="U1564" s="13" t="str">
        <f>Raw_Data!S1564</f>
        <v>Medium</v>
      </c>
      <c r="V1564" s="13" t="str">
        <f>Raw_Data!T1564</f>
        <v>In Progress</v>
      </c>
    </row>
    <row r="1565" spans="1:22" x14ac:dyDescent="0.3">
      <c r="A1565" s="13" t="str">
        <f>Raw_Data!A1565</f>
        <v>EMP004</v>
      </c>
      <c r="B1565" s="13" t="str">
        <f>Raw_Data!B1565</f>
        <v>Sneha Das</v>
      </c>
      <c r="C1565" s="13" t="str">
        <f>Raw_Data!C1565</f>
        <v>Operations</v>
      </c>
      <c r="D1565" s="13" t="str">
        <f>Raw_Data!D1565</f>
        <v>Senior Executive</v>
      </c>
      <c r="E1565" s="13" t="str">
        <f>Raw_Data!E1565</f>
        <v>Kolkata</v>
      </c>
      <c r="F1565" s="13" t="str">
        <f>Raw_Data!F1565</f>
        <v>Amit Roy</v>
      </c>
      <c r="G1565" s="14">
        <f>DATE(VALUE(RIGHT(Raw_Data!G1565,4)),VALUE(MID(Raw_Data!G1565,4,2)),VALUE(LEFT(Raw_Data!G1565,2)))</f>
        <v>46204</v>
      </c>
      <c r="H1565" s="13" t="str">
        <f t="shared" si="96"/>
        <v>Jul-2026</v>
      </c>
      <c r="I1565" s="13" t="str">
        <f t="shared" si="97"/>
        <v>Wed</v>
      </c>
      <c r="J1565" s="13" t="str">
        <f>Raw_Data!H1565</f>
        <v>Present</v>
      </c>
      <c r="K1565" s="15">
        <f>IF(Raw_Data!I1565="","",TIMEVALUE(Raw_Data!I1565))</f>
        <v>0.37847222222222221</v>
      </c>
      <c r="L1565" s="15">
        <f>IF(Raw_Data!J1565="","",TIMEVALUE(Raw_Data!J1565))</f>
        <v>0.7104166666666667</v>
      </c>
      <c r="M1565" s="13">
        <f>Raw_Data!K1565</f>
        <v>7.97</v>
      </c>
      <c r="N1565" s="13">
        <f>Raw_Data!L1565</f>
        <v>22</v>
      </c>
      <c r="O1565" s="13">
        <f>Raw_Data!M1565</f>
        <v>22</v>
      </c>
      <c r="P1565" s="13">
        <f t="shared" si="98"/>
        <v>0</v>
      </c>
      <c r="Q1565" s="13">
        <f>Raw_Data!O1565</f>
        <v>22</v>
      </c>
      <c r="R1565" s="16">
        <f t="shared" si="99"/>
        <v>100</v>
      </c>
      <c r="S1565" s="16">
        <f>Raw_Data!Q1565</f>
        <v>100</v>
      </c>
      <c r="T1565" s="17">
        <f>Raw_Data!R1565</f>
        <v>0</v>
      </c>
      <c r="U1565" s="13" t="str">
        <f>Raw_Data!S1565</f>
        <v>Low</v>
      </c>
      <c r="V1565" s="13" t="str">
        <f>Raw_Data!T1565</f>
        <v>Closed</v>
      </c>
    </row>
    <row r="1566" spans="1:22" x14ac:dyDescent="0.3">
      <c r="A1566" s="13" t="str">
        <f>Raw_Data!A1566</f>
        <v>EMP005</v>
      </c>
      <c r="B1566" s="13" t="str">
        <f>Raw_Data!B1566</f>
        <v>Vikram Patel</v>
      </c>
      <c r="C1566" s="13" t="str">
        <f>Raw_Data!C1566</f>
        <v>Operations</v>
      </c>
      <c r="D1566" s="13" t="str">
        <f>Raw_Data!D1566</f>
        <v>Process Executive</v>
      </c>
      <c r="E1566" s="13" t="str">
        <f>Raw_Data!E1566</f>
        <v>Kolkata</v>
      </c>
      <c r="F1566" s="13" t="str">
        <f>Raw_Data!F1566</f>
        <v>Amit Roy</v>
      </c>
      <c r="G1566" s="14">
        <f>DATE(VALUE(RIGHT(Raw_Data!G1566,4)),VALUE(MID(Raw_Data!G1566,4,2)),VALUE(LEFT(Raw_Data!G1566,2)))</f>
        <v>46204</v>
      </c>
      <c r="H1566" s="13" t="str">
        <f t="shared" si="96"/>
        <v>Jul-2026</v>
      </c>
      <c r="I1566" s="13" t="str">
        <f t="shared" si="97"/>
        <v>Wed</v>
      </c>
      <c r="J1566" s="13" t="str">
        <f>Raw_Data!H1566</f>
        <v>Present</v>
      </c>
      <c r="K1566" s="15">
        <f>IF(Raw_Data!I1566="","",TIMEVALUE(Raw_Data!I1566))</f>
        <v>0.37916666666666665</v>
      </c>
      <c r="L1566" s="15">
        <f>IF(Raw_Data!J1566="","",TIMEVALUE(Raw_Data!J1566))</f>
        <v>0.70416666666666672</v>
      </c>
      <c r="M1566" s="13">
        <f>Raw_Data!K1566</f>
        <v>7.81</v>
      </c>
      <c r="N1566" s="13">
        <f>Raw_Data!L1566</f>
        <v>19</v>
      </c>
      <c r="O1566" s="13">
        <f>Raw_Data!M1566</f>
        <v>16</v>
      </c>
      <c r="P1566" s="13">
        <f t="shared" si="98"/>
        <v>3</v>
      </c>
      <c r="Q1566" s="13">
        <f>Raw_Data!O1566</f>
        <v>19</v>
      </c>
      <c r="R1566" s="16">
        <f t="shared" si="99"/>
        <v>84.210526315789465</v>
      </c>
      <c r="S1566" s="16">
        <f>Raw_Data!Q1566</f>
        <v>84.2</v>
      </c>
      <c r="T1566" s="17">
        <f>Raw_Data!R1566</f>
        <v>0</v>
      </c>
      <c r="U1566" s="13" t="str">
        <f>Raw_Data!S1566</f>
        <v>Low</v>
      </c>
      <c r="V1566" s="13" t="str">
        <f>Raw_Data!T1566</f>
        <v>In Progress</v>
      </c>
    </row>
    <row r="1567" spans="1:22" x14ac:dyDescent="0.3">
      <c r="A1567" s="13" t="str">
        <f>Raw_Data!A1567</f>
        <v>EMP006</v>
      </c>
      <c r="B1567" s="13" t="str">
        <f>Raw_Data!B1567</f>
        <v>Ananya Gupta</v>
      </c>
      <c r="C1567" s="13" t="str">
        <f>Raw_Data!C1567</f>
        <v>Finance</v>
      </c>
      <c r="D1567" s="13" t="str">
        <f>Raw_Data!D1567</f>
        <v>Finance Executive</v>
      </c>
      <c r="E1567" s="13" t="str">
        <f>Raw_Data!E1567</f>
        <v>Kolkata</v>
      </c>
      <c r="F1567" s="13" t="str">
        <f>Raw_Data!F1567</f>
        <v>Neha Sen</v>
      </c>
      <c r="G1567" s="14">
        <f>DATE(VALUE(RIGHT(Raw_Data!G1567,4)),VALUE(MID(Raw_Data!G1567,4,2)),VALUE(LEFT(Raw_Data!G1567,2)))</f>
        <v>46204</v>
      </c>
      <c r="H1567" s="13" t="str">
        <f t="shared" si="96"/>
        <v>Jul-2026</v>
      </c>
      <c r="I1567" s="13" t="str">
        <f t="shared" si="97"/>
        <v>Wed</v>
      </c>
      <c r="J1567" s="13" t="str">
        <f>Raw_Data!H1567</f>
        <v>Present</v>
      </c>
      <c r="K1567" s="15">
        <f>IF(Raw_Data!I1567="","",TIMEVALUE(Raw_Data!I1567))</f>
        <v>0.3840277777777778</v>
      </c>
      <c r="L1567" s="15">
        <f>IF(Raw_Data!J1567="","",TIMEVALUE(Raw_Data!J1567))</f>
        <v>0.76527777777777772</v>
      </c>
      <c r="M1567" s="13">
        <f>Raw_Data!K1567</f>
        <v>9.15</v>
      </c>
      <c r="N1567" s="13">
        <f>Raw_Data!L1567</f>
        <v>17</v>
      </c>
      <c r="O1567" s="13">
        <f>Raw_Data!M1567</f>
        <v>15</v>
      </c>
      <c r="P1567" s="13">
        <f t="shared" si="98"/>
        <v>2</v>
      </c>
      <c r="Q1567" s="13">
        <f>Raw_Data!O1567</f>
        <v>17</v>
      </c>
      <c r="R1567" s="16">
        <f t="shared" si="99"/>
        <v>88.235294117647058</v>
      </c>
      <c r="S1567" s="16">
        <f>Raw_Data!Q1567</f>
        <v>88.2</v>
      </c>
      <c r="T1567" s="17">
        <f>Raw_Data!R1567</f>
        <v>1.1499999999999999</v>
      </c>
      <c r="U1567" s="13" t="str">
        <f>Raw_Data!S1567</f>
        <v>Medium</v>
      </c>
      <c r="V1567" s="13" t="str">
        <f>Raw_Data!T1567</f>
        <v>In Progress</v>
      </c>
    </row>
    <row r="1568" spans="1:22" x14ac:dyDescent="0.3">
      <c r="A1568" s="13" t="str">
        <f>Raw_Data!A1568</f>
        <v>EMP007</v>
      </c>
      <c r="B1568" s="13" t="str">
        <f>Raw_Data!B1568</f>
        <v>Rohan Mehta</v>
      </c>
      <c r="C1568" s="13" t="str">
        <f>Raw_Data!C1568</f>
        <v>Finance</v>
      </c>
      <c r="D1568" s="13" t="str">
        <f>Raw_Data!D1568</f>
        <v>Accounts Executive</v>
      </c>
      <c r="E1568" s="13" t="str">
        <f>Raw_Data!E1568</f>
        <v>Kolkata</v>
      </c>
      <c r="F1568" s="13" t="str">
        <f>Raw_Data!F1568</f>
        <v>Neha Sen</v>
      </c>
      <c r="G1568" s="14">
        <f>DATE(VALUE(RIGHT(Raw_Data!G1568,4)),VALUE(MID(Raw_Data!G1568,4,2)),VALUE(LEFT(Raw_Data!G1568,2)))</f>
        <v>46204</v>
      </c>
      <c r="H1568" s="13" t="str">
        <f t="shared" si="96"/>
        <v>Jul-2026</v>
      </c>
      <c r="I1568" s="13" t="str">
        <f t="shared" si="97"/>
        <v>Wed</v>
      </c>
      <c r="J1568" s="13" t="str">
        <f>Raw_Data!H1568</f>
        <v>Present</v>
      </c>
      <c r="K1568" s="15">
        <f>IF(Raw_Data!I1568="","",TIMEVALUE(Raw_Data!I1568))</f>
        <v>0.37569444444444444</v>
      </c>
      <c r="L1568" s="15">
        <f>IF(Raw_Data!J1568="","",TIMEVALUE(Raw_Data!J1568))</f>
        <v>0.75624999999999998</v>
      </c>
      <c r="M1568" s="13">
        <f>Raw_Data!K1568</f>
        <v>9.14</v>
      </c>
      <c r="N1568" s="13">
        <f>Raw_Data!L1568</f>
        <v>12</v>
      </c>
      <c r="O1568" s="13">
        <f>Raw_Data!M1568</f>
        <v>12</v>
      </c>
      <c r="P1568" s="13">
        <f t="shared" si="98"/>
        <v>0</v>
      </c>
      <c r="Q1568" s="13">
        <f>Raw_Data!O1568</f>
        <v>12</v>
      </c>
      <c r="R1568" s="16">
        <f t="shared" si="99"/>
        <v>100</v>
      </c>
      <c r="S1568" s="16">
        <f>Raw_Data!Q1568</f>
        <v>100</v>
      </c>
      <c r="T1568" s="17">
        <f>Raw_Data!R1568</f>
        <v>1.1399999999999999</v>
      </c>
      <c r="U1568" s="13" t="str">
        <f>Raw_Data!S1568</f>
        <v>Low</v>
      </c>
      <c r="V1568" s="13" t="str">
        <f>Raw_Data!T1568</f>
        <v>Closed</v>
      </c>
    </row>
    <row r="1569" spans="1:22" x14ac:dyDescent="0.3">
      <c r="A1569" s="13" t="str">
        <f>Raw_Data!A1569</f>
        <v>EMP008</v>
      </c>
      <c r="B1569" s="13" t="str">
        <f>Raw_Data!B1569</f>
        <v>Ishita Roy</v>
      </c>
      <c r="C1569" s="13" t="str">
        <f>Raw_Data!C1569</f>
        <v>Finance</v>
      </c>
      <c r="D1569" s="13" t="str">
        <f>Raw_Data!D1569</f>
        <v>Finance Executive</v>
      </c>
      <c r="E1569" s="13" t="str">
        <f>Raw_Data!E1569</f>
        <v>Kolkata</v>
      </c>
      <c r="F1569" s="13" t="str">
        <f>Raw_Data!F1569</f>
        <v>Neha Sen</v>
      </c>
      <c r="G1569" s="14">
        <f>DATE(VALUE(RIGHT(Raw_Data!G1569,4)),VALUE(MID(Raw_Data!G1569,4,2)),VALUE(LEFT(Raw_Data!G1569,2)))</f>
        <v>46204</v>
      </c>
      <c r="H1569" s="13" t="str">
        <f t="shared" si="96"/>
        <v>Jul-2026</v>
      </c>
      <c r="I1569" s="13" t="str">
        <f t="shared" si="97"/>
        <v>Wed</v>
      </c>
      <c r="J1569" s="13" t="str">
        <f>Raw_Data!H1569</f>
        <v>Present</v>
      </c>
      <c r="K1569" s="15">
        <f>IF(Raw_Data!I1569="","",TIMEVALUE(Raw_Data!I1569))</f>
        <v>0.42916666666666664</v>
      </c>
      <c r="L1569" s="15">
        <f>IF(Raw_Data!J1569="","",TIMEVALUE(Raw_Data!J1569))</f>
        <v>0.78333333333333333</v>
      </c>
      <c r="M1569" s="13">
        <f>Raw_Data!K1569</f>
        <v>8.51</v>
      </c>
      <c r="N1569" s="13">
        <f>Raw_Data!L1569</f>
        <v>18</v>
      </c>
      <c r="O1569" s="13">
        <f>Raw_Data!M1569</f>
        <v>17</v>
      </c>
      <c r="P1569" s="13">
        <f t="shared" si="98"/>
        <v>1</v>
      </c>
      <c r="Q1569" s="13">
        <f>Raw_Data!O1569</f>
        <v>18</v>
      </c>
      <c r="R1569" s="16">
        <f t="shared" si="99"/>
        <v>94.444444444444443</v>
      </c>
      <c r="S1569" s="16">
        <f>Raw_Data!Q1569</f>
        <v>94.4</v>
      </c>
      <c r="T1569" s="17">
        <f>Raw_Data!R1569</f>
        <v>0.51</v>
      </c>
      <c r="U1569" s="13" t="str">
        <f>Raw_Data!S1569</f>
        <v>High</v>
      </c>
      <c r="V1569" s="13" t="str">
        <f>Raw_Data!T1569</f>
        <v>In Progress</v>
      </c>
    </row>
    <row r="1570" spans="1:22" x14ac:dyDescent="0.3">
      <c r="A1570" s="13" t="str">
        <f>Raw_Data!A1570</f>
        <v>EMP009</v>
      </c>
      <c r="B1570" s="13" t="str">
        <f>Raw_Data!B1570</f>
        <v>Arjun Nair</v>
      </c>
      <c r="C1570" s="13" t="str">
        <f>Raw_Data!C1570</f>
        <v>Sales</v>
      </c>
      <c r="D1570" s="13" t="str">
        <f>Raw_Data!D1570</f>
        <v>Sales Executive</v>
      </c>
      <c r="E1570" s="13" t="str">
        <f>Raw_Data!E1570</f>
        <v>Kolkata</v>
      </c>
      <c r="F1570" s="13" t="str">
        <f>Raw_Data!F1570</f>
        <v>Sourav Das</v>
      </c>
      <c r="G1570" s="14">
        <f>DATE(VALUE(RIGHT(Raw_Data!G1570,4)),VALUE(MID(Raw_Data!G1570,4,2)),VALUE(LEFT(Raw_Data!G1570,2)))</f>
        <v>46204</v>
      </c>
      <c r="H1570" s="13" t="str">
        <f t="shared" si="96"/>
        <v>Jul-2026</v>
      </c>
      <c r="I1570" s="13" t="str">
        <f t="shared" si="97"/>
        <v>Wed</v>
      </c>
      <c r="J1570" s="13" t="str">
        <f>Raw_Data!H1570</f>
        <v>Present</v>
      </c>
      <c r="K1570" s="15">
        <f>IF(Raw_Data!I1570="","",TIMEVALUE(Raw_Data!I1570))</f>
        <v>0.42083333333333334</v>
      </c>
      <c r="L1570" s="15">
        <f>IF(Raw_Data!J1570="","",TIMEVALUE(Raw_Data!J1570))</f>
        <v>0.8041666666666667</v>
      </c>
      <c r="M1570" s="13">
        <f>Raw_Data!K1570</f>
        <v>9.1999999999999993</v>
      </c>
      <c r="N1570" s="13">
        <f>Raw_Data!L1570</f>
        <v>21</v>
      </c>
      <c r="O1570" s="13">
        <f>Raw_Data!M1570</f>
        <v>19</v>
      </c>
      <c r="P1570" s="13">
        <f t="shared" si="98"/>
        <v>2</v>
      </c>
      <c r="Q1570" s="13">
        <f>Raw_Data!O1570</f>
        <v>21</v>
      </c>
      <c r="R1570" s="16">
        <f t="shared" si="99"/>
        <v>90.476190476190482</v>
      </c>
      <c r="S1570" s="16">
        <f>Raw_Data!Q1570</f>
        <v>90.5</v>
      </c>
      <c r="T1570" s="17">
        <f>Raw_Data!R1570</f>
        <v>1.2</v>
      </c>
      <c r="U1570" s="13" t="str">
        <f>Raw_Data!S1570</f>
        <v>Medium</v>
      </c>
      <c r="V1570" s="13" t="str">
        <f>Raw_Data!T1570</f>
        <v>In Progress</v>
      </c>
    </row>
    <row r="1571" spans="1:22" x14ac:dyDescent="0.3">
      <c r="A1571" s="13" t="str">
        <f>Raw_Data!A1571</f>
        <v>EMP010</v>
      </c>
      <c r="B1571" s="13" t="str">
        <f>Raw_Data!B1571</f>
        <v>Meera Kapoor</v>
      </c>
      <c r="C1571" s="13" t="str">
        <f>Raw_Data!C1571</f>
        <v>Sales</v>
      </c>
      <c r="D1571" s="13" t="str">
        <f>Raw_Data!D1571</f>
        <v>Sales Executive</v>
      </c>
      <c r="E1571" s="13" t="str">
        <f>Raw_Data!E1571</f>
        <v>Kolkata</v>
      </c>
      <c r="F1571" s="13" t="str">
        <f>Raw_Data!F1571</f>
        <v>Sourav Das</v>
      </c>
      <c r="G1571" s="14">
        <f>DATE(VALUE(RIGHT(Raw_Data!G1571,4)),VALUE(MID(Raw_Data!G1571,4,2)),VALUE(LEFT(Raw_Data!G1571,2)))</f>
        <v>46204</v>
      </c>
      <c r="H1571" s="13" t="str">
        <f t="shared" si="96"/>
        <v>Jul-2026</v>
      </c>
      <c r="I1571" s="13" t="str">
        <f t="shared" si="97"/>
        <v>Wed</v>
      </c>
      <c r="J1571" s="13" t="str">
        <f>Raw_Data!H1571</f>
        <v>Present</v>
      </c>
      <c r="K1571" s="15">
        <f>IF(Raw_Data!I1571="","",TIMEVALUE(Raw_Data!I1571))</f>
        <v>0.37638888888888888</v>
      </c>
      <c r="L1571" s="15">
        <f>IF(Raw_Data!J1571="","",TIMEVALUE(Raw_Data!J1571))</f>
        <v>0.72013888888888888</v>
      </c>
      <c r="M1571" s="13">
        <f>Raw_Data!K1571</f>
        <v>8.25</v>
      </c>
      <c r="N1571" s="13">
        <f>Raw_Data!L1571</f>
        <v>12</v>
      </c>
      <c r="O1571" s="13">
        <f>Raw_Data!M1571</f>
        <v>10</v>
      </c>
      <c r="P1571" s="13">
        <f t="shared" si="98"/>
        <v>2</v>
      </c>
      <c r="Q1571" s="13">
        <f>Raw_Data!O1571</f>
        <v>12</v>
      </c>
      <c r="R1571" s="16">
        <f t="shared" si="99"/>
        <v>83.333333333333343</v>
      </c>
      <c r="S1571" s="16">
        <f>Raw_Data!Q1571</f>
        <v>83.3</v>
      </c>
      <c r="T1571" s="17">
        <f>Raw_Data!R1571</f>
        <v>0.25</v>
      </c>
      <c r="U1571" s="13" t="str">
        <f>Raw_Data!S1571</f>
        <v>Low</v>
      </c>
      <c r="V1571" s="13" t="str">
        <f>Raw_Data!T1571</f>
        <v>In Progress</v>
      </c>
    </row>
    <row r="1572" spans="1:22" x14ac:dyDescent="0.3">
      <c r="A1572" s="13" t="str">
        <f>Raw_Data!A1572</f>
        <v>EMP011</v>
      </c>
      <c r="B1572" s="13" t="str">
        <f>Raw_Data!B1572</f>
        <v>Karan Malhotra</v>
      </c>
      <c r="C1572" s="13" t="str">
        <f>Raw_Data!C1572</f>
        <v>Sales</v>
      </c>
      <c r="D1572" s="13" t="str">
        <f>Raw_Data!D1572</f>
        <v>Senior Executive</v>
      </c>
      <c r="E1572" s="13" t="str">
        <f>Raw_Data!E1572</f>
        <v>Kolkata</v>
      </c>
      <c r="F1572" s="13" t="str">
        <f>Raw_Data!F1572</f>
        <v>Sourav Das</v>
      </c>
      <c r="G1572" s="14">
        <f>DATE(VALUE(RIGHT(Raw_Data!G1572,4)),VALUE(MID(Raw_Data!G1572,4,2)),VALUE(LEFT(Raw_Data!G1572,2)))</f>
        <v>46204</v>
      </c>
      <c r="H1572" s="13" t="str">
        <f t="shared" si="96"/>
        <v>Jul-2026</v>
      </c>
      <c r="I1572" s="13" t="str">
        <f t="shared" si="97"/>
        <v>Wed</v>
      </c>
      <c r="J1572" s="13" t="str">
        <f>Raw_Data!H1572</f>
        <v>Present</v>
      </c>
      <c r="K1572" s="15">
        <f>IF(Raw_Data!I1572="","",TIMEVALUE(Raw_Data!I1572))</f>
        <v>0.37708333333333333</v>
      </c>
      <c r="L1572" s="15">
        <f>IF(Raw_Data!J1572="","",TIMEVALUE(Raw_Data!J1572))</f>
        <v>0.7270833333333333</v>
      </c>
      <c r="M1572" s="13">
        <f>Raw_Data!K1572</f>
        <v>8.4</v>
      </c>
      <c r="N1572" s="13">
        <f>Raw_Data!L1572</f>
        <v>12</v>
      </c>
      <c r="O1572" s="13">
        <f>Raw_Data!M1572</f>
        <v>8</v>
      </c>
      <c r="P1572" s="13">
        <f t="shared" si="98"/>
        <v>4</v>
      </c>
      <c r="Q1572" s="13">
        <f>Raw_Data!O1572</f>
        <v>12</v>
      </c>
      <c r="R1572" s="16">
        <f t="shared" si="99"/>
        <v>66.666666666666657</v>
      </c>
      <c r="S1572" s="16">
        <f>Raw_Data!Q1572</f>
        <v>66.7</v>
      </c>
      <c r="T1572" s="17">
        <f>Raw_Data!R1572</f>
        <v>0.4</v>
      </c>
      <c r="U1572" s="13" t="str">
        <f>Raw_Data!S1572</f>
        <v>Medium</v>
      </c>
      <c r="V1572" s="13" t="str">
        <f>Raw_Data!T1572</f>
        <v>Pending</v>
      </c>
    </row>
    <row r="1573" spans="1:22" x14ac:dyDescent="0.3">
      <c r="A1573" s="13" t="str">
        <f>Raw_Data!A1573</f>
        <v>EMP012</v>
      </c>
      <c r="B1573" s="13" t="str">
        <f>Raw_Data!B1573</f>
        <v>Tanya Bose</v>
      </c>
      <c r="C1573" s="13" t="str">
        <f>Raw_Data!C1573</f>
        <v>HR</v>
      </c>
      <c r="D1573" s="13" t="str">
        <f>Raw_Data!D1573</f>
        <v>HR Executive</v>
      </c>
      <c r="E1573" s="13" t="str">
        <f>Raw_Data!E1573</f>
        <v>Kolkata</v>
      </c>
      <c r="F1573" s="13" t="str">
        <f>Raw_Data!F1573</f>
        <v>Ritu Ghosh</v>
      </c>
      <c r="G1573" s="14">
        <f>DATE(VALUE(RIGHT(Raw_Data!G1573,4)),VALUE(MID(Raw_Data!G1573,4,2)),VALUE(LEFT(Raw_Data!G1573,2)))</f>
        <v>46204</v>
      </c>
      <c r="H1573" s="13" t="str">
        <f t="shared" si="96"/>
        <v>Jul-2026</v>
      </c>
      <c r="I1573" s="13" t="str">
        <f t="shared" si="97"/>
        <v>Wed</v>
      </c>
      <c r="J1573" s="13" t="str">
        <f>Raw_Data!H1573</f>
        <v>Present</v>
      </c>
      <c r="K1573" s="15">
        <f>IF(Raw_Data!I1573="","",TIMEVALUE(Raw_Data!I1573))</f>
        <v>0.38055555555555554</v>
      </c>
      <c r="L1573" s="15">
        <f>IF(Raw_Data!J1573="","",TIMEVALUE(Raw_Data!J1573))</f>
        <v>0.71944444444444444</v>
      </c>
      <c r="M1573" s="13">
        <f>Raw_Data!K1573</f>
        <v>8.14</v>
      </c>
      <c r="N1573" s="13">
        <f>Raw_Data!L1573</f>
        <v>5</v>
      </c>
      <c r="O1573" s="13">
        <f>Raw_Data!M1573</f>
        <v>3</v>
      </c>
      <c r="P1573" s="13">
        <f t="shared" si="98"/>
        <v>2</v>
      </c>
      <c r="Q1573" s="13">
        <f>Raw_Data!O1573</f>
        <v>5</v>
      </c>
      <c r="R1573" s="16">
        <f t="shared" si="99"/>
        <v>60</v>
      </c>
      <c r="S1573" s="16">
        <f>Raw_Data!Q1573</f>
        <v>60</v>
      </c>
      <c r="T1573" s="17">
        <f>Raw_Data!R1573</f>
        <v>0.14000000000000001</v>
      </c>
      <c r="U1573" s="13" t="str">
        <f>Raw_Data!S1573</f>
        <v>Low</v>
      </c>
      <c r="V1573" s="13" t="str">
        <f>Raw_Data!T1573</f>
        <v>In Progress</v>
      </c>
    </row>
    <row r="1574" spans="1:22" x14ac:dyDescent="0.3">
      <c r="A1574" s="13" t="str">
        <f>Raw_Data!A1574</f>
        <v>EMP013</v>
      </c>
      <c r="B1574" s="13" t="str">
        <f>Raw_Data!B1574</f>
        <v>Aditya Jain</v>
      </c>
      <c r="C1574" s="13" t="str">
        <f>Raw_Data!C1574</f>
        <v>Customer Support</v>
      </c>
      <c r="D1574" s="13" t="str">
        <f>Raw_Data!D1574</f>
        <v>Support Executive</v>
      </c>
      <c r="E1574" s="13" t="str">
        <f>Raw_Data!E1574</f>
        <v>Kolkata</v>
      </c>
      <c r="F1574" s="13" t="str">
        <f>Raw_Data!F1574</f>
        <v>Ritu Ghosh</v>
      </c>
      <c r="G1574" s="14">
        <f>DATE(VALUE(RIGHT(Raw_Data!G1574,4)),VALUE(MID(Raw_Data!G1574,4,2)),VALUE(LEFT(Raw_Data!G1574,2)))</f>
        <v>46204</v>
      </c>
      <c r="H1574" s="13" t="str">
        <f t="shared" si="96"/>
        <v>Jul-2026</v>
      </c>
      <c r="I1574" s="13" t="str">
        <f t="shared" si="97"/>
        <v>Wed</v>
      </c>
      <c r="J1574" s="13" t="str">
        <f>Raw_Data!H1574</f>
        <v>Present</v>
      </c>
      <c r="K1574" s="15">
        <f>IF(Raw_Data!I1574="","",TIMEVALUE(Raw_Data!I1574))</f>
        <v>0.38611111111111113</v>
      </c>
      <c r="L1574" s="15">
        <f>IF(Raw_Data!J1574="","",TIMEVALUE(Raw_Data!J1574))</f>
        <v>0.77916666666666667</v>
      </c>
      <c r="M1574" s="13">
        <f>Raw_Data!K1574</f>
        <v>9.44</v>
      </c>
      <c r="N1574" s="13">
        <f>Raw_Data!L1574</f>
        <v>35</v>
      </c>
      <c r="O1574" s="13">
        <f>Raw_Data!M1574</f>
        <v>31</v>
      </c>
      <c r="P1574" s="13">
        <f t="shared" si="98"/>
        <v>4</v>
      </c>
      <c r="Q1574" s="13">
        <f>Raw_Data!O1574</f>
        <v>35</v>
      </c>
      <c r="R1574" s="16">
        <f t="shared" si="99"/>
        <v>88.571428571428569</v>
      </c>
      <c r="S1574" s="16">
        <f>Raw_Data!Q1574</f>
        <v>88.6</v>
      </c>
      <c r="T1574" s="17">
        <f>Raw_Data!R1574</f>
        <v>1.44</v>
      </c>
      <c r="U1574" s="13" t="str">
        <f>Raw_Data!S1574</f>
        <v>Medium</v>
      </c>
      <c r="V1574" s="13" t="str">
        <f>Raw_Data!T1574</f>
        <v>Pending</v>
      </c>
    </row>
    <row r="1575" spans="1:22" x14ac:dyDescent="0.3">
      <c r="A1575" s="13" t="str">
        <f>Raw_Data!A1575</f>
        <v>EMP014</v>
      </c>
      <c r="B1575" s="13" t="str">
        <f>Raw_Data!B1575</f>
        <v>Neha Agarwal</v>
      </c>
      <c r="C1575" s="13" t="str">
        <f>Raw_Data!C1575</f>
        <v>Customer Support</v>
      </c>
      <c r="D1575" s="13" t="str">
        <f>Raw_Data!D1575</f>
        <v>Support Executive</v>
      </c>
      <c r="E1575" s="13" t="str">
        <f>Raw_Data!E1575</f>
        <v>Kolkata</v>
      </c>
      <c r="F1575" s="13" t="str">
        <f>Raw_Data!F1575</f>
        <v>Ritu Ghosh</v>
      </c>
      <c r="G1575" s="14">
        <f>DATE(VALUE(RIGHT(Raw_Data!G1575,4)),VALUE(MID(Raw_Data!G1575,4,2)),VALUE(LEFT(Raw_Data!G1575,2)))</f>
        <v>46204</v>
      </c>
      <c r="H1575" s="13" t="str">
        <f t="shared" si="96"/>
        <v>Jul-2026</v>
      </c>
      <c r="I1575" s="13" t="str">
        <f t="shared" si="97"/>
        <v>Wed</v>
      </c>
      <c r="J1575" s="13" t="str">
        <f>Raw_Data!H1575</f>
        <v>Present</v>
      </c>
      <c r="K1575" s="15">
        <f>IF(Raw_Data!I1575="","",TIMEVALUE(Raw_Data!I1575))</f>
        <v>0.38750000000000001</v>
      </c>
      <c r="L1575" s="15">
        <f>IF(Raw_Data!J1575="","",TIMEVALUE(Raw_Data!J1575))</f>
        <v>0.73402777777777772</v>
      </c>
      <c r="M1575" s="13">
        <f>Raw_Data!K1575</f>
        <v>8.33</v>
      </c>
      <c r="N1575" s="13">
        <f>Raw_Data!L1575</f>
        <v>31</v>
      </c>
      <c r="O1575" s="13">
        <f>Raw_Data!M1575</f>
        <v>22</v>
      </c>
      <c r="P1575" s="13">
        <f t="shared" si="98"/>
        <v>9</v>
      </c>
      <c r="Q1575" s="13">
        <f>Raw_Data!O1575</f>
        <v>31</v>
      </c>
      <c r="R1575" s="16">
        <f t="shared" si="99"/>
        <v>70.967741935483872</v>
      </c>
      <c r="S1575" s="16">
        <f>Raw_Data!Q1575</f>
        <v>71</v>
      </c>
      <c r="T1575" s="17">
        <f>Raw_Data!R1575</f>
        <v>0.33</v>
      </c>
      <c r="U1575" s="13" t="str">
        <f>Raw_Data!S1575</f>
        <v>Low</v>
      </c>
      <c r="V1575" s="13" t="str">
        <f>Raw_Data!T1575</f>
        <v>Backlog</v>
      </c>
    </row>
    <row r="1576" spans="1:22" x14ac:dyDescent="0.3">
      <c r="A1576" s="13" t="str">
        <f>Raw_Data!A1576</f>
        <v>EMP015</v>
      </c>
      <c r="B1576" s="13" t="str">
        <f>Raw_Data!B1576</f>
        <v>Siddharth Roy</v>
      </c>
      <c r="C1576" s="13" t="str">
        <f>Raw_Data!C1576</f>
        <v>Customer Support</v>
      </c>
      <c r="D1576" s="13" t="str">
        <f>Raw_Data!D1576</f>
        <v>Senior Executive</v>
      </c>
      <c r="E1576" s="13" t="str">
        <f>Raw_Data!E1576</f>
        <v>Kolkata</v>
      </c>
      <c r="F1576" s="13" t="str">
        <f>Raw_Data!F1576</f>
        <v>Ritu Ghosh</v>
      </c>
      <c r="G1576" s="14">
        <f>DATE(VALUE(RIGHT(Raw_Data!G1576,4)),VALUE(MID(Raw_Data!G1576,4,2)),VALUE(LEFT(Raw_Data!G1576,2)))</f>
        <v>46204</v>
      </c>
      <c r="H1576" s="13" t="str">
        <f t="shared" si="96"/>
        <v>Jul-2026</v>
      </c>
      <c r="I1576" s="13" t="str">
        <f t="shared" si="97"/>
        <v>Wed</v>
      </c>
      <c r="J1576" s="13" t="str">
        <f>Raw_Data!H1576</f>
        <v>Present</v>
      </c>
      <c r="K1576" s="15">
        <f>IF(Raw_Data!I1576="","",TIMEVALUE(Raw_Data!I1576))</f>
        <v>0.37569444444444444</v>
      </c>
      <c r="L1576" s="15">
        <f>IF(Raw_Data!J1576="","",TIMEVALUE(Raw_Data!J1576))</f>
        <v>0.68888888888888888</v>
      </c>
      <c r="M1576" s="13">
        <f>Raw_Data!K1576</f>
        <v>7.53</v>
      </c>
      <c r="N1576" s="13">
        <f>Raw_Data!L1576</f>
        <v>26</v>
      </c>
      <c r="O1576" s="13">
        <f>Raw_Data!M1576</f>
        <v>23</v>
      </c>
      <c r="P1576" s="13">
        <f t="shared" si="98"/>
        <v>3</v>
      </c>
      <c r="Q1576" s="13">
        <f>Raw_Data!O1576</f>
        <v>26</v>
      </c>
      <c r="R1576" s="16">
        <f t="shared" si="99"/>
        <v>88.461538461538453</v>
      </c>
      <c r="S1576" s="16">
        <f>Raw_Data!Q1576</f>
        <v>88.5</v>
      </c>
      <c r="T1576" s="17">
        <f>Raw_Data!R1576</f>
        <v>0</v>
      </c>
      <c r="U1576" s="13" t="str">
        <f>Raw_Data!S1576</f>
        <v>Medium</v>
      </c>
      <c r="V1576" s="13" t="str">
        <f>Raw_Data!T1576</f>
        <v>In Progress</v>
      </c>
    </row>
    <row r="1577" spans="1:22" x14ac:dyDescent="0.3">
      <c r="A1577" s="13" t="str">
        <f>Raw_Data!A1577</f>
        <v>EMP016</v>
      </c>
      <c r="B1577" s="13" t="str">
        <f>Raw_Data!B1577</f>
        <v>Pooja Saha</v>
      </c>
      <c r="C1577" s="13" t="str">
        <f>Raw_Data!C1577</f>
        <v>Operations</v>
      </c>
      <c r="D1577" s="13" t="str">
        <f>Raw_Data!D1577</f>
        <v>Process Executive</v>
      </c>
      <c r="E1577" s="13" t="str">
        <f>Raw_Data!E1577</f>
        <v>Durgapur</v>
      </c>
      <c r="F1577" s="13" t="str">
        <f>Raw_Data!F1577</f>
        <v>Amit Roy</v>
      </c>
      <c r="G1577" s="14">
        <f>DATE(VALUE(RIGHT(Raw_Data!G1577,4)),VALUE(MID(Raw_Data!G1577,4,2)),VALUE(LEFT(Raw_Data!G1577,2)))</f>
        <v>46204</v>
      </c>
      <c r="H1577" s="13" t="str">
        <f t="shared" si="96"/>
        <v>Jul-2026</v>
      </c>
      <c r="I1577" s="13" t="str">
        <f t="shared" si="97"/>
        <v>Wed</v>
      </c>
      <c r="J1577" s="13" t="str">
        <f>Raw_Data!H1577</f>
        <v>Late</v>
      </c>
      <c r="K1577" s="15">
        <f>IF(Raw_Data!I1577="","",TIMEVALUE(Raw_Data!I1577))</f>
        <v>0.47847222222222224</v>
      </c>
      <c r="L1577" s="15">
        <f>IF(Raw_Data!J1577="","",TIMEVALUE(Raw_Data!J1577))</f>
        <v>0.86597222222222225</v>
      </c>
      <c r="M1577" s="13">
        <f>Raw_Data!K1577</f>
        <v>9.31</v>
      </c>
      <c r="N1577" s="13">
        <f>Raw_Data!L1577</f>
        <v>24</v>
      </c>
      <c r="O1577" s="13">
        <f>Raw_Data!M1577</f>
        <v>24</v>
      </c>
      <c r="P1577" s="13">
        <f t="shared" si="98"/>
        <v>0</v>
      </c>
      <c r="Q1577" s="13">
        <f>Raw_Data!O1577</f>
        <v>24</v>
      </c>
      <c r="R1577" s="16">
        <f t="shared" si="99"/>
        <v>100</v>
      </c>
      <c r="S1577" s="16">
        <f>Raw_Data!Q1577</f>
        <v>100</v>
      </c>
      <c r="T1577" s="17">
        <f>Raw_Data!R1577</f>
        <v>1.31</v>
      </c>
      <c r="U1577" s="13" t="str">
        <f>Raw_Data!S1577</f>
        <v>Low</v>
      </c>
      <c r="V1577" s="13" t="str">
        <f>Raw_Data!T1577</f>
        <v>Closed</v>
      </c>
    </row>
    <row r="1578" spans="1:22" x14ac:dyDescent="0.3">
      <c r="A1578" s="13" t="str">
        <f>Raw_Data!A1578</f>
        <v>EMP017</v>
      </c>
      <c r="B1578" s="13" t="str">
        <f>Raw_Data!B1578</f>
        <v>Abhishek Paul</v>
      </c>
      <c r="C1578" s="13" t="str">
        <f>Raw_Data!C1578</f>
        <v>Operations</v>
      </c>
      <c r="D1578" s="13" t="str">
        <f>Raw_Data!D1578</f>
        <v>Process Executive</v>
      </c>
      <c r="E1578" s="13" t="str">
        <f>Raw_Data!E1578</f>
        <v>Durgapur</v>
      </c>
      <c r="F1578" s="13" t="str">
        <f>Raw_Data!F1578</f>
        <v>Amit Roy</v>
      </c>
      <c r="G1578" s="14">
        <f>DATE(VALUE(RIGHT(Raw_Data!G1578,4)),VALUE(MID(Raw_Data!G1578,4,2)),VALUE(LEFT(Raw_Data!G1578,2)))</f>
        <v>46204</v>
      </c>
      <c r="H1578" s="13" t="str">
        <f t="shared" si="96"/>
        <v>Jul-2026</v>
      </c>
      <c r="I1578" s="13" t="str">
        <f t="shared" si="97"/>
        <v>Wed</v>
      </c>
      <c r="J1578" s="13" t="str">
        <f>Raw_Data!H1578</f>
        <v>Present</v>
      </c>
      <c r="K1578" s="15">
        <f>IF(Raw_Data!I1578="","",TIMEVALUE(Raw_Data!I1578))</f>
        <v>0.38263888888888886</v>
      </c>
      <c r="L1578" s="15">
        <f>IF(Raw_Data!J1578="","",TIMEVALUE(Raw_Data!J1578))</f>
        <v>0.78055555555555556</v>
      </c>
      <c r="M1578" s="13">
        <f>Raw_Data!K1578</f>
        <v>9.5500000000000007</v>
      </c>
      <c r="N1578" s="13">
        <f>Raw_Data!L1578</f>
        <v>25</v>
      </c>
      <c r="O1578" s="13">
        <f>Raw_Data!M1578</f>
        <v>25</v>
      </c>
      <c r="P1578" s="13">
        <f t="shared" si="98"/>
        <v>0</v>
      </c>
      <c r="Q1578" s="13">
        <f>Raw_Data!O1578</f>
        <v>25</v>
      </c>
      <c r="R1578" s="16">
        <f t="shared" si="99"/>
        <v>100</v>
      </c>
      <c r="S1578" s="16">
        <f>Raw_Data!Q1578</f>
        <v>100</v>
      </c>
      <c r="T1578" s="17">
        <f>Raw_Data!R1578</f>
        <v>1.55</v>
      </c>
      <c r="U1578" s="13" t="str">
        <f>Raw_Data!S1578</f>
        <v>Low</v>
      </c>
      <c r="V1578" s="13" t="str">
        <f>Raw_Data!T1578</f>
        <v>Closed</v>
      </c>
    </row>
    <row r="1579" spans="1:22" x14ac:dyDescent="0.3">
      <c r="A1579" s="13" t="str">
        <f>Raw_Data!A1579</f>
        <v>EMP018</v>
      </c>
      <c r="B1579" s="13" t="str">
        <f>Raw_Data!B1579</f>
        <v>Nandini Ghosh</v>
      </c>
      <c r="C1579" s="13" t="str">
        <f>Raw_Data!C1579</f>
        <v>Finance</v>
      </c>
      <c r="D1579" s="13" t="str">
        <f>Raw_Data!D1579</f>
        <v>Finance Executive</v>
      </c>
      <c r="E1579" s="13" t="str">
        <f>Raw_Data!E1579</f>
        <v>Durgapur</v>
      </c>
      <c r="F1579" s="13" t="str">
        <f>Raw_Data!F1579</f>
        <v>Neha Sen</v>
      </c>
      <c r="G1579" s="14">
        <f>DATE(VALUE(RIGHT(Raw_Data!G1579,4)),VALUE(MID(Raw_Data!G1579,4,2)),VALUE(LEFT(Raw_Data!G1579,2)))</f>
        <v>46204</v>
      </c>
      <c r="H1579" s="13" t="str">
        <f t="shared" si="96"/>
        <v>Jul-2026</v>
      </c>
      <c r="I1579" s="13" t="str">
        <f t="shared" si="97"/>
        <v>Wed</v>
      </c>
      <c r="J1579" s="13" t="str">
        <f>Raw_Data!H1579</f>
        <v>Present</v>
      </c>
      <c r="K1579" s="15">
        <f>IF(Raw_Data!I1579="","",TIMEVALUE(Raw_Data!I1579))</f>
        <v>0.38680555555555557</v>
      </c>
      <c r="L1579" s="15">
        <f>IF(Raw_Data!J1579="","",TIMEVALUE(Raw_Data!J1579))</f>
        <v>0.73472222222222228</v>
      </c>
      <c r="M1579" s="13">
        <f>Raw_Data!K1579</f>
        <v>8.35</v>
      </c>
      <c r="N1579" s="13">
        <f>Raw_Data!L1579</f>
        <v>21</v>
      </c>
      <c r="O1579" s="13">
        <f>Raw_Data!M1579</f>
        <v>15</v>
      </c>
      <c r="P1579" s="13">
        <f t="shared" si="98"/>
        <v>6</v>
      </c>
      <c r="Q1579" s="13">
        <f>Raw_Data!O1579</f>
        <v>21</v>
      </c>
      <c r="R1579" s="16">
        <f t="shared" si="99"/>
        <v>71.428571428571431</v>
      </c>
      <c r="S1579" s="16">
        <f>Raw_Data!Q1579</f>
        <v>71.400000000000006</v>
      </c>
      <c r="T1579" s="17">
        <f>Raw_Data!R1579</f>
        <v>0.35</v>
      </c>
      <c r="U1579" s="13" t="str">
        <f>Raw_Data!S1579</f>
        <v>Medium</v>
      </c>
      <c r="V1579" s="13" t="str">
        <f>Raw_Data!T1579</f>
        <v>Pending</v>
      </c>
    </row>
    <row r="1580" spans="1:22" x14ac:dyDescent="0.3">
      <c r="A1580" s="13" t="str">
        <f>Raw_Data!A1580</f>
        <v>EMP019</v>
      </c>
      <c r="B1580" s="13" t="str">
        <f>Raw_Data!B1580</f>
        <v>Manish Kumar</v>
      </c>
      <c r="C1580" s="13" t="str">
        <f>Raw_Data!C1580</f>
        <v>Sales</v>
      </c>
      <c r="D1580" s="13" t="str">
        <f>Raw_Data!D1580</f>
        <v>Sales Executive</v>
      </c>
      <c r="E1580" s="13" t="str">
        <f>Raw_Data!E1580</f>
        <v>Durgapur</v>
      </c>
      <c r="F1580" s="13" t="str">
        <f>Raw_Data!F1580</f>
        <v>Sourav Das</v>
      </c>
      <c r="G1580" s="14">
        <f>DATE(VALUE(RIGHT(Raw_Data!G1580,4)),VALUE(MID(Raw_Data!G1580,4,2)),VALUE(LEFT(Raw_Data!G1580,2)))</f>
        <v>46204</v>
      </c>
      <c r="H1580" s="13" t="str">
        <f t="shared" si="96"/>
        <v>Jul-2026</v>
      </c>
      <c r="I1580" s="13" t="str">
        <f t="shared" si="97"/>
        <v>Wed</v>
      </c>
      <c r="J1580" s="13" t="str">
        <f>Raw_Data!H1580</f>
        <v>Present</v>
      </c>
      <c r="K1580" s="15">
        <f>IF(Raw_Data!I1580="","",TIMEVALUE(Raw_Data!I1580))</f>
        <v>0.3840277777777778</v>
      </c>
      <c r="L1580" s="15">
        <f>IF(Raw_Data!J1580="","",TIMEVALUE(Raw_Data!J1580))</f>
        <v>0.7319444444444444</v>
      </c>
      <c r="M1580" s="13">
        <f>Raw_Data!K1580</f>
        <v>8.35</v>
      </c>
      <c r="N1580" s="13">
        <f>Raw_Data!L1580</f>
        <v>25</v>
      </c>
      <c r="O1580" s="13">
        <f>Raw_Data!M1580</f>
        <v>24</v>
      </c>
      <c r="P1580" s="13">
        <f t="shared" si="98"/>
        <v>1</v>
      </c>
      <c r="Q1580" s="13">
        <f>Raw_Data!O1580</f>
        <v>25</v>
      </c>
      <c r="R1580" s="16">
        <f t="shared" si="99"/>
        <v>96</v>
      </c>
      <c r="S1580" s="16">
        <f>Raw_Data!Q1580</f>
        <v>96</v>
      </c>
      <c r="T1580" s="17">
        <f>Raw_Data!R1580</f>
        <v>0.35</v>
      </c>
      <c r="U1580" s="13" t="str">
        <f>Raw_Data!S1580</f>
        <v>High</v>
      </c>
      <c r="V1580" s="13" t="str">
        <f>Raw_Data!T1580</f>
        <v>In Progress</v>
      </c>
    </row>
    <row r="1581" spans="1:22" x14ac:dyDescent="0.3">
      <c r="A1581" s="13" t="str">
        <f>Raw_Data!A1581</f>
        <v>EMP020</v>
      </c>
      <c r="B1581" s="13" t="str">
        <f>Raw_Data!B1581</f>
        <v>Riya Chatterjee</v>
      </c>
      <c r="C1581" s="13" t="str">
        <f>Raw_Data!C1581</f>
        <v>Customer Support</v>
      </c>
      <c r="D1581" s="13" t="str">
        <f>Raw_Data!D1581</f>
        <v>Support Executive</v>
      </c>
      <c r="E1581" s="13" t="str">
        <f>Raw_Data!E1581</f>
        <v>Durgapur</v>
      </c>
      <c r="F1581" s="13" t="str">
        <f>Raw_Data!F1581</f>
        <v>Ritu Ghosh</v>
      </c>
      <c r="G1581" s="14">
        <f>DATE(VALUE(RIGHT(Raw_Data!G1581,4)),VALUE(MID(Raw_Data!G1581,4,2)),VALUE(LEFT(Raw_Data!G1581,2)))</f>
        <v>46204</v>
      </c>
      <c r="H1581" s="13" t="str">
        <f t="shared" si="96"/>
        <v>Jul-2026</v>
      </c>
      <c r="I1581" s="13" t="str">
        <f t="shared" si="97"/>
        <v>Wed</v>
      </c>
      <c r="J1581" s="13" t="str">
        <f>Raw_Data!H1581</f>
        <v>Present</v>
      </c>
      <c r="K1581" s="15">
        <f>IF(Raw_Data!I1581="","",TIMEVALUE(Raw_Data!I1581))</f>
        <v>0.375</v>
      </c>
      <c r="L1581" s="15">
        <f>IF(Raw_Data!J1581="","",TIMEVALUE(Raw_Data!J1581))</f>
        <v>0.75208333333333333</v>
      </c>
      <c r="M1581" s="13">
        <f>Raw_Data!K1581</f>
        <v>9.06</v>
      </c>
      <c r="N1581" s="13">
        <f>Raw_Data!L1581</f>
        <v>30</v>
      </c>
      <c r="O1581" s="13">
        <f>Raw_Data!M1581</f>
        <v>30</v>
      </c>
      <c r="P1581" s="13">
        <f t="shared" si="98"/>
        <v>0</v>
      </c>
      <c r="Q1581" s="13">
        <f>Raw_Data!O1581</f>
        <v>30</v>
      </c>
      <c r="R1581" s="16">
        <f t="shared" si="99"/>
        <v>100</v>
      </c>
      <c r="S1581" s="16">
        <f>Raw_Data!Q1581</f>
        <v>100</v>
      </c>
      <c r="T1581" s="17">
        <f>Raw_Data!R1581</f>
        <v>1.06</v>
      </c>
      <c r="U1581" s="13" t="str">
        <f>Raw_Data!S1581</f>
        <v>Low</v>
      </c>
      <c r="V1581" s="13" t="str">
        <f>Raw_Data!T1581</f>
        <v>Closed</v>
      </c>
    </row>
    <row r="1582" spans="1:22" x14ac:dyDescent="0.3">
      <c r="A1582" s="13" t="str">
        <f>Raw_Data!A1582</f>
        <v>EMP001</v>
      </c>
      <c r="B1582" s="13" t="str">
        <f>Raw_Data!B1582</f>
        <v>Aarav Sharma</v>
      </c>
      <c r="C1582" s="13" t="str">
        <f>Raw_Data!C1582</f>
        <v>Operations</v>
      </c>
      <c r="D1582" s="13" t="str">
        <f>Raw_Data!D1582</f>
        <v>MIS Executive</v>
      </c>
      <c r="E1582" s="13" t="str">
        <f>Raw_Data!E1582</f>
        <v>Kolkata</v>
      </c>
      <c r="F1582" s="13" t="str">
        <f>Raw_Data!F1582</f>
        <v>Amit Roy</v>
      </c>
      <c r="G1582" s="14">
        <f>DATE(VALUE(RIGHT(Raw_Data!G1582,4)),VALUE(MID(Raw_Data!G1582,4,2)),VALUE(LEFT(Raw_Data!G1582,2)))</f>
        <v>46205</v>
      </c>
      <c r="H1582" s="13" t="str">
        <f t="shared" si="96"/>
        <v>Jul-2026</v>
      </c>
      <c r="I1582" s="13" t="str">
        <f t="shared" si="97"/>
        <v>Thu</v>
      </c>
      <c r="J1582" s="13" t="str">
        <f>Raw_Data!H1582</f>
        <v>Present</v>
      </c>
      <c r="K1582" s="15">
        <f>IF(Raw_Data!I1582="","",TIMEVALUE(Raw_Data!I1582))</f>
        <v>0.38680555555555557</v>
      </c>
      <c r="L1582" s="15">
        <f>IF(Raw_Data!J1582="","",TIMEVALUE(Raw_Data!J1582))</f>
        <v>0.73472222222222228</v>
      </c>
      <c r="M1582" s="13">
        <f>Raw_Data!K1582</f>
        <v>8.36</v>
      </c>
      <c r="N1582" s="13">
        <f>Raw_Data!L1582</f>
        <v>18</v>
      </c>
      <c r="O1582" s="13">
        <f>Raw_Data!M1582</f>
        <v>15</v>
      </c>
      <c r="P1582" s="13">
        <f t="shared" si="98"/>
        <v>3</v>
      </c>
      <c r="Q1582" s="13">
        <f>Raw_Data!O1582</f>
        <v>18</v>
      </c>
      <c r="R1582" s="16">
        <f t="shared" si="99"/>
        <v>83.333333333333343</v>
      </c>
      <c r="S1582" s="16">
        <f>Raw_Data!Q1582</f>
        <v>83.3</v>
      </c>
      <c r="T1582" s="17">
        <f>Raw_Data!R1582</f>
        <v>0.36</v>
      </c>
      <c r="U1582" s="13" t="str">
        <f>Raw_Data!S1582</f>
        <v>Medium</v>
      </c>
      <c r="V1582" s="13" t="str">
        <f>Raw_Data!T1582</f>
        <v>In Progress</v>
      </c>
    </row>
    <row r="1583" spans="1:22" x14ac:dyDescent="0.3">
      <c r="A1583" s="13" t="str">
        <f>Raw_Data!A1583</f>
        <v>EMP002</v>
      </c>
      <c r="B1583" s="13" t="str">
        <f>Raw_Data!B1583</f>
        <v>Priya Singh</v>
      </c>
      <c r="C1583" s="13" t="str">
        <f>Raw_Data!C1583</f>
        <v>Operations</v>
      </c>
      <c r="D1583" s="13" t="str">
        <f>Raw_Data!D1583</f>
        <v>Process Executive</v>
      </c>
      <c r="E1583" s="13" t="str">
        <f>Raw_Data!E1583</f>
        <v>Kolkata</v>
      </c>
      <c r="F1583" s="13" t="str">
        <f>Raw_Data!F1583</f>
        <v>Amit Roy</v>
      </c>
      <c r="G1583" s="14">
        <f>DATE(VALUE(RIGHT(Raw_Data!G1583,4)),VALUE(MID(Raw_Data!G1583,4,2)),VALUE(LEFT(Raw_Data!G1583,2)))</f>
        <v>46205</v>
      </c>
      <c r="H1583" s="13" t="str">
        <f t="shared" si="96"/>
        <v>Jul-2026</v>
      </c>
      <c r="I1583" s="13" t="str">
        <f t="shared" si="97"/>
        <v>Thu</v>
      </c>
      <c r="J1583" s="13" t="str">
        <f>Raw_Data!H1583</f>
        <v>Present</v>
      </c>
      <c r="K1583" s="15">
        <f>IF(Raw_Data!I1583="","",TIMEVALUE(Raw_Data!I1583))</f>
        <v>0.4284722222222222</v>
      </c>
      <c r="L1583" s="15">
        <f>IF(Raw_Data!J1583="","",TIMEVALUE(Raw_Data!J1583))</f>
        <v>0.7416666666666667</v>
      </c>
      <c r="M1583" s="13">
        <f>Raw_Data!K1583</f>
        <v>7.53</v>
      </c>
      <c r="N1583" s="13">
        <f>Raw_Data!L1583</f>
        <v>14</v>
      </c>
      <c r="O1583" s="13">
        <f>Raw_Data!M1583</f>
        <v>14</v>
      </c>
      <c r="P1583" s="13">
        <f t="shared" si="98"/>
        <v>0</v>
      </c>
      <c r="Q1583" s="13">
        <f>Raw_Data!O1583</f>
        <v>14</v>
      </c>
      <c r="R1583" s="16">
        <f t="shared" si="99"/>
        <v>100</v>
      </c>
      <c r="S1583" s="16">
        <f>Raw_Data!Q1583</f>
        <v>100</v>
      </c>
      <c r="T1583" s="17">
        <f>Raw_Data!R1583</f>
        <v>0</v>
      </c>
      <c r="U1583" s="13" t="str">
        <f>Raw_Data!S1583</f>
        <v>Low</v>
      </c>
      <c r="V1583" s="13" t="str">
        <f>Raw_Data!T1583</f>
        <v>Closed</v>
      </c>
    </row>
    <row r="1584" spans="1:22" x14ac:dyDescent="0.3">
      <c r="A1584" s="13" t="str">
        <f>Raw_Data!A1584</f>
        <v>EMP003</v>
      </c>
      <c r="B1584" s="13" t="str">
        <f>Raw_Data!B1584</f>
        <v>Rahul Verma</v>
      </c>
      <c r="C1584" s="13" t="str">
        <f>Raw_Data!C1584</f>
        <v>Operations</v>
      </c>
      <c r="D1584" s="13" t="str">
        <f>Raw_Data!D1584</f>
        <v>Process Executive</v>
      </c>
      <c r="E1584" s="13" t="str">
        <f>Raw_Data!E1584</f>
        <v>Kolkata</v>
      </c>
      <c r="F1584" s="13" t="str">
        <f>Raw_Data!F1584</f>
        <v>Amit Roy</v>
      </c>
      <c r="G1584" s="14">
        <f>DATE(VALUE(RIGHT(Raw_Data!G1584,4)),VALUE(MID(Raw_Data!G1584,4,2)),VALUE(LEFT(Raw_Data!G1584,2)))</f>
        <v>46205</v>
      </c>
      <c r="H1584" s="13" t="str">
        <f t="shared" si="96"/>
        <v>Jul-2026</v>
      </c>
      <c r="I1584" s="13" t="str">
        <f t="shared" si="97"/>
        <v>Thu</v>
      </c>
      <c r="J1584" s="13" t="str">
        <f>Raw_Data!H1584</f>
        <v>Present</v>
      </c>
      <c r="K1584" s="15">
        <f>IF(Raw_Data!I1584="","",TIMEVALUE(Raw_Data!I1584))</f>
        <v>0.38194444444444442</v>
      </c>
      <c r="L1584" s="15">
        <f>IF(Raw_Data!J1584="","",TIMEVALUE(Raw_Data!J1584))</f>
        <v>0.72569444444444442</v>
      </c>
      <c r="M1584" s="13">
        <f>Raw_Data!K1584</f>
        <v>8.25</v>
      </c>
      <c r="N1584" s="13">
        <f>Raw_Data!L1584</f>
        <v>28</v>
      </c>
      <c r="O1584" s="13">
        <f>Raw_Data!M1584</f>
        <v>20</v>
      </c>
      <c r="P1584" s="13">
        <f t="shared" si="98"/>
        <v>8</v>
      </c>
      <c r="Q1584" s="13">
        <f>Raw_Data!O1584</f>
        <v>28</v>
      </c>
      <c r="R1584" s="16">
        <f t="shared" si="99"/>
        <v>71.428571428571431</v>
      </c>
      <c r="S1584" s="16">
        <f>Raw_Data!Q1584</f>
        <v>71.400000000000006</v>
      </c>
      <c r="T1584" s="17">
        <f>Raw_Data!R1584</f>
        <v>0.25</v>
      </c>
      <c r="U1584" s="13" t="str">
        <f>Raw_Data!S1584</f>
        <v>Low</v>
      </c>
      <c r="V1584" s="13" t="str">
        <f>Raw_Data!T1584</f>
        <v>Backlog</v>
      </c>
    </row>
    <row r="1585" spans="1:22" x14ac:dyDescent="0.3">
      <c r="A1585" s="13" t="str">
        <f>Raw_Data!A1585</f>
        <v>EMP004</v>
      </c>
      <c r="B1585" s="13" t="str">
        <f>Raw_Data!B1585</f>
        <v>Sneha Das</v>
      </c>
      <c r="C1585" s="13" t="str">
        <f>Raw_Data!C1585</f>
        <v>Operations</v>
      </c>
      <c r="D1585" s="13" t="str">
        <f>Raw_Data!D1585</f>
        <v>Senior Executive</v>
      </c>
      <c r="E1585" s="13" t="str">
        <f>Raw_Data!E1585</f>
        <v>Kolkata</v>
      </c>
      <c r="F1585" s="13" t="str">
        <f>Raw_Data!F1585</f>
        <v>Amit Roy</v>
      </c>
      <c r="G1585" s="14">
        <f>DATE(VALUE(RIGHT(Raw_Data!G1585,4)),VALUE(MID(Raw_Data!G1585,4,2)),VALUE(LEFT(Raw_Data!G1585,2)))</f>
        <v>46205</v>
      </c>
      <c r="H1585" s="13" t="str">
        <f t="shared" si="96"/>
        <v>Jul-2026</v>
      </c>
      <c r="I1585" s="13" t="str">
        <f t="shared" si="97"/>
        <v>Thu</v>
      </c>
      <c r="J1585" s="13" t="str">
        <f>Raw_Data!H1585</f>
        <v>Present</v>
      </c>
      <c r="K1585" s="15">
        <f>IF(Raw_Data!I1585="","",TIMEVALUE(Raw_Data!I1585))</f>
        <v>0.3840277777777778</v>
      </c>
      <c r="L1585" s="15">
        <f>IF(Raw_Data!J1585="","",TIMEVALUE(Raw_Data!J1585))</f>
        <v>0.7583333333333333</v>
      </c>
      <c r="M1585" s="13">
        <f>Raw_Data!K1585</f>
        <v>8.99</v>
      </c>
      <c r="N1585" s="13">
        <f>Raw_Data!L1585</f>
        <v>30</v>
      </c>
      <c r="O1585" s="13">
        <f>Raw_Data!M1585</f>
        <v>27</v>
      </c>
      <c r="P1585" s="13">
        <f t="shared" si="98"/>
        <v>3</v>
      </c>
      <c r="Q1585" s="13">
        <f>Raw_Data!O1585</f>
        <v>30</v>
      </c>
      <c r="R1585" s="16">
        <f t="shared" si="99"/>
        <v>90</v>
      </c>
      <c r="S1585" s="16">
        <f>Raw_Data!Q1585</f>
        <v>90</v>
      </c>
      <c r="T1585" s="17">
        <f>Raw_Data!R1585</f>
        <v>0.99</v>
      </c>
      <c r="U1585" s="13" t="str">
        <f>Raw_Data!S1585</f>
        <v>Critical</v>
      </c>
      <c r="V1585" s="13" t="str">
        <f>Raw_Data!T1585</f>
        <v>In Progress</v>
      </c>
    </row>
    <row r="1586" spans="1:22" x14ac:dyDescent="0.3">
      <c r="A1586" s="13" t="str">
        <f>Raw_Data!A1586</f>
        <v>EMP005</v>
      </c>
      <c r="B1586" s="13" t="str">
        <f>Raw_Data!B1586</f>
        <v>Vikram Patel</v>
      </c>
      <c r="C1586" s="13" t="str">
        <f>Raw_Data!C1586</f>
        <v>Operations</v>
      </c>
      <c r="D1586" s="13" t="str">
        <f>Raw_Data!D1586</f>
        <v>Process Executive</v>
      </c>
      <c r="E1586" s="13" t="str">
        <f>Raw_Data!E1586</f>
        <v>Kolkata</v>
      </c>
      <c r="F1586" s="13" t="str">
        <f>Raw_Data!F1586</f>
        <v>Amit Roy</v>
      </c>
      <c r="G1586" s="14">
        <f>DATE(VALUE(RIGHT(Raw_Data!G1586,4)),VALUE(MID(Raw_Data!G1586,4,2)),VALUE(LEFT(Raw_Data!G1586,2)))</f>
        <v>46205</v>
      </c>
      <c r="H1586" s="13" t="str">
        <f t="shared" si="96"/>
        <v>Jul-2026</v>
      </c>
      <c r="I1586" s="13" t="str">
        <f t="shared" si="97"/>
        <v>Thu</v>
      </c>
      <c r="J1586" s="13" t="str">
        <f>Raw_Data!H1586</f>
        <v>Present</v>
      </c>
      <c r="K1586" s="15">
        <f>IF(Raw_Data!I1586="","",TIMEVALUE(Raw_Data!I1586))</f>
        <v>0.37569444444444444</v>
      </c>
      <c r="L1586" s="15">
        <f>IF(Raw_Data!J1586="","",TIMEVALUE(Raw_Data!J1586))</f>
        <v>0.68263888888888891</v>
      </c>
      <c r="M1586" s="13">
        <f>Raw_Data!K1586</f>
        <v>7.38</v>
      </c>
      <c r="N1586" s="13">
        <f>Raw_Data!L1586</f>
        <v>18</v>
      </c>
      <c r="O1586" s="13">
        <f>Raw_Data!M1586</f>
        <v>13</v>
      </c>
      <c r="P1586" s="13">
        <f t="shared" si="98"/>
        <v>5</v>
      </c>
      <c r="Q1586" s="13">
        <f>Raw_Data!O1586</f>
        <v>18</v>
      </c>
      <c r="R1586" s="16">
        <f t="shared" si="99"/>
        <v>72.222222222222214</v>
      </c>
      <c r="S1586" s="16">
        <f>Raw_Data!Q1586</f>
        <v>72.2</v>
      </c>
      <c r="T1586" s="17">
        <f>Raw_Data!R1586</f>
        <v>0</v>
      </c>
      <c r="U1586" s="13" t="str">
        <f>Raw_Data!S1586</f>
        <v>Low</v>
      </c>
      <c r="V1586" s="13" t="str">
        <f>Raw_Data!T1586</f>
        <v>Pending</v>
      </c>
    </row>
    <row r="1587" spans="1:22" x14ac:dyDescent="0.3">
      <c r="A1587" s="13" t="str">
        <f>Raw_Data!A1587</f>
        <v>EMP006</v>
      </c>
      <c r="B1587" s="13" t="str">
        <f>Raw_Data!B1587</f>
        <v>Ananya Gupta</v>
      </c>
      <c r="C1587" s="13" t="str">
        <f>Raw_Data!C1587</f>
        <v>Finance</v>
      </c>
      <c r="D1587" s="13" t="str">
        <f>Raw_Data!D1587</f>
        <v>Finance Executive</v>
      </c>
      <c r="E1587" s="13" t="str">
        <f>Raw_Data!E1587</f>
        <v>Kolkata</v>
      </c>
      <c r="F1587" s="13" t="str">
        <f>Raw_Data!F1587</f>
        <v>Neha Sen</v>
      </c>
      <c r="G1587" s="14">
        <f>DATE(VALUE(RIGHT(Raw_Data!G1587,4)),VALUE(MID(Raw_Data!G1587,4,2)),VALUE(LEFT(Raw_Data!G1587,2)))</f>
        <v>46205</v>
      </c>
      <c r="H1587" s="13" t="str">
        <f t="shared" si="96"/>
        <v>Jul-2026</v>
      </c>
      <c r="I1587" s="13" t="str">
        <f t="shared" si="97"/>
        <v>Thu</v>
      </c>
      <c r="J1587" s="13" t="str">
        <f>Raw_Data!H1587</f>
        <v>Present</v>
      </c>
      <c r="K1587" s="15">
        <f>IF(Raw_Data!I1587="","",TIMEVALUE(Raw_Data!I1587))</f>
        <v>0.38819444444444445</v>
      </c>
      <c r="L1587" s="15">
        <f>IF(Raw_Data!J1587="","",TIMEVALUE(Raw_Data!J1587))</f>
        <v>0.75347222222222221</v>
      </c>
      <c r="M1587" s="13">
        <f>Raw_Data!K1587</f>
        <v>8.77</v>
      </c>
      <c r="N1587" s="13">
        <f>Raw_Data!L1587</f>
        <v>16</v>
      </c>
      <c r="O1587" s="13">
        <f>Raw_Data!M1587</f>
        <v>14</v>
      </c>
      <c r="P1587" s="13">
        <f t="shared" si="98"/>
        <v>2</v>
      </c>
      <c r="Q1587" s="13">
        <f>Raw_Data!O1587</f>
        <v>16</v>
      </c>
      <c r="R1587" s="16">
        <f t="shared" si="99"/>
        <v>87.5</v>
      </c>
      <c r="S1587" s="16">
        <f>Raw_Data!Q1587</f>
        <v>87.5</v>
      </c>
      <c r="T1587" s="17">
        <f>Raw_Data!R1587</f>
        <v>0.77</v>
      </c>
      <c r="U1587" s="13" t="str">
        <f>Raw_Data!S1587</f>
        <v>Medium</v>
      </c>
      <c r="V1587" s="13" t="str">
        <f>Raw_Data!T1587</f>
        <v>In Progress</v>
      </c>
    </row>
    <row r="1588" spans="1:22" x14ac:dyDescent="0.3">
      <c r="A1588" s="13" t="str">
        <f>Raw_Data!A1588</f>
        <v>EMP007</v>
      </c>
      <c r="B1588" s="13" t="str">
        <f>Raw_Data!B1588</f>
        <v>Rohan Mehta</v>
      </c>
      <c r="C1588" s="13" t="str">
        <f>Raw_Data!C1588</f>
        <v>Finance</v>
      </c>
      <c r="D1588" s="13" t="str">
        <f>Raw_Data!D1588</f>
        <v>Accounts Executive</v>
      </c>
      <c r="E1588" s="13" t="str">
        <f>Raw_Data!E1588</f>
        <v>Kolkata</v>
      </c>
      <c r="F1588" s="13" t="str">
        <f>Raw_Data!F1588</f>
        <v>Neha Sen</v>
      </c>
      <c r="G1588" s="14">
        <f>DATE(VALUE(RIGHT(Raw_Data!G1588,4)),VALUE(MID(Raw_Data!G1588,4,2)),VALUE(LEFT(Raw_Data!G1588,2)))</f>
        <v>46205</v>
      </c>
      <c r="H1588" s="13" t="str">
        <f t="shared" si="96"/>
        <v>Jul-2026</v>
      </c>
      <c r="I1588" s="13" t="str">
        <f t="shared" si="97"/>
        <v>Thu</v>
      </c>
      <c r="J1588" s="13" t="str">
        <f>Raw_Data!H1588</f>
        <v>Present</v>
      </c>
      <c r="K1588" s="15">
        <f>IF(Raw_Data!I1588="","",TIMEVALUE(Raw_Data!I1588))</f>
        <v>0.37638888888888888</v>
      </c>
      <c r="L1588" s="15">
        <f>IF(Raw_Data!J1588="","",TIMEVALUE(Raw_Data!J1588))</f>
        <v>0.70138888888888884</v>
      </c>
      <c r="M1588" s="13">
        <f>Raw_Data!K1588</f>
        <v>7.8</v>
      </c>
      <c r="N1588" s="13">
        <f>Raw_Data!L1588</f>
        <v>20</v>
      </c>
      <c r="O1588" s="13">
        <f>Raw_Data!M1588</f>
        <v>18</v>
      </c>
      <c r="P1588" s="13">
        <f t="shared" si="98"/>
        <v>2</v>
      </c>
      <c r="Q1588" s="13">
        <f>Raw_Data!O1588</f>
        <v>20</v>
      </c>
      <c r="R1588" s="16">
        <f t="shared" si="99"/>
        <v>90</v>
      </c>
      <c r="S1588" s="16">
        <f>Raw_Data!Q1588</f>
        <v>90</v>
      </c>
      <c r="T1588" s="17">
        <f>Raw_Data!R1588</f>
        <v>0</v>
      </c>
      <c r="U1588" s="13" t="str">
        <f>Raw_Data!S1588</f>
        <v>Medium</v>
      </c>
      <c r="V1588" s="13" t="str">
        <f>Raw_Data!T1588</f>
        <v>In Progress</v>
      </c>
    </row>
    <row r="1589" spans="1:22" x14ac:dyDescent="0.3">
      <c r="A1589" s="13" t="str">
        <f>Raw_Data!A1589</f>
        <v>EMP008</v>
      </c>
      <c r="B1589" s="13" t="str">
        <f>Raw_Data!B1589</f>
        <v>Ishita Roy</v>
      </c>
      <c r="C1589" s="13" t="str">
        <f>Raw_Data!C1589</f>
        <v>Finance</v>
      </c>
      <c r="D1589" s="13" t="str">
        <f>Raw_Data!D1589</f>
        <v>Finance Executive</v>
      </c>
      <c r="E1589" s="13" t="str">
        <f>Raw_Data!E1589</f>
        <v>Kolkata</v>
      </c>
      <c r="F1589" s="13" t="str">
        <f>Raw_Data!F1589</f>
        <v>Neha Sen</v>
      </c>
      <c r="G1589" s="14">
        <f>DATE(VALUE(RIGHT(Raw_Data!G1589,4)),VALUE(MID(Raw_Data!G1589,4,2)),VALUE(LEFT(Raw_Data!G1589,2)))</f>
        <v>46205</v>
      </c>
      <c r="H1589" s="13" t="str">
        <f t="shared" si="96"/>
        <v>Jul-2026</v>
      </c>
      <c r="I1589" s="13" t="str">
        <f t="shared" si="97"/>
        <v>Thu</v>
      </c>
      <c r="J1589" s="13" t="str">
        <f>Raw_Data!H1589</f>
        <v>Present</v>
      </c>
      <c r="K1589" s="15">
        <f>IF(Raw_Data!I1589="","",TIMEVALUE(Raw_Data!I1589))</f>
        <v>0.37986111111111109</v>
      </c>
      <c r="L1589" s="15">
        <f>IF(Raw_Data!J1589="","",TIMEVALUE(Raw_Data!J1589))</f>
        <v>0.72361111111111109</v>
      </c>
      <c r="M1589" s="13">
        <f>Raw_Data!K1589</f>
        <v>8.26</v>
      </c>
      <c r="N1589" s="13">
        <f>Raw_Data!L1589</f>
        <v>14</v>
      </c>
      <c r="O1589" s="13">
        <f>Raw_Data!M1589</f>
        <v>12</v>
      </c>
      <c r="P1589" s="13">
        <f t="shared" si="98"/>
        <v>2</v>
      </c>
      <c r="Q1589" s="13">
        <f>Raw_Data!O1589</f>
        <v>14</v>
      </c>
      <c r="R1589" s="16">
        <f t="shared" si="99"/>
        <v>85.714285714285708</v>
      </c>
      <c r="S1589" s="16">
        <f>Raw_Data!Q1589</f>
        <v>85.7</v>
      </c>
      <c r="T1589" s="17">
        <f>Raw_Data!R1589</f>
        <v>0.26</v>
      </c>
      <c r="U1589" s="13" t="str">
        <f>Raw_Data!S1589</f>
        <v>High</v>
      </c>
      <c r="V1589" s="13" t="str">
        <f>Raw_Data!T1589</f>
        <v>In Progress</v>
      </c>
    </row>
    <row r="1590" spans="1:22" x14ac:dyDescent="0.3">
      <c r="A1590" s="13" t="str">
        <f>Raw_Data!A1590</f>
        <v>EMP009</v>
      </c>
      <c r="B1590" s="13" t="str">
        <f>Raw_Data!B1590</f>
        <v>Arjun Nair</v>
      </c>
      <c r="C1590" s="13" t="str">
        <f>Raw_Data!C1590</f>
        <v>Sales</v>
      </c>
      <c r="D1590" s="13" t="str">
        <f>Raw_Data!D1590</f>
        <v>Sales Executive</v>
      </c>
      <c r="E1590" s="13" t="str">
        <f>Raw_Data!E1590</f>
        <v>Kolkata</v>
      </c>
      <c r="F1590" s="13" t="str">
        <f>Raw_Data!F1590</f>
        <v>Sourav Das</v>
      </c>
      <c r="G1590" s="14">
        <f>DATE(VALUE(RIGHT(Raw_Data!G1590,4)),VALUE(MID(Raw_Data!G1590,4,2)),VALUE(LEFT(Raw_Data!G1590,2)))</f>
        <v>46205</v>
      </c>
      <c r="H1590" s="13" t="str">
        <f t="shared" si="96"/>
        <v>Jul-2026</v>
      </c>
      <c r="I1590" s="13" t="str">
        <f t="shared" si="97"/>
        <v>Thu</v>
      </c>
      <c r="J1590" s="13" t="str">
        <f>Raw_Data!H1590</f>
        <v>Present</v>
      </c>
      <c r="K1590" s="15">
        <f>IF(Raw_Data!I1590="","",TIMEVALUE(Raw_Data!I1590))</f>
        <v>0.38194444444444442</v>
      </c>
      <c r="L1590" s="15">
        <f>IF(Raw_Data!J1590="","",TIMEVALUE(Raw_Data!J1590))</f>
        <v>0.75138888888888888</v>
      </c>
      <c r="M1590" s="13">
        <f>Raw_Data!K1590</f>
        <v>8.8699999999999992</v>
      </c>
      <c r="N1590" s="13">
        <f>Raw_Data!L1590</f>
        <v>24</v>
      </c>
      <c r="O1590" s="13">
        <f>Raw_Data!M1590</f>
        <v>21</v>
      </c>
      <c r="P1590" s="13">
        <f t="shared" si="98"/>
        <v>3</v>
      </c>
      <c r="Q1590" s="13">
        <f>Raw_Data!O1590</f>
        <v>24</v>
      </c>
      <c r="R1590" s="16">
        <f t="shared" si="99"/>
        <v>87.5</v>
      </c>
      <c r="S1590" s="16">
        <f>Raw_Data!Q1590</f>
        <v>87.5</v>
      </c>
      <c r="T1590" s="17">
        <f>Raw_Data!R1590</f>
        <v>0.87</v>
      </c>
      <c r="U1590" s="13" t="str">
        <f>Raw_Data!S1590</f>
        <v>Low</v>
      </c>
      <c r="V1590" s="13" t="str">
        <f>Raw_Data!T1590</f>
        <v>In Progress</v>
      </c>
    </row>
    <row r="1591" spans="1:22" x14ac:dyDescent="0.3">
      <c r="A1591" s="13" t="str">
        <f>Raw_Data!A1591</f>
        <v>EMP010</v>
      </c>
      <c r="B1591" s="13" t="str">
        <f>Raw_Data!B1591</f>
        <v>Meera Kapoor</v>
      </c>
      <c r="C1591" s="13" t="str">
        <f>Raw_Data!C1591</f>
        <v>Sales</v>
      </c>
      <c r="D1591" s="13" t="str">
        <f>Raw_Data!D1591</f>
        <v>Sales Executive</v>
      </c>
      <c r="E1591" s="13" t="str">
        <f>Raw_Data!E1591</f>
        <v>Kolkata</v>
      </c>
      <c r="F1591" s="13" t="str">
        <f>Raw_Data!F1591</f>
        <v>Sourav Das</v>
      </c>
      <c r="G1591" s="14">
        <f>DATE(VALUE(RIGHT(Raw_Data!G1591,4)),VALUE(MID(Raw_Data!G1591,4,2)),VALUE(LEFT(Raw_Data!G1591,2)))</f>
        <v>46205</v>
      </c>
      <c r="H1591" s="13" t="str">
        <f t="shared" si="96"/>
        <v>Jul-2026</v>
      </c>
      <c r="I1591" s="13" t="str">
        <f t="shared" si="97"/>
        <v>Thu</v>
      </c>
      <c r="J1591" s="13" t="str">
        <f>Raw_Data!H1591</f>
        <v>Present</v>
      </c>
      <c r="K1591" s="15">
        <f>IF(Raw_Data!I1591="","",TIMEVALUE(Raw_Data!I1591))</f>
        <v>0.42222222222222222</v>
      </c>
      <c r="L1591" s="15">
        <f>IF(Raw_Data!J1591="","",TIMEVALUE(Raw_Data!J1591))</f>
        <v>0.72986111111111107</v>
      </c>
      <c r="M1591" s="13">
        <f>Raw_Data!K1591</f>
        <v>7.39</v>
      </c>
      <c r="N1591" s="13">
        <f>Raw_Data!L1591</f>
        <v>28</v>
      </c>
      <c r="O1591" s="13">
        <f>Raw_Data!M1591</f>
        <v>25</v>
      </c>
      <c r="P1591" s="13">
        <f t="shared" si="98"/>
        <v>3</v>
      </c>
      <c r="Q1591" s="13">
        <f>Raw_Data!O1591</f>
        <v>28</v>
      </c>
      <c r="R1591" s="16">
        <f t="shared" si="99"/>
        <v>89.285714285714292</v>
      </c>
      <c r="S1591" s="16">
        <f>Raw_Data!Q1591</f>
        <v>89.3</v>
      </c>
      <c r="T1591" s="17">
        <f>Raw_Data!R1591</f>
        <v>0</v>
      </c>
      <c r="U1591" s="13" t="str">
        <f>Raw_Data!S1591</f>
        <v>Low</v>
      </c>
      <c r="V1591" s="13" t="str">
        <f>Raw_Data!T1591</f>
        <v>In Progress</v>
      </c>
    </row>
    <row r="1592" spans="1:22" x14ac:dyDescent="0.3">
      <c r="A1592" s="13" t="str">
        <f>Raw_Data!A1592</f>
        <v>EMP011</v>
      </c>
      <c r="B1592" s="13" t="str">
        <f>Raw_Data!B1592</f>
        <v>Karan Malhotra</v>
      </c>
      <c r="C1592" s="13" t="str">
        <f>Raw_Data!C1592</f>
        <v>Sales</v>
      </c>
      <c r="D1592" s="13" t="str">
        <f>Raw_Data!D1592</f>
        <v>Senior Executive</v>
      </c>
      <c r="E1592" s="13" t="str">
        <f>Raw_Data!E1592</f>
        <v>Kolkata</v>
      </c>
      <c r="F1592" s="13" t="str">
        <f>Raw_Data!F1592</f>
        <v>Sourav Das</v>
      </c>
      <c r="G1592" s="14">
        <f>DATE(VALUE(RIGHT(Raw_Data!G1592,4)),VALUE(MID(Raw_Data!G1592,4,2)),VALUE(LEFT(Raw_Data!G1592,2)))</f>
        <v>46205</v>
      </c>
      <c r="H1592" s="13" t="str">
        <f t="shared" si="96"/>
        <v>Jul-2026</v>
      </c>
      <c r="I1592" s="13" t="str">
        <f t="shared" si="97"/>
        <v>Thu</v>
      </c>
      <c r="J1592" s="13" t="str">
        <f>Raw_Data!H1592</f>
        <v>Present</v>
      </c>
      <c r="K1592" s="15">
        <f>IF(Raw_Data!I1592="","",TIMEVALUE(Raw_Data!I1592))</f>
        <v>0.38263888888888886</v>
      </c>
      <c r="L1592" s="15">
        <f>IF(Raw_Data!J1592="","",TIMEVALUE(Raw_Data!J1592))</f>
        <v>0.75486111111111109</v>
      </c>
      <c r="M1592" s="13">
        <f>Raw_Data!K1592</f>
        <v>8.94</v>
      </c>
      <c r="N1592" s="13">
        <f>Raw_Data!L1592</f>
        <v>14</v>
      </c>
      <c r="O1592" s="13">
        <f>Raw_Data!M1592</f>
        <v>13</v>
      </c>
      <c r="P1592" s="13">
        <f t="shared" si="98"/>
        <v>1</v>
      </c>
      <c r="Q1592" s="13">
        <f>Raw_Data!O1592</f>
        <v>14</v>
      </c>
      <c r="R1592" s="16">
        <f t="shared" si="99"/>
        <v>92.857142857142861</v>
      </c>
      <c r="S1592" s="16">
        <f>Raw_Data!Q1592</f>
        <v>92.9</v>
      </c>
      <c r="T1592" s="17">
        <f>Raw_Data!R1592</f>
        <v>0.94</v>
      </c>
      <c r="U1592" s="13" t="str">
        <f>Raw_Data!S1592</f>
        <v>Low</v>
      </c>
      <c r="V1592" s="13" t="str">
        <f>Raw_Data!T1592</f>
        <v>In Progress</v>
      </c>
    </row>
    <row r="1593" spans="1:22" x14ac:dyDescent="0.3">
      <c r="A1593" s="13" t="str">
        <f>Raw_Data!A1593</f>
        <v>EMP012</v>
      </c>
      <c r="B1593" s="13" t="str">
        <f>Raw_Data!B1593</f>
        <v>Tanya Bose</v>
      </c>
      <c r="C1593" s="13" t="str">
        <f>Raw_Data!C1593</f>
        <v>HR</v>
      </c>
      <c r="D1593" s="13" t="str">
        <f>Raw_Data!D1593</f>
        <v>HR Executive</v>
      </c>
      <c r="E1593" s="13" t="str">
        <f>Raw_Data!E1593</f>
        <v>Kolkata</v>
      </c>
      <c r="F1593" s="13" t="str">
        <f>Raw_Data!F1593</f>
        <v>Ritu Ghosh</v>
      </c>
      <c r="G1593" s="14">
        <f>DATE(VALUE(RIGHT(Raw_Data!G1593,4)),VALUE(MID(Raw_Data!G1593,4,2)),VALUE(LEFT(Raw_Data!G1593,2)))</f>
        <v>46205</v>
      </c>
      <c r="H1593" s="13" t="str">
        <f t="shared" si="96"/>
        <v>Jul-2026</v>
      </c>
      <c r="I1593" s="13" t="str">
        <f t="shared" si="97"/>
        <v>Thu</v>
      </c>
      <c r="J1593" s="13" t="str">
        <f>Raw_Data!H1593</f>
        <v>Present</v>
      </c>
      <c r="K1593" s="15">
        <f>IF(Raw_Data!I1593="","",TIMEVALUE(Raw_Data!I1593))</f>
        <v>0.43055555555555558</v>
      </c>
      <c r="L1593" s="15">
        <f>IF(Raw_Data!J1593="","",TIMEVALUE(Raw_Data!J1593))</f>
        <v>0.80625000000000002</v>
      </c>
      <c r="M1593" s="13">
        <f>Raw_Data!K1593</f>
        <v>9.0299999999999994</v>
      </c>
      <c r="N1593" s="13">
        <f>Raw_Data!L1593</f>
        <v>12</v>
      </c>
      <c r="O1593" s="13">
        <f>Raw_Data!M1593</f>
        <v>12</v>
      </c>
      <c r="P1593" s="13">
        <f t="shared" si="98"/>
        <v>0</v>
      </c>
      <c r="Q1593" s="13">
        <f>Raw_Data!O1593</f>
        <v>12</v>
      </c>
      <c r="R1593" s="16">
        <f t="shared" si="99"/>
        <v>100</v>
      </c>
      <c r="S1593" s="16">
        <f>Raw_Data!Q1593</f>
        <v>100</v>
      </c>
      <c r="T1593" s="17">
        <f>Raw_Data!R1593</f>
        <v>1.03</v>
      </c>
      <c r="U1593" s="13" t="str">
        <f>Raw_Data!S1593</f>
        <v>Low</v>
      </c>
      <c r="V1593" s="13" t="str">
        <f>Raw_Data!T1593</f>
        <v>Closed</v>
      </c>
    </row>
    <row r="1594" spans="1:22" x14ac:dyDescent="0.3">
      <c r="A1594" s="13" t="str">
        <f>Raw_Data!A1594</f>
        <v>EMP013</v>
      </c>
      <c r="B1594" s="13" t="str">
        <f>Raw_Data!B1594</f>
        <v>Aditya Jain</v>
      </c>
      <c r="C1594" s="13" t="str">
        <f>Raw_Data!C1594</f>
        <v>Customer Support</v>
      </c>
      <c r="D1594" s="13" t="str">
        <f>Raw_Data!D1594</f>
        <v>Support Executive</v>
      </c>
      <c r="E1594" s="13" t="str">
        <f>Raw_Data!E1594</f>
        <v>Kolkata</v>
      </c>
      <c r="F1594" s="13" t="str">
        <f>Raw_Data!F1594</f>
        <v>Ritu Ghosh</v>
      </c>
      <c r="G1594" s="14">
        <f>DATE(VALUE(RIGHT(Raw_Data!G1594,4)),VALUE(MID(Raw_Data!G1594,4,2)),VALUE(LEFT(Raw_Data!G1594,2)))</f>
        <v>46205</v>
      </c>
      <c r="H1594" s="13" t="str">
        <f t="shared" si="96"/>
        <v>Jul-2026</v>
      </c>
      <c r="I1594" s="13" t="str">
        <f t="shared" si="97"/>
        <v>Thu</v>
      </c>
      <c r="J1594" s="13" t="str">
        <f>Raw_Data!H1594</f>
        <v>Present</v>
      </c>
      <c r="K1594" s="15">
        <f>IF(Raw_Data!I1594="","",TIMEVALUE(Raw_Data!I1594))</f>
        <v>0.42291666666666666</v>
      </c>
      <c r="L1594" s="15">
        <f>IF(Raw_Data!J1594="","",TIMEVALUE(Raw_Data!J1594))</f>
        <v>0.80555555555555558</v>
      </c>
      <c r="M1594" s="13">
        <f>Raw_Data!K1594</f>
        <v>9.19</v>
      </c>
      <c r="N1594" s="13">
        <f>Raw_Data!L1594</f>
        <v>27</v>
      </c>
      <c r="O1594" s="13">
        <f>Raw_Data!M1594</f>
        <v>19</v>
      </c>
      <c r="P1594" s="13">
        <f t="shared" si="98"/>
        <v>8</v>
      </c>
      <c r="Q1594" s="13">
        <f>Raw_Data!O1594</f>
        <v>27</v>
      </c>
      <c r="R1594" s="16">
        <f t="shared" si="99"/>
        <v>70.370370370370367</v>
      </c>
      <c r="S1594" s="16">
        <f>Raw_Data!Q1594</f>
        <v>70.400000000000006</v>
      </c>
      <c r="T1594" s="17">
        <f>Raw_Data!R1594</f>
        <v>1.19</v>
      </c>
      <c r="U1594" s="13" t="str">
        <f>Raw_Data!S1594</f>
        <v>Low</v>
      </c>
      <c r="V1594" s="13" t="str">
        <f>Raw_Data!T1594</f>
        <v>Backlog</v>
      </c>
    </row>
    <row r="1595" spans="1:22" x14ac:dyDescent="0.3">
      <c r="A1595" s="13" t="str">
        <f>Raw_Data!A1595</f>
        <v>EMP014</v>
      </c>
      <c r="B1595" s="13" t="str">
        <f>Raw_Data!B1595</f>
        <v>Neha Agarwal</v>
      </c>
      <c r="C1595" s="13" t="str">
        <f>Raw_Data!C1595</f>
        <v>Customer Support</v>
      </c>
      <c r="D1595" s="13" t="str">
        <f>Raw_Data!D1595</f>
        <v>Support Executive</v>
      </c>
      <c r="E1595" s="13" t="str">
        <f>Raw_Data!E1595</f>
        <v>Kolkata</v>
      </c>
      <c r="F1595" s="13" t="str">
        <f>Raw_Data!F1595</f>
        <v>Ritu Ghosh</v>
      </c>
      <c r="G1595" s="14">
        <f>DATE(VALUE(RIGHT(Raw_Data!G1595,4)),VALUE(MID(Raw_Data!G1595,4,2)),VALUE(LEFT(Raw_Data!G1595,2)))</f>
        <v>46205</v>
      </c>
      <c r="H1595" s="13" t="str">
        <f t="shared" si="96"/>
        <v>Jul-2026</v>
      </c>
      <c r="I1595" s="13" t="str">
        <f t="shared" si="97"/>
        <v>Thu</v>
      </c>
      <c r="J1595" s="13" t="str">
        <f>Raw_Data!H1595</f>
        <v>Present</v>
      </c>
      <c r="K1595" s="15">
        <f>IF(Raw_Data!I1595="","",TIMEVALUE(Raw_Data!I1595))</f>
        <v>0.41666666666666669</v>
      </c>
      <c r="L1595" s="15">
        <f>IF(Raw_Data!J1595="","",TIMEVALUE(Raw_Data!J1595))</f>
        <v>0.80277777777777781</v>
      </c>
      <c r="M1595" s="13">
        <f>Raw_Data!K1595</f>
        <v>9.27</v>
      </c>
      <c r="N1595" s="13">
        <f>Raw_Data!L1595</f>
        <v>26</v>
      </c>
      <c r="O1595" s="13">
        <f>Raw_Data!M1595</f>
        <v>20</v>
      </c>
      <c r="P1595" s="13">
        <f t="shared" si="98"/>
        <v>6</v>
      </c>
      <c r="Q1595" s="13">
        <f>Raw_Data!O1595</f>
        <v>26</v>
      </c>
      <c r="R1595" s="16">
        <f t="shared" si="99"/>
        <v>76.923076923076934</v>
      </c>
      <c r="S1595" s="16">
        <f>Raw_Data!Q1595</f>
        <v>76.900000000000006</v>
      </c>
      <c r="T1595" s="17">
        <f>Raw_Data!R1595</f>
        <v>1.27</v>
      </c>
      <c r="U1595" s="13" t="str">
        <f>Raw_Data!S1595</f>
        <v>Low</v>
      </c>
      <c r="V1595" s="13" t="str">
        <f>Raw_Data!T1595</f>
        <v>Pending</v>
      </c>
    </row>
    <row r="1596" spans="1:22" x14ac:dyDescent="0.3">
      <c r="A1596" s="13" t="str">
        <f>Raw_Data!A1596</f>
        <v>EMP015</v>
      </c>
      <c r="B1596" s="13" t="str">
        <f>Raw_Data!B1596</f>
        <v>Siddharth Roy</v>
      </c>
      <c r="C1596" s="13" t="str">
        <f>Raw_Data!C1596</f>
        <v>Customer Support</v>
      </c>
      <c r="D1596" s="13" t="str">
        <f>Raw_Data!D1596</f>
        <v>Senior Executive</v>
      </c>
      <c r="E1596" s="13" t="str">
        <f>Raw_Data!E1596</f>
        <v>Kolkata</v>
      </c>
      <c r="F1596" s="13" t="str">
        <f>Raw_Data!F1596</f>
        <v>Ritu Ghosh</v>
      </c>
      <c r="G1596" s="14">
        <f>DATE(VALUE(RIGHT(Raw_Data!G1596,4)),VALUE(MID(Raw_Data!G1596,4,2)),VALUE(LEFT(Raw_Data!G1596,2)))</f>
        <v>46205</v>
      </c>
      <c r="H1596" s="13" t="str">
        <f t="shared" si="96"/>
        <v>Jul-2026</v>
      </c>
      <c r="I1596" s="13" t="str">
        <f t="shared" si="97"/>
        <v>Thu</v>
      </c>
      <c r="J1596" s="13" t="str">
        <f>Raw_Data!H1596</f>
        <v>Present</v>
      </c>
      <c r="K1596" s="15">
        <f>IF(Raw_Data!I1596="","",TIMEVALUE(Raw_Data!I1596))</f>
        <v>0.38124999999999998</v>
      </c>
      <c r="L1596" s="15">
        <f>IF(Raw_Data!J1596="","",TIMEVALUE(Raw_Data!J1596))</f>
        <v>0.68402777777777779</v>
      </c>
      <c r="M1596" s="13">
        <f>Raw_Data!K1596</f>
        <v>7.28</v>
      </c>
      <c r="N1596" s="13">
        <f>Raw_Data!L1596</f>
        <v>28</v>
      </c>
      <c r="O1596" s="13">
        <f>Raw_Data!M1596</f>
        <v>27</v>
      </c>
      <c r="P1596" s="13">
        <f t="shared" si="98"/>
        <v>1</v>
      </c>
      <c r="Q1596" s="13">
        <f>Raw_Data!O1596</f>
        <v>28</v>
      </c>
      <c r="R1596" s="16">
        <f t="shared" si="99"/>
        <v>96.428571428571431</v>
      </c>
      <c r="S1596" s="16">
        <f>Raw_Data!Q1596</f>
        <v>96.4</v>
      </c>
      <c r="T1596" s="17">
        <f>Raw_Data!R1596</f>
        <v>0</v>
      </c>
      <c r="U1596" s="13" t="str">
        <f>Raw_Data!S1596</f>
        <v>High</v>
      </c>
      <c r="V1596" s="13" t="str">
        <f>Raw_Data!T1596</f>
        <v>In Progress</v>
      </c>
    </row>
    <row r="1597" spans="1:22" x14ac:dyDescent="0.3">
      <c r="A1597" s="13" t="str">
        <f>Raw_Data!A1597</f>
        <v>EMP016</v>
      </c>
      <c r="B1597" s="13" t="str">
        <f>Raw_Data!B1597</f>
        <v>Pooja Saha</v>
      </c>
      <c r="C1597" s="13" t="str">
        <f>Raw_Data!C1597</f>
        <v>Operations</v>
      </c>
      <c r="D1597" s="13" t="str">
        <f>Raw_Data!D1597</f>
        <v>Process Executive</v>
      </c>
      <c r="E1597" s="13" t="str">
        <f>Raw_Data!E1597</f>
        <v>Durgapur</v>
      </c>
      <c r="F1597" s="13" t="str">
        <f>Raw_Data!F1597</f>
        <v>Amit Roy</v>
      </c>
      <c r="G1597" s="14">
        <f>DATE(VALUE(RIGHT(Raw_Data!G1597,4)),VALUE(MID(Raw_Data!G1597,4,2)),VALUE(LEFT(Raw_Data!G1597,2)))</f>
        <v>46205</v>
      </c>
      <c r="H1597" s="13" t="str">
        <f t="shared" si="96"/>
        <v>Jul-2026</v>
      </c>
      <c r="I1597" s="13" t="str">
        <f t="shared" si="97"/>
        <v>Thu</v>
      </c>
      <c r="J1597" s="13" t="str">
        <f>Raw_Data!H1597</f>
        <v>Late</v>
      </c>
      <c r="K1597" s="15">
        <f>IF(Raw_Data!I1597="","",TIMEVALUE(Raw_Data!I1597))</f>
        <v>0.43680555555555556</v>
      </c>
      <c r="L1597" s="15">
        <f>IF(Raw_Data!J1597="","",TIMEVALUE(Raw_Data!J1597))</f>
        <v>0.81944444444444442</v>
      </c>
      <c r="M1597" s="13">
        <f>Raw_Data!K1597</f>
        <v>9.19</v>
      </c>
      <c r="N1597" s="13">
        <f>Raw_Data!L1597</f>
        <v>23</v>
      </c>
      <c r="O1597" s="13">
        <f>Raw_Data!M1597</f>
        <v>17</v>
      </c>
      <c r="P1597" s="13">
        <f t="shared" si="98"/>
        <v>6</v>
      </c>
      <c r="Q1597" s="13">
        <f>Raw_Data!O1597</f>
        <v>23</v>
      </c>
      <c r="R1597" s="16">
        <f t="shared" si="99"/>
        <v>73.91304347826086</v>
      </c>
      <c r="S1597" s="16">
        <f>Raw_Data!Q1597</f>
        <v>73.900000000000006</v>
      </c>
      <c r="T1597" s="17">
        <f>Raw_Data!R1597</f>
        <v>1.19</v>
      </c>
      <c r="U1597" s="13" t="str">
        <f>Raw_Data!S1597</f>
        <v>Low</v>
      </c>
      <c r="V1597" s="13" t="str">
        <f>Raw_Data!T1597</f>
        <v>Pending</v>
      </c>
    </row>
    <row r="1598" spans="1:22" x14ac:dyDescent="0.3">
      <c r="A1598" s="13" t="str">
        <f>Raw_Data!A1598</f>
        <v>EMP017</v>
      </c>
      <c r="B1598" s="13" t="str">
        <f>Raw_Data!B1598</f>
        <v>Abhishek Paul</v>
      </c>
      <c r="C1598" s="13" t="str">
        <f>Raw_Data!C1598</f>
        <v>Operations</v>
      </c>
      <c r="D1598" s="13" t="str">
        <f>Raw_Data!D1598</f>
        <v>Process Executive</v>
      </c>
      <c r="E1598" s="13" t="str">
        <f>Raw_Data!E1598</f>
        <v>Durgapur</v>
      </c>
      <c r="F1598" s="13" t="str">
        <f>Raw_Data!F1598</f>
        <v>Amit Roy</v>
      </c>
      <c r="G1598" s="14">
        <f>DATE(VALUE(RIGHT(Raw_Data!G1598,4)),VALUE(MID(Raw_Data!G1598,4,2)),VALUE(LEFT(Raw_Data!G1598,2)))</f>
        <v>46205</v>
      </c>
      <c r="H1598" s="13" t="str">
        <f t="shared" si="96"/>
        <v>Jul-2026</v>
      </c>
      <c r="I1598" s="13" t="str">
        <f t="shared" si="97"/>
        <v>Thu</v>
      </c>
      <c r="J1598" s="13" t="str">
        <f>Raw_Data!H1598</f>
        <v>Present</v>
      </c>
      <c r="K1598" s="15">
        <f>IF(Raw_Data!I1598="","",TIMEVALUE(Raw_Data!I1598))</f>
        <v>0.42569444444444443</v>
      </c>
      <c r="L1598" s="15">
        <f>IF(Raw_Data!J1598="","",TIMEVALUE(Raw_Data!J1598))</f>
        <v>0.80347222222222225</v>
      </c>
      <c r="M1598" s="13">
        <f>Raw_Data!K1598</f>
        <v>9.08</v>
      </c>
      <c r="N1598" s="13">
        <f>Raw_Data!L1598</f>
        <v>32</v>
      </c>
      <c r="O1598" s="13">
        <f>Raw_Data!M1598</f>
        <v>32</v>
      </c>
      <c r="P1598" s="13">
        <f t="shared" si="98"/>
        <v>0</v>
      </c>
      <c r="Q1598" s="13">
        <f>Raw_Data!O1598</f>
        <v>32</v>
      </c>
      <c r="R1598" s="16">
        <f t="shared" si="99"/>
        <v>100</v>
      </c>
      <c r="S1598" s="16">
        <f>Raw_Data!Q1598</f>
        <v>100</v>
      </c>
      <c r="T1598" s="17">
        <f>Raw_Data!R1598</f>
        <v>1.08</v>
      </c>
      <c r="U1598" s="13" t="str">
        <f>Raw_Data!S1598</f>
        <v>Low</v>
      </c>
      <c r="V1598" s="13" t="str">
        <f>Raw_Data!T1598</f>
        <v>Closed</v>
      </c>
    </row>
    <row r="1599" spans="1:22" x14ac:dyDescent="0.3">
      <c r="A1599" s="13" t="str">
        <f>Raw_Data!A1599</f>
        <v>EMP018</v>
      </c>
      <c r="B1599" s="13" t="str">
        <f>Raw_Data!B1599</f>
        <v>Nandini Ghosh</v>
      </c>
      <c r="C1599" s="13" t="str">
        <f>Raw_Data!C1599</f>
        <v>Finance</v>
      </c>
      <c r="D1599" s="13" t="str">
        <f>Raw_Data!D1599</f>
        <v>Finance Executive</v>
      </c>
      <c r="E1599" s="13" t="str">
        <f>Raw_Data!E1599</f>
        <v>Durgapur</v>
      </c>
      <c r="F1599" s="13" t="str">
        <f>Raw_Data!F1599</f>
        <v>Neha Sen</v>
      </c>
      <c r="G1599" s="14">
        <f>DATE(VALUE(RIGHT(Raw_Data!G1599,4)),VALUE(MID(Raw_Data!G1599,4,2)),VALUE(LEFT(Raw_Data!G1599,2)))</f>
        <v>46205</v>
      </c>
      <c r="H1599" s="13" t="str">
        <f t="shared" si="96"/>
        <v>Jul-2026</v>
      </c>
      <c r="I1599" s="13" t="str">
        <f t="shared" si="97"/>
        <v>Thu</v>
      </c>
      <c r="J1599" s="13" t="str">
        <f>Raw_Data!H1599</f>
        <v>Present</v>
      </c>
      <c r="K1599" s="15">
        <f>IF(Raw_Data!I1599="","",TIMEVALUE(Raw_Data!I1599))</f>
        <v>0.38680555555555557</v>
      </c>
      <c r="L1599" s="15">
        <f>IF(Raw_Data!J1599="","",TIMEVALUE(Raw_Data!J1599))</f>
        <v>0.72499999999999998</v>
      </c>
      <c r="M1599" s="13">
        <f>Raw_Data!K1599</f>
        <v>8.1300000000000008</v>
      </c>
      <c r="N1599" s="13">
        <f>Raw_Data!L1599</f>
        <v>14</v>
      </c>
      <c r="O1599" s="13">
        <f>Raw_Data!M1599</f>
        <v>14</v>
      </c>
      <c r="P1599" s="13">
        <f t="shared" si="98"/>
        <v>0</v>
      </c>
      <c r="Q1599" s="13">
        <f>Raw_Data!O1599</f>
        <v>14</v>
      </c>
      <c r="R1599" s="16">
        <f t="shared" si="99"/>
        <v>100</v>
      </c>
      <c r="S1599" s="16">
        <f>Raw_Data!Q1599</f>
        <v>100</v>
      </c>
      <c r="T1599" s="17">
        <f>Raw_Data!R1599</f>
        <v>0.13</v>
      </c>
      <c r="U1599" s="13" t="str">
        <f>Raw_Data!S1599</f>
        <v>Low</v>
      </c>
      <c r="V1599" s="13" t="str">
        <f>Raw_Data!T1599</f>
        <v>Closed</v>
      </c>
    </row>
    <row r="1600" spans="1:22" x14ac:dyDescent="0.3">
      <c r="A1600" s="13" t="str">
        <f>Raw_Data!A1600</f>
        <v>EMP019</v>
      </c>
      <c r="B1600" s="13" t="str">
        <f>Raw_Data!B1600</f>
        <v>Manish Kumar</v>
      </c>
      <c r="C1600" s="13" t="str">
        <f>Raw_Data!C1600</f>
        <v>Sales</v>
      </c>
      <c r="D1600" s="13" t="str">
        <f>Raw_Data!D1600</f>
        <v>Sales Executive</v>
      </c>
      <c r="E1600" s="13" t="str">
        <f>Raw_Data!E1600</f>
        <v>Durgapur</v>
      </c>
      <c r="F1600" s="13" t="str">
        <f>Raw_Data!F1600</f>
        <v>Sourav Das</v>
      </c>
      <c r="G1600" s="14">
        <f>DATE(VALUE(RIGHT(Raw_Data!G1600,4)),VALUE(MID(Raw_Data!G1600,4,2)),VALUE(LEFT(Raw_Data!G1600,2)))</f>
        <v>46205</v>
      </c>
      <c r="H1600" s="13" t="str">
        <f t="shared" si="96"/>
        <v>Jul-2026</v>
      </c>
      <c r="I1600" s="13" t="str">
        <f t="shared" si="97"/>
        <v>Thu</v>
      </c>
      <c r="J1600" s="13" t="str">
        <f>Raw_Data!H1600</f>
        <v>Late</v>
      </c>
      <c r="K1600" s="15">
        <f>IF(Raw_Data!I1600="","",TIMEVALUE(Raw_Data!I1600))</f>
        <v>0.42569444444444443</v>
      </c>
      <c r="L1600" s="15">
        <f>IF(Raw_Data!J1600="","",TIMEVALUE(Raw_Data!J1600))</f>
        <v>0.78263888888888888</v>
      </c>
      <c r="M1600" s="13">
        <f>Raw_Data!K1600</f>
        <v>8.57</v>
      </c>
      <c r="N1600" s="13">
        <f>Raw_Data!L1600</f>
        <v>12</v>
      </c>
      <c r="O1600" s="13">
        <f>Raw_Data!M1600</f>
        <v>10</v>
      </c>
      <c r="P1600" s="13">
        <f t="shared" si="98"/>
        <v>2</v>
      </c>
      <c r="Q1600" s="13">
        <f>Raw_Data!O1600</f>
        <v>12</v>
      </c>
      <c r="R1600" s="16">
        <f t="shared" si="99"/>
        <v>83.333333333333343</v>
      </c>
      <c r="S1600" s="16">
        <f>Raw_Data!Q1600</f>
        <v>83.3</v>
      </c>
      <c r="T1600" s="17">
        <f>Raw_Data!R1600</f>
        <v>0.56999999999999995</v>
      </c>
      <c r="U1600" s="13" t="str">
        <f>Raw_Data!S1600</f>
        <v>Medium</v>
      </c>
      <c r="V1600" s="13" t="str">
        <f>Raw_Data!T1600</f>
        <v>In Progress</v>
      </c>
    </row>
    <row r="1601" spans="1:22" x14ac:dyDescent="0.3">
      <c r="A1601" s="13" t="str">
        <f>Raw_Data!A1601</f>
        <v>EMP020</v>
      </c>
      <c r="B1601" s="13" t="str">
        <f>Raw_Data!B1601</f>
        <v>Riya Chatterjee</v>
      </c>
      <c r="C1601" s="13" t="str">
        <f>Raw_Data!C1601</f>
        <v>Customer Support</v>
      </c>
      <c r="D1601" s="13" t="str">
        <f>Raw_Data!D1601</f>
        <v>Support Executive</v>
      </c>
      <c r="E1601" s="13" t="str">
        <f>Raw_Data!E1601</f>
        <v>Durgapur</v>
      </c>
      <c r="F1601" s="13" t="str">
        <f>Raw_Data!F1601</f>
        <v>Ritu Ghosh</v>
      </c>
      <c r="G1601" s="14">
        <f>DATE(VALUE(RIGHT(Raw_Data!G1601,4)),VALUE(MID(Raw_Data!G1601,4,2)),VALUE(LEFT(Raw_Data!G1601,2)))</f>
        <v>46205</v>
      </c>
      <c r="H1601" s="13" t="str">
        <f t="shared" si="96"/>
        <v>Jul-2026</v>
      </c>
      <c r="I1601" s="13" t="str">
        <f t="shared" si="97"/>
        <v>Thu</v>
      </c>
      <c r="J1601" s="13" t="str">
        <f>Raw_Data!H1601</f>
        <v>Present</v>
      </c>
      <c r="K1601" s="15">
        <f>IF(Raw_Data!I1601="","",TIMEVALUE(Raw_Data!I1601))</f>
        <v>0.42638888888888887</v>
      </c>
      <c r="L1601" s="15">
        <f>IF(Raw_Data!J1601="","",TIMEVALUE(Raw_Data!J1601))</f>
        <v>0.80069444444444449</v>
      </c>
      <c r="M1601" s="13">
        <f>Raw_Data!K1601</f>
        <v>8.99</v>
      </c>
      <c r="N1601" s="13">
        <f>Raw_Data!L1601</f>
        <v>30</v>
      </c>
      <c r="O1601" s="13">
        <f>Raw_Data!M1601</f>
        <v>21</v>
      </c>
      <c r="P1601" s="13">
        <f t="shared" si="98"/>
        <v>9</v>
      </c>
      <c r="Q1601" s="13">
        <f>Raw_Data!O1601</f>
        <v>30</v>
      </c>
      <c r="R1601" s="16">
        <f t="shared" si="99"/>
        <v>70</v>
      </c>
      <c r="S1601" s="16">
        <f>Raw_Data!Q1601</f>
        <v>70</v>
      </c>
      <c r="T1601" s="17">
        <f>Raw_Data!R1601</f>
        <v>0.99</v>
      </c>
      <c r="U1601" s="13" t="str">
        <f>Raw_Data!S1601</f>
        <v>Medium</v>
      </c>
      <c r="V1601" s="13" t="str">
        <f>Raw_Data!T1601</f>
        <v>Backlog</v>
      </c>
    </row>
    <row r="1602" spans="1:22" x14ac:dyDescent="0.3">
      <c r="A1602" s="13" t="str">
        <f>Raw_Data!A1602</f>
        <v>EMP001</v>
      </c>
      <c r="B1602" s="13" t="str">
        <f>Raw_Data!B1602</f>
        <v>Aarav Sharma</v>
      </c>
      <c r="C1602" s="13" t="str">
        <f>Raw_Data!C1602</f>
        <v>Operations</v>
      </c>
      <c r="D1602" s="13" t="str">
        <f>Raw_Data!D1602</f>
        <v>MIS Executive</v>
      </c>
      <c r="E1602" s="13" t="str">
        <f>Raw_Data!E1602</f>
        <v>Kolkata</v>
      </c>
      <c r="F1602" s="13" t="str">
        <f>Raw_Data!F1602</f>
        <v>Amit Roy</v>
      </c>
      <c r="G1602" s="14">
        <f>DATE(VALUE(RIGHT(Raw_Data!G1602,4)),VALUE(MID(Raw_Data!G1602,4,2)),VALUE(LEFT(Raw_Data!G1602,2)))</f>
        <v>46206</v>
      </c>
      <c r="H1602" s="13" t="str">
        <f t="shared" ref="H1602:H1665" si="100">TEXT(G1602,"mmm-yyyy")</f>
        <v>Jul-2026</v>
      </c>
      <c r="I1602" s="13" t="str">
        <f t="shared" ref="I1602:I1665" si="101">TEXT(G1602,"ddd")</f>
        <v>Fri</v>
      </c>
      <c r="J1602" s="13" t="str">
        <f>Raw_Data!H1602</f>
        <v>Leave</v>
      </c>
      <c r="K1602" s="15" t="str">
        <f>IF(Raw_Data!I1602="","",TIMEVALUE(Raw_Data!I1602))</f>
        <v/>
      </c>
      <c r="L1602" s="15" t="str">
        <f>IF(Raw_Data!J1602="","",TIMEVALUE(Raw_Data!J1602))</f>
        <v/>
      </c>
      <c r="M1602" s="13">
        <f>Raw_Data!K1602</f>
        <v>0</v>
      </c>
      <c r="N1602" s="13">
        <f>Raw_Data!L1602</f>
        <v>0</v>
      </c>
      <c r="O1602" s="13">
        <f>Raw_Data!M1602</f>
        <v>0</v>
      </c>
      <c r="P1602" s="13">
        <f t="shared" ref="P1602:P1665" si="102">N1602-O1602</f>
        <v>0</v>
      </c>
      <c r="Q1602" s="13">
        <f>Raw_Data!O1602</f>
        <v>0</v>
      </c>
      <c r="R1602" s="16">
        <f t="shared" ref="R1602:R1665" si="103">IFERROR(O1602/N1602*100,0)</f>
        <v>0</v>
      </c>
      <c r="S1602" s="16">
        <f>Raw_Data!Q1602</f>
        <v>0</v>
      </c>
      <c r="T1602" s="17">
        <f>Raw_Data!R1602</f>
        <v>0</v>
      </c>
      <c r="U1602" s="13" t="str">
        <f>Raw_Data!S1602</f>
        <v>Low</v>
      </c>
      <c r="V1602" s="13" t="str">
        <f>Raw_Data!T1602</f>
        <v>Closed</v>
      </c>
    </row>
    <row r="1603" spans="1:22" x14ac:dyDescent="0.3">
      <c r="A1603" s="13" t="str">
        <f>Raw_Data!A1603</f>
        <v>EMP002</v>
      </c>
      <c r="B1603" s="13" t="str">
        <f>Raw_Data!B1603</f>
        <v>Priya Singh</v>
      </c>
      <c r="C1603" s="13" t="str">
        <f>Raw_Data!C1603</f>
        <v>Operations</v>
      </c>
      <c r="D1603" s="13" t="str">
        <f>Raw_Data!D1603</f>
        <v>Process Executive</v>
      </c>
      <c r="E1603" s="13" t="str">
        <f>Raw_Data!E1603</f>
        <v>Kolkata</v>
      </c>
      <c r="F1603" s="13" t="str">
        <f>Raw_Data!F1603</f>
        <v>Amit Roy</v>
      </c>
      <c r="G1603" s="14">
        <f>DATE(VALUE(RIGHT(Raw_Data!G1603,4)),VALUE(MID(Raw_Data!G1603,4,2)),VALUE(LEFT(Raw_Data!G1603,2)))</f>
        <v>46206</v>
      </c>
      <c r="H1603" s="13" t="str">
        <f t="shared" si="100"/>
        <v>Jul-2026</v>
      </c>
      <c r="I1603" s="13" t="str">
        <f t="shared" si="101"/>
        <v>Fri</v>
      </c>
      <c r="J1603" s="13" t="str">
        <f>Raw_Data!H1603</f>
        <v>Present</v>
      </c>
      <c r="K1603" s="15">
        <f>IF(Raw_Data!I1603="","",TIMEVALUE(Raw_Data!I1603))</f>
        <v>0.38680555555555557</v>
      </c>
      <c r="L1603" s="15">
        <f>IF(Raw_Data!J1603="","",TIMEVALUE(Raw_Data!J1603))</f>
        <v>0.71597222222222223</v>
      </c>
      <c r="M1603" s="13">
        <f>Raw_Data!K1603</f>
        <v>7.91</v>
      </c>
      <c r="N1603" s="13">
        <f>Raw_Data!L1603</f>
        <v>22</v>
      </c>
      <c r="O1603" s="13">
        <f>Raw_Data!M1603</f>
        <v>20</v>
      </c>
      <c r="P1603" s="13">
        <f t="shared" si="102"/>
        <v>2</v>
      </c>
      <c r="Q1603" s="13">
        <f>Raw_Data!O1603</f>
        <v>22</v>
      </c>
      <c r="R1603" s="16">
        <f t="shared" si="103"/>
        <v>90.909090909090907</v>
      </c>
      <c r="S1603" s="16">
        <f>Raw_Data!Q1603</f>
        <v>90.9</v>
      </c>
      <c r="T1603" s="17">
        <f>Raw_Data!R1603</f>
        <v>0</v>
      </c>
      <c r="U1603" s="13" t="str">
        <f>Raw_Data!S1603</f>
        <v>Low</v>
      </c>
      <c r="V1603" s="13" t="str">
        <f>Raw_Data!T1603</f>
        <v>In Progress</v>
      </c>
    </row>
    <row r="1604" spans="1:22" x14ac:dyDescent="0.3">
      <c r="A1604" s="13" t="str">
        <f>Raw_Data!A1604</f>
        <v>EMP003</v>
      </c>
      <c r="B1604" s="13" t="str">
        <f>Raw_Data!B1604</f>
        <v>Rahul Verma</v>
      </c>
      <c r="C1604" s="13" t="str">
        <f>Raw_Data!C1604</f>
        <v>Operations</v>
      </c>
      <c r="D1604" s="13" t="str">
        <f>Raw_Data!D1604</f>
        <v>Process Executive</v>
      </c>
      <c r="E1604" s="13" t="str">
        <f>Raw_Data!E1604</f>
        <v>Kolkata</v>
      </c>
      <c r="F1604" s="13" t="str">
        <f>Raw_Data!F1604</f>
        <v>Amit Roy</v>
      </c>
      <c r="G1604" s="14">
        <f>DATE(VALUE(RIGHT(Raw_Data!G1604,4)),VALUE(MID(Raw_Data!G1604,4,2)),VALUE(LEFT(Raw_Data!G1604,2)))</f>
        <v>46206</v>
      </c>
      <c r="H1604" s="13" t="str">
        <f t="shared" si="100"/>
        <v>Jul-2026</v>
      </c>
      <c r="I1604" s="13" t="str">
        <f t="shared" si="101"/>
        <v>Fri</v>
      </c>
      <c r="J1604" s="13" t="str">
        <f>Raw_Data!H1604</f>
        <v>Present</v>
      </c>
      <c r="K1604" s="15">
        <f>IF(Raw_Data!I1604="","",TIMEVALUE(Raw_Data!I1604))</f>
        <v>0.38055555555555554</v>
      </c>
      <c r="L1604" s="15">
        <f>IF(Raw_Data!J1604="","",TIMEVALUE(Raw_Data!J1604))</f>
        <v>0.7583333333333333</v>
      </c>
      <c r="M1604" s="13">
        <f>Raw_Data!K1604</f>
        <v>9.08</v>
      </c>
      <c r="N1604" s="13">
        <f>Raw_Data!L1604</f>
        <v>26</v>
      </c>
      <c r="O1604" s="13">
        <f>Raw_Data!M1604</f>
        <v>19</v>
      </c>
      <c r="P1604" s="13">
        <f t="shared" si="102"/>
        <v>7</v>
      </c>
      <c r="Q1604" s="13">
        <f>Raw_Data!O1604</f>
        <v>26</v>
      </c>
      <c r="R1604" s="16">
        <f t="shared" si="103"/>
        <v>73.076923076923066</v>
      </c>
      <c r="S1604" s="16">
        <f>Raw_Data!Q1604</f>
        <v>73.099999999999994</v>
      </c>
      <c r="T1604" s="17">
        <f>Raw_Data!R1604</f>
        <v>1.08</v>
      </c>
      <c r="U1604" s="13" t="str">
        <f>Raw_Data!S1604</f>
        <v>Medium</v>
      </c>
      <c r="V1604" s="13" t="str">
        <f>Raw_Data!T1604</f>
        <v>Pending</v>
      </c>
    </row>
    <row r="1605" spans="1:22" x14ac:dyDescent="0.3">
      <c r="A1605" s="13" t="str">
        <f>Raw_Data!A1605</f>
        <v>EMP004</v>
      </c>
      <c r="B1605" s="13" t="str">
        <f>Raw_Data!B1605</f>
        <v>Sneha Das</v>
      </c>
      <c r="C1605" s="13" t="str">
        <f>Raw_Data!C1605</f>
        <v>Operations</v>
      </c>
      <c r="D1605" s="13" t="str">
        <f>Raw_Data!D1605</f>
        <v>Senior Executive</v>
      </c>
      <c r="E1605" s="13" t="str">
        <f>Raw_Data!E1605</f>
        <v>Kolkata</v>
      </c>
      <c r="F1605" s="13" t="str">
        <f>Raw_Data!F1605</f>
        <v>Amit Roy</v>
      </c>
      <c r="G1605" s="14">
        <f>DATE(VALUE(RIGHT(Raw_Data!G1605,4)),VALUE(MID(Raw_Data!G1605,4,2)),VALUE(LEFT(Raw_Data!G1605,2)))</f>
        <v>46206</v>
      </c>
      <c r="H1605" s="13" t="str">
        <f t="shared" si="100"/>
        <v>Jul-2026</v>
      </c>
      <c r="I1605" s="13" t="str">
        <f t="shared" si="101"/>
        <v>Fri</v>
      </c>
      <c r="J1605" s="13" t="str">
        <f>Raw_Data!H1605</f>
        <v>Present</v>
      </c>
      <c r="K1605" s="15">
        <f>IF(Raw_Data!I1605="","",TIMEVALUE(Raw_Data!I1605))</f>
        <v>0.37847222222222221</v>
      </c>
      <c r="L1605" s="15">
        <f>IF(Raw_Data!J1605="","",TIMEVALUE(Raw_Data!J1605))</f>
        <v>0.72291666666666665</v>
      </c>
      <c r="M1605" s="13">
        <f>Raw_Data!K1605</f>
        <v>8.27</v>
      </c>
      <c r="N1605" s="13">
        <f>Raw_Data!L1605</f>
        <v>17</v>
      </c>
      <c r="O1605" s="13">
        <f>Raw_Data!M1605</f>
        <v>12</v>
      </c>
      <c r="P1605" s="13">
        <f t="shared" si="102"/>
        <v>5</v>
      </c>
      <c r="Q1605" s="13">
        <f>Raw_Data!O1605</f>
        <v>17</v>
      </c>
      <c r="R1605" s="16">
        <f t="shared" si="103"/>
        <v>70.588235294117652</v>
      </c>
      <c r="S1605" s="16">
        <f>Raw_Data!Q1605</f>
        <v>70.599999999999994</v>
      </c>
      <c r="T1605" s="17">
        <f>Raw_Data!R1605</f>
        <v>0.27</v>
      </c>
      <c r="U1605" s="13" t="str">
        <f>Raw_Data!S1605</f>
        <v>Low</v>
      </c>
      <c r="V1605" s="13" t="str">
        <f>Raw_Data!T1605</f>
        <v>Pending</v>
      </c>
    </row>
    <row r="1606" spans="1:22" x14ac:dyDescent="0.3">
      <c r="A1606" s="13" t="str">
        <f>Raw_Data!A1606</f>
        <v>EMP005</v>
      </c>
      <c r="B1606" s="13" t="str">
        <f>Raw_Data!B1606</f>
        <v>Vikram Patel</v>
      </c>
      <c r="C1606" s="13" t="str">
        <f>Raw_Data!C1606</f>
        <v>Operations</v>
      </c>
      <c r="D1606" s="13" t="str">
        <f>Raw_Data!D1606</f>
        <v>Process Executive</v>
      </c>
      <c r="E1606" s="13" t="str">
        <f>Raw_Data!E1606</f>
        <v>Kolkata</v>
      </c>
      <c r="F1606" s="13" t="str">
        <f>Raw_Data!F1606</f>
        <v>Amit Roy</v>
      </c>
      <c r="G1606" s="14">
        <f>DATE(VALUE(RIGHT(Raw_Data!G1606,4)),VALUE(MID(Raw_Data!G1606,4,2)),VALUE(LEFT(Raw_Data!G1606,2)))</f>
        <v>46206</v>
      </c>
      <c r="H1606" s="13" t="str">
        <f t="shared" si="100"/>
        <v>Jul-2026</v>
      </c>
      <c r="I1606" s="13" t="str">
        <f t="shared" si="101"/>
        <v>Fri</v>
      </c>
      <c r="J1606" s="13" t="str">
        <f>Raw_Data!H1606</f>
        <v>Present</v>
      </c>
      <c r="K1606" s="15">
        <f>IF(Raw_Data!I1606="","",TIMEVALUE(Raw_Data!I1606))</f>
        <v>0.38541666666666669</v>
      </c>
      <c r="L1606" s="15">
        <f>IF(Raw_Data!J1606="","",TIMEVALUE(Raw_Data!J1606))</f>
        <v>0.74861111111111112</v>
      </c>
      <c r="M1606" s="13">
        <f>Raw_Data!K1606</f>
        <v>8.73</v>
      </c>
      <c r="N1606" s="13">
        <f>Raw_Data!L1606</f>
        <v>19</v>
      </c>
      <c r="O1606" s="13">
        <f>Raw_Data!M1606</f>
        <v>17</v>
      </c>
      <c r="P1606" s="13">
        <f t="shared" si="102"/>
        <v>2</v>
      </c>
      <c r="Q1606" s="13">
        <f>Raw_Data!O1606</f>
        <v>19</v>
      </c>
      <c r="R1606" s="16">
        <f t="shared" si="103"/>
        <v>89.473684210526315</v>
      </c>
      <c r="S1606" s="16">
        <f>Raw_Data!Q1606</f>
        <v>89.5</v>
      </c>
      <c r="T1606" s="17">
        <f>Raw_Data!R1606</f>
        <v>0.73</v>
      </c>
      <c r="U1606" s="13" t="str">
        <f>Raw_Data!S1606</f>
        <v>Low</v>
      </c>
      <c r="V1606" s="13" t="str">
        <f>Raw_Data!T1606</f>
        <v>In Progress</v>
      </c>
    </row>
    <row r="1607" spans="1:22" x14ac:dyDescent="0.3">
      <c r="A1607" s="13" t="str">
        <f>Raw_Data!A1607</f>
        <v>EMP006</v>
      </c>
      <c r="B1607" s="13" t="str">
        <f>Raw_Data!B1607</f>
        <v>Ananya Gupta</v>
      </c>
      <c r="C1607" s="13" t="str">
        <f>Raw_Data!C1607</f>
        <v>Finance</v>
      </c>
      <c r="D1607" s="13" t="str">
        <f>Raw_Data!D1607</f>
        <v>Finance Executive</v>
      </c>
      <c r="E1607" s="13" t="str">
        <f>Raw_Data!E1607</f>
        <v>Kolkata</v>
      </c>
      <c r="F1607" s="13" t="str">
        <f>Raw_Data!F1607</f>
        <v>Neha Sen</v>
      </c>
      <c r="G1607" s="14">
        <f>DATE(VALUE(RIGHT(Raw_Data!G1607,4)),VALUE(MID(Raw_Data!G1607,4,2)),VALUE(LEFT(Raw_Data!G1607,2)))</f>
        <v>46206</v>
      </c>
      <c r="H1607" s="13" t="str">
        <f t="shared" si="100"/>
        <v>Jul-2026</v>
      </c>
      <c r="I1607" s="13" t="str">
        <f t="shared" si="101"/>
        <v>Fri</v>
      </c>
      <c r="J1607" s="13" t="str">
        <f>Raw_Data!H1607</f>
        <v>Present</v>
      </c>
      <c r="K1607" s="15">
        <f>IF(Raw_Data!I1607="","",TIMEVALUE(Raw_Data!I1607))</f>
        <v>0.37638888888888888</v>
      </c>
      <c r="L1607" s="15">
        <f>IF(Raw_Data!J1607="","",TIMEVALUE(Raw_Data!J1607))</f>
        <v>0.72013888888888888</v>
      </c>
      <c r="M1607" s="13">
        <f>Raw_Data!K1607</f>
        <v>8.26</v>
      </c>
      <c r="N1607" s="13">
        <f>Raw_Data!L1607</f>
        <v>14</v>
      </c>
      <c r="O1607" s="13">
        <f>Raw_Data!M1607</f>
        <v>11</v>
      </c>
      <c r="P1607" s="13">
        <f t="shared" si="102"/>
        <v>3</v>
      </c>
      <c r="Q1607" s="13">
        <f>Raw_Data!O1607</f>
        <v>14</v>
      </c>
      <c r="R1607" s="16">
        <f t="shared" si="103"/>
        <v>78.571428571428569</v>
      </c>
      <c r="S1607" s="16">
        <f>Raw_Data!Q1607</f>
        <v>78.599999999999994</v>
      </c>
      <c r="T1607" s="17">
        <f>Raw_Data!R1607</f>
        <v>0.26</v>
      </c>
      <c r="U1607" s="13" t="str">
        <f>Raw_Data!S1607</f>
        <v>Medium</v>
      </c>
      <c r="V1607" s="13" t="str">
        <f>Raw_Data!T1607</f>
        <v>In Progress</v>
      </c>
    </row>
    <row r="1608" spans="1:22" x14ac:dyDescent="0.3">
      <c r="A1608" s="13" t="str">
        <f>Raw_Data!A1608</f>
        <v>EMP007</v>
      </c>
      <c r="B1608" s="13" t="str">
        <f>Raw_Data!B1608</f>
        <v>Rohan Mehta</v>
      </c>
      <c r="C1608" s="13" t="str">
        <f>Raw_Data!C1608</f>
        <v>Finance</v>
      </c>
      <c r="D1608" s="13" t="str">
        <f>Raw_Data!D1608</f>
        <v>Accounts Executive</v>
      </c>
      <c r="E1608" s="13" t="str">
        <f>Raw_Data!E1608</f>
        <v>Kolkata</v>
      </c>
      <c r="F1608" s="13" t="str">
        <f>Raw_Data!F1608</f>
        <v>Neha Sen</v>
      </c>
      <c r="G1608" s="14">
        <f>DATE(VALUE(RIGHT(Raw_Data!G1608,4)),VALUE(MID(Raw_Data!G1608,4,2)),VALUE(LEFT(Raw_Data!G1608,2)))</f>
        <v>46206</v>
      </c>
      <c r="H1608" s="13" t="str">
        <f t="shared" si="100"/>
        <v>Jul-2026</v>
      </c>
      <c r="I1608" s="13" t="str">
        <f t="shared" si="101"/>
        <v>Fri</v>
      </c>
      <c r="J1608" s="13" t="str">
        <f>Raw_Data!H1608</f>
        <v>Present</v>
      </c>
      <c r="K1608" s="15">
        <f>IF(Raw_Data!I1608="","",TIMEVALUE(Raw_Data!I1608))</f>
        <v>0.41944444444444445</v>
      </c>
      <c r="L1608" s="15">
        <f>IF(Raw_Data!J1608="","",TIMEVALUE(Raw_Data!J1608))</f>
        <v>0.74236111111111114</v>
      </c>
      <c r="M1608" s="13">
        <f>Raw_Data!K1608</f>
        <v>7.75</v>
      </c>
      <c r="N1608" s="13">
        <f>Raw_Data!L1608</f>
        <v>20</v>
      </c>
      <c r="O1608" s="13">
        <f>Raw_Data!M1608</f>
        <v>18</v>
      </c>
      <c r="P1608" s="13">
        <f t="shared" si="102"/>
        <v>2</v>
      </c>
      <c r="Q1608" s="13">
        <f>Raw_Data!O1608</f>
        <v>20</v>
      </c>
      <c r="R1608" s="16">
        <f t="shared" si="103"/>
        <v>90</v>
      </c>
      <c r="S1608" s="16">
        <f>Raw_Data!Q1608</f>
        <v>90</v>
      </c>
      <c r="T1608" s="17">
        <f>Raw_Data!R1608</f>
        <v>0</v>
      </c>
      <c r="U1608" s="13" t="str">
        <f>Raw_Data!S1608</f>
        <v>Low</v>
      </c>
      <c r="V1608" s="13" t="str">
        <f>Raw_Data!T1608</f>
        <v>In Progress</v>
      </c>
    </row>
    <row r="1609" spans="1:22" x14ac:dyDescent="0.3">
      <c r="A1609" s="13" t="str">
        <f>Raw_Data!A1609</f>
        <v>EMP008</v>
      </c>
      <c r="B1609" s="13" t="str">
        <f>Raw_Data!B1609</f>
        <v>Ishita Roy</v>
      </c>
      <c r="C1609" s="13" t="str">
        <f>Raw_Data!C1609</f>
        <v>Finance</v>
      </c>
      <c r="D1609" s="13" t="str">
        <f>Raw_Data!D1609</f>
        <v>Finance Executive</v>
      </c>
      <c r="E1609" s="13" t="str">
        <f>Raw_Data!E1609</f>
        <v>Kolkata</v>
      </c>
      <c r="F1609" s="13" t="str">
        <f>Raw_Data!F1609</f>
        <v>Neha Sen</v>
      </c>
      <c r="G1609" s="14">
        <f>DATE(VALUE(RIGHT(Raw_Data!G1609,4)),VALUE(MID(Raw_Data!G1609,4,2)),VALUE(LEFT(Raw_Data!G1609,2)))</f>
        <v>46206</v>
      </c>
      <c r="H1609" s="13" t="str">
        <f t="shared" si="100"/>
        <v>Jul-2026</v>
      </c>
      <c r="I1609" s="13" t="str">
        <f t="shared" si="101"/>
        <v>Fri</v>
      </c>
      <c r="J1609" s="13" t="str">
        <f>Raw_Data!H1609</f>
        <v>Present</v>
      </c>
      <c r="K1609" s="15">
        <f>IF(Raw_Data!I1609="","",TIMEVALUE(Raw_Data!I1609))</f>
        <v>0.38611111111111113</v>
      </c>
      <c r="L1609" s="15">
        <f>IF(Raw_Data!J1609="","",TIMEVALUE(Raw_Data!J1609))</f>
        <v>0.77222222222222225</v>
      </c>
      <c r="M1609" s="13">
        <f>Raw_Data!K1609</f>
        <v>9.27</v>
      </c>
      <c r="N1609" s="13">
        <f>Raw_Data!L1609</f>
        <v>25</v>
      </c>
      <c r="O1609" s="13">
        <f>Raw_Data!M1609</f>
        <v>23</v>
      </c>
      <c r="P1609" s="13">
        <f t="shared" si="102"/>
        <v>2</v>
      </c>
      <c r="Q1609" s="13">
        <f>Raw_Data!O1609</f>
        <v>25</v>
      </c>
      <c r="R1609" s="16">
        <f t="shared" si="103"/>
        <v>92</v>
      </c>
      <c r="S1609" s="16">
        <f>Raw_Data!Q1609</f>
        <v>92</v>
      </c>
      <c r="T1609" s="17">
        <f>Raw_Data!R1609</f>
        <v>1.27</v>
      </c>
      <c r="U1609" s="13" t="str">
        <f>Raw_Data!S1609</f>
        <v>Low</v>
      </c>
      <c r="V1609" s="13" t="str">
        <f>Raw_Data!T1609</f>
        <v>In Progress</v>
      </c>
    </row>
    <row r="1610" spans="1:22" x14ac:dyDescent="0.3">
      <c r="A1610" s="13" t="str">
        <f>Raw_Data!A1610</f>
        <v>EMP009</v>
      </c>
      <c r="B1610" s="13" t="str">
        <f>Raw_Data!B1610</f>
        <v>Arjun Nair</v>
      </c>
      <c r="C1610" s="13" t="str">
        <f>Raw_Data!C1610</f>
        <v>Sales</v>
      </c>
      <c r="D1610" s="13" t="str">
        <f>Raw_Data!D1610</f>
        <v>Sales Executive</v>
      </c>
      <c r="E1610" s="13" t="str">
        <f>Raw_Data!E1610</f>
        <v>Kolkata</v>
      </c>
      <c r="F1610" s="13" t="str">
        <f>Raw_Data!F1610</f>
        <v>Sourav Das</v>
      </c>
      <c r="G1610" s="14">
        <f>DATE(VALUE(RIGHT(Raw_Data!G1610,4)),VALUE(MID(Raw_Data!G1610,4,2)),VALUE(LEFT(Raw_Data!G1610,2)))</f>
        <v>46206</v>
      </c>
      <c r="H1610" s="13" t="str">
        <f t="shared" si="100"/>
        <v>Jul-2026</v>
      </c>
      <c r="I1610" s="13" t="str">
        <f t="shared" si="101"/>
        <v>Fri</v>
      </c>
      <c r="J1610" s="13" t="str">
        <f>Raw_Data!H1610</f>
        <v>Present</v>
      </c>
      <c r="K1610" s="15">
        <f>IF(Raw_Data!I1610="","",TIMEVALUE(Raw_Data!I1610))</f>
        <v>0.38055555555555554</v>
      </c>
      <c r="L1610" s="15">
        <f>IF(Raw_Data!J1610="","",TIMEVALUE(Raw_Data!J1610))</f>
        <v>0.77777777777777779</v>
      </c>
      <c r="M1610" s="13">
        <f>Raw_Data!K1610</f>
        <v>9.5399999999999991</v>
      </c>
      <c r="N1610" s="13">
        <f>Raw_Data!L1610</f>
        <v>29</v>
      </c>
      <c r="O1610" s="13">
        <f>Raw_Data!M1610</f>
        <v>29</v>
      </c>
      <c r="P1610" s="13">
        <f t="shared" si="102"/>
        <v>0</v>
      </c>
      <c r="Q1610" s="13">
        <f>Raw_Data!O1610</f>
        <v>29</v>
      </c>
      <c r="R1610" s="16">
        <f t="shared" si="103"/>
        <v>100</v>
      </c>
      <c r="S1610" s="16">
        <f>Raw_Data!Q1610</f>
        <v>100</v>
      </c>
      <c r="T1610" s="17">
        <f>Raw_Data!R1610</f>
        <v>1.54</v>
      </c>
      <c r="U1610" s="13" t="str">
        <f>Raw_Data!S1610</f>
        <v>Low</v>
      </c>
      <c r="V1610" s="13" t="str">
        <f>Raw_Data!T1610</f>
        <v>Closed</v>
      </c>
    </row>
    <row r="1611" spans="1:22" x14ac:dyDescent="0.3">
      <c r="A1611" s="13" t="str">
        <f>Raw_Data!A1611</f>
        <v>EMP010</v>
      </c>
      <c r="B1611" s="13" t="str">
        <f>Raw_Data!B1611</f>
        <v>Meera Kapoor</v>
      </c>
      <c r="C1611" s="13" t="str">
        <f>Raw_Data!C1611</f>
        <v>Sales</v>
      </c>
      <c r="D1611" s="13" t="str">
        <f>Raw_Data!D1611</f>
        <v>Sales Executive</v>
      </c>
      <c r="E1611" s="13" t="str">
        <f>Raw_Data!E1611</f>
        <v>Kolkata</v>
      </c>
      <c r="F1611" s="13" t="str">
        <f>Raw_Data!F1611</f>
        <v>Sourav Das</v>
      </c>
      <c r="G1611" s="14">
        <f>DATE(VALUE(RIGHT(Raw_Data!G1611,4)),VALUE(MID(Raw_Data!G1611,4,2)),VALUE(LEFT(Raw_Data!G1611,2)))</f>
        <v>46206</v>
      </c>
      <c r="H1611" s="13" t="str">
        <f t="shared" si="100"/>
        <v>Jul-2026</v>
      </c>
      <c r="I1611" s="13" t="str">
        <f t="shared" si="101"/>
        <v>Fri</v>
      </c>
      <c r="J1611" s="13" t="str">
        <f>Raw_Data!H1611</f>
        <v>Present</v>
      </c>
      <c r="K1611" s="15">
        <f>IF(Raw_Data!I1611="","",TIMEVALUE(Raw_Data!I1611))</f>
        <v>0.38819444444444445</v>
      </c>
      <c r="L1611" s="15">
        <f>IF(Raw_Data!J1611="","",TIMEVALUE(Raw_Data!J1611))</f>
        <v>0.71111111111111114</v>
      </c>
      <c r="M1611" s="13">
        <f>Raw_Data!K1611</f>
        <v>7.76</v>
      </c>
      <c r="N1611" s="13">
        <f>Raw_Data!L1611</f>
        <v>20</v>
      </c>
      <c r="O1611" s="13">
        <f>Raw_Data!M1611</f>
        <v>14</v>
      </c>
      <c r="P1611" s="13">
        <f t="shared" si="102"/>
        <v>6</v>
      </c>
      <c r="Q1611" s="13">
        <f>Raw_Data!O1611</f>
        <v>20</v>
      </c>
      <c r="R1611" s="16">
        <f t="shared" si="103"/>
        <v>70</v>
      </c>
      <c r="S1611" s="16">
        <f>Raw_Data!Q1611</f>
        <v>70</v>
      </c>
      <c r="T1611" s="17">
        <f>Raw_Data!R1611</f>
        <v>0</v>
      </c>
      <c r="U1611" s="13" t="str">
        <f>Raw_Data!S1611</f>
        <v>Medium</v>
      </c>
      <c r="V1611" s="13" t="str">
        <f>Raw_Data!T1611</f>
        <v>Pending</v>
      </c>
    </row>
    <row r="1612" spans="1:22" x14ac:dyDescent="0.3">
      <c r="A1612" s="13" t="str">
        <f>Raw_Data!A1612</f>
        <v>EMP011</v>
      </c>
      <c r="B1612" s="13" t="str">
        <f>Raw_Data!B1612</f>
        <v>Karan Malhotra</v>
      </c>
      <c r="C1612" s="13" t="str">
        <f>Raw_Data!C1612</f>
        <v>Sales</v>
      </c>
      <c r="D1612" s="13" t="str">
        <f>Raw_Data!D1612</f>
        <v>Senior Executive</v>
      </c>
      <c r="E1612" s="13" t="str">
        <f>Raw_Data!E1612</f>
        <v>Kolkata</v>
      </c>
      <c r="F1612" s="13" t="str">
        <f>Raw_Data!F1612</f>
        <v>Sourav Das</v>
      </c>
      <c r="G1612" s="14">
        <f>DATE(VALUE(RIGHT(Raw_Data!G1612,4)),VALUE(MID(Raw_Data!G1612,4,2)),VALUE(LEFT(Raw_Data!G1612,2)))</f>
        <v>46206</v>
      </c>
      <c r="H1612" s="13" t="str">
        <f t="shared" si="100"/>
        <v>Jul-2026</v>
      </c>
      <c r="I1612" s="13" t="str">
        <f t="shared" si="101"/>
        <v>Fri</v>
      </c>
      <c r="J1612" s="13" t="str">
        <f>Raw_Data!H1612</f>
        <v>Present</v>
      </c>
      <c r="K1612" s="15">
        <f>IF(Raw_Data!I1612="","",TIMEVALUE(Raw_Data!I1612))</f>
        <v>0.37986111111111109</v>
      </c>
      <c r="L1612" s="15">
        <f>IF(Raw_Data!J1612="","",TIMEVALUE(Raw_Data!J1612))</f>
        <v>0.7</v>
      </c>
      <c r="M1612" s="13">
        <f>Raw_Data!K1612</f>
        <v>7.69</v>
      </c>
      <c r="N1612" s="13">
        <f>Raw_Data!L1612</f>
        <v>11</v>
      </c>
      <c r="O1612" s="13">
        <f>Raw_Data!M1612</f>
        <v>10</v>
      </c>
      <c r="P1612" s="13">
        <f t="shared" si="102"/>
        <v>1</v>
      </c>
      <c r="Q1612" s="13">
        <f>Raw_Data!O1612</f>
        <v>11</v>
      </c>
      <c r="R1612" s="16">
        <f t="shared" si="103"/>
        <v>90.909090909090907</v>
      </c>
      <c r="S1612" s="16">
        <f>Raw_Data!Q1612</f>
        <v>90.9</v>
      </c>
      <c r="T1612" s="17">
        <f>Raw_Data!R1612</f>
        <v>0</v>
      </c>
      <c r="U1612" s="13" t="str">
        <f>Raw_Data!S1612</f>
        <v>Low</v>
      </c>
      <c r="V1612" s="13" t="str">
        <f>Raw_Data!T1612</f>
        <v>In Progress</v>
      </c>
    </row>
    <row r="1613" spans="1:22" x14ac:dyDescent="0.3">
      <c r="A1613" s="13" t="str">
        <f>Raw_Data!A1613</f>
        <v>EMP012</v>
      </c>
      <c r="B1613" s="13" t="str">
        <f>Raw_Data!B1613</f>
        <v>Tanya Bose</v>
      </c>
      <c r="C1613" s="13" t="str">
        <f>Raw_Data!C1613</f>
        <v>HR</v>
      </c>
      <c r="D1613" s="13" t="str">
        <f>Raw_Data!D1613</f>
        <v>HR Executive</v>
      </c>
      <c r="E1613" s="13" t="str">
        <f>Raw_Data!E1613</f>
        <v>Kolkata</v>
      </c>
      <c r="F1613" s="13" t="str">
        <f>Raw_Data!F1613</f>
        <v>Ritu Ghosh</v>
      </c>
      <c r="G1613" s="14">
        <f>DATE(VALUE(RIGHT(Raw_Data!G1613,4)),VALUE(MID(Raw_Data!G1613,4,2)),VALUE(LEFT(Raw_Data!G1613,2)))</f>
        <v>46206</v>
      </c>
      <c r="H1613" s="13" t="str">
        <f t="shared" si="100"/>
        <v>Jul-2026</v>
      </c>
      <c r="I1613" s="13" t="str">
        <f t="shared" si="101"/>
        <v>Fri</v>
      </c>
      <c r="J1613" s="13" t="str">
        <f>Raw_Data!H1613</f>
        <v>Present</v>
      </c>
      <c r="K1613" s="15">
        <f>IF(Raw_Data!I1613="","",TIMEVALUE(Raw_Data!I1613))</f>
        <v>0.37777777777777777</v>
      </c>
      <c r="L1613" s="15">
        <f>IF(Raw_Data!J1613="","",TIMEVALUE(Raw_Data!J1613))</f>
        <v>0.67986111111111114</v>
      </c>
      <c r="M1613" s="13">
        <f>Raw_Data!K1613</f>
        <v>7.26</v>
      </c>
      <c r="N1613" s="13">
        <f>Raw_Data!L1613</f>
        <v>7</v>
      </c>
      <c r="O1613" s="13">
        <f>Raw_Data!M1613</f>
        <v>6</v>
      </c>
      <c r="P1613" s="13">
        <f t="shared" si="102"/>
        <v>1</v>
      </c>
      <c r="Q1613" s="13">
        <f>Raw_Data!O1613</f>
        <v>7</v>
      </c>
      <c r="R1613" s="16">
        <f t="shared" si="103"/>
        <v>85.714285714285708</v>
      </c>
      <c r="S1613" s="16">
        <f>Raw_Data!Q1613</f>
        <v>85.7</v>
      </c>
      <c r="T1613" s="17">
        <f>Raw_Data!R1613</f>
        <v>0</v>
      </c>
      <c r="U1613" s="13" t="str">
        <f>Raw_Data!S1613</f>
        <v>Medium</v>
      </c>
      <c r="V1613" s="13" t="str">
        <f>Raw_Data!T1613</f>
        <v>In Progress</v>
      </c>
    </row>
    <row r="1614" spans="1:22" x14ac:dyDescent="0.3">
      <c r="A1614" s="13" t="str">
        <f>Raw_Data!A1614</f>
        <v>EMP013</v>
      </c>
      <c r="B1614" s="13" t="str">
        <f>Raw_Data!B1614</f>
        <v>Aditya Jain</v>
      </c>
      <c r="C1614" s="13" t="str">
        <f>Raw_Data!C1614</f>
        <v>Customer Support</v>
      </c>
      <c r="D1614" s="13" t="str">
        <f>Raw_Data!D1614</f>
        <v>Support Executive</v>
      </c>
      <c r="E1614" s="13" t="str">
        <f>Raw_Data!E1614</f>
        <v>Kolkata</v>
      </c>
      <c r="F1614" s="13" t="str">
        <f>Raw_Data!F1614</f>
        <v>Ritu Ghosh</v>
      </c>
      <c r="G1614" s="14">
        <f>DATE(VALUE(RIGHT(Raw_Data!G1614,4)),VALUE(MID(Raw_Data!G1614,4,2)),VALUE(LEFT(Raw_Data!G1614,2)))</f>
        <v>46206</v>
      </c>
      <c r="H1614" s="13" t="str">
        <f t="shared" si="100"/>
        <v>Jul-2026</v>
      </c>
      <c r="I1614" s="13" t="str">
        <f t="shared" si="101"/>
        <v>Fri</v>
      </c>
      <c r="J1614" s="13" t="str">
        <f>Raw_Data!H1614</f>
        <v>Leave</v>
      </c>
      <c r="K1614" s="15" t="str">
        <f>IF(Raw_Data!I1614="","",TIMEVALUE(Raw_Data!I1614))</f>
        <v/>
      </c>
      <c r="L1614" s="15" t="str">
        <f>IF(Raw_Data!J1614="","",TIMEVALUE(Raw_Data!J1614))</f>
        <v/>
      </c>
      <c r="M1614" s="13">
        <f>Raw_Data!K1614</f>
        <v>0</v>
      </c>
      <c r="N1614" s="13">
        <f>Raw_Data!L1614</f>
        <v>0</v>
      </c>
      <c r="O1614" s="13">
        <f>Raw_Data!M1614</f>
        <v>0</v>
      </c>
      <c r="P1614" s="13">
        <f t="shared" si="102"/>
        <v>0</v>
      </c>
      <c r="Q1614" s="13">
        <f>Raw_Data!O1614</f>
        <v>0</v>
      </c>
      <c r="R1614" s="16">
        <f t="shared" si="103"/>
        <v>0</v>
      </c>
      <c r="S1614" s="16">
        <f>Raw_Data!Q1614</f>
        <v>0</v>
      </c>
      <c r="T1614" s="17">
        <f>Raw_Data!R1614</f>
        <v>0</v>
      </c>
      <c r="U1614" s="13" t="str">
        <f>Raw_Data!S1614</f>
        <v>Low</v>
      </c>
      <c r="V1614" s="13" t="str">
        <f>Raw_Data!T1614</f>
        <v>Closed</v>
      </c>
    </row>
    <row r="1615" spans="1:22" x14ac:dyDescent="0.3">
      <c r="A1615" s="13" t="str">
        <f>Raw_Data!A1615</f>
        <v>EMP014</v>
      </c>
      <c r="B1615" s="13" t="str">
        <f>Raw_Data!B1615</f>
        <v>Neha Agarwal</v>
      </c>
      <c r="C1615" s="13" t="str">
        <f>Raw_Data!C1615</f>
        <v>Customer Support</v>
      </c>
      <c r="D1615" s="13" t="str">
        <f>Raw_Data!D1615</f>
        <v>Support Executive</v>
      </c>
      <c r="E1615" s="13" t="str">
        <f>Raw_Data!E1615</f>
        <v>Kolkata</v>
      </c>
      <c r="F1615" s="13" t="str">
        <f>Raw_Data!F1615</f>
        <v>Ritu Ghosh</v>
      </c>
      <c r="G1615" s="14">
        <f>DATE(VALUE(RIGHT(Raw_Data!G1615,4)),VALUE(MID(Raw_Data!G1615,4,2)),VALUE(LEFT(Raw_Data!G1615,2)))</f>
        <v>46206</v>
      </c>
      <c r="H1615" s="13" t="str">
        <f t="shared" si="100"/>
        <v>Jul-2026</v>
      </c>
      <c r="I1615" s="13" t="str">
        <f t="shared" si="101"/>
        <v>Fri</v>
      </c>
      <c r="J1615" s="13" t="str">
        <f>Raw_Data!H1615</f>
        <v>Present</v>
      </c>
      <c r="K1615" s="15">
        <f>IF(Raw_Data!I1615="","",TIMEVALUE(Raw_Data!I1615))</f>
        <v>0.38541666666666669</v>
      </c>
      <c r="L1615" s="15">
        <f>IF(Raw_Data!J1615="","",TIMEVALUE(Raw_Data!J1615))</f>
        <v>0.77916666666666667</v>
      </c>
      <c r="M1615" s="13">
        <f>Raw_Data!K1615</f>
        <v>9.4600000000000009</v>
      </c>
      <c r="N1615" s="13">
        <f>Raw_Data!L1615</f>
        <v>27</v>
      </c>
      <c r="O1615" s="13">
        <f>Raw_Data!M1615</f>
        <v>22</v>
      </c>
      <c r="P1615" s="13">
        <f t="shared" si="102"/>
        <v>5</v>
      </c>
      <c r="Q1615" s="13">
        <f>Raw_Data!O1615</f>
        <v>27</v>
      </c>
      <c r="R1615" s="16">
        <f t="shared" si="103"/>
        <v>81.481481481481481</v>
      </c>
      <c r="S1615" s="16">
        <f>Raw_Data!Q1615</f>
        <v>81.5</v>
      </c>
      <c r="T1615" s="17">
        <f>Raw_Data!R1615</f>
        <v>1.46</v>
      </c>
      <c r="U1615" s="13" t="str">
        <f>Raw_Data!S1615</f>
        <v>Low</v>
      </c>
      <c r="V1615" s="13" t="str">
        <f>Raw_Data!T1615</f>
        <v>Pending</v>
      </c>
    </row>
    <row r="1616" spans="1:22" x14ac:dyDescent="0.3">
      <c r="A1616" s="13" t="str">
        <f>Raw_Data!A1616</f>
        <v>EMP015</v>
      </c>
      <c r="B1616" s="13" t="str">
        <f>Raw_Data!B1616</f>
        <v>Siddharth Roy</v>
      </c>
      <c r="C1616" s="13" t="str">
        <f>Raw_Data!C1616</f>
        <v>Customer Support</v>
      </c>
      <c r="D1616" s="13" t="str">
        <f>Raw_Data!D1616</f>
        <v>Senior Executive</v>
      </c>
      <c r="E1616" s="13" t="str">
        <f>Raw_Data!E1616</f>
        <v>Kolkata</v>
      </c>
      <c r="F1616" s="13" t="str">
        <f>Raw_Data!F1616</f>
        <v>Ritu Ghosh</v>
      </c>
      <c r="G1616" s="14">
        <f>DATE(VALUE(RIGHT(Raw_Data!G1616,4)),VALUE(MID(Raw_Data!G1616,4,2)),VALUE(LEFT(Raw_Data!G1616,2)))</f>
        <v>46206</v>
      </c>
      <c r="H1616" s="13" t="str">
        <f t="shared" si="100"/>
        <v>Jul-2026</v>
      </c>
      <c r="I1616" s="13" t="str">
        <f t="shared" si="101"/>
        <v>Fri</v>
      </c>
      <c r="J1616" s="13" t="str">
        <f>Raw_Data!H1616</f>
        <v>Present</v>
      </c>
      <c r="K1616" s="15">
        <f>IF(Raw_Data!I1616="","",TIMEVALUE(Raw_Data!I1616))</f>
        <v>0.37708333333333333</v>
      </c>
      <c r="L1616" s="15">
        <f>IF(Raw_Data!J1616="","",TIMEVALUE(Raw_Data!J1616))</f>
        <v>0.73750000000000004</v>
      </c>
      <c r="M1616" s="13">
        <f>Raw_Data!K1616</f>
        <v>8.66</v>
      </c>
      <c r="N1616" s="13">
        <f>Raw_Data!L1616</f>
        <v>29</v>
      </c>
      <c r="O1616" s="13">
        <f>Raw_Data!M1616</f>
        <v>29</v>
      </c>
      <c r="P1616" s="13">
        <f t="shared" si="102"/>
        <v>0</v>
      </c>
      <c r="Q1616" s="13">
        <f>Raw_Data!O1616</f>
        <v>29</v>
      </c>
      <c r="R1616" s="16">
        <f t="shared" si="103"/>
        <v>100</v>
      </c>
      <c r="S1616" s="16">
        <f>Raw_Data!Q1616</f>
        <v>100</v>
      </c>
      <c r="T1616" s="17">
        <f>Raw_Data!R1616</f>
        <v>0.66</v>
      </c>
      <c r="U1616" s="13" t="str">
        <f>Raw_Data!S1616</f>
        <v>Low</v>
      </c>
      <c r="V1616" s="13" t="str">
        <f>Raw_Data!T1616</f>
        <v>Closed</v>
      </c>
    </row>
    <row r="1617" spans="1:22" x14ac:dyDescent="0.3">
      <c r="A1617" s="13" t="str">
        <f>Raw_Data!A1617</f>
        <v>EMP016</v>
      </c>
      <c r="B1617" s="13" t="str">
        <f>Raw_Data!B1617</f>
        <v>Pooja Saha</v>
      </c>
      <c r="C1617" s="13" t="str">
        <f>Raw_Data!C1617</f>
        <v>Operations</v>
      </c>
      <c r="D1617" s="13" t="str">
        <f>Raw_Data!D1617</f>
        <v>Process Executive</v>
      </c>
      <c r="E1617" s="13" t="str">
        <f>Raw_Data!E1617</f>
        <v>Durgapur</v>
      </c>
      <c r="F1617" s="13" t="str">
        <f>Raw_Data!F1617</f>
        <v>Amit Roy</v>
      </c>
      <c r="G1617" s="14">
        <f>DATE(VALUE(RIGHT(Raw_Data!G1617,4)),VALUE(MID(Raw_Data!G1617,4,2)),VALUE(LEFT(Raw_Data!G1617,2)))</f>
        <v>46206</v>
      </c>
      <c r="H1617" s="13" t="str">
        <f t="shared" si="100"/>
        <v>Jul-2026</v>
      </c>
      <c r="I1617" s="13" t="str">
        <f t="shared" si="101"/>
        <v>Fri</v>
      </c>
      <c r="J1617" s="13" t="str">
        <f>Raw_Data!H1617</f>
        <v>Present</v>
      </c>
      <c r="K1617" s="15">
        <f>IF(Raw_Data!I1617="","",TIMEVALUE(Raw_Data!I1617))</f>
        <v>0.37916666666666665</v>
      </c>
      <c r="L1617" s="15">
        <f>IF(Raw_Data!J1617="","",TIMEVALUE(Raw_Data!J1617))</f>
        <v>0.71666666666666667</v>
      </c>
      <c r="M1617" s="13">
        <f>Raw_Data!K1617</f>
        <v>8.11</v>
      </c>
      <c r="N1617" s="13">
        <f>Raw_Data!L1617</f>
        <v>17</v>
      </c>
      <c r="O1617" s="13">
        <f>Raw_Data!M1617</f>
        <v>12</v>
      </c>
      <c r="P1617" s="13">
        <f t="shared" si="102"/>
        <v>5</v>
      </c>
      <c r="Q1617" s="13">
        <f>Raw_Data!O1617</f>
        <v>17</v>
      </c>
      <c r="R1617" s="16">
        <f t="shared" si="103"/>
        <v>70.588235294117652</v>
      </c>
      <c r="S1617" s="16">
        <f>Raw_Data!Q1617</f>
        <v>70.599999999999994</v>
      </c>
      <c r="T1617" s="17">
        <f>Raw_Data!R1617</f>
        <v>0.11</v>
      </c>
      <c r="U1617" s="13" t="str">
        <f>Raw_Data!S1617</f>
        <v>Medium</v>
      </c>
      <c r="V1617" s="13" t="str">
        <f>Raw_Data!T1617</f>
        <v>Pending</v>
      </c>
    </row>
    <row r="1618" spans="1:22" x14ac:dyDescent="0.3">
      <c r="A1618" s="13" t="str">
        <f>Raw_Data!A1618</f>
        <v>EMP017</v>
      </c>
      <c r="B1618" s="13" t="str">
        <f>Raw_Data!B1618</f>
        <v>Abhishek Paul</v>
      </c>
      <c r="C1618" s="13" t="str">
        <f>Raw_Data!C1618</f>
        <v>Operations</v>
      </c>
      <c r="D1618" s="13" t="str">
        <f>Raw_Data!D1618</f>
        <v>Process Executive</v>
      </c>
      <c r="E1618" s="13" t="str">
        <f>Raw_Data!E1618</f>
        <v>Durgapur</v>
      </c>
      <c r="F1618" s="13" t="str">
        <f>Raw_Data!F1618</f>
        <v>Amit Roy</v>
      </c>
      <c r="G1618" s="14">
        <f>DATE(VALUE(RIGHT(Raw_Data!G1618,4)),VALUE(MID(Raw_Data!G1618,4,2)),VALUE(LEFT(Raw_Data!G1618,2)))</f>
        <v>46206</v>
      </c>
      <c r="H1618" s="13" t="str">
        <f t="shared" si="100"/>
        <v>Jul-2026</v>
      </c>
      <c r="I1618" s="13" t="str">
        <f t="shared" si="101"/>
        <v>Fri</v>
      </c>
      <c r="J1618" s="13" t="str">
        <f>Raw_Data!H1618</f>
        <v>Present</v>
      </c>
      <c r="K1618" s="15">
        <f>IF(Raw_Data!I1618="","",TIMEVALUE(Raw_Data!I1618))</f>
        <v>0.37986111111111109</v>
      </c>
      <c r="L1618" s="15">
        <f>IF(Raw_Data!J1618="","",TIMEVALUE(Raw_Data!J1618))</f>
        <v>0.73611111111111116</v>
      </c>
      <c r="M1618" s="13">
        <f>Raw_Data!K1618</f>
        <v>8.56</v>
      </c>
      <c r="N1618" s="13">
        <f>Raw_Data!L1618</f>
        <v>20</v>
      </c>
      <c r="O1618" s="13">
        <f>Raw_Data!M1618</f>
        <v>20</v>
      </c>
      <c r="P1618" s="13">
        <f t="shared" si="102"/>
        <v>0</v>
      </c>
      <c r="Q1618" s="13">
        <f>Raw_Data!O1618</f>
        <v>20</v>
      </c>
      <c r="R1618" s="16">
        <f t="shared" si="103"/>
        <v>100</v>
      </c>
      <c r="S1618" s="16">
        <f>Raw_Data!Q1618</f>
        <v>100</v>
      </c>
      <c r="T1618" s="17">
        <f>Raw_Data!R1618</f>
        <v>0.56000000000000005</v>
      </c>
      <c r="U1618" s="13" t="str">
        <f>Raw_Data!S1618</f>
        <v>Low</v>
      </c>
      <c r="V1618" s="13" t="str">
        <f>Raw_Data!T1618</f>
        <v>Closed</v>
      </c>
    </row>
    <row r="1619" spans="1:22" x14ac:dyDescent="0.3">
      <c r="A1619" s="13" t="str">
        <f>Raw_Data!A1619</f>
        <v>EMP018</v>
      </c>
      <c r="B1619" s="13" t="str">
        <f>Raw_Data!B1619</f>
        <v>Nandini Ghosh</v>
      </c>
      <c r="C1619" s="13" t="str">
        <f>Raw_Data!C1619</f>
        <v>Finance</v>
      </c>
      <c r="D1619" s="13" t="str">
        <f>Raw_Data!D1619</f>
        <v>Finance Executive</v>
      </c>
      <c r="E1619" s="13" t="str">
        <f>Raw_Data!E1619</f>
        <v>Durgapur</v>
      </c>
      <c r="F1619" s="13" t="str">
        <f>Raw_Data!F1619</f>
        <v>Neha Sen</v>
      </c>
      <c r="G1619" s="14">
        <f>DATE(VALUE(RIGHT(Raw_Data!G1619,4)),VALUE(MID(Raw_Data!G1619,4,2)),VALUE(LEFT(Raw_Data!G1619,2)))</f>
        <v>46206</v>
      </c>
      <c r="H1619" s="13" t="str">
        <f t="shared" si="100"/>
        <v>Jul-2026</v>
      </c>
      <c r="I1619" s="13" t="str">
        <f t="shared" si="101"/>
        <v>Fri</v>
      </c>
      <c r="J1619" s="13" t="str">
        <f>Raw_Data!H1619</f>
        <v>Present</v>
      </c>
      <c r="K1619" s="15">
        <f>IF(Raw_Data!I1619="","",TIMEVALUE(Raw_Data!I1619))</f>
        <v>0.4284722222222222</v>
      </c>
      <c r="L1619" s="15">
        <f>IF(Raw_Data!J1619="","",TIMEVALUE(Raw_Data!J1619))</f>
        <v>0.80138888888888893</v>
      </c>
      <c r="M1619" s="13">
        <f>Raw_Data!K1619</f>
        <v>8.9600000000000009</v>
      </c>
      <c r="N1619" s="13">
        <f>Raw_Data!L1619</f>
        <v>19</v>
      </c>
      <c r="O1619" s="13">
        <f>Raw_Data!M1619</f>
        <v>13</v>
      </c>
      <c r="P1619" s="13">
        <f t="shared" si="102"/>
        <v>6</v>
      </c>
      <c r="Q1619" s="13">
        <f>Raw_Data!O1619</f>
        <v>19</v>
      </c>
      <c r="R1619" s="16">
        <f t="shared" si="103"/>
        <v>68.421052631578945</v>
      </c>
      <c r="S1619" s="16">
        <f>Raw_Data!Q1619</f>
        <v>68.400000000000006</v>
      </c>
      <c r="T1619" s="17">
        <f>Raw_Data!R1619</f>
        <v>0.96</v>
      </c>
      <c r="U1619" s="13" t="str">
        <f>Raw_Data!S1619</f>
        <v>Medium</v>
      </c>
      <c r="V1619" s="13" t="str">
        <f>Raw_Data!T1619</f>
        <v>Pending</v>
      </c>
    </row>
    <row r="1620" spans="1:22" x14ac:dyDescent="0.3">
      <c r="A1620" s="13" t="str">
        <f>Raw_Data!A1620</f>
        <v>EMP019</v>
      </c>
      <c r="B1620" s="13" t="str">
        <f>Raw_Data!B1620</f>
        <v>Manish Kumar</v>
      </c>
      <c r="C1620" s="13" t="str">
        <f>Raw_Data!C1620</f>
        <v>Sales</v>
      </c>
      <c r="D1620" s="13" t="str">
        <f>Raw_Data!D1620</f>
        <v>Sales Executive</v>
      </c>
      <c r="E1620" s="13" t="str">
        <f>Raw_Data!E1620</f>
        <v>Durgapur</v>
      </c>
      <c r="F1620" s="13" t="str">
        <f>Raw_Data!F1620</f>
        <v>Sourav Das</v>
      </c>
      <c r="G1620" s="14">
        <f>DATE(VALUE(RIGHT(Raw_Data!G1620,4)),VALUE(MID(Raw_Data!G1620,4,2)),VALUE(LEFT(Raw_Data!G1620,2)))</f>
        <v>46206</v>
      </c>
      <c r="H1620" s="13" t="str">
        <f t="shared" si="100"/>
        <v>Jul-2026</v>
      </c>
      <c r="I1620" s="13" t="str">
        <f t="shared" si="101"/>
        <v>Fri</v>
      </c>
      <c r="J1620" s="13" t="str">
        <f>Raw_Data!H1620</f>
        <v>Present</v>
      </c>
      <c r="K1620" s="15">
        <f>IF(Raw_Data!I1620="","",TIMEVALUE(Raw_Data!I1620))</f>
        <v>0.4236111111111111</v>
      </c>
      <c r="L1620" s="15">
        <f>IF(Raw_Data!J1620="","",TIMEVALUE(Raw_Data!J1620))</f>
        <v>0.75069444444444444</v>
      </c>
      <c r="M1620" s="13">
        <f>Raw_Data!K1620</f>
        <v>7.85</v>
      </c>
      <c r="N1620" s="13">
        <f>Raw_Data!L1620</f>
        <v>14</v>
      </c>
      <c r="O1620" s="13">
        <f>Raw_Data!M1620</f>
        <v>14</v>
      </c>
      <c r="P1620" s="13">
        <f t="shared" si="102"/>
        <v>0</v>
      </c>
      <c r="Q1620" s="13">
        <f>Raw_Data!O1620</f>
        <v>14</v>
      </c>
      <c r="R1620" s="16">
        <f t="shared" si="103"/>
        <v>100</v>
      </c>
      <c r="S1620" s="16">
        <f>Raw_Data!Q1620</f>
        <v>100</v>
      </c>
      <c r="T1620" s="17">
        <f>Raw_Data!R1620</f>
        <v>0</v>
      </c>
      <c r="U1620" s="13" t="str">
        <f>Raw_Data!S1620</f>
        <v>Low</v>
      </c>
      <c r="V1620" s="13" t="str">
        <f>Raw_Data!T1620</f>
        <v>Closed</v>
      </c>
    </row>
    <row r="1621" spans="1:22" x14ac:dyDescent="0.3">
      <c r="A1621" s="13" t="str">
        <f>Raw_Data!A1621</f>
        <v>EMP020</v>
      </c>
      <c r="B1621" s="13" t="str">
        <f>Raw_Data!B1621</f>
        <v>Riya Chatterjee</v>
      </c>
      <c r="C1621" s="13" t="str">
        <f>Raw_Data!C1621</f>
        <v>Customer Support</v>
      </c>
      <c r="D1621" s="13" t="str">
        <f>Raw_Data!D1621</f>
        <v>Support Executive</v>
      </c>
      <c r="E1621" s="13" t="str">
        <f>Raw_Data!E1621</f>
        <v>Durgapur</v>
      </c>
      <c r="F1621" s="13" t="str">
        <f>Raw_Data!F1621</f>
        <v>Ritu Ghosh</v>
      </c>
      <c r="G1621" s="14">
        <f>DATE(VALUE(RIGHT(Raw_Data!G1621,4)),VALUE(MID(Raw_Data!G1621,4,2)),VALUE(LEFT(Raw_Data!G1621,2)))</f>
        <v>46206</v>
      </c>
      <c r="H1621" s="13" t="str">
        <f t="shared" si="100"/>
        <v>Jul-2026</v>
      </c>
      <c r="I1621" s="13" t="str">
        <f t="shared" si="101"/>
        <v>Fri</v>
      </c>
      <c r="J1621" s="13" t="str">
        <f>Raw_Data!H1621</f>
        <v>Present</v>
      </c>
      <c r="K1621" s="15">
        <f>IF(Raw_Data!I1621="","",TIMEVALUE(Raw_Data!I1621))</f>
        <v>0.38194444444444442</v>
      </c>
      <c r="L1621" s="15">
        <f>IF(Raw_Data!J1621="","",TIMEVALUE(Raw_Data!J1621))</f>
        <v>0.7055555555555556</v>
      </c>
      <c r="M1621" s="13">
        <f>Raw_Data!K1621</f>
        <v>7.78</v>
      </c>
      <c r="N1621" s="13">
        <f>Raw_Data!L1621</f>
        <v>28</v>
      </c>
      <c r="O1621" s="13">
        <f>Raw_Data!M1621</f>
        <v>24</v>
      </c>
      <c r="P1621" s="13">
        <f t="shared" si="102"/>
        <v>4</v>
      </c>
      <c r="Q1621" s="13">
        <f>Raw_Data!O1621</f>
        <v>28</v>
      </c>
      <c r="R1621" s="16">
        <f t="shared" si="103"/>
        <v>85.714285714285708</v>
      </c>
      <c r="S1621" s="16">
        <f>Raw_Data!Q1621</f>
        <v>85.7</v>
      </c>
      <c r="T1621" s="17">
        <f>Raw_Data!R1621</f>
        <v>0</v>
      </c>
      <c r="U1621" s="13" t="str">
        <f>Raw_Data!S1621</f>
        <v>Medium</v>
      </c>
      <c r="V1621" s="13" t="str">
        <f>Raw_Data!T1621</f>
        <v>Pending</v>
      </c>
    </row>
    <row r="1622" spans="1:22" x14ac:dyDescent="0.3">
      <c r="A1622" s="13" t="str">
        <f>Raw_Data!A1622</f>
        <v>EMP001</v>
      </c>
      <c r="B1622" s="13" t="str">
        <f>Raw_Data!B1622</f>
        <v>Aarav Sharma</v>
      </c>
      <c r="C1622" s="13" t="str">
        <f>Raw_Data!C1622</f>
        <v>Operations</v>
      </c>
      <c r="D1622" s="13" t="str">
        <f>Raw_Data!D1622</f>
        <v>MIS Executive</v>
      </c>
      <c r="E1622" s="13" t="str">
        <f>Raw_Data!E1622</f>
        <v>Kolkata</v>
      </c>
      <c r="F1622" s="13" t="str">
        <f>Raw_Data!F1622</f>
        <v>Amit Roy</v>
      </c>
      <c r="G1622" s="14">
        <f>DATE(VALUE(RIGHT(Raw_Data!G1622,4)),VALUE(MID(Raw_Data!G1622,4,2)),VALUE(LEFT(Raw_Data!G1622,2)))</f>
        <v>46207</v>
      </c>
      <c r="H1622" s="13" t="str">
        <f t="shared" si="100"/>
        <v>Jul-2026</v>
      </c>
      <c r="I1622" s="13" t="str">
        <f t="shared" si="101"/>
        <v>Sat</v>
      </c>
      <c r="J1622" s="13" t="str">
        <f>Raw_Data!H1622</f>
        <v>Present</v>
      </c>
      <c r="K1622" s="15">
        <f>IF(Raw_Data!I1622="","",TIMEVALUE(Raw_Data!I1622))</f>
        <v>0.38472222222222224</v>
      </c>
      <c r="L1622" s="15">
        <f>IF(Raw_Data!J1622="","",TIMEVALUE(Raw_Data!J1622))</f>
        <v>0.75763888888888886</v>
      </c>
      <c r="M1622" s="13">
        <f>Raw_Data!K1622</f>
        <v>8.9600000000000009</v>
      </c>
      <c r="N1622" s="13">
        <f>Raw_Data!L1622</f>
        <v>19</v>
      </c>
      <c r="O1622" s="13">
        <f>Raw_Data!M1622</f>
        <v>19</v>
      </c>
      <c r="P1622" s="13">
        <f t="shared" si="102"/>
        <v>0</v>
      </c>
      <c r="Q1622" s="13">
        <f>Raw_Data!O1622</f>
        <v>19</v>
      </c>
      <c r="R1622" s="16">
        <f t="shared" si="103"/>
        <v>100</v>
      </c>
      <c r="S1622" s="16">
        <f>Raw_Data!Q1622</f>
        <v>100</v>
      </c>
      <c r="T1622" s="17">
        <f>Raw_Data!R1622</f>
        <v>0.96</v>
      </c>
      <c r="U1622" s="13" t="str">
        <f>Raw_Data!S1622</f>
        <v>Low</v>
      </c>
      <c r="V1622" s="13" t="str">
        <f>Raw_Data!T1622</f>
        <v>Closed</v>
      </c>
    </row>
    <row r="1623" spans="1:22" x14ac:dyDescent="0.3">
      <c r="A1623" s="13" t="str">
        <f>Raw_Data!A1623</f>
        <v>EMP002</v>
      </c>
      <c r="B1623" s="13" t="str">
        <f>Raw_Data!B1623</f>
        <v>Priya Singh</v>
      </c>
      <c r="C1623" s="13" t="str">
        <f>Raw_Data!C1623</f>
        <v>Operations</v>
      </c>
      <c r="D1623" s="13" t="str">
        <f>Raw_Data!D1623</f>
        <v>Process Executive</v>
      </c>
      <c r="E1623" s="13" t="str">
        <f>Raw_Data!E1623</f>
        <v>Kolkata</v>
      </c>
      <c r="F1623" s="13" t="str">
        <f>Raw_Data!F1623</f>
        <v>Amit Roy</v>
      </c>
      <c r="G1623" s="14">
        <f>DATE(VALUE(RIGHT(Raw_Data!G1623,4)),VALUE(MID(Raw_Data!G1623,4,2)),VALUE(LEFT(Raw_Data!G1623,2)))</f>
        <v>46207</v>
      </c>
      <c r="H1623" s="13" t="str">
        <f t="shared" si="100"/>
        <v>Jul-2026</v>
      </c>
      <c r="I1623" s="13" t="str">
        <f t="shared" si="101"/>
        <v>Sat</v>
      </c>
      <c r="J1623" s="13" t="str">
        <f>Raw_Data!H1623</f>
        <v>Present</v>
      </c>
      <c r="K1623" s="15">
        <f>IF(Raw_Data!I1623="","",TIMEVALUE(Raw_Data!I1623))</f>
        <v>0.38680555555555557</v>
      </c>
      <c r="L1623" s="15">
        <f>IF(Raw_Data!J1623="","",TIMEVALUE(Raw_Data!J1623))</f>
        <v>0.7368055555555556</v>
      </c>
      <c r="M1623" s="13">
        <f>Raw_Data!K1623</f>
        <v>8.41</v>
      </c>
      <c r="N1623" s="13">
        <f>Raw_Data!L1623</f>
        <v>30</v>
      </c>
      <c r="O1623" s="13">
        <f>Raw_Data!M1623</f>
        <v>27</v>
      </c>
      <c r="P1623" s="13">
        <f t="shared" si="102"/>
        <v>3</v>
      </c>
      <c r="Q1623" s="13">
        <f>Raw_Data!O1623</f>
        <v>30</v>
      </c>
      <c r="R1623" s="16">
        <f t="shared" si="103"/>
        <v>90</v>
      </c>
      <c r="S1623" s="16">
        <f>Raw_Data!Q1623</f>
        <v>90</v>
      </c>
      <c r="T1623" s="17">
        <f>Raw_Data!R1623</f>
        <v>0.41</v>
      </c>
      <c r="U1623" s="13" t="str">
        <f>Raw_Data!S1623</f>
        <v>Medium</v>
      </c>
      <c r="V1623" s="13" t="str">
        <f>Raw_Data!T1623</f>
        <v>In Progress</v>
      </c>
    </row>
    <row r="1624" spans="1:22" x14ac:dyDescent="0.3">
      <c r="A1624" s="13" t="str">
        <f>Raw_Data!A1624</f>
        <v>EMP003</v>
      </c>
      <c r="B1624" s="13" t="str">
        <f>Raw_Data!B1624</f>
        <v>Rahul Verma</v>
      </c>
      <c r="C1624" s="13" t="str">
        <f>Raw_Data!C1624</f>
        <v>Operations</v>
      </c>
      <c r="D1624" s="13" t="str">
        <f>Raw_Data!D1624</f>
        <v>Process Executive</v>
      </c>
      <c r="E1624" s="13" t="str">
        <f>Raw_Data!E1624</f>
        <v>Kolkata</v>
      </c>
      <c r="F1624" s="13" t="str">
        <f>Raw_Data!F1624</f>
        <v>Amit Roy</v>
      </c>
      <c r="G1624" s="14">
        <f>DATE(VALUE(RIGHT(Raw_Data!G1624,4)),VALUE(MID(Raw_Data!G1624,4,2)),VALUE(LEFT(Raw_Data!G1624,2)))</f>
        <v>46207</v>
      </c>
      <c r="H1624" s="13" t="str">
        <f t="shared" si="100"/>
        <v>Jul-2026</v>
      </c>
      <c r="I1624" s="13" t="str">
        <f t="shared" si="101"/>
        <v>Sat</v>
      </c>
      <c r="J1624" s="13" t="str">
        <f>Raw_Data!H1624</f>
        <v>Present</v>
      </c>
      <c r="K1624" s="15">
        <f>IF(Raw_Data!I1624="","",TIMEVALUE(Raw_Data!I1624))</f>
        <v>0.38680555555555557</v>
      </c>
      <c r="L1624" s="15">
        <f>IF(Raw_Data!J1624="","",TIMEVALUE(Raw_Data!J1624))</f>
        <v>0.71111111111111114</v>
      </c>
      <c r="M1624" s="13">
        <f>Raw_Data!K1624</f>
        <v>7.79</v>
      </c>
      <c r="N1624" s="13">
        <f>Raw_Data!L1624</f>
        <v>20</v>
      </c>
      <c r="O1624" s="13">
        <f>Raw_Data!M1624</f>
        <v>20</v>
      </c>
      <c r="P1624" s="13">
        <f t="shared" si="102"/>
        <v>0</v>
      </c>
      <c r="Q1624" s="13">
        <f>Raw_Data!O1624</f>
        <v>20</v>
      </c>
      <c r="R1624" s="16">
        <f t="shared" si="103"/>
        <v>100</v>
      </c>
      <c r="S1624" s="16">
        <f>Raw_Data!Q1624</f>
        <v>100</v>
      </c>
      <c r="T1624" s="17">
        <f>Raw_Data!R1624</f>
        <v>0</v>
      </c>
      <c r="U1624" s="13" t="str">
        <f>Raw_Data!S1624</f>
        <v>Low</v>
      </c>
      <c r="V1624" s="13" t="str">
        <f>Raw_Data!T1624</f>
        <v>Closed</v>
      </c>
    </row>
    <row r="1625" spans="1:22" x14ac:dyDescent="0.3">
      <c r="A1625" s="13" t="str">
        <f>Raw_Data!A1625</f>
        <v>EMP004</v>
      </c>
      <c r="B1625" s="13" t="str">
        <f>Raw_Data!B1625</f>
        <v>Sneha Das</v>
      </c>
      <c r="C1625" s="13" t="str">
        <f>Raw_Data!C1625</f>
        <v>Operations</v>
      </c>
      <c r="D1625" s="13" t="str">
        <f>Raw_Data!D1625</f>
        <v>Senior Executive</v>
      </c>
      <c r="E1625" s="13" t="str">
        <f>Raw_Data!E1625</f>
        <v>Kolkata</v>
      </c>
      <c r="F1625" s="13" t="str">
        <f>Raw_Data!F1625</f>
        <v>Amit Roy</v>
      </c>
      <c r="G1625" s="14">
        <f>DATE(VALUE(RIGHT(Raw_Data!G1625,4)),VALUE(MID(Raw_Data!G1625,4,2)),VALUE(LEFT(Raw_Data!G1625,2)))</f>
        <v>46207</v>
      </c>
      <c r="H1625" s="13" t="str">
        <f t="shared" si="100"/>
        <v>Jul-2026</v>
      </c>
      <c r="I1625" s="13" t="str">
        <f t="shared" si="101"/>
        <v>Sat</v>
      </c>
      <c r="J1625" s="13" t="str">
        <f>Raw_Data!H1625</f>
        <v>Present</v>
      </c>
      <c r="K1625" s="15">
        <f>IF(Raw_Data!I1625="","",TIMEVALUE(Raw_Data!I1625))</f>
        <v>0.38819444444444445</v>
      </c>
      <c r="L1625" s="15">
        <f>IF(Raw_Data!J1625="","",TIMEVALUE(Raw_Data!J1625))</f>
        <v>0.71388888888888891</v>
      </c>
      <c r="M1625" s="13">
        <f>Raw_Data!K1625</f>
        <v>7.82</v>
      </c>
      <c r="N1625" s="13">
        <f>Raw_Data!L1625</f>
        <v>23</v>
      </c>
      <c r="O1625" s="13">
        <f>Raw_Data!M1625</f>
        <v>16</v>
      </c>
      <c r="P1625" s="13">
        <f t="shared" si="102"/>
        <v>7</v>
      </c>
      <c r="Q1625" s="13">
        <f>Raw_Data!O1625</f>
        <v>23</v>
      </c>
      <c r="R1625" s="16">
        <f t="shared" si="103"/>
        <v>69.565217391304344</v>
      </c>
      <c r="S1625" s="16">
        <f>Raw_Data!Q1625</f>
        <v>69.599999999999994</v>
      </c>
      <c r="T1625" s="17">
        <f>Raw_Data!R1625</f>
        <v>0</v>
      </c>
      <c r="U1625" s="13" t="str">
        <f>Raw_Data!S1625</f>
        <v>Medium</v>
      </c>
      <c r="V1625" s="13" t="str">
        <f>Raw_Data!T1625</f>
        <v>Pending</v>
      </c>
    </row>
    <row r="1626" spans="1:22" x14ac:dyDescent="0.3">
      <c r="A1626" s="13" t="str">
        <f>Raw_Data!A1626</f>
        <v>EMP005</v>
      </c>
      <c r="B1626" s="13" t="str">
        <f>Raw_Data!B1626</f>
        <v>Vikram Patel</v>
      </c>
      <c r="C1626" s="13" t="str">
        <f>Raw_Data!C1626</f>
        <v>Operations</v>
      </c>
      <c r="D1626" s="13" t="str">
        <f>Raw_Data!D1626</f>
        <v>Process Executive</v>
      </c>
      <c r="E1626" s="13" t="str">
        <f>Raw_Data!E1626</f>
        <v>Kolkata</v>
      </c>
      <c r="F1626" s="13" t="str">
        <f>Raw_Data!F1626</f>
        <v>Amit Roy</v>
      </c>
      <c r="G1626" s="14">
        <f>DATE(VALUE(RIGHT(Raw_Data!G1626,4)),VALUE(MID(Raw_Data!G1626,4,2)),VALUE(LEFT(Raw_Data!G1626,2)))</f>
        <v>46207</v>
      </c>
      <c r="H1626" s="13" t="str">
        <f t="shared" si="100"/>
        <v>Jul-2026</v>
      </c>
      <c r="I1626" s="13" t="str">
        <f t="shared" si="101"/>
        <v>Sat</v>
      </c>
      <c r="J1626" s="13" t="str">
        <f>Raw_Data!H1626</f>
        <v>Half Day</v>
      </c>
      <c r="K1626" s="15">
        <f>IF(Raw_Data!I1626="","",TIMEVALUE(Raw_Data!I1626))</f>
        <v>0.42708333333333331</v>
      </c>
      <c r="L1626" s="15">
        <f>IF(Raw_Data!J1626="","",TIMEVALUE(Raw_Data!J1626))</f>
        <v>0.61250000000000004</v>
      </c>
      <c r="M1626" s="13">
        <f>Raw_Data!K1626</f>
        <v>4.45</v>
      </c>
      <c r="N1626" s="13">
        <f>Raw_Data!L1626</f>
        <v>11</v>
      </c>
      <c r="O1626" s="13">
        <f>Raw_Data!M1626</f>
        <v>10</v>
      </c>
      <c r="P1626" s="13">
        <f t="shared" si="102"/>
        <v>1</v>
      </c>
      <c r="Q1626" s="13">
        <f>Raw_Data!O1626</f>
        <v>11</v>
      </c>
      <c r="R1626" s="16">
        <f t="shared" si="103"/>
        <v>90.909090909090907</v>
      </c>
      <c r="S1626" s="16">
        <f>Raw_Data!Q1626</f>
        <v>90.9</v>
      </c>
      <c r="T1626" s="17">
        <f>Raw_Data!R1626</f>
        <v>0</v>
      </c>
      <c r="U1626" s="13" t="str">
        <f>Raw_Data!S1626</f>
        <v>High</v>
      </c>
      <c r="V1626" s="13" t="str">
        <f>Raw_Data!T1626</f>
        <v>In Progress</v>
      </c>
    </row>
    <row r="1627" spans="1:22" x14ac:dyDescent="0.3">
      <c r="A1627" s="13" t="str">
        <f>Raw_Data!A1627</f>
        <v>EMP006</v>
      </c>
      <c r="B1627" s="13" t="str">
        <f>Raw_Data!B1627</f>
        <v>Ananya Gupta</v>
      </c>
      <c r="C1627" s="13" t="str">
        <f>Raw_Data!C1627</f>
        <v>Finance</v>
      </c>
      <c r="D1627" s="13" t="str">
        <f>Raw_Data!D1627</f>
        <v>Finance Executive</v>
      </c>
      <c r="E1627" s="13" t="str">
        <f>Raw_Data!E1627</f>
        <v>Kolkata</v>
      </c>
      <c r="F1627" s="13" t="str">
        <f>Raw_Data!F1627</f>
        <v>Neha Sen</v>
      </c>
      <c r="G1627" s="14">
        <f>DATE(VALUE(RIGHT(Raw_Data!G1627,4)),VALUE(MID(Raw_Data!G1627,4,2)),VALUE(LEFT(Raw_Data!G1627,2)))</f>
        <v>46207</v>
      </c>
      <c r="H1627" s="13" t="str">
        <f t="shared" si="100"/>
        <v>Jul-2026</v>
      </c>
      <c r="I1627" s="13" t="str">
        <f t="shared" si="101"/>
        <v>Sat</v>
      </c>
      <c r="J1627" s="13" t="str">
        <f>Raw_Data!H1627</f>
        <v>Present</v>
      </c>
      <c r="K1627" s="15">
        <f>IF(Raw_Data!I1627="","",TIMEVALUE(Raw_Data!I1627))</f>
        <v>0.3840277777777778</v>
      </c>
      <c r="L1627" s="15">
        <f>IF(Raw_Data!J1627="","",TIMEVALUE(Raw_Data!J1627))</f>
        <v>0.70972222222222225</v>
      </c>
      <c r="M1627" s="13">
        <f>Raw_Data!K1627</f>
        <v>7.83</v>
      </c>
      <c r="N1627" s="13">
        <f>Raw_Data!L1627</f>
        <v>20</v>
      </c>
      <c r="O1627" s="13">
        <f>Raw_Data!M1627</f>
        <v>18</v>
      </c>
      <c r="P1627" s="13">
        <f t="shared" si="102"/>
        <v>2</v>
      </c>
      <c r="Q1627" s="13">
        <f>Raw_Data!O1627</f>
        <v>20</v>
      </c>
      <c r="R1627" s="16">
        <f t="shared" si="103"/>
        <v>90</v>
      </c>
      <c r="S1627" s="16">
        <f>Raw_Data!Q1627</f>
        <v>90</v>
      </c>
      <c r="T1627" s="17">
        <f>Raw_Data!R1627</f>
        <v>0</v>
      </c>
      <c r="U1627" s="13" t="str">
        <f>Raw_Data!S1627</f>
        <v>High</v>
      </c>
      <c r="V1627" s="13" t="str">
        <f>Raw_Data!T1627</f>
        <v>In Progress</v>
      </c>
    </row>
    <row r="1628" spans="1:22" x14ac:dyDescent="0.3">
      <c r="A1628" s="13" t="str">
        <f>Raw_Data!A1628</f>
        <v>EMP007</v>
      </c>
      <c r="B1628" s="13" t="str">
        <f>Raw_Data!B1628</f>
        <v>Rohan Mehta</v>
      </c>
      <c r="C1628" s="13" t="str">
        <f>Raw_Data!C1628</f>
        <v>Finance</v>
      </c>
      <c r="D1628" s="13" t="str">
        <f>Raw_Data!D1628</f>
        <v>Accounts Executive</v>
      </c>
      <c r="E1628" s="13" t="str">
        <f>Raw_Data!E1628</f>
        <v>Kolkata</v>
      </c>
      <c r="F1628" s="13" t="str">
        <f>Raw_Data!F1628</f>
        <v>Neha Sen</v>
      </c>
      <c r="G1628" s="14">
        <f>DATE(VALUE(RIGHT(Raw_Data!G1628,4)),VALUE(MID(Raw_Data!G1628,4,2)),VALUE(LEFT(Raw_Data!G1628,2)))</f>
        <v>46207</v>
      </c>
      <c r="H1628" s="13" t="str">
        <f t="shared" si="100"/>
        <v>Jul-2026</v>
      </c>
      <c r="I1628" s="13" t="str">
        <f t="shared" si="101"/>
        <v>Sat</v>
      </c>
      <c r="J1628" s="13" t="str">
        <f>Raw_Data!H1628</f>
        <v>Present</v>
      </c>
      <c r="K1628" s="15">
        <f>IF(Raw_Data!I1628="","",TIMEVALUE(Raw_Data!I1628))</f>
        <v>0.37569444444444444</v>
      </c>
      <c r="L1628" s="15">
        <f>IF(Raw_Data!J1628="","",TIMEVALUE(Raw_Data!J1628))</f>
        <v>0.75902777777777775</v>
      </c>
      <c r="M1628" s="13">
        <f>Raw_Data!K1628</f>
        <v>9.1999999999999993</v>
      </c>
      <c r="N1628" s="13">
        <f>Raw_Data!L1628</f>
        <v>18</v>
      </c>
      <c r="O1628" s="13">
        <f>Raw_Data!M1628</f>
        <v>13</v>
      </c>
      <c r="P1628" s="13">
        <f t="shared" si="102"/>
        <v>5</v>
      </c>
      <c r="Q1628" s="13">
        <f>Raw_Data!O1628</f>
        <v>18</v>
      </c>
      <c r="R1628" s="16">
        <f t="shared" si="103"/>
        <v>72.222222222222214</v>
      </c>
      <c r="S1628" s="16">
        <f>Raw_Data!Q1628</f>
        <v>72.2</v>
      </c>
      <c r="T1628" s="17">
        <f>Raw_Data!R1628</f>
        <v>1.2</v>
      </c>
      <c r="U1628" s="13" t="str">
        <f>Raw_Data!S1628</f>
        <v>Medium</v>
      </c>
      <c r="V1628" s="13" t="str">
        <f>Raw_Data!T1628</f>
        <v>Pending</v>
      </c>
    </row>
    <row r="1629" spans="1:22" x14ac:dyDescent="0.3">
      <c r="A1629" s="13" t="str">
        <f>Raw_Data!A1629</f>
        <v>EMP008</v>
      </c>
      <c r="B1629" s="13" t="str">
        <f>Raw_Data!B1629</f>
        <v>Ishita Roy</v>
      </c>
      <c r="C1629" s="13" t="str">
        <f>Raw_Data!C1629</f>
        <v>Finance</v>
      </c>
      <c r="D1629" s="13" t="str">
        <f>Raw_Data!D1629</f>
        <v>Finance Executive</v>
      </c>
      <c r="E1629" s="13" t="str">
        <f>Raw_Data!E1629</f>
        <v>Kolkata</v>
      </c>
      <c r="F1629" s="13" t="str">
        <f>Raw_Data!F1629</f>
        <v>Neha Sen</v>
      </c>
      <c r="G1629" s="14">
        <f>DATE(VALUE(RIGHT(Raw_Data!G1629,4)),VALUE(MID(Raw_Data!G1629,4,2)),VALUE(LEFT(Raw_Data!G1629,2)))</f>
        <v>46207</v>
      </c>
      <c r="H1629" s="13" t="str">
        <f t="shared" si="100"/>
        <v>Jul-2026</v>
      </c>
      <c r="I1629" s="13" t="str">
        <f t="shared" si="101"/>
        <v>Sat</v>
      </c>
      <c r="J1629" s="13" t="str">
        <f>Raw_Data!H1629</f>
        <v>Present</v>
      </c>
      <c r="K1629" s="15">
        <f>IF(Raw_Data!I1629="","",TIMEVALUE(Raw_Data!I1629))</f>
        <v>0.42569444444444443</v>
      </c>
      <c r="L1629" s="15">
        <f>IF(Raw_Data!J1629="","",TIMEVALUE(Raw_Data!J1629))</f>
        <v>0.76111111111111107</v>
      </c>
      <c r="M1629" s="13">
        <f>Raw_Data!K1629</f>
        <v>8.0500000000000007</v>
      </c>
      <c r="N1629" s="13">
        <f>Raw_Data!L1629</f>
        <v>16</v>
      </c>
      <c r="O1629" s="13">
        <f>Raw_Data!M1629</f>
        <v>13</v>
      </c>
      <c r="P1629" s="13">
        <f t="shared" si="102"/>
        <v>3</v>
      </c>
      <c r="Q1629" s="13">
        <f>Raw_Data!O1629</f>
        <v>16</v>
      </c>
      <c r="R1629" s="16">
        <f t="shared" si="103"/>
        <v>81.25</v>
      </c>
      <c r="S1629" s="16">
        <f>Raw_Data!Q1629</f>
        <v>81.2</v>
      </c>
      <c r="T1629" s="17">
        <f>Raw_Data!R1629</f>
        <v>0.05</v>
      </c>
      <c r="U1629" s="13" t="str">
        <f>Raw_Data!S1629</f>
        <v>Medium</v>
      </c>
      <c r="V1629" s="13" t="str">
        <f>Raw_Data!T1629</f>
        <v>In Progress</v>
      </c>
    </row>
    <row r="1630" spans="1:22" x14ac:dyDescent="0.3">
      <c r="A1630" s="13" t="str">
        <f>Raw_Data!A1630</f>
        <v>EMP009</v>
      </c>
      <c r="B1630" s="13" t="str">
        <f>Raw_Data!B1630</f>
        <v>Arjun Nair</v>
      </c>
      <c r="C1630" s="13" t="str">
        <f>Raw_Data!C1630</f>
        <v>Sales</v>
      </c>
      <c r="D1630" s="13" t="str">
        <f>Raw_Data!D1630</f>
        <v>Sales Executive</v>
      </c>
      <c r="E1630" s="13" t="str">
        <f>Raw_Data!E1630</f>
        <v>Kolkata</v>
      </c>
      <c r="F1630" s="13" t="str">
        <f>Raw_Data!F1630</f>
        <v>Sourav Das</v>
      </c>
      <c r="G1630" s="14">
        <f>DATE(VALUE(RIGHT(Raw_Data!G1630,4)),VALUE(MID(Raw_Data!G1630,4,2)),VALUE(LEFT(Raw_Data!G1630,2)))</f>
        <v>46207</v>
      </c>
      <c r="H1630" s="13" t="str">
        <f t="shared" si="100"/>
        <v>Jul-2026</v>
      </c>
      <c r="I1630" s="13" t="str">
        <f t="shared" si="101"/>
        <v>Sat</v>
      </c>
      <c r="J1630" s="13" t="str">
        <f>Raw_Data!H1630</f>
        <v>Present</v>
      </c>
      <c r="K1630" s="15">
        <f>IF(Raw_Data!I1630="","",TIMEVALUE(Raw_Data!I1630))</f>
        <v>0.38194444444444442</v>
      </c>
      <c r="L1630" s="15">
        <f>IF(Raw_Data!J1630="","",TIMEVALUE(Raw_Data!J1630))</f>
        <v>0.77152777777777781</v>
      </c>
      <c r="M1630" s="13">
        <f>Raw_Data!K1630</f>
        <v>9.35</v>
      </c>
      <c r="N1630" s="13">
        <f>Raw_Data!L1630</f>
        <v>25</v>
      </c>
      <c r="O1630" s="13">
        <f>Raw_Data!M1630</f>
        <v>23</v>
      </c>
      <c r="P1630" s="13">
        <f t="shared" si="102"/>
        <v>2</v>
      </c>
      <c r="Q1630" s="13">
        <f>Raw_Data!O1630</f>
        <v>25</v>
      </c>
      <c r="R1630" s="16">
        <f t="shared" si="103"/>
        <v>92</v>
      </c>
      <c r="S1630" s="16">
        <f>Raw_Data!Q1630</f>
        <v>92</v>
      </c>
      <c r="T1630" s="17">
        <f>Raw_Data!R1630</f>
        <v>1.35</v>
      </c>
      <c r="U1630" s="13" t="str">
        <f>Raw_Data!S1630</f>
        <v>Critical</v>
      </c>
      <c r="V1630" s="13" t="str">
        <f>Raw_Data!T1630</f>
        <v>In Progress</v>
      </c>
    </row>
    <row r="1631" spans="1:22" x14ac:dyDescent="0.3">
      <c r="A1631" s="13" t="str">
        <f>Raw_Data!A1631</f>
        <v>EMP010</v>
      </c>
      <c r="B1631" s="13" t="str">
        <f>Raw_Data!B1631</f>
        <v>Meera Kapoor</v>
      </c>
      <c r="C1631" s="13" t="str">
        <f>Raw_Data!C1631</f>
        <v>Sales</v>
      </c>
      <c r="D1631" s="13" t="str">
        <f>Raw_Data!D1631</f>
        <v>Sales Executive</v>
      </c>
      <c r="E1631" s="13" t="str">
        <f>Raw_Data!E1631</f>
        <v>Kolkata</v>
      </c>
      <c r="F1631" s="13" t="str">
        <f>Raw_Data!F1631</f>
        <v>Sourav Das</v>
      </c>
      <c r="G1631" s="14">
        <f>DATE(VALUE(RIGHT(Raw_Data!G1631,4)),VALUE(MID(Raw_Data!G1631,4,2)),VALUE(LEFT(Raw_Data!G1631,2)))</f>
        <v>46207</v>
      </c>
      <c r="H1631" s="13" t="str">
        <f t="shared" si="100"/>
        <v>Jul-2026</v>
      </c>
      <c r="I1631" s="13" t="str">
        <f t="shared" si="101"/>
        <v>Sat</v>
      </c>
      <c r="J1631" s="13" t="str">
        <f>Raw_Data!H1631</f>
        <v>Present</v>
      </c>
      <c r="K1631" s="15">
        <f>IF(Raw_Data!I1631="","",TIMEVALUE(Raw_Data!I1631))</f>
        <v>0.38472222222222224</v>
      </c>
      <c r="L1631" s="15">
        <f>IF(Raw_Data!J1631="","",TIMEVALUE(Raw_Data!J1631))</f>
        <v>0.77569444444444446</v>
      </c>
      <c r="M1631" s="13">
        <f>Raw_Data!K1631</f>
        <v>9.39</v>
      </c>
      <c r="N1631" s="13">
        <f>Raw_Data!L1631</f>
        <v>16</v>
      </c>
      <c r="O1631" s="13">
        <f>Raw_Data!M1631</f>
        <v>15</v>
      </c>
      <c r="P1631" s="13">
        <f t="shared" si="102"/>
        <v>1</v>
      </c>
      <c r="Q1631" s="13">
        <f>Raw_Data!O1631</f>
        <v>16</v>
      </c>
      <c r="R1631" s="16">
        <f t="shared" si="103"/>
        <v>93.75</v>
      </c>
      <c r="S1631" s="16">
        <f>Raw_Data!Q1631</f>
        <v>93.8</v>
      </c>
      <c r="T1631" s="17">
        <f>Raw_Data!R1631</f>
        <v>1.39</v>
      </c>
      <c r="U1631" s="13" t="str">
        <f>Raw_Data!S1631</f>
        <v>Medium</v>
      </c>
      <c r="V1631" s="13" t="str">
        <f>Raw_Data!T1631</f>
        <v>In Progress</v>
      </c>
    </row>
    <row r="1632" spans="1:22" x14ac:dyDescent="0.3">
      <c r="A1632" s="13" t="str">
        <f>Raw_Data!A1632</f>
        <v>EMP011</v>
      </c>
      <c r="B1632" s="13" t="str">
        <f>Raw_Data!B1632</f>
        <v>Karan Malhotra</v>
      </c>
      <c r="C1632" s="13" t="str">
        <f>Raw_Data!C1632</f>
        <v>Sales</v>
      </c>
      <c r="D1632" s="13" t="str">
        <f>Raw_Data!D1632</f>
        <v>Senior Executive</v>
      </c>
      <c r="E1632" s="13" t="str">
        <f>Raw_Data!E1632</f>
        <v>Kolkata</v>
      </c>
      <c r="F1632" s="13" t="str">
        <f>Raw_Data!F1632</f>
        <v>Sourav Das</v>
      </c>
      <c r="G1632" s="14">
        <f>DATE(VALUE(RIGHT(Raw_Data!G1632,4)),VALUE(MID(Raw_Data!G1632,4,2)),VALUE(LEFT(Raw_Data!G1632,2)))</f>
        <v>46207</v>
      </c>
      <c r="H1632" s="13" t="str">
        <f t="shared" si="100"/>
        <v>Jul-2026</v>
      </c>
      <c r="I1632" s="13" t="str">
        <f t="shared" si="101"/>
        <v>Sat</v>
      </c>
      <c r="J1632" s="13" t="str">
        <f>Raw_Data!H1632</f>
        <v>Present</v>
      </c>
      <c r="K1632" s="15">
        <f>IF(Raw_Data!I1632="","",TIMEVALUE(Raw_Data!I1632))</f>
        <v>0.41944444444444445</v>
      </c>
      <c r="L1632" s="15">
        <f>IF(Raw_Data!J1632="","",TIMEVALUE(Raw_Data!J1632))</f>
        <v>0.79236111111111107</v>
      </c>
      <c r="M1632" s="13">
        <f>Raw_Data!K1632</f>
        <v>8.9600000000000009</v>
      </c>
      <c r="N1632" s="13">
        <f>Raw_Data!L1632</f>
        <v>18</v>
      </c>
      <c r="O1632" s="13">
        <f>Raw_Data!M1632</f>
        <v>18</v>
      </c>
      <c r="P1632" s="13">
        <f t="shared" si="102"/>
        <v>0</v>
      </c>
      <c r="Q1632" s="13">
        <f>Raw_Data!O1632</f>
        <v>18</v>
      </c>
      <c r="R1632" s="16">
        <f t="shared" si="103"/>
        <v>100</v>
      </c>
      <c r="S1632" s="16">
        <f>Raw_Data!Q1632</f>
        <v>100</v>
      </c>
      <c r="T1632" s="17">
        <f>Raw_Data!R1632</f>
        <v>0.96</v>
      </c>
      <c r="U1632" s="13" t="str">
        <f>Raw_Data!S1632</f>
        <v>Low</v>
      </c>
      <c r="V1632" s="13" t="str">
        <f>Raw_Data!T1632</f>
        <v>Closed</v>
      </c>
    </row>
    <row r="1633" spans="1:22" x14ac:dyDescent="0.3">
      <c r="A1633" s="13" t="str">
        <f>Raw_Data!A1633</f>
        <v>EMP012</v>
      </c>
      <c r="B1633" s="13" t="str">
        <f>Raw_Data!B1633</f>
        <v>Tanya Bose</v>
      </c>
      <c r="C1633" s="13" t="str">
        <f>Raw_Data!C1633</f>
        <v>HR</v>
      </c>
      <c r="D1633" s="13" t="str">
        <f>Raw_Data!D1633</f>
        <v>HR Executive</v>
      </c>
      <c r="E1633" s="13" t="str">
        <f>Raw_Data!E1633</f>
        <v>Kolkata</v>
      </c>
      <c r="F1633" s="13" t="str">
        <f>Raw_Data!F1633</f>
        <v>Ritu Ghosh</v>
      </c>
      <c r="G1633" s="14">
        <f>DATE(VALUE(RIGHT(Raw_Data!G1633,4)),VALUE(MID(Raw_Data!G1633,4,2)),VALUE(LEFT(Raw_Data!G1633,2)))</f>
        <v>46207</v>
      </c>
      <c r="H1633" s="13" t="str">
        <f t="shared" si="100"/>
        <v>Jul-2026</v>
      </c>
      <c r="I1633" s="13" t="str">
        <f t="shared" si="101"/>
        <v>Sat</v>
      </c>
      <c r="J1633" s="13" t="str">
        <f>Raw_Data!H1633</f>
        <v>Present</v>
      </c>
      <c r="K1633" s="15">
        <f>IF(Raw_Data!I1633="","",TIMEVALUE(Raw_Data!I1633))</f>
        <v>0.375</v>
      </c>
      <c r="L1633" s="15">
        <f>IF(Raw_Data!J1633="","",TIMEVALUE(Raw_Data!J1633))</f>
        <v>0.73402777777777772</v>
      </c>
      <c r="M1633" s="13">
        <f>Raw_Data!K1633</f>
        <v>8.6199999999999992</v>
      </c>
      <c r="N1633" s="13">
        <f>Raw_Data!L1633</f>
        <v>5</v>
      </c>
      <c r="O1633" s="13">
        <f>Raw_Data!M1633</f>
        <v>4</v>
      </c>
      <c r="P1633" s="13">
        <f t="shared" si="102"/>
        <v>1</v>
      </c>
      <c r="Q1633" s="13">
        <f>Raw_Data!O1633</f>
        <v>5</v>
      </c>
      <c r="R1633" s="16">
        <f t="shared" si="103"/>
        <v>80</v>
      </c>
      <c r="S1633" s="16">
        <f>Raw_Data!Q1633</f>
        <v>80</v>
      </c>
      <c r="T1633" s="17">
        <f>Raw_Data!R1633</f>
        <v>0.62</v>
      </c>
      <c r="U1633" s="13" t="str">
        <f>Raw_Data!S1633</f>
        <v>Medium</v>
      </c>
      <c r="V1633" s="13" t="str">
        <f>Raw_Data!T1633</f>
        <v>In Progress</v>
      </c>
    </row>
    <row r="1634" spans="1:22" x14ac:dyDescent="0.3">
      <c r="A1634" s="13" t="str">
        <f>Raw_Data!A1634</f>
        <v>EMP013</v>
      </c>
      <c r="B1634" s="13" t="str">
        <f>Raw_Data!B1634</f>
        <v>Aditya Jain</v>
      </c>
      <c r="C1634" s="13" t="str">
        <f>Raw_Data!C1634</f>
        <v>Customer Support</v>
      </c>
      <c r="D1634" s="13" t="str">
        <f>Raw_Data!D1634</f>
        <v>Support Executive</v>
      </c>
      <c r="E1634" s="13" t="str">
        <f>Raw_Data!E1634</f>
        <v>Kolkata</v>
      </c>
      <c r="F1634" s="13" t="str">
        <f>Raw_Data!F1634</f>
        <v>Ritu Ghosh</v>
      </c>
      <c r="G1634" s="14">
        <f>DATE(VALUE(RIGHT(Raw_Data!G1634,4)),VALUE(MID(Raw_Data!G1634,4,2)),VALUE(LEFT(Raw_Data!G1634,2)))</f>
        <v>46207</v>
      </c>
      <c r="H1634" s="13" t="str">
        <f t="shared" si="100"/>
        <v>Jul-2026</v>
      </c>
      <c r="I1634" s="13" t="str">
        <f t="shared" si="101"/>
        <v>Sat</v>
      </c>
      <c r="J1634" s="13" t="str">
        <f>Raw_Data!H1634</f>
        <v>Present</v>
      </c>
      <c r="K1634" s="15">
        <f>IF(Raw_Data!I1634="","",TIMEVALUE(Raw_Data!I1634))</f>
        <v>0.4201388888888889</v>
      </c>
      <c r="L1634" s="15">
        <f>IF(Raw_Data!J1634="","",TIMEVALUE(Raw_Data!J1634))</f>
        <v>0.77083333333333337</v>
      </c>
      <c r="M1634" s="13">
        <f>Raw_Data!K1634</f>
        <v>8.42</v>
      </c>
      <c r="N1634" s="13">
        <f>Raw_Data!L1634</f>
        <v>17</v>
      </c>
      <c r="O1634" s="13">
        <f>Raw_Data!M1634</f>
        <v>12</v>
      </c>
      <c r="P1634" s="13">
        <f t="shared" si="102"/>
        <v>5</v>
      </c>
      <c r="Q1634" s="13">
        <f>Raw_Data!O1634</f>
        <v>17</v>
      </c>
      <c r="R1634" s="16">
        <f t="shared" si="103"/>
        <v>70.588235294117652</v>
      </c>
      <c r="S1634" s="16">
        <f>Raw_Data!Q1634</f>
        <v>70.599999999999994</v>
      </c>
      <c r="T1634" s="17">
        <f>Raw_Data!R1634</f>
        <v>0.42</v>
      </c>
      <c r="U1634" s="13" t="str">
        <f>Raw_Data!S1634</f>
        <v>Low</v>
      </c>
      <c r="V1634" s="13" t="str">
        <f>Raw_Data!T1634</f>
        <v>Pending</v>
      </c>
    </row>
    <row r="1635" spans="1:22" x14ac:dyDescent="0.3">
      <c r="A1635" s="13" t="str">
        <f>Raw_Data!A1635</f>
        <v>EMP014</v>
      </c>
      <c r="B1635" s="13" t="str">
        <f>Raw_Data!B1635</f>
        <v>Neha Agarwal</v>
      </c>
      <c r="C1635" s="13" t="str">
        <f>Raw_Data!C1635</f>
        <v>Customer Support</v>
      </c>
      <c r="D1635" s="13" t="str">
        <f>Raw_Data!D1635</f>
        <v>Support Executive</v>
      </c>
      <c r="E1635" s="13" t="str">
        <f>Raw_Data!E1635</f>
        <v>Kolkata</v>
      </c>
      <c r="F1635" s="13" t="str">
        <f>Raw_Data!F1635</f>
        <v>Ritu Ghosh</v>
      </c>
      <c r="G1635" s="14">
        <f>DATE(VALUE(RIGHT(Raw_Data!G1635,4)),VALUE(MID(Raw_Data!G1635,4,2)),VALUE(LEFT(Raw_Data!G1635,2)))</f>
        <v>46207</v>
      </c>
      <c r="H1635" s="13" t="str">
        <f t="shared" si="100"/>
        <v>Jul-2026</v>
      </c>
      <c r="I1635" s="13" t="str">
        <f t="shared" si="101"/>
        <v>Sat</v>
      </c>
      <c r="J1635" s="13" t="str">
        <f>Raw_Data!H1635</f>
        <v>Present</v>
      </c>
      <c r="K1635" s="15">
        <f>IF(Raw_Data!I1635="","",TIMEVALUE(Raw_Data!I1635))</f>
        <v>0.42291666666666666</v>
      </c>
      <c r="L1635" s="15">
        <f>IF(Raw_Data!J1635="","",TIMEVALUE(Raw_Data!J1635))</f>
        <v>0.75486111111111109</v>
      </c>
      <c r="M1635" s="13">
        <f>Raw_Data!K1635</f>
        <v>7.97</v>
      </c>
      <c r="N1635" s="13">
        <f>Raw_Data!L1635</f>
        <v>21</v>
      </c>
      <c r="O1635" s="13">
        <f>Raw_Data!M1635</f>
        <v>17</v>
      </c>
      <c r="P1635" s="13">
        <f t="shared" si="102"/>
        <v>4</v>
      </c>
      <c r="Q1635" s="13">
        <f>Raw_Data!O1635</f>
        <v>21</v>
      </c>
      <c r="R1635" s="16">
        <f t="shared" si="103"/>
        <v>80.952380952380949</v>
      </c>
      <c r="S1635" s="16">
        <f>Raw_Data!Q1635</f>
        <v>81</v>
      </c>
      <c r="T1635" s="17">
        <f>Raw_Data!R1635</f>
        <v>0</v>
      </c>
      <c r="U1635" s="13" t="str">
        <f>Raw_Data!S1635</f>
        <v>Low</v>
      </c>
      <c r="V1635" s="13" t="str">
        <f>Raw_Data!T1635</f>
        <v>Pending</v>
      </c>
    </row>
    <row r="1636" spans="1:22" x14ac:dyDescent="0.3">
      <c r="A1636" s="13" t="str">
        <f>Raw_Data!A1636</f>
        <v>EMP015</v>
      </c>
      <c r="B1636" s="13" t="str">
        <f>Raw_Data!B1636</f>
        <v>Siddharth Roy</v>
      </c>
      <c r="C1636" s="13" t="str">
        <f>Raw_Data!C1636</f>
        <v>Customer Support</v>
      </c>
      <c r="D1636" s="13" t="str">
        <f>Raw_Data!D1636</f>
        <v>Senior Executive</v>
      </c>
      <c r="E1636" s="13" t="str">
        <f>Raw_Data!E1636</f>
        <v>Kolkata</v>
      </c>
      <c r="F1636" s="13" t="str">
        <f>Raw_Data!F1636</f>
        <v>Ritu Ghosh</v>
      </c>
      <c r="G1636" s="14">
        <f>DATE(VALUE(RIGHT(Raw_Data!G1636,4)),VALUE(MID(Raw_Data!G1636,4,2)),VALUE(LEFT(Raw_Data!G1636,2)))</f>
        <v>46207</v>
      </c>
      <c r="H1636" s="13" t="str">
        <f t="shared" si="100"/>
        <v>Jul-2026</v>
      </c>
      <c r="I1636" s="13" t="str">
        <f t="shared" si="101"/>
        <v>Sat</v>
      </c>
      <c r="J1636" s="13" t="str">
        <f>Raw_Data!H1636</f>
        <v>Present</v>
      </c>
      <c r="K1636" s="15">
        <f>IF(Raw_Data!I1636="","",TIMEVALUE(Raw_Data!I1636))</f>
        <v>0.3840277777777778</v>
      </c>
      <c r="L1636" s="15">
        <f>IF(Raw_Data!J1636="","",TIMEVALUE(Raw_Data!J1636))</f>
        <v>0.73611111111111116</v>
      </c>
      <c r="M1636" s="13">
        <f>Raw_Data!K1636</f>
        <v>8.4499999999999993</v>
      </c>
      <c r="N1636" s="13">
        <f>Raw_Data!L1636</f>
        <v>21</v>
      </c>
      <c r="O1636" s="13">
        <f>Raw_Data!M1636</f>
        <v>15</v>
      </c>
      <c r="P1636" s="13">
        <f t="shared" si="102"/>
        <v>6</v>
      </c>
      <c r="Q1636" s="13">
        <f>Raw_Data!O1636</f>
        <v>21</v>
      </c>
      <c r="R1636" s="16">
        <f t="shared" si="103"/>
        <v>71.428571428571431</v>
      </c>
      <c r="S1636" s="16">
        <f>Raw_Data!Q1636</f>
        <v>71.400000000000006</v>
      </c>
      <c r="T1636" s="17">
        <f>Raw_Data!R1636</f>
        <v>0.45</v>
      </c>
      <c r="U1636" s="13" t="str">
        <f>Raw_Data!S1636</f>
        <v>Low</v>
      </c>
      <c r="V1636" s="13" t="str">
        <f>Raw_Data!T1636</f>
        <v>Pending</v>
      </c>
    </row>
    <row r="1637" spans="1:22" x14ac:dyDescent="0.3">
      <c r="A1637" s="13" t="str">
        <f>Raw_Data!A1637</f>
        <v>EMP016</v>
      </c>
      <c r="B1637" s="13" t="str">
        <f>Raw_Data!B1637</f>
        <v>Pooja Saha</v>
      </c>
      <c r="C1637" s="13" t="str">
        <f>Raw_Data!C1637</f>
        <v>Operations</v>
      </c>
      <c r="D1637" s="13" t="str">
        <f>Raw_Data!D1637</f>
        <v>Process Executive</v>
      </c>
      <c r="E1637" s="13" t="str">
        <f>Raw_Data!E1637</f>
        <v>Durgapur</v>
      </c>
      <c r="F1637" s="13" t="str">
        <f>Raw_Data!F1637</f>
        <v>Amit Roy</v>
      </c>
      <c r="G1637" s="14">
        <f>DATE(VALUE(RIGHT(Raw_Data!G1637,4)),VALUE(MID(Raw_Data!G1637,4,2)),VALUE(LEFT(Raw_Data!G1637,2)))</f>
        <v>46207</v>
      </c>
      <c r="H1637" s="13" t="str">
        <f t="shared" si="100"/>
        <v>Jul-2026</v>
      </c>
      <c r="I1637" s="13" t="str">
        <f t="shared" si="101"/>
        <v>Sat</v>
      </c>
      <c r="J1637" s="13" t="str">
        <f>Raw_Data!H1637</f>
        <v>Present</v>
      </c>
      <c r="K1637" s="15">
        <f>IF(Raw_Data!I1637="","",TIMEVALUE(Raw_Data!I1637))</f>
        <v>0.38541666666666669</v>
      </c>
      <c r="L1637" s="15">
        <f>IF(Raw_Data!J1637="","",TIMEVALUE(Raw_Data!J1637))</f>
        <v>0.72916666666666663</v>
      </c>
      <c r="M1637" s="13">
        <f>Raw_Data!K1637</f>
        <v>8.25</v>
      </c>
      <c r="N1637" s="13">
        <f>Raw_Data!L1637</f>
        <v>20</v>
      </c>
      <c r="O1637" s="13">
        <f>Raw_Data!M1637</f>
        <v>20</v>
      </c>
      <c r="P1637" s="13">
        <f t="shared" si="102"/>
        <v>0</v>
      </c>
      <c r="Q1637" s="13">
        <f>Raw_Data!O1637</f>
        <v>20</v>
      </c>
      <c r="R1637" s="16">
        <f t="shared" si="103"/>
        <v>100</v>
      </c>
      <c r="S1637" s="16">
        <f>Raw_Data!Q1637</f>
        <v>100</v>
      </c>
      <c r="T1637" s="17">
        <f>Raw_Data!R1637</f>
        <v>0.25</v>
      </c>
      <c r="U1637" s="13" t="str">
        <f>Raw_Data!S1637</f>
        <v>Low</v>
      </c>
      <c r="V1637" s="13" t="str">
        <f>Raw_Data!T1637</f>
        <v>Closed</v>
      </c>
    </row>
    <row r="1638" spans="1:22" x14ac:dyDescent="0.3">
      <c r="A1638" s="13" t="str">
        <f>Raw_Data!A1638</f>
        <v>EMP017</v>
      </c>
      <c r="B1638" s="13" t="str">
        <f>Raw_Data!B1638</f>
        <v>Abhishek Paul</v>
      </c>
      <c r="C1638" s="13" t="str">
        <f>Raw_Data!C1638</f>
        <v>Operations</v>
      </c>
      <c r="D1638" s="13" t="str">
        <f>Raw_Data!D1638</f>
        <v>Process Executive</v>
      </c>
      <c r="E1638" s="13" t="str">
        <f>Raw_Data!E1638</f>
        <v>Durgapur</v>
      </c>
      <c r="F1638" s="13" t="str">
        <f>Raw_Data!F1638</f>
        <v>Amit Roy</v>
      </c>
      <c r="G1638" s="14">
        <f>DATE(VALUE(RIGHT(Raw_Data!G1638,4)),VALUE(MID(Raw_Data!G1638,4,2)),VALUE(LEFT(Raw_Data!G1638,2)))</f>
        <v>46207</v>
      </c>
      <c r="H1638" s="13" t="str">
        <f t="shared" si="100"/>
        <v>Jul-2026</v>
      </c>
      <c r="I1638" s="13" t="str">
        <f t="shared" si="101"/>
        <v>Sat</v>
      </c>
      <c r="J1638" s="13" t="str">
        <f>Raw_Data!H1638</f>
        <v>Present</v>
      </c>
      <c r="K1638" s="15">
        <f>IF(Raw_Data!I1638="","",TIMEVALUE(Raw_Data!I1638))</f>
        <v>0.38819444444444445</v>
      </c>
      <c r="L1638" s="15">
        <f>IF(Raw_Data!J1638="","",TIMEVALUE(Raw_Data!J1638))</f>
        <v>0.7631944444444444</v>
      </c>
      <c r="M1638" s="13">
        <f>Raw_Data!K1638</f>
        <v>9.01</v>
      </c>
      <c r="N1638" s="13">
        <f>Raw_Data!L1638</f>
        <v>30</v>
      </c>
      <c r="O1638" s="13">
        <f>Raw_Data!M1638</f>
        <v>22</v>
      </c>
      <c r="P1638" s="13">
        <f t="shared" si="102"/>
        <v>8</v>
      </c>
      <c r="Q1638" s="13">
        <f>Raw_Data!O1638</f>
        <v>30</v>
      </c>
      <c r="R1638" s="16">
        <f t="shared" si="103"/>
        <v>73.333333333333329</v>
      </c>
      <c r="S1638" s="16">
        <f>Raw_Data!Q1638</f>
        <v>73.3</v>
      </c>
      <c r="T1638" s="17">
        <f>Raw_Data!R1638</f>
        <v>1.01</v>
      </c>
      <c r="U1638" s="13" t="str">
        <f>Raw_Data!S1638</f>
        <v>Low</v>
      </c>
      <c r="V1638" s="13" t="str">
        <f>Raw_Data!T1638</f>
        <v>Backlog</v>
      </c>
    </row>
    <row r="1639" spans="1:22" x14ac:dyDescent="0.3">
      <c r="A1639" s="13" t="str">
        <f>Raw_Data!A1639</f>
        <v>EMP018</v>
      </c>
      <c r="B1639" s="13" t="str">
        <f>Raw_Data!B1639</f>
        <v>Nandini Ghosh</v>
      </c>
      <c r="C1639" s="13" t="str">
        <f>Raw_Data!C1639</f>
        <v>Finance</v>
      </c>
      <c r="D1639" s="13" t="str">
        <f>Raw_Data!D1639</f>
        <v>Finance Executive</v>
      </c>
      <c r="E1639" s="13" t="str">
        <f>Raw_Data!E1639</f>
        <v>Durgapur</v>
      </c>
      <c r="F1639" s="13" t="str">
        <f>Raw_Data!F1639</f>
        <v>Neha Sen</v>
      </c>
      <c r="G1639" s="14">
        <f>DATE(VALUE(RIGHT(Raw_Data!G1639,4)),VALUE(MID(Raw_Data!G1639,4,2)),VALUE(LEFT(Raw_Data!G1639,2)))</f>
        <v>46207</v>
      </c>
      <c r="H1639" s="13" t="str">
        <f t="shared" si="100"/>
        <v>Jul-2026</v>
      </c>
      <c r="I1639" s="13" t="str">
        <f t="shared" si="101"/>
        <v>Sat</v>
      </c>
      <c r="J1639" s="13" t="str">
        <f>Raw_Data!H1639</f>
        <v>Present</v>
      </c>
      <c r="K1639" s="15">
        <f>IF(Raw_Data!I1639="","",TIMEVALUE(Raw_Data!I1639))</f>
        <v>0.375</v>
      </c>
      <c r="L1639" s="15">
        <f>IF(Raw_Data!J1639="","",TIMEVALUE(Raw_Data!J1639))</f>
        <v>0.73472222222222228</v>
      </c>
      <c r="M1639" s="13">
        <f>Raw_Data!K1639</f>
        <v>8.64</v>
      </c>
      <c r="N1639" s="13">
        <f>Raw_Data!L1639</f>
        <v>12</v>
      </c>
      <c r="O1639" s="13">
        <f>Raw_Data!M1639</f>
        <v>8</v>
      </c>
      <c r="P1639" s="13">
        <f t="shared" si="102"/>
        <v>4</v>
      </c>
      <c r="Q1639" s="13">
        <f>Raw_Data!O1639</f>
        <v>12</v>
      </c>
      <c r="R1639" s="16">
        <f t="shared" si="103"/>
        <v>66.666666666666657</v>
      </c>
      <c r="S1639" s="16">
        <f>Raw_Data!Q1639</f>
        <v>66.7</v>
      </c>
      <c r="T1639" s="17">
        <f>Raw_Data!R1639</f>
        <v>0.64</v>
      </c>
      <c r="U1639" s="13" t="str">
        <f>Raw_Data!S1639</f>
        <v>High</v>
      </c>
      <c r="V1639" s="13" t="str">
        <f>Raw_Data!T1639</f>
        <v>Pending</v>
      </c>
    </row>
    <row r="1640" spans="1:22" x14ac:dyDescent="0.3">
      <c r="A1640" s="13" t="str">
        <f>Raw_Data!A1640</f>
        <v>EMP019</v>
      </c>
      <c r="B1640" s="13" t="str">
        <f>Raw_Data!B1640</f>
        <v>Manish Kumar</v>
      </c>
      <c r="C1640" s="13" t="str">
        <f>Raw_Data!C1640</f>
        <v>Sales</v>
      </c>
      <c r="D1640" s="13" t="str">
        <f>Raw_Data!D1640</f>
        <v>Sales Executive</v>
      </c>
      <c r="E1640" s="13" t="str">
        <f>Raw_Data!E1640</f>
        <v>Durgapur</v>
      </c>
      <c r="F1640" s="13" t="str">
        <f>Raw_Data!F1640</f>
        <v>Sourav Das</v>
      </c>
      <c r="G1640" s="14">
        <f>DATE(VALUE(RIGHT(Raw_Data!G1640,4)),VALUE(MID(Raw_Data!G1640,4,2)),VALUE(LEFT(Raw_Data!G1640,2)))</f>
        <v>46207</v>
      </c>
      <c r="H1640" s="13" t="str">
        <f t="shared" si="100"/>
        <v>Jul-2026</v>
      </c>
      <c r="I1640" s="13" t="str">
        <f t="shared" si="101"/>
        <v>Sat</v>
      </c>
      <c r="J1640" s="13" t="str">
        <f>Raw_Data!H1640</f>
        <v>Present</v>
      </c>
      <c r="K1640" s="15">
        <f>IF(Raw_Data!I1640="","",TIMEVALUE(Raw_Data!I1640))</f>
        <v>0.375</v>
      </c>
      <c r="L1640" s="15">
        <f>IF(Raw_Data!J1640="","",TIMEVALUE(Raw_Data!J1640))</f>
        <v>0.72361111111111109</v>
      </c>
      <c r="M1640" s="13">
        <f>Raw_Data!K1640</f>
        <v>8.3699999999999992</v>
      </c>
      <c r="N1640" s="13">
        <f>Raw_Data!L1640</f>
        <v>22</v>
      </c>
      <c r="O1640" s="13">
        <f>Raw_Data!M1640</f>
        <v>17</v>
      </c>
      <c r="P1640" s="13">
        <f t="shared" si="102"/>
        <v>5</v>
      </c>
      <c r="Q1640" s="13">
        <f>Raw_Data!O1640</f>
        <v>22</v>
      </c>
      <c r="R1640" s="16">
        <f t="shared" si="103"/>
        <v>77.272727272727266</v>
      </c>
      <c r="S1640" s="16">
        <f>Raw_Data!Q1640</f>
        <v>77.3</v>
      </c>
      <c r="T1640" s="17">
        <f>Raw_Data!R1640</f>
        <v>0.37</v>
      </c>
      <c r="U1640" s="13" t="str">
        <f>Raw_Data!S1640</f>
        <v>High</v>
      </c>
      <c r="V1640" s="13" t="str">
        <f>Raw_Data!T1640</f>
        <v>Pending</v>
      </c>
    </row>
    <row r="1641" spans="1:22" x14ac:dyDescent="0.3">
      <c r="A1641" s="13" t="str">
        <f>Raw_Data!A1641</f>
        <v>EMP020</v>
      </c>
      <c r="B1641" s="13" t="str">
        <f>Raw_Data!B1641</f>
        <v>Riya Chatterjee</v>
      </c>
      <c r="C1641" s="13" t="str">
        <f>Raw_Data!C1641</f>
        <v>Customer Support</v>
      </c>
      <c r="D1641" s="13" t="str">
        <f>Raw_Data!D1641</f>
        <v>Support Executive</v>
      </c>
      <c r="E1641" s="13" t="str">
        <f>Raw_Data!E1641</f>
        <v>Durgapur</v>
      </c>
      <c r="F1641" s="13" t="str">
        <f>Raw_Data!F1641</f>
        <v>Ritu Ghosh</v>
      </c>
      <c r="G1641" s="14">
        <f>DATE(VALUE(RIGHT(Raw_Data!G1641,4)),VALUE(MID(Raw_Data!G1641,4,2)),VALUE(LEFT(Raw_Data!G1641,2)))</f>
        <v>46207</v>
      </c>
      <c r="H1641" s="13" t="str">
        <f t="shared" si="100"/>
        <v>Jul-2026</v>
      </c>
      <c r="I1641" s="13" t="str">
        <f t="shared" si="101"/>
        <v>Sat</v>
      </c>
      <c r="J1641" s="13" t="str">
        <f>Raw_Data!H1641</f>
        <v>Present</v>
      </c>
      <c r="K1641" s="15">
        <f>IF(Raw_Data!I1641="","",TIMEVALUE(Raw_Data!I1641))</f>
        <v>0.42777777777777776</v>
      </c>
      <c r="L1641" s="15">
        <f>IF(Raw_Data!J1641="","",TIMEVALUE(Raw_Data!J1641))</f>
        <v>0.74027777777777781</v>
      </c>
      <c r="M1641" s="13">
        <f>Raw_Data!K1641</f>
        <v>7.5</v>
      </c>
      <c r="N1641" s="13">
        <f>Raw_Data!L1641</f>
        <v>23</v>
      </c>
      <c r="O1641" s="13">
        <f>Raw_Data!M1641</f>
        <v>20</v>
      </c>
      <c r="P1641" s="13">
        <f t="shared" si="102"/>
        <v>3</v>
      </c>
      <c r="Q1641" s="13">
        <f>Raw_Data!O1641</f>
        <v>23</v>
      </c>
      <c r="R1641" s="16">
        <f t="shared" si="103"/>
        <v>86.956521739130437</v>
      </c>
      <c r="S1641" s="16">
        <f>Raw_Data!Q1641</f>
        <v>87</v>
      </c>
      <c r="T1641" s="17">
        <f>Raw_Data!R1641</f>
        <v>0</v>
      </c>
      <c r="U1641" s="13" t="str">
        <f>Raw_Data!S1641</f>
        <v>High</v>
      </c>
      <c r="V1641" s="13" t="str">
        <f>Raw_Data!T1641</f>
        <v>In Progress</v>
      </c>
    </row>
    <row r="1642" spans="1:22" x14ac:dyDescent="0.3">
      <c r="A1642" s="13" t="str">
        <f>Raw_Data!A1642</f>
        <v>EMP001</v>
      </c>
      <c r="B1642" s="13" t="str">
        <f>Raw_Data!B1642</f>
        <v>Aarav Sharma</v>
      </c>
      <c r="C1642" s="13" t="str">
        <f>Raw_Data!C1642</f>
        <v>Operations</v>
      </c>
      <c r="D1642" s="13" t="str">
        <f>Raw_Data!D1642</f>
        <v>MIS Executive</v>
      </c>
      <c r="E1642" s="13" t="str">
        <f>Raw_Data!E1642</f>
        <v>Kolkata</v>
      </c>
      <c r="F1642" s="13" t="str">
        <f>Raw_Data!F1642</f>
        <v>Amit Roy</v>
      </c>
      <c r="G1642" s="14">
        <f>DATE(VALUE(RIGHT(Raw_Data!G1642,4)),VALUE(MID(Raw_Data!G1642,4,2)),VALUE(LEFT(Raw_Data!G1642,2)))</f>
        <v>46209</v>
      </c>
      <c r="H1642" s="13" t="str">
        <f t="shared" si="100"/>
        <v>Jul-2026</v>
      </c>
      <c r="I1642" s="13" t="str">
        <f t="shared" si="101"/>
        <v>Mon</v>
      </c>
      <c r="J1642" s="13" t="str">
        <f>Raw_Data!H1642</f>
        <v>Present</v>
      </c>
      <c r="K1642" s="15">
        <f>IF(Raw_Data!I1642="","",TIMEVALUE(Raw_Data!I1642))</f>
        <v>0.38472222222222224</v>
      </c>
      <c r="L1642" s="15">
        <f>IF(Raw_Data!J1642="","",TIMEVALUE(Raw_Data!J1642))</f>
        <v>0.7729166666666667</v>
      </c>
      <c r="M1642" s="13">
        <f>Raw_Data!K1642</f>
        <v>9.33</v>
      </c>
      <c r="N1642" s="13">
        <f>Raw_Data!L1642</f>
        <v>21</v>
      </c>
      <c r="O1642" s="13">
        <f>Raw_Data!M1642</f>
        <v>15</v>
      </c>
      <c r="P1642" s="13">
        <f t="shared" si="102"/>
        <v>6</v>
      </c>
      <c r="Q1642" s="13">
        <f>Raw_Data!O1642</f>
        <v>21</v>
      </c>
      <c r="R1642" s="16">
        <f t="shared" si="103"/>
        <v>71.428571428571431</v>
      </c>
      <c r="S1642" s="16">
        <f>Raw_Data!Q1642</f>
        <v>71.400000000000006</v>
      </c>
      <c r="T1642" s="17">
        <f>Raw_Data!R1642</f>
        <v>1.33</v>
      </c>
      <c r="U1642" s="13" t="str">
        <f>Raw_Data!S1642</f>
        <v>Low</v>
      </c>
      <c r="V1642" s="13" t="str">
        <f>Raw_Data!T1642</f>
        <v>Pending</v>
      </c>
    </row>
    <row r="1643" spans="1:22" x14ac:dyDescent="0.3">
      <c r="A1643" s="13" t="str">
        <f>Raw_Data!A1643</f>
        <v>EMP002</v>
      </c>
      <c r="B1643" s="13" t="str">
        <f>Raw_Data!B1643</f>
        <v>Priya Singh</v>
      </c>
      <c r="C1643" s="13" t="str">
        <f>Raw_Data!C1643</f>
        <v>Operations</v>
      </c>
      <c r="D1643" s="13" t="str">
        <f>Raw_Data!D1643</f>
        <v>Process Executive</v>
      </c>
      <c r="E1643" s="13" t="str">
        <f>Raw_Data!E1643</f>
        <v>Kolkata</v>
      </c>
      <c r="F1643" s="13" t="str">
        <f>Raw_Data!F1643</f>
        <v>Amit Roy</v>
      </c>
      <c r="G1643" s="14">
        <f>DATE(VALUE(RIGHT(Raw_Data!G1643,4)),VALUE(MID(Raw_Data!G1643,4,2)),VALUE(LEFT(Raw_Data!G1643,2)))</f>
        <v>46209</v>
      </c>
      <c r="H1643" s="13" t="str">
        <f t="shared" si="100"/>
        <v>Jul-2026</v>
      </c>
      <c r="I1643" s="13" t="str">
        <f t="shared" si="101"/>
        <v>Mon</v>
      </c>
      <c r="J1643" s="13" t="str">
        <f>Raw_Data!H1643</f>
        <v>Present</v>
      </c>
      <c r="K1643" s="15">
        <f>IF(Raw_Data!I1643="","",TIMEVALUE(Raw_Data!I1643))</f>
        <v>0.37638888888888888</v>
      </c>
      <c r="L1643" s="15">
        <f>IF(Raw_Data!J1643="","",TIMEVALUE(Raw_Data!J1643))</f>
        <v>0.75069444444444444</v>
      </c>
      <c r="M1643" s="13">
        <f>Raw_Data!K1643</f>
        <v>8.99</v>
      </c>
      <c r="N1643" s="13">
        <f>Raw_Data!L1643</f>
        <v>24</v>
      </c>
      <c r="O1643" s="13">
        <f>Raw_Data!M1643</f>
        <v>18</v>
      </c>
      <c r="P1643" s="13">
        <f t="shared" si="102"/>
        <v>6</v>
      </c>
      <c r="Q1643" s="13">
        <f>Raw_Data!O1643</f>
        <v>24</v>
      </c>
      <c r="R1643" s="16">
        <f t="shared" si="103"/>
        <v>75</v>
      </c>
      <c r="S1643" s="16">
        <f>Raw_Data!Q1643</f>
        <v>75</v>
      </c>
      <c r="T1643" s="17">
        <f>Raw_Data!R1643</f>
        <v>0.99</v>
      </c>
      <c r="U1643" s="13" t="str">
        <f>Raw_Data!S1643</f>
        <v>Low</v>
      </c>
      <c r="V1643" s="13" t="str">
        <f>Raw_Data!T1643</f>
        <v>Pending</v>
      </c>
    </row>
    <row r="1644" spans="1:22" x14ac:dyDescent="0.3">
      <c r="A1644" s="13" t="str">
        <f>Raw_Data!A1644</f>
        <v>EMP003</v>
      </c>
      <c r="B1644" s="13" t="str">
        <f>Raw_Data!B1644</f>
        <v>Rahul Verma</v>
      </c>
      <c r="C1644" s="13" t="str">
        <f>Raw_Data!C1644</f>
        <v>Operations</v>
      </c>
      <c r="D1644" s="13" t="str">
        <f>Raw_Data!D1644</f>
        <v>Process Executive</v>
      </c>
      <c r="E1644" s="13" t="str">
        <f>Raw_Data!E1644</f>
        <v>Kolkata</v>
      </c>
      <c r="F1644" s="13" t="str">
        <f>Raw_Data!F1644</f>
        <v>Amit Roy</v>
      </c>
      <c r="G1644" s="14">
        <f>DATE(VALUE(RIGHT(Raw_Data!G1644,4)),VALUE(MID(Raw_Data!G1644,4,2)),VALUE(LEFT(Raw_Data!G1644,2)))</f>
        <v>46209</v>
      </c>
      <c r="H1644" s="13" t="str">
        <f t="shared" si="100"/>
        <v>Jul-2026</v>
      </c>
      <c r="I1644" s="13" t="str">
        <f t="shared" si="101"/>
        <v>Mon</v>
      </c>
      <c r="J1644" s="13" t="str">
        <f>Raw_Data!H1644</f>
        <v>Present</v>
      </c>
      <c r="K1644" s="15">
        <f>IF(Raw_Data!I1644="","",TIMEVALUE(Raw_Data!I1644))</f>
        <v>0.38055555555555554</v>
      </c>
      <c r="L1644" s="15">
        <f>IF(Raw_Data!J1644="","",TIMEVALUE(Raw_Data!J1644))</f>
        <v>0.72569444444444442</v>
      </c>
      <c r="M1644" s="13">
        <f>Raw_Data!K1644</f>
        <v>8.2899999999999991</v>
      </c>
      <c r="N1644" s="13">
        <f>Raw_Data!L1644</f>
        <v>23</v>
      </c>
      <c r="O1644" s="13">
        <f>Raw_Data!M1644</f>
        <v>16</v>
      </c>
      <c r="P1644" s="13">
        <f t="shared" si="102"/>
        <v>7</v>
      </c>
      <c r="Q1644" s="13">
        <f>Raw_Data!O1644</f>
        <v>23</v>
      </c>
      <c r="R1644" s="16">
        <f t="shared" si="103"/>
        <v>69.565217391304344</v>
      </c>
      <c r="S1644" s="16">
        <f>Raw_Data!Q1644</f>
        <v>69.599999999999994</v>
      </c>
      <c r="T1644" s="17">
        <f>Raw_Data!R1644</f>
        <v>0.28999999999999998</v>
      </c>
      <c r="U1644" s="13" t="str">
        <f>Raw_Data!S1644</f>
        <v>Medium</v>
      </c>
      <c r="V1644" s="13" t="str">
        <f>Raw_Data!T1644</f>
        <v>Pending</v>
      </c>
    </row>
    <row r="1645" spans="1:22" x14ac:dyDescent="0.3">
      <c r="A1645" s="13" t="str">
        <f>Raw_Data!A1645</f>
        <v>EMP004</v>
      </c>
      <c r="B1645" s="13" t="str">
        <f>Raw_Data!B1645</f>
        <v>Sneha Das</v>
      </c>
      <c r="C1645" s="13" t="str">
        <f>Raw_Data!C1645</f>
        <v>Operations</v>
      </c>
      <c r="D1645" s="13" t="str">
        <f>Raw_Data!D1645</f>
        <v>Senior Executive</v>
      </c>
      <c r="E1645" s="13" t="str">
        <f>Raw_Data!E1645</f>
        <v>Kolkata</v>
      </c>
      <c r="F1645" s="13" t="str">
        <f>Raw_Data!F1645</f>
        <v>Amit Roy</v>
      </c>
      <c r="G1645" s="14">
        <f>DATE(VALUE(RIGHT(Raw_Data!G1645,4)),VALUE(MID(Raw_Data!G1645,4,2)),VALUE(LEFT(Raw_Data!G1645,2)))</f>
        <v>46209</v>
      </c>
      <c r="H1645" s="13" t="str">
        <f t="shared" si="100"/>
        <v>Jul-2026</v>
      </c>
      <c r="I1645" s="13" t="str">
        <f t="shared" si="101"/>
        <v>Mon</v>
      </c>
      <c r="J1645" s="13" t="str">
        <f>Raw_Data!H1645</f>
        <v>Present</v>
      </c>
      <c r="K1645" s="15">
        <f>IF(Raw_Data!I1645="","",TIMEVALUE(Raw_Data!I1645))</f>
        <v>0.3840277777777778</v>
      </c>
      <c r="L1645" s="15">
        <f>IF(Raw_Data!J1645="","",TIMEVALUE(Raw_Data!J1645))</f>
        <v>0.69374999999999998</v>
      </c>
      <c r="M1645" s="13">
        <f>Raw_Data!K1645</f>
        <v>7.44</v>
      </c>
      <c r="N1645" s="13">
        <f>Raw_Data!L1645</f>
        <v>16</v>
      </c>
      <c r="O1645" s="13">
        <f>Raw_Data!M1645</f>
        <v>15</v>
      </c>
      <c r="P1645" s="13">
        <f t="shared" si="102"/>
        <v>1</v>
      </c>
      <c r="Q1645" s="13">
        <f>Raw_Data!O1645</f>
        <v>16</v>
      </c>
      <c r="R1645" s="16">
        <f t="shared" si="103"/>
        <v>93.75</v>
      </c>
      <c r="S1645" s="16">
        <f>Raw_Data!Q1645</f>
        <v>93.8</v>
      </c>
      <c r="T1645" s="17">
        <f>Raw_Data!R1645</f>
        <v>0</v>
      </c>
      <c r="U1645" s="13" t="str">
        <f>Raw_Data!S1645</f>
        <v>Medium</v>
      </c>
      <c r="V1645" s="13" t="str">
        <f>Raw_Data!T1645</f>
        <v>In Progress</v>
      </c>
    </row>
    <row r="1646" spans="1:22" x14ac:dyDescent="0.3">
      <c r="A1646" s="13" t="str">
        <f>Raw_Data!A1646</f>
        <v>EMP005</v>
      </c>
      <c r="B1646" s="13" t="str">
        <f>Raw_Data!B1646</f>
        <v>Vikram Patel</v>
      </c>
      <c r="C1646" s="13" t="str">
        <f>Raw_Data!C1646</f>
        <v>Operations</v>
      </c>
      <c r="D1646" s="13" t="str">
        <f>Raw_Data!D1646</f>
        <v>Process Executive</v>
      </c>
      <c r="E1646" s="13" t="str">
        <f>Raw_Data!E1646</f>
        <v>Kolkata</v>
      </c>
      <c r="F1646" s="13" t="str">
        <f>Raw_Data!F1646</f>
        <v>Amit Roy</v>
      </c>
      <c r="G1646" s="14">
        <f>DATE(VALUE(RIGHT(Raw_Data!G1646,4)),VALUE(MID(Raw_Data!G1646,4,2)),VALUE(LEFT(Raw_Data!G1646,2)))</f>
        <v>46209</v>
      </c>
      <c r="H1646" s="13" t="str">
        <f t="shared" si="100"/>
        <v>Jul-2026</v>
      </c>
      <c r="I1646" s="13" t="str">
        <f t="shared" si="101"/>
        <v>Mon</v>
      </c>
      <c r="J1646" s="13" t="str">
        <f>Raw_Data!H1646</f>
        <v>Present</v>
      </c>
      <c r="K1646" s="15">
        <f>IF(Raw_Data!I1646="","",TIMEVALUE(Raw_Data!I1646))</f>
        <v>0.3888888888888889</v>
      </c>
      <c r="L1646" s="15">
        <f>IF(Raw_Data!J1646="","",TIMEVALUE(Raw_Data!J1646))</f>
        <v>0.75138888888888888</v>
      </c>
      <c r="M1646" s="13">
        <f>Raw_Data!K1646</f>
        <v>8.7100000000000009</v>
      </c>
      <c r="N1646" s="13">
        <f>Raw_Data!L1646</f>
        <v>24</v>
      </c>
      <c r="O1646" s="13">
        <f>Raw_Data!M1646</f>
        <v>24</v>
      </c>
      <c r="P1646" s="13">
        <f t="shared" si="102"/>
        <v>0</v>
      </c>
      <c r="Q1646" s="13">
        <f>Raw_Data!O1646</f>
        <v>24</v>
      </c>
      <c r="R1646" s="16">
        <f t="shared" si="103"/>
        <v>100</v>
      </c>
      <c r="S1646" s="16">
        <f>Raw_Data!Q1646</f>
        <v>100</v>
      </c>
      <c r="T1646" s="17">
        <f>Raw_Data!R1646</f>
        <v>0.71</v>
      </c>
      <c r="U1646" s="13" t="str">
        <f>Raw_Data!S1646</f>
        <v>Low</v>
      </c>
      <c r="V1646" s="13" t="str">
        <f>Raw_Data!T1646</f>
        <v>Closed</v>
      </c>
    </row>
    <row r="1647" spans="1:22" x14ac:dyDescent="0.3">
      <c r="A1647" s="13" t="str">
        <f>Raw_Data!A1647</f>
        <v>EMP006</v>
      </c>
      <c r="B1647" s="13" t="str">
        <f>Raw_Data!B1647</f>
        <v>Ananya Gupta</v>
      </c>
      <c r="C1647" s="13" t="str">
        <f>Raw_Data!C1647</f>
        <v>Finance</v>
      </c>
      <c r="D1647" s="13" t="str">
        <f>Raw_Data!D1647</f>
        <v>Finance Executive</v>
      </c>
      <c r="E1647" s="13" t="str">
        <f>Raw_Data!E1647</f>
        <v>Kolkata</v>
      </c>
      <c r="F1647" s="13" t="str">
        <f>Raw_Data!F1647</f>
        <v>Neha Sen</v>
      </c>
      <c r="G1647" s="14">
        <f>DATE(VALUE(RIGHT(Raw_Data!G1647,4)),VALUE(MID(Raw_Data!G1647,4,2)),VALUE(LEFT(Raw_Data!G1647,2)))</f>
        <v>46209</v>
      </c>
      <c r="H1647" s="13" t="str">
        <f t="shared" si="100"/>
        <v>Jul-2026</v>
      </c>
      <c r="I1647" s="13" t="str">
        <f t="shared" si="101"/>
        <v>Mon</v>
      </c>
      <c r="J1647" s="13" t="str">
        <f>Raw_Data!H1647</f>
        <v>Present</v>
      </c>
      <c r="K1647" s="15">
        <f>IF(Raw_Data!I1647="","",TIMEVALUE(Raw_Data!I1647))</f>
        <v>0.38055555555555554</v>
      </c>
      <c r="L1647" s="15">
        <f>IF(Raw_Data!J1647="","",TIMEVALUE(Raw_Data!J1647))</f>
        <v>0.7270833333333333</v>
      </c>
      <c r="M1647" s="13">
        <f>Raw_Data!K1647</f>
        <v>8.33</v>
      </c>
      <c r="N1647" s="13">
        <f>Raw_Data!L1647</f>
        <v>22</v>
      </c>
      <c r="O1647" s="13">
        <f>Raw_Data!M1647</f>
        <v>19</v>
      </c>
      <c r="P1647" s="13">
        <f t="shared" si="102"/>
        <v>3</v>
      </c>
      <c r="Q1647" s="13">
        <f>Raw_Data!O1647</f>
        <v>22</v>
      </c>
      <c r="R1647" s="16">
        <f t="shared" si="103"/>
        <v>86.36363636363636</v>
      </c>
      <c r="S1647" s="16">
        <f>Raw_Data!Q1647</f>
        <v>86.4</v>
      </c>
      <c r="T1647" s="17">
        <f>Raw_Data!R1647</f>
        <v>0.33</v>
      </c>
      <c r="U1647" s="13" t="str">
        <f>Raw_Data!S1647</f>
        <v>Low</v>
      </c>
      <c r="V1647" s="13" t="str">
        <f>Raw_Data!T1647</f>
        <v>In Progress</v>
      </c>
    </row>
    <row r="1648" spans="1:22" x14ac:dyDescent="0.3">
      <c r="A1648" s="13" t="str">
        <f>Raw_Data!A1648</f>
        <v>EMP007</v>
      </c>
      <c r="B1648" s="13" t="str">
        <f>Raw_Data!B1648</f>
        <v>Rohan Mehta</v>
      </c>
      <c r="C1648" s="13" t="str">
        <f>Raw_Data!C1648</f>
        <v>Finance</v>
      </c>
      <c r="D1648" s="13" t="str">
        <f>Raw_Data!D1648</f>
        <v>Accounts Executive</v>
      </c>
      <c r="E1648" s="13" t="str">
        <f>Raw_Data!E1648</f>
        <v>Kolkata</v>
      </c>
      <c r="F1648" s="13" t="str">
        <f>Raw_Data!F1648</f>
        <v>Neha Sen</v>
      </c>
      <c r="G1648" s="14">
        <f>DATE(VALUE(RIGHT(Raw_Data!G1648,4)),VALUE(MID(Raw_Data!G1648,4,2)),VALUE(LEFT(Raw_Data!G1648,2)))</f>
        <v>46209</v>
      </c>
      <c r="H1648" s="13" t="str">
        <f t="shared" si="100"/>
        <v>Jul-2026</v>
      </c>
      <c r="I1648" s="13" t="str">
        <f t="shared" si="101"/>
        <v>Mon</v>
      </c>
      <c r="J1648" s="13" t="str">
        <f>Raw_Data!H1648</f>
        <v>Present</v>
      </c>
      <c r="K1648" s="15">
        <f>IF(Raw_Data!I1648="","",TIMEVALUE(Raw_Data!I1648))</f>
        <v>0.37916666666666665</v>
      </c>
      <c r="L1648" s="15">
        <f>IF(Raw_Data!J1648="","",TIMEVALUE(Raw_Data!J1648))</f>
        <v>0.74236111111111114</v>
      </c>
      <c r="M1648" s="13">
        <f>Raw_Data!K1648</f>
        <v>8.7200000000000006</v>
      </c>
      <c r="N1648" s="13">
        <f>Raw_Data!L1648</f>
        <v>21</v>
      </c>
      <c r="O1648" s="13">
        <f>Raw_Data!M1648</f>
        <v>20</v>
      </c>
      <c r="P1648" s="13">
        <f t="shared" si="102"/>
        <v>1</v>
      </c>
      <c r="Q1648" s="13">
        <f>Raw_Data!O1648</f>
        <v>21</v>
      </c>
      <c r="R1648" s="16">
        <f t="shared" si="103"/>
        <v>95.238095238095227</v>
      </c>
      <c r="S1648" s="16">
        <f>Raw_Data!Q1648</f>
        <v>95.2</v>
      </c>
      <c r="T1648" s="17">
        <f>Raw_Data!R1648</f>
        <v>0.72</v>
      </c>
      <c r="U1648" s="13" t="str">
        <f>Raw_Data!S1648</f>
        <v>Low</v>
      </c>
      <c r="V1648" s="13" t="str">
        <f>Raw_Data!T1648</f>
        <v>In Progress</v>
      </c>
    </row>
    <row r="1649" spans="1:22" x14ac:dyDescent="0.3">
      <c r="A1649" s="13" t="str">
        <f>Raw_Data!A1649</f>
        <v>EMP008</v>
      </c>
      <c r="B1649" s="13" t="str">
        <f>Raw_Data!B1649</f>
        <v>Ishita Roy</v>
      </c>
      <c r="C1649" s="13" t="str">
        <f>Raw_Data!C1649</f>
        <v>Finance</v>
      </c>
      <c r="D1649" s="13" t="str">
        <f>Raw_Data!D1649</f>
        <v>Finance Executive</v>
      </c>
      <c r="E1649" s="13" t="str">
        <f>Raw_Data!E1649</f>
        <v>Kolkata</v>
      </c>
      <c r="F1649" s="13" t="str">
        <f>Raw_Data!F1649</f>
        <v>Neha Sen</v>
      </c>
      <c r="G1649" s="14">
        <f>DATE(VALUE(RIGHT(Raw_Data!G1649,4)),VALUE(MID(Raw_Data!G1649,4,2)),VALUE(LEFT(Raw_Data!G1649,2)))</f>
        <v>46209</v>
      </c>
      <c r="H1649" s="13" t="str">
        <f t="shared" si="100"/>
        <v>Jul-2026</v>
      </c>
      <c r="I1649" s="13" t="str">
        <f t="shared" si="101"/>
        <v>Mon</v>
      </c>
      <c r="J1649" s="13" t="str">
        <f>Raw_Data!H1649</f>
        <v>Present</v>
      </c>
      <c r="K1649" s="15">
        <f>IF(Raw_Data!I1649="","",TIMEVALUE(Raw_Data!I1649))</f>
        <v>0.4284722222222222</v>
      </c>
      <c r="L1649" s="15">
        <f>IF(Raw_Data!J1649="","",TIMEVALUE(Raw_Data!J1649))</f>
        <v>0.7895833333333333</v>
      </c>
      <c r="M1649" s="13">
        <f>Raw_Data!K1649</f>
        <v>8.67</v>
      </c>
      <c r="N1649" s="13">
        <f>Raw_Data!L1649</f>
        <v>19</v>
      </c>
      <c r="O1649" s="13">
        <f>Raw_Data!M1649</f>
        <v>18</v>
      </c>
      <c r="P1649" s="13">
        <f t="shared" si="102"/>
        <v>1</v>
      </c>
      <c r="Q1649" s="13">
        <f>Raw_Data!O1649</f>
        <v>19</v>
      </c>
      <c r="R1649" s="16">
        <f t="shared" si="103"/>
        <v>94.73684210526315</v>
      </c>
      <c r="S1649" s="16">
        <f>Raw_Data!Q1649</f>
        <v>94.7</v>
      </c>
      <c r="T1649" s="17">
        <f>Raw_Data!R1649</f>
        <v>0.67</v>
      </c>
      <c r="U1649" s="13" t="str">
        <f>Raw_Data!S1649</f>
        <v>Low</v>
      </c>
      <c r="V1649" s="13" t="str">
        <f>Raw_Data!T1649</f>
        <v>In Progress</v>
      </c>
    </row>
    <row r="1650" spans="1:22" x14ac:dyDescent="0.3">
      <c r="A1650" s="13" t="str">
        <f>Raw_Data!A1650</f>
        <v>EMP009</v>
      </c>
      <c r="B1650" s="13" t="str">
        <f>Raw_Data!B1650</f>
        <v>Arjun Nair</v>
      </c>
      <c r="C1650" s="13" t="str">
        <f>Raw_Data!C1650</f>
        <v>Sales</v>
      </c>
      <c r="D1650" s="13" t="str">
        <f>Raw_Data!D1650</f>
        <v>Sales Executive</v>
      </c>
      <c r="E1650" s="13" t="str">
        <f>Raw_Data!E1650</f>
        <v>Kolkata</v>
      </c>
      <c r="F1650" s="13" t="str">
        <f>Raw_Data!F1650</f>
        <v>Sourav Das</v>
      </c>
      <c r="G1650" s="14">
        <f>DATE(VALUE(RIGHT(Raw_Data!G1650,4)),VALUE(MID(Raw_Data!G1650,4,2)),VALUE(LEFT(Raw_Data!G1650,2)))</f>
        <v>46209</v>
      </c>
      <c r="H1650" s="13" t="str">
        <f t="shared" si="100"/>
        <v>Jul-2026</v>
      </c>
      <c r="I1650" s="13" t="str">
        <f t="shared" si="101"/>
        <v>Mon</v>
      </c>
      <c r="J1650" s="13" t="str">
        <f>Raw_Data!H1650</f>
        <v>Present</v>
      </c>
      <c r="K1650" s="15">
        <f>IF(Raw_Data!I1650="","",TIMEVALUE(Raw_Data!I1650))</f>
        <v>0.43055555555555558</v>
      </c>
      <c r="L1650" s="15">
        <f>IF(Raw_Data!J1650="","",TIMEVALUE(Raw_Data!J1650))</f>
        <v>0.78888888888888886</v>
      </c>
      <c r="M1650" s="13">
        <f>Raw_Data!K1650</f>
        <v>8.6</v>
      </c>
      <c r="N1650" s="13">
        <f>Raw_Data!L1650</f>
        <v>16</v>
      </c>
      <c r="O1650" s="13">
        <f>Raw_Data!M1650</f>
        <v>15</v>
      </c>
      <c r="P1650" s="13">
        <f t="shared" si="102"/>
        <v>1</v>
      </c>
      <c r="Q1650" s="13">
        <f>Raw_Data!O1650</f>
        <v>16</v>
      </c>
      <c r="R1650" s="16">
        <f t="shared" si="103"/>
        <v>93.75</v>
      </c>
      <c r="S1650" s="16">
        <f>Raw_Data!Q1650</f>
        <v>93.8</v>
      </c>
      <c r="T1650" s="17">
        <f>Raw_Data!R1650</f>
        <v>0.6</v>
      </c>
      <c r="U1650" s="13" t="str">
        <f>Raw_Data!S1650</f>
        <v>Low</v>
      </c>
      <c r="V1650" s="13" t="str">
        <f>Raw_Data!T1650</f>
        <v>In Progress</v>
      </c>
    </row>
    <row r="1651" spans="1:22" x14ac:dyDescent="0.3">
      <c r="A1651" s="13" t="str">
        <f>Raw_Data!A1651</f>
        <v>EMP010</v>
      </c>
      <c r="B1651" s="13" t="str">
        <f>Raw_Data!B1651</f>
        <v>Meera Kapoor</v>
      </c>
      <c r="C1651" s="13" t="str">
        <f>Raw_Data!C1651</f>
        <v>Sales</v>
      </c>
      <c r="D1651" s="13" t="str">
        <f>Raw_Data!D1651</f>
        <v>Sales Executive</v>
      </c>
      <c r="E1651" s="13" t="str">
        <f>Raw_Data!E1651</f>
        <v>Kolkata</v>
      </c>
      <c r="F1651" s="13" t="str">
        <f>Raw_Data!F1651</f>
        <v>Sourav Das</v>
      </c>
      <c r="G1651" s="14">
        <f>DATE(VALUE(RIGHT(Raw_Data!G1651,4)),VALUE(MID(Raw_Data!G1651,4,2)),VALUE(LEFT(Raw_Data!G1651,2)))</f>
        <v>46209</v>
      </c>
      <c r="H1651" s="13" t="str">
        <f t="shared" si="100"/>
        <v>Jul-2026</v>
      </c>
      <c r="I1651" s="13" t="str">
        <f t="shared" si="101"/>
        <v>Mon</v>
      </c>
      <c r="J1651" s="13" t="str">
        <f>Raw_Data!H1651</f>
        <v>Present</v>
      </c>
      <c r="K1651" s="15">
        <f>IF(Raw_Data!I1651="","",TIMEVALUE(Raw_Data!I1651))</f>
        <v>0.38124999999999998</v>
      </c>
      <c r="L1651" s="15">
        <f>IF(Raw_Data!J1651="","",TIMEVALUE(Raw_Data!J1651))</f>
        <v>0.74791666666666667</v>
      </c>
      <c r="M1651" s="13">
        <f>Raw_Data!K1651</f>
        <v>8.8000000000000007</v>
      </c>
      <c r="N1651" s="13">
        <f>Raw_Data!L1651</f>
        <v>15</v>
      </c>
      <c r="O1651" s="13">
        <f>Raw_Data!M1651</f>
        <v>13</v>
      </c>
      <c r="P1651" s="13">
        <f t="shared" si="102"/>
        <v>2</v>
      </c>
      <c r="Q1651" s="13">
        <f>Raw_Data!O1651</f>
        <v>15</v>
      </c>
      <c r="R1651" s="16">
        <f t="shared" si="103"/>
        <v>86.666666666666671</v>
      </c>
      <c r="S1651" s="16">
        <f>Raw_Data!Q1651</f>
        <v>86.7</v>
      </c>
      <c r="T1651" s="17">
        <f>Raw_Data!R1651</f>
        <v>0.8</v>
      </c>
      <c r="U1651" s="13" t="str">
        <f>Raw_Data!S1651</f>
        <v>Medium</v>
      </c>
      <c r="V1651" s="13" t="str">
        <f>Raw_Data!T1651</f>
        <v>In Progress</v>
      </c>
    </row>
    <row r="1652" spans="1:22" x14ac:dyDescent="0.3">
      <c r="A1652" s="13" t="str">
        <f>Raw_Data!A1652</f>
        <v>EMP011</v>
      </c>
      <c r="B1652" s="13" t="str">
        <f>Raw_Data!B1652</f>
        <v>Karan Malhotra</v>
      </c>
      <c r="C1652" s="13" t="str">
        <f>Raw_Data!C1652</f>
        <v>Sales</v>
      </c>
      <c r="D1652" s="13" t="str">
        <f>Raw_Data!D1652</f>
        <v>Senior Executive</v>
      </c>
      <c r="E1652" s="13" t="str">
        <f>Raw_Data!E1652</f>
        <v>Kolkata</v>
      </c>
      <c r="F1652" s="13" t="str">
        <f>Raw_Data!F1652</f>
        <v>Sourav Das</v>
      </c>
      <c r="G1652" s="14">
        <f>DATE(VALUE(RIGHT(Raw_Data!G1652,4)),VALUE(MID(Raw_Data!G1652,4,2)),VALUE(LEFT(Raw_Data!G1652,2)))</f>
        <v>46209</v>
      </c>
      <c r="H1652" s="13" t="str">
        <f t="shared" si="100"/>
        <v>Jul-2026</v>
      </c>
      <c r="I1652" s="13" t="str">
        <f t="shared" si="101"/>
        <v>Mon</v>
      </c>
      <c r="J1652" s="13" t="str">
        <f>Raw_Data!H1652</f>
        <v>Present</v>
      </c>
      <c r="K1652" s="15">
        <f>IF(Raw_Data!I1652="","",TIMEVALUE(Raw_Data!I1652))</f>
        <v>0.42291666666666666</v>
      </c>
      <c r="L1652" s="15">
        <f>IF(Raw_Data!J1652="","",TIMEVALUE(Raw_Data!J1652))</f>
        <v>0.7319444444444444</v>
      </c>
      <c r="M1652" s="13">
        <f>Raw_Data!K1652</f>
        <v>7.43</v>
      </c>
      <c r="N1652" s="13">
        <f>Raw_Data!L1652</f>
        <v>27</v>
      </c>
      <c r="O1652" s="13">
        <f>Raw_Data!M1652</f>
        <v>26</v>
      </c>
      <c r="P1652" s="13">
        <f t="shared" si="102"/>
        <v>1</v>
      </c>
      <c r="Q1652" s="13">
        <f>Raw_Data!O1652</f>
        <v>27</v>
      </c>
      <c r="R1652" s="16">
        <f t="shared" si="103"/>
        <v>96.296296296296291</v>
      </c>
      <c r="S1652" s="16">
        <f>Raw_Data!Q1652</f>
        <v>96.3</v>
      </c>
      <c r="T1652" s="17">
        <f>Raw_Data!R1652</f>
        <v>0</v>
      </c>
      <c r="U1652" s="13" t="str">
        <f>Raw_Data!S1652</f>
        <v>Low</v>
      </c>
      <c r="V1652" s="13" t="str">
        <f>Raw_Data!T1652</f>
        <v>In Progress</v>
      </c>
    </row>
    <row r="1653" spans="1:22" x14ac:dyDescent="0.3">
      <c r="A1653" s="13" t="str">
        <f>Raw_Data!A1653</f>
        <v>EMP012</v>
      </c>
      <c r="B1653" s="13" t="str">
        <f>Raw_Data!B1653</f>
        <v>Tanya Bose</v>
      </c>
      <c r="C1653" s="13" t="str">
        <f>Raw_Data!C1653</f>
        <v>HR</v>
      </c>
      <c r="D1653" s="13" t="str">
        <f>Raw_Data!D1653</f>
        <v>HR Executive</v>
      </c>
      <c r="E1653" s="13" t="str">
        <f>Raw_Data!E1653</f>
        <v>Kolkata</v>
      </c>
      <c r="F1653" s="13" t="str">
        <f>Raw_Data!F1653</f>
        <v>Ritu Ghosh</v>
      </c>
      <c r="G1653" s="14">
        <f>DATE(VALUE(RIGHT(Raw_Data!G1653,4)),VALUE(MID(Raw_Data!G1653,4,2)),VALUE(LEFT(Raw_Data!G1653,2)))</f>
        <v>46209</v>
      </c>
      <c r="H1653" s="13" t="str">
        <f t="shared" si="100"/>
        <v>Jul-2026</v>
      </c>
      <c r="I1653" s="13" t="str">
        <f t="shared" si="101"/>
        <v>Mon</v>
      </c>
      <c r="J1653" s="13" t="str">
        <f>Raw_Data!H1653</f>
        <v>Leave</v>
      </c>
      <c r="K1653" s="15" t="str">
        <f>IF(Raw_Data!I1653="","",TIMEVALUE(Raw_Data!I1653))</f>
        <v/>
      </c>
      <c r="L1653" s="15" t="str">
        <f>IF(Raw_Data!J1653="","",TIMEVALUE(Raw_Data!J1653))</f>
        <v/>
      </c>
      <c r="M1653" s="13">
        <f>Raw_Data!K1653</f>
        <v>0</v>
      </c>
      <c r="N1653" s="13">
        <f>Raw_Data!L1653</f>
        <v>0</v>
      </c>
      <c r="O1653" s="13">
        <f>Raw_Data!M1653</f>
        <v>0</v>
      </c>
      <c r="P1653" s="13">
        <f t="shared" si="102"/>
        <v>0</v>
      </c>
      <c r="Q1653" s="13">
        <f>Raw_Data!O1653</f>
        <v>0</v>
      </c>
      <c r="R1653" s="16">
        <f t="shared" si="103"/>
        <v>0</v>
      </c>
      <c r="S1653" s="16">
        <f>Raw_Data!Q1653</f>
        <v>0</v>
      </c>
      <c r="T1653" s="17">
        <f>Raw_Data!R1653</f>
        <v>0</v>
      </c>
      <c r="U1653" s="13" t="str">
        <f>Raw_Data!S1653</f>
        <v>Low</v>
      </c>
      <c r="V1653" s="13" t="str">
        <f>Raw_Data!T1653</f>
        <v>Closed</v>
      </c>
    </row>
    <row r="1654" spans="1:22" x14ac:dyDescent="0.3">
      <c r="A1654" s="13" t="str">
        <f>Raw_Data!A1654</f>
        <v>EMP013</v>
      </c>
      <c r="B1654" s="13" t="str">
        <f>Raw_Data!B1654</f>
        <v>Aditya Jain</v>
      </c>
      <c r="C1654" s="13" t="str">
        <f>Raw_Data!C1654</f>
        <v>Customer Support</v>
      </c>
      <c r="D1654" s="13" t="str">
        <f>Raw_Data!D1654</f>
        <v>Support Executive</v>
      </c>
      <c r="E1654" s="13" t="str">
        <f>Raw_Data!E1654</f>
        <v>Kolkata</v>
      </c>
      <c r="F1654" s="13" t="str">
        <f>Raw_Data!F1654</f>
        <v>Ritu Ghosh</v>
      </c>
      <c r="G1654" s="14">
        <f>DATE(VALUE(RIGHT(Raw_Data!G1654,4)),VALUE(MID(Raw_Data!G1654,4,2)),VALUE(LEFT(Raw_Data!G1654,2)))</f>
        <v>46209</v>
      </c>
      <c r="H1654" s="13" t="str">
        <f t="shared" si="100"/>
        <v>Jul-2026</v>
      </c>
      <c r="I1654" s="13" t="str">
        <f t="shared" si="101"/>
        <v>Mon</v>
      </c>
      <c r="J1654" s="13" t="str">
        <f>Raw_Data!H1654</f>
        <v>Present</v>
      </c>
      <c r="K1654" s="15">
        <f>IF(Raw_Data!I1654="","",TIMEVALUE(Raw_Data!I1654))</f>
        <v>0.41875000000000001</v>
      </c>
      <c r="L1654" s="15">
        <f>IF(Raw_Data!J1654="","",TIMEVALUE(Raw_Data!J1654))</f>
        <v>0.73611111111111116</v>
      </c>
      <c r="M1654" s="13">
        <f>Raw_Data!K1654</f>
        <v>7.62</v>
      </c>
      <c r="N1654" s="13">
        <f>Raw_Data!L1654</f>
        <v>34</v>
      </c>
      <c r="O1654" s="13">
        <f>Raw_Data!M1654</f>
        <v>34</v>
      </c>
      <c r="P1654" s="13">
        <f t="shared" si="102"/>
        <v>0</v>
      </c>
      <c r="Q1654" s="13">
        <f>Raw_Data!O1654</f>
        <v>34</v>
      </c>
      <c r="R1654" s="16">
        <f t="shared" si="103"/>
        <v>100</v>
      </c>
      <c r="S1654" s="16">
        <f>Raw_Data!Q1654</f>
        <v>100</v>
      </c>
      <c r="T1654" s="17">
        <f>Raw_Data!R1654</f>
        <v>0</v>
      </c>
      <c r="U1654" s="13" t="str">
        <f>Raw_Data!S1654</f>
        <v>Low</v>
      </c>
      <c r="V1654" s="13" t="str">
        <f>Raw_Data!T1654</f>
        <v>Closed</v>
      </c>
    </row>
    <row r="1655" spans="1:22" x14ac:dyDescent="0.3">
      <c r="A1655" s="13" t="str">
        <f>Raw_Data!A1655</f>
        <v>EMP014</v>
      </c>
      <c r="B1655" s="13" t="str">
        <f>Raw_Data!B1655</f>
        <v>Neha Agarwal</v>
      </c>
      <c r="C1655" s="13" t="str">
        <f>Raw_Data!C1655</f>
        <v>Customer Support</v>
      </c>
      <c r="D1655" s="13" t="str">
        <f>Raw_Data!D1655</f>
        <v>Support Executive</v>
      </c>
      <c r="E1655" s="13" t="str">
        <f>Raw_Data!E1655</f>
        <v>Kolkata</v>
      </c>
      <c r="F1655" s="13" t="str">
        <f>Raw_Data!F1655</f>
        <v>Ritu Ghosh</v>
      </c>
      <c r="G1655" s="14">
        <f>DATE(VALUE(RIGHT(Raw_Data!G1655,4)),VALUE(MID(Raw_Data!G1655,4,2)),VALUE(LEFT(Raw_Data!G1655,2)))</f>
        <v>46209</v>
      </c>
      <c r="H1655" s="13" t="str">
        <f t="shared" si="100"/>
        <v>Jul-2026</v>
      </c>
      <c r="I1655" s="13" t="str">
        <f t="shared" si="101"/>
        <v>Mon</v>
      </c>
      <c r="J1655" s="13" t="str">
        <f>Raw_Data!H1655</f>
        <v>Present</v>
      </c>
      <c r="K1655" s="15">
        <f>IF(Raw_Data!I1655="","",TIMEVALUE(Raw_Data!I1655))</f>
        <v>0.38333333333333336</v>
      </c>
      <c r="L1655" s="15">
        <f>IF(Raw_Data!J1655="","",TIMEVALUE(Raw_Data!J1655))</f>
        <v>0.75347222222222221</v>
      </c>
      <c r="M1655" s="13">
        <f>Raw_Data!K1655</f>
        <v>8.89</v>
      </c>
      <c r="N1655" s="13">
        <f>Raw_Data!L1655</f>
        <v>28</v>
      </c>
      <c r="O1655" s="13">
        <f>Raw_Data!M1655</f>
        <v>28</v>
      </c>
      <c r="P1655" s="13">
        <f t="shared" si="102"/>
        <v>0</v>
      </c>
      <c r="Q1655" s="13">
        <f>Raw_Data!O1655</f>
        <v>28</v>
      </c>
      <c r="R1655" s="16">
        <f t="shared" si="103"/>
        <v>100</v>
      </c>
      <c r="S1655" s="16">
        <f>Raw_Data!Q1655</f>
        <v>100</v>
      </c>
      <c r="T1655" s="17">
        <f>Raw_Data!R1655</f>
        <v>0.89</v>
      </c>
      <c r="U1655" s="13" t="str">
        <f>Raw_Data!S1655</f>
        <v>Low</v>
      </c>
      <c r="V1655" s="13" t="str">
        <f>Raw_Data!T1655</f>
        <v>Closed</v>
      </c>
    </row>
    <row r="1656" spans="1:22" x14ac:dyDescent="0.3">
      <c r="A1656" s="13" t="str">
        <f>Raw_Data!A1656</f>
        <v>EMP015</v>
      </c>
      <c r="B1656" s="13" t="str">
        <f>Raw_Data!B1656</f>
        <v>Siddharth Roy</v>
      </c>
      <c r="C1656" s="13" t="str">
        <f>Raw_Data!C1656</f>
        <v>Customer Support</v>
      </c>
      <c r="D1656" s="13" t="str">
        <f>Raw_Data!D1656</f>
        <v>Senior Executive</v>
      </c>
      <c r="E1656" s="13" t="str">
        <f>Raw_Data!E1656</f>
        <v>Kolkata</v>
      </c>
      <c r="F1656" s="13" t="str">
        <f>Raw_Data!F1656</f>
        <v>Ritu Ghosh</v>
      </c>
      <c r="G1656" s="14">
        <f>DATE(VALUE(RIGHT(Raw_Data!G1656,4)),VALUE(MID(Raw_Data!G1656,4,2)),VALUE(LEFT(Raw_Data!G1656,2)))</f>
        <v>46209</v>
      </c>
      <c r="H1656" s="13" t="str">
        <f t="shared" si="100"/>
        <v>Jul-2026</v>
      </c>
      <c r="I1656" s="13" t="str">
        <f t="shared" si="101"/>
        <v>Mon</v>
      </c>
      <c r="J1656" s="13" t="str">
        <f>Raw_Data!H1656</f>
        <v>Present</v>
      </c>
      <c r="K1656" s="15">
        <f>IF(Raw_Data!I1656="","",TIMEVALUE(Raw_Data!I1656))</f>
        <v>0.42152777777777778</v>
      </c>
      <c r="L1656" s="15">
        <f>IF(Raw_Data!J1656="","",TIMEVALUE(Raw_Data!J1656))</f>
        <v>0.72430555555555554</v>
      </c>
      <c r="M1656" s="13">
        <f>Raw_Data!K1656</f>
        <v>7.27</v>
      </c>
      <c r="N1656" s="13">
        <f>Raw_Data!L1656</f>
        <v>22</v>
      </c>
      <c r="O1656" s="13">
        <f>Raw_Data!M1656</f>
        <v>17</v>
      </c>
      <c r="P1656" s="13">
        <f t="shared" si="102"/>
        <v>5</v>
      </c>
      <c r="Q1656" s="13">
        <f>Raw_Data!O1656</f>
        <v>22</v>
      </c>
      <c r="R1656" s="16">
        <f t="shared" si="103"/>
        <v>77.272727272727266</v>
      </c>
      <c r="S1656" s="16">
        <f>Raw_Data!Q1656</f>
        <v>77.3</v>
      </c>
      <c r="T1656" s="17">
        <f>Raw_Data!R1656</f>
        <v>0</v>
      </c>
      <c r="U1656" s="13" t="str">
        <f>Raw_Data!S1656</f>
        <v>Low</v>
      </c>
      <c r="V1656" s="13" t="str">
        <f>Raw_Data!T1656</f>
        <v>Pending</v>
      </c>
    </row>
    <row r="1657" spans="1:22" x14ac:dyDescent="0.3">
      <c r="A1657" s="13" t="str">
        <f>Raw_Data!A1657</f>
        <v>EMP016</v>
      </c>
      <c r="B1657" s="13" t="str">
        <f>Raw_Data!B1657</f>
        <v>Pooja Saha</v>
      </c>
      <c r="C1657" s="13" t="str">
        <f>Raw_Data!C1657</f>
        <v>Operations</v>
      </c>
      <c r="D1657" s="13" t="str">
        <f>Raw_Data!D1657</f>
        <v>Process Executive</v>
      </c>
      <c r="E1657" s="13" t="str">
        <f>Raw_Data!E1657</f>
        <v>Durgapur</v>
      </c>
      <c r="F1657" s="13" t="str">
        <f>Raw_Data!F1657</f>
        <v>Amit Roy</v>
      </c>
      <c r="G1657" s="14">
        <f>DATE(VALUE(RIGHT(Raw_Data!G1657,4)),VALUE(MID(Raw_Data!G1657,4,2)),VALUE(LEFT(Raw_Data!G1657,2)))</f>
        <v>46209</v>
      </c>
      <c r="H1657" s="13" t="str">
        <f t="shared" si="100"/>
        <v>Jul-2026</v>
      </c>
      <c r="I1657" s="13" t="str">
        <f t="shared" si="101"/>
        <v>Mon</v>
      </c>
      <c r="J1657" s="13" t="str">
        <f>Raw_Data!H1657</f>
        <v>Present</v>
      </c>
      <c r="K1657" s="15">
        <f>IF(Raw_Data!I1657="","",TIMEVALUE(Raw_Data!I1657))</f>
        <v>0.41736111111111113</v>
      </c>
      <c r="L1657" s="15">
        <f>IF(Raw_Data!J1657="","",TIMEVALUE(Raw_Data!J1657))</f>
        <v>0.77361111111111114</v>
      </c>
      <c r="M1657" s="13">
        <f>Raw_Data!K1657</f>
        <v>8.5500000000000007</v>
      </c>
      <c r="N1657" s="13">
        <f>Raw_Data!L1657</f>
        <v>20</v>
      </c>
      <c r="O1657" s="13">
        <f>Raw_Data!M1657</f>
        <v>17</v>
      </c>
      <c r="P1657" s="13">
        <f t="shared" si="102"/>
        <v>3</v>
      </c>
      <c r="Q1657" s="13">
        <f>Raw_Data!O1657</f>
        <v>20</v>
      </c>
      <c r="R1657" s="16">
        <f t="shared" si="103"/>
        <v>85</v>
      </c>
      <c r="S1657" s="16">
        <f>Raw_Data!Q1657</f>
        <v>85</v>
      </c>
      <c r="T1657" s="17">
        <f>Raw_Data!R1657</f>
        <v>0.55000000000000004</v>
      </c>
      <c r="U1657" s="13" t="str">
        <f>Raw_Data!S1657</f>
        <v>High</v>
      </c>
      <c r="V1657" s="13" t="str">
        <f>Raw_Data!T1657</f>
        <v>In Progress</v>
      </c>
    </row>
    <row r="1658" spans="1:22" x14ac:dyDescent="0.3">
      <c r="A1658" s="13" t="str">
        <f>Raw_Data!A1658</f>
        <v>EMP017</v>
      </c>
      <c r="B1658" s="13" t="str">
        <f>Raw_Data!B1658</f>
        <v>Abhishek Paul</v>
      </c>
      <c r="C1658" s="13" t="str">
        <f>Raw_Data!C1658</f>
        <v>Operations</v>
      </c>
      <c r="D1658" s="13" t="str">
        <f>Raw_Data!D1658</f>
        <v>Process Executive</v>
      </c>
      <c r="E1658" s="13" t="str">
        <f>Raw_Data!E1658</f>
        <v>Durgapur</v>
      </c>
      <c r="F1658" s="13" t="str">
        <f>Raw_Data!F1658</f>
        <v>Amit Roy</v>
      </c>
      <c r="G1658" s="14">
        <f>DATE(VALUE(RIGHT(Raw_Data!G1658,4)),VALUE(MID(Raw_Data!G1658,4,2)),VALUE(LEFT(Raw_Data!G1658,2)))</f>
        <v>46209</v>
      </c>
      <c r="H1658" s="13" t="str">
        <f t="shared" si="100"/>
        <v>Jul-2026</v>
      </c>
      <c r="I1658" s="13" t="str">
        <f t="shared" si="101"/>
        <v>Mon</v>
      </c>
      <c r="J1658" s="13" t="str">
        <f>Raw_Data!H1658</f>
        <v>Present</v>
      </c>
      <c r="K1658" s="15">
        <f>IF(Raw_Data!I1658="","",TIMEVALUE(Raw_Data!I1658))</f>
        <v>0.37569444444444444</v>
      </c>
      <c r="L1658" s="15">
        <f>IF(Raw_Data!J1658="","",TIMEVALUE(Raw_Data!J1658))</f>
        <v>0.70208333333333328</v>
      </c>
      <c r="M1658" s="13">
        <f>Raw_Data!K1658</f>
        <v>7.84</v>
      </c>
      <c r="N1658" s="13">
        <f>Raw_Data!L1658</f>
        <v>30</v>
      </c>
      <c r="O1658" s="13">
        <f>Raw_Data!M1658</f>
        <v>29</v>
      </c>
      <c r="P1658" s="13">
        <f t="shared" si="102"/>
        <v>1</v>
      </c>
      <c r="Q1658" s="13">
        <f>Raw_Data!O1658</f>
        <v>30</v>
      </c>
      <c r="R1658" s="16">
        <f t="shared" si="103"/>
        <v>96.666666666666671</v>
      </c>
      <c r="S1658" s="16">
        <f>Raw_Data!Q1658</f>
        <v>96.7</v>
      </c>
      <c r="T1658" s="17">
        <f>Raw_Data!R1658</f>
        <v>0</v>
      </c>
      <c r="U1658" s="13" t="str">
        <f>Raw_Data!S1658</f>
        <v>Low</v>
      </c>
      <c r="V1658" s="13" t="str">
        <f>Raw_Data!T1658</f>
        <v>In Progress</v>
      </c>
    </row>
    <row r="1659" spans="1:22" x14ac:dyDescent="0.3">
      <c r="A1659" s="13" t="str">
        <f>Raw_Data!A1659</f>
        <v>EMP018</v>
      </c>
      <c r="B1659" s="13" t="str">
        <f>Raw_Data!B1659</f>
        <v>Nandini Ghosh</v>
      </c>
      <c r="C1659" s="13" t="str">
        <f>Raw_Data!C1659</f>
        <v>Finance</v>
      </c>
      <c r="D1659" s="13" t="str">
        <f>Raw_Data!D1659</f>
        <v>Finance Executive</v>
      </c>
      <c r="E1659" s="13" t="str">
        <f>Raw_Data!E1659</f>
        <v>Durgapur</v>
      </c>
      <c r="F1659" s="13" t="str">
        <f>Raw_Data!F1659</f>
        <v>Neha Sen</v>
      </c>
      <c r="G1659" s="14">
        <f>DATE(VALUE(RIGHT(Raw_Data!G1659,4)),VALUE(MID(Raw_Data!G1659,4,2)),VALUE(LEFT(Raw_Data!G1659,2)))</f>
        <v>46209</v>
      </c>
      <c r="H1659" s="13" t="str">
        <f t="shared" si="100"/>
        <v>Jul-2026</v>
      </c>
      <c r="I1659" s="13" t="str">
        <f t="shared" si="101"/>
        <v>Mon</v>
      </c>
      <c r="J1659" s="13" t="str">
        <f>Raw_Data!H1659</f>
        <v>Present</v>
      </c>
      <c r="K1659" s="15">
        <f>IF(Raw_Data!I1659="","",TIMEVALUE(Raw_Data!I1659))</f>
        <v>0.38472222222222224</v>
      </c>
      <c r="L1659" s="15">
        <f>IF(Raw_Data!J1659="","",TIMEVALUE(Raw_Data!J1659))</f>
        <v>0.72499999999999998</v>
      </c>
      <c r="M1659" s="13">
        <f>Raw_Data!K1659</f>
        <v>8.18</v>
      </c>
      <c r="N1659" s="13">
        <f>Raw_Data!L1659</f>
        <v>13</v>
      </c>
      <c r="O1659" s="13">
        <f>Raw_Data!M1659</f>
        <v>10</v>
      </c>
      <c r="P1659" s="13">
        <f t="shared" si="102"/>
        <v>3</v>
      </c>
      <c r="Q1659" s="13">
        <f>Raw_Data!O1659</f>
        <v>13</v>
      </c>
      <c r="R1659" s="16">
        <f t="shared" si="103"/>
        <v>76.923076923076934</v>
      </c>
      <c r="S1659" s="16">
        <f>Raw_Data!Q1659</f>
        <v>76.900000000000006</v>
      </c>
      <c r="T1659" s="17">
        <f>Raw_Data!R1659</f>
        <v>0.18</v>
      </c>
      <c r="U1659" s="13" t="str">
        <f>Raw_Data!S1659</f>
        <v>Medium</v>
      </c>
      <c r="V1659" s="13" t="str">
        <f>Raw_Data!T1659</f>
        <v>In Progress</v>
      </c>
    </row>
    <row r="1660" spans="1:22" x14ac:dyDescent="0.3">
      <c r="A1660" s="13" t="str">
        <f>Raw_Data!A1660</f>
        <v>EMP019</v>
      </c>
      <c r="B1660" s="13" t="str">
        <f>Raw_Data!B1660</f>
        <v>Manish Kumar</v>
      </c>
      <c r="C1660" s="13" t="str">
        <f>Raw_Data!C1660</f>
        <v>Sales</v>
      </c>
      <c r="D1660" s="13" t="str">
        <f>Raw_Data!D1660</f>
        <v>Sales Executive</v>
      </c>
      <c r="E1660" s="13" t="str">
        <f>Raw_Data!E1660</f>
        <v>Durgapur</v>
      </c>
      <c r="F1660" s="13" t="str">
        <f>Raw_Data!F1660</f>
        <v>Sourav Das</v>
      </c>
      <c r="G1660" s="14">
        <f>DATE(VALUE(RIGHT(Raw_Data!G1660,4)),VALUE(MID(Raw_Data!G1660,4,2)),VALUE(LEFT(Raw_Data!G1660,2)))</f>
        <v>46209</v>
      </c>
      <c r="H1660" s="13" t="str">
        <f t="shared" si="100"/>
        <v>Jul-2026</v>
      </c>
      <c r="I1660" s="13" t="str">
        <f t="shared" si="101"/>
        <v>Mon</v>
      </c>
      <c r="J1660" s="13" t="str">
        <f>Raw_Data!H1660</f>
        <v>Late</v>
      </c>
      <c r="K1660" s="15">
        <f>IF(Raw_Data!I1660="","",TIMEVALUE(Raw_Data!I1660))</f>
        <v>0.47152777777777777</v>
      </c>
      <c r="L1660" s="15">
        <f>IF(Raw_Data!J1660="","",TIMEVALUE(Raw_Data!J1660))</f>
        <v>0.8041666666666667</v>
      </c>
      <c r="M1660" s="13">
        <f>Raw_Data!K1660</f>
        <v>7.99</v>
      </c>
      <c r="N1660" s="13">
        <f>Raw_Data!L1660</f>
        <v>18</v>
      </c>
      <c r="O1660" s="13">
        <f>Raw_Data!M1660</f>
        <v>16</v>
      </c>
      <c r="P1660" s="13">
        <f t="shared" si="102"/>
        <v>2</v>
      </c>
      <c r="Q1660" s="13">
        <f>Raw_Data!O1660</f>
        <v>18</v>
      </c>
      <c r="R1660" s="16">
        <f t="shared" si="103"/>
        <v>88.888888888888886</v>
      </c>
      <c r="S1660" s="16">
        <f>Raw_Data!Q1660</f>
        <v>88.9</v>
      </c>
      <c r="T1660" s="17">
        <f>Raw_Data!R1660</f>
        <v>0</v>
      </c>
      <c r="U1660" s="13" t="str">
        <f>Raw_Data!S1660</f>
        <v>Low</v>
      </c>
      <c r="V1660" s="13" t="str">
        <f>Raw_Data!T1660</f>
        <v>In Progress</v>
      </c>
    </row>
    <row r="1661" spans="1:22" x14ac:dyDescent="0.3">
      <c r="A1661" s="13" t="str">
        <f>Raw_Data!A1661</f>
        <v>EMP020</v>
      </c>
      <c r="B1661" s="13" t="str">
        <f>Raw_Data!B1661</f>
        <v>Riya Chatterjee</v>
      </c>
      <c r="C1661" s="13" t="str">
        <f>Raw_Data!C1661</f>
        <v>Customer Support</v>
      </c>
      <c r="D1661" s="13" t="str">
        <f>Raw_Data!D1661</f>
        <v>Support Executive</v>
      </c>
      <c r="E1661" s="13" t="str">
        <f>Raw_Data!E1661</f>
        <v>Durgapur</v>
      </c>
      <c r="F1661" s="13" t="str">
        <f>Raw_Data!F1661</f>
        <v>Ritu Ghosh</v>
      </c>
      <c r="G1661" s="14">
        <f>DATE(VALUE(RIGHT(Raw_Data!G1661,4)),VALUE(MID(Raw_Data!G1661,4,2)),VALUE(LEFT(Raw_Data!G1661,2)))</f>
        <v>46209</v>
      </c>
      <c r="H1661" s="13" t="str">
        <f t="shared" si="100"/>
        <v>Jul-2026</v>
      </c>
      <c r="I1661" s="13" t="str">
        <f t="shared" si="101"/>
        <v>Mon</v>
      </c>
      <c r="J1661" s="13" t="str">
        <f>Raw_Data!H1661</f>
        <v>Present</v>
      </c>
      <c r="K1661" s="15">
        <f>IF(Raw_Data!I1661="","",TIMEVALUE(Raw_Data!I1661))</f>
        <v>0.41805555555555557</v>
      </c>
      <c r="L1661" s="15">
        <f>IF(Raw_Data!J1661="","",TIMEVALUE(Raw_Data!J1661))</f>
        <v>0.79583333333333328</v>
      </c>
      <c r="M1661" s="13">
        <f>Raw_Data!K1661</f>
        <v>9.07</v>
      </c>
      <c r="N1661" s="13">
        <f>Raw_Data!L1661</f>
        <v>25</v>
      </c>
      <c r="O1661" s="13">
        <f>Raw_Data!M1661</f>
        <v>24</v>
      </c>
      <c r="P1661" s="13">
        <f t="shared" si="102"/>
        <v>1</v>
      </c>
      <c r="Q1661" s="13">
        <f>Raw_Data!O1661</f>
        <v>25</v>
      </c>
      <c r="R1661" s="16">
        <f t="shared" si="103"/>
        <v>96</v>
      </c>
      <c r="S1661" s="16">
        <f>Raw_Data!Q1661</f>
        <v>96</v>
      </c>
      <c r="T1661" s="17">
        <f>Raw_Data!R1661</f>
        <v>1.07</v>
      </c>
      <c r="U1661" s="13" t="str">
        <f>Raw_Data!S1661</f>
        <v>Low</v>
      </c>
      <c r="V1661" s="13" t="str">
        <f>Raw_Data!T1661</f>
        <v>In Progress</v>
      </c>
    </row>
    <row r="1662" spans="1:22" x14ac:dyDescent="0.3">
      <c r="A1662" s="13" t="str">
        <f>Raw_Data!A1662</f>
        <v>EMP001</v>
      </c>
      <c r="B1662" s="13" t="str">
        <f>Raw_Data!B1662</f>
        <v>Aarav Sharma</v>
      </c>
      <c r="C1662" s="13" t="str">
        <f>Raw_Data!C1662</f>
        <v>Operations</v>
      </c>
      <c r="D1662" s="13" t="str">
        <f>Raw_Data!D1662</f>
        <v>MIS Executive</v>
      </c>
      <c r="E1662" s="13" t="str">
        <f>Raw_Data!E1662</f>
        <v>Kolkata</v>
      </c>
      <c r="F1662" s="13" t="str">
        <f>Raw_Data!F1662</f>
        <v>Amit Roy</v>
      </c>
      <c r="G1662" s="14">
        <f>DATE(VALUE(RIGHT(Raw_Data!G1662,4)),VALUE(MID(Raw_Data!G1662,4,2)),VALUE(LEFT(Raw_Data!G1662,2)))</f>
        <v>46210</v>
      </c>
      <c r="H1662" s="13" t="str">
        <f t="shared" si="100"/>
        <v>Jul-2026</v>
      </c>
      <c r="I1662" s="13" t="str">
        <f t="shared" si="101"/>
        <v>Tue</v>
      </c>
      <c r="J1662" s="13" t="str">
        <f>Raw_Data!H1662</f>
        <v>Present</v>
      </c>
      <c r="K1662" s="15">
        <f>IF(Raw_Data!I1662="","",TIMEVALUE(Raw_Data!I1662))</f>
        <v>0.38263888888888886</v>
      </c>
      <c r="L1662" s="15">
        <f>IF(Raw_Data!J1662="","",TIMEVALUE(Raw_Data!J1662))</f>
        <v>0.73611111111111116</v>
      </c>
      <c r="M1662" s="13">
        <f>Raw_Data!K1662</f>
        <v>8.49</v>
      </c>
      <c r="N1662" s="13">
        <f>Raw_Data!L1662</f>
        <v>28</v>
      </c>
      <c r="O1662" s="13">
        <f>Raw_Data!M1662</f>
        <v>28</v>
      </c>
      <c r="P1662" s="13">
        <f t="shared" si="102"/>
        <v>0</v>
      </c>
      <c r="Q1662" s="13">
        <f>Raw_Data!O1662</f>
        <v>28</v>
      </c>
      <c r="R1662" s="16">
        <f t="shared" si="103"/>
        <v>100</v>
      </c>
      <c r="S1662" s="16">
        <f>Raw_Data!Q1662</f>
        <v>100</v>
      </c>
      <c r="T1662" s="17">
        <f>Raw_Data!R1662</f>
        <v>0.49</v>
      </c>
      <c r="U1662" s="13" t="str">
        <f>Raw_Data!S1662</f>
        <v>Low</v>
      </c>
      <c r="V1662" s="13" t="str">
        <f>Raw_Data!T1662</f>
        <v>Closed</v>
      </c>
    </row>
    <row r="1663" spans="1:22" x14ac:dyDescent="0.3">
      <c r="A1663" s="13" t="str">
        <f>Raw_Data!A1663</f>
        <v>EMP002</v>
      </c>
      <c r="B1663" s="13" t="str">
        <f>Raw_Data!B1663</f>
        <v>Priya Singh</v>
      </c>
      <c r="C1663" s="13" t="str">
        <f>Raw_Data!C1663</f>
        <v>Operations</v>
      </c>
      <c r="D1663" s="13" t="str">
        <f>Raw_Data!D1663</f>
        <v>Process Executive</v>
      </c>
      <c r="E1663" s="13" t="str">
        <f>Raw_Data!E1663</f>
        <v>Kolkata</v>
      </c>
      <c r="F1663" s="13" t="str">
        <f>Raw_Data!F1663</f>
        <v>Amit Roy</v>
      </c>
      <c r="G1663" s="14">
        <f>DATE(VALUE(RIGHT(Raw_Data!G1663,4)),VALUE(MID(Raw_Data!G1663,4,2)),VALUE(LEFT(Raw_Data!G1663,2)))</f>
        <v>46210</v>
      </c>
      <c r="H1663" s="13" t="str">
        <f t="shared" si="100"/>
        <v>Jul-2026</v>
      </c>
      <c r="I1663" s="13" t="str">
        <f t="shared" si="101"/>
        <v>Tue</v>
      </c>
      <c r="J1663" s="13" t="str">
        <f>Raw_Data!H1663</f>
        <v>Present</v>
      </c>
      <c r="K1663" s="15">
        <f>IF(Raw_Data!I1663="","",TIMEVALUE(Raw_Data!I1663))</f>
        <v>0.42152777777777778</v>
      </c>
      <c r="L1663" s="15">
        <f>IF(Raw_Data!J1663="","",TIMEVALUE(Raw_Data!J1663))</f>
        <v>0.75069444444444444</v>
      </c>
      <c r="M1663" s="13">
        <f>Raw_Data!K1663</f>
        <v>7.9</v>
      </c>
      <c r="N1663" s="13">
        <f>Raw_Data!L1663</f>
        <v>26</v>
      </c>
      <c r="O1663" s="13">
        <f>Raw_Data!M1663</f>
        <v>22</v>
      </c>
      <c r="P1663" s="13">
        <f t="shared" si="102"/>
        <v>4</v>
      </c>
      <c r="Q1663" s="13">
        <f>Raw_Data!O1663</f>
        <v>26</v>
      </c>
      <c r="R1663" s="16">
        <f t="shared" si="103"/>
        <v>84.615384615384613</v>
      </c>
      <c r="S1663" s="16">
        <f>Raw_Data!Q1663</f>
        <v>84.6</v>
      </c>
      <c r="T1663" s="17">
        <f>Raw_Data!R1663</f>
        <v>0</v>
      </c>
      <c r="U1663" s="13" t="str">
        <f>Raw_Data!S1663</f>
        <v>Medium</v>
      </c>
      <c r="V1663" s="13" t="str">
        <f>Raw_Data!T1663</f>
        <v>Pending</v>
      </c>
    </row>
    <row r="1664" spans="1:22" x14ac:dyDescent="0.3">
      <c r="A1664" s="13" t="str">
        <f>Raw_Data!A1664</f>
        <v>EMP003</v>
      </c>
      <c r="B1664" s="13" t="str">
        <f>Raw_Data!B1664</f>
        <v>Rahul Verma</v>
      </c>
      <c r="C1664" s="13" t="str">
        <f>Raw_Data!C1664</f>
        <v>Operations</v>
      </c>
      <c r="D1664" s="13" t="str">
        <f>Raw_Data!D1664</f>
        <v>Process Executive</v>
      </c>
      <c r="E1664" s="13" t="str">
        <f>Raw_Data!E1664</f>
        <v>Kolkata</v>
      </c>
      <c r="F1664" s="13" t="str">
        <f>Raw_Data!F1664</f>
        <v>Amit Roy</v>
      </c>
      <c r="G1664" s="14">
        <f>DATE(VALUE(RIGHT(Raw_Data!G1664,4)),VALUE(MID(Raw_Data!G1664,4,2)),VALUE(LEFT(Raw_Data!G1664,2)))</f>
        <v>46210</v>
      </c>
      <c r="H1664" s="13" t="str">
        <f t="shared" si="100"/>
        <v>Jul-2026</v>
      </c>
      <c r="I1664" s="13" t="str">
        <f t="shared" si="101"/>
        <v>Tue</v>
      </c>
      <c r="J1664" s="13" t="str">
        <f>Raw_Data!H1664</f>
        <v>Present</v>
      </c>
      <c r="K1664" s="15">
        <f>IF(Raw_Data!I1664="","",TIMEVALUE(Raw_Data!I1664))</f>
        <v>0.37569444444444444</v>
      </c>
      <c r="L1664" s="15">
        <f>IF(Raw_Data!J1664="","",TIMEVALUE(Raw_Data!J1664))</f>
        <v>0.75972222222222219</v>
      </c>
      <c r="M1664" s="13">
        <f>Raw_Data!K1664</f>
        <v>9.23</v>
      </c>
      <c r="N1664" s="13">
        <f>Raw_Data!L1664</f>
        <v>28</v>
      </c>
      <c r="O1664" s="13">
        <f>Raw_Data!M1664</f>
        <v>27</v>
      </c>
      <c r="P1664" s="13">
        <f t="shared" si="102"/>
        <v>1</v>
      </c>
      <c r="Q1664" s="13">
        <f>Raw_Data!O1664</f>
        <v>28</v>
      </c>
      <c r="R1664" s="16">
        <f t="shared" si="103"/>
        <v>96.428571428571431</v>
      </c>
      <c r="S1664" s="16">
        <f>Raw_Data!Q1664</f>
        <v>96.4</v>
      </c>
      <c r="T1664" s="17">
        <f>Raw_Data!R1664</f>
        <v>1.23</v>
      </c>
      <c r="U1664" s="13" t="str">
        <f>Raw_Data!S1664</f>
        <v>Medium</v>
      </c>
      <c r="V1664" s="13" t="str">
        <f>Raw_Data!T1664</f>
        <v>In Progress</v>
      </c>
    </row>
    <row r="1665" spans="1:22" x14ac:dyDescent="0.3">
      <c r="A1665" s="13" t="str">
        <f>Raw_Data!A1665</f>
        <v>EMP004</v>
      </c>
      <c r="B1665" s="13" t="str">
        <f>Raw_Data!B1665</f>
        <v>Sneha Das</v>
      </c>
      <c r="C1665" s="13" t="str">
        <f>Raw_Data!C1665</f>
        <v>Operations</v>
      </c>
      <c r="D1665" s="13" t="str">
        <f>Raw_Data!D1665</f>
        <v>Senior Executive</v>
      </c>
      <c r="E1665" s="13" t="str">
        <f>Raw_Data!E1665</f>
        <v>Kolkata</v>
      </c>
      <c r="F1665" s="13" t="str">
        <f>Raw_Data!F1665</f>
        <v>Amit Roy</v>
      </c>
      <c r="G1665" s="14">
        <f>DATE(VALUE(RIGHT(Raw_Data!G1665,4)),VALUE(MID(Raw_Data!G1665,4,2)),VALUE(LEFT(Raw_Data!G1665,2)))</f>
        <v>46210</v>
      </c>
      <c r="H1665" s="13" t="str">
        <f t="shared" si="100"/>
        <v>Jul-2026</v>
      </c>
      <c r="I1665" s="13" t="str">
        <f t="shared" si="101"/>
        <v>Tue</v>
      </c>
      <c r="J1665" s="13" t="str">
        <f>Raw_Data!H1665</f>
        <v>Present</v>
      </c>
      <c r="K1665" s="15">
        <f>IF(Raw_Data!I1665="","",TIMEVALUE(Raw_Data!I1665))</f>
        <v>0.41736111111111113</v>
      </c>
      <c r="L1665" s="15">
        <f>IF(Raw_Data!J1665="","",TIMEVALUE(Raw_Data!J1665))</f>
        <v>0.73263888888888884</v>
      </c>
      <c r="M1665" s="13">
        <f>Raw_Data!K1665</f>
        <v>7.58</v>
      </c>
      <c r="N1665" s="13">
        <f>Raw_Data!L1665</f>
        <v>22</v>
      </c>
      <c r="O1665" s="13">
        <f>Raw_Data!M1665</f>
        <v>21</v>
      </c>
      <c r="P1665" s="13">
        <f t="shared" si="102"/>
        <v>1</v>
      </c>
      <c r="Q1665" s="13">
        <f>Raw_Data!O1665</f>
        <v>22</v>
      </c>
      <c r="R1665" s="16">
        <f t="shared" si="103"/>
        <v>95.454545454545453</v>
      </c>
      <c r="S1665" s="16">
        <f>Raw_Data!Q1665</f>
        <v>95.5</v>
      </c>
      <c r="T1665" s="17">
        <f>Raw_Data!R1665</f>
        <v>0</v>
      </c>
      <c r="U1665" s="13" t="str">
        <f>Raw_Data!S1665</f>
        <v>Low</v>
      </c>
      <c r="V1665" s="13" t="str">
        <f>Raw_Data!T1665</f>
        <v>In Progress</v>
      </c>
    </row>
    <row r="1666" spans="1:22" x14ac:dyDescent="0.3">
      <c r="A1666" s="13" t="str">
        <f>Raw_Data!A1666</f>
        <v>EMP005</v>
      </c>
      <c r="B1666" s="13" t="str">
        <f>Raw_Data!B1666</f>
        <v>Vikram Patel</v>
      </c>
      <c r="C1666" s="13" t="str">
        <f>Raw_Data!C1666</f>
        <v>Operations</v>
      </c>
      <c r="D1666" s="13" t="str">
        <f>Raw_Data!D1666</f>
        <v>Process Executive</v>
      </c>
      <c r="E1666" s="13" t="str">
        <f>Raw_Data!E1666</f>
        <v>Kolkata</v>
      </c>
      <c r="F1666" s="13" t="str">
        <f>Raw_Data!F1666</f>
        <v>Amit Roy</v>
      </c>
      <c r="G1666" s="14">
        <f>DATE(VALUE(RIGHT(Raw_Data!G1666,4)),VALUE(MID(Raw_Data!G1666,4,2)),VALUE(LEFT(Raw_Data!G1666,2)))</f>
        <v>46210</v>
      </c>
      <c r="H1666" s="13" t="str">
        <f t="shared" ref="H1666:H1729" si="104">TEXT(G1666,"mmm-yyyy")</f>
        <v>Jul-2026</v>
      </c>
      <c r="I1666" s="13" t="str">
        <f t="shared" ref="I1666:I1729" si="105">TEXT(G1666,"ddd")</f>
        <v>Tue</v>
      </c>
      <c r="J1666" s="13" t="str">
        <f>Raw_Data!H1666</f>
        <v>Present</v>
      </c>
      <c r="K1666" s="15">
        <f>IF(Raw_Data!I1666="","",TIMEVALUE(Raw_Data!I1666))</f>
        <v>0.38333333333333336</v>
      </c>
      <c r="L1666" s="15">
        <f>IF(Raw_Data!J1666="","",TIMEVALUE(Raw_Data!J1666))</f>
        <v>0.74861111111111112</v>
      </c>
      <c r="M1666" s="13">
        <f>Raw_Data!K1666</f>
        <v>8.77</v>
      </c>
      <c r="N1666" s="13">
        <f>Raw_Data!L1666</f>
        <v>27</v>
      </c>
      <c r="O1666" s="13">
        <f>Raw_Data!M1666</f>
        <v>20</v>
      </c>
      <c r="P1666" s="13">
        <f t="shared" ref="P1666:P1729" si="106">N1666-O1666</f>
        <v>7</v>
      </c>
      <c r="Q1666" s="13">
        <f>Raw_Data!O1666</f>
        <v>27</v>
      </c>
      <c r="R1666" s="16">
        <f t="shared" ref="R1666:R1729" si="107">IFERROR(O1666/N1666*100,0)</f>
        <v>74.074074074074076</v>
      </c>
      <c r="S1666" s="16">
        <f>Raw_Data!Q1666</f>
        <v>74.099999999999994</v>
      </c>
      <c r="T1666" s="17">
        <f>Raw_Data!R1666</f>
        <v>0.77</v>
      </c>
      <c r="U1666" s="13" t="str">
        <f>Raw_Data!S1666</f>
        <v>Medium</v>
      </c>
      <c r="V1666" s="13" t="str">
        <f>Raw_Data!T1666</f>
        <v>Pending</v>
      </c>
    </row>
    <row r="1667" spans="1:22" x14ac:dyDescent="0.3">
      <c r="A1667" s="13" t="str">
        <f>Raw_Data!A1667</f>
        <v>EMP006</v>
      </c>
      <c r="B1667" s="13" t="str">
        <f>Raw_Data!B1667</f>
        <v>Ananya Gupta</v>
      </c>
      <c r="C1667" s="13" t="str">
        <f>Raw_Data!C1667</f>
        <v>Finance</v>
      </c>
      <c r="D1667" s="13" t="str">
        <f>Raw_Data!D1667</f>
        <v>Finance Executive</v>
      </c>
      <c r="E1667" s="13" t="str">
        <f>Raw_Data!E1667</f>
        <v>Kolkata</v>
      </c>
      <c r="F1667" s="13" t="str">
        <f>Raw_Data!F1667</f>
        <v>Neha Sen</v>
      </c>
      <c r="G1667" s="14">
        <f>DATE(VALUE(RIGHT(Raw_Data!G1667,4)),VALUE(MID(Raw_Data!G1667,4,2)),VALUE(LEFT(Raw_Data!G1667,2)))</f>
        <v>46210</v>
      </c>
      <c r="H1667" s="13" t="str">
        <f t="shared" si="104"/>
        <v>Jul-2026</v>
      </c>
      <c r="I1667" s="13" t="str">
        <f t="shared" si="105"/>
        <v>Tue</v>
      </c>
      <c r="J1667" s="13" t="str">
        <f>Raw_Data!H1667</f>
        <v>Present</v>
      </c>
      <c r="K1667" s="15">
        <f>IF(Raw_Data!I1667="","",TIMEVALUE(Raw_Data!I1667))</f>
        <v>0.37638888888888888</v>
      </c>
      <c r="L1667" s="15">
        <f>IF(Raw_Data!J1667="","",TIMEVALUE(Raw_Data!J1667))</f>
        <v>0.68333333333333335</v>
      </c>
      <c r="M1667" s="13">
        <f>Raw_Data!K1667</f>
        <v>7.38</v>
      </c>
      <c r="N1667" s="13">
        <f>Raw_Data!L1667</f>
        <v>14</v>
      </c>
      <c r="O1667" s="13">
        <f>Raw_Data!M1667</f>
        <v>12</v>
      </c>
      <c r="P1667" s="13">
        <f t="shared" si="106"/>
        <v>2</v>
      </c>
      <c r="Q1667" s="13">
        <f>Raw_Data!O1667</f>
        <v>14</v>
      </c>
      <c r="R1667" s="16">
        <f t="shared" si="107"/>
        <v>85.714285714285708</v>
      </c>
      <c r="S1667" s="16">
        <f>Raw_Data!Q1667</f>
        <v>85.7</v>
      </c>
      <c r="T1667" s="17">
        <f>Raw_Data!R1667</f>
        <v>0</v>
      </c>
      <c r="U1667" s="13" t="str">
        <f>Raw_Data!S1667</f>
        <v>Low</v>
      </c>
      <c r="V1667" s="13" t="str">
        <f>Raw_Data!T1667</f>
        <v>In Progress</v>
      </c>
    </row>
    <row r="1668" spans="1:22" x14ac:dyDescent="0.3">
      <c r="A1668" s="13" t="str">
        <f>Raw_Data!A1668</f>
        <v>EMP007</v>
      </c>
      <c r="B1668" s="13" t="str">
        <f>Raw_Data!B1668</f>
        <v>Rohan Mehta</v>
      </c>
      <c r="C1668" s="13" t="str">
        <f>Raw_Data!C1668</f>
        <v>Finance</v>
      </c>
      <c r="D1668" s="13" t="str">
        <f>Raw_Data!D1668</f>
        <v>Accounts Executive</v>
      </c>
      <c r="E1668" s="13" t="str">
        <f>Raw_Data!E1668</f>
        <v>Kolkata</v>
      </c>
      <c r="F1668" s="13" t="str">
        <f>Raw_Data!F1668</f>
        <v>Neha Sen</v>
      </c>
      <c r="G1668" s="14">
        <f>DATE(VALUE(RIGHT(Raw_Data!G1668,4)),VALUE(MID(Raw_Data!G1668,4,2)),VALUE(LEFT(Raw_Data!G1668,2)))</f>
        <v>46210</v>
      </c>
      <c r="H1668" s="13" t="str">
        <f t="shared" si="104"/>
        <v>Jul-2026</v>
      </c>
      <c r="I1668" s="13" t="str">
        <f t="shared" si="105"/>
        <v>Tue</v>
      </c>
      <c r="J1668" s="13" t="str">
        <f>Raw_Data!H1668</f>
        <v>Present</v>
      </c>
      <c r="K1668" s="15">
        <f>IF(Raw_Data!I1668="","",TIMEVALUE(Raw_Data!I1668))</f>
        <v>0.37708333333333333</v>
      </c>
      <c r="L1668" s="15">
        <f>IF(Raw_Data!J1668="","",TIMEVALUE(Raw_Data!J1668))</f>
        <v>0.75069444444444444</v>
      </c>
      <c r="M1668" s="13">
        <f>Raw_Data!K1668</f>
        <v>8.9700000000000006</v>
      </c>
      <c r="N1668" s="13">
        <f>Raw_Data!L1668</f>
        <v>7</v>
      </c>
      <c r="O1668" s="13">
        <f>Raw_Data!M1668</f>
        <v>7</v>
      </c>
      <c r="P1668" s="13">
        <f t="shared" si="106"/>
        <v>0</v>
      </c>
      <c r="Q1668" s="13">
        <f>Raw_Data!O1668</f>
        <v>7</v>
      </c>
      <c r="R1668" s="16">
        <f t="shared" si="107"/>
        <v>100</v>
      </c>
      <c r="S1668" s="16">
        <f>Raw_Data!Q1668</f>
        <v>100</v>
      </c>
      <c r="T1668" s="17">
        <f>Raw_Data!R1668</f>
        <v>0.97</v>
      </c>
      <c r="U1668" s="13" t="str">
        <f>Raw_Data!S1668</f>
        <v>Low</v>
      </c>
      <c r="V1668" s="13" t="str">
        <f>Raw_Data!T1668</f>
        <v>Closed</v>
      </c>
    </row>
    <row r="1669" spans="1:22" x14ac:dyDescent="0.3">
      <c r="A1669" s="13" t="str">
        <f>Raw_Data!A1669</f>
        <v>EMP008</v>
      </c>
      <c r="B1669" s="13" t="str">
        <f>Raw_Data!B1669</f>
        <v>Ishita Roy</v>
      </c>
      <c r="C1669" s="13" t="str">
        <f>Raw_Data!C1669</f>
        <v>Finance</v>
      </c>
      <c r="D1669" s="13" t="str">
        <f>Raw_Data!D1669</f>
        <v>Finance Executive</v>
      </c>
      <c r="E1669" s="13" t="str">
        <f>Raw_Data!E1669</f>
        <v>Kolkata</v>
      </c>
      <c r="F1669" s="13" t="str">
        <f>Raw_Data!F1669</f>
        <v>Neha Sen</v>
      </c>
      <c r="G1669" s="14">
        <f>DATE(VALUE(RIGHT(Raw_Data!G1669,4)),VALUE(MID(Raw_Data!G1669,4,2)),VALUE(LEFT(Raw_Data!G1669,2)))</f>
        <v>46210</v>
      </c>
      <c r="H1669" s="13" t="str">
        <f t="shared" si="104"/>
        <v>Jul-2026</v>
      </c>
      <c r="I1669" s="13" t="str">
        <f t="shared" si="105"/>
        <v>Tue</v>
      </c>
      <c r="J1669" s="13" t="str">
        <f>Raw_Data!H1669</f>
        <v>Present</v>
      </c>
      <c r="K1669" s="15">
        <f>IF(Raw_Data!I1669="","",TIMEVALUE(Raw_Data!I1669))</f>
        <v>0.38194444444444442</v>
      </c>
      <c r="L1669" s="15">
        <f>IF(Raw_Data!J1669="","",TIMEVALUE(Raw_Data!J1669))</f>
        <v>0.72430555555555554</v>
      </c>
      <c r="M1669" s="13">
        <f>Raw_Data!K1669</f>
        <v>8.2200000000000006</v>
      </c>
      <c r="N1669" s="13">
        <f>Raw_Data!L1669</f>
        <v>15</v>
      </c>
      <c r="O1669" s="13">
        <f>Raw_Data!M1669</f>
        <v>13</v>
      </c>
      <c r="P1669" s="13">
        <f t="shared" si="106"/>
        <v>2</v>
      </c>
      <c r="Q1669" s="13">
        <f>Raw_Data!O1669</f>
        <v>15</v>
      </c>
      <c r="R1669" s="16">
        <f t="shared" si="107"/>
        <v>86.666666666666671</v>
      </c>
      <c r="S1669" s="16">
        <f>Raw_Data!Q1669</f>
        <v>86.7</v>
      </c>
      <c r="T1669" s="17">
        <f>Raw_Data!R1669</f>
        <v>0.22</v>
      </c>
      <c r="U1669" s="13" t="str">
        <f>Raw_Data!S1669</f>
        <v>Low</v>
      </c>
      <c r="V1669" s="13" t="str">
        <f>Raw_Data!T1669</f>
        <v>In Progress</v>
      </c>
    </row>
    <row r="1670" spans="1:22" x14ac:dyDescent="0.3">
      <c r="A1670" s="13" t="str">
        <f>Raw_Data!A1670</f>
        <v>EMP009</v>
      </c>
      <c r="B1670" s="13" t="str">
        <f>Raw_Data!B1670</f>
        <v>Arjun Nair</v>
      </c>
      <c r="C1670" s="13" t="str">
        <f>Raw_Data!C1670</f>
        <v>Sales</v>
      </c>
      <c r="D1670" s="13" t="str">
        <f>Raw_Data!D1670</f>
        <v>Sales Executive</v>
      </c>
      <c r="E1670" s="13" t="str">
        <f>Raw_Data!E1670</f>
        <v>Kolkata</v>
      </c>
      <c r="F1670" s="13" t="str">
        <f>Raw_Data!F1670</f>
        <v>Sourav Das</v>
      </c>
      <c r="G1670" s="14">
        <f>DATE(VALUE(RIGHT(Raw_Data!G1670,4)),VALUE(MID(Raw_Data!G1670,4,2)),VALUE(LEFT(Raw_Data!G1670,2)))</f>
        <v>46210</v>
      </c>
      <c r="H1670" s="13" t="str">
        <f t="shared" si="104"/>
        <v>Jul-2026</v>
      </c>
      <c r="I1670" s="13" t="str">
        <f t="shared" si="105"/>
        <v>Tue</v>
      </c>
      <c r="J1670" s="13" t="str">
        <f>Raw_Data!H1670</f>
        <v>Leave</v>
      </c>
      <c r="K1670" s="15" t="str">
        <f>IF(Raw_Data!I1670="","",TIMEVALUE(Raw_Data!I1670))</f>
        <v/>
      </c>
      <c r="L1670" s="15" t="str">
        <f>IF(Raw_Data!J1670="","",TIMEVALUE(Raw_Data!J1670))</f>
        <v/>
      </c>
      <c r="M1670" s="13">
        <f>Raw_Data!K1670</f>
        <v>0</v>
      </c>
      <c r="N1670" s="13">
        <f>Raw_Data!L1670</f>
        <v>0</v>
      </c>
      <c r="O1670" s="13">
        <f>Raw_Data!M1670</f>
        <v>0</v>
      </c>
      <c r="P1670" s="13">
        <f t="shared" si="106"/>
        <v>0</v>
      </c>
      <c r="Q1670" s="13">
        <f>Raw_Data!O1670</f>
        <v>0</v>
      </c>
      <c r="R1670" s="16">
        <f t="shared" si="107"/>
        <v>0</v>
      </c>
      <c r="S1670" s="16">
        <f>Raw_Data!Q1670</f>
        <v>0</v>
      </c>
      <c r="T1670" s="17">
        <f>Raw_Data!R1670</f>
        <v>0</v>
      </c>
      <c r="U1670" s="13" t="str">
        <f>Raw_Data!S1670</f>
        <v>Low</v>
      </c>
      <c r="V1670" s="13" t="str">
        <f>Raw_Data!T1670</f>
        <v>Closed</v>
      </c>
    </row>
    <row r="1671" spans="1:22" x14ac:dyDescent="0.3">
      <c r="A1671" s="13" t="str">
        <f>Raw_Data!A1671</f>
        <v>EMP010</v>
      </c>
      <c r="B1671" s="13" t="str">
        <f>Raw_Data!B1671</f>
        <v>Meera Kapoor</v>
      </c>
      <c r="C1671" s="13" t="str">
        <f>Raw_Data!C1671</f>
        <v>Sales</v>
      </c>
      <c r="D1671" s="13" t="str">
        <f>Raw_Data!D1671</f>
        <v>Sales Executive</v>
      </c>
      <c r="E1671" s="13" t="str">
        <f>Raw_Data!E1671</f>
        <v>Kolkata</v>
      </c>
      <c r="F1671" s="13" t="str">
        <f>Raw_Data!F1671</f>
        <v>Sourav Das</v>
      </c>
      <c r="G1671" s="14">
        <f>DATE(VALUE(RIGHT(Raw_Data!G1671,4)),VALUE(MID(Raw_Data!G1671,4,2)),VALUE(LEFT(Raw_Data!G1671,2)))</f>
        <v>46210</v>
      </c>
      <c r="H1671" s="13" t="str">
        <f t="shared" si="104"/>
        <v>Jul-2026</v>
      </c>
      <c r="I1671" s="13" t="str">
        <f t="shared" si="105"/>
        <v>Tue</v>
      </c>
      <c r="J1671" s="13" t="str">
        <f>Raw_Data!H1671</f>
        <v>Present</v>
      </c>
      <c r="K1671" s="15">
        <f>IF(Raw_Data!I1671="","",TIMEVALUE(Raw_Data!I1671))</f>
        <v>0.42291666666666666</v>
      </c>
      <c r="L1671" s="15">
        <f>IF(Raw_Data!J1671="","",TIMEVALUE(Raw_Data!J1671))</f>
        <v>0.76527777777777772</v>
      </c>
      <c r="M1671" s="13">
        <f>Raw_Data!K1671</f>
        <v>8.23</v>
      </c>
      <c r="N1671" s="13">
        <f>Raw_Data!L1671</f>
        <v>15</v>
      </c>
      <c r="O1671" s="13">
        <f>Raw_Data!M1671</f>
        <v>11</v>
      </c>
      <c r="P1671" s="13">
        <f t="shared" si="106"/>
        <v>4</v>
      </c>
      <c r="Q1671" s="13">
        <f>Raw_Data!O1671</f>
        <v>15</v>
      </c>
      <c r="R1671" s="16">
        <f t="shared" si="107"/>
        <v>73.333333333333329</v>
      </c>
      <c r="S1671" s="16">
        <f>Raw_Data!Q1671</f>
        <v>73.3</v>
      </c>
      <c r="T1671" s="17">
        <f>Raw_Data!R1671</f>
        <v>0.23</v>
      </c>
      <c r="U1671" s="13" t="str">
        <f>Raw_Data!S1671</f>
        <v>Medium</v>
      </c>
      <c r="V1671" s="13" t="str">
        <f>Raw_Data!T1671</f>
        <v>Pending</v>
      </c>
    </row>
    <row r="1672" spans="1:22" x14ac:dyDescent="0.3">
      <c r="A1672" s="13" t="str">
        <f>Raw_Data!A1672</f>
        <v>EMP011</v>
      </c>
      <c r="B1672" s="13" t="str">
        <f>Raw_Data!B1672</f>
        <v>Karan Malhotra</v>
      </c>
      <c r="C1672" s="13" t="str">
        <f>Raw_Data!C1672</f>
        <v>Sales</v>
      </c>
      <c r="D1672" s="13" t="str">
        <f>Raw_Data!D1672</f>
        <v>Senior Executive</v>
      </c>
      <c r="E1672" s="13" t="str">
        <f>Raw_Data!E1672</f>
        <v>Kolkata</v>
      </c>
      <c r="F1672" s="13" t="str">
        <f>Raw_Data!F1672</f>
        <v>Sourav Das</v>
      </c>
      <c r="G1672" s="14">
        <f>DATE(VALUE(RIGHT(Raw_Data!G1672,4)),VALUE(MID(Raw_Data!G1672,4,2)),VALUE(LEFT(Raw_Data!G1672,2)))</f>
        <v>46210</v>
      </c>
      <c r="H1672" s="13" t="str">
        <f t="shared" si="104"/>
        <v>Jul-2026</v>
      </c>
      <c r="I1672" s="13" t="str">
        <f t="shared" si="105"/>
        <v>Tue</v>
      </c>
      <c r="J1672" s="13" t="str">
        <f>Raw_Data!H1672</f>
        <v>Present</v>
      </c>
      <c r="K1672" s="15">
        <f>IF(Raw_Data!I1672="","",TIMEVALUE(Raw_Data!I1672))</f>
        <v>0.38680555555555557</v>
      </c>
      <c r="L1672" s="15">
        <f>IF(Raw_Data!J1672="","",TIMEVALUE(Raw_Data!J1672))</f>
        <v>0.73750000000000004</v>
      </c>
      <c r="M1672" s="13">
        <f>Raw_Data!K1672</f>
        <v>8.42</v>
      </c>
      <c r="N1672" s="13">
        <f>Raw_Data!L1672</f>
        <v>8</v>
      </c>
      <c r="O1672" s="13">
        <f>Raw_Data!M1672</f>
        <v>7</v>
      </c>
      <c r="P1672" s="13">
        <f t="shared" si="106"/>
        <v>1</v>
      </c>
      <c r="Q1672" s="13">
        <f>Raw_Data!O1672</f>
        <v>8</v>
      </c>
      <c r="R1672" s="16">
        <f t="shared" si="107"/>
        <v>87.5</v>
      </c>
      <c r="S1672" s="16">
        <f>Raw_Data!Q1672</f>
        <v>87.5</v>
      </c>
      <c r="T1672" s="17">
        <f>Raw_Data!R1672</f>
        <v>0.42</v>
      </c>
      <c r="U1672" s="13" t="str">
        <f>Raw_Data!S1672</f>
        <v>High</v>
      </c>
      <c r="V1672" s="13" t="str">
        <f>Raw_Data!T1672</f>
        <v>In Progress</v>
      </c>
    </row>
    <row r="1673" spans="1:22" x14ac:dyDescent="0.3">
      <c r="A1673" s="13" t="str">
        <f>Raw_Data!A1673</f>
        <v>EMP012</v>
      </c>
      <c r="B1673" s="13" t="str">
        <f>Raw_Data!B1673</f>
        <v>Tanya Bose</v>
      </c>
      <c r="C1673" s="13" t="str">
        <f>Raw_Data!C1673</f>
        <v>HR</v>
      </c>
      <c r="D1673" s="13" t="str">
        <f>Raw_Data!D1673</f>
        <v>HR Executive</v>
      </c>
      <c r="E1673" s="13" t="str">
        <f>Raw_Data!E1673</f>
        <v>Kolkata</v>
      </c>
      <c r="F1673" s="13" t="str">
        <f>Raw_Data!F1673</f>
        <v>Ritu Ghosh</v>
      </c>
      <c r="G1673" s="14">
        <f>DATE(VALUE(RIGHT(Raw_Data!G1673,4)),VALUE(MID(Raw_Data!G1673,4,2)),VALUE(LEFT(Raw_Data!G1673,2)))</f>
        <v>46210</v>
      </c>
      <c r="H1673" s="13" t="str">
        <f t="shared" si="104"/>
        <v>Jul-2026</v>
      </c>
      <c r="I1673" s="13" t="str">
        <f t="shared" si="105"/>
        <v>Tue</v>
      </c>
      <c r="J1673" s="13" t="str">
        <f>Raw_Data!H1673</f>
        <v>Present</v>
      </c>
      <c r="K1673" s="15">
        <f>IF(Raw_Data!I1673="","",TIMEVALUE(Raw_Data!I1673))</f>
        <v>0.38472222222222224</v>
      </c>
      <c r="L1673" s="15">
        <f>IF(Raw_Data!J1673="","",TIMEVALUE(Raw_Data!J1673))</f>
        <v>0.70694444444444449</v>
      </c>
      <c r="M1673" s="13">
        <f>Raw_Data!K1673</f>
        <v>7.74</v>
      </c>
      <c r="N1673" s="13">
        <f>Raw_Data!L1673</f>
        <v>22</v>
      </c>
      <c r="O1673" s="13">
        <f>Raw_Data!M1673</f>
        <v>22</v>
      </c>
      <c r="P1673" s="13">
        <f t="shared" si="106"/>
        <v>0</v>
      </c>
      <c r="Q1673" s="13">
        <f>Raw_Data!O1673</f>
        <v>22</v>
      </c>
      <c r="R1673" s="16">
        <f t="shared" si="107"/>
        <v>100</v>
      </c>
      <c r="S1673" s="16">
        <f>Raw_Data!Q1673</f>
        <v>100</v>
      </c>
      <c r="T1673" s="17">
        <f>Raw_Data!R1673</f>
        <v>0</v>
      </c>
      <c r="U1673" s="13" t="str">
        <f>Raw_Data!S1673</f>
        <v>Low</v>
      </c>
      <c r="V1673" s="13" t="str">
        <f>Raw_Data!T1673</f>
        <v>Closed</v>
      </c>
    </row>
    <row r="1674" spans="1:22" x14ac:dyDescent="0.3">
      <c r="A1674" s="13" t="str">
        <f>Raw_Data!A1674</f>
        <v>EMP013</v>
      </c>
      <c r="B1674" s="13" t="str">
        <f>Raw_Data!B1674</f>
        <v>Aditya Jain</v>
      </c>
      <c r="C1674" s="13" t="str">
        <f>Raw_Data!C1674</f>
        <v>Customer Support</v>
      </c>
      <c r="D1674" s="13" t="str">
        <f>Raw_Data!D1674</f>
        <v>Support Executive</v>
      </c>
      <c r="E1674" s="13" t="str">
        <f>Raw_Data!E1674</f>
        <v>Kolkata</v>
      </c>
      <c r="F1674" s="13" t="str">
        <f>Raw_Data!F1674</f>
        <v>Ritu Ghosh</v>
      </c>
      <c r="G1674" s="14">
        <f>DATE(VALUE(RIGHT(Raw_Data!G1674,4)),VALUE(MID(Raw_Data!G1674,4,2)),VALUE(LEFT(Raw_Data!G1674,2)))</f>
        <v>46210</v>
      </c>
      <c r="H1674" s="13" t="str">
        <f t="shared" si="104"/>
        <v>Jul-2026</v>
      </c>
      <c r="I1674" s="13" t="str">
        <f t="shared" si="105"/>
        <v>Tue</v>
      </c>
      <c r="J1674" s="13" t="str">
        <f>Raw_Data!H1674</f>
        <v>Present</v>
      </c>
      <c r="K1674" s="15">
        <f>IF(Raw_Data!I1674="","",TIMEVALUE(Raw_Data!I1674))</f>
        <v>0.38472222222222224</v>
      </c>
      <c r="L1674" s="15">
        <f>IF(Raw_Data!J1674="","",TIMEVALUE(Raw_Data!J1674))</f>
        <v>0.72152777777777777</v>
      </c>
      <c r="M1674" s="13">
        <f>Raw_Data!K1674</f>
        <v>8.09</v>
      </c>
      <c r="N1674" s="13">
        <f>Raw_Data!L1674</f>
        <v>21</v>
      </c>
      <c r="O1674" s="13">
        <f>Raw_Data!M1674</f>
        <v>17</v>
      </c>
      <c r="P1674" s="13">
        <f t="shared" si="106"/>
        <v>4</v>
      </c>
      <c r="Q1674" s="13">
        <f>Raw_Data!O1674</f>
        <v>21</v>
      </c>
      <c r="R1674" s="16">
        <f t="shared" si="107"/>
        <v>80.952380952380949</v>
      </c>
      <c r="S1674" s="16">
        <f>Raw_Data!Q1674</f>
        <v>81</v>
      </c>
      <c r="T1674" s="17">
        <f>Raw_Data!R1674</f>
        <v>0.09</v>
      </c>
      <c r="U1674" s="13" t="str">
        <f>Raw_Data!S1674</f>
        <v>High</v>
      </c>
      <c r="V1674" s="13" t="str">
        <f>Raw_Data!T1674</f>
        <v>Pending</v>
      </c>
    </row>
    <row r="1675" spans="1:22" x14ac:dyDescent="0.3">
      <c r="A1675" s="13" t="str">
        <f>Raw_Data!A1675</f>
        <v>EMP014</v>
      </c>
      <c r="B1675" s="13" t="str">
        <f>Raw_Data!B1675</f>
        <v>Neha Agarwal</v>
      </c>
      <c r="C1675" s="13" t="str">
        <f>Raw_Data!C1675</f>
        <v>Customer Support</v>
      </c>
      <c r="D1675" s="13" t="str">
        <f>Raw_Data!D1675</f>
        <v>Support Executive</v>
      </c>
      <c r="E1675" s="13" t="str">
        <f>Raw_Data!E1675</f>
        <v>Kolkata</v>
      </c>
      <c r="F1675" s="13" t="str">
        <f>Raw_Data!F1675</f>
        <v>Ritu Ghosh</v>
      </c>
      <c r="G1675" s="14">
        <f>DATE(VALUE(RIGHT(Raw_Data!G1675,4)),VALUE(MID(Raw_Data!G1675,4,2)),VALUE(LEFT(Raw_Data!G1675,2)))</f>
        <v>46210</v>
      </c>
      <c r="H1675" s="13" t="str">
        <f t="shared" si="104"/>
        <v>Jul-2026</v>
      </c>
      <c r="I1675" s="13" t="str">
        <f t="shared" si="105"/>
        <v>Tue</v>
      </c>
      <c r="J1675" s="13" t="str">
        <f>Raw_Data!H1675</f>
        <v>Leave</v>
      </c>
      <c r="K1675" s="15" t="str">
        <f>IF(Raw_Data!I1675="","",TIMEVALUE(Raw_Data!I1675))</f>
        <v/>
      </c>
      <c r="L1675" s="15" t="str">
        <f>IF(Raw_Data!J1675="","",TIMEVALUE(Raw_Data!J1675))</f>
        <v/>
      </c>
      <c r="M1675" s="13">
        <f>Raw_Data!K1675</f>
        <v>0</v>
      </c>
      <c r="N1675" s="13">
        <f>Raw_Data!L1675</f>
        <v>0</v>
      </c>
      <c r="O1675" s="13">
        <f>Raw_Data!M1675</f>
        <v>0</v>
      </c>
      <c r="P1675" s="13">
        <f t="shared" si="106"/>
        <v>0</v>
      </c>
      <c r="Q1675" s="13">
        <f>Raw_Data!O1675</f>
        <v>0</v>
      </c>
      <c r="R1675" s="16">
        <f t="shared" si="107"/>
        <v>0</v>
      </c>
      <c r="S1675" s="16">
        <f>Raw_Data!Q1675</f>
        <v>0</v>
      </c>
      <c r="T1675" s="17">
        <f>Raw_Data!R1675</f>
        <v>0</v>
      </c>
      <c r="U1675" s="13" t="str">
        <f>Raw_Data!S1675</f>
        <v>Low</v>
      </c>
      <c r="V1675" s="13" t="str">
        <f>Raw_Data!T1675</f>
        <v>Closed</v>
      </c>
    </row>
    <row r="1676" spans="1:22" x14ac:dyDescent="0.3">
      <c r="A1676" s="13" t="str">
        <f>Raw_Data!A1676</f>
        <v>EMP015</v>
      </c>
      <c r="B1676" s="13" t="str">
        <f>Raw_Data!B1676</f>
        <v>Siddharth Roy</v>
      </c>
      <c r="C1676" s="13" t="str">
        <f>Raw_Data!C1676</f>
        <v>Customer Support</v>
      </c>
      <c r="D1676" s="13" t="str">
        <f>Raw_Data!D1676</f>
        <v>Senior Executive</v>
      </c>
      <c r="E1676" s="13" t="str">
        <f>Raw_Data!E1676</f>
        <v>Kolkata</v>
      </c>
      <c r="F1676" s="13" t="str">
        <f>Raw_Data!F1676</f>
        <v>Ritu Ghosh</v>
      </c>
      <c r="G1676" s="14">
        <f>DATE(VALUE(RIGHT(Raw_Data!G1676,4)),VALUE(MID(Raw_Data!G1676,4,2)),VALUE(LEFT(Raw_Data!G1676,2)))</f>
        <v>46210</v>
      </c>
      <c r="H1676" s="13" t="str">
        <f t="shared" si="104"/>
        <v>Jul-2026</v>
      </c>
      <c r="I1676" s="13" t="str">
        <f t="shared" si="105"/>
        <v>Tue</v>
      </c>
      <c r="J1676" s="13" t="str">
        <f>Raw_Data!H1676</f>
        <v>Present</v>
      </c>
      <c r="K1676" s="15">
        <f>IF(Raw_Data!I1676="","",TIMEVALUE(Raw_Data!I1676))</f>
        <v>0.37916666666666665</v>
      </c>
      <c r="L1676" s="15">
        <f>IF(Raw_Data!J1676="","",TIMEVALUE(Raw_Data!J1676))</f>
        <v>0.76527777777777772</v>
      </c>
      <c r="M1676" s="13">
        <f>Raw_Data!K1676</f>
        <v>9.2799999999999994</v>
      </c>
      <c r="N1676" s="13">
        <f>Raw_Data!L1676</f>
        <v>25</v>
      </c>
      <c r="O1676" s="13">
        <f>Raw_Data!M1676</f>
        <v>22</v>
      </c>
      <c r="P1676" s="13">
        <f t="shared" si="106"/>
        <v>3</v>
      </c>
      <c r="Q1676" s="13">
        <f>Raw_Data!O1676</f>
        <v>25</v>
      </c>
      <c r="R1676" s="16">
        <f t="shared" si="107"/>
        <v>88</v>
      </c>
      <c r="S1676" s="16">
        <f>Raw_Data!Q1676</f>
        <v>88</v>
      </c>
      <c r="T1676" s="17">
        <f>Raw_Data!R1676</f>
        <v>1.28</v>
      </c>
      <c r="U1676" s="13" t="str">
        <f>Raw_Data!S1676</f>
        <v>Low</v>
      </c>
      <c r="V1676" s="13" t="str">
        <f>Raw_Data!T1676</f>
        <v>In Progress</v>
      </c>
    </row>
    <row r="1677" spans="1:22" x14ac:dyDescent="0.3">
      <c r="A1677" s="13" t="str">
        <f>Raw_Data!A1677</f>
        <v>EMP016</v>
      </c>
      <c r="B1677" s="13" t="str">
        <f>Raw_Data!B1677</f>
        <v>Pooja Saha</v>
      </c>
      <c r="C1677" s="13" t="str">
        <f>Raw_Data!C1677</f>
        <v>Operations</v>
      </c>
      <c r="D1677" s="13" t="str">
        <f>Raw_Data!D1677</f>
        <v>Process Executive</v>
      </c>
      <c r="E1677" s="13" t="str">
        <f>Raw_Data!E1677</f>
        <v>Durgapur</v>
      </c>
      <c r="F1677" s="13" t="str">
        <f>Raw_Data!F1677</f>
        <v>Amit Roy</v>
      </c>
      <c r="G1677" s="14">
        <f>DATE(VALUE(RIGHT(Raw_Data!G1677,4)),VALUE(MID(Raw_Data!G1677,4,2)),VALUE(LEFT(Raw_Data!G1677,2)))</f>
        <v>46210</v>
      </c>
      <c r="H1677" s="13" t="str">
        <f t="shared" si="104"/>
        <v>Jul-2026</v>
      </c>
      <c r="I1677" s="13" t="str">
        <f t="shared" si="105"/>
        <v>Tue</v>
      </c>
      <c r="J1677" s="13" t="str">
        <f>Raw_Data!H1677</f>
        <v>Present</v>
      </c>
      <c r="K1677" s="15">
        <f>IF(Raw_Data!I1677="","",TIMEVALUE(Raw_Data!I1677))</f>
        <v>0.42777777777777776</v>
      </c>
      <c r="L1677" s="15">
        <f>IF(Raw_Data!J1677="","",TIMEVALUE(Raw_Data!J1677))</f>
        <v>0.8</v>
      </c>
      <c r="M1677" s="13">
        <f>Raw_Data!K1677</f>
        <v>8.94</v>
      </c>
      <c r="N1677" s="13">
        <f>Raw_Data!L1677</f>
        <v>20</v>
      </c>
      <c r="O1677" s="13">
        <f>Raw_Data!M1677</f>
        <v>19</v>
      </c>
      <c r="P1677" s="13">
        <f t="shared" si="106"/>
        <v>1</v>
      </c>
      <c r="Q1677" s="13">
        <f>Raw_Data!O1677</f>
        <v>20</v>
      </c>
      <c r="R1677" s="16">
        <f t="shared" si="107"/>
        <v>95</v>
      </c>
      <c r="S1677" s="16">
        <f>Raw_Data!Q1677</f>
        <v>95</v>
      </c>
      <c r="T1677" s="17">
        <f>Raw_Data!R1677</f>
        <v>0.94</v>
      </c>
      <c r="U1677" s="13" t="str">
        <f>Raw_Data!S1677</f>
        <v>Low</v>
      </c>
      <c r="V1677" s="13" t="str">
        <f>Raw_Data!T1677</f>
        <v>In Progress</v>
      </c>
    </row>
    <row r="1678" spans="1:22" x14ac:dyDescent="0.3">
      <c r="A1678" s="13" t="str">
        <f>Raw_Data!A1678</f>
        <v>EMP017</v>
      </c>
      <c r="B1678" s="13" t="str">
        <f>Raw_Data!B1678</f>
        <v>Abhishek Paul</v>
      </c>
      <c r="C1678" s="13" t="str">
        <f>Raw_Data!C1678</f>
        <v>Operations</v>
      </c>
      <c r="D1678" s="13" t="str">
        <f>Raw_Data!D1678</f>
        <v>Process Executive</v>
      </c>
      <c r="E1678" s="13" t="str">
        <f>Raw_Data!E1678</f>
        <v>Durgapur</v>
      </c>
      <c r="F1678" s="13" t="str">
        <f>Raw_Data!F1678</f>
        <v>Amit Roy</v>
      </c>
      <c r="G1678" s="14">
        <f>DATE(VALUE(RIGHT(Raw_Data!G1678,4)),VALUE(MID(Raw_Data!G1678,4,2)),VALUE(LEFT(Raw_Data!G1678,2)))</f>
        <v>46210</v>
      </c>
      <c r="H1678" s="13" t="str">
        <f t="shared" si="104"/>
        <v>Jul-2026</v>
      </c>
      <c r="I1678" s="13" t="str">
        <f t="shared" si="105"/>
        <v>Tue</v>
      </c>
      <c r="J1678" s="13" t="str">
        <f>Raw_Data!H1678</f>
        <v>Present</v>
      </c>
      <c r="K1678" s="15">
        <f>IF(Raw_Data!I1678="","",TIMEVALUE(Raw_Data!I1678))</f>
        <v>0.37777777777777777</v>
      </c>
      <c r="L1678" s="15">
        <f>IF(Raw_Data!J1678="","",TIMEVALUE(Raw_Data!J1678))</f>
        <v>0.68125000000000002</v>
      </c>
      <c r="M1678" s="13">
        <f>Raw_Data!K1678</f>
        <v>7.29</v>
      </c>
      <c r="N1678" s="13">
        <f>Raw_Data!L1678</f>
        <v>22</v>
      </c>
      <c r="O1678" s="13">
        <f>Raw_Data!M1678</f>
        <v>21</v>
      </c>
      <c r="P1678" s="13">
        <f t="shared" si="106"/>
        <v>1</v>
      </c>
      <c r="Q1678" s="13">
        <f>Raw_Data!O1678</f>
        <v>22</v>
      </c>
      <c r="R1678" s="16">
        <f t="shared" si="107"/>
        <v>95.454545454545453</v>
      </c>
      <c r="S1678" s="16">
        <f>Raw_Data!Q1678</f>
        <v>95.5</v>
      </c>
      <c r="T1678" s="17">
        <f>Raw_Data!R1678</f>
        <v>0</v>
      </c>
      <c r="U1678" s="13" t="str">
        <f>Raw_Data!S1678</f>
        <v>Medium</v>
      </c>
      <c r="V1678" s="13" t="str">
        <f>Raw_Data!T1678</f>
        <v>In Progress</v>
      </c>
    </row>
    <row r="1679" spans="1:22" x14ac:dyDescent="0.3">
      <c r="A1679" s="13" t="str">
        <f>Raw_Data!A1679</f>
        <v>EMP018</v>
      </c>
      <c r="B1679" s="13" t="str">
        <f>Raw_Data!B1679</f>
        <v>Nandini Ghosh</v>
      </c>
      <c r="C1679" s="13" t="str">
        <f>Raw_Data!C1679</f>
        <v>Finance</v>
      </c>
      <c r="D1679" s="13" t="str">
        <f>Raw_Data!D1679</f>
        <v>Finance Executive</v>
      </c>
      <c r="E1679" s="13" t="str">
        <f>Raw_Data!E1679</f>
        <v>Durgapur</v>
      </c>
      <c r="F1679" s="13" t="str">
        <f>Raw_Data!F1679</f>
        <v>Neha Sen</v>
      </c>
      <c r="G1679" s="14">
        <f>DATE(VALUE(RIGHT(Raw_Data!G1679,4)),VALUE(MID(Raw_Data!G1679,4,2)),VALUE(LEFT(Raw_Data!G1679,2)))</f>
        <v>46210</v>
      </c>
      <c r="H1679" s="13" t="str">
        <f t="shared" si="104"/>
        <v>Jul-2026</v>
      </c>
      <c r="I1679" s="13" t="str">
        <f t="shared" si="105"/>
        <v>Tue</v>
      </c>
      <c r="J1679" s="13" t="str">
        <f>Raw_Data!H1679</f>
        <v>Present</v>
      </c>
      <c r="K1679" s="15">
        <f>IF(Raw_Data!I1679="","",TIMEVALUE(Raw_Data!I1679))</f>
        <v>0.37916666666666665</v>
      </c>
      <c r="L1679" s="15">
        <f>IF(Raw_Data!J1679="","",TIMEVALUE(Raw_Data!J1679))</f>
        <v>0.75416666666666665</v>
      </c>
      <c r="M1679" s="13">
        <f>Raw_Data!K1679</f>
        <v>9.01</v>
      </c>
      <c r="N1679" s="13">
        <f>Raw_Data!L1679</f>
        <v>17</v>
      </c>
      <c r="O1679" s="13">
        <f>Raw_Data!M1679</f>
        <v>13</v>
      </c>
      <c r="P1679" s="13">
        <f t="shared" si="106"/>
        <v>4</v>
      </c>
      <c r="Q1679" s="13">
        <f>Raw_Data!O1679</f>
        <v>17</v>
      </c>
      <c r="R1679" s="16">
        <f t="shared" si="107"/>
        <v>76.470588235294116</v>
      </c>
      <c r="S1679" s="16">
        <f>Raw_Data!Q1679</f>
        <v>76.5</v>
      </c>
      <c r="T1679" s="17">
        <f>Raw_Data!R1679</f>
        <v>1.01</v>
      </c>
      <c r="U1679" s="13" t="str">
        <f>Raw_Data!S1679</f>
        <v>Medium</v>
      </c>
      <c r="V1679" s="13" t="str">
        <f>Raw_Data!T1679</f>
        <v>Pending</v>
      </c>
    </row>
    <row r="1680" spans="1:22" x14ac:dyDescent="0.3">
      <c r="A1680" s="13" t="str">
        <f>Raw_Data!A1680</f>
        <v>EMP019</v>
      </c>
      <c r="B1680" s="13" t="str">
        <f>Raw_Data!B1680</f>
        <v>Manish Kumar</v>
      </c>
      <c r="C1680" s="13" t="str">
        <f>Raw_Data!C1680</f>
        <v>Sales</v>
      </c>
      <c r="D1680" s="13" t="str">
        <f>Raw_Data!D1680</f>
        <v>Sales Executive</v>
      </c>
      <c r="E1680" s="13" t="str">
        <f>Raw_Data!E1680</f>
        <v>Durgapur</v>
      </c>
      <c r="F1680" s="13" t="str">
        <f>Raw_Data!F1680</f>
        <v>Sourav Das</v>
      </c>
      <c r="G1680" s="14">
        <f>DATE(VALUE(RIGHT(Raw_Data!G1680,4)),VALUE(MID(Raw_Data!G1680,4,2)),VALUE(LEFT(Raw_Data!G1680,2)))</f>
        <v>46210</v>
      </c>
      <c r="H1680" s="13" t="str">
        <f t="shared" si="104"/>
        <v>Jul-2026</v>
      </c>
      <c r="I1680" s="13" t="str">
        <f t="shared" si="105"/>
        <v>Tue</v>
      </c>
      <c r="J1680" s="13" t="str">
        <f>Raw_Data!H1680</f>
        <v>Present</v>
      </c>
      <c r="K1680" s="15">
        <f>IF(Raw_Data!I1680="","",TIMEVALUE(Raw_Data!I1680))</f>
        <v>0.42777777777777776</v>
      </c>
      <c r="L1680" s="15">
        <f>IF(Raw_Data!J1680="","",TIMEVALUE(Raw_Data!J1680))</f>
        <v>0.78263888888888888</v>
      </c>
      <c r="M1680" s="13">
        <f>Raw_Data!K1680</f>
        <v>8.5299999999999994</v>
      </c>
      <c r="N1680" s="13">
        <f>Raw_Data!L1680</f>
        <v>13</v>
      </c>
      <c r="O1680" s="13">
        <f>Raw_Data!M1680</f>
        <v>12</v>
      </c>
      <c r="P1680" s="13">
        <f t="shared" si="106"/>
        <v>1</v>
      </c>
      <c r="Q1680" s="13">
        <f>Raw_Data!O1680</f>
        <v>13</v>
      </c>
      <c r="R1680" s="16">
        <f t="shared" si="107"/>
        <v>92.307692307692307</v>
      </c>
      <c r="S1680" s="16">
        <f>Raw_Data!Q1680</f>
        <v>92.3</v>
      </c>
      <c r="T1680" s="17">
        <f>Raw_Data!R1680</f>
        <v>0.53</v>
      </c>
      <c r="U1680" s="13" t="str">
        <f>Raw_Data!S1680</f>
        <v>Medium</v>
      </c>
      <c r="V1680" s="13" t="str">
        <f>Raw_Data!T1680</f>
        <v>In Progress</v>
      </c>
    </row>
    <row r="1681" spans="1:22" x14ac:dyDescent="0.3">
      <c r="A1681" s="13" t="str">
        <f>Raw_Data!A1681</f>
        <v>EMP020</v>
      </c>
      <c r="B1681" s="13" t="str">
        <f>Raw_Data!B1681</f>
        <v>Riya Chatterjee</v>
      </c>
      <c r="C1681" s="13" t="str">
        <f>Raw_Data!C1681</f>
        <v>Customer Support</v>
      </c>
      <c r="D1681" s="13" t="str">
        <f>Raw_Data!D1681</f>
        <v>Support Executive</v>
      </c>
      <c r="E1681" s="13" t="str">
        <f>Raw_Data!E1681</f>
        <v>Durgapur</v>
      </c>
      <c r="F1681" s="13" t="str">
        <f>Raw_Data!F1681</f>
        <v>Ritu Ghosh</v>
      </c>
      <c r="G1681" s="14">
        <f>DATE(VALUE(RIGHT(Raw_Data!G1681,4)),VALUE(MID(Raw_Data!G1681,4,2)),VALUE(LEFT(Raw_Data!G1681,2)))</f>
        <v>46210</v>
      </c>
      <c r="H1681" s="13" t="str">
        <f t="shared" si="104"/>
        <v>Jul-2026</v>
      </c>
      <c r="I1681" s="13" t="str">
        <f t="shared" si="105"/>
        <v>Tue</v>
      </c>
      <c r="J1681" s="13" t="str">
        <f>Raw_Data!H1681</f>
        <v>Late</v>
      </c>
      <c r="K1681" s="15">
        <f>IF(Raw_Data!I1681="","",TIMEVALUE(Raw_Data!I1681))</f>
        <v>0.43194444444444446</v>
      </c>
      <c r="L1681" s="15">
        <f>IF(Raw_Data!J1681="","",TIMEVALUE(Raw_Data!J1681))</f>
        <v>0.73958333333333337</v>
      </c>
      <c r="M1681" s="13">
        <f>Raw_Data!K1681</f>
        <v>7.39</v>
      </c>
      <c r="N1681" s="13">
        <f>Raw_Data!L1681</f>
        <v>28</v>
      </c>
      <c r="O1681" s="13">
        <f>Raw_Data!M1681</f>
        <v>25</v>
      </c>
      <c r="P1681" s="13">
        <f t="shared" si="106"/>
        <v>3</v>
      </c>
      <c r="Q1681" s="13">
        <f>Raw_Data!O1681</f>
        <v>28</v>
      </c>
      <c r="R1681" s="16">
        <f t="shared" si="107"/>
        <v>89.285714285714292</v>
      </c>
      <c r="S1681" s="16">
        <f>Raw_Data!Q1681</f>
        <v>89.3</v>
      </c>
      <c r="T1681" s="17">
        <f>Raw_Data!R1681</f>
        <v>0</v>
      </c>
      <c r="U1681" s="13" t="str">
        <f>Raw_Data!S1681</f>
        <v>Low</v>
      </c>
      <c r="V1681" s="13" t="str">
        <f>Raw_Data!T1681</f>
        <v>In Progress</v>
      </c>
    </row>
    <row r="1682" spans="1:22" x14ac:dyDescent="0.3">
      <c r="A1682" s="13" t="str">
        <f>Raw_Data!A1682</f>
        <v>EMP001</v>
      </c>
      <c r="B1682" s="13" t="str">
        <f>Raw_Data!B1682</f>
        <v>Aarav Sharma</v>
      </c>
      <c r="C1682" s="13" t="str">
        <f>Raw_Data!C1682</f>
        <v>Operations</v>
      </c>
      <c r="D1682" s="13" t="str">
        <f>Raw_Data!D1682</f>
        <v>MIS Executive</v>
      </c>
      <c r="E1682" s="13" t="str">
        <f>Raw_Data!E1682</f>
        <v>Kolkata</v>
      </c>
      <c r="F1682" s="13" t="str">
        <f>Raw_Data!F1682</f>
        <v>Amit Roy</v>
      </c>
      <c r="G1682" s="14">
        <f>DATE(VALUE(RIGHT(Raw_Data!G1682,4)),VALUE(MID(Raw_Data!G1682,4,2)),VALUE(LEFT(Raw_Data!G1682,2)))</f>
        <v>46211</v>
      </c>
      <c r="H1682" s="13" t="str">
        <f t="shared" si="104"/>
        <v>Jul-2026</v>
      </c>
      <c r="I1682" s="13" t="str">
        <f t="shared" si="105"/>
        <v>Wed</v>
      </c>
      <c r="J1682" s="13" t="str">
        <f>Raw_Data!H1682</f>
        <v>Present</v>
      </c>
      <c r="K1682" s="15">
        <f>IF(Raw_Data!I1682="","",TIMEVALUE(Raw_Data!I1682))</f>
        <v>0.37569444444444444</v>
      </c>
      <c r="L1682" s="15">
        <f>IF(Raw_Data!J1682="","",TIMEVALUE(Raw_Data!J1682))</f>
        <v>0.76388888888888884</v>
      </c>
      <c r="M1682" s="13">
        <f>Raw_Data!K1682</f>
        <v>9.33</v>
      </c>
      <c r="N1682" s="13">
        <f>Raw_Data!L1682</f>
        <v>24</v>
      </c>
      <c r="O1682" s="13">
        <f>Raw_Data!M1682</f>
        <v>21</v>
      </c>
      <c r="P1682" s="13">
        <f t="shared" si="106"/>
        <v>3</v>
      </c>
      <c r="Q1682" s="13">
        <f>Raw_Data!O1682</f>
        <v>24</v>
      </c>
      <c r="R1682" s="16">
        <f t="shared" si="107"/>
        <v>87.5</v>
      </c>
      <c r="S1682" s="16">
        <f>Raw_Data!Q1682</f>
        <v>87.5</v>
      </c>
      <c r="T1682" s="17">
        <f>Raw_Data!R1682</f>
        <v>1.33</v>
      </c>
      <c r="U1682" s="13" t="str">
        <f>Raw_Data!S1682</f>
        <v>Medium</v>
      </c>
      <c r="V1682" s="13" t="str">
        <f>Raw_Data!T1682</f>
        <v>In Progress</v>
      </c>
    </row>
    <row r="1683" spans="1:22" x14ac:dyDescent="0.3">
      <c r="A1683" s="13" t="str">
        <f>Raw_Data!A1683</f>
        <v>EMP002</v>
      </c>
      <c r="B1683" s="13" t="str">
        <f>Raw_Data!B1683</f>
        <v>Priya Singh</v>
      </c>
      <c r="C1683" s="13" t="str">
        <f>Raw_Data!C1683</f>
        <v>Operations</v>
      </c>
      <c r="D1683" s="13" t="str">
        <f>Raw_Data!D1683</f>
        <v>Process Executive</v>
      </c>
      <c r="E1683" s="13" t="str">
        <f>Raw_Data!E1683</f>
        <v>Kolkata</v>
      </c>
      <c r="F1683" s="13" t="str">
        <f>Raw_Data!F1683</f>
        <v>Amit Roy</v>
      </c>
      <c r="G1683" s="14">
        <f>DATE(VALUE(RIGHT(Raw_Data!G1683,4)),VALUE(MID(Raw_Data!G1683,4,2)),VALUE(LEFT(Raw_Data!G1683,2)))</f>
        <v>46211</v>
      </c>
      <c r="H1683" s="13" t="str">
        <f t="shared" si="104"/>
        <v>Jul-2026</v>
      </c>
      <c r="I1683" s="13" t="str">
        <f t="shared" si="105"/>
        <v>Wed</v>
      </c>
      <c r="J1683" s="13" t="str">
        <f>Raw_Data!H1683</f>
        <v>Present</v>
      </c>
      <c r="K1683" s="15">
        <f>IF(Raw_Data!I1683="","",TIMEVALUE(Raw_Data!I1683))</f>
        <v>0.38680555555555557</v>
      </c>
      <c r="L1683" s="15">
        <f>IF(Raw_Data!J1683="","",TIMEVALUE(Raw_Data!J1683))</f>
        <v>0.72847222222222219</v>
      </c>
      <c r="M1683" s="13">
        <f>Raw_Data!K1683</f>
        <v>8.1999999999999993</v>
      </c>
      <c r="N1683" s="13">
        <f>Raw_Data!L1683</f>
        <v>26</v>
      </c>
      <c r="O1683" s="13">
        <f>Raw_Data!M1683</f>
        <v>26</v>
      </c>
      <c r="P1683" s="13">
        <f t="shared" si="106"/>
        <v>0</v>
      </c>
      <c r="Q1683" s="13">
        <f>Raw_Data!O1683</f>
        <v>26</v>
      </c>
      <c r="R1683" s="16">
        <f t="shared" si="107"/>
        <v>100</v>
      </c>
      <c r="S1683" s="16">
        <f>Raw_Data!Q1683</f>
        <v>100</v>
      </c>
      <c r="T1683" s="17">
        <f>Raw_Data!R1683</f>
        <v>0.2</v>
      </c>
      <c r="U1683" s="13" t="str">
        <f>Raw_Data!S1683</f>
        <v>Low</v>
      </c>
      <c r="V1683" s="13" t="str">
        <f>Raw_Data!T1683</f>
        <v>Closed</v>
      </c>
    </row>
    <row r="1684" spans="1:22" x14ac:dyDescent="0.3">
      <c r="A1684" s="13" t="str">
        <f>Raw_Data!A1684</f>
        <v>EMP003</v>
      </c>
      <c r="B1684" s="13" t="str">
        <f>Raw_Data!B1684</f>
        <v>Rahul Verma</v>
      </c>
      <c r="C1684" s="13" t="str">
        <f>Raw_Data!C1684</f>
        <v>Operations</v>
      </c>
      <c r="D1684" s="13" t="str">
        <f>Raw_Data!D1684</f>
        <v>Process Executive</v>
      </c>
      <c r="E1684" s="13" t="str">
        <f>Raw_Data!E1684</f>
        <v>Kolkata</v>
      </c>
      <c r="F1684" s="13" t="str">
        <f>Raw_Data!F1684</f>
        <v>Amit Roy</v>
      </c>
      <c r="G1684" s="14">
        <f>DATE(VALUE(RIGHT(Raw_Data!G1684,4)),VALUE(MID(Raw_Data!G1684,4,2)),VALUE(LEFT(Raw_Data!G1684,2)))</f>
        <v>46211</v>
      </c>
      <c r="H1684" s="13" t="str">
        <f t="shared" si="104"/>
        <v>Jul-2026</v>
      </c>
      <c r="I1684" s="13" t="str">
        <f t="shared" si="105"/>
        <v>Wed</v>
      </c>
      <c r="J1684" s="13" t="str">
        <f>Raw_Data!H1684</f>
        <v>Present</v>
      </c>
      <c r="K1684" s="15">
        <f>IF(Raw_Data!I1684="","",TIMEVALUE(Raw_Data!I1684))</f>
        <v>0.38611111111111113</v>
      </c>
      <c r="L1684" s="15">
        <f>IF(Raw_Data!J1684="","",TIMEVALUE(Raw_Data!J1684))</f>
        <v>0.71805555555555556</v>
      </c>
      <c r="M1684" s="13">
        <f>Raw_Data!K1684</f>
        <v>7.97</v>
      </c>
      <c r="N1684" s="13">
        <f>Raw_Data!L1684</f>
        <v>24</v>
      </c>
      <c r="O1684" s="13">
        <f>Raw_Data!M1684</f>
        <v>24</v>
      </c>
      <c r="P1684" s="13">
        <f t="shared" si="106"/>
        <v>0</v>
      </c>
      <c r="Q1684" s="13">
        <f>Raw_Data!O1684</f>
        <v>24</v>
      </c>
      <c r="R1684" s="16">
        <f t="shared" si="107"/>
        <v>100</v>
      </c>
      <c r="S1684" s="16">
        <f>Raw_Data!Q1684</f>
        <v>100</v>
      </c>
      <c r="T1684" s="17">
        <f>Raw_Data!R1684</f>
        <v>0</v>
      </c>
      <c r="U1684" s="13" t="str">
        <f>Raw_Data!S1684</f>
        <v>Low</v>
      </c>
      <c r="V1684" s="13" t="str">
        <f>Raw_Data!T1684</f>
        <v>Closed</v>
      </c>
    </row>
    <row r="1685" spans="1:22" x14ac:dyDescent="0.3">
      <c r="A1685" s="13" t="str">
        <f>Raw_Data!A1685</f>
        <v>EMP004</v>
      </c>
      <c r="B1685" s="13" t="str">
        <f>Raw_Data!B1685</f>
        <v>Sneha Das</v>
      </c>
      <c r="C1685" s="13" t="str">
        <f>Raw_Data!C1685</f>
        <v>Operations</v>
      </c>
      <c r="D1685" s="13" t="str">
        <f>Raw_Data!D1685</f>
        <v>Senior Executive</v>
      </c>
      <c r="E1685" s="13" t="str">
        <f>Raw_Data!E1685</f>
        <v>Kolkata</v>
      </c>
      <c r="F1685" s="13" t="str">
        <f>Raw_Data!F1685</f>
        <v>Amit Roy</v>
      </c>
      <c r="G1685" s="14">
        <f>DATE(VALUE(RIGHT(Raw_Data!G1685,4)),VALUE(MID(Raw_Data!G1685,4,2)),VALUE(LEFT(Raw_Data!G1685,2)))</f>
        <v>46211</v>
      </c>
      <c r="H1685" s="13" t="str">
        <f t="shared" si="104"/>
        <v>Jul-2026</v>
      </c>
      <c r="I1685" s="13" t="str">
        <f t="shared" si="105"/>
        <v>Wed</v>
      </c>
      <c r="J1685" s="13" t="str">
        <f>Raw_Data!H1685</f>
        <v>Present</v>
      </c>
      <c r="K1685" s="15">
        <f>IF(Raw_Data!I1685="","",TIMEVALUE(Raw_Data!I1685))</f>
        <v>0.37777777777777777</v>
      </c>
      <c r="L1685" s="15">
        <f>IF(Raw_Data!J1685="","",TIMEVALUE(Raw_Data!J1685))</f>
        <v>0.70694444444444449</v>
      </c>
      <c r="M1685" s="13">
        <f>Raw_Data!K1685</f>
        <v>7.9</v>
      </c>
      <c r="N1685" s="13">
        <f>Raw_Data!L1685</f>
        <v>20</v>
      </c>
      <c r="O1685" s="13">
        <f>Raw_Data!M1685</f>
        <v>20</v>
      </c>
      <c r="P1685" s="13">
        <f t="shared" si="106"/>
        <v>0</v>
      </c>
      <c r="Q1685" s="13">
        <f>Raw_Data!O1685</f>
        <v>20</v>
      </c>
      <c r="R1685" s="16">
        <f t="shared" si="107"/>
        <v>100</v>
      </c>
      <c r="S1685" s="16">
        <f>Raw_Data!Q1685</f>
        <v>100</v>
      </c>
      <c r="T1685" s="17">
        <f>Raw_Data!R1685</f>
        <v>0</v>
      </c>
      <c r="U1685" s="13" t="str">
        <f>Raw_Data!S1685</f>
        <v>Low</v>
      </c>
      <c r="V1685" s="13" t="str">
        <f>Raw_Data!T1685</f>
        <v>Closed</v>
      </c>
    </row>
    <row r="1686" spans="1:22" x14ac:dyDescent="0.3">
      <c r="A1686" s="13" t="str">
        <f>Raw_Data!A1686</f>
        <v>EMP005</v>
      </c>
      <c r="B1686" s="13" t="str">
        <f>Raw_Data!B1686</f>
        <v>Vikram Patel</v>
      </c>
      <c r="C1686" s="13" t="str">
        <f>Raw_Data!C1686</f>
        <v>Operations</v>
      </c>
      <c r="D1686" s="13" t="str">
        <f>Raw_Data!D1686</f>
        <v>Process Executive</v>
      </c>
      <c r="E1686" s="13" t="str">
        <f>Raw_Data!E1686</f>
        <v>Kolkata</v>
      </c>
      <c r="F1686" s="13" t="str">
        <f>Raw_Data!F1686</f>
        <v>Amit Roy</v>
      </c>
      <c r="G1686" s="14">
        <f>DATE(VALUE(RIGHT(Raw_Data!G1686,4)),VALUE(MID(Raw_Data!G1686,4,2)),VALUE(LEFT(Raw_Data!G1686,2)))</f>
        <v>46211</v>
      </c>
      <c r="H1686" s="13" t="str">
        <f t="shared" si="104"/>
        <v>Jul-2026</v>
      </c>
      <c r="I1686" s="13" t="str">
        <f t="shared" si="105"/>
        <v>Wed</v>
      </c>
      <c r="J1686" s="13" t="str">
        <f>Raw_Data!H1686</f>
        <v>Present</v>
      </c>
      <c r="K1686" s="15">
        <f>IF(Raw_Data!I1686="","",TIMEVALUE(Raw_Data!I1686))</f>
        <v>0.38541666666666669</v>
      </c>
      <c r="L1686" s="15">
        <f>IF(Raw_Data!J1686="","",TIMEVALUE(Raw_Data!J1686))</f>
        <v>0.73124999999999996</v>
      </c>
      <c r="M1686" s="13">
        <f>Raw_Data!K1686</f>
        <v>8.31</v>
      </c>
      <c r="N1686" s="13">
        <f>Raw_Data!L1686</f>
        <v>15</v>
      </c>
      <c r="O1686" s="13">
        <f>Raw_Data!M1686</f>
        <v>15</v>
      </c>
      <c r="P1686" s="13">
        <f t="shared" si="106"/>
        <v>0</v>
      </c>
      <c r="Q1686" s="13">
        <f>Raw_Data!O1686</f>
        <v>15</v>
      </c>
      <c r="R1686" s="16">
        <f t="shared" si="107"/>
        <v>100</v>
      </c>
      <c r="S1686" s="16">
        <f>Raw_Data!Q1686</f>
        <v>100</v>
      </c>
      <c r="T1686" s="17">
        <f>Raw_Data!R1686</f>
        <v>0.31</v>
      </c>
      <c r="U1686" s="13" t="str">
        <f>Raw_Data!S1686</f>
        <v>Low</v>
      </c>
      <c r="V1686" s="13" t="str">
        <f>Raw_Data!T1686</f>
        <v>Closed</v>
      </c>
    </row>
    <row r="1687" spans="1:22" x14ac:dyDescent="0.3">
      <c r="A1687" s="13" t="str">
        <f>Raw_Data!A1687</f>
        <v>EMP006</v>
      </c>
      <c r="B1687" s="13" t="str">
        <f>Raw_Data!B1687</f>
        <v>Ananya Gupta</v>
      </c>
      <c r="C1687" s="13" t="str">
        <f>Raw_Data!C1687</f>
        <v>Finance</v>
      </c>
      <c r="D1687" s="13" t="str">
        <f>Raw_Data!D1687</f>
        <v>Finance Executive</v>
      </c>
      <c r="E1687" s="13" t="str">
        <f>Raw_Data!E1687</f>
        <v>Kolkata</v>
      </c>
      <c r="F1687" s="13" t="str">
        <f>Raw_Data!F1687</f>
        <v>Neha Sen</v>
      </c>
      <c r="G1687" s="14">
        <f>DATE(VALUE(RIGHT(Raw_Data!G1687,4)),VALUE(MID(Raw_Data!G1687,4,2)),VALUE(LEFT(Raw_Data!G1687,2)))</f>
        <v>46211</v>
      </c>
      <c r="H1687" s="13" t="str">
        <f t="shared" si="104"/>
        <v>Jul-2026</v>
      </c>
      <c r="I1687" s="13" t="str">
        <f t="shared" si="105"/>
        <v>Wed</v>
      </c>
      <c r="J1687" s="13" t="str">
        <f>Raw_Data!H1687</f>
        <v>Late</v>
      </c>
      <c r="K1687" s="15">
        <f>IF(Raw_Data!I1687="","",TIMEVALUE(Raw_Data!I1687))</f>
        <v>0.47708333333333336</v>
      </c>
      <c r="L1687" s="15">
        <f>IF(Raw_Data!J1687="","",TIMEVALUE(Raw_Data!J1687))</f>
        <v>0.86944444444444446</v>
      </c>
      <c r="M1687" s="13">
        <f>Raw_Data!K1687</f>
        <v>9.43</v>
      </c>
      <c r="N1687" s="13">
        <f>Raw_Data!L1687</f>
        <v>20</v>
      </c>
      <c r="O1687" s="13">
        <f>Raw_Data!M1687</f>
        <v>17</v>
      </c>
      <c r="P1687" s="13">
        <f t="shared" si="106"/>
        <v>3</v>
      </c>
      <c r="Q1687" s="13">
        <f>Raw_Data!O1687</f>
        <v>20</v>
      </c>
      <c r="R1687" s="16">
        <f t="shared" si="107"/>
        <v>85</v>
      </c>
      <c r="S1687" s="16">
        <f>Raw_Data!Q1687</f>
        <v>85</v>
      </c>
      <c r="T1687" s="17">
        <f>Raw_Data!R1687</f>
        <v>1.43</v>
      </c>
      <c r="U1687" s="13" t="str">
        <f>Raw_Data!S1687</f>
        <v>Low</v>
      </c>
      <c r="V1687" s="13" t="str">
        <f>Raw_Data!T1687</f>
        <v>In Progress</v>
      </c>
    </row>
    <row r="1688" spans="1:22" x14ac:dyDescent="0.3">
      <c r="A1688" s="13" t="str">
        <f>Raw_Data!A1688</f>
        <v>EMP007</v>
      </c>
      <c r="B1688" s="13" t="str">
        <f>Raw_Data!B1688</f>
        <v>Rohan Mehta</v>
      </c>
      <c r="C1688" s="13" t="str">
        <f>Raw_Data!C1688</f>
        <v>Finance</v>
      </c>
      <c r="D1688" s="13" t="str">
        <f>Raw_Data!D1688</f>
        <v>Accounts Executive</v>
      </c>
      <c r="E1688" s="13" t="str">
        <f>Raw_Data!E1688</f>
        <v>Kolkata</v>
      </c>
      <c r="F1688" s="13" t="str">
        <f>Raw_Data!F1688</f>
        <v>Neha Sen</v>
      </c>
      <c r="G1688" s="14">
        <f>DATE(VALUE(RIGHT(Raw_Data!G1688,4)),VALUE(MID(Raw_Data!G1688,4,2)),VALUE(LEFT(Raw_Data!G1688,2)))</f>
        <v>46211</v>
      </c>
      <c r="H1688" s="13" t="str">
        <f t="shared" si="104"/>
        <v>Jul-2026</v>
      </c>
      <c r="I1688" s="13" t="str">
        <f t="shared" si="105"/>
        <v>Wed</v>
      </c>
      <c r="J1688" s="13" t="str">
        <f>Raw_Data!H1688</f>
        <v>Present</v>
      </c>
      <c r="K1688" s="15">
        <f>IF(Raw_Data!I1688="","",TIMEVALUE(Raw_Data!I1688))</f>
        <v>0.41805555555555557</v>
      </c>
      <c r="L1688" s="15">
        <f>IF(Raw_Data!J1688="","",TIMEVALUE(Raw_Data!J1688))</f>
        <v>0.81666666666666665</v>
      </c>
      <c r="M1688" s="13">
        <f>Raw_Data!K1688</f>
        <v>9.58</v>
      </c>
      <c r="N1688" s="13">
        <f>Raw_Data!L1688</f>
        <v>22</v>
      </c>
      <c r="O1688" s="13">
        <f>Raw_Data!M1688</f>
        <v>15</v>
      </c>
      <c r="P1688" s="13">
        <f t="shared" si="106"/>
        <v>7</v>
      </c>
      <c r="Q1688" s="13">
        <f>Raw_Data!O1688</f>
        <v>22</v>
      </c>
      <c r="R1688" s="16">
        <f t="shared" si="107"/>
        <v>68.181818181818173</v>
      </c>
      <c r="S1688" s="16">
        <f>Raw_Data!Q1688</f>
        <v>68.2</v>
      </c>
      <c r="T1688" s="17">
        <f>Raw_Data!R1688</f>
        <v>1.58</v>
      </c>
      <c r="U1688" s="13" t="str">
        <f>Raw_Data!S1688</f>
        <v>Medium</v>
      </c>
      <c r="V1688" s="13" t="str">
        <f>Raw_Data!T1688</f>
        <v>Pending</v>
      </c>
    </row>
    <row r="1689" spans="1:22" x14ac:dyDescent="0.3">
      <c r="A1689" s="13" t="str">
        <f>Raw_Data!A1689</f>
        <v>EMP008</v>
      </c>
      <c r="B1689" s="13" t="str">
        <f>Raw_Data!B1689</f>
        <v>Ishita Roy</v>
      </c>
      <c r="C1689" s="13" t="str">
        <f>Raw_Data!C1689</f>
        <v>Finance</v>
      </c>
      <c r="D1689" s="13" t="str">
        <f>Raw_Data!D1689</f>
        <v>Finance Executive</v>
      </c>
      <c r="E1689" s="13" t="str">
        <f>Raw_Data!E1689</f>
        <v>Kolkata</v>
      </c>
      <c r="F1689" s="13" t="str">
        <f>Raw_Data!F1689</f>
        <v>Neha Sen</v>
      </c>
      <c r="G1689" s="14">
        <f>DATE(VALUE(RIGHT(Raw_Data!G1689,4)),VALUE(MID(Raw_Data!G1689,4,2)),VALUE(LEFT(Raw_Data!G1689,2)))</f>
        <v>46211</v>
      </c>
      <c r="H1689" s="13" t="str">
        <f t="shared" si="104"/>
        <v>Jul-2026</v>
      </c>
      <c r="I1689" s="13" t="str">
        <f t="shared" si="105"/>
        <v>Wed</v>
      </c>
      <c r="J1689" s="13" t="str">
        <f>Raw_Data!H1689</f>
        <v>Present</v>
      </c>
      <c r="K1689" s="15">
        <f>IF(Raw_Data!I1689="","",TIMEVALUE(Raw_Data!I1689))</f>
        <v>0.38680555555555557</v>
      </c>
      <c r="L1689" s="15">
        <f>IF(Raw_Data!J1689="","",TIMEVALUE(Raw_Data!J1689))</f>
        <v>0.73263888888888884</v>
      </c>
      <c r="M1689" s="13">
        <f>Raw_Data!K1689</f>
        <v>8.3000000000000007</v>
      </c>
      <c r="N1689" s="13">
        <f>Raw_Data!L1689</f>
        <v>21</v>
      </c>
      <c r="O1689" s="13">
        <f>Raw_Data!M1689</f>
        <v>19</v>
      </c>
      <c r="P1689" s="13">
        <f t="shared" si="106"/>
        <v>2</v>
      </c>
      <c r="Q1689" s="13">
        <f>Raw_Data!O1689</f>
        <v>21</v>
      </c>
      <c r="R1689" s="16">
        <f t="shared" si="107"/>
        <v>90.476190476190482</v>
      </c>
      <c r="S1689" s="16">
        <f>Raw_Data!Q1689</f>
        <v>90.5</v>
      </c>
      <c r="T1689" s="17">
        <f>Raw_Data!R1689</f>
        <v>0.3</v>
      </c>
      <c r="U1689" s="13" t="str">
        <f>Raw_Data!S1689</f>
        <v>Low</v>
      </c>
      <c r="V1689" s="13" t="str">
        <f>Raw_Data!T1689</f>
        <v>In Progress</v>
      </c>
    </row>
    <row r="1690" spans="1:22" x14ac:dyDescent="0.3">
      <c r="A1690" s="13" t="str">
        <f>Raw_Data!A1690</f>
        <v>EMP009</v>
      </c>
      <c r="B1690" s="13" t="str">
        <f>Raw_Data!B1690</f>
        <v>Arjun Nair</v>
      </c>
      <c r="C1690" s="13" t="str">
        <f>Raw_Data!C1690</f>
        <v>Sales</v>
      </c>
      <c r="D1690" s="13" t="str">
        <f>Raw_Data!D1690</f>
        <v>Sales Executive</v>
      </c>
      <c r="E1690" s="13" t="str">
        <f>Raw_Data!E1690</f>
        <v>Kolkata</v>
      </c>
      <c r="F1690" s="13" t="str">
        <f>Raw_Data!F1690</f>
        <v>Sourav Das</v>
      </c>
      <c r="G1690" s="14">
        <f>DATE(VALUE(RIGHT(Raw_Data!G1690,4)),VALUE(MID(Raw_Data!G1690,4,2)),VALUE(LEFT(Raw_Data!G1690,2)))</f>
        <v>46211</v>
      </c>
      <c r="H1690" s="13" t="str">
        <f t="shared" si="104"/>
        <v>Jul-2026</v>
      </c>
      <c r="I1690" s="13" t="str">
        <f t="shared" si="105"/>
        <v>Wed</v>
      </c>
      <c r="J1690" s="13" t="str">
        <f>Raw_Data!H1690</f>
        <v>Present</v>
      </c>
      <c r="K1690" s="15">
        <f>IF(Raw_Data!I1690="","",TIMEVALUE(Raw_Data!I1690))</f>
        <v>0.38263888888888886</v>
      </c>
      <c r="L1690" s="15">
        <f>IF(Raw_Data!J1690="","",TIMEVALUE(Raw_Data!J1690))</f>
        <v>0.74513888888888891</v>
      </c>
      <c r="M1690" s="13">
        <f>Raw_Data!K1690</f>
        <v>8.7100000000000009</v>
      </c>
      <c r="N1690" s="13">
        <f>Raw_Data!L1690</f>
        <v>23</v>
      </c>
      <c r="O1690" s="13">
        <f>Raw_Data!M1690</f>
        <v>23</v>
      </c>
      <c r="P1690" s="13">
        <f t="shared" si="106"/>
        <v>0</v>
      </c>
      <c r="Q1690" s="13">
        <f>Raw_Data!O1690</f>
        <v>23</v>
      </c>
      <c r="R1690" s="16">
        <f t="shared" si="107"/>
        <v>100</v>
      </c>
      <c r="S1690" s="16">
        <f>Raw_Data!Q1690</f>
        <v>100</v>
      </c>
      <c r="T1690" s="17">
        <f>Raw_Data!R1690</f>
        <v>0.71</v>
      </c>
      <c r="U1690" s="13" t="str">
        <f>Raw_Data!S1690</f>
        <v>Low</v>
      </c>
      <c r="V1690" s="13" t="str">
        <f>Raw_Data!T1690</f>
        <v>Closed</v>
      </c>
    </row>
    <row r="1691" spans="1:22" x14ac:dyDescent="0.3">
      <c r="A1691" s="13" t="str">
        <f>Raw_Data!A1691</f>
        <v>EMP010</v>
      </c>
      <c r="B1691" s="13" t="str">
        <f>Raw_Data!B1691</f>
        <v>Meera Kapoor</v>
      </c>
      <c r="C1691" s="13" t="str">
        <f>Raw_Data!C1691</f>
        <v>Sales</v>
      </c>
      <c r="D1691" s="13" t="str">
        <f>Raw_Data!D1691</f>
        <v>Sales Executive</v>
      </c>
      <c r="E1691" s="13" t="str">
        <f>Raw_Data!E1691</f>
        <v>Kolkata</v>
      </c>
      <c r="F1691" s="13" t="str">
        <f>Raw_Data!F1691</f>
        <v>Sourav Das</v>
      </c>
      <c r="G1691" s="14">
        <f>DATE(VALUE(RIGHT(Raw_Data!G1691,4)),VALUE(MID(Raw_Data!G1691,4,2)),VALUE(LEFT(Raw_Data!G1691,2)))</f>
        <v>46211</v>
      </c>
      <c r="H1691" s="13" t="str">
        <f t="shared" si="104"/>
        <v>Jul-2026</v>
      </c>
      <c r="I1691" s="13" t="str">
        <f t="shared" si="105"/>
        <v>Wed</v>
      </c>
      <c r="J1691" s="13" t="str">
        <f>Raw_Data!H1691</f>
        <v>Present</v>
      </c>
      <c r="K1691" s="15">
        <f>IF(Raw_Data!I1691="","",TIMEVALUE(Raw_Data!I1691))</f>
        <v>0.42916666666666664</v>
      </c>
      <c r="L1691" s="15">
        <f>IF(Raw_Data!J1691="","",TIMEVALUE(Raw_Data!J1691))</f>
        <v>0.80208333333333337</v>
      </c>
      <c r="M1691" s="13">
        <f>Raw_Data!K1691</f>
        <v>8.9499999999999993</v>
      </c>
      <c r="N1691" s="13">
        <f>Raw_Data!L1691</f>
        <v>14</v>
      </c>
      <c r="O1691" s="13">
        <f>Raw_Data!M1691</f>
        <v>14</v>
      </c>
      <c r="P1691" s="13">
        <f t="shared" si="106"/>
        <v>0</v>
      </c>
      <c r="Q1691" s="13">
        <f>Raw_Data!O1691</f>
        <v>14</v>
      </c>
      <c r="R1691" s="16">
        <f t="shared" si="107"/>
        <v>100</v>
      </c>
      <c r="S1691" s="16">
        <f>Raw_Data!Q1691</f>
        <v>100</v>
      </c>
      <c r="T1691" s="17">
        <f>Raw_Data!R1691</f>
        <v>0.95</v>
      </c>
      <c r="U1691" s="13" t="str">
        <f>Raw_Data!S1691</f>
        <v>Low</v>
      </c>
      <c r="V1691" s="13" t="str">
        <f>Raw_Data!T1691</f>
        <v>Closed</v>
      </c>
    </row>
    <row r="1692" spans="1:22" x14ac:dyDescent="0.3">
      <c r="A1692" s="13" t="str">
        <f>Raw_Data!A1692</f>
        <v>EMP011</v>
      </c>
      <c r="B1692" s="13" t="str">
        <f>Raw_Data!B1692</f>
        <v>Karan Malhotra</v>
      </c>
      <c r="C1692" s="13" t="str">
        <f>Raw_Data!C1692</f>
        <v>Sales</v>
      </c>
      <c r="D1692" s="13" t="str">
        <f>Raw_Data!D1692</f>
        <v>Senior Executive</v>
      </c>
      <c r="E1692" s="13" t="str">
        <f>Raw_Data!E1692</f>
        <v>Kolkata</v>
      </c>
      <c r="F1692" s="13" t="str">
        <f>Raw_Data!F1692</f>
        <v>Sourav Das</v>
      </c>
      <c r="G1692" s="14">
        <f>DATE(VALUE(RIGHT(Raw_Data!G1692,4)),VALUE(MID(Raw_Data!G1692,4,2)),VALUE(LEFT(Raw_Data!G1692,2)))</f>
        <v>46211</v>
      </c>
      <c r="H1692" s="13" t="str">
        <f t="shared" si="104"/>
        <v>Jul-2026</v>
      </c>
      <c r="I1692" s="13" t="str">
        <f t="shared" si="105"/>
        <v>Wed</v>
      </c>
      <c r="J1692" s="13" t="str">
        <f>Raw_Data!H1692</f>
        <v>Present</v>
      </c>
      <c r="K1692" s="15">
        <f>IF(Raw_Data!I1692="","",TIMEVALUE(Raw_Data!I1692))</f>
        <v>0.37638888888888888</v>
      </c>
      <c r="L1692" s="15">
        <f>IF(Raw_Data!J1692="","",TIMEVALUE(Raw_Data!J1692))</f>
        <v>0.73541666666666672</v>
      </c>
      <c r="M1692" s="13">
        <f>Raw_Data!K1692</f>
        <v>8.6199999999999992</v>
      </c>
      <c r="N1692" s="13">
        <f>Raw_Data!L1692</f>
        <v>26</v>
      </c>
      <c r="O1692" s="13">
        <f>Raw_Data!M1692</f>
        <v>19</v>
      </c>
      <c r="P1692" s="13">
        <f t="shared" si="106"/>
        <v>7</v>
      </c>
      <c r="Q1692" s="13">
        <f>Raw_Data!O1692</f>
        <v>26</v>
      </c>
      <c r="R1692" s="16">
        <f t="shared" si="107"/>
        <v>73.076923076923066</v>
      </c>
      <c r="S1692" s="16">
        <f>Raw_Data!Q1692</f>
        <v>73.099999999999994</v>
      </c>
      <c r="T1692" s="17">
        <f>Raw_Data!R1692</f>
        <v>0.62</v>
      </c>
      <c r="U1692" s="13" t="str">
        <f>Raw_Data!S1692</f>
        <v>Low</v>
      </c>
      <c r="V1692" s="13" t="str">
        <f>Raw_Data!T1692</f>
        <v>Pending</v>
      </c>
    </row>
    <row r="1693" spans="1:22" x14ac:dyDescent="0.3">
      <c r="A1693" s="13" t="str">
        <f>Raw_Data!A1693</f>
        <v>EMP012</v>
      </c>
      <c r="B1693" s="13" t="str">
        <f>Raw_Data!B1693</f>
        <v>Tanya Bose</v>
      </c>
      <c r="C1693" s="13" t="str">
        <f>Raw_Data!C1693</f>
        <v>HR</v>
      </c>
      <c r="D1693" s="13" t="str">
        <f>Raw_Data!D1693</f>
        <v>HR Executive</v>
      </c>
      <c r="E1693" s="13" t="str">
        <f>Raw_Data!E1693</f>
        <v>Kolkata</v>
      </c>
      <c r="F1693" s="13" t="str">
        <f>Raw_Data!F1693</f>
        <v>Ritu Ghosh</v>
      </c>
      <c r="G1693" s="14">
        <f>DATE(VALUE(RIGHT(Raw_Data!G1693,4)),VALUE(MID(Raw_Data!G1693,4,2)),VALUE(LEFT(Raw_Data!G1693,2)))</f>
        <v>46211</v>
      </c>
      <c r="H1693" s="13" t="str">
        <f t="shared" si="104"/>
        <v>Jul-2026</v>
      </c>
      <c r="I1693" s="13" t="str">
        <f t="shared" si="105"/>
        <v>Wed</v>
      </c>
      <c r="J1693" s="13" t="str">
        <f>Raw_Data!H1693</f>
        <v>Present</v>
      </c>
      <c r="K1693" s="15">
        <f>IF(Raw_Data!I1693="","",TIMEVALUE(Raw_Data!I1693))</f>
        <v>0.37777777777777777</v>
      </c>
      <c r="L1693" s="15">
        <f>IF(Raw_Data!J1693="","",TIMEVALUE(Raw_Data!J1693))</f>
        <v>0.75694444444444442</v>
      </c>
      <c r="M1693" s="13">
        <f>Raw_Data!K1693</f>
        <v>9.11</v>
      </c>
      <c r="N1693" s="13">
        <f>Raw_Data!L1693</f>
        <v>5</v>
      </c>
      <c r="O1693" s="13">
        <f>Raw_Data!M1693</f>
        <v>4</v>
      </c>
      <c r="P1693" s="13">
        <f t="shared" si="106"/>
        <v>1</v>
      </c>
      <c r="Q1693" s="13">
        <f>Raw_Data!O1693</f>
        <v>5</v>
      </c>
      <c r="R1693" s="16">
        <f t="shared" si="107"/>
        <v>80</v>
      </c>
      <c r="S1693" s="16">
        <f>Raw_Data!Q1693</f>
        <v>80</v>
      </c>
      <c r="T1693" s="17">
        <f>Raw_Data!R1693</f>
        <v>1.1100000000000001</v>
      </c>
      <c r="U1693" s="13" t="str">
        <f>Raw_Data!S1693</f>
        <v>Medium</v>
      </c>
      <c r="V1693" s="13" t="str">
        <f>Raw_Data!T1693</f>
        <v>In Progress</v>
      </c>
    </row>
    <row r="1694" spans="1:22" x14ac:dyDescent="0.3">
      <c r="A1694" s="13" t="str">
        <f>Raw_Data!A1694</f>
        <v>EMP013</v>
      </c>
      <c r="B1694" s="13" t="str">
        <f>Raw_Data!B1694</f>
        <v>Aditya Jain</v>
      </c>
      <c r="C1694" s="13" t="str">
        <f>Raw_Data!C1694</f>
        <v>Customer Support</v>
      </c>
      <c r="D1694" s="13" t="str">
        <f>Raw_Data!D1694</f>
        <v>Support Executive</v>
      </c>
      <c r="E1694" s="13" t="str">
        <f>Raw_Data!E1694</f>
        <v>Kolkata</v>
      </c>
      <c r="F1694" s="13" t="str">
        <f>Raw_Data!F1694</f>
        <v>Ritu Ghosh</v>
      </c>
      <c r="G1694" s="14">
        <f>DATE(VALUE(RIGHT(Raw_Data!G1694,4)),VALUE(MID(Raw_Data!G1694,4,2)),VALUE(LEFT(Raw_Data!G1694,2)))</f>
        <v>46211</v>
      </c>
      <c r="H1694" s="13" t="str">
        <f t="shared" si="104"/>
        <v>Jul-2026</v>
      </c>
      <c r="I1694" s="13" t="str">
        <f t="shared" si="105"/>
        <v>Wed</v>
      </c>
      <c r="J1694" s="13" t="str">
        <f>Raw_Data!H1694</f>
        <v>Present</v>
      </c>
      <c r="K1694" s="15">
        <f>IF(Raw_Data!I1694="","",TIMEVALUE(Raw_Data!I1694))</f>
        <v>0.38819444444444445</v>
      </c>
      <c r="L1694" s="15">
        <f>IF(Raw_Data!J1694="","",TIMEVALUE(Raw_Data!J1694))</f>
        <v>0.75486111111111109</v>
      </c>
      <c r="M1694" s="13">
        <f>Raw_Data!K1694</f>
        <v>8.8000000000000007</v>
      </c>
      <c r="N1694" s="13">
        <f>Raw_Data!L1694</f>
        <v>23</v>
      </c>
      <c r="O1694" s="13">
        <f>Raw_Data!M1694</f>
        <v>20</v>
      </c>
      <c r="P1694" s="13">
        <f t="shared" si="106"/>
        <v>3</v>
      </c>
      <c r="Q1694" s="13">
        <f>Raw_Data!O1694</f>
        <v>23</v>
      </c>
      <c r="R1694" s="16">
        <f t="shared" si="107"/>
        <v>86.956521739130437</v>
      </c>
      <c r="S1694" s="16">
        <f>Raw_Data!Q1694</f>
        <v>87</v>
      </c>
      <c r="T1694" s="17">
        <f>Raw_Data!R1694</f>
        <v>0.8</v>
      </c>
      <c r="U1694" s="13" t="str">
        <f>Raw_Data!S1694</f>
        <v>Low</v>
      </c>
      <c r="V1694" s="13" t="str">
        <f>Raw_Data!T1694</f>
        <v>In Progress</v>
      </c>
    </row>
    <row r="1695" spans="1:22" x14ac:dyDescent="0.3">
      <c r="A1695" s="13" t="str">
        <f>Raw_Data!A1695</f>
        <v>EMP014</v>
      </c>
      <c r="B1695" s="13" t="str">
        <f>Raw_Data!B1695</f>
        <v>Neha Agarwal</v>
      </c>
      <c r="C1695" s="13" t="str">
        <f>Raw_Data!C1695</f>
        <v>Customer Support</v>
      </c>
      <c r="D1695" s="13" t="str">
        <f>Raw_Data!D1695</f>
        <v>Support Executive</v>
      </c>
      <c r="E1695" s="13" t="str">
        <f>Raw_Data!E1695</f>
        <v>Kolkata</v>
      </c>
      <c r="F1695" s="13" t="str">
        <f>Raw_Data!F1695</f>
        <v>Ritu Ghosh</v>
      </c>
      <c r="G1695" s="14">
        <f>DATE(VALUE(RIGHT(Raw_Data!G1695,4)),VALUE(MID(Raw_Data!G1695,4,2)),VALUE(LEFT(Raw_Data!G1695,2)))</f>
        <v>46211</v>
      </c>
      <c r="H1695" s="13" t="str">
        <f t="shared" si="104"/>
        <v>Jul-2026</v>
      </c>
      <c r="I1695" s="13" t="str">
        <f t="shared" si="105"/>
        <v>Wed</v>
      </c>
      <c r="J1695" s="13" t="str">
        <f>Raw_Data!H1695</f>
        <v>Present</v>
      </c>
      <c r="K1695" s="15">
        <f>IF(Raw_Data!I1695="","",TIMEVALUE(Raw_Data!I1695))</f>
        <v>0.37638888888888888</v>
      </c>
      <c r="L1695" s="15">
        <f>IF(Raw_Data!J1695="","",TIMEVALUE(Raw_Data!J1695))</f>
        <v>0.76875000000000004</v>
      </c>
      <c r="M1695" s="13">
        <f>Raw_Data!K1695</f>
        <v>9.43</v>
      </c>
      <c r="N1695" s="13">
        <f>Raw_Data!L1695</f>
        <v>25</v>
      </c>
      <c r="O1695" s="13">
        <f>Raw_Data!M1695</f>
        <v>22</v>
      </c>
      <c r="P1695" s="13">
        <f t="shared" si="106"/>
        <v>3</v>
      </c>
      <c r="Q1695" s="13">
        <f>Raw_Data!O1695</f>
        <v>25</v>
      </c>
      <c r="R1695" s="16">
        <f t="shared" si="107"/>
        <v>88</v>
      </c>
      <c r="S1695" s="16">
        <f>Raw_Data!Q1695</f>
        <v>88</v>
      </c>
      <c r="T1695" s="17">
        <f>Raw_Data!R1695</f>
        <v>1.43</v>
      </c>
      <c r="U1695" s="13" t="str">
        <f>Raw_Data!S1695</f>
        <v>Low</v>
      </c>
      <c r="V1695" s="13" t="str">
        <f>Raw_Data!T1695</f>
        <v>In Progress</v>
      </c>
    </row>
    <row r="1696" spans="1:22" x14ac:dyDescent="0.3">
      <c r="A1696" s="13" t="str">
        <f>Raw_Data!A1696</f>
        <v>EMP015</v>
      </c>
      <c r="B1696" s="13" t="str">
        <f>Raw_Data!B1696</f>
        <v>Siddharth Roy</v>
      </c>
      <c r="C1696" s="13" t="str">
        <f>Raw_Data!C1696</f>
        <v>Customer Support</v>
      </c>
      <c r="D1696" s="13" t="str">
        <f>Raw_Data!D1696</f>
        <v>Senior Executive</v>
      </c>
      <c r="E1696" s="13" t="str">
        <f>Raw_Data!E1696</f>
        <v>Kolkata</v>
      </c>
      <c r="F1696" s="13" t="str">
        <f>Raw_Data!F1696</f>
        <v>Ritu Ghosh</v>
      </c>
      <c r="G1696" s="14">
        <f>DATE(VALUE(RIGHT(Raw_Data!G1696,4)),VALUE(MID(Raw_Data!G1696,4,2)),VALUE(LEFT(Raw_Data!G1696,2)))</f>
        <v>46211</v>
      </c>
      <c r="H1696" s="13" t="str">
        <f t="shared" si="104"/>
        <v>Jul-2026</v>
      </c>
      <c r="I1696" s="13" t="str">
        <f t="shared" si="105"/>
        <v>Wed</v>
      </c>
      <c r="J1696" s="13" t="str">
        <f>Raw_Data!H1696</f>
        <v>Present</v>
      </c>
      <c r="K1696" s="15">
        <f>IF(Raw_Data!I1696="","",TIMEVALUE(Raw_Data!I1696))</f>
        <v>0.37777777777777777</v>
      </c>
      <c r="L1696" s="15">
        <f>IF(Raw_Data!J1696="","",TIMEVALUE(Raw_Data!J1696))</f>
        <v>0.72847222222222219</v>
      </c>
      <c r="M1696" s="13">
        <f>Raw_Data!K1696</f>
        <v>8.43</v>
      </c>
      <c r="N1696" s="13">
        <f>Raw_Data!L1696</f>
        <v>26</v>
      </c>
      <c r="O1696" s="13">
        <f>Raw_Data!M1696</f>
        <v>22</v>
      </c>
      <c r="P1696" s="13">
        <f t="shared" si="106"/>
        <v>4</v>
      </c>
      <c r="Q1696" s="13">
        <f>Raw_Data!O1696</f>
        <v>26</v>
      </c>
      <c r="R1696" s="16">
        <f t="shared" si="107"/>
        <v>84.615384615384613</v>
      </c>
      <c r="S1696" s="16">
        <f>Raw_Data!Q1696</f>
        <v>84.6</v>
      </c>
      <c r="T1696" s="17">
        <f>Raw_Data!R1696</f>
        <v>0.43</v>
      </c>
      <c r="U1696" s="13" t="str">
        <f>Raw_Data!S1696</f>
        <v>Medium</v>
      </c>
      <c r="V1696" s="13" t="str">
        <f>Raw_Data!T1696</f>
        <v>Pending</v>
      </c>
    </row>
    <row r="1697" spans="1:22" x14ac:dyDescent="0.3">
      <c r="A1697" s="13" t="str">
        <f>Raw_Data!A1697</f>
        <v>EMP016</v>
      </c>
      <c r="B1697" s="13" t="str">
        <f>Raw_Data!B1697</f>
        <v>Pooja Saha</v>
      </c>
      <c r="C1697" s="13" t="str">
        <f>Raw_Data!C1697</f>
        <v>Operations</v>
      </c>
      <c r="D1697" s="13" t="str">
        <f>Raw_Data!D1697</f>
        <v>Process Executive</v>
      </c>
      <c r="E1697" s="13" t="str">
        <f>Raw_Data!E1697</f>
        <v>Durgapur</v>
      </c>
      <c r="F1697" s="13" t="str">
        <f>Raw_Data!F1697</f>
        <v>Amit Roy</v>
      </c>
      <c r="G1697" s="14">
        <f>DATE(VALUE(RIGHT(Raw_Data!G1697,4)),VALUE(MID(Raw_Data!G1697,4,2)),VALUE(LEFT(Raw_Data!G1697,2)))</f>
        <v>46211</v>
      </c>
      <c r="H1697" s="13" t="str">
        <f t="shared" si="104"/>
        <v>Jul-2026</v>
      </c>
      <c r="I1697" s="13" t="str">
        <f t="shared" si="105"/>
        <v>Wed</v>
      </c>
      <c r="J1697" s="13" t="str">
        <f>Raw_Data!H1697</f>
        <v>Present</v>
      </c>
      <c r="K1697" s="15">
        <f>IF(Raw_Data!I1697="","",TIMEVALUE(Raw_Data!I1697))</f>
        <v>0.37986111111111109</v>
      </c>
      <c r="L1697" s="15">
        <f>IF(Raw_Data!J1697="","",TIMEVALUE(Raw_Data!J1697))</f>
        <v>0.73541666666666672</v>
      </c>
      <c r="M1697" s="13">
        <f>Raw_Data!K1697</f>
        <v>8.5399999999999991</v>
      </c>
      <c r="N1697" s="13">
        <f>Raw_Data!L1697</f>
        <v>20</v>
      </c>
      <c r="O1697" s="13">
        <f>Raw_Data!M1697</f>
        <v>17</v>
      </c>
      <c r="P1697" s="13">
        <f t="shared" si="106"/>
        <v>3</v>
      </c>
      <c r="Q1697" s="13">
        <f>Raw_Data!O1697</f>
        <v>20</v>
      </c>
      <c r="R1697" s="16">
        <f t="shared" si="107"/>
        <v>85</v>
      </c>
      <c r="S1697" s="16">
        <f>Raw_Data!Q1697</f>
        <v>85</v>
      </c>
      <c r="T1697" s="17">
        <f>Raw_Data!R1697</f>
        <v>0.54</v>
      </c>
      <c r="U1697" s="13" t="str">
        <f>Raw_Data!S1697</f>
        <v>Low</v>
      </c>
      <c r="V1697" s="13" t="str">
        <f>Raw_Data!T1697</f>
        <v>In Progress</v>
      </c>
    </row>
    <row r="1698" spans="1:22" x14ac:dyDescent="0.3">
      <c r="A1698" s="13" t="str">
        <f>Raw_Data!A1698</f>
        <v>EMP017</v>
      </c>
      <c r="B1698" s="13" t="str">
        <f>Raw_Data!B1698</f>
        <v>Abhishek Paul</v>
      </c>
      <c r="C1698" s="13" t="str">
        <f>Raw_Data!C1698</f>
        <v>Operations</v>
      </c>
      <c r="D1698" s="13" t="str">
        <f>Raw_Data!D1698</f>
        <v>Process Executive</v>
      </c>
      <c r="E1698" s="13" t="str">
        <f>Raw_Data!E1698</f>
        <v>Durgapur</v>
      </c>
      <c r="F1698" s="13" t="str">
        <f>Raw_Data!F1698</f>
        <v>Amit Roy</v>
      </c>
      <c r="G1698" s="14">
        <f>DATE(VALUE(RIGHT(Raw_Data!G1698,4)),VALUE(MID(Raw_Data!G1698,4,2)),VALUE(LEFT(Raw_Data!G1698,2)))</f>
        <v>46211</v>
      </c>
      <c r="H1698" s="13" t="str">
        <f t="shared" si="104"/>
        <v>Jul-2026</v>
      </c>
      <c r="I1698" s="13" t="str">
        <f t="shared" si="105"/>
        <v>Wed</v>
      </c>
      <c r="J1698" s="13" t="str">
        <f>Raw_Data!H1698</f>
        <v>Present</v>
      </c>
      <c r="K1698" s="15">
        <f>IF(Raw_Data!I1698="","",TIMEVALUE(Raw_Data!I1698))</f>
        <v>0.38819444444444445</v>
      </c>
      <c r="L1698" s="15">
        <f>IF(Raw_Data!J1698="","",TIMEVALUE(Raw_Data!J1698))</f>
        <v>0.77222222222222225</v>
      </c>
      <c r="M1698" s="13">
        <f>Raw_Data!K1698</f>
        <v>9.2200000000000006</v>
      </c>
      <c r="N1698" s="13">
        <f>Raw_Data!L1698</f>
        <v>27</v>
      </c>
      <c r="O1698" s="13">
        <f>Raw_Data!M1698</f>
        <v>27</v>
      </c>
      <c r="P1698" s="13">
        <f t="shared" si="106"/>
        <v>0</v>
      </c>
      <c r="Q1698" s="13">
        <f>Raw_Data!O1698</f>
        <v>27</v>
      </c>
      <c r="R1698" s="16">
        <f t="shared" si="107"/>
        <v>100</v>
      </c>
      <c r="S1698" s="16">
        <f>Raw_Data!Q1698</f>
        <v>100</v>
      </c>
      <c r="T1698" s="17">
        <f>Raw_Data!R1698</f>
        <v>1.22</v>
      </c>
      <c r="U1698" s="13" t="str">
        <f>Raw_Data!S1698</f>
        <v>Low</v>
      </c>
      <c r="V1698" s="13" t="str">
        <f>Raw_Data!T1698</f>
        <v>Closed</v>
      </c>
    </row>
    <row r="1699" spans="1:22" x14ac:dyDescent="0.3">
      <c r="A1699" s="13" t="str">
        <f>Raw_Data!A1699</f>
        <v>EMP018</v>
      </c>
      <c r="B1699" s="13" t="str">
        <f>Raw_Data!B1699</f>
        <v>Nandini Ghosh</v>
      </c>
      <c r="C1699" s="13" t="str">
        <f>Raw_Data!C1699</f>
        <v>Finance</v>
      </c>
      <c r="D1699" s="13" t="str">
        <f>Raw_Data!D1699</f>
        <v>Finance Executive</v>
      </c>
      <c r="E1699" s="13" t="str">
        <f>Raw_Data!E1699</f>
        <v>Durgapur</v>
      </c>
      <c r="F1699" s="13" t="str">
        <f>Raw_Data!F1699</f>
        <v>Neha Sen</v>
      </c>
      <c r="G1699" s="14">
        <f>DATE(VALUE(RIGHT(Raw_Data!G1699,4)),VALUE(MID(Raw_Data!G1699,4,2)),VALUE(LEFT(Raw_Data!G1699,2)))</f>
        <v>46211</v>
      </c>
      <c r="H1699" s="13" t="str">
        <f t="shared" si="104"/>
        <v>Jul-2026</v>
      </c>
      <c r="I1699" s="13" t="str">
        <f t="shared" si="105"/>
        <v>Wed</v>
      </c>
      <c r="J1699" s="13" t="str">
        <f>Raw_Data!H1699</f>
        <v>Late</v>
      </c>
      <c r="K1699" s="15">
        <f>IF(Raw_Data!I1699="","",TIMEVALUE(Raw_Data!I1699))</f>
        <v>0.43194444444444446</v>
      </c>
      <c r="L1699" s="15">
        <f>IF(Raw_Data!J1699="","",TIMEVALUE(Raw_Data!J1699))</f>
        <v>0.74583333333333335</v>
      </c>
      <c r="M1699" s="13">
        <f>Raw_Data!K1699</f>
        <v>7.54</v>
      </c>
      <c r="N1699" s="13">
        <f>Raw_Data!L1699</f>
        <v>11</v>
      </c>
      <c r="O1699" s="13">
        <f>Raw_Data!M1699</f>
        <v>10</v>
      </c>
      <c r="P1699" s="13">
        <f t="shared" si="106"/>
        <v>1</v>
      </c>
      <c r="Q1699" s="13">
        <f>Raw_Data!O1699</f>
        <v>11</v>
      </c>
      <c r="R1699" s="16">
        <f t="shared" si="107"/>
        <v>90.909090909090907</v>
      </c>
      <c r="S1699" s="16">
        <f>Raw_Data!Q1699</f>
        <v>90.9</v>
      </c>
      <c r="T1699" s="17">
        <f>Raw_Data!R1699</f>
        <v>0</v>
      </c>
      <c r="U1699" s="13" t="str">
        <f>Raw_Data!S1699</f>
        <v>Low</v>
      </c>
      <c r="V1699" s="13" t="str">
        <f>Raw_Data!T1699</f>
        <v>In Progress</v>
      </c>
    </row>
    <row r="1700" spans="1:22" x14ac:dyDescent="0.3">
      <c r="A1700" s="13" t="str">
        <f>Raw_Data!A1700</f>
        <v>EMP019</v>
      </c>
      <c r="B1700" s="13" t="str">
        <f>Raw_Data!B1700</f>
        <v>Manish Kumar</v>
      </c>
      <c r="C1700" s="13" t="str">
        <f>Raw_Data!C1700</f>
        <v>Sales</v>
      </c>
      <c r="D1700" s="13" t="str">
        <f>Raw_Data!D1700</f>
        <v>Sales Executive</v>
      </c>
      <c r="E1700" s="13" t="str">
        <f>Raw_Data!E1700</f>
        <v>Durgapur</v>
      </c>
      <c r="F1700" s="13" t="str">
        <f>Raw_Data!F1700</f>
        <v>Sourav Das</v>
      </c>
      <c r="G1700" s="14">
        <f>DATE(VALUE(RIGHT(Raw_Data!G1700,4)),VALUE(MID(Raw_Data!G1700,4,2)),VALUE(LEFT(Raw_Data!G1700,2)))</f>
        <v>46211</v>
      </c>
      <c r="H1700" s="13" t="str">
        <f t="shared" si="104"/>
        <v>Jul-2026</v>
      </c>
      <c r="I1700" s="13" t="str">
        <f t="shared" si="105"/>
        <v>Wed</v>
      </c>
      <c r="J1700" s="13" t="str">
        <f>Raw_Data!H1700</f>
        <v>Present</v>
      </c>
      <c r="K1700" s="15">
        <f>IF(Raw_Data!I1700="","",TIMEVALUE(Raw_Data!I1700))</f>
        <v>0.43055555555555558</v>
      </c>
      <c r="L1700" s="15">
        <f>IF(Raw_Data!J1700="","",TIMEVALUE(Raw_Data!J1700))</f>
        <v>0.76527777777777772</v>
      </c>
      <c r="M1700" s="13">
        <f>Raw_Data!K1700</f>
        <v>8.0399999999999991</v>
      </c>
      <c r="N1700" s="13">
        <f>Raw_Data!L1700</f>
        <v>22</v>
      </c>
      <c r="O1700" s="13">
        <f>Raw_Data!M1700</f>
        <v>15</v>
      </c>
      <c r="P1700" s="13">
        <f t="shared" si="106"/>
        <v>7</v>
      </c>
      <c r="Q1700" s="13">
        <f>Raw_Data!O1700</f>
        <v>22</v>
      </c>
      <c r="R1700" s="16">
        <f t="shared" si="107"/>
        <v>68.181818181818173</v>
      </c>
      <c r="S1700" s="16">
        <f>Raw_Data!Q1700</f>
        <v>68.2</v>
      </c>
      <c r="T1700" s="17">
        <f>Raw_Data!R1700</f>
        <v>0.04</v>
      </c>
      <c r="U1700" s="13" t="str">
        <f>Raw_Data!S1700</f>
        <v>Medium</v>
      </c>
      <c r="V1700" s="13" t="str">
        <f>Raw_Data!T1700</f>
        <v>Pending</v>
      </c>
    </row>
    <row r="1701" spans="1:22" x14ac:dyDescent="0.3">
      <c r="A1701" s="13" t="str">
        <f>Raw_Data!A1701</f>
        <v>EMP020</v>
      </c>
      <c r="B1701" s="13" t="str">
        <f>Raw_Data!B1701</f>
        <v>Riya Chatterjee</v>
      </c>
      <c r="C1701" s="13" t="str">
        <f>Raw_Data!C1701</f>
        <v>Customer Support</v>
      </c>
      <c r="D1701" s="13" t="str">
        <f>Raw_Data!D1701</f>
        <v>Support Executive</v>
      </c>
      <c r="E1701" s="13" t="str">
        <f>Raw_Data!E1701</f>
        <v>Durgapur</v>
      </c>
      <c r="F1701" s="13" t="str">
        <f>Raw_Data!F1701</f>
        <v>Ritu Ghosh</v>
      </c>
      <c r="G1701" s="14">
        <f>DATE(VALUE(RIGHT(Raw_Data!G1701,4)),VALUE(MID(Raw_Data!G1701,4,2)),VALUE(LEFT(Raw_Data!G1701,2)))</f>
        <v>46211</v>
      </c>
      <c r="H1701" s="13" t="str">
        <f t="shared" si="104"/>
        <v>Jul-2026</v>
      </c>
      <c r="I1701" s="13" t="str">
        <f t="shared" si="105"/>
        <v>Wed</v>
      </c>
      <c r="J1701" s="13" t="str">
        <f>Raw_Data!H1701</f>
        <v>Present</v>
      </c>
      <c r="K1701" s="15">
        <f>IF(Raw_Data!I1701="","",TIMEVALUE(Raw_Data!I1701))</f>
        <v>0.3840277777777778</v>
      </c>
      <c r="L1701" s="15">
        <f>IF(Raw_Data!J1701="","",TIMEVALUE(Raw_Data!J1701))</f>
        <v>0.70486111111111116</v>
      </c>
      <c r="M1701" s="13">
        <f>Raw_Data!K1701</f>
        <v>7.71</v>
      </c>
      <c r="N1701" s="13">
        <f>Raw_Data!L1701</f>
        <v>11</v>
      </c>
      <c r="O1701" s="13">
        <f>Raw_Data!M1701</f>
        <v>11</v>
      </c>
      <c r="P1701" s="13">
        <f t="shared" si="106"/>
        <v>0</v>
      </c>
      <c r="Q1701" s="13">
        <f>Raw_Data!O1701</f>
        <v>11</v>
      </c>
      <c r="R1701" s="16">
        <f t="shared" si="107"/>
        <v>100</v>
      </c>
      <c r="S1701" s="16">
        <f>Raw_Data!Q1701</f>
        <v>100</v>
      </c>
      <c r="T1701" s="17">
        <f>Raw_Data!R1701</f>
        <v>0</v>
      </c>
      <c r="U1701" s="13" t="str">
        <f>Raw_Data!S1701</f>
        <v>Low</v>
      </c>
      <c r="V1701" s="13" t="str">
        <f>Raw_Data!T1701</f>
        <v>Closed</v>
      </c>
    </row>
    <row r="1702" spans="1:22" x14ac:dyDescent="0.3">
      <c r="A1702" s="13" t="str">
        <f>Raw_Data!A1702</f>
        <v>EMP001</v>
      </c>
      <c r="B1702" s="13" t="str">
        <f>Raw_Data!B1702</f>
        <v>Aarav Sharma</v>
      </c>
      <c r="C1702" s="13" t="str">
        <f>Raw_Data!C1702</f>
        <v>Operations</v>
      </c>
      <c r="D1702" s="13" t="str">
        <f>Raw_Data!D1702</f>
        <v>MIS Executive</v>
      </c>
      <c r="E1702" s="13" t="str">
        <f>Raw_Data!E1702</f>
        <v>Kolkata</v>
      </c>
      <c r="F1702" s="13" t="str">
        <f>Raw_Data!F1702</f>
        <v>Amit Roy</v>
      </c>
      <c r="G1702" s="14">
        <f>DATE(VALUE(RIGHT(Raw_Data!G1702,4)),VALUE(MID(Raw_Data!G1702,4,2)),VALUE(LEFT(Raw_Data!G1702,2)))</f>
        <v>46212</v>
      </c>
      <c r="H1702" s="13" t="str">
        <f t="shared" si="104"/>
        <v>Jul-2026</v>
      </c>
      <c r="I1702" s="13" t="str">
        <f t="shared" si="105"/>
        <v>Thu</v>
      </c>
      <c r="J1702" s="13" t="str">
        <f>Raw_Data!H1702</f>
        <v>Present</v>
      </c>
      <c r="K1702" s="15">
        <f>IF(Raw_Data!I1702="","",TIMEVALUE(Raw_Data!I1702))</f>
        <v>0.375</v>
      </c>
      <c r="L1702" s="15">
        <f>IF(Raw_Data!J1702="","",TIMEVALUE(Raw_Data!J1702))</f>
        <v>0.69444444444444442</v>
      </c>
      <c r="M1702" s="13">
        <f>Raw_Data!K1702</f>
        <v>7.67</v>
      </c>
      <c r="N1702" s="13">
        <f>Raw_Data!L1702</f>
        <v>17</v>
      </c>
      <c r="O1702" s="13">
        <f>Raw_Data!M1702</f>
        <v>14</v>
      </c>
      <c r="P1702" s="13">
        <f t="shared" si="106"/>
        <v>3</v>
      </c>
      <c r="Q1702" s="13">
        <f>Raw_Data!O1702</f>
        <v>17</v>
      </c>
      <c r="R1702" s="16">
        <f t="shared" si="107"/>
        <v>82.35294117647058</v>
      </c>
      <c r="S1702" s="16">
        <f>Raw_Data!Q1702</f>
        <v>82.4</v>
      </c>
      <c r="T1702" s="17">
        <f>Raw_Data!R1702</f>
        <v>0</v>
      </c>
      <c r="U1702" s="13" t="str">
        <f>Raw_Data!S1702</f>
        <v>Low</v>
      </c>
      <c r="V1702" s="13" t="str">
        <f>Raw_Data!T1702</f>
        <v>In Progress</v>
      </c>
    </row>
    <row r="1703" spans="1:22" x14ac:dyDescent="0.3">
      <c r="A1703" s="13" t="str">
        <f>Raw_Data!A1703</f>
        <v>EMP002</v>
      </c>
      <c r="B1703" s="13" t="str">
        <f>Raw_Data!B1703</f>
        <v>Priya Singh</v>
      </c>
      <c r="C1703" s="13" t="str">
        <f>Raw_Data!C1703</f>
        <v>Operations</v>
      </c>
      <c r="D1703" s="13" t="str">
        <f>Raw_Data!D1703</f>
        <v>Process Executive</v>
      </c>
      <c r="E1703" s="13" t="str">
        <f>Raw_Data!E1703</f>
        <v>Kolkata</v>
      </c>
      <c r="F1703" s="13" t="str">
        <f>Raw_Data!F1703</f>
        <v>Amit Roy</v>
      </c>
      <c r="G1703" s="14">
        <f>DATE(VALUE(RIGHT(Raw_Data!G1703,4)),VALUE(MID(Raw_Data!G1703,4,2)),VALUE(LEFT(Raw_Data!G1703,2)))</f>
        <v>46212</v>
      </c>
      <c r="H1703" s="13" t="str">
        <f t="shared" si="104"/>
        <v>Jul-2026</v>
      </c>
      <c r="I1703" s="13" t="str">
        <f t="shared" si="105"/>
        <v>Thu</v>
      </c>
      <c r="J1703" s="13" t="str">
        <f>Raw_Data!H1703</f>
        <v>Present</v>
      </c>
      <c r="K1703" s="15">
        <f>IF(Raw_Data!I1703="","",TIMEVALUE(Raw_Data!I1703))</f>
        <v>0.37708333333333333</v>
      </c>
      <c r="L1703" s="15">
        <f>IF(Raw_Data!J1703="","",TIMEVALUE(Raw_Data!J1703))</f>
        <v>0.7680555555555556</v>
      </c>
      <c r="M1703" s="13">
        <f>Raw_Data!K1703</f>
        <v>9.39</v>
      </c>
      <c r="N1703" s="13">
        <f>Raw_Data!L1703</f>
        <v>29</v>
      </c>
      <c r="O1703" s="13">
        <f>Raw_Data!M1703</f>
        <v>20</v>
      </c>
      <c r="P1703" s="13">
        <f t="shared" si="106"/>
        <v>9</v>
      </c>
      <c r="Q1703" s="13">
        <f>Raw_Data!O1703</f>
        <v>29</v>
      </c>
      <c r="R1703" s="16">
        <f t="shared" si="107"/>
        <v>68.965517241379317</v>
      </c>
      <c r="S1703" s="16">
        <f>Raw_Data!Q1703</f>
        <v>69</v>
      </c>
      <c r="T1703" s="17">
        <f>Raw_Data!R1703</f>
        <v>1.39</v>
      </c>
      <c r="U1703" s="13" t="str">
        <f>Raw_Data!S1703</f>
        <v>Low</v>
      </c>
      <c r="V1703" s="13" t="str">
        <f>Raw_Data!T1703</f>
        <v>Backlog</v>
      </c>
    </row>
    <row r="1704" spans="1:22" x14ac:dyDescent="0.3">
      <c r="A1704" s="13" t="str">
        <f>Raw_Data!A1704</f>
        <v>EMP003</v>
      </c>
      <c r="B1704" s="13" t="str">
        <f>Raw_Data!B1704</f>
        <v>Rahul Verma</v>
      </c>
      <c r="C1704" s="13" t="str">
        <f>Raw_Data!C1704</f>
        <v>Operations</v>
      </c>
      <c r="D1704" s="13" t="str">
        <f>Raw_Data!D1704</f>
        <v>Process Executive</v>
      </c>
      <c r="E1704" s="13" t="str">
        <f>Raw_Data!E1704</f>
        <v>Kolkata</v>
      </c>
      <c r="F1704" s="13" t="str">
        <f>Raw_Data!F1704</f>
        <v>Amit Roy</v>
      </c>
      <c r="G1704" s="14">
        <f>DATE(VALUE(RIGHT(Raw_Data!G1704,4)),VALUE(MID(Raw_Data!G1704,4,2)),VALUE(LEFT(Raw_Data!G1704,2)))</f>
        <v>46212</v>
      </c>
      <c r="H1704" s="13" t="str">
        <f t="shared" si="104"/>
        <v>Jul-2026</v>
      </c>
      <c r="I1704" s="13" t="str">
        <f t="shared" si="105"/>
        <v>Thu</v>
      </c>
      <c r="J1704" s="13" t="str">
        <f>Raw_Data!H1704</f>
        <v>Present</v>
      </c>
      <c r="K1704" s="15">
        <f>IF(Raw_Data!I1704="","",TIMEVALUE(Raw_Data!I1704))</f>
        <v>0.42499999999999999</v>
      </c>
      <c r="L1704" s="15">
        <f>IF(Raw_Data!J1704="","",TIMEVALUE(Raw_Data!J1704))</f>
        <v>0.72916666666666663</v>
      </c>
      <c r="M1704" s="13">
        <f>Raw_Data!K1704</f>
        <v>7.31</v>
      </c>
      <c r="N1704" s="13">
        <f>Raw_Data!L1704</f>
        <v>21</v>
      </c>
      <c r="O1704" s="13">
        <f>Raw_Data!M1704</f>
        <v>20</v>
      </c>
      <c r="P1704" s="13">
        <f t="shared" si="106"/>
        <v>1</v>
      </c>
      <c r="Q1704" s="13">
        <f>Raw_Data!O1704</f>
        <v>21</v>
      </c>
      <c r="R1704" s="16">
        <f t="shared" si="107"/>
        <v>95.238095238095227</v>
      </c>
      <c r="S1704" s="16">
        <f>Raw_Data!Q1704</f>
        <v>95.2</v>
      </c>
      <c r="T1704" s="17">
        <f>Raw_Data!R1704</f>
        <v>0</v>
      </c>
      <c r="U1704" s="13" t="str">
        <f>Raw_Data!S1704</f>
        <v>Low</v>
      </c>
      <c r="V1704" s="13" t="str">
        <f>Raw_Data!T1704</f>
        <v>In Progress</v>
      </c>
    </row>
    <row r="1705" spans="1:22" x14ac:dyDescent="0.3">
      <c r="A1705" s="13" t="str">
        <f>Raw_Data!A1705</f>
        <v>EMP004</v>
      </c>
      <c r="B1705" s="13" t="str">
        <f>Raw_Data!B1705</f>
        <v>Sneha Das</v>
      </c>
      <c r="C1705" s="13" t="str">
        <f>Raw_Data!C1705</f>
        <v>Operations</v>
      </c>
      <c r="D1705" s="13" t="str">
        <f>Raw_Data!D1705</f>
        <v>Senior Executive</v>
      </c>
      <c r="E1705" s="13" t="str">
        <f>Raw_Data!E1705</f>
        <v>Kolkata</v>
      </c>
      <c r="F1705" s="13" t="str">
        <f>Raw_Data!F1705</f>
        <v>Amit Roy</v>
      </c>
      <c r="G1705" s="14">
        <f>DATE(VALUE(RIGHT(Raw_Data!G1705,4)),VALUE(MID(Raw_Data!G1705,4,2)),VALUE(LEFT(Raw_Data!G1705,2)))</f>
        <v>46212</v>
      </c>
      <c r="H1705" s="13" t="str">
        <f t="shared" si="104"/>
        <v>Jul-2026</v>
      </c>
      <c r="I1705" s="13" t="str">
        <f t="shared" si="105"/>
        <v>Thu</v>
      </c>
      <c r="J1705" s="13" t="str">
        <f>Raw_Data!H1705</f>
        <v>Present</v>
      </c>
      <c r="K1705" s="15">
        <f>IF(Raw_Data!I1705="","",TIMEVALUE(Raw_Data!I1705))</f>
        <v>0.38541666666666669</v>
      </c>
      <c r="L1705" s="15">
        <f>IF(Raw_Data!J1705="","",TIMEVALUE(Raw_Data!J1705))</f>
        <v>0.78472222222222221</v>
      </c>
      <c r="M1705" s="13">
        <f>Raw_Data!K1705</f>
        <v>9.59</v>
      </c>
      <c r="N1705" s="13">
        <f>Raw_Data!L1705</f>
        <v>20</v>
      </c>
      <c r="O1705" s="13">
        <f>Raw_Data!M1705</f>
        <v>17</v>
      </c>
      <c r="P1705" s="13">
        <f t="shared" si="106"/>
        <v>3</v>
      </c>
      <c r="Q1705" s="13">
        <f>Raw_Data!O1705</f>
        <v>20</v>
      </c>
      <c r="R1705" s="16">
        <f t="shared" si="107"/>
        <v>85</v>
      </c>
      <c r="S1705" s="16">
        <f>Raw_Data!Q1705</f>
        <v>85</v>
      </c>
      <c r="T1705" s="17">
        <f>Raw_Data!R1705</f>
        <v>1.59</v>
      </c>
      <c r="U1705" s="13" t="str">
        <f>Raw_Data!S1705</f>
        <v>High</v>
      </c>
      <c r="V1705" s="13" t="str">
        <f>Raw_Data!T1705</f>
        <v>In Progress</v>
      </c>
    </row>
    <row r="1706" spans="1:22" x14ac:dyDescent="0.3">
      <c r="A1706" s="13" t="str">
        <f>Raw_Data!A1706</f>
        <v>EMP005</v>
      </c>
      <c r="B1706" s="13" t="str">
        <f>Raw_Data!B1706</f>
        <v>Vikram Patel</v>
      </c>
      <c r="C1706" s="13" t="str">
        <f>Raw_Data!C1706</f>
        <v>Operations</v>
      </c>
      <c r="D1706" s="13" t="str">
        <f>Raw_Data!D1706</f>
        <v>Process Executive</v>
      </c>
      <c r="E1706" s="13" t="str">
        <f>Raw_Data!E1706</f>
        <v>Kolkata</v>
      </c>
      <c r="F1706" s="13" t="str">
        <f>Raw_Data!F1706</f>
        <v>Amit Roy</v>
      </c>
      <c r="G1706" s="14">
        <f>DATE(VALUE(RIGHT(Raw_Data!G1706,4)),VALUE(MID(Raw_Data!G1706,4,2)),VALUE(LEFT(Raw_Data!G1706,2)))</f>
        <v>46212</v>
      </c>
      <c r="H1706" s="13" t="str">
        <f t="shared" si="104"/>
        <v>Jul-2026</v>
      </c>
      <c r="I1706" s="13" t="str">
        <f t="shared" si="105"/>
        <v>Thu</v>
      </c>
      <c r="J1706" s="13" t="str">
        <f>Raw_Data!H1706</f>
        <v>Present</v>
      </c>
      <c r="K1706" s="15">
        <f>IF(Raw_Data!I1706="","",TIMEVALUE(Raw_Data!I1706))</f>
        <v>0.37569444444444444</v>
      </c>
      <c r="L1706" s="15">
        <f>IF(Raw_Data!J1706="","",TIMEVALUE(Raw_Data!J1706))</f>
        <v>0.71250000000000002</v>
      </c>
      <c r="M1706" s="13">
        <f>Raw_Data!K1706</f>
        <v>8.09</v>
      </c>
      <c r="N1706" s="13">
        <f>Raw_Data!L1706</f>
        <v>19</v>
      </c>
      <c r="O1706" s="13">
        <f>Raw_Data!M1706</f>
        <v>17</v>
      </c>
      <c r="P1706" s="13">
        <f t="shared" si="106"/>
        <v>2</v>
      </c>
      <c r="Q1706" s="13">
        <f>Raw_Data!O1706</f>
        <v>19</v>
      </c>
      <c r="R1706" s="16">
        <f t="shared" si="107"/>
        <v>89.473684210526315</v>
      </c>
      <c r="S1706" s="16">
        <f>Raw_Data!Q1706</f>
        <v>89.5</v>
      </c>
      <c r="T1706" s="17">
        <f>Raw_Data!R1706</f>
        <v>0.09</v>
      </c>
      <c r="U1706" s="13" t="str">
        <f>Raw_Data!S1706</f>
        <v>Medium</v>
      </c>
      <c r="V1706" s="13" t="str">
        <f>Raw_Data!T1706</f>
        <v>In Progress</v>
      </c>
    </row>
    <row r="1707" spans="1:22" x14ac:dyDescent="0.3">
      <c r="A1707" s="13" t="str">
        <f>Raw_Data!A1707</f>
        <v>EMP006</v>
      </c>
      <c r="B1707" s="13" t="str">
        <f>Raw_Data!B1707</f>
        <v>Ananya Gupta</v>
      </c>
      <c r="C1707" s="13" t="str">
        <f>Raw_Data!C1707</f>
        <v>Finance</v>
      </c>
      <c r="D1707" s="13" t="str">
        <f>Raw_Data!D1707</f>
        <v>Finance Executive</v>
      </c>
      <c r="E1707" s="13" t="str">
        <f>Raw_Data!E1707</f>
        <v>Kolkata</v>
      </c>
      <c r="F1707" s="13" t="str">
        <f>Raw_Data!F1707</f>
        <v>Neha Sen</v>
      </c>
      <c r="G1707" s="14">
        <f>DATE(VALUE(RIGHT(Raw_Data!G1707,4)),VALUE(MID(Raw_Data!G1707,4,2)),VALUE(LEFT(Raw_Data!G1707,2)))</f>
        <v>46212</v>
      </c>
      <c r="H1707" s="13" t="str">
        <f t="shared" si="104"/>
        <v>Jul-2026</v>
      </c>
      <c r="I1707" s="13" t="str">
        <f t="shared" si="105"/>
        <v>Thu</v>
      </c>
      <c r="J1707" s="13" t="str">
        <f>Raw_Data!H1707</f>
        <v>Present</v>
      </c>
      <c r="K1707" s="15">
        <f>IF(Raw_Data!I1707="","",TIMEVALUE(Raw_Data!I1707))</f>
        <v>0.37777777777777777</v>
      </c>
      <c r="L1707" s="15">
        <f>IF(Raw_Data!J1707="","",TIMEVALUE(Raw_Data!J1707))</f>
        <v>0.68611111111111112</v>
      </c>
      <c r="M1707" s="13">
        <f>Raw_Data!K1707</f>
        <v>7.4</v>
      </c>
      <c r="N1707" s="13">
        <f>Raw_Data!L1707</f>
        <v>17</v>
      </c>
      <c r="O1707" s="13">
        <f>Raw_Data!M1707</f>
        <v>14</v>
      </c>
      <c r="P1707" s="13">
        <f t="shared" si="106"/>
        <v>3</v>
      </c>
      <c r="Q1707" s="13">
        <f>Raw_Data!O1707</f>
        <v>17</v>
      </c>
      <c r="R1707" s="16">
        <f t="shared" si="107"/>
        <v>82.35294117647058</v>
      </c>
      <c r="S1707" s="16">
        <f>Raw_Data!Q1707</f>
        <v>82.4</v>
      </c>
      <c r="T1707" s="17">
        <f>Raw_Data!R1707</f>
        <v>0</v>
      </c>
      <c r="U1707" s="13" t="str">
        <f>Raw_Data!S1707</f>
        <v>Medium</v>
      </c>
      <c r="V1707" s="13" t="str">
        <f>Raw_Data!T1707</f>
        <v>In Progress</v>
      </c>
    </row>
    <row r="1708" spans="1:22" x14ac:dyDescent="0.3">
      <c r="A1708" s="13" t="str">
        <f>Raw_Data!A1708</f>
        <v>EMP007</v>
      </c>
      <c r="B1708" s="13" t="str">
        <f>Raw_Data!B1708</f>
        <v>Rohan Mehta</v>
      </c>
      <c r="C1708" s="13" t="str">
        <f>Raw_Data!C1708</f>
        <v>Finance</v>
      </c>
      <c r="D1708" s="13" t="str">
        <f>Raw_Data!D1708</f>
        <v>Accounts Executive</v>
      </c>
      <c r="E1708" s="13" t="str">
        <f>Raw_Data!E1708</f>
        <v>Kolkata</v>
      </c>
      <c r="F1708" s="13" t="str">
        <f>Raw_Data!F1708</f>
        <v>Neha Sen</v>
      </c>
      <c r="G1708" s="14">
        <f>DATE(VALUE(RIGHT(Raw_Data!G1708,4)),VALUE(MID(Raw_Data!G1708,4,2)),VALUE(LEFT(Raw_Data!G1708,2)))</f>
        <v>46212</v>
      </c>
      <c r="H1708" s="13" t="str">
        <f t="shared" si="104"/>
        <v>Jul-2026</v>
      </c>
      <c r="I1708" s="13" t="str">
        <f t="shared" si="105"/>
        <v>Thu</v>
      </c>
      <c r="J1708" s="13" t="str">
        <f>Raw_Data!H1708</f>
        <v>Present</v>
      </c>
      <c r="K1708" s="15">
        <f>IF(Raw_Data!I1708="","",TIMEVALUE(Raw_Data!I1708))</f>
        <v>0.37916666666666665</v>
      </c>
      <c r="L1708" s="15">
        <f>IF(Raw_Data!J1708="","",TIMEVALUE(Raw_Data!J1708))</f>
        <v>0.74444444444444446</v>
      </c>
      <c r="M1708" s="13">
        <f>Raw_Data!K1708</f>
        <v>8.77</v>
      </c>
      <c r="N1708" s="13">
        <f>Raw_Data!L1708</f>
        <v>13</v>
      </c>
      <c r="O1708" s="13">
        <f>Raw_Data!M1708</f>
        <v>12</v>
      </c>
      <c r="P1708" s="13">
        <f t="shared" si="106"/>
        <v>1</v>
      </c>
      <c r="Q1708" s="13">
        <f>Raw_Data!O1708</f>
        <v>13</v>
      </c>
      <c r="R1708" s="16">
        <f t="shared" si="107"/>
        <v>92.307692307692307</v>
      </c>
      <c r="S1708" s="16">
        <f>Raw_Data!Q1708</f>
        <v>92.3</v>
      </c>
      <c r="T1708" s="17">
        <f>Raw_Data!R1708</f>
        <v>0.77</v>
      </c>
      <c r="U1708" s="13" t="str">
        <f>Raw_Data!S1708</f>
        <v>Low</v>
      </c>
      <c r="V1708" s="13" t="str">
        <f>Raw_Data!T1708</f>
        <v>In Progress</v>
      </c>
    </row>
    <row r="1709" spans="1:22" x14ac:dyDescent="0.3">
      <c r="A1709" s="13" t="str">
        <f>Raw_Data!A1709</f>
        <v>EMP008</v>
      </c>
      <c r="B1709" s="13" t="str">
        <f>Raw_Data!B1709</f>
        <v>Ishita Roy</v>
      </c>
      <c r="C1709" s="13" t="str">
        <f>Raw_Data!C1709</f>
        <v>Finance</v>
      </c>
      <c r="D1709" s="13" t="str">
        <f>Raw_Data!D1709</f>
        <v>Finance Executive</v>
      </c>
      <c r="E1709" s="13" t="str">
        <f>Raw_Data!E1709</f>
        <v>Kolkata</v>
      </c>
      <c r="F1709" s="13" t="str">
        <f>Raw_Data!F1709</f>
        <v>Neha Sen</v>
      </c>
      <c r="G1709" s="14">
        <f>DATE(VALUE(RIGHT(Raw_Data!G1709,4)),VALUE(MID(Raw_Data!G1709,4,2)),VALUE(LEFT(Raw_Data!G1709,2)))</f>
        <v>46212</v>
      </c>
      <c r="H1709" s="13" t="str">
        <f t="shared" si="104"/>
        <v>Jul-2026</v>
      </c>
      <c r="I1709" s="13" t="str">
        <f t="shared" si="105"/>
        <v>Thu</v>
      </c>
      <c r="J1709" s="13" t="str">
        <f>Raw_Data!H1709</f>
        <v>Present</v>
      </c>
      <c r="K1709" s="15">
        <f>IF(Raw_Data!I1709="","",TIMEVALUE(Raw_Data!I1709))</f>
        <v>0.37847222222222221</v>
      </c>
      <c r="L1709" s="15">
        <f>IF(Raw_Data!J1709="","",TIMEVALUE(Raw_Data!J1709))</f>
        <v>0.76875000000000004</v>
      </c>
      <c r="M1709" s="13">
        <f>Raw_Data!K1709</f>
        <v>9.3699999999999992</v>
      </c>
      <c r="N1709" s="13">
        <f>Raw_Data!L1709</f>
        <v>5</v>
      </c>
      <c r="O1709" s="13">
        <f>Raw_Data!M1709</f>
        <v>4</v>
      </c>
      <c r="P1709" s="13">
        <f t="shared" si="106"/>
        <v>1</v>
      </c>
      <c r="Q1709" s="13">
        <f>Raw_Data!O1709</f>
        <v>5</v>
      </c>
      <c r="R1709" s="16">
        <f t="shared" si="107"/>
        <v>80</v>
      </c>
      <c r="S1709" s="16">
        <f>Raw_Data!Q1709</f>
        <v>80</v>
      </c>
      <c r="T1709" s="17">
        <f>Raw_Data!R1709</f>
        <v>1.37</v>
      </c>
      <c r="U1709" s="13" t="str">
        <f>Raw_Data!S1709</f>
        <v>High</v>
      </c>
      <c r="V1709" s="13" t="str">
        <f>Raw_Data!T1709</f>
        <v>In Progress</v>
      </c>
    </row>
    <row r="1710" spans="1:22" x14ac:dyDescent="0.3">
      <c r="A1710" s="13" t="str">
        <f>Raw_Data!A1710</f>
        <v>EMP009</v>
      </c>
      <c r="B1710" s="13" t="str">
        <f>Raw_Data!B1710</f>
        <v>Arjun Nair</v>
      </c>
      <c r="C1710" s="13" t="str">
        <f>Raw_Data!C1710</f>
        <v>Sales</v>
      </c>
      <c r="D1710" s="13" t="str">
        <f>Raw_Data!D1710</f>
        <v>Sales Executive</v>
      </c>
      <c r="E1710" s="13" t="str">
        <f>Raw_Data!E1710</f>
        <v>Kolkata</v>
      </c>
      <c r="F1710" s="13" t="str">
        <f>Raw_Data!F1710</f>
        <v>Sourav Das</v>
      </c>
      <c r="G1710" s="14">
        <f>DATE(VALUE(RIGHT(Raw_Data!G1710,4)),VALUE(MID(Raw_Data!G1710,4,2)),VALUE(LEFT(Raw_Data!G1710,2)))</f>
        <v>46212</v>
      </c>
      <c r="H1710" s="13" t="str">
        <f t="shared" si="104"/>
        <v>Jul-2026</v>
      </c>
      <c r="I1710" s="13" t="str">
        <f t="shared" si="105"/>
        <v>Thu</v>
      </c>
      <c r="J1710" s="13" t="str">
        <f>Raw_Data!H1710</f>
        <v>Present</v>
      </c>
      <c r="K1710" s="15">
        <f>IF(Raw_Data!I1710="","",TIMEVALUE(Raw_Data!I1710))</f>
        <v>0.37638888888888888</v>
      </c>
      <c r="L1710" s="15">
        <f>IF(Raw_Data!J1710="","",TIMEVALUE(Raw_Data!J1710))</f>
        <v>0.69513888888888886</v>
      </c>
      <c r="M1710" s="13">
        <f>Raw_Data!K1710</f>
        <v>7.66</v>
      </c>
      <c r="N1710" s="13">
        <f>Raw_Data!L1710</f>
        <v>13</v>
      </c>
      <c r="O1710" s="13">
        <f>Raw_Data!M1710</f>
        <v>12</v>
      </c>
      <c r="P1710" s="13">
        <f t="shared" si="106"/>
        <v>1</v>
      </c>
      <c r="Q1710" s="13">
        <f>Raw_Data!O1710</f>
        <v>13</v>
      </c>
      <c r="R1710" s="16">
        <f t="shared" si="107"/>
        <v>92.307692307692307</v>
      </c>
      <c r="S1710" s="16">
        <f>Raw_Data!Q1710</f>
        <v>92.3</v>
      </c>
      <c r="T1710" s="17">
        <f>Raw_Data!R1710</f>
        <v>0</v>
      </c>
      <c r="U1710" s="13" t="str">
        <f>Raw_Data!S1710</f>
        <v>Low</v>
      </c>
      <c r="V1710" s="13" t="str">
        <f>Raw_Data!T1710</f>
        <v>In Progress</v>
      </c>
    </row>
    <row r="1711" spans="1:22" x14ac:dyDescent="0.3">
      <c r="A1711" s="13" t="str">
        <f>Raw_Data!A1711</f>
        <v>EMP010</v>
      </c>
      <c r="B1711" s="13" t="str">
        <f>Raw_Data!B1711</f>
        <v>Meera Kapoor</v>
      </c>
      <c r="C1711" s="13" t="str">
        <f>Raw_Data!C1711</f>
        <v>Sales</v>
      </c>
      <c r="D1711" s="13" t="str">
        <f>Raw_Data!D1711</f>
        <v>Sales Executive</v>
      </c>
      <c r="E1711" s="13" t="str">
        <f>Raw_Data!E1711</f>
        <v>Kolkata</v>
      </c>
      <c r="F1711" s="13" t="str">
        <f>Raw_Data!F1711</f>
        <v>Sourav Das</v>
      </c>
      <c r="G1711" s="14">
        <f>DATE(VALUE(RIGHT(Raw_Data!G1711,4)),VALUE(MID(Raw_Data!G1711,4,2)),VALUE(LEFT(Raw_Data!G1711,2)))</f>
        <v>46212</v>
      </c>
      <c r="H1711" s="13" t="str">
        <f t="shared" si="104"/>
        <v>Jul-2026</v>
      </c>
      <c r="I1711" s="13" t="str">
        <f t="shared" si="105"/>
        <v>Thu</v>
      </c>
      <c r="J1711" s="13" t="str">
        <f>Raw_Data!H1711</f>
        <v>Present</v>
      </c>
      <c r="K1711" s="15">
        <f>IF(Raw_Data!I1711="","",TIMEVALUE(Raw_Data!I1711))</f>
        <v>0.38472222222222224</v>
      </c>
      <c r="L1711" s="15">
        <f>IF(Raw_Data!J1711="","",TIMEVALUE(Raw_Data!J1711))</f>
        <v>0.68888888888888888</v>
      </c>
      <c r="M1711" s="13">
        <f>Raw_Data!K1711</f>
        <v>7.31</v>
      </c>
      <c r="N1711" s="13">
        <f>Raw_Data!L1711</f>
        <v>14</v>
      </c>
      <c r="O1711" s="13">
        <f>Raw_Data!M1711</f>
        <v>11</v>
      </c>
      <c r="P1711" s="13">
        <f t="shared" si="106"/>
        <v>3</v>
      </c>
      <c r="Q1711" s="13">
        <f>Raw_Data!O1711</f>
        <v>14</v>
      </c>
      <c r="R1711" s="16">
        <f t="shared" si="107"/>
        <v>78.571428571428569</v>
      </c>
      <c r="S1711" s="16">
        <f>Raw_Data!Q1711</f>
        <v>78.599999999999994</v>
      </c>
      <c r="T1711" s="17">
        <f>Raw_Data!R1711</f>
        <v>0</v>
      </c>
      <c r="U1711" s="13" t="str">
        <f>Raw_Data!S1711</f>
        <v>Medium</v>
      </c>
      <c r="V1711" s="13" t="str">
        <f>Raw_Data!T1711</f>
        <v>In Progress</v>
      </c>
    </row>
    <row r="1712" spans="1:22" x14ac:dyDescent="0.3">
      <c r="A1712" s="13" t="str">
        <f>Raw_Data!A1712</f>
        <v>EMP011</v>
      </c>
      <c r="B1712" s="13" t="str">
        <f>Raw_Data!B1712</f>
        <v>Karan Malhotra</v>
      </c>
      <c r="C1712" s="13" t="str">
        <f>Raw_Data!C1712</f>
        <v>Sales</v>
      </c>
      <c r="D1712" s="13" t="str">
        <f>Raw_Data!D1712</f>
        <v>Senior Executive</v>
      </c>
      <c r="E1712" s="13" t="str">
        <f>Raw_Data!E1712</f>
        <v>Kolkata</v>
      </c>
      <c r="F1712" s="13" t="str">
        <f>Raw_Data!F1712</f>
        <v>Sourav Das</v>
      </c>
      <c r="G1712" s="14">
        <f>DATE(VALUE(RIGHT(Raw_Data!G1712,4)),VALUE(MID(Raw_Data!G1712,4,2)),VALUE(LEFT(Raw_Data!G1712,2)))</f>
        <v>46212</v>
      </c>
      <c r="H1712" s="13" t="str">
        <f t="shared" si="104"/>
        <v>Jul-2026</v>
      </c>
      <c r="I1712" s="13" t="str">
        <f t="shared" si="105"/>
        <v>Thu</v>
      </c>
      <c r="J1712" s="13" t="str">
        <f>Raw_Data!H1712</f>
        <v>Present</v>
      </c>
      <c r="K1712" s="15">
        <f>IF(Raw_Data!I1712="","",TIMEVALUE(Raw_Data!I1712))</f>
        <v>0.38124999999999998</v>
      </c>
      <c r="L1712" s="15">
        <f>IF(Raw_Data!J1712="","",TIMEVALUE(Raw_Data!J1712))</f>
        <v>0.70833333333333337</v>
      </c>
      <c r="M1712" s="13">
        <f>Raw_Data!K1712</f>
        <v>7.86</v>
      </c>
      <c r="N1712" s="13">
        <f>Raw_Data!L1712</f>
        <v>15</v>
      </c>
      <c r="O1712" s="13">
        <f>Raw_Data!M1712</f>
        <v>12</v>
      </c>
      <c r="P1712" s="13">
        <f t="shared" si="106"/>
        <v>3</v>
      </c>
      <c r="Q1712" s="13">
        <f>Raw_Data!O1712</f>
        <v>15</v>
      </c>
      <c r="R1712" s="16">
        <f t="shared" si="107"/>
        <v>80</v>
      </c>
      <c r="S1712" s="16">
        <f>Raw_Data!Q1712</f>
        <v>80</v>
      </c>
      <c r="T1712" s="17">
        <f>Raw_Data!R1712</f>
        <v>0</v>
      </c>
      <c r="U1712" s="13" t="str">
        <f>Raw_Data!S1712</f>
        <v>Low</v>
      </c>
      <c r="V1712" s="13" t="str">
        <f>Raw_Data!T1712</f>
        <v>In Progress</v>
      </c>
    </row>
    <row r="1713" spans="1:22" x14ac:dyDescent="0.3">
      <c r="A1713" s="13" t="str">
        <f>Raw_Data!A1713</f>
        <v>EMP012</v>
      </c>
      <c r="B1713" s="13" t="str">
        <f>Raw_Data!B1713</f>
        <v>Tanya Bose</v>
      </c>
      <c r="C1713" s="13" t="str">
        <f>Raw_Data!C1713</f>
        <v>HR</v>
      </c>
      <c r="D1713" s="13" t="str">
        <f>Raw_Data!D1713</f>
        <v>HR Executive</v>
      </c>
      <c r="E1713" s="13" t="str">
        <f>Raw_Data!E1713</f>
        <v>Kolkata</v>
      </c>
      <c r="F1713" s="13" t="str">
        <f>Raw_Data!F1713</f>
        <v>Ritu Ghosh</v>
      </c>
      <c r="G1713" s="14">
        <f>DATE(VALUE(RIGHT(Raw_Data!G1713,4)),VALUE(MID(Raw_Data!G1713,4,2)),VALUE(LEFT(Raw_Data!G1713,2)))</f>
        <v>46212</v>
      </c>
      <c r="H1713" s="13" t="str">
        <f t="shared" si="104"/>
        <v>Jul-2026</v>
      </c>
      <c r="I1713" s="13" t="str">
        <f t="shared" si="105"/>
        <v>Thu</v>
      </c>
      <c r="J1713" s="13" t="str">
        <f>Raw_Data!H1713</f>
        <v>Present</v>
      </c>
      <c r="K1713" s="15">
        <f>IF(Raw_Data!I1713="","",TIMEVALUE(Raw_Data!I1713))</f>
        <v>0.38750000000000001</v>
      </c>
      <c r="L1713" s="15">
        <f>IF(Raw_Data!J1713="","",TIMEVALUE(Raw_Data!J1713))</f>
        <v>0.77986111111111112</v>
      </c>
      <c r="M1713" s="13">
        <f>Raw_Data!K1713</f>
        <v>9.43</v>
      </c>
      <c r="N1713" s="13">
        <f>Raw_Data!L1713</f>
        <v>21</v>
      </c>
      <c r="O1713" s="13">
        <f>Raw_Data!M1713</f>
        <v>16</v>
      </c>
      <c r="P1713" s="13">
        <f t="shared" si="106"/>
        <v>5</v>
      </c>
      <c r="Q1713" s="13">
        <f>Raw_Data!O1713</f>
        <v>21</v>
      </c>
      <c r="R1713" s="16">
        <f t="shared" si="107"/>
        <v>76.19047619047619</v>
      </c>
      <c r="S1713" s="16">
        <f>Raw_Data!Q1713</f>
        <v>76.2</v>
      </c>
      <c r="T1713" s="17">
        <f>Raw_Data!R1713</f>
        <v>1.43</v>
      </c>
      <c r="U1713" s="13" t="str">
        <f>Raw_Data!S1713</f>
        <v>Low</v>
      </c>
      <c r="V1713" s="13" t="str">
        <f>Raw_Data!T1713</f>
        <v>Pending</v>
      </c>
    </row>
    <row r="1714" spans="1:22" x14ac:dyDescent="0.3">
      <c r="A1714" s="13" t="str">
        <f>Raw_Data!A1714</f>
        <v>EMP013</v>
      </c>
      <c r="B1714" s="13" t="str">
        <f>Raw_Data!B1714</f>
        <v>Aditya Jain</v>
      </c>
      <c r="C1714" s="13" t="str">
        <f>Raw_Data!C1714</f>
        <v>Customer Support</v>
      </c>
      <c r="D1714" s="13" t="str">
        <f>Raw_Data!D1714</f>
        <v>Support Executive</v>
      </c>
      <c r="E1714" s="13" t="str">
        <f>Raw_Data!E1714</f>
        <v>Kolkata</v>
      </c>
      <c r="F1714" s="13" t="str">
        <f>Raw_Data!F1714</f>
        <v>Ritu Ghosh</v>
      </c>
      <c r="G1714" s="14">
        <f>DATE(VALUE(RIGHT(Raw_Data!G1714,4)),VALUE(MID(Raw_Data!G1714,4,2)),VALUE(LEFT(Raw_Data!G1714,2)))</f>
        <v>46212</v>
      </c>
      <c r="H1714" s="13" t="str">
        <f t="shared" si="104"/>
        <v>Jul-2026</v>
      </c>
      <c r="I1714" s="13" t="str">
        <f t="shared" si="105"/>
        <v>Thu</v>
      </c>
      <c r="J1714" s="13" t="str">
        <f>Raw_Data!H1714</f>
        <v>Present</v>
      </c>
      <c r="K1714" s="15">
        <f>IF(Raw_Data!I1714="","",TIMEVALUE(Raw_Data!I1714))</f>
        <v>0.37847222222222221</v>
      </c>
      <c r="L1714" s="15">
        <f>IF(Raw_Data!J1714="","",TIMEVALUE(Raw_Data!J1714))</f>
        <v>0.75694444444444442</v>
      </c>
      <c r="M1714" s="13">
        <f>Raw_Data!K1714</f>
        <v>9.09</v>
      </c>
      <c r="N1714" s="13">
        <f>Raw_Data!L1714</f>
        <v>33</v>
      </c>
      <c r="O1714" s="13">
        <f>Raw_Data!M1714</f>
        <v>25</v>
      </c>
      <c r="P1714" s="13">
        <f t="shared" si="106"/>
        <v>8</v>
      </c>
      <c r="Q1714" s="13">
        <f>Raw_Data!O1714</f>
        <v>33</v>
      </c>
      <c r="R1714" s="16">
        <f t="shared" si="107"/>
        <v>75.757575757575751</v>
      </c>
      <c r="S1714" s="16">
        <f>Raw_Data!Q1714</f>
        <v>75.8</v>
      </c>
      <c r="T1714" s="17">
        <f>Raw_Data!R1714</f>
        <v>1.0900000000000001</v>
      </c>
      <c r="U1714" s="13" t="str">
        <f>Raw_Data!S1714</f>
        <v>Medium</v>
      </c>
      <c r="V1714" s="13" t="str">
        <f>Raw_Data!T1714</f>
        <v>Backlog</v>
      </c>
    </row>
    <row r="1715" spans="1:22" x14ac:dyDescent="0.3">
      <c r="A1715" s="13" t="str">
        <f>Raw_Data!A1715</f>
        <v>EMP014</v>
      </c>
      <c r="B1715" s="13" t="str">
        <f>Raw_Data!B1715</f>
        <v>Neha Agarwal</v>
      </c>
      <c r="C1715" s="13" t="str">
        <f>Raw_Data!C1715</f>
        <v>Customer Support</v>
      </c>
      <c r="D1715" s="13" t="str">
        <f>Raw_Data!D1715</f>
        <v>Support Executive</v>
      </c>
      <c r="E1715" s="13" t="str">
        <f>Raw_Data!E1715</f>
        <v>Kolkata</v>
      </c>
      <c r="F1715" s="13" t="str">
        <f>Raw_Data!F1715</f>
        <v>Ritu Ghosh</v>
      </c>
      <c r="G1715" s="14">
        <f>DATE(VALUE(RIGHT(Raw_Data!G1715,4)),VALUE(MID(Raw_Data!G1715,4,2)),VALUE(LEFT(Raw_Data!G1715,2)))</f>
        <v>46212</v>
      </c>
      <c r="H1715" s="13" t="str">
        <f t="shared" si="104"/>
        <v>Jul-2026</v>
      </c>
      <c r="I1715" s="13" t="str">
        <f t="shared" si="105"/>
        <v>Thu</v>
      </c>
      <c r="J1715" s="13" t="str">
        <f>Raw_Data!H1715</f>
        <v>Present</v>
      </c>
      <c r="K1715" s="15">
        <f>IF(Raw_Data!I1715="","",TIMEVALUE(Raw_Data!I1715))</f>
        <v>0.38124999999999998</v>
      </c>
      <c r="L1715" s="15">
        <f>IF(Raw_Data!J1715="","",TIMEVALUE(Raw_Data!J1715))</f>
        <v>0.76458333333333328</v>
      </c>
      <c r="M1715" s="13">
        <f>Raw_Data!K1715</f>
        <v>9.2100000000000009</v>
      </c>
      <c r="N1715" s="13">
        <f>Raw_Data!L1715</f>
        <v>21</v>
      </c>
      <c r="O1715" s="13">
        <f>Raw_Data!M1715</f>
        <v>16</v>
      </c>
      <c r="P1715" s="13">
        <f t="shared" si="106"/>
        <v>5</v>
      </c>
      <c r="Q1715" s="13">
        <f>Raw_Data!O1715</f>
        <v>21</v>
      </c>
      <c r="R1715" s="16">
        <f t="shared" si="107"/>
        <v>76.19047619047619</v>
      </c>
      <c r="S1715" s="16">
        <f>Raw_Data!Q1715</f>
        <v>76.2</v>
      </c>
      <c r="T1715" s="17">
        <f>Raw_Data!R1715</f>
        <v>1.21</v>
      </c>
      <c r="U1715" s="13" t="str">
        <f>Raw_Data!S1715</f>
        <v>Medium</v>
      </c>
      <c r="V1715" s="13" t="str">
        <f>Raw_Data!T1715</f>
        <v>Pending</v>
      </c>
    </row>
    <row r="1716" spans="1:22" x14ac:dyDescent="0.3">
      <c r="A1716" s="13" t="str">
        <f>Raw_Data!A1716</f>
        <v>EMP015</v>
      </c>
      <c r="B1716" s="13" t="str">
        <f>Raw_Data!B1716</f>
        <v>Siddharth Roy</v>
      </c>
      <c r="C1716" s="13" t="str">
        <f>Raw_Data!C1716</f>
        <v>Customer Support</v>
      </c>
      <c r="D1716" s="13" t="str">
        <f>Raw_Data!D1716</f>
        <v>Senior Executive</v>
      </c>
      <c r="E1716" s="13" t="str">
        <f>Raw_Data!E1716</f>
        <v>Kolkata</v>
      </c>
      <c r="F1716" s="13" t="str">
        <f>Raw_Data!F1716</f>
        <v>Ritu Ghosh</v>
      </c>
      <c r="G1716" s="14">
        <f>DATE(VALUE(RIGHT(Raw_Data!G1716,4)),VALUE(MID(Raw_Data!G1716,4,2)),VALUE(LEFT(Raw_Data!G1716,2)))</f>
        <v>46212</v>
      </c>
      <c r="H1716" s="13" t="str">
        <f t="shared" si="104"/>
        <v>Jul-2026</v>
      </c>
      <c r="I1716" s="13" t="str">
        <f t="shared" si="105"/>
        <v>Thu</v>
      </c>
      <c r="J1716" s="13" t="str">
        <f>Raw_Data!H1716</f>
        <v>Present</v>
      </c>
      <c r="K1716" s="15">
        <f>IF(Raw_Data!I1716="","",TIMEVALUE(Raw_Data!I1716))</f>
        <v>0.38333333333333336</v>
      </c>
      <c r="L1716" s="15">
        <f>IF(Raw_Data!J1716="","",TIMEVALUE(Raw_Data!J1716))</f>
        <v>0.75347222222222221</v>
      </c>
      <c r="M1716" s="13">
        <f>Raw_Data!K1716</f>
        <v>8.89</v>
      </c>
      <c r="N1716" s="13">
        <f>Raw_Data!L1716</f>
        <v>19</v>
      </c>
      <c r="O1716" s="13">
        <f>Raw_Data!M1716</f>
        <v>14</v>
      </c>
      <c r="P1716" s="13">
        <f t="shared" si="106"/>
        <v>5</v>
      </c>
      <c r="Q1716" s="13">
        <f>Raw_Data!O1716</f>
        <v>19</v>
      </c>
      <c r="R1716" s="16">
        <f t="shared" si="107"/>
        <v>73.68421052631578</v>
      </c>
      <c r="S1716" s="16">
        <f>Raw_Data!Q1716</f>
        <v>73.7</v>
      </c>
      <c r="T1716" s="17">
        <f>Raw_Data!R1716</f>
        <v>0.89</v>
      </c>
      <c r="U1716" s="13" t="str">
        <f>Raw_Data!S1716</f>
        <v>Low</v>
      </c>
      <c r="V1716" s="13" t="str">
        <f>Raw_Data!T1716</f>
        <v>Pending</v>
      </c>
    </row>
    <row r="1717" spans="1:22" x14ac:dyDescent="0.3">
      <c r="A1717" s="13" t="str">
        <f>Raw_Data!A1717</f>
        <v>EMP016</v>
      </c>
      <c r="B1717" s="13" t="str">
        <f>Raw_Data!B1717</f>
        <v>Pooja Saha</v>
      </c>
      <c r="C1717" s="13" t="str">
        <f>Raw_Data!C1717</f>
        <v>Operations</v>
      </c>
      <c r="D1717" s="13" t="str">
        <f>Raw_Data!D1717</f>
        <v>Process Executive</v>
      </c>
      <c r="E1717" s="13" t="str">
        <f>Raw_Data!E1717</f>
        <v>Durgapur</v>
      </c>
      <c r="F1717" s="13" t="str">
        <f>Raw_Data!F1717</f>
        <v>Amit Roy</v>
      </c>
      <c r="G1717" s="14">
        <f>DATE(VALUE(RIGHT(Raw_Data!G1717,4)),VALUE(MID(Raw_Data!G1717,4,2)),VALUE(LEFT(Raw_Data!G1717,2)))</f>
        <v>46212</v>
      </c>
      <c r="H1717" s="13" t="str">
        <f t="shared" si="104"/>
        <v>Jul-2026</v>
      </c>
      <c r="I1717" s="13" t="str">
        <f t="shared" si="105"/>
        <v>Thu</v>
      </c>
      <c r="J1717" s="13" t="str">
        <f>Raw_Data!H1717</f>
        <v>Present</v>
      </c>
      <c r="K1717" s="15">
        <f>IF(Raw_Data!I1717="","",TIMEVALUE(Raw_Data!I1717))</f>
        <v>0.37916666666666665</v>
      </c>
      <c r="L1717" s="15">
        <f>IF(Raw_Data!J1717="","",TIMEVALUE(Raw_Data!J1717))</f>
        <v>0.70625000000000004</v>
      </c>
      <c r="M1717" s="13">
        <f>Raw_Data!K1717</f>
        <v>7.85</v>
      </c>
      <c r="N1717" s="13">
        <f>Raw_Data!L1717</f>
        <v>28</v>
      </c>
      <c r="O1717" s="13">
        <f>Raw_Data!M1717</f>
        <v>22</v>
      </c>
      <c r="P1717" s="13">
        <f t="shared" si="106"/>
        <v>6</v>
      </c>
      <c r="Q1717" s="13">
        <f>Raw_Data!O1717</f>
        <v>28</v>
      </c>
      <c r="R1717" s="16">
        <f t="shared" si="107"/>
        <v>78.571428571428569</v>
      </c>
      <c r="S1717" s="16">
        <f>Raw_Data!Q1717</f>
        <v>78.599999999999994</v>
      </c>
      <c r="T1717" s="17">
        <f>Raw_Data!R1717</f>
        <v>0</v>
      </c>
      <c r="U1717" s="13" t="str">
        <f>Raw_Data!S1717</f>
        <v>Medium</v>
      </c>
      <c r="V1717" s="13" t="str">
        <f>Raw_Data!T1717</f>
        <v>Pending</v>
      </c>
    </row>
    <row r="1718" spans="1:22" x14ac:dyDescent="0.3">
      <c r="A1718" s="13" t="str">
        <f>Raw_Data!A1718</f>
        <v>EMP017</v>
      </c>
      <c r="B1718" s="13" t="str">
        <f>Raw_Data!B1718</f>
        <v>Abhishek Paul</v>
      </c>
      <c r="C1718" s="13" t="str">
        <f>Raw_Data!C1718</f>
        <v>Operations</v>
      </c>
      <c r="D1718" s="13" t="str">
        <f>Raw_Data!D1718</f>
        <v>Process Executive</v>
      </c>
      <c r="E1718" s="13" t="str">
        <f>Raw_Data!E1718</f>
        <v>Durgapur</v>
      </c>
      <c r="F1718" s="13" t="str">
        <f>Raw_Data!F1718</f>
        <v>Amit Roy</v>
      </c>
      <c r="G1718" s="14">
        <f>DATE(VALUE(RIGHT(Raw_Data!G1718,4)),VALUE(MID(Raw_Data!G1718,4,2)),VALUE(LEFT(Raw_Data!G1718,2)))</f>
        <v>46212</v>
      </c>
      <c r="H1718" s="13" t="str">
        <f t="shared" si="104"/>
        <v>Jul-2026</v>
      </c>
      <c r="I1718" s="13" t="str">
        <f t="shared" si="105"/>
        <v>Thu</v>
      </c>
      <c r="J1718" s="13" t="str">
        <f>Raw_Data!H1718</f>
        <v>Present</v>
      </c>
      <c r="K1718" s="15">
        <f>IF(Raw_Data!I1718="","",TIMEVALUE(Raw_Data!I1718))</f>
        <v>0.38750000000000001</v>
      </c>
      <c r="L1718" s="15">
        <f>IF(Raw_Data!J1718="","",TIMEVALUE(Raw_Data!J1718))</f>
        <v>0.72361111111111109</v>
      </c>
      <c r="M1718" s="13">
        <f>Raw_Data!K1718</f>
        <v>8.07</v>
      </c>
      <c r="N1718" s="13">
        <f>Raw_Data!L1718</f>
        <v>37</v>
      </c>
      <c r="O1718" s="13">
        <f>Raw_Data!M1718</f>
        <v>36</v>
      </c>
      <c r="P1718" s="13">
        <f t="shared" si="106"/>
        <v>1</v>
      </c>
      <c r="Q1718" s="13">
        <f>Raw_Data!O1718</f>
        <v>37</v>
      </c>
      <c r="R1718" s="16">
        <f t="shared" si="107"/>
        <v>97.297297297297305</v>
      </c>
      <c r="S1718" s="16">
        <f>Raw_Data!Q1718</f>
        <v>97.3</v>
      </c>
      <c r="T1718" s="17">
        <f>Raw_Data!R1718</f>
        <v>7.0000000000000007E-2</v>
      </c>
      <c r="U1718" s="13" t="str">
        <f>Raw_Data!S1718</f>
        <v>Medium</v>
      </c>
      <c r="V1718" s="13" t="str">
        <f>Raw_Data!T1718</f>
        <v>In Progress</v>
      </c>
    </row>
    <row r="1719" spans="1:22" x14ac:dyDescent="0.3">
      <c r="A1719" s="13" t="str">
        <f>Raw_Data!A1719</f>
        <v>EMP018</v>
      </c>
      <c r="B1719" s="13" t="str">
        <f>Raw_Data!B1719</f>
        <v>Nandini Ghosh</v>
      </c>
      <c r="C1719" s="13" t="str">
        <f>Raw_Data!C1719</f>
        <v>Finance</v>
      </c>
      <c r="D1719" s="13" t="str">
        <f>Raw_Data!D1719</f>
        <v>Finance Executive</v>
      </c>
      <c r="E1719" s="13" t="str">
        <f>Raw_Data!E1719</f>
        <v>Durgapur</v>
      </c>
      <c r="F1719" s="13" t="str">
        <f>Raw_Data!F1719</f>
        <v>Neha Sen</v>
      </c>
      <c r="G1719" s="14">
        <f>DATE(VALUE(RIGHT(Raw_Data!G1719,4)),VALUE(MID(Raw_Data!G1719,4,2)),VALUE(LEFT(Raw_Data!G1719,2)))</f>
        <v>46212</v>
      </c>
      <c r="H1719" s="13" t="str">
        <f t="shared" si="104"/>
        <v>Jul-2026</v>
      </c>
      <c r="I1719" s="13" t="str">
        <f t="shared" si="105"/>
        <v>Thu</v>
      </c>
      <c r="J1719" s="13" t="str">
        <f>Raw_Data!H1719</f>
        <v>Present</v>
      </c>
      <c r="K1719" s="15">
        <f>IF(Raw_Data!I1719="","",TIMEVALUE(Raw_Data!I1719))</f>
        <v>0.37569444444444444</v>
      </c>
      <c r="L1719" s="15">
        <f>IF(Raw_Data!J1719="","",TIMEVALUE(Raw_Data!J1719))</f>
        <v>0.77013888888888893</v>
      </c>
      <c r="M1719" s="13">
        <f>Raw_Data!K1719</f>
        <v>9.48</v>
      </c>
      <c r="N1719" s="13">
        <f>Raw_Data!L1719</f>
        <v>13</v>
      </c>
      <c r="O1719" s="13">
        <f>Raw_Data!M1719</f>
        <v>11</v>
      </c>
      <c r="P1719" s="13">
        <f t="shared" si="106"/>
        <v>2</v>
      </c>
      <c r="Q1719" s="13">
        <f>Raw_Data!O1719</f>
        <v>13</v>
      </c>
      <c r="R1719" s="16">
        <f t="shared" si="107"/>
        <v>84.615384615384613</v>
      </c>
      <c r="S1719" s="16">
        <f>Raw_Data!Q1719</f>
        <v>84.6</v>
      </c>
      <c r="T1719" s="17">
        <f>Raw_Data!R1719</f>
        <v>1.48</v>
      </c>
      <c r="U1719" s="13" t="str">
        <f>Raw_Data!S1719</f>
        <v>Critical</v>
      </c>
      <c r="V1719" s="13" t="str">
        <f>Raw_Data!T1719</f>
        <v>In Progress</v>
      </c>
    </row>
    <row r="1720" spans="1:22" x14ac:dyDescent="0.3">
      <c r="A1720" s="13" t="str">
        <f>Raw_Data!A1720</f>
        <v>EMP019</v>
      </c>
      <c r="B1720" s="13" t="str">
        <f>Raw_Data!B1720</f>
        <v>Manish Kumar</v>
      </c>
      <c r="C1720" s="13" t="str">
        <f>Raw_Data!C1720</f>
        <v>Sales</v>
      </c>
      <c r="D1720" s="13" t="str">
        <f>Raw_Data!D1720</f>
        <v>Sales Executive</v>
      </c>
      <c r="E1720" s="13" t="str">
        <f>Raw_Data!E1720</f>
        <v>Durgapur</v>
      </c>
      <c r="F1720" s="13" t="str">
        <f>Raw_Data!F1720</f>
        <v>Sourav Das</v>
      </c>
      <c r="G1720" s="14">
        <f>DATE(VALUE(RIGHT(Raw_Data!G1720,4)),VALUE(MID(Raw_Data!G1720,4,2)),VALUE(LEFT(Raw_Data!G1720,2)))</f>
        <v>46212</v>
      </c>
      <c r="H1720" s="13" t="str">
        <f t="shared" si="104"/>
        <v>Jul-2026</v>
      </c>
      <c r="I1720" s="13" t="str">
        <f t="shared" si="105"/>
        <v>Thu</v>
      </c>
      <c r="J1720" s="13" t="str">
        <f>Raw_Data!H1720</f>
        <v>Present</v>
      </c>
      <c r="K1720" s="15">
        <f>IF(Raw_Data!I1720="","",TIMEVALUE(Raw_Data!I1720))</f>
        <v>0.37916666666666665</v>
      </c>
      <c r="L1720" s="15">
        <f>IF(Raw_Data!J1720="","",TIMEVALUE(Raw_Data!J1720))</f>
        <v>0.71319444444444446</v>
      </c>
      <c r="M1720" s="13">
        <f>Raw_Data!K1720</f>
        <v>8.02</v>
      </c>
      <c r="N1720" s="13">
        <f>Raw_Data!L1720</f>
        <v>18</v>
      </c>
      <c r="O1720" s="13">
        <f>Raw_Data!M1720</f>
        <v>18</v>
      </c>
      <c r="P1720" s="13">
        <f t="shared" si="106"/>
        <v>0</v>
      </c>
      <c r="Q1720" s="13">
        <f>Raw_Data!O1720</f>
        <v>18</v>
      </c>
      <c r="R1720" s="16">
        <f t="shared" si="107"/>
        <v>100</v>
      </c>
      <c r="S1720" s="16">
        <f>Raw_Data!Q1720</f>
        <v>100</v>
      </c>
      <c r="T1720" s="17">
        <f>Raw_Data!R1720</f>
        <v>0.02</v>
      </c>
      <c r="U1720" s="13" t="str">
        <f>Raw_Data!S1720</f>
        <v>Low</v>
      </c>
      <c r="V1720" s="13" t="str">
        <f>Raw_Data!T1720</f>
        <v>Closed</v>
      </c>
    </row>
    <row r="1721" spans="1:22" x14ac:dyDescent="0.3">
      <c r="A1721" s="13" t="str">
        <f>Raw_Data!A1721</f>
        <v>EMP020</v>
      </c>
      <c r="B1721" s="13" t="str">
        <f>Raw_Data!B1721</f>
        <v>Riya Chatterjee</v>
      </c>
      <c r="C1721" s="13" t="str">
        <f>Raw_Data!C1721</f>
        <v>Customer Support</v>
      </c>
      <c r="D1721" s="13" t="str">
        <f>Raw_Data!D1721</f>
        <v>Support Executive</v>
      </c>
      <c r="E1721" s="13" t="str">
        <f>Raw_Data!E1721</f>
        <v>Durgapur</v>
      </c>
      <c r="F1721" s="13" t="str">
        <f>Raw_Data!F1721</f>
        <v>Ritu Ghosh</v>
      </c>
      <c r="G1721" s="14">
        <f>DATE(VALUE(RIGHT(Raw_Data!G1721,4)),VALUE(MID(Raw_Data!G1721,4,2)),VALUE(LEFT(Raw_Data!G1721,2)))</f>
        <v>46212</v>
      </c>
      <c r="H1721" s="13" t="str">
        <f t="shared" si="104"/>
        <v>Jul-2026</v>
      </c>
      <c r="I1721" s="13" t="str">
        <f t="shared" si="105"/>
        <v>Thu</v>
      </c>
      <c r="J1721" s="13" t="str">
        <f>Raw_Data!H1721</f>
        <v>Present</v>
      </c>
      <c r="K1721" s="15">
        <f>IF(Raw_Data!I1721="","",TIMEVALUE(Raw_Data!I1721))</f>
        <v>0.37638888888888888</v>
      </c>
      <c r="L1721" s="15">
        <f>IF(Raw_Data!J1721="","",TIMEVALUE(Raw_Data!J1721))</f>
        <v>0.7270833333333333</v>
      </c>
      <c r="M1721" s="13">
        <f>Raw_Data!K1721</f>
        <v>8.43</v>
      </c>
      <c r="N1721" s="13">
        <f>Raw_Data!L1721</f>
        <v>28</v>
      </c>
      <c r="O1721" s="13">
        <f>Raw_Data!M1721</f>
        <v>22</v>
      </c>
      <c r="P1721" s="13">
        <f t="shared" si="106"/>
        <v>6</v>
      </c>
      <c r="Q1721" s="13">
        <f>Raw_Data!O1721</f>
        <v>28</v>
      </c>
      <c r="R1721" s="16">
        <f t="shared" si="107"/>
        <v>78.571428571428569</v>
      </c>
      <c r="S1721" s="16">
        <f>Raw_Data!Q1721</f>
        <v>78.599999999999994</v>
      </c>
      <c r="T1721" s="17">
        <f>Raw_Data!R1721</f>
        <v>0.43</v>
      </c>
      <c r="U1721" s="13" t="str">
        <f>Raw_Data!S1721</f>
        <v>High</v>
      </c>
      <c r="V1721" s="13" t="str">
        <f>Raw_Data!T1721</f>
        <v>Pending</v>
      </c>
    </row>
    <row r="1722" spans="1:22" x14ac:dyDescent="0.3">
      <c r="A1722" s="13" t="str">
        <f>Raw_Data!A1722</f>
        <v>EMP001</v>
      </c>
      <c r="B1722" s="13" t="str">
        <f>Raw_Data!B1722</f>
        <v>Aarav Sharma</v>
      </c>
      <c r="C1722" s="13" t="str">
        <f>Raw_Data!C1722</f>
        <v>Operations</v>
      </c>
      <c r="D1722" s="13" t="str">
        <f>Raw_Data!D1722</f>
        <v>MIS Executive</v>
      </c>
      <c r="E1722" s="13" t="str">
        <f>Raw_Data!E1722</f>
        <v>Kolkata</v>
      </c>
      <c r="F1722" s="13" t="str">
        <f>Raw_Data!F1722</f>
        <v>Amit Roy</v>
      </c>
      <c r="G1722" s="14">
        <f>DATE(VALUE(RIGHT(Raw_Data!G1722,4)),VALUE(MID(Raw_Data!G1722,4,2)),VALUE(LEFT(Raw_Data!G1722,2)))</f>
        <v>46213</v>
      </c>
      <c r="H1722" s="13" t="str">
        <f t="shared" si="104"/>
        <v>Jul-2026</v>
      </c>
      <c r="I1722" s="13" t="str">
        <f t="shared" si="105"/>
        <v>Fri</v>
      </c>
      <c r="J1722" s="13" t="str">
        <f>Raw_Data!H1722</f>
        <v>Present</v>
      </c>
      <c r="K1722" s="15">
        <f>IF(Raw_Data!I1722="","",TIMEVALUE(Raw_Data!I1722))</f>
        <v>0.38541666666666669</v>
      </c>
      <c r="L1722" s="15">
        <f>IF(Raw_Data!J1722="","",TIMEVALUE(Raw_Data!J1722))</f>
        <v>0.69930555555555551</v>
      </c>
      <c r="M1722" s="13">
        <f>Raw_Data!K1722</f>
        <v>7.54</v>
      </c>
      <c r="N1722" s="13">
        <f>Raw_Data!L1722</f>
        <v>27</v>
      </c>
      <c r="O1722" s="13">
        <f>Raw_Data!M1722</f>
        <v>24</v>
      </c>
      <c r="P1722" s="13">
        <f t="shared" si="106"/>
        <v>3</v>
      </c>
      <c r="Q1722" s="13">
        <f>Raw_Data!O1722</f>
        <v>27</v>
      </c>
      <c r="R1722" s="16">
        <f t="shared" si="107"/>
        <v>88.888888888888886</v>
      </c>
      <c r="S1722" s="16">
        <f>Raw_Data!Q1722</f>
        <v>88.9</v>
      </c>
      <c r="T1722" s="17">
        <f>Raw_Data!R1722</f>
        <v>0</v>
      </c>
      <c r="U1722" s="13" t="str">
        <f>Raw_Data!S1722</f>
        <v>Medium</v>
      </c>
      <c r="V1722" s="13" t="str">
        <f>Raw_Data!T1722</f>
        <v>In Progress</v>
      </c>
    </row>
    <row r="1723" spans="1:22" x14ac:dyDescent="0.3">
      <c r="A1723" s="13" t="str">
        <f>Raw_Data!A1723</f>
        <v>EMP002</v>
      </c>
      <c r="B1723" s="13" t="str">
        <f>Raw_Data!B1723</f>
        <v>Priya Singh</v>
      </c>
      <c r="C1723" s="13" t="str">
        <f>Raw_Data!C1723</f>
        <v>Operations</v>
      </c>
      <c r="D1723" s="13" t="str">
        <f>Raw_Data!D1723</f>
        <v>Process Executive</v>
      </c>
      <c r="E1723" s="13" t="str">
        <f>Raw_Data!E1723</f>
        <v>Kolkata</v>
      </c>
      <c r="F1723" s="13" t="str">
        <f>Raw_Data!F1723</f>
        <v>Amit Roy</v>
      </c>
      <c r="G1723" s="14">
        <f>DATE(VALUE(RIGHT(Raw_Data!G1723,4)),VALUE(MID(Raw_Data!G1723,4,2)),VALUE(LEFT(Raw_Data!G1723,2)))</f>
        <v>46213</v>
      </c>
      <c r="H1723" s="13" t="str">
        <f t="shared" si="104"/>
        <v>Jul-2026</v>
      </c>
      <c r="I1723" s="13" t="str">
        <f t="shared" si="105"/>
        <v>Fri</v>
      </c>
      <c r="J1723" s="13" t="str">
        <f>Raw_Data!H1723</f>
        <v>Present</v>
      </c>
      <c r="K1723" s="15">
        <f>IF(Raw_Data!I1723="","",TIMEVALUE(Raw_Data!I1723))</f>
        <v>0.38194444444444442</v>
      </c>
      <c r="L1723" s="15">
        <f>IF(Raw_Data!J1723="","",TIMEVALUE(Raw_Data!J1723))</f>
        <v>0.75138888888888888</v>
      </c>
      <c r="M1723" s="13">
        <f>Raw_Data!K1723</f>
        <v>8.8800000000000008</v>
      </c>
      <c r="N1723" s="13">
        <f>Raw_Data!L1723</f>
        <v>17</v>
      </c>
      <c r="O1723" s="13">
        <f>Raw_Data!M1723</f>
        <v>11</v>
      </c>
      <c r="P1723" s="13">
        <f t="shared" si="106"/>
        <v>6</v>
      </c>
      <c r="Q1723" s="13">
        <f>Raw_Data!O1723</f>
        <v>17</v>
      </c>
      <c r="R1723" s="16">
        <f t="shared" si="107"/>
        <v>64.705882352941174</v>
      </c>
      <c r="S1723" s="16">
        <f>Raw_Data!Q1723</f>
        <v>64.7</v>
      </c>
      <c r="T1723" s="17">
        <f>Raw_Data!R1723</f>
        <v>0.88</v>
      </c>
      <c r="U1723" s="13" t="str">
        <f>Raw_Data!S1723</f>
        <v>Medium</v>
      </c>
      <c r="V1723" s="13" t="str">
        <f>Raw_Data!T1723</f>
        <v>Pending</v>
      </c>
    </row>
    <row r="1724" spans="1:22" x14ac:dyDescent="0.3">
      <c r="A1724" s="13" t="str">
        <f>Raw_Data!A1724</f>
        <v>EMP003</v>
      </c>
      <c r="B1724" s="13" t="str">
        <f>Raw_Data!B1724</f>
        <v>Rahul Verma</v>
      </c>
      <c r="C1724" s="13" t="str">
        <f>Raw_Data!C1724</f>
        <v>Operations</v>
      </c>
      <c r="D1724" s="13" t="str">
        <f>Raw_Data!D1724</f>
        <v>Process Executive</v>
      </c>
      <c r="E1724" s="13" t="str">
        <f>Raw_Data!E1724</f>
        <v>Kolkata</v>
      </c>
      <c r="F1724" s="13" t="str">
        <f>Raw_Data!F1724</f>
        <v>Amit Roy</v>
      </c>
      <c r="G1724" s="14">
        <f>DATE(VALUE(RIGHT(Raw_Data!G1724,4)),VALUE(MID(Raw_Data!G1724,4,2)),VALUE(LEFT(Raw_Data!G1724,2)))</f>
        <v>46213</v>
      </c>
      <c r="H1724" s="13" t="str">
        <f t="shared" si="104"/>
        <v>Jul-2026</v>
      </c>
      <c r="I1724" s="13" t="str">
        <f t="shared" si="105"/>
        <v>Fri</v>
      </c>
      <c r="J1724" s="13" t="str">
        <f>Raw_Data!H1724</f>
        <v>Present</v>
      </c>
      <c r="K1724" s="15">
        <f>IF(Raw_Data!I1724="","",TIMEVALUE(Raw_Data!I1724))</f>
        <v>0.37847222222222221</v>
      </c>
      <c r="L1724" s="15">
        <f>IF(Raw_Data!J1724="","",TIMEVALUE(Raw_Data!J1724))</f>
        <v>0.76944444444444449</v>
      </c>
      <c r="M1724" s="13">
        <f>Raw_Data!K1724</f>
        <v>9.39</v>
      </c>
      <c r="N1724" s="13">
        <f>Raw_Data!L1724</f>
        <v>16</v>
      </c>
      <c r="O1724" s="13">
        <f>Raw_Data!M1724</f>
        <v>13</v>
      </c>
      <c r="P1724" s="13">
        <f t="shared" si="106"/>
        <v>3</v>
      </c>
      <c r="Q1724" s="13">
        <f>Raw_Data!O1724</f>
        <v>16</v>
      </c>
      <c r="R1724" s="16">
        <f t="shared" si="107"/>
        <v>81.25</v>
      </c>
      <c r="S1724" s="16">
        <f>Raw_Data!Q1724</f>
        <v>81.2</v>
      </c>
      <c r="T1724" s="17">
        <f>Raw_Data!R1724</f>
        <v>1.39</v>
      </c>
      <c r="U1724" s="13" t="str">
        <f>Raw_Data!S1724</f>
        <v>Medium</v>
      </c>
      <c r="V1724" s="13" t="str">
        <f>Raw_Data!T1724</f>
        <v>In Progress</v>
      </c>
    </row>
    <row r="1725" spans="1:22" x14ac:dyDescent="0.3">
      <c r="A1725" s="13" t="str">
        <f>Raw_Data!A1725</f>
        <v>EMP004</v>
      </c>
      <c r="B1725" s="13" t="str">
        <f>Raw_Data!B1725</f>
        <v>Sneha Das</v>
      </c>
      <c r="C1725" s="13" t="str">
        <f>Raw_Data!C1725</f>
        <v>Operations</v>
      </c>
      <c r="D1725" s="13" t="str">
        <f>Raw_Data!D1725</f>
        <v>Senior Executive</v>
      </c>
      <c r="E1725" s="13" t="str">
        <f>Raw_Data!E1725</f>
        <v>Kolkata</v>
      </c>
      <c r="F1725" s="13" t="str">
        <f>Raw_Data!F1725</f>
        <v>Amit Roy</v>
      </c>
      <c r="G1725" s="14">
        <f>DATE(VALUE(RIGHT(Raw_Data!G1725,4)),VALUE(MID(Raw_Data!G1725,4,2)),VALUE(LEFT(Raw_Data!G1725,2)))</f>
        <v>46213</v>
      </c>
      <c r="H1725" s="13" t="str">
        <f t="shared" si="104"/>
        <v>Jul-2026</v>
      </c>
      <c r="I1725" s="13" t="str">
        <f t="shared" si="105"/>
        <v>Fri</v>
      </c>
      <c r="J1725" s="13" t="str">
        <f>Raw_Data!H1725</f>
        <v>Present</v>
      </c>
      <c r="K1725" s="15">
        <f>IF(Raw_Data!I1725="","",TIMEVALUE(Raw_Data!I1725))</f>
        <v>0.38472222222222224</v>
      </c>
      <c r="L1725" s="15">
        <f>IF(Raw_Data!J1725="","",TIMEVALUE(Raw_Data!J1725))</f>
        <v>0.76527777777777772</v>
      </c>
      <c r="M1725" s="13">
        <f>Raw_Data!K1725</f>
        <v>9.14</v>
      </c>
      <c r="N1725" s="13">
        <f>Raw_Data!L1725</f>
        <v>17</v>
      </c>
      <c r="O1725" s="13">
        <f>Raw_Data!M1725</f>
        <v>14</v>
      </c>
      <c r="P1725" s="13">
        <f t="shared" si="106"/>
        <v>3</v>
      </c>
      <c r="Q1725" s="13">
        <f>Raw_Data!O1725</f>
        <v>17</v>
      </c>
      <c r="R1725" s="16">
        <f t="shared" si="107"/>
        <v>82.35294117647058</v>
      </c>
      <c r="S1725" s="16">
        <f>Raw_Data!Q1725</f>
        <v>82.4</v>
      </c>
      <c r="T1725" s="17">
        <f>Raw_Data!R1725</f>
        <v>1.1399999999999999</v>
      </c>
      <c r="U1725" s="13" t="str">
        <f>Raw_Data!S1725</f>
        <v>Medium</v>
      </c>
      <c r="V1725" s="13" t="str">
        <f>Raw_Data!T1725</f>
        <v>In Progress</v>
      </c>
    </row>
    <row r="1726" spans="1:22" x14ac:dyDescent="0.3">
      <c r="A1726" s="13" t="str">
        <f>Raw_Data!A1726</f>
        <v>EMP005</v>
      </c>
      <c r="B1726" s="13" t="str">
        <f>Raw_Data!B1726</f>
        <v>Vikram Patel</v>
      </c>
      <c r="C1726" s="13" t="str">
        <f>Raw_Data!C1726</f>
        <v>Operations</v>
      </c>
      <c r="D1726" s="13" t="str">
        <f>Raw_Data!D1726</f>
        <v>Process Executive</v>
      </c>
      <c r="E1726" s="13" t="str">
        <f>Raw_Data!E1726</f>
        <v>Kolkata</v>
      </c>
      <c r="F1726" s="13" t="str">
        <f>Raw_Data!F1726</f>
        <v>Amit Roy</v>
      </c>
      <c r="G1726" s="14">
        <f>DATE(VALUE(RIGHT(Raw_Data!G1726,4)),VALUE(MID(Raw_Data!G1726,4,2)),VALUE(LEFT(Raw_Data!G1726,2)))</f>
        <v>46213</v>
      </c>
      <c r="H1726" s="13" t="str">
        <f t="shared" si="104"/>
        <v>Jul-2026</v>
      </c>
      <c r="I1726" s="13" t="str">
        <f t="shared" si="105"/>
        <v>Fri</v>
      </c>
      <c r="J1726" s="13" t="str">
        <f>Raw_Data!H1726</f>
        <v>Present</v>
      </c>
      <c r="K1726" s="15">
        <f>IF(Raw_Data!I1726="","",TIMEVALUE(Raw_Data!I1726))</f>
        <v>0.38263888888888886</v>
      </c>
      <c r="L1726" s="15">
        <f>IF(Raw_Data!J1726="","",TIMEVALUE(Raw_Data!J1726))</f>
        <v>0.74236111111111114</v>
      </c>
      <c r="M1726" s="13">
        <f>Raw_Data!K1726</f>
        <v>8.64</v>
      </c>
      <c r="N1726" s="13">
        <f>Raw_Data!L1726</f>
        <v>25</v>
      </c>
      <c r="O1726" s="13">
        <f>Raw_Data!M1726</f>
        <v>22</v>
      </c>
      <c r="P1726" s="13">
        <f t="shared" si="106"/>
        <v>3</v>
      </c>
      <c r="Q1726" s="13">
        <f>Raw_Data!O1726</f>
        <v>25</v>
      </c>
      <c r="R1726" s="16">
        <f t="shared" si="107"/>
        <v>88</v>
      </c>
      <c r="S1726" s="16">
        <f>Raw_Data!Q1726</f>
        <v>88</v>
      </c>
      <c r="T1726" s="17">
        <f>Raw_Data!R1726</f>
        <v>0.64</v>
      </c>
      <c r="U1726" s="13" t="str">
        <f>Raw_Data!S1726</f>
        <v>Medium</v>
      </c>
      <c r="V1726" s="13" t="str">
        <f>Raw_Data!T1726</f>
        <v>In Progress</v>
      </c>
    </row>
    <row r="1727" spans="1:22" x14ac:dyDescent="0.3">
      <c r="A1727" s="13" t="str">
        <f>Raw_Data!A1727</f>
        <v>EMP006</v>
      </c>
      <c r="B1727" s="13" t="str">
        <f>Raw_Data!B1727</f>
        <v>Ananya Gupta</v>
      </c>
      <c r="C1727" s="13" t="str">
        <f>Raw_Data!C1727</f>
        <v>Finance</v>
      </c>
      <c r="D1727" s="13" t="str">
        <f>Raw_Data!D1727</f>
        <v>Finance Executive</v>
      </c>
      <c r="E1727" s="13" t="str">
        <f>Raw_Data!E1727</f>
        <v>Kolkata</v>
      </c>
      <c r="F1727" s="13" t="str">
        <f>Raw_Data!F1727</f>
        <v>Neha Sen</v>
      </c>
      <c r="G1727" s="14">
        <f>DATE(VALUE(RIGHT(Raw_Data!G1727,4)),VALUE(MID(Raw_Data!G1727,4,2)),VALUE(LEFT(Raw_Data!G1727,2)))</f>
        <v>46213</v>
      </c>
      <c r="H1727" s="13" t="str">
        <f t="shared" si="104"/>
        <v>Jul-2026</v>
      </c>
      <c r="I1727" s="13" t="str">
        <f t="shared" si="105"/>
        <v>Fri</v>
      </c>
      <c r="J1727" s="13" t="str">
        <f>Raw_Data!H1727</f>
        <v>Present</v>
      </c>
      <c r="K1727" s="15">
        <f>IF(Raw_Data!I1727="","",TIMEVALUE(Raw_Data!I1727))</f>
        <v>0.38611111111111113</v>
      </c>
      <c r="L1727" s="15">
        <f>IF(Raw_Data!J1727="","",TIMEVALUE(Raw_Data!J1727))</f>
        <v>0.69652777777777775</v>
      </c>
      <c r="M1727" s="13">
        <f>Raw_Data!K1727</f>
        <v>7.46</v>
      </c>
      <c r="N1727" s="13">
        <f>Raw_Data!L1727</f>
        <v>12</v>
      </c>
      <c r="O1727" s="13">
        <f>Raw_Data!M1727</f>
        <v>11</v>
      </c>
      <c r="P1727" s="13">
        <f t="shared" si="106"/>
        <v>1</v>
      </c>
      <c r="Q1727" s="13">
        <f>Raw_Data!O1727</f>
        <v>12</v>
      </c>
      <c r="R1727" s="16">
        <f t="shared" si="107"/>
        <v>91.666666666666657</v>
      </c>
      <c r="S1727" s="16">
        <f>Raw_Data!Q1727</f>
        <v>91.7</v>
      </c>
      <c r="T1727" s="17">
        <f>Raw_Data!R1727</f>
        <v>0</v>
      </c>
      <c r="U1727" s="13" t="str">
        <f>Raw_Data!S1727</f>
        <v>Medium</v>
      </c>
      <c r="V1727" s="13" t="str">
        <f>Raw_Data!T1727</f>
        <v>In Progress</v>
      </c>
    </row>
    <row r="1728" spans="1:22" x14ac:dyDescent="0.3">
      <c r="A1728" s="13" t="str">
        <f>Raw_Data!A1728</f>
        <v>EMP007</v>
      </c>
      <c r="B1728" s="13" t="str">
        <f>Raw_Data!B1728</f>
        <v>Rohan Mehta</v>
      </c>
      <c r="C1728" s="13" t="str">
        <f>Raw_Data!C1728</f>
        <v>Finance</v>
      </c>
      <c r="D1728" s="13" t="str">
        <f>Raw_Data!D1728</f>
        <v>Accounts Executive</v>
      </c>
      <c r="E1728" s="13" t="str">
        <f>Raw_Data!E1728</f>
        <v>Kolkata</v>
      </c>
      <c r="F1728" s="13" t="str">
        <f>Raw_Data!F1728</f>
        <v>Neha Sen</v>
      </c>
      <c r="G1728" s="14">
        <f>DATE(VALUE(RIGHT(Raw_Data!G1728,4)),VALUE(MID(Raw_Data!G1728,4,2)),VALUE(LEFT(Raw_Data!G1728,2)))</f>
        <v>46213</v>
      </c>
      <c r="H1728" s="13" t="str">
        <f t="shared" si="104"/>
        <v>Jul-2026</v>
      </c>
      <c r="I1728" s="13" t="str">
        <f t="shared" si="105"/>
        <v>Fri</v>
      </c>
      <c r="J1728" s="13" t="str">
        <f>Raw_Data!H1728</f>
        <v>Present</v>
      </c>
      <c r="K1728" s="15">
        <f>IF(Raw_Data!I1728="","",TIMEVALUE(Raw_Data!I1728))</f>
        <v>0.38124999999999998</v>
      </c>
      <c r="L1728" s="15">
        <f>IF(Raw_Data!J1728="","",TIMEVALUE(Raw_Data!J1728))</f>
        <v>0.76944444444444449</v>
      </c>
      <c r="M1728" s="13">
        <f>Raw_Data!K1728</f>
        <v>9.33</v>
      </c>
      <c r="N1728" s="13">
        <f>Raw_Data!L1728</f>
        <v>17</v>
      </c>
      <c r="O1728" s="13">
        <f>Raw_Data!M1728</f>
        <v>17</v>
      </c>
      <c r="P1728" s="13">
        <f t="shared" si="106"/>
        <v>0</v>
      </c>
      <c r="Q1728" s="13">
        <f>Raw_Data!O1728</f>
        <v>17</v>
      </c>
      <c r="R1728" s="16">
        <f t="shared" si="107"/>
        <v>100</v>
      </c>
      <c r="S1728" s="16">
        <f>Raw_Data!Q1728</f>
        <v>100</v>
      </c>
      <c r="T1728" s="17">
        <f>Raw_Data!R1728</f>
        <v>1.33</v>
      </c>
      <c r="U1728" s="13" t="str">
        <f>Raw_Data!S1728</f>
        <v>Low</v>
      </c>
      <c r="V1728" s="13" t="str">
        <f>Raw_Data!T1728</f>
        <v>Closed</v>
      </c>
    </row>
    <row r="1729" spans="1:22" x14ac:dyDescent="0.3">
      <c r="A1729" s="13" t="str">
        <f>Raw_Data!A1729</f>
        <v>EMP008</v>
      </c>
      <c r="B1729" s="13" t="str">
        <f>Raw_Data!B1729</f>
        <v>Ishita Roy</v>
      </c>
      <c r="C1729" s="13" t="str">
        <f>Raw_Data!C1729</f>
        <v>Finance</v>
      </c>
      <c r="D1729" s="13" t="str">
        <f>Raw_Data!D1729</f>
        <v>Finance Executive</v>
      </c>
      <c r="E1729" s="13" t="str">
        <f>Raw_Data!E1729</f>
        <v>Kolkata</v>
      </c>
      <c r="F1729" s="13" t="str">
        <f>Raw_Data!F1729</f>
        <v>Neha Sen</v>
      </c>
      <c r="G1729" s="14">
        <f>DATE(VALUE(RIGHT(Raw_Data!G1729,4)),VALUE(MID(Raw_Data!G1729,4,2)),VALUE(LEFT(Raw_Data!G1729,2)))</f>
        <v>46213</v>
      </c>
      <c r="H1729" s="13" t="str">
        <f t="shared" si="104"/>
        <v>Jul-2026</v>
      </c>
      <c r="I1729" s="13" t="str">
        <f t="shared" si="105"/>
        <v>Fri</v>
      </c>
      <c r="J1729" s="13" t="str">
        <f>Raw_Data!H1729</f>
        <v>Late</v>
      </c>
      <c r="K1729" s="15">
        <f>IF(Raw_Data!I1729="","",TIMEVALUE(Raw_Data!I1729))</f>
        <v>0.4375</v>
      </c>
      <c r="L1729" s="15">
        <f>IF(Raw_Data!J1729="","",TIMEVALUE(Raw_Data!J1729))</f>
        <v>0.83402777777777781</v>
      </c>
      <c r="M1729" s="13">
        <f>Raw_Data!K1729</f>
        <v>9.5299999999999994</v>
      </c>
      <c r="N1729" s="13">
        <f>Raw_Data!L1729</f>
        <v>16</v>
      </c>
      <c r="O1729" s="13">
        <f>Raw_Data!M1729</f>
        <v>13</v>
      </c>
      <c r="P1729" s="13">
        <f t="shared" si="106"/>
        <v>3</v>
      </c>
      <c r="Q1729" s="13">
        <f>Raw_Data!O1729</f>
        <v>16</v>
      </c>
      <c r="R1729" s="16">
        <f t="shared" si="107"/>
        <v>81.25</v>
      </c>
      <c r="S1729" s="16">
        <f>Raw_Data!Q1729</f>
        <v>81.2</v>
      </c>
      <c r="T1729" s="17">
        <f>Raw_Data!R1729</f>
        <v>1.53</v>
      </c>
      <c r="U1729" s="13" t="str">
        <f>Raw_Data!S1729</f>
        <v>High</v>
      </c>
      <c r="V1729" s="13" t="str">
        <f>Raw_Data!T1729</f>
        <v>In Progress</v>
      </c>
    </row>
    <row r="1730" spans="1:22" x14ac:dyDescent="0.3">
      <c r="A1730" s="13" t="str">
        <f>Raw_Data!A1730</f>
        <v>EMP009</v>
      </c>
      <c r="B1730" s="13" t="str">
        <f>Raw_Data!B1730</f>
        <v>Arjun Nair</v>
      </c>
      <c r="C1730" s="13" t="str">
        <f>Raw_Data!C1730</f>
        <v>Sales</v>
      </c>
      <c r="D1730" s="13" t="str">
        <f>Raw_Data!D1730</f>
        <v>Sales Executive</v>
      </c>
      <c r="E1730" s="13" t="str">
        <f>Raw_Data!E1730</f>
        <v>Kolkata</v>
      </c>
      <c r="F1730" s="13" t="str">
        <f>Raw_Data!F1730</f>
        <v>Sourav Das</v>
      </c>
      <c r="G1730" s="14">
        <f>DATE(VALUE(RIGHT(Raw_Data!G1730,4)),VALUE(MID(Raw_Data!G1730,4,2)),VALUE(LEFT(Raw_Data!G1730,2)))</f>
        <v>46213</v>
      </c>
      <c r="H1730" s="13" t="str">
        <f t="shared" ref="H1730:H1793" si="108">TEXT(G1730,"mmm-yyyy")</f>
        <v>Jul-2026</v>
      </c>
      <c r="I1730" s="13" t="str">
        <f t="shared" ref="I1730:I1793" si="109">TEXT(G1730,"ddd")</f>
        <v>Fri</v>
      </c>
      <c r="J1730" s="13" t="str">
        <f>Raw_Data!H1730</f>
        <v>Leave</v>
      </c>
      <c r="K1730" s="15" t="str">
        <f>IF(Raw_Data!I1730="","",TIMEVALUE(Raw_Data!I1730))</f>
        <v/>
      </c>
      <c r="L1730" s="15" t="str">
        <f>IF(Raw_Data!J1730="","",TIMEVALUE(Raw_Data!J1730))</f>
        <v/>
      </c>
      <c r="M1730" s="13">
        <f>Raw_Data!K1730</f>
        <v>0</v>
      </c>
      <c r="N1730" s="13">
        <f>Raw_Data!L1730</f>
        <v>0</v>
      </c>
      <c r="O1730" s="13">
        <f>Raw_Data!M1730</f>
        <v>0</v>
      </c>
      <c r="P1730" s="13">
        <f t="shared" ref="P1730:P1793" si="110">N1730-O1730</f>
        <v>0</v>
      </c>
      <c r="Q1730" s="13">
        <f>Raw_Data!O1730</f>
        <v>0</v>
      </c>
      <c r="R1730" s="16">
        <f t="shared" ref="R1730:R1793" si="111">IFERROR(O1730/N1730*100,0)</f>
        <v>0</v>
      </c>
      <c r="S1730" s="16">
        <f>Raw_Data!Q1730</f>
        <v>0</v>
      </c>
      <c r="T1730" s="17">
        <f>Raw_Data!R1730</f>
        <v>0</v>
      </c>
      <c r="U1730" s="13" t="str">
        <f>Raw_Data!S1730</f>
        <v>Low</v>
      </c>
      <c r="V1730" s="13" t="str">
        <f>Raw_Data!T1730</f>
        <v>Closed</v>
      </c>
    </row>
    <row r="1731" spans="1:22" x14ac:dyDescent="0.3">
      <c r="A1731" s="13" t="str">
        <f>Raw_Data!A1731</f>
        <v>EMP010</v>
      </c>
      <c r="B1731" s="13" t="str">
        <f>Raw_Data!B1731</f>
        <v>Meera Kapoor</v>
      </c>
      <c r="C1731" s="13" t="str">
        <f>Raw_Data!C1731</f>
        <v>Sales</v>
      </c>
      <c r="D1731" s="13" t="str">
        <f>Raw_Data!D1731</f>
        <v>Sales Executive</v>
      </c>
      <c r="E1731" s="13" t="str">
        <f>Raw_Data!E1731</f>
        <v>Kolkata</v>
      </c>
      <c r="F1731" s="13" t="str">
        <f>Raw_Data!F1731</f>
        <v>Sourav Das</v>
      </c>
      <c r="G1731" s="14">
        <f>DATE(VALUE(RIGHT(Raw_Data!G1731,4)),VALUE(MID(Raw_Data!G1731,4,2)),VALUE(LEFT(Raw_Data!G1731,2)))</f>
        <v>46213</v>
      </c>
      <c r="H1731" s="13" t="str">
        <f t="shared" si="108"/>
        <v>Jul-2026</v>
      </c>
      <c r="I1731" s="13" t="str">
        <f t="shared" si="109"/>
        <v>Fri</v>
      </c>
      <c r="J1731" s="13" t="str">
        <f>Raw_Data!H1731</f>
        <v>Present</v>
      </c>
      <c r="K1731" s="15">
        <f>IF(Raw_Data!I1731="","",TIMEVALUE(Raw_Data!I1731))</f>
        <v>0.38263888888888886</v>
      </c>
      <c r="L1731" s="15">
        <f>IF(Raw_Data!J1731="","",TIMEVALUE(Raw_Data!J1731))</f>
        <v>0.72847222222222219</v>
      </c>
      <c r="M1731" s="13">
        <f>Raw_Data!K1731</f>
        <v>8.3000000000000007</v>
      </c>
      <c r="N1731" s="13">
        <f>Raw_Data!L1731</f>
        <v>17</v>
      </c>
      <c r="O1731" s="13">
        <f>Raw_Data!M1731</f>
        <v>12</v>
      </c>
      <c r="P1731" s="13">
        <f t="shared" si="110"/>
        <v>5</v>
      </c>
      <c r="Q1731" s="13">
        <f>Raw_Data!O1731</f>
        <v>17</v>
      </c>
      <c r="R1731" s="16">
        <f t="shared" si="111"/>
        <v>70.588235294117652</v>
      </c>
      <c r="S1731" s="16">
        <f>Raw_Data!Q1731</f>
        <v>70.599999999999994</v>
      </c>
      <c r="T1731" s="17">
        <f>Raw_Data!R1731</f>
        <v>0.3</v>
      </c>
      <c r="U1731" s="13" t="str">
        <f>Raw_Data!S1731</f>
        <v>Low</v>
      </c>
      <c r="V1731" s="13" t="str">
        <f>Raw_Data!T1731</f>
        <v>Pending</v>
      </c>
    </row>
    <row r="1732" spans="1:22" x14ac:dyDescent="0.3">
      <c r="A1732" s="13" t="str">
        <f>Raw_Data!A1732</f>
        <v>EMP011</v>
      </c>
      <c r="B1732" s="13" t="str">
        <f>Raw_Data!B1732</f>
        <v>Karan Malhotra</v>
      </c>
      <c r="C1732" s="13" t="str">
        <f>Raw_Data!C1732</f>
        <v>Sales</v>
      </c>
      <c r="D1732" s="13" t="str">
        <f>Raw_Data!D1732</f>
        <v>Senior Executive</v>
      </c>
      <c r="E1732" s="13" t="str">
        <f>Raw_Data!E1732</f>
        <v>Kolkata</v>
      </c>
      <c r="F1732" s="13" t="str">
        <f>Raw_Data!F1732</f>
        <v>Sourav Das</v>
      </c>
      <c r="G1732" s="14">
        <f>DATE(VALUE(RIGHT(Raw_Data!G1732,4)),VALUE(MID(Raw_Data!G1732,4,2)),VALUE(LEFT(Raw_Data!G1732,2)))</f>
        <v>46213</v>
      </c>
      <c r="H1732" s="13" t="str">
        <f t="shared" si="108"/>
        <v>Jul-2026</v>
      </c>
      <c r="I1732" s="13" t="str">
        <f t="shared" si="109"/>
        <v>Fri</v>
      </c>
      <c r="J1732" s="13" t="str">
        <f>Raw_Data!H1732</f>
        <v>Present</v>
      </c>
      <c r="K1732" s="15">
        <f>IF(Raw_Data!I1732="","",TIMEVALUE(Raw_Data!I1732))</f>
        <v>0.38124999999999998</v>
      </c>
      <c r="L1732" s="15">
        <f>IF(Raw_Data!J1732="","",TIMEVALUE(Raw_Data!J1732))</f>
        <v>0.71180555555555558</v>
      </c>
      <c r="M1732" s="13">
        <f>Raw_Data!K1732</f>
        <v>7.94</v>
      </c>
      <c r="N1732" s="13">
        <f>Raw_Data!L1732</f>
        <v>23</v>
      </c>
      <c r="O1732" s="13">
        <f>Raw_Data!M1732</f>
        <v>19</v>
      </c>
      <c r="P1732" s="13">
        <f t="shared" si="110"/>
        <v>4</v>
      </c>
      <c r="Q1732" s="13">
        <f>Raw_Data!O1732</f>
        <v>23</v>
      </c>
      <c r="R1732" s="16">
        <f t="shared" si="111"/>
        <v>82.608695652173907</v>
      </c>
      <c r="S1732" s="16">
        <f>Raw_Data!Q1732</f>
        <v>82.6</v>
      </c>
      <c r="T1732" s="17">
        <f>Raw_Data!R1732</f>
        <v>0</v>
      </c>
      <c r="U1732" s="13" t="str">
        <f>Raw_Data!S1732</f>
        <v>Medium</v>
      </c>
      <c r="V1732" s="13" t="str">
        <f>Raw_Data!T1732</f>
        <v>Pending</v>
      </c>
    </row>
    <row r="1733" spans="1:22" x14ac:dyDescent="0.3">
      <c r="A1733" s="13" t="str">
        <f>Raw_Data!A1733</f>
        <v>EMP012</v>
      </c>
      <c r="B1733" s="13" t="str">
        <f>Raw_Data!B1733</f>
        <v>Tanya Bose</v>
      </c>
      <c r="C1733" s="13" t="str">
        <f>Raw_Data!C1733</f>
        <v>HR</v>
      </c>
      <c r="D1733" s="13" t="str">
        <f>Raw_Data!D1733</f>
        <v>HR Executive</v>
      </c>
      <c r="E1733" s="13" t="str">
        <f>Raw_Data!E1733</f>
        <v>Kolkata</v>
      </c>
      <c r="F1733" s="13" t="str">
        <f>Raw_Data!F1733</f>
        <v>Ritu Ghosh</v>
      </c>
      <c r="G1733" s="14">
        <f>DATE(VALUE(RIGHT(Raw_Data!G1733,4)),VALUE(MID(Raw_Data!G1733,4,2)),VALUE(LEFT(Raw_Data!G1733,2)))</f>
        <v>46213</v>
      </c>
      <c r="H1733" s="13" t="str">
        <f t="shared" si="108"/>
        <v>Jul-2026</v>
      </c>
      <c r="I1733" s="13" t="str">
        <f t="shared" si="109"/>
        <v>Fri</v>
      </c>
      <c r="J1733" s="13" t="str">
        <f>Raw_Data!H1733</f>
        <v>Present</v>
      </c>
      <c r="K1733" s="15">
        <f>IF(Raw_Data!I1733="","",TIMEVALUE(Raw_Data!I1733))</f>
        <v>0.375</v>
      </c>
      <c r="L1733" s="15">
        <f>IF(Raw_Data!J1733="","",TIMEVALUE(Raw_Data!J1733))</f>
        <v>0.72291666666666665</v>
      </c>
      <c r="M1733" s="13">
        <f>Raw_Data!K1733</f>
        <v>8.35</v>
      </c>
      <c r="N1733" s="13">
        <f>Raw_Data!L1733</f>
        <v>21</v>
      </c>
      <c r="O1733" s="13">
        <f>Raw_Data!M1733</f>
        <v>17</v>
      </c>
      <c r="P1733" s="13">
        <f t="shared" si="110"/>
        <v>4</v>
      </c>
      <c r="Q1733" s="13">
        <f>Raw_Data!O1733</f>
        <v>21</v>
      </c>
      <c r="R1733" s="16">
        <f t="shared" si="111"/>
        <v>80.952380952380949</v>
      </c>
      <c r="S1733" s="16">
        <f>Raw_Data!Q1733</f>
        <v>81</v>
      </c>
      <c r="T1733" s="17">
        <f>Raw_Data!R1733</f>
        <v>0.35</v>
      </c>
      <c r="U1733" s="13" t="str">
        <f>Raw_Data!S1733</f>
        <v>Medium</v>
      </c>
      <c r="V1733" s="13" t="str">
        <f>Raw_Data!T1733</f>
        <v>Pending</v>
      </c>
    </row>
    <row r="1734" spans="1:22" x14ac:dyDescent="0.3">
      <c r="A1734" s="13" t="str">
        <f>Raw_Data!A1734</f>
        <v>EMP013</v>
      </c>
      <c r="B1734" s="13" t="str">
        <f>Raw_Data!B1734</f>
        <v>Aditya Jain</v>
      </c>
      <c r="C1734" s="13" t="str">
        <f>Raw_Data!C1734</f>
        <v>Customer Support</v>
      </c>
      <c r="D1734" s="13" t="str">
        <f>Raw_Data!D1734</f>
        <v>Support Executive</v>
      </c>
      <c r="E1734" s="13" t="str">
        <f>Raw_Data!E1734</f>
        <v>Kolkata</v>
      </c>
      <c r="F1734" s="13" t="str">
        <f>Raw_Data!F1734</f>
        <v>Ritu Ghosh</v>
      </c>
      <c r="G1734" s="14">
        <f>DATE(VALUE(RIGHT(Raw_Data!G1734,4)),VALUE(MID(Raw_Data!G1734,4,2)),VALUE(LEFT(Raw_Data!G1734,2)))</f>
        <v>46213</v>
      </c>
      <c r="H1734" s="13" t="str">
        <f t="shared" si="108"/>
        <v>Jul-2026</v>
      </c>
      <c r="I1734" s="13" t="str">
        <f t="shared" si="109"/>
        <v>Fri</v>
      </c>
      <c r="J1734" s="13" t="str">
        <f>Raw_Data!H1734</f>
        <v>Present</v>
      </c>
      <c r="K1734" s="15">
        <f>IF(Raw_Data!I1734="","",TIMEVALUE(Raw_Data!I1734))</f>
        <v>0.38541666666666669</v>
      </c>
      <c r="L1734" s="15">
        <f>IF(Raw_Data!J1734="","",TIMEVALUE(Raw_Data!J1734))</f>
        <v>0.75208333333333333</v>
      </c>
      <c r="M1734" s="13">
        <f>Raw_Data!K1734</f>
        <v>8.8000000000000007</v>
      </c>
      <c r="N1734" s="13">
        <f>Raw_Data!L1734</f>
        <v>31</v>
      </c>
      <c r="O1734" s="13">
        <f>Raw_Data!M1734</f>
        <v>30</v>
      </c>
      <c r="P1734" s="13">
        <f t="shared" si="110"/>
        <v>1</v>
      </c>
      <c r="Q1734" s="13">
        <f>Raw_Data!O1734</f>
        <v>31</v>
      </c>
      <c r="R1734" s="16">
        <f t="shared" si="111"/>
        <v>96.774193548387103</v>
      </c>
      <c r="S1734" s="16">
        <f>Raw_Data!Q1734</f>
        <v>96.8</v>
      </c>
      <c r="T1734" s="17">
        <f>Raw_Data!R1734</f>
        <v>0.8</v>
      </c>
      <c r="U1734" s="13" t="str">
        <f>Raw_Data!S1734</f>
        <v>Low</v>
      </c>
      <c r="V1734" s="13" t="str">
        <f>Raw_Data!T1734</f>
        <v>In Progress</v>
      </c>
    </row>
    <row r="1735" spans="1:22" x14ac:dyDescent="0.3">
      <c r="A1735" s="13" t="str">
        <f>Raw_Data!A1735</f>
        <v>EMP014</v>
      </c>
      <c r="B1735" s="13" t="str">
        <f>Raw_Data!B1735</f>
        <v>Neha Agarwal</v>
      </c>
      <c r="C1735" s="13" t="str">
        <f>Raw_Data!C1735</f>
        <v>Customer Support</v>
      </c>
      <c r="D1735" s="13" t="str">
        <f>Raw_Data!D1735</f>
        <v>Support Executive</v>
      </c>
      <c r="E1735" s="13" t="str">
        <f>Raw_Data!E1735</f>
        <v>Kolkata</v>
      </c>
      <c r="F1735" s="13" t="str">
        <f>Raw_Data!F1735</f>
        <v>Ritu Ghosh</v>
      </c>
      <c r="G1735" s="14">
        <f>DATE(VALUE(RIGHT(Raw_Data!G1735,4)),VALUE(MID(Raw_Data!G1735,4,2)),VALUE(LEFT(Raw_Data!G1735,2)))</f>
        <v>46213</v>
      </c>
      <c r="H1735" s="13" t="str">
        <f t="shared" si="108"/>
        <v>Jul-2026</v>
      </c>
      <c r="I1735" s="13" t="str">
        <f t="shared" si="109"/>
        <v>Fri</v>
      </c>
      <c r="J1735" s="13" t="str">
        <f>Raw_Data!H1735</f>
        <v>Present</v>
      </c>
      <c r="K1735" s="15">
        <f>IF(Raw_Data!I1735="","",TIMEVALUE(Raw_Data!I1735))</f>
        <v>0.38333333333333336</v>
      </c>
      <c r="L1735" s="15">
        <f>IF(Raw_Data!J1735="","",TIMEVALUE(Raw_Data!J1735))</f>
        <v>0.76041666666666663</v>
      </c>
      <c r="M1735" s="13">
        <f>Raw_Data!K1735</f>
        <v>9.06</v>
      </c>
      <c r="N1735" s="13">
        <f>Raw_Data!L1735</f>
        <v>21</v>
      </c>
      <c r="O1735" s="13">
        <f>Raw_Data!M1735</f>
        <v>21</v>
      </c>
      <c r="P1735" s="13">
        <f t="shared" si="110"/>
        <v>0</v>
      </c>
      <c r="Q1735" s="13">
        <f>Raw_Data!O1735</f>
        <v>21</v>
      </c>
      <c r="R1735" s="16">
        <f t="shared" si="111"/>
        <v>100</v>
      </c>
      <c r="S1735" s="16">
        <f>Raw_Data!Q1735</f>
        <v>100</v>
      </c>
      <c r="T1735" s="17">
        <f>Raw_Data!R1735</f>
        <v>1.06</v>
      </c>
      <c r="U1735" s="13" t="str">
        <f>Raw_Data!S1735</f>
        <v>Low</v>
      </c>
      <c r="V1735" s="13" t="str">
        <f>Raw_Data!T1735</f>
        <v>Closed</v>
      </c>
    </row>
    <row r="1736" spans="1:22" x14ac:dyDescent="0.3">
      <c r="A1736" s="13" t="str">
        <f>Raw_Data!A1736</f>
        <v>EMP015</v>
      </c>
      <c r="B1736" s="13" t="str">
        <f>Raw_Data!B1736</f>
        <v>Siddharth Roy</v>
      </c>
      <c r="C1736" s="13" t="str">
        <f>Raw_Data!C1736</f>
        <v>Customer Support</v>
      </c>
      <c r="D1736" s="13" t="str">
        <f>Raw_Data!D1736</f>
        <v>Senior Executive</v>
      </c>
      <c r="E1736" s="13" t="str">
        <f>Raw_Data!E1736</f>
        <v>Kolkata</v>
      </c>
      <c r="F1736" s="13" t="str">
        <f>Raw_Data!F1736</f>
        <v>Ritu Ghosh</v>
      </c>
      <c r="G1736" s="14">
        <f>DATE(VALUE(RIGHT(Raw_Data!G1736,4)),VALUE(MID(Raw_Data!G1736,4,2)),VALUE(LEFT(Raw_Data!G1736,2)))</f>
        <v>46213</v>
      </c>
      <c r="H1736" s="13" t="str">
        <f t="shared" si="108"/>
        <v>Jul-2026</v>
      </c>
      <c r="I1736" s="13" t="str">
        <f t="shared" si="109"/>
        <v>Fri</v>
      </c>
      <c r="J1736" s="13" t="str">
        <f>Raw_Data!H1736</f>
        <v>Present</v>
      </c>
      <c r="K1736" s="15">
        <f>IF(Raw_Data!I1736="","",TIMEVALUE(Raw_Data!I1736))</f>
        <v>0.42986111111111114</v>
      </c>
      <c r="L1736" s="15">
        <f>IF(Raw_Data!J1736="","",TIMEVALUE(Raw_Data!J1736))</f>
        <v>0.76944444444444449</v>
      </c>
      <c r="M1736" s="13">
        <f>Raw_Data!K1736</f>
        <v>8.15</v>
      </c>
      <c r="N1736" s="13">
        <f>Raw_Data!L1736</f>
        <v>33</v>
      </c>
      <c r="O1736" s="13">
        <f>Raw_Data!M1736</f>
        <v>32</v>
      </c>
      <c r="P1736" s="13">
        <f t="shared" si="110"/>
        <v>1</v>
      </c>
      <c r="Q1736" s="13">
        <f>Raw_Data!O1736</f>
        <v>33</v>
      </c>
      <c r="R1736" s="16">
        <f t="shared" si="111"/>
        <v>96.969696969696969</v>
      </c>
      <c r="S1736" s="16">
        <f>Raw_Data!Q1736</f>
        <v>97</v>
      </c>
      <c r="T1736" s="17">
        <f>Raw_Data!R1736</f>
        <v>0.15</v>
      </c>
      <c r="U1736" s="13" t="str">
        <f>Raw_Data!S1736</f>
        <v>Medium</v>
      </c>
      <c r="V1736" s="13" t="str">
        <f>Raw_Data!T1736</f>
        <v>In Progress</v>
      </c>
    </row>
    <row r="1737" spans="1:22" x14ac:dyDescent="0.3">
      <c r="A1737" s="13" t="str">
        <f>Raw_Data!A1737</f>
        <v>EMP016</v>
      </c>
      <c r="B1737" s="13" t="str">
        <f>Raw_Data!B1737</f>
        <v>Pooja Saha</v>
      </c>
      <c r="C1737" s="13" t="str">
        <f>Raw_Data!C1737</f>
        <v>Operations</v>
      </c>
      <c r="D1737" s="13" t="str">
        <f>Raw_Data!D1737</f>
        <v>Process Executive</v>
      </c>
      <c r="E1737" s="13" t="str">
        <f>Raw_Data!E1737</f>
        <v>Durgapur</v>
      </c>
      <c r="F1737" s="13" t="str">
        <f>Raw_Data!F1737</f>
        <v>Amit Roy</v>
      </c>
      <c r="G1737" s="14">
        <f>DATE(VALUE(RIGHT(Raw_Data!G1737,4)),VALUE(MID(Raw_Data!G1737,4,2)),VALUE(LEFT(Raw_Data!G1737,2)))</f>
        <v>46213</v>
      </c>
      <c r="H1737" s="13" t="str">
        <f t="shared" si="108"/>
        <v>Jul-2026</v>
      </c>
      <c r="I1737" s="13" t="str">
        <f t="shared" si="109"/>
        <v>Fri</v>
      </c>
      <c r="J1737" s="13" t="str">
        <f>Raw_Data!H1737</f>
        <v>Present</v>
      </c>
      <c r="K1737" s="15">
        <f>IF(Raw_Data!I1737="","",TIMEVALUE(Raw_Data!I1737))</f>
        <v>0.37986111111111109</v>
      </c>
      <c r="L1737" s="15">
        <f>IF(Raw_Data!J1737="","",TIMEVALUE(Raw_Data!J1737))</f>
        <v>0.71666666666666667</v>
      </c>
      <c r="M1737" s="13">
        <f>Raw_Data!K1737</f>
        <v>8.09</v>
      </c>
      <c r="N1737" s="13">
        <f>Raw_Data!L1737</f>
        <v>26</v>
      </c>
      <c r="O1737" s="13">
        <f>Raw_Data!M1737</f>
        <v>21</v>
      </c>
      <c r="P1737" s="13">
        <f t="shared" si="110"/>
        <v>5</v>
      </c>
      <c r="Q1737" s="13">
        <f>Raw_Data!O1737</f>
        <v>26</v>
      </c>
      <c r="R1737" s="16">
        <f t="shared" si="111"/>
        <v>80.769230769230774</v>
      </c>
      <c r="S1737" s="16">
        <f>Raw_Data!Q1737</f>
        <v>80.8</v>
      </c>
      <c r="T1737" s="17">
        <f>Raw_Data!R1737</f>
        <v>0.09</v>
      </c>
      <c r="U1737" s="13" t="str">
        <f>Raw_Data!S1737</f>
        <v>High</v>
      </c>
      <c r="V1737" s="13" t="str">
        <f>Raw_Data!T1737</f>
        <v>Pending</v>
      </c>
    </row>
    <row r="1738" spans="1:22" x14ac:dyDescent="0.3">
      <c r="A1738" s="13" t="str">
        <f>Raw_Data!A1738</f>
        <v>EMP017</v>
      </c>
      <c r="B1738" s="13" t="str">
        <f>Raw_Data!B1738</f>
        <v>Abhishek Paul</v>
      </c>
      <c r="C1738" s="13" t="str">
        <f>Raw_Data!C1738</f>
        <v>Operations</v>
      </c>
      <c r="D1738" s="13" t="str">
        <f>Raw_Data!D1738</f>
        <v>Process Executive</v>
      </c>
      <c r="E1738" s="13" t="str">
        <f>Raw_Data!E1738</f>
        <v>Durgapur</v>
      </c>
      <c r="F1738" s="13" t="str">
        <f>Raw_Data!F1738</f>
        <v>Amit Roy</v>
      </c>
      <c r="G1738" s="14">
        <f>DATE(VALUE(RIGHT(Raw_Data!G1738,4)),VALUE(MID(Raw_Data!G1738,4,2)),VALUE(LEFT(Raw_Data!G1738,2)))</f>
        <v>46213</v>
      </c>
      <c r="H1738" s="13" t="str">
        <f t="shared" si="108"/>
        <v>Jul-2026</v>
      </c>
      <c r="I1738" s="13" t="str">
        <f t="shared" si="109"/>
        <v>Fri</v>
      </c>
      <c r="J1738" s="13" t="str">
        <f>Raw_Data!H1738</f>
        <v>Present</v>
      </c>
      <c r="K1738" s="15">
        <f>IF(Raw_Data!I1738="","",TIMEVALUE(Raw_Data!I1738))</f>
        <v>0.41805555555555557</v>
      </c>
      <c r="L1738" s="15">
        <f>IF(Raw_Data!J1738="","",TIMEVALUE(Raw_Data!J1738))</f>
        <v>0.78263888888888888</v>
      </c>
      <c r="M1738" s="13">
        <f>Raw_Data!K1738</f>
        <v>8.75</v>
      </c>
      <c r="N1738" s="13">
        <f>Raw_Data!L1738</f>
        <v>26</v>
      </c>
      <c r="O1738" s="13">
        <f>Raw_Data!M1738</f>
        <v>20</v>
      </c>
      <c r="P1738" s="13">
        <f t="shared" si="110"/>
        <v>6</v>
      </c>
      <c r="Q1738" s="13">
        <f>Raw_Data!O1738</f>
        <v>26</v>
      </c>
      <c r="R1738" s="16">
        <f t="shared" si="111"/>
        <v>76.923076923076934</v>
      </c>
      <c r="S1738" s="16">
        <f>Raw_Data!Q1738</f>
        <v>76.900000000000006</v>
      </c>
      <c r="T1738" s="17">
        <f>Raw_Data!R1738</f>
        <v>0.75</v>
      </c>
      <c r="U1738" s="13" t="str">
        <f>Raw_Data!S1738</f>
        <v>Medium</v>
      </c>
      <c r="V1738" s="13" t="str">
        <f>Raw_Data!T1738</f>
        <v>Pending</v>
      </c>
    </row>
    <row r="1739" spans="1:22" x14ac:dyDescent="0.3">
      <c r="A1739" s="13" t="str">
        <f>Raw_Data!A1739</f>
        <v>EMP018</v>
      </c>
      <c r="B1739" s="13" t="str">
        <f>Raw_Data!B1739</f>
        <v>Nandini Ghosh</v>
      </c>
      <c r="C1739" s="13" t="str">
        <f>Raw_Data!C1739</f>
        <v>Finance</v>
      </c>
      <c r="D1739" s="13" t="str">
        <f>Raw_Data!D1739</f>
        <v>Finance Executive</v>
      </c>
      <c r="E1739" s="13" t="str">
        <f>Raw_Data!E1739</f>
        <v>Durgapur</v>
      </c>
      <c r="F1739" s="13" t="str">
        <f>Raw_Data!F1739</f>
        <v>Neha Sen</v>
      </c>
      <c r="G1739" s="14">
        <f>DATE(VALUE(RIGHT(Raw_Data!G1739,4)),VALUE(MID(Raw_Data!G1739,4,2)),VALUE(LEFT(Raw_Data!G1739,2)))</f>
        <v>46213</v>
      </c>
      <c r="H1739" s="13" t="str">
        <f t="shared" si="108"/>
        <v>Jul-2026</v>
      </c>
      <c r="I1739" s="13" t="str">
        <f t="shared" si="109"/>
        <v>Fri</v>
      </c>
      <c r="J1739" s="13" t="str">
        <f>Raw_Data!H1739</f>
        <v>Present</v>
      </c>
      <c r="K1739" s="15">
        <f>IF(Raw_Data!I1739="","",TIMEVALUE(Raw_Data!I1739))</f>
        <v>0.3840277777777778</v>
      </c>
      <c r="L1739" s="15">
        <f>IF(Raw_Data!J1739="","",TIMEVALUE(Raw_Data!J1739))</f>
        <v>0.69861111111111107</v>
      </c>
      <c r="M1739" s="13">
        <f>Raw_Data!K1739</f>
        <v>7.56</v>
      </c>
      <c r="N1739" s="13">
        <f>Raw_Data!L1739</f>
        <v>18</v>
      </c>
      <c r="O1739" s="13">
        <f>Raw_Data!M1739</f>
        <v>14</v>
      </c>
      <c r="P1739" s="13">
        <f t="shared" si="110"/>
        <v>4</v>
      </c>
      <c r="Q1739" s="13">
        <f>Raw_Data!O1739</f>
        <v>18</v>
      </c>
      <c r="R1739" s="16">
        <f t="shared" si="111"/>
        <v>77.777777777777786</v>
      </c>
      <c r="S1739" s="16">
        <f>Raw_Data!Q1739</f>
        <v>77.8</v>
      </c>
      <c r="T1739" s="17">
        <f>Raw_Data!R1739</f>
        <v>0</v>
      </c>
      <c r="U1739" s="13" t="str">
        <f>Raw_Data!S1739</f>
        <v>Medium</v>
      </c>
      <c r="V1739" s="13" t="str">
        <f>Raw_Data!T1739</f>
        <v>Pending</v>
      </c>
    </row>
    <row r="1740" spans="1:22" x14ac:dyDescent="0.3">
      <c r="A1740" s="13" t="str">
        <f>Raw_Data!A1740</f>
        <v>EMP019</v>
      </c>
      <c r="B1740" s="13" t="str">
        <f>Raw_Data!B1740</f>
        <v>Manish Kumar</v>
      </c>
      <c r="C1740" s="13" t="str">
        <f>Raw_Data!C1740</f>
        <v>Sales</v>
      </c>
      <c r="D1740" s="13" t="str">
        <f>Raw_Data!D1740</f>
        <v>Sales Executive</v>
      </c>
      <c r="E1740" s="13" t="str">
        <f>Raw_Data!E1740</f>
        <v>Durgapur</v>
      </c>
      <c r="F1740" s="13" t="str">
        <f>Raw_Data!F1740</f>
        <v>Sourav Das</v>
      </c>
      <c r="G1740" s="14">
        <f>DATE(VALUE(RIGHT(Raw_Data!G1740,4)),VALUE(MID(Raw_Data!G1740,4,2)),VALUE(LEFT(Raw_Data!G1740,2)))</f>
        <v>46213</v>
      </c>
      <c r="H1740" s="13" t="str">
        <f t="shared" si="108"/>
        <v>Jul-2026</v>
      </c>
      <c r="I1740" s="13" t="str">
        <f t="shared" si="109"/>
        <v>Fri</v>
      </c>
      <c r="J1740" s="13" t="str">
        <f>Raw_Data!H1740</f>
        <v>Present</v>
      </c>
      <c r="K1740" s="15">
        <f>IF(Raw_Data!I1740="","",TIMEVALUE(Raw_Data!I1740))</f>
        <v>0.3840277777777778</v>
      </c>
      <c r="L1740" s="15">
        <f>IF(Raw_Data!J1740="","",TIMEVALUE(Raw_Data!J1740))</f>
        <v>0.70138888888888884</v>
      </c>
      <c r="M1740" s="13">
        <f>Raw_Data!K1740</f>
        <v>7.63</v>
      </c>
      <c r="N1740" s="13">
        <f>Raw_Data!L1740</f>
        <v>15</v>
      </c>
      <c r="O1740" s="13">
        <f>Raw_Data!M1740</f>
        <v>11</v>
      </c>
      <c r="P1740" s="13">
        <f t="shared" si="110"/>
        <v>4</v>
      </c>
      <c r="Q1740" s="13">
        <f>Raw_Data!O1740</f>
        <v>15</v>
      </c>
      <c r="R1740" s="16">
        <f t="shared" si="111"/>
        <v>73.333333333333329</v>
      </c>
      <c r="S1740" s="16">
        <f>Raw_Data!Q1740</f>
        <v>73.3</v>
      </c>
      <c r="T1740" s="17">
        <f>Raw_Data!R1740</f>
        <v>0</v>
      </c>
      <c r="U1740" s="13" t="str">
        <f>Raw_Data!S1740</f>
        <v>High</v>
      </c>
      <c r="V1740" s="13" t="str">
        <f>Raw_Data!T1740</f>
        <v>Pending</v>
      </c>
    </row>
    <row r="1741" spans="1:22" x14ac:dyDescent="0.3">
      <c r="A1741" s="13" t="str">
        <f>Raw_Data!A1741</f>
        <v>EMP020</v>
      </c>
      <c r="B1741" s="13" t="str">
        <f>Raw_Data!B1741</f>
        <v>Riya Chatterjee</v>
      </c>
      <c r="C1741" s="13" t="str">
        <f>Raw_Data!C1741</f>
        <v>Customer Support</v>
      </c>
      <c r="D1741" s="13" t="str">
        <f>Raw_Data!D1741</f>
        <v>Support Executive</v>
      </c>
      <c r="E1741" s="13" t="str">
        <f>Raw_Data!E1741</f>
        <v>Durgapur</v>
      </c>
      <c r="F1741" s="13" t="str">
        <f>Raw_Data!F1741</f>
        <v>Ritu Ghosh</v>
      </c>
      <c r="G1741" s="14">
        <f>DATE(VALUE(RIGHT(Raw_Data!G1741,4)),VALUE(MID(Raw_Data!G1741,4,2)),VALUE(LEFT(Raw_Data!G1741,2)))</f>
        <v>46213</v>
      </c>
      <c r="H1741" s="13" t="str">
        <f t="shared" si="108"/>
        <v>Jul-2026</v>
      </c>
      <c r="I1741" s="13" t="str">
        <f t="shared" si="109"/>
        <v>Fri</v>
      </c>
      <c r="J1741" s="13" t="str">
        <f>Raw_Data!H1741</f>
        <v>Present</v>
      </c>
      <c r="K1741" s="15">
        <f>IF(Raw_Data!I1741="","",TIMEVALUE(Raw_Data!I1741))</f>
        <v>0.3888888888888889</v>
      </c>
      <c r="L1741" s="15">
        <f>IF(Raw_Data!J1741="","",TIMEVALUE(Raw_Data!J1741))</f>
        <v>0.77500000000000002</v>
      </c>
      <c r="M1741" s="13">
        <f>Raw_Data!K1741</f>
        <v>9.27</v>
      </c>
      <c r="N1741" s="13">
        <f>Raw_Data!L1741</f>
        <v>31</v>
      </c>
      <c r="O1741" s="13">
        <f>Raw_Data!M1741</f>
        <v>31</v>
      </c>
      <c r="P1741" s="13">
        <f t="shared" si="110"/>
        <v>0</v>
      </c>
      <c r="Q1741" s="13">
        <f>Raw_Data!O1741</f>
        <v>31</v>
      </c>
      <c r="R1741" s="16">
        <f t="shared" si="111"/>
        <v>100</v>
      </c>
      <c r="S1741" s="16">
        <f>Raw_Data!Q1741</f>
        <v>100</v>
      </c>
      <c r="T1741" s="17">
        <f>Raw_Data!R1741</f>
        <v>1.27</v>
      </c>
      <c r="U1741" s="13" t="str">
        <f>Raw_Data!S1741</f>
        <v>Low</v>
      </c>
      <c r="V1741" s="13" t="str">
        <f>Raw_Data!T1741</f>
        <v>Closed</v>
      </c>
    </row>
    <row r="1742" spans="1:22" x14ac:dyDescent="0.3">
      <c r="A1742" s="13" t="str">
        <f>Raw_Data!A1742</f>
        <v>EMP001</v>
      </c>
      <c r="B1742" s="13" t="str">
        <f>Raw_Data!B1742</f>
        <v>Aarav Sharma</v>
      </c>
      <c r="C1742" s="13" t="str">
        <f>Raw_Data!C1742</f>
        <v>Operations</v>
      </c>
      <c r="D1742" s="13" t="str">
        <f>Raw_Data!D1742</f>
        <v>MIS Executive</v>
      </c>
      <c r="E1742" s="13" t="str">
        <f>Raw_Data!E1742</f>
        <v>Kolkata</v>
      </c>
      <c r="F1742" s="13" t="str">
        <f>Raw_Data!F1742</f>
        <v>Amit Roy</v>
      </c>
      <c r="G1742" s="14">
        <f>DATE(VALUE(RIGHT(Raw_Data!G1742,4)),VALUE(MID(Raw_Data!G1742,4,2)),VALUE(LEFT(Raw_Data!G1742,2)))</f>
        <v>46214</v>
      </c>
      <c r="H1742" s="13" t="str">
        <f t="shared" si="108"/>
        <v>Jul-2026</v>
      </c>
      <c r="I1742" s="13" t="str">
        <f t="shared" si="109"/>
        <v>Sat</v>
      </c>
      <c r="J1742" s="13" t="str">
        <f>Raw_Data!H1742</f>
        <v>Present</v>
      </c>
      <c r="K1742" s="15">
        <f>IF(Raw_Data!I1742="","",TIMEVALUE(Raw_Data!I1742))</f>
        <v>0.37777777777777777</v>
      </c>
      <c r="L1742" s="15">
        <f>IF(Raw_Data!J1742="","",TIMEVALUE(Raw_Data!J1742))</f>
        <v>0.73472222222222228</v>
      </c>
      <c r="M1742" s="13">
        <f>Raw_Data!K1742</f>
        <v>8.58</v>
      </c>
      <c r="N1742" s="13">
        <f>Raw_Data!L1742</f>
        <v>19</v>
      </c>
      <c r="O1742" s="13">
        <f>Raw_Data!M1742</f>
        <v>16</v>
      </c>
      <c r="P1742" s="13">
        <f t="shared" si="110"/>
        <v>3</v>
      </c>
      <c r="Q1742" s="13">
        <f>Raw_Data!O1742</f>
        <v>19</v>
      </c>
      <c r="R1742" s="16">
        <f t="shared" si="111"/>
        <v>84.210526315789465</v>
      </c>
      <c r="S1742" s="16">
        <f>Raw_Data!Q1742</f>
        <v>84.2</v>
      </c>
      <c r="T1742" s="17">
        <f>Raw_Data!R1742</f>
        <v>0.57999999999999996</v>
      </c>
      <c r="U1742" s="13" t="str">
        <f>Raw_Data!S1742</f>
        <v>High</v>
      </c>
      <c r="V1742" s="13" t="str">
        <f>Raw_Data!T1742</f>
        <v>In Progress</v>
      </c>
    </row>
    <row r="1743" spans="1:22" x14ac:dyDescent="0.3">
      <c r="A1743" s="13" t="str">
        <f>Raw_Data!A1743</f>
        <v>EMP002</v>
      </c>
      <c r="B1743" s="13" t="str">
        <f>Raw_Data!B1743</f>
        <v>Priya Singh</v>
      </c>
      <c r="C1743" s="13" t="str">
        <f>Raw_Data!C1743</f>
        <v>Operations</v>
      </c>
      <c r="D1743" s="13" t="str">
        <f>Raw_Data!D1743</f>
        <v>Process Executive</v>
      </c>
      <c r="E1743" s="13" t="str">
        <f>Raw_Data!E1743</f>
        <v>Kolkata</v>
      </c>
      <c r="F1743" s="13" t="str">
        <f>Raw_Data!F1743</f>
        <v>Amit Roy</v>
      </c>
      <c r="G1743" s="14">
        <f>DATE(VALUE(RIGHT(Raw_Data!G1743,4)),VALUE(MID(Raw_Data!G1743,4,2)),VALUE(LEFT(Raw_Data!G1743,2)))</f>
        <v>46214</v>
      </c>
      <c r="H1743" s="13" t="str">
        <f t="shared" si="108"/>
        <v>Jul-2026</v>
      </c>
      <c r="I1743" s="13" t="str">
        <f t="shared" si="109"/>
        <v>Sat</v>
      </c>
      <c r="J1743" s="13" t="str">
        <f>Raw_Data!H1743</f>
        <v>Present</v>
      </c>
      <c r="K1743" s="15">
        <f>IF(Raw_Data!I1743="","",TIMEVALUE(Raw_Data!I1743))</f>
        <v>0.38124999999999998</v>
      </c>
      <c r="L1743" s="15">
        <f>IF(Raw_Data!J1743="","",TIMEVALUE(Raw_Data!J1743))</f>
        <v>0.72361111111111109</v>
      </c>
      <c r="M1743" s="13">
        <f>Raw_Data!K1743</f>
        <v>8.2200000000000006</v>
      </c>
      <c r="N1743" s="13">
        <f>Raw_Data!L1743</f>
        <v>27</v>
      </c>
      <c r="O1743" s="13">
        <f>Raw_Data!M1743</f>
        <v>26</v>
      </c>
      <c r="P1743" s="13">
        <f t="shared" si="110"/>
        <v>1</v>
      </c>
      <c r="Q1743" s="13">
        <f>Raw_Data!O1743</f>
        <v>27</v>
      </c>
      <c r="R1743" s="16">
        <f t="shared" si="111"/>
        <v>96.296296296296291</v>
      </c>
      <c r="S1743" s="16">
        <f>Raw_Data!Q1743</f>
        <v>96.3</v>
      </c>
      <c r="T1743" s="17">
        <f>Raw_Data!R1743</f>
        <v>0.22</v>
      </c>
      <c r="U1743" s="13" t="str">
        <f>Raw_Data!S1743</f>
        <v>Low</v>
      </c>
      <c r="V1743" s="13" t="str">
        <f>Raw_Data!T1743</f>
        <v>In Progress</v>
      </c>
    </row>
    <row r="1744" spans="1:22" x14ac:dyDescent="0.3">
      <c r="A1744" s="13" t="str">
        <f>Raw_Data!A1744</f>
        <v>EMP003</v>
      </c>
      <c r="B1744" s="13" t="str">
        <f>Raw_Data!B1744</f>
        <v>Rahul Verma</v>
      </c>
      <c r="C1744" s="13" t="str">
        <f>Raw_Data!C1744</f>
        <v>Operations</v>
      </c>
      <c r="D1744" s="13" t="str">
        <f>Raw_Data!D1744</f>
        <v>Process Executive</v>
      </c>
      <c r="E1744" s="13" t="str">
        <f>Raw_Data!E1744</f>
        <v>Kolkata</v>
      </c>
      <c r="F1744" s="13" t="str">
        <f>Raw_Data!F1744</f>
        <v>Amit Roy</v>
      </c>
      <c r="G1744" s="14">
        <f>DATE(VALUE(RIGHT(Raw_Data!G1744,4)),VALUE(MID(Raw_Data!G1744,4,2)),VALUE(LEFT(Raw_Data!G1744,2)))</f>
        <v>46214</v>
      </c>
      <c r="H1744" s="13" t="str">
        <f t="shared" si="108"/>
        <v>Jul-2026</v>
      </c>
      <c r="I1744" s="13" t="str">
        <f t="shared" si="109"/>
        <v>Sat</v>
      </c>
      <c r="J1744" s="13" t="str">
        <f>Raw_Data!H1744</f>
        <v>Present</v>
      </c>
      <c r="K1744" s="15">
        <f>IF(Raw_Data!I1744="","",TIMEVALUE(Raw_Data!I1744))</f>
        <v>0.42777777777777776</v>
      </c>
      <c r="L1744" s="15">
        <f>IF(Raw_Data!J1744="","",TIMEVALUE(Raw_Data!J1744))</f>
        <v>0.76458333333333328</v>
      </c>
      <c r="M1744" s="13">
        <f>Raw_Data!K1744</f>
        <v>8.09</v>
      </c>
      <c r="N1744" s="13">
        <f>Raw_Data!L1744</f>
        <v>19</v>
      </c>
      <c r="O1744" s="13">
        <f>Raw_Data!M1744</f>
        <v>17</v>
      </c>
      <c r="P1744" s="13">
        <f t="shared" si="110"/>
        <v>2</v>
      </c>
      <c r="Q1744" s="13">
        <f>Raw_Data!O1744</f>
        <v>19</v>
      </c>
      <c r="R1744" s="16">
        <f t="shared" si="111"/>
        <v>89.473684210526315</v>
      </c>
      <c r="S1744" s="16">
        <f>Raw_Data!Q1744</f>
        <v>89.5</v>
      </c>
      <c r="T1744" s="17">
        <f>Raw_Data!R1744</f>
        <v>0.09</v>
      </c>
      <c r="U1744" s="13" t="str">
        <f>Raw_Data!S1744</f>
        <v>Medium</v>
      </c>
      <c r="V1744" s="13" t="str">
        <f>Raw_Data!T1744</f>
        <v>In Progress</v>
      </c>
    </row>
    <row r="1745" spans="1:22" x14ac:dyDescent="0.3">
      <c r="A1745" s="13" t="str">
        <f>Raw_Data!A1745</f>
        <v>EMP004</v>
      </c>
      <c r="B1745" s="13" t="str">
        <f>Raw_Data!B1745</f>
        <v>Sneha Das</v>
      </c>
      <c r="C1745" s="13" t="str">
        <f>Raw_Data!C1745</f>
        <v>Operations</v>
      </c>
      <c r="D1745" s="13" t="str">
        <f>Raw_Data!D1745</f>
        <v>Senior Executive</v>
      </c>
      <c r="E1745" s="13" t="str">
        <f>Raw_Data!E1745</f>
        <v>Kolkata</v>
      </c>
      <c r="F1745" s="13" t="str">
        <f>Raw_Data!F1745</f>
        <v>Amit Roy</v>
      </c>
      <c r="G1745" s="14">
        <f>DATE(VALUE(RIGHT(Raw_Data!G1745,4)),VALUE(MID(Raw_Data!G1745,4,2)),VALUE(LEFT(Raw_Data!G1745,2)))</f>
        <v>46214</v>
      </c>
      <c r="H1745" s="13" t="str">
        <f t="shared" si="108"/>
        <v>Jul-2026</v>
      </c>
      <c r="I1745" s="13" t="str">
        <f t="shared" si="109"/>
        <v>Sat</v>
      </c>
      <c r="J1745" s="13" t="str">
        <f>Raw_Data!H1745</f>
        <v>Present</v>
      </c>
      <c r="K1745" s="15">
        <f>IF(Raw_Data!I1745="","",TIMEVALUE(Raw_Data!I1745))</f>
        <v>0.4284722222222222</v>
      </c>
      <c r="L1745" s="15">
        <f>IF(Raw_Data!J1745="","",TIMEVALUE(Raw_Data!J1745))</f>
        <v>0.8041666666666667</v>
      </c>
      <c r="M1745" s="13">
        <f>Raw_Data!K1745</f>
        <v>9.02</v>
      </c>
      <c r="N1745" s="13">
        <f>Raw_Data!L1745</f>
        <v>24</v>
      </c>
      <c r="O1745" s="13">
        <f>Raw_Data!M1745</f>
        <v>24</v>
      </c>
      <c r="P1745" s="13">
        <f t="shared" si="110"/>
        <v>0</v>
      </c>
      <c r="Q1745" s="13">
        <f>Raw_Data!O1745</f>
        <v>24</v>
      </c>
      <c r="R1745" s="16">
        <f t="shared" si="111"/>
        <v>100</v>
      </c>
      <c r="S1745" s="16">
        <f>Raw_Data!Q1745</f>
        <v>100</v>
      </c>
      <c r="T1745" s="17">
        <f>Raw_Data!R1745</f>
        <v>1.02</v>
      </c>
      <c r="U1745" s="13" t="str">
        <f>Raw_Data!S1745</f>
        <v>Low</v>
      </c>
      <c r="V1745" s="13" t="str">
        <f>Raw_Data!T1745</f>
        <v>Closed</v>
      </c>
    </row>
    <row r="1746" spans="1:22" x14ac:dyDescent="0.3">
      <c r="A1746" s="13" t="str">
        <f>Raw_Data!A1746</f>
        <v>EMP005</v>
      </c>
      <c r="B1746" s="13" t="str">
        <f>Raw_Data!B1746</f>
        <v>Vikram Patel</v>
      </c>
      <c r="C1746" s="13" t="str">
        <f>Raw_Data!C1746</f>
        <v>Operations</v>
      </c>
      <c r="D1746" s="13" t="str">
        <f>Raw_Data!D1746</f>
        <v>Process Executive</v>
      </c>
      <c r="E1746" s="13" t="str">
        <f>Raw_Data!E1746</f>
        <v>Kolkata</v>
      </c>
      <c r="F1746" s="13" t="str">
        <f>Raw_Data!F1746</f>
        <v>Amit Roy</v>
      </c>
      <c r="G1746" s="14">
        <f>DATE(VALUE(RIGHT(Raw_Data!G1746,4)),VALUE(MID(Raw_Data!G1746,4,2)),VALUE(LEFT(Raw_Data!G1746,2)))</f>
        <v>46214</v>
      </c>
      <c r="H1746" s="13" t="str">
        <f t="shared" si="108"/>
        <v>Jul-2026</v>
      </c>
      <c r="I1746" s="13" t="str">
        <f t="shared" si="109"/>
        <v>Sat</v>
      </c>
      <c r="J1746" s="13" t="str">
        <f>Raw_Data!H1746</f>
        <v>Present</v>
      </c>
      <c r="K1746" s="15">
        <f>IF(Raw_Data!I1746="","",TIMEVALUE(Raw_Data!I1746))</f>
        <v>0.38194444444444442</v>
      </c>
      <c r="L1746" s="15">
        <f>IF(Raw_Data!J1746="","",TIMEVALUE(Raw_Data!J1746))</f>
        <v>0.77638888888888891</v>
      </c>
      <c r="M1746" s="13">
        <f>Raw_Data!K1746</f>
        <v>9.48</v>
      </c>
      <c r="N1746" s="13">
        <f>Raw_Data!L1746</f>
        <v>22</v>
      </c>
      <c r="O1746" s="13">
        <f>Raw_Data!M1746</f>
        <v>19</v>
      </c>
      <c r="P1746" s="13">
        <f t="shared" si="110"/>
        <v>3</v>
      </c>
      <c r="Q1746" s="13">
        <f>Raw_Data!O1746</f>
        <v>22</v>
      </c>
      <c r="R1746" s="16">
        <f t="shared" si="111"/>
        <v>86.36363636363636</v>
      </c>
      <c r="S1746" s="16">
        <f>Raw_Data!Q1746</f>
        <v>86.4</v>
      </c>
      <c r="T1746" s="17">
        <f>Raw_Data!R1746</f>
        <v>1.48</v>
      </c>
      <c r="U1746" s="13" t="str">
        <f>Raw_Data!S1746</f>
        <v>Medium</v>
      </c>
      <c r="V1746" s="13" t="str">
        <f>Raw_Data!T1746</f>
        <v>In Progress</v>
      </c>
    </row>
    <row r="1747" spans="1:22" x14ac:dyDescent="0.3">
      <c r="A1747" s="13" t="str">
        <f>Raw_Data!A1747</f>
        <v>EMP006</v>
      </c>
      <c r="B1747" s="13" t="str">
        <f>Raw_Data!B1747</f>
        <v>Ananya Gupta</v>
      </c>
      <c r="C1747" s="13" t="str">
        <f>Raw_Data!C1747</f>
        <v>Finance</v>
      </c>
      <c r="D1747" s="13" t="str">
        <f>Raw_Data!D1747</f>
        <v>Finance Executive</v>
      </c>
      <c r="E1747" s="13" t="str">
        <f>Raw_Data!E1747</f>
        <v>Kolkata</v>
      </c>
      <c r="F1747" s="13" t="str">
        <f>Raw_Data!F1747</f>
        <v>Neha Sen</v>
      </c>
      <c r="G1747" s="14">
        <f>DATE(VALUE(RIGHT(Raw_Data!G1747,4)),VALUE(MID(Raw_Data!G1747,4,2)),VALUE(LEFT(Raw_Data!G1747,2)))</f>
        <v>46214</v>
      </c>
      <c r="H1747" s="13" t="str">
        <f t="shared" si="108"/>
        <v>Jul-2026</v>
      </c>
      <c r="I1747" s="13" t="str">
        <f t="shared" si="109"/>
        <v>Sat</v>
      </c>
      <c r="J1747" s="13" t="str">
        <f>Raw_Data!H1747</f>
        <v>Present</v>
      </c>
      <c r="K1747" s="15">
        <f>IF(Raw_Data!I1747="","",TIMEVALUE(Raw_Data!I1747))</f>
        <v>0.41736111111111113</v>
      </c>
      <c r="L1747" s="15">
        <f>IF(Raw_Data!J1747="","",TIMEVALUE(Raw_Data!J1747))</f>
        <v>0.76388888888888884</v>
      </c>
      <c r="M1747" s="13">
        <f>Raw_Data!K1747</f>
        <v>8.32</v>
      </c>
      <c r="N1747" s="13">
        <f>Raw_Data!L1747</f>
        <v>12</v>
      </c>
      <c r="O1747" s="13">
        <f>Raw_Data!M1747</f>
        <v>8</v>
      </c>
      <c r="P1747" s="13">
        <f t="shared" si="110"/>
        <v>4</v>
      </c>
      <c r="Q1747" s="13">
        <f>Raw_Data!O1747</f>
        <v>12</v>
      </c>
      <c r="R1747" s="16">
        <f t="shared" si="111"/>
        <v>66.666666666666657</v>
      </c>
      <c r="S1747" s="16">
        <f>Raw_Data!Q1747</f>
        <v>66.7</v>
      </c>
      <c r="T1747" s="17">
        <f>Raw_Data!R1747</f>
        <v>0.32</v>
      </c>
      <c r="U1747" s="13" t="str">
        <f>Raw_Data!S1747</f>
        <v>High</v>
      </c>
      <c r="V1747" s="13" t="str">
        <f>Raw_Data!T1747</f>
        <v>Pending</v>
      </c>
    </row>
    <row r="1748" spans="1:22" x14ac:dyDescent="0.3">
      <c r="A1748" s="13" t="str">
        <f>Raw_Data!A1748</f>
        <v>EMP007</v>
      </c>
      <c r="B1748" s="13" t="str">
        <f>Raw_Data!B1748</f>
        <v>Rohan Mehta</v>
      </c>
      <c r="C1748" s="13" t="str">
        <f>Raw_Data!C1748</f>
        <v>Finance</v>
      </c>
      <c r="D1748" s="13" t="str">
        <f>Raw_Data!D1748</f>
        <v>Accounts Executive</v>
      </c>
      <c r="E1748" s="13" t="str">
        <f>Raw_Data!E1748</f>
        <v>Kolkata</v>
      </c>
      <c r="F1748" s="13" t="str">
        <f>Raw_Data!F1748</f>
        <v>Neha Sen</v>
      </c>
      <c r="G1748" s="14">
        <f>DATE(VALUE(RIGHT(Raw_Data!G1748,4)),VALUE(MID(Raw_Data!G1748,4,2)),VALUE(LEFT(Raw_Data!G1748,2)))</f>
        <v>46214</v>
      </c>
      <c r="H1748" s="13" t="str">
        <f t="shared" si="108"/>
        <v>Jul-2026</v>
      </c>
      <c r="I1748" s="13" t="str">
        <f t="shared" si="109"/>
        <v>Sat</v>
      </c>
      <c r="J1748" s="13" t="str">
        <f>Raw_Data!H1748</f>
        <v>Present</v>
      </c>
      <c r="K1748" s="15">
        <f>IF(Raw_Data!I1748="","",TIMEVALUE(Raw_Data!I1748))</f>
        <v>0.38819444444444445</v>
      </c>
      <c r="L1748" s="15">
        <f>IF(Raw_Data!J1748="","",TIMEVALUE(Raw_Data!J1748))</f>
        <v>0.75694444444444442</v>
      </c>
      <c r="M1748" s="13">
        <f>Raw_Data!K1748</f>
        <v>8.85</v>
      </c>
      <c r="N1748" s="13">
        <f>Raw_Data!L1748</f>
        <v>15</v>
      </c>
      <c r="O1748" s="13">
        <f>Raw_Data!M1748</f>
        <v>12</v>
      </c>
      <c r="P1748" s="13">
        <f t="shared" si="110"/>
        <v>3</v>
      </c>
      <c r="Q1748" s="13">
        <f>Raw_Data!O1748</f>
        <v>15</v>
      </c>
      <c r="R1748" s="16">
        <f t="shared" si="111"/>
        <v>80</v>
      </c>
      <c r="S1748" s="16">
        <f>Raw_Data!Q1748</f>
        <v>80</v>
      </c>
      <c r="T1748" s="17">
        <f>Raw_Data!R1748</f>
        <v>0.85</v>
      </c>
      <c r="U1748" s="13" t="str">
        <f>Raw_Data!S1748</f>
        <v>High</v>
      </c>
      <c r="V1748" s="13" t="str">
        <f>Raw_Data!T1748</f>
        <v>In Progress</v>
      </c>
    </row>
    <row r="1749" spans="1:22" x14ac:dyDescent="0.3">
      <c r="A1749" s="13" t="str">
        <f>Raw_Data!A1749</f>
        <v>EMP008</v>
      </c>
      <c r="B1749" s="13" t="str">
        <f>Raw_Data!B1749</f>
        <v>Ishita Roy</v>
      </c>
      <c r="C1749" s="13" t="str">
        <f>Raw_Data!C1749</f>
        <v>Finance</v>
      </c>
      <c r="D1749" s="13" t="str">
        <f>Raw_Data!D1749</f>
        <v>Finance Executive</v>
      </c>
      <c r="E1749" s="13" t="str">
        <f>Raw_Data!E1749</f>
        <v>Kolkata</v>
      </c>
      <c r="F1749" s="13" t="str">
        <f>Raw_Data!F1749</f>
        <v>Neha Sen</v>
      </c>
      <c r="G1749" s="14">
        <f>DATE(VALUE(RIGHT(Raw_Data!G1749,4)),VALUE(MID(Raw_Data!G1749,4,2)),VALUE(LEFT(Raw_Data!G1749,2)))</f>
        <v>46214</v>
      </c>
      <c r="H1749" s="13" t="str">
        <f t="shared" si="108"/>
        <v>Jul-2026</v>
      </c>
      <c r="I1749" s="13" t="str">
        <f t="shared" si="109"/>
        <v>Sat</v>
      </c>
      <c r="J1749" s="13" t="str">
        <f>Raw_Data!H1749</f>
        <v>Present</v>
      </c>
      <c r="K1749" s="15">
        <f>IF(Raw_Data!I1749="","",TIMEVALUE(Raw_Data!I1749))</f>
        <v>0.38124999999999998</v>
      </c>
      <c r="L1749" s="15">
        <f>IF(Raw_Data!J1749="","",TIMEVALUE(Raw_Data!J1749))</f>
        <v>0.71666666666666667</v>
      </c>
      <c r="M1749" s="13">
        <f>Raw_Data!K1749</f>
        <v>8.06</v>
      </c>
      <c r="N1749" s="13">
        <f>Raw_Data!L1749</f>
        <v>20</v>
      </c>
      <c r="O1749" s="13">
        <f>Raw_Data!M1749</f>
        <v>14</v>
      </c>
      <c r="P1749" s="13">
        <f t="shared" si="110"/>
        <v>6</v>
      </c>
      <c r="Q1749" s="13">
        <f>Raw_Data!O1749</f>
        <v>20</v>
      </c>
      <c r="R1749" s="16">
        <f t="shared" si="111"/>
        <v>70</v>
      </c>
      <c r="S1749" s="16">
        <f>Raw_Data!Q1749</f>
        <v>70</v>
      </c>
      <c r="T1749" s="17">
        <f>Raw_Data!R1749</f>
        <v>0.06</v>
      </c>
      <c r="U1749" s="13" t="str">
        <f>Raw_Data!S1749</f>
        <v>Low</v>
      </c>
      <c r="V1749" s="13" t="str">
        <f>Raw_Data!T1749</f>
        <v>Pending</v>
      </c>
    </row>
    <row r="1750" spans="1:22" x14ac:dyDescent="0.3">
      <c r="A1750" s="13" t="str">
        <f>Raw_Data!A1750</f>
        <v>EMP009</v>
      </c>
      <c r="B1750" s="13" t="str">
        <f>Raw_Data!B1750</f>
        <v>Arjun Nair</v>
      </c>
      <c r="C1750" s="13" t="str">
        <f>Raw_Data!C1750</f>
        <v>Sales</v>
      </c>
      <c r="D1750" s="13" t="str">
        <f>Raw_Data!D1750</f>
        <v>Sales Executive</v>
      </c>
      <c r="E1750" s="13" t="str">
        <f>Raw_Data!E1750</f>
        <v>Kolkata</v>
      </c>
      <c r="F1750" s="13" t="str">
        <f>Raw_Data!F1750</f>
        <v>Sourav Das</v>
      </c>
      <c r="G1750" s="14">
        <f>DATE(VALUE(RIGHT(Raw_Data!G1750,4)),VALUE(MID(Raw_Data!G1750,4,2)),VALUE(LEFT(Raw_Data!G1750,2)))</f>
        <v>46214</v>
      </c>
      <c r="H1750" s="13" t="str">
        <f t="shared" si="108"/>
        <v>Jul-2026</v>
      </c>
      <c r="I1750" s="13" t="str">
        <f t="shared" si="109"/>
        <v>Sat</v>
      </c>
      <c r="J1750" s="13" t="str">
        <f>Raw_Data!H1750</f>
        <v>Present</v>
      </c>
      <c r="K1750" s="15">
        <f>IF(Raw_Data!I1750="","",TIMEVALUE(Raw_Data!I1750))</f>
        <v>0.38263888888888886</v>
      </c>
      <c r="L1750" s="15">
        <f>IF(Raw_Data!J1750="","",TIMEVALUE(Raw_Data!J1750))</f>
        <v>0.75555555555555554</v>
      </c>
      <c r="M1750" s="13">
        <f>Raw_Data!K1750</f>
        <v>8.9600000000000009</v>
      </c>
      <c r="N1750" s="13">
        <f>Raw_Data!L1750</f>
        <v>15</v>
      </c>
      <c r="O1750" s="13">
        <f>Raw_Data!M1750</f>
        <v>11</v>
      </c>
      <c r="P1750" s="13">
        <f t="shared" si="110"/>
        <v>4</v>
      </c>
      <c r="Q1750" s="13">
        <f>Raw_Data!O1750</f>
        <v>15</v>
      </c>
      <c r="R1750" s="16">
        <f t="shared" si="111"/>
        <v>73.333333333333329</v>
      </c>
      <c r="S1750" s="16">
        <f>Raw_Data!Q1750</f>
        <v>73.3</v>
      </c>
      <c r="T1750" s="17">
        <f>Raw_Data!R1750</f>
        <v>0.96</v>
      </c>
      <c r="U1750" s="13" t="str">
        <f>Raw_Data!S1750</f>
        <v>Medium</v>
      </c>
      <c r="V1750" s="13" t="str">
        <f>Raw_Data!T1750</f>
        <v>Pending</v>
      </c>
    </row>
    <row r="1751" spans="1:22" x14ac:dyDescent="0.3">
      <c r="A1751" s="13" t="str">
        <f>Raw_Data!A1751</f>
        <v>EMP010</v>
      </c>
      <c r="B1751" s="13" t="str">
        <f>Raw_Data!B1751</f>
        <v>Meera Kapoor</v>
      </c>
      <c r="C1751" s="13" t="str">
        <f>Raw_Data!C1751</f>
        <v>Sales</v>
      </c>
      <c r="D1751" s="13" t="str">
        <f>Raw_Data!D1751</f>
        <v>Sales Executive</v>
      </c>
      <c r="E1751" s="13" t="str">
        <f>Raw_Data!E1751</f>
        <v>Kolkata</v>
      </c>
      <c r="F1751" s="13" t="str">
        <f>Raw_Data!F1751</f>
        <v>Sourav Das</v>
      </c>
      <c r="G1751" s="14">
        <f>DATE(VALUE(RIGHT(Raw_Data!G1751,4)),VALUE(MID(Raw_Data!G1751,4,2)),VALUE(LEFT(Raw_Data!G1751,2)))</f>
        <v>46214</v>
      </c>
      <c r="H1751" s="13" t="str">
        <f t="shared" si="108"/>
        <v>Jul-2026</v>
      </c>
      <c r="I1751" s="13" t="str">
        <f t="shared" si="109"/>
        <v>Sat</v>
      </c>
      <c r="J1751" s="13" t="str">
        <f>Raw_Data!H1751</f>
        <v>Present</v>
      </c>
      <c r="K1751" s="15">
        <f>IF(Raw_Data!I1751="","",TIMEVALUE(Raw_Data!I1751))</f>
        <v>0.3888888888888889</v>
      </c>
      <c r="L1751" s="15">
        <f>IF(Raw_Data!J1751="","",TIMEVALUE(Raw_Data!J1751))</f>
        <v>0.73750000000000004</v>
      </c>
      <c r="M1751" s="13">
        <f>Raw_Data!K1751</f>
        <v>8.3800000000000008</v>
      </c>
      <c r="N1751" s="13">
        <f>Raw_Data!L1751</f>
        <v>19</v>
      </c>
      <c r="O1751" s="13">
        <f>Raw_Data!M1751</f>
        <v>19</v>
      </c>
      <c r="P1751" s="13">
        <f t="shared" si="110"/>
        <v>0</v>
      </c>
      <c r="Q1751" s="13">
        <f>Raw_Data!O1751</f>
        <v>19</v>
      </c>
      <c r="R1751" s="16">
        <f t="shared" si="111"/>
        <v>100</v>
      </c>
      <c r="S1751" s="16">
        <f>Raw_Data!Q1751</f>
        <v>100</v>
      </c>
      <c r="T1751" s="17">
        <f>Raw_Data!R1751</f>
        <v>0.38</v>
      </c>
      <c r="U1751" s="13" t="str">
        <f>Raw_Data!S1751</f>
        <v>Low</v>
      </c>
      <c r="V1751" s="13" t="str">
        <f>Raw_Data!T1751</f>
        <v>Closed</v>
      </c>
    </row>
    <row r="1752" spans="1:22" x14ac:dyDescent="0.3">
      <c r="A1752" s="13" t="str">
        <f>Raw_Data!A1752</f>
        <v>EMP011</v>
      </c>
      <c r="B1752" s="13" t="str">
        <f>Raw_Data!B1752</f>
        <v>Karan Malhotra</v>
      </c>
      <c r="C1752" s="13" t="str">
        <f>Raw_Data!C1752</f>
        <v>Sales</v>
      </c>
      <c r="D1752" s="13" t="str">
        <f>Raw_Data!D1752</f>
        <v>Senior Executive</v>
      </c>
      <c r="E1752" s="13" t="str">
        <f>Raw_Data!E1752</f>
        <v>Kolkata</v>
      </c>
      <c r="F1752" s="13" t="str">
        <f>Raw_Data!F1752</f>
        <v>Sourav Das</v>
      </c>
      <c r="G1752" s="14">
        <f>DATE(VALUE(RIGHT(Raw_Data!G1752,4)),VALUE(MID(Raw_Data!G1752,4,2)),VALUE(LEFT(Raw_Data!G1752,2)))</f>
        <v>46214</v>
      </c>
      <c r="H1752" s="13" t="str">
        <f t="shared" si="108"/>
        <v>Jul-2026</v>
      </c>
      <c r="I1752" s="13" t="str">
        <f t="shared" si="109"/>
        <v>Sat</v>
      </c>
      <c r="J1752" s="13" t="str">
        <f>Raw_Data!H1752</f>
        <v>Present</v>
      </c>
      <c r="K1752" s="15">
        <f>IF(Raw_Data!I1752="","",TIMEVALUE(Raw_Data!I1752))</f>
        <v>0.42986111111111114</v>
      </c>
      <c r="L1752" s="15">
        <f>IF(Raw_Data!J1752="","",TIMEVALUE(Raw_Data!J1752))</f>
        <v>0.75416666666666665</v>
      </c>
      <c r="M1752" s="13">
        <f>Raw_Data!K1752</f>
        <v>7.79</v>
      </c>
      <c r="N1752" s="13">
        <f>Raw_Data!L1752</f>
        <v>24</v>
      </c>
      <c r="O1752" s="13">
        <f>Raw_Data!M1752</f>
        <v>23</v>
      </c>
      <c r="P1752" s="13">
        <f t="shared" si="110"/>
        <v>1</v>
      </c>
      <c r="Q1752" s="13">
        <f>Raw_Data!O1752</f>
        <v>24</v>
      </c>
      <c r="R1752" s="16">
        <f t="shared" si="111"/>
        <v>95.833333333333343</v>
      </c>
      <c r="S1752" s="16">
        <f>Raw_Data!Q1752</f>
        <v>95.8</v>
      </c>
      <c r="T1752" s="17">
        <f>Raw_Data!R1752</f>
        <v>0</v>
      </c>
      <c r="U1752" s="13" t="str">
        <f>Raw_Data!S1752</f>
        <v>Medium</v>
      </c>
      <c r="V1752" s="13" t="str">
        <f>Raw_Data!T1752</f>
        <v>In Progress</v>
      </c>
    </row>
    <row r="1753" spans="1:22" x14ac:dyDescent="0.3">
      <c r="A1753" s="13" t="str">
        <f>Raw_Data!A1753</f>
        <v>EMP012</v>
      </c>
      <c r="B1753" s="13" t="str">
        <f>Raw_Data!B1753</f>
        <v>Tanya Bose</v>
      </c>
      <c r="C1753" s="13" t="str">
        <f>Raw_Data!C1753</f>
        <v>HR</v>
      </c>
      <c r="D1753" s="13" t="str">
        <f>Raw_Data!D1753</f>
        <v>HR Executive</v>
      </c>
      <c r="E1753" s="13" t="str">
        <f>Raw_Data!E1753</f>
        <v>Kolkata</v>
      </c>
      <c r="F1753" s="13" t="str">
        <f>Raw_Data!F1753</f>
        <v>Ritu Ghosh</v>
      </c>
      <c r="G1753" s="14">
        <f>DATE(VALUE(RIGHT(Raw_Data!G1753,4)),VALUE(MID(Raw_Data!G1753,4,2)),VALUE(LEFT(Raw_Data!G1753,2)))</f>
        <v>46214</v>
      </c>
      <c r="H1753" s="13" t="str">
        <f t="shared" si="108"/>
        <v>Jul-2026</v>
      </c>
      <c r="I1753" s="13" t="str">
        <f t="shared" si="109"/>
        <v>Sat</v>
      </c>
      <c r="J1753" s="13" t="str">
        <f>Raw_Data!H1753</f>
        <v>Present</v>
      </c>
      <c r="K1753" s="15">
        <f>IF(Raw_Data!I1753="","",TIMEVALUE(Raw_Data!I1753))</f>
        <v>0.38194444444444442</v>
      </c>
      <c r="L1753" s="15">
        <f>IF(Raw_Data!J1753="","",TIMEVALUE(Raw_Data!J1753))</f>
        <v>0.71875</v>
      </c>
      <c r="M1753" s="13">
        <f>Raw_Data!K1753</f>
        <v>8.09</v>
      </c>
      <c r="N1753" s="13">
        <f>Raw_Data!L1753</f>
        <v>5</v>
      </c>
      <c r="O1753" s="13">
        <f>Raw_Data!M1753</f>
        <v>3</v>
      </c>
      <c r="P1753" s="13">
        <f t="shared" si="110"/>
        <v>2</v>
      </c>
      <c r="Q1753" s="13">
        <f>Raw_Data!O1753</f>
        <v>5</v>
      </c>
      <c r="R1753" s="16">
        <f t="shared" si="111"/>
        <v>60</v>
      </c>
      <c r="S1753" s="16">
        <f>Raw_Data!Q1753</f>
        <v>60</v>
      </c>
      <c r="T1753" s="17">
        <f>Raw_Data!R1753</f>
        <v>0.09</v>
      </c>
      <c r="U1753" s="13" t="str">
        <f>Raw_Data!S1753</f>
        <v>Critical</v>
      </c>
      <c r="V1753" s="13" t="str">
        <f>Raw_Data!T1753</f>
        <v>In Progress</v>
      </c>
    </row>
    <row r="1754" spans="1:22" x14ac:dyDescent="0.3">
      <c r="A1754" s="13" t="str">
        <f>Raw_Data!A1754</f>
        <v>EMP013</v>
      </c>
      <c r="B1754" s="13" t="str">
        <f>Raw_Data!B1754</f>
        <v>Aditya Jain</v>
      </c>
      <c r="C1754" s="13" t="str">
        <f>Raw_Data!C1754</f>
        <v>Customer Support</v>
      </c>
      <c r="D1754" s="13" t="str">
        <f>Raw_Data!D1754</f>
        <v>Support Executive</v>
      </c>
      <c r="E1754" s="13" t="str">
        <f>Raw_Data!E1754</f>
        <v>Kolkata</v>
      </c>
      <c r="F1754" s="13" t="str">
        <f>Raw_Data!F1754</f>
        <v>Ritu Ghosh</v>
      </c>
      <c r="G1754" s="14">
        <f>DATE(VALUE(RIGHT(Raw_Data!G1754,4)),VALUE(MID(Raw_Data!G1754,4,2)),VALUE(LEFT(Raw_Data!G1754,2)))</f>
        <v>46214</v>
      </c>
      <c r="H1754" s="13" t="str">
        <f t="shared" si="108"/>
        <v>Jul-2026</v>
      </c>
      <c r="I1754" s="13" t="str">
        <f t="shared" si="109"/>
        <v>Sat</v>
      </c>
      <c r="J1754" s="13" t="str">
        <f>Raw_Data!H1754</f>
        <v>Present</v>
      </c>
      <c r="K1754" s="15">
        <f>IF(Raw_Data!I1754="","",TIMEVALUE(Raw_Data!I1754))</f>
        <v>0.38333333333333336</v>
      </c>
      <c r="L1754" s="15">
        <f>IF(Raw_Data!J1754="","",TIMEVALUE(Raw_Data!J1754))</f>
        <v>0.73402777777777772</v>
      </c>
      <c r="M1754" s="13">
        <f>Raw_Data!K1754</f>
        <v>8.43</v>
      </c>
      <c r="N1754" s="13">
        <f>Raw_Data!L1754</f>
        <v>27</v>
      </c>
      <c r="O1754" s="13">
        <f>Raw_Data!M1754</f>
        <v>25</v>
      </c>
      <c r="P1754" s="13">
        <f t="shared" si="110"/>
        <v>2</v>
      </c>
      <c r="Q1754" s="13">
        <f>Raw_Data!O1754</f>
        <v>27</v>
      </c>
      <c r="R1754" s="16">
        <f t="shared" si="111"/>
        <v>92.592592592592595</v>
      </c>
      <c r="S1754" s="16">
        <f>Raw_Data!Q1754</f>
        <v>92.6</v>
      </c>
      <c r="T1754" s="17">
        <f>Raw_Data!R1754</f>
        <v>0.43</v>
      </c>
      <c r="U1754" s="13" t="str">
        <f>Raw_Data!S1754</f>
        <v>Low</v>
      </c>
      <c r="V1754" s="13" t="str">
        <f>Raw_Data!T1754</f>
        <v>In Progress</v>
      </c>
    </row>
    <row r="1755" spans="1:22" x14ac:dyDescent="0.3">
      <c r="A1755" s="13" t="str">
        <f>Raw_Data!A1755</f>
        <v>EMP014</v>
      </c>
      <c r="B1755" s="13" t="str">
        <f>Raw_Data!B1755</f>
        <v>Neha Agarwal</v>
      </c>
      <c r="C1755" s="13" t="str">
        <f>Raw_Data!C1755</f>
        <v>Customer Support</v>
      </c>
      <c r="D1755" s="13" t="str">
        <f>Raw_Data!D1755</f>
        <v>Support Executive</v>
      </c>
      <c r="E1755" s="13" t="str">
        <f>Raw_Data!E1755</f>
        <v>Kolkata</v>
      </c>
      <c r="F1755" s="13" t="str">
        <f>Raw_Data!F1755</f>
        <v>Ritu Ghosh</v>
      </c>
      <c r="G1755" s="14">
        <f>DATE(VALUE(RIGHT(Raw_Data!G1755,4)),VALUE(MID(Raw_Data!G1755,4,2)),VALUE(LEFT(Raw_Data!G1755,2)))</f>
        <v>46214</v>
      </c>
      <c r="H1755" s="13" t="str">
        <f t="shared" si="108"/>
        <v>Jul-2026</v>
      </c>
      <c r="I1755" s="13" t="str">
        <f t="shared" si="109"/>
        <v>Sat</v>
      </c>
      <c r="J1755" s="13" t="str">
        <f>Raw_Data!H1755</f>
        <v>Present</v>
      </c>
      <c r="K1755" s="15">
        <f>IF(Raw_Data!I1755="","",TIMEVALUE(Raw_Data!I1755))</f>
        <v>0.38055555555555554</v>
      </c>
      <c r="L1755" s="15">
        <f>IF(Raw_Data!J1755="","",TIMEVALUE(Raw_Data!J1755))</f>
        <v>0.75208333333333333</v>
      </c>
      <c r="M1755" s="13">
        <f>Raw_Data!K1755</f>
        <v>8.93</v>
      </c>
      <c r="N1755" s="13">
        <f>Raw_Data!L1755</f>
        <v>23</v>
      </c>
      <c r="O1755" s="13">
        <f>Raw_Data!M1755</f>
        <v>22</v>
      </c>
      <c r="P1755" s="13">
        <f t="shared" si="110"/>
        <v>1</v>
      </c>
      <c r="Q1755" s="13">
        <f>Raw_Data!O1755</f>
        <v>23</v>
      </c>
      <c r="R1755" s="16">
        <f t="shared" si="111"/>
        <v>95.652173913043484</v>
      </c>
      <c r="S1755" s="16">
        <f>Raw_Data!Q1755</f>
        <v>95.7</v>
      </c>
      <c r="T1755" s="17">
        <f>Raw_Data!R1755</f>
        <v>0.93</v>
      </c>
      <c r="U1755" s="13" t="str">
        <f>Raw_Data!S1755</f>
        <v>Low</v>
      </c>
      <c r="V1755" s="13" t="str">
        <f>Raw_Data!T1755</f>
        <v>In Progress</v>
      </c>
    </row>
    <row r="1756" spans="1:22" x14ac:dyDescent="0.3">
      <c r="A1756" s="13" t="str">
        <f>Raw_Data!A1756</f>
        <v>EMP015</v>
      </c>
      <c r="B1756" s="13" t="str">
        <f>Raw_Data!B1756</f>
        <v>Siddharth Roy</v>
      </c>
      <c r="C1756" s="13" t="str">
        <f>Raw_Data!C1756</f>
        <v>Customer Support</v>
      </c>
      <c r="D1756" s="13" t="str">
        <f>Raw_Data!D1756</f>
        <v>Senior Executive</v>
      </c>
      <c r="E1756" s="13" t="str">
        <f>Raw_Data!E1756</f>
        <v>Kolkata</v>
      </c>
      <c r="F1756" s="13" t="str">
        <f>Raw_Data!F1756</f>
        <v>Ritu Ghosh</v>
      </c>
      <c r="G1756" s="14">
        <f>DATE(VALUE(RIGHT(Raw_Data!G1756,4)),VALUE(MID(Raw_Data!G1756,4,2)),VALUE(LEFT(Raw_Data!G1756,2)))</f>
        <v>46214</v>
      </c>
      <c r="H1756" s="13" t="str">
        <f t="shared" si="108"/>
        <v>Jul-2026</v>
      </c>
      <c r="I1756" s="13" t="str">
        <f t="shared" si="109"/>
        <v>Sat</v>
      </c>
      <c r="J1756" s="13" t="str">
        <f>Raw_Data!H1756</f>
        <v>Late</v>
      </c>
      <c r="K1756" s="15">
        <f>IF(Raw_Data!I1756="","",TIMEVALUE(Raw_Data!I1756))</f>
        <v>0.43402777777777779</v>
      </c>
      <c r="L1756" s="15">
        <f>IF(Raw_Data!J1756="","",TIMEVALUE(Raw_Data!J1756))</f>
        <v>0.75277777777777777</v>
      </c>
      <c r="M1756" s="13">
        <f>Raw_Data!K1756</f>
        <v>7.66</v>
      </c>
      <c r="N1756" s="13">
        <f>Raw_Data!L1756</f>
        <v>27</v>
      </c>
      <c r="O1756" s="13">
        <f>Raw_Data!M1756</f>
        <v>24</v>
      </c>
      <c r="P1756" s="13">
        <f t="shared" si="110"/>
        <v>3</v>
      </c>
      <c r="Q1756" s="13">
        <f>Raw_Data!O1756</f>
        <v>27</v>
      </c>
      <c r="R1756" s="16">
        <f t="shared" si="111"/>
        <v>88.888888888888886</v>
      </c>
      <c r="S1756" s="16">
        <f>Raw_Data!Q1756</f>
        <v>88.9</v>
      </c>
      <c r="T1756" s="17">
        <f>Raw_Data!R1756</f>
        <v>0</v>
      </c>
      <c r="U1756" s="13" t="str">
        <f>Raw_Data!S1756</f>
        <v>High</v>
      </c>
      <c r="V1756" s="13" t="str">
        <f>Raw_Data!T1756</f>
        <v>In Progress</v>
      </c>
    </row>
    <row r="1757" spans="1:22" x14ac:dyDescent="0.3">
      <c r="A1757" s="13" t="str">
        <f>Raw_Data!A1757</f>
        <v>EMP016</v>
      </c>
      <c r="B1757" s="13" t="str">
        <f>Raw_Data!B1757</f>
        <v>Pooja Saha</v>
      </c>
      <c r="C1757" s="13" t="str">
        <f>Raw_Data!C1757</f>
        <v>Operations</v>
      </c>
      <c r="D1757" s="13" t="str">
        <f>Raw_Data!D1757</f>
        <v>Process Executive</v>
      </c>
      <c r="E1757" s="13" t="str">
        <f>Raw_Data!E1757</f>
        <v>Durgapur</v>
      </c>
      <c r="F1757" s="13" t="str">
        <f>Raw_Data!F1757</f>
        <v>Amit Roy</v>
      </c>
      <c r="G1757" s="14">
        <f>DATE(VALUE(RIGHT(Raw_Data!G1757,4)),VALUE(MID(Raw_Data!G1757,4,2)),VALUE(LEFT(Raw_Data!G1757,2)))</f>
        <v>46214</v>
      </c>
      <c r="H1757" s="13" t="str">
        <f t="shared" si="108"/>
        <v>Jul-2026</v>
      </c>
      <c r="I1757" s="13" t="str">
        <f t="shared" si="109"/>
        <v>Sat</v>
      </c>
      <c r="J1757" s="13" t="str">
        <f>Raw_Data!H1757</f>
        <v>Present</v>
      </c>
      <c r="K1757" s="15">
        <f>IF(Raw_Data!I1757="","",TIMEVALUE(Raw_Data!I1757))</f>
        <v>0.38263888888888886</v>
      </c>
      <c r="L1757" s="15">
        <f>IF(Raw_Data!J1757="","",TIMEVALUE(Raw_Data!J1757))</f>
        <v>0.73958333333333337</v>
      </c>
      <c r="M1757" s="13">
        <f>Raw_Data!K1757</f>
        <v>8.58</v>
      </c>
      <c r="N1757" s="13">
        <f>Raw_Data!L1757</f>
        <v>28</v>
      </c>
      <c r="O1757" s="13">
        <f>Raw_Data!M1757</f>
        <v>21</v>
      </c>
      <c r="P1757" s="13">
        <f t="shared" si="110"/>
        <v>7</v>
      </c>
      <c r="Q1757" s="13">
        <f>Raw_Data!O1757</f>
        <v>28</v>
      </c>
      <c r="R1757" s="16">
        <f t="shared" si="111"/>
        <v>75</v>
      </c>
      <c r="S1757" s="16">
        <f>Raw_Data!Q1757</f>
        <v>75</v>
      </c>
      <c r="T1757" s="17">
        <f>Raw_Data!R1757</f>
        <v>0.57999999999999996</v>
      </c>
      <c r="U1757" s="13" t="str">
        <f>Raw_Data!S1757</f>
        <v>High</v>
      </c>
      <c r="V1757" s="13" t="str">
        <f>Raw_Data!T1757</f>
        <v>Pending</v>
      </c>
    </row>
    <row r="1758" spans="1:22" x14ac:dyDescent="0.3">
      <c r="A1758" s="13" t="str">
        <f>Raw_Data!A1758</f>
        <v>EMP017</v>
      </c>
      <c r="B1758" s="13" t="str">
        <f>Raw_Data!B1758</f>
        <v>Abhishek Paul</v>
      </c>
      <c r="C1758" s="13" t="str">
        <f>Raw_Data!C1758</f>
        <v>Operations</v>
      </c>
      <c r="D1758" s="13" t="str">
        <f>Raw_Data!D1758</f>
        <v>Process Executive</v>
      </c>
      <c r="E1758" s="13" t="str">
        <f>Raw_Data!E1758</f>
        <v>Durgapur</v>
      </c>
      <c r="F1758" s="13" t="str">
        <f>Raw_Data!F1758</f>
        <v>Amit Roy</v>
      </c>
      <c r="G1758" s="14">
        <f>DATE(VALUE(RIGHT(Raw_Data!G1758,4)),VALUE(MID(Raw_Data!G1758,4,2)),VALUE(LEFT(Raw_Data!G1758,2)))</f>
        <v>46214</v>
      </c>
      <c r="H1758" s="13" t="str">
        <f t="shared" si="108"/>
        <v>Jul-2026</v>
      </c>
      <c r="I1758" s="13" t="str">
        <f t="shared" si="109"/>
        <v>Sat</v>
      </c>
      <c r="J1758" s="13" t="str">
        <f>Raw_Data!H1758</f>
        <v>Present</v>
      </c>
      <c r="K1758" s="15">
        <f>IF(Raw_Data!I1758="","",TIMEVALUE(Raw_Data!I1758))</f>
        <v>0.38055555555555554</v>
      </c>
      <c r="L1758" s="15">
        <f>IF(Raw_Data!J1758="","",TIMEVALUE(Raw_Data!J1758))</f>
        <v>0.73055555555555551</v>
      </c>
      <c r="M1758" s="13">
        <f>Raw_Data!K1758</f>
        <v>8.4</v>
      </c>
      <c r="N1758" s="13">
        <f>Raw_Data!L1758</f>
        <v>28</v>
      </c>
      <c r="O1758" s="13">
        <f>Raw_Data!M1758</f>
        <v>21</v>
      </c>
      <c r="P1758" s="13">
        <f t="shared" si="110"/>
        <v>7</v>
      </c>
      <c r="Q1758" s="13">
        <f>Raw_Data!O1758</f>
        <v>28</v>
      </c>
      <c r="R1758" s="16">
        <f t="shared" si="111"/>
        <v>75</v>
      </c>
      <c r="S1758" s="16">
        <f>Raw_Data!Q1758</f>
        <v>75</v>
      </c>
      <c r="T1758" s="17">
        <f>Raw_Data!R1758</f>
        <v>0.4</v>
      </c>
      <c r="U1758" s="13" t="str">
        <f>Raw_Data!S1758</f>
        <v>Low</v>
      </c>
      <c r="V1758" s="13" t="str">
        <f>Raw_Data!T1758</f>
        <v>Pending</v>
      </c>
    </row>
    <row r="1759" spans="1:22" x14ac:dyDescent="0.3">
      <c r="A1759" s="13" t="str">
        <f>Raw_Data!A1759</f>
        <v>EMP018</v>
      </c>
      <c r="B1759" s="13" t="str">
        <f>Raw_Data!B1759</f>
        <v>Nandini Ghosh</v>
      </c>
      <c r="C1759" s="13" t="str">
        <f>Raw_Data!C1759</f>
        <v>Finance</v>
      </c>
      <c r="D1759" s="13" t="str">
        <f>Raw_Data!D1759</f>
        <v>Finance Executive</v>
      </c>
      <c r="E1759" s="13" t="str">
        <f>Raw_Data!E1759</f>
        <v>Durgapur</v>
      </c>
      <c r="F1759" s="13" t="str">
        <f>Raw_Data!F1759</f>
        <v>Neha Sen</v>
      </c>
      <c r="G1759" s="14">
        <f>DATE(VALUE(RIGHT(Raw_Data!G1759,4)),VALUE(MID(Raw_Data!G1759,4,2)),VALUE(LEFT(Raw_Data!G1759,2)))</f>
        <v>46214</v>
      </c>
      <c r="H1759" s="13" t="str">
        <f t="shared" si="108"/>
        <v>Jul-2026</v>
      </c>
      <c r="I1759" s="13" t="str">
        <f t="shared" si="109"/>
        <v>Sat</v>
      </c>
      <c r="J1759" s="13" t="str">
        <f>Raw_Data!H1759</f>
        <v>Present</v>
      </c>
      <c r="K1759" s="15">
        <f>IF(Raw_Data!I1759="","",TIMEVALUE(Raw_Data!I1759))</f>
        <v>0.375</v>
      </c>
      <c r="L1759" s="15">
        <f>IF(Raw_Data!J1759="","",TIMEVALUE(Raw_Data!J1759))</f>
        <v>0.75277777777777777</v>
      </c>
      <c r="M1759" s="13">
        <f>Raw_Data!K1759</f>
        <v>9.08</v>
      </c>
      <c r="N1759" s="13">
        <f>Raw_Data!L1759</f>
        <v>17</v>
      </c>
      <c r="O1759" s="13">
        <f>Raw_Data!M1759</f>
        <v>16</v>
      </c>
      <c r="P1759" s="13">
        <f t="shared" si="110"/>
        <v>1</v>
      </c>
      <c r="Q1759" s="13">
        <f>Raw_Data!O1759</f>
        <v>17</v>
      </c>
      <c r="R1759" s="16">
        <f t="shared" si="111"/>
        <v>94.117647058823522</v>
      </c>
      <c r="S1759" s="16">
        <f>Raw_Data!Q1759</f>
        <v>94.1</v>
      </c>
      <c r="T1759" s="17">
        <f>Raw_Data!R1759</f>
        <v>1.08</v>
      </c>
      <c r="U1759" s="13" t="str">
        <f>Raw_Data!S1759</f>
        <v>Low</v>
      </c>
      <c r="V1759" s="13" t="str">
        <f>Raw_Data!T1759</f>
        <v>In Progress</v>
      </c>
    </row>
    <row r="1760" spans="1:22" x14ac:dyDescent="0.3">
      <c r="A1760" s="13" t="str">
        <f>Raw_Data!A1760</f>
        <v>EMP019</v>
      </c>
      <c r="B1760" s="13" t="str">
        <f>Raw_Data!B1760</f>
        <v>Manish Kumar</v>
      </c>
      <c r="C1760" s="13" t="str">
        <f>Raw_Data!C1760</f>
        <v>Sales</v>
      </c>
      <c r="D1760" s="13" t="str">
        <f>Raw_Data!D1760</f>
        <v>Sales Executive</v>
      </c>
      <c r="E1760" s="13" t="str">
        <f>Raw_Data!E1760</f>
        <v>Durgapur</v>
      </c>
      <c r="F1760" s="13" t="str">
        <f>Raw_Data!F1760</f>
        <v>Sourav Das</v>
      </c>
      <c r="G1760" s="14">
        <f>DATE(VALUE(RIGHT(Raw_Data!G1760,4)),VALUE(MID(Raw_Data!G1760,4,2)),VALUE(LEFT(Raw_Data!G1760,2)))</f>
        <v>46214</v>
      </c>
      <c r="H1760" s="13" t="str">
        <f t="shared" si="108"/>
        <v>Jul-2026</v>
      </c>
      <c r="I1760" s="13" t="str">
        <f t="shared" si="109"/>
        <v>Sat</v>
      </c>
      <c r="J1760" s="13" t="str">
        <f>Raw_Data!H1760</f>
        <v>Present</v>
      </c>
      <c r="K1760" s="15">
        <f>IF(Raw_Data!I1760="","",TIMEVALUE(Raw_Data!I1760))</f>
        <v>0.37708333333333333</v>
      </c>
      <c r="L1760" s="15">
        <f>IF(Raw_Data!J1760="","",TIMEVALUE(Raw_Data!J1760))</f>
        <v>0.69861111111111107</v>
      </c>
      <c r="M1760" s="13">
        <f>Raw_Data!K1760</f>
        <v>7.73</v>
      </c>
      <c r="N1760" s="13">
        <f>Raw_Data!L1760</f>
        <v>24</v>
      </c>
      <c r="O1760" s="13">
        <f>Raw_Data!M1760</f>
        <v>17</v>
      </c>
      <c r="P1760" s="13">
        <f t="shared" si="110"/>
        <v>7</v>
      </c>
      <c r="Q1760" s="13">
        <f>Raw_Data!O1760</f>
        <v>24</v>
      </c>
      <c r="R1760" s="16">
        <f t="shared" si="111"/>
        <v>70.833333333333343</v>
      </c>
      <c r="S1760" s="16">
        <f>Raw_Data!Q1760</f>
        <v>70.8</v>
      </c>
      <c r="T1760" s="17">
        <f>Raw_Data!R1760</f>
        <v>0</v>
      </c>
      <c r="U1760" s="13" t="str">
        <f>Raw_Data!S1760</f>
        <v>Low</v>
      </c>
      <c r="V1760" s="13" t="str">
        <f>Raw_Data!T1760</f>
        <v>Pending</v>
      </c>
    </row>
    <row r="1761" spans="1:22" x14ac:dyDescent="0.3">
      <c r="A1761" s="13" t="str">
        <f>Raw_Data!A1761</f>
        <v>EMP020</v>
      </c>
      <c r="B1761" s="13" t="str">
        <f>Raw_Data!B1761</f>
        <v>Riya Chatterjee</v>
      </c>
      <c r="C1761" s="13" t="str">
        <f>Raw_Data!C1761</f>
        <v>Customer Support</v>
      </c>
      <c r="D1761" s="13" t="str">
        <f>Raw_Data!D1761</f>
        <v>Support Executive</v>
      </c>
      <c r="E1761" s="13" t="str">
        <f>Raw_Data!E1761</f>
        <v>Durgapur</v>
      </c>
      <c r="F1761" s="13" t="str">
        <f>Raw_Data!F1761</f>
        <v>Ritu Ghosh</v>
      </c>
      <c r="G1761" s="14">
        <f>DATE(VALUE(RIGHT(Raw_Data!G1761,4)),VALUE(MID(Raw_Data!G1761,4,2)),VALUE(LEFT(Raw_Data!G1761,2)))</f>
        <v>46214</v>
      </c>
      <c r="H1761" s="13" t="str">
        <f t="shared" si="108"/>
        <v>Jul-2026</v>
      </c>
      <c r="I1761" s="13" t="str">
        <f t="shared" si="109"/>
        <v>Sat</v>
      </c>
      <c r="J1761" s="13" t="str">
        <f>Raw_Data!H1761</f>
        <v>Present</v>
      </c>
      <c r="K1761" s="15">
        <f>IF(Raw_Data!I1761="","",TIMEVALUE(Raw_Data!I1761))</f>
        <v>0.42916666666666664</v>
      </c>
      <c r="L1761" s="15">
        <f>IF(Raw_Data!J1761="","",TIMEVALUE(Raw_Data!J1761))</f>
        <v>0.77083333333333337</v>
      </c>
      <c r="M1761" s="13">
        <f>Raw_Data!K1761</f>
        <v>8.2100000000000009</v>
      </c>
      <c r="N1761" s="13">
        <f>Raw_Data!L1761</f>
        <v>28</v>
      </c>
      <c r="O1761" s="13">
        <f>Raw_Data!M1761</f>
        <v>25</v>
      </c>
      <c r="P1761" s="13">
        <f t="shared" si="110"/>
        <v>3</v>
      </c>
      <c r="Q1761" s="13">
        <f>Raw_Data!O1761</f>
        <v>28</v>
      </c>
      <c r="R1761" s="16">
        <f t="shared" si="111"/>
        <v>89.285714285714292</v>
      </c>
      <c r="S1761" s="16">
        <f>Raw_Data!Q1761</f>
        <v>89.3</v>
      </c>
      <c r="T1761" s="17">
        <f>Raw_Data!R1761</f>
        <v>0.21</v>
      </c>
      <c r="U1761" s="13" t="str">
        <f>Raw_Data!S1761</f>
        <v>Medium</v>
      </c>
      <c r="V1761" s="13" t="str">
        <f>Raw_Data!T1761</f>
        <v>In Progress</v>
      </c>
    </row>
    <row r="1762" spans="1:22" x14ac:dyDescent="0.3">
      <c r="A1762" s="13" t="str">
        <f>Raw_Data!A1762</f>
        <v>EMP001</v>
      </c>
      <c r="B1762" s="13" t="str">
        <f>Raw_Data!B1762</f>
        <v>Aarav Sharma</v>
      </c>
      <c r="C1762" s="13" t="str">
        <f>Raw_Data!C1762</f>
        <v>Operations</v>
      </c>
      <c r="D1762" s="13" t="str">
        <f>Raw_Data!D1762</f>
        <v>MIS Executive</v>
      </c>
      <c r="E1762" s="13" t="str">
        <f>Raw_Data!E1762</f>
        <v>Kolkata</v>
      </c>
      <c r="F1762" s="13" t="str">
        <f>Raw_Data!F1762</f>
        <v>Amit Roy</v>
      </c>
      <c r="G1762" s="14">
        <f>DATE(VALUE(RIGHT(Raw_Data!G1762,4)),VALUE(MID(Raw_Data!G1762,4,2)),VALUE(LEFT(Raw_Data!G1762,2)))</f>
        <v>46216</v>
      </c>
      <c r="H1762" s="13" t="str">
        <f t="shared" si="108"/>
        <v>Jul-2026</v>
      </c>
      <c r="I1762" s="13" t="str">
        <f t="shared" si="109"/>
        <v>Mon</v>
      </c>
      <c r="J1762" s="13" t="str">
        <f>Raw_Data!H1762</f>
        <v>Present</v>
      </c>
      <c r="K1762" s="15">
        <f>IF(Raw_Data!I1762="","",TIMEVALUE(Raw_Data!I1762))</f>
        <v>0.38194444444444442</v>
      </c>
      <c r="L1762" s="15">
        <f>IF(Raw_Data!J1762="","",TIMEVALUE(Raw_Data!J1762))</f>
        <v>0.71597222222222223</v>
      </c>
      <c r="M1762" s="13">
        <f>Raw_Data!K1762</f>
        <v>8.02</v>
      </c>
      <c r="N1762" s="13">
        <f>Raw_Data!L1762</f>
        <v>20</v>
      </c>
      <c r="O1762" s="13">
        <f>Raw_Data!M1762</f>
        <v>17</v>
      </c>
      <c r="P1762" s="13">
        <f t="shared" si="110"/>
        <v>3</v>
      </c>
      <c r="Q1762" s="13">
        <f>Raw_Data!O1762</f>
        <v>20</v>
      </c>
      <c r="R1762" s="16">
        <f t="shared" si="111"/>
        <v>85</v>
      </c>
      <c r="S1762" s="16">
        <f>Raw_Data!Q1762</f>
        <v>85</v>
      </c>
      <c r="T1762" s="17">
        <f>Raw_Data!R1762</f>
        <v>0.02</v>
      </c>
      <c r="U1762" s="13" t="str">
        <f>Raw_Data!S1762</f>
        <v>Medium</v>
      </c>
      <c r="V1762" s="13" t="str">
        <f>Raw_Data!T1762</f>
        <v>In Progress</v>
      </c>
    </row>
    <row r="1763" spans="1:22" x14ac:dyDescent="0.3">
      <c r="A1763" s="13" t="str">
        <f>Raw_Data!A1763</f>
        <v>EMP002</v>
      </c>
      <c r="B1763" s="13" t="str">
        <f>Raw_Data!B1763</f>
        <v>Priya Singh</v>
      </c>
      <c r="C1763" s="13" t="str">
        <f>Raw_Data!C1763</f>
        <v>Operations</v>
      </c>
      <c r="D1763" s="13" t="str">
        <f>Raw_Data!D1763</f>
        <v>Process Executive</v>
      </c>
      <c r="E1763" s="13" t="str">
        <f>Raw_Data!E1763</f>
        <v>Kolkata</v>
      </c>
      <c r="F1763" s="13" t="str">
        <f>Raw_Data!F1763</f>
        <v>Amit Roy</v>
      </c>
      <c r="G1763" s="14">
        <f>DATE(VALUE(RIGHT(Raw_Data!G1763,4)),VALUE(MID(Raw_Data!G1763,4,2)),VALUE(LEFT(Raw_Data!G1763,2)))</f>
        <v>46216</v>
      </c>
      <c r="H1763" s="13" t="str">
        <f t="shared" si="108"/>
        <v>Jul-2026</v>
      </c>
      <c r="I1763" s="13" t="str">
        <f t="shared" si="109"/>
        <v>Mon</v>
      </c>
      <c r="J1763" s="13" t="str">
        <f>Raw_Data!H1763</f>
        <v>Present</v>
      </c>
      <c r="K1763" s="15">
        <f>IF(Raw_Data!I1763="","",TIMEVALUE(Raw_Data!I1763))</f>
        <v>0.38333333333333336</v>
      </c>
      <c r="L1763" s="15">
        <f>IF(Raw_Data!J1763="","",TIMEVALUE(Raw_Data!J1763))</f>
        <v>0.70833333333333337</v>
      </c>
      <c r="M1763" s="13">
        <f>Raw_Data!K1763</f>
        <v>7.81</v>
      </c>
      <c r="N1763" s="13">
        <f>Raw_Data!L1763</f>
        <v>28</v>
      </c>
      <c r="O1763" s="13">
        <f>Raw_Data!M1763</f>
        <v>19</v>
      </c>
      <c r="P1763" s="13">
        <f t="shared" si="110"/>
        <v>9</v>
      </c>
      <c r="Q1763" s="13">
        <f>Raw_Data!O1763</f>
        <v>28</v>
      </c>
      <c r="R1763" s="16">
        <f t="shared" si="111"/>
        <v>67.857142857142861</v>
      </c>
      <c r="S1763" s="16">
        <f>Raw_Data!Q1763</f>
        <v>67.900000000000006</v>
      </c>
      <c r="T1763" s="17">
        <f>Raw_Data!R1763</f>
        <v>0</v>
      </c>
      <c r="U1763" s="13" t="str">
        <f>Raw_Data!S1763</f>
        <v>High</v>
      </c>
      <c r="V1763" s="13" t="str">
        <f>Raw_Data!T1763</f>
        <v>Backlog</v>
      </c>
    </row>
    <row r="1764" spans="1:22" x14ac:dyDescent="0.3">
      <c r="A1764" s="13" t="str">
        <f>Raw_Data!A1764</f>
        <v>EMP003</v>
      </c>
      <c r="B1764" s="13" t="str">
        <f>Raw_Data!B1764</f>
        <v>Rahul Verma</v>
      </c>
      <c r="C1764" s="13" t="str">
        <f>Raw_Data!C1764</f>
        <v>Operations</v>
      </c>
      <c r="D1764" s="13" t="str">
        <f>Raw_Data!D1764</f>
        <v>Process Executive</v>
      </c>
      <c r="E1764" s="13" t="str">
        <f>Raw_Data!E1764</f>
        <v>Kolkata</v>
      </c>
      <c r="F1764" s="13" t="str">
        <f>Raw_Data!F1764</f>
        <v>Amit Roy</v>
      </c>
      <c r="G1764" s="14">
        <f>DATE(VALUE(RIGHT(Raw_Data!G1764,4)),VALUE(MID(Raw_Data!G1764,4,2)),VALUE(LEFT(Raw_Data!G1764,2)))</f>
        <v>46216</v>
      </c>
      <c r="H1764" s="13" t="str">
        <f t="shared" si="108"/>
        <v>Jul-2026</v>
      </c>
      <c r="I1764" s="13" t="str">
        <f t="shared" si="109"/>
        <v>Mon</v>
      </c>
      <c r="J1764" s="13" t="str">
        <f>Raw_Data!H1764</f>
        <v>Leave</v>
      </c>
      <c r="K1764" s="15" t="str">
        <f>IF(Raw_Data!I1764="","",TIMEVALUE(Raw_Data!I1764))</f>
        <v/>
      </c>
      <c r="L1764" s="15" t="str">
        <f>IF(Raw_Data!J1764="","",TIMEVALUE(Raw_Data!J1764))</f>
        <v/>
      </c>
      <c r="M1764" s="13">
        <f>Raw_Data!K1764</f>
        <v>0</v>
      </c>
      <c r="N1764" s="13">
        <f>Raw_Data!L1764</f>
        <v>0</v>
      </c>
      <c r="O1764" s="13">
        <f>Raw_Data!M1764</f>
        <v>0</v>
      </c>
      <c r="P1764" s="13">
        <f t="shared" si="110"/>
        <v>0</v>
      </c>
      <c r="Q1764" s="13">
        <f>Raw_Data!O1764</f>
        <v>0</v>
      </c>
      <c r="R1764" s="16">
        <f t="shared" si="111"/>
        <v>0</v>
      </c>
      <c r="S1764" s="16">
        <f>Raw_Data!Q1764</f>
        <v>0</v>
      </c>
      <c r="T1764" s="17">
        <f>Raw_Data!R1764</f>
        <v>0</v>
      </c>
      <c r="U1764" s="13" t="str">
        <f>Raw_Data!S1764</f>
        <v>Low</v>
      </c>
      <c r="V1764" s="13" t="str">
        <f>Raw_Data!T1764</f>
        <v>Closed</v>
      </c>
    </row>
    <row r="1765" spans="1:22" x14ac:dyDescent="0.3">
      <c r="A1765" s="13" t="str">
        <f>Raw_Data!A1765</f>
        <v>EMP004</v>
      </c>
      <c r="B1765" s="13" t="str">
        <f>Raw_Data!B1765</f>
        <v>Sneha Das</v>
      </c>
      <c r="C1765" s="13" t="str">
        <f>Raw_Data!C1765</f>
        <v>Operations</v>
      </c>
      <c r="D1765" s="13" t="str">
        <f>Raw_Data!D1765</f>
        <v>Senior Executive</v>
      </c>
      <c r="E1765" s="13" t="str">
        <f>Raw_Data!E1765</f>
        <v>Kolkata</v>
      </c>
      <c r="F1765" s="13" t="str">
        <f>Raw_Data!F1765</f>
        <v>Amit Roy</v>
      </c>
      <c r="G1765" s="14">
        <f>DATE(VALUE(RIGHT(Raw_Data!G1765,4)),VALUE(MID(Raw_Data!G1765,4,2)),VALUE(LEFT(Raw_Data!G1765,2)))</f>
        <v>46216</v>
      </c>
      <c r="H1765" s="13" t="str">
        <f t="shared" si="108"/>
        <v>Jul-2026</v>
      </c>
      <c r="I1765" s="13" t="str">
        <f t="shared" si="109"/>
        <v>Mon</v>
      </c>
      <c r="J1765" s="13" t="str">
        <f>Raw_Data!H1765</f>
        <v>Present</v>
      </c>
      <c r="K1765" s="15">
        <f>IF(Raw_Data!I1765="","",TIMEVALUE(Raw_Data!I1765))</f>
        <v>0.37638888888888888</v>
      </c>
      <c r="L1765" s="15">
        <f>IF(Raw_Data!J1765="","",TIMEVALUE(Raw_Data!J1765))</f>
        <v>0.69722222222222219</v>
      </c>
      <c r="M1765" s="13">
        <f>Raw_Data!K1765</f>
        <v>7.7</v>
      </c>
      <c r="N1765" s="13">
        <f>Raw_Data!L1765</f>
        <v>28</v>
      </c>
      <c r="O1765" s="13">
        <f>Raw_Data!M1765</f>
        <v>22</v>
      </c>
      <c r="P1765" s="13">
        <f t="shared" si="110"/>
        <v>6</v>
      </c>
      <c r="Q1765" s="13">
        <f>Raw_Data!O1765</f>
        <v>28</v>
      </c>
      <c r="R1765" s="16">
        <f t="shared" si="111"/>
        <v>78.571428571428569</v>
      </c>
      <c r="S1765" s="16">
        <f>Raw_Data!Q1765</f>
        <v>78.599999999999994</v>
      </c>
      <c r="T1765" s="17">
        <f>Raw_Data!R1765</f>
        <v>0</v>
      </c>
      <c r="U1765" s="13" t="str">
        <f>Raw_Data!S1765</f>
        <v>Low</v>
      </c>
      <c r="V1765" s="13" t="str">
        <f>Raw_Data!T1765</f>
        <v>Pending</v>
      </c>
    </row>
    <row r="1766" spans="1:22" x14ac:dyDescent="0.3">
      <c r="A1766" s="13" t="str">
        <f>Raw_Data!A1766</f>
        <v>EMP005</v>
      </c>
      <c r="B1766" s="13" t="str">
        <f>Raw_Data!B1766</f>
        <v>Vikram Patel</v>
      </c>
      <c r="C1766" s="13" t="str">
        <f>Raw_Data!C1766</f>
        <v>Operations</v>
      </c>
      <c r="D1766" s="13" t="str">
        <f>Raw_Data!D1766</f>
        <v>Process Executive</v>
      </c>
      <c r="E1766" s="13" t="str">
        <f>Raw_Data!E1766</f>
        <v>Kolkata</v>
      </c>
      <c r="F1766" s="13" t="str">
        <f>Raw_Data!F1766</f>
        <v>Amit Roy</v>
      </c>
      <c r="G1766" s="14">
        <f>DATE(VALUE(RIGHT(Raw_Data!G1766,4)),VALUE(MID(Raw_Data!G1766,4,2)),VALUE(LEFT(Raw_Data!G1766,2)))</f>
        <v>46216</v>
      </c>
      <c r="H1766" s="13" t="str">
        <f t="shared" si="108"/>
        <v>Jul-2026</v>
      </c>
      <c r="I1766" s="13" t="str">
        <f t="shared" si="109"/>
        <v>Mon</v>
      </c>
      <c r="J1766" s="13" t="str">
        <f>Raw_Data!H1766</f>
        <v>Present</v>
      </c>
      <c r="K1766" s="15">
        <f>IF(Raw_Data!I1766="","",TIMEVALUE(Raw_Data!I1766))</f>
        <v>0.37777777777777777</v>
      </c>
      <c r="L1766" s="15">
        <f>IF(Raw_Data!J1766="","",TIMEVALUE(Raw_Data!J1766))</f>
        <v>0.74027777777777781</v>
      </c>
      <c r="M1766" s="13">
        <f>Raw_Data!K1766</f>
        <v>8.6999999999999993</v>
      </c>
      <c r="N1766" s="13">
        <f>Raw_Data!L1766</f>
        <v>23</v>
      </c>
      <c r="O1766" s="13">
        <f>Raw_Data!M1766</f>
        <v>17</v>
      </c>
      <c r="P1766" s="13">
        <f t="shared" si="110"/>
        <v>6</v>
      </c>
      <c r="Q1766" s="13">
        <f>Raw_Data!O1766</f>
        <v>23</v>
      </c>
      <c r="R1766" s="16">
        <f t="shared" si="111"/>
        <v>73.91304347826086</v>
      </c>
      <c r="S1766" s="16">
        <f>Raw_Data!Q1766</f>
        <v>73.900000000000006</v>
      </c>
      <c r="T1766" s="17">
        <f>Raw_Data!R1766</f>
        <v>0.7</v>
      </c>
      <c r="U1766" s="13" t="str">
        <f>Raw_Data!S1766</f>
        <v>Medium</v>
      </c>
      <c r="V1766" s="13" t="str">
        <f>Raw_Data!T1766</f>
        <v>Pending</v>
      </c>
    </row>
    <row r="1767" spans="1:22" x14ac:dyDescent="0.3">
      <c r="A1767" s="13" t="str">
        <f>Raw_Data!A1767</f>
        <v>EMP006</v>
      </c>
      <c r="B1767" s="13" t="str">
        <f>Raw_Data!B1767</f>
        <v>Ananya Gupta</v>
      </c>
      <c r="C1767" s="13" t="str">
        <f>Raw_Data!C1767</f>
        <v>Finance</v>
      </c>
      <c r="D1767" s="13" t="str">
        <f>Raw_Data!D1767</f>
        <v>Finance Executive</v>
      </c>
      <c r="E1767" s="13" t="str">
        <f>Raw_Data!E1767</f>
        <v>Kolkata</v>
      </c>
      <c r="F1767" s="13" t="str">
        <f>Raw_Data!F1767</f>
        <v>Neha Sen</v>
      </c>
      <c r="G1767" s="14">
        <f>DATE(VALUE(RIGHT(Raw_Data!G1767,4)),VALUE(MID(Raw_Data!G1767,4,2)),VALUE(LEFT(Raw_Data!G1767,2)))</f>
        <v>46216</v>
      </c>
      <c r="H1767" s="13" t="str">
        <f t="shared" si="108"/>
        <v>Jul-2026</v>
      </c>
      <c r="I1767" s="13" t="str">
        <f t="shared" si="109"/>
        <v>Mon</v>
      </c>
      <c r="J1767" s="13" t="str">
        <f>Raw_Data!H1767</f>
        <v>Present</v>
      </c>
      <c r="K1767" s="15">
        <f>IF(Raw_Data!I1767="","",TIMEVALUE(Raw_Data!I1767))</f>
        <v>0.38124999999999998</v>
      </c>
      <c r="L1767" s="15">
        <f>IF(Raw_Data!J1767="","",TIMEVALUE(Raw_Data!J1767))</f>
        <v>0.7368055555555556</v>
      </c>
      <c r="M1767" s="13">
        <f>Raw_Data!K1767</f>
        <v>8.5399999999999991</v>
      </c>
      <c r="N1767" s="13">
        <f>Raw_Data!L1767</f>
        <v>12</v>
      </c>
      <c r="O1767" s="13">
        <f>Raw_Data!M1767</f>
        <v>12</v>
      </c>
      <c r="P1767" s="13">
        <f t="shared" si="110"/>
        <v>0</v>
      </c>
      <c r="Q1767" s="13">
        <f>Raw_Data!O1767</f>
        <v>12</v>
      </c>
      <c r="R1767" s="16">
        <f t="shared" si="111"/>
        <v>100</v>
      </c>
      <c r="S1767" s="16">
        <f>Raw_Data!Q1767</f>
        <v>100</v>
      </c>
      <c r="T1767" s="17">
        <f>Raw_Data!R1767</f>
        <v>0.54</v>
      </c>
      <c r="U1767" s="13" t="str">
        <f>Raw_Data!S1767</f>
        <v>Low</v>
      </c>
      <c r="V1767" s="13" t="str">
        <f>Raw_Data!T1767</f>
        <v>Closed</v>
      </c>
    </row>
    <row r="1768" spans="1:22" x14ac:dyDescent="0.3">
      <c r="A1768" s="13" t="str">
        <f>Raw_Data!A1768</f>
        <v>EMP007</v>
      </c>
      <c r="B1768" s="13" t="str">
        <f>Raw_Data!B1768</f>
        <v>Rohan Mehta</v>
      </c>
      <c r="C1768" s="13" t="str">
        <f>Raw_Data!C1768</f>
        <v>Finance</v>
      </c>
      <c r="D1768" s="13" t="str">
        <f>Raw_Data!D1768</f>
        <v>Accounts Executive</v>
      </c>
      <c r="E1768" s="13" t="str">
        <f>Raw_Data!E1768</f>
        <v>Kolkata</v>
      </c>
      <c r="F1768" s="13" t="str">
        <f>Raw_Data!F1768</f>
        <v>Neha Sen</v>
      </c>
      <c r="G1768" s="14">
        <f>DATE(VALUE(RIGHT(Raw_Data!G1768,4)),VALUE(MID(Raw_Data!G1768,4,2)),VALUE(LEFT(Raw_Data!G1768,2)))</f>
        <v>46216</v>
      </c>
      <c r="H1768" s="13" t="str">
        <f t="shared" si="108"/>
        <v>Jul-2026</v>
      </c>
      <c r="I1768" s="13" t="str">
        <f t="shared" si="109"/>
        <v>Mon</v>
      </c>
      <c r="J1768" s="13" t="str">
        <f>Raw_Data!H1768</f>
        <v>Present</v>
      </c>
      <c r="K1768" s="15">
        <f>IF(Raw_Data!I1768="","",TIMEVALUE(Raw_Data!I1768))</f>
        <v>0.37708333333333333</v>
      </c>
      <c r="L1768" s="15">
        <f>IF(Raw_Data!J1768="","",TIMEVALUE(Raw_Data!J1768))</f>
        <v>0.71666666666666667</v>
      </c>
      <c r="M1768" s="13">
        <f>Raw_Data!K1768</f>
        <v>8.15</v>
      </c>
      <c r="N1768" s="13">
        <f>Raw_Data!L1768</f>
        <v>16</v>
      </c>
      <c r="O1768" s="13">
        <f>Raw_Data!M1768</f>
        <v>12</v>
      </c>
      <c r="P1768" s="13">
        <f t="shared" si="110"/>
        <v>4</v>
      </c>
      <c r="Q1768" s="13">
        <f>Raw_Data!O1768</f>
        <v>16</v>
      </c>
      <c r="R1768" s="16">
        <f t="shared" si="111"/>
        <v>75</v>
      </c>
      <c r="S1768" s="16">
        <f>Raw_Data!Q1768</f>
        <v>75</v>
      </c>
      <c r="T1768" s="17">
        <f>Raw_Data!R1768</f>
        <v>0.15</v>
      </c>
      <c r="U1768" s="13" t="str">
        <f>Raw_Data!S1768</f>
        <v>Low</v>
      </c>
      <c r="V1768" s="13" t="str">
        <f>Raw_Data!T1768</f>
        <v>Pending</v>
      </c>
    </row>
    <row r="1769" spans="1:22" x14ac:dyDescent="0.3">
      <c r="A1769" s="13" t="str">
        <f>Raw_Data!A1769</f>
        <v>EMP008</v>
      </c>
      <c r="B1769" s="13" t="str">
        <f>Raw_Data!B1769</f>
        <v>Ishita Roy</v>
      </c>
      <c r="C1769" s="13" t="str">
        <f>Raw_Data!C1769</f>
        <v>Finance</v>
      </c>
      <c r="D1769" s="13" t="str">
        <f>Raw_Data!D1769</f>
        <v>Finance Executive</v>
      </c>
      <c r="E1769" s="13" t="str">
        <f>Raw_Data!E1769</f>
        <v>Kolkata</v>
      </c>
      <c r="F1769" s="13" t="str">
        <f>Raw_Data!F1769</f>
        <v>Neha Sen</v>
      </c>
      <c r="G1769" s="14">
        <f>DATE(VALUE(RIGHT(Raw_Data!G1769,4)),VALUE(MID(Raw_Data!G1769,4,2)),VALUE(LEFT(Raw_Data!G1769,2)))</f>
        <v>46216</v>
      </c>
      <c r="H1769" s="13" t="str">
        <f t="shared" si="108"/>
        <v>Jul-2026</v>
      </c>
      <c r="I1769" s="13" t="str">
        <f t="shared" si="109"/>
        <v>Mon</v>
      </c>
      <c r="J1769" s="13" t="str">
        <f>Raw_Data!H1769</f>
        <v>Present</v>
      </c>
      <c r="K1769" s="15">
        <f>IF(Raw_Data!I1769="","",TIMEVALUE(Raw_Data!I1769))</f>
        <v>0.38333333333333336</v>
      </c>
      <c r="L1769" s="15">
        <f>IF(Raw_Data!J1769="","",TIMEVALUE(Raw_Data!J1769))</f>
        <v>0.73819444444444449</v>
      </c>
      <c r="M1769" s="13">
        <f>Raw_Data!K1769</f>
        <v>8.52</v>
      </c>
      <c r="N1769" s="13">
        <f>Raw_Data!L1769</f>
        <v>13</v>
      </c>
      <c r="O1769" s="13">
        <f>Raw_Data!M1769</f>
        <v>13</v>
      </c>
      <c r="P1769" s="13">
        <f t="shared" si="110"/>
        <v>0</v>
      </c>
      <c r="Q1769" s="13">
        <f>Raw_Data!O1769</f>
        <v>13</v>
      </c>
      <c r="R1769" s="16">
        <f t="shared" si="111"/>
        <v>100</v>
      </c>
      <c r="S1769" s="16">
        <f>Raw_Data!Q1769</f>
        <v>100</v>
      </c>
      <c r="T1769" s="17">
        <f>Raw_Data!R1769</f>
        <v>0.52</v>
      </c>
      <c r="U1769" s="13" t="str">
        <f>Raw_Data!S1769</f>
        <v>Low</v>
      </c>
      <c r="V1769" s="13" t="str">
        <f>Raw_Data!T1769</f>
        <v>Closed</v>
      </c>
    </row>
    <row r="1770" spans="1:22" x14ac:dyDescent="0.3">
      <c r="A1770" s="13" t="str">
        <f>Raw_Data!A1770</f>
        <v>EMP009</v>
      </c>
      <c r="B1770" s="13" t="str">
        <f>Raw_Data!B1770</f>
        <v>Arjun Nair</v>
      </c>
      <c r="C1770" s="13" t="str">
        <f>Raw_Data!C1770</f>
        <v>Sales</v>
      </c>
      <c r="D1770" s="13" t="str">
        <f>Raw_Data!D1770</f>
        <v>Sales Executive</v>
      </c>
      <c r="E1770" s="13" t="str">
        <f>Raw_Data!E1770</f>
        <v>Kolkata</v>
      </c>
      <c r="F1770" s="13" t="str">
        <f>Raw_Data!F1770</f>
        <v>Sourav Das</v>
      </c>
      <c r="G1770" s="14">
        <f>DATE(VALUE(RIGHT(Raw_Data!G1770,4)),VALUE(MID(Raw_Data!G1770,4,2)),VALUE(LEFT(Raw_Data!G1770,2)))</f>
        <v>46216</v>
      </c>
      <c r="H1770" s="13" t="str">
        <f t="shared" si="108"/>
        <v>Jul-2026</v>
      </c>
      <c r="I1770" s="13" t="str">
        <f t="shared" si="109"/>
        <v>Mon</v>
      </c>
      <c r="J1770" s="13" t="str">
        <f>Raw_Data!H1770</f>
        <v>Present</v>
      </c>
      <c r="K1770" s="15">
        <f>IF(Raw_Data!I1770="","",TIMEVALUE(Raw_Data!I1770))</f>
        <v>0.3888888888888889</v>
      </c>
      <c r="L1770" s="15">
        <f>IF(Raw_Data!J1770="","",TIMEVALUE(Raw_Data!J1770))</f>
        <v>0.69930555555555551</v>
      </c>
      <c r="M1770" s="13">
        <f>Raw_Data!K1770</f>
        <v>7.45</v>
      </c>
      <c r="N1770" s="13">
        <f>Raw_Data!L1770</f>
        <v>22</v>
      </c>
      <c r="O1770" s="13">
        <f>Raw_Data!M1770</f>
        <v>22</v>
      </c>
      <c r="P1770" s="13">
        <f t="shared" si="110"/>
        <v>0</v>
      </c>
      <c r="Q1770" s="13">
        <f>Raw_Data!O1770</f>
        <v>22</v>
      </c>
      <c r="R1770" s="16">
        <f t="shared" si="111"/>
        <v>100</v>
      </c>
      <c r="S1770" s="16">
        <f>Raw_Data!Q1770</f>
        <v>100</v>
      </c>
      <c r="T1770" s="17">
        <f>Raw_Data!R1770</f>
        <v>0</v>
      </c>
      <c r="U1770" s="13" t="str">
        <f>Raw_Data!S1770</f>
        <v>Low</v>
      </c>
      <c r="V1770" s="13" t="str">
        <f>Raw_Data!T1770</f>
        <v>Closed</v>
      </c>
    </row>
    <row r="1771" spans="1:22" x14ac:dyDescent="0.3">
      <c r="A1771" s="13" t="str">
        <f>Raw_Data!A1771</f>
        <v>EMP010</v>
      </c>
      <c r="B1771" s="13" t="str">
        <f>Raw_Data!B1771</f>
        <v>Meera Kapoor</v>
      </c>
      <c r="C1771" s="13" t="str">
        <f>Raw_Data!C1771</f>
        <v>Sales</v>
      </c>
      <c r="D1771" s="13" t="str">
        <f>Raw_Data!D1771</f>
        <v>Sales Executive</v>
      </c>
      <c r="E1771" s="13" t="str">
        <f>Raw_Data!E1771</f>
        <v>Kolkata</v>
      </c>
      <c r="F1771" s="13" t="str">
        <f>Raw_Data!F1771</f>
        <v>Sourav Das</v>
      </c>
      <c r="G1771" s="14">
        <f>DATE(VALUE(RIGHT(Raw_Data!G1771,4)),VALUE(MID(Raw_Data!G1771,4,2)),VALUE(LEFT(Raw_Data!G1771,2)))</f>
        <v>46216</v>
      </c>
      <c r="H1771" s="13" t="str">
        <f t="shared" si="108"/>
        <v>Jul-2026</v>
      </c>
      <c r="I1771" s="13" t="str">
        <f t="shared" si="109"/>
        <v>Mon</v>
      </c>
      <c r="J1771" s="13" t="str">
        <f>Raw_Data!H1771</f>
        <v>Leave</v>
      </c>
      <c r="K1771" s="15" t="str">
        <f>IF(Raw_Data!I1771="","",TIMEVALUE(Raw_Data!I1771))</f>
        <v/>
      </c>
      <c r="L1771" s="15" t="str">
        <f>IF(Raw_Data!J1771="","",TIMEVALUE(Raw_Data!J1771))</f>
        <v/>
      </c>
      <c r="M1771" s="13">
        <f>Raw_Data!K1771</f>
        <v>0</v>
      </c>
      <c r="N1771" s="13">
        <f>Raw_Data!L1771</f>
        <v>0</v>
      </c>
      <c r="O1771" s="13">
        <f>Raw_Data!M1771</f>
        <v>0</v>
      </c>
      <c r="P1771" s="13">
        <f t="shared" si="110"/>
        <v>0</v>
      </c>
      <c r="Q1771" s="13">
        <f>Raw_Data!O1771</f>
        <v>0</v>
      </c>
      <c r="R1771" s="16">
        <f t="shared" si="111"/>
        <v>0</v>
      </c>
      <c r="S1771" s="16">
        <f>Raw_Data!Q1771</f>
        <v>0</v>
      </c>
      <c r="T1771" s="17">
        <f>Raw_Data!R1771</f>
        <v>0</v>
      </c>
      <c r="U1771" s="13" t="str">
        <f>Raw_Data!S1771</f>
        <v>Low</v>
      </c>
      <c r="V1771" s="13" t="str">
        <f>Raw_Data!T1771</f>
        <v>Closed</v>
      </c>
    </row>
    <row r="1772" spans="1:22" x14ac:dyDescent="0.3">
      <c r="A1772" s="13" t="str">
        <f>Raw_Data!A1772</f>
        <v>EMP011</v>
      </c>
      <c r="B1772" s="13" t="str">
        <f>Raw_Data!B1772</f>
        <v>Karan Malhotra</v>
      </c>
      <c r="C1772" s="13" t="str">
        <f>Raw_Data!C1772</f>
        <v>Sales</v>
      </c>
      <c r="D1772" s="13" t="str">
        <f>Raw_Data!D1772</f>
        <v>Senior Executive</v>
      </c>
      <c r="E1772" s="13" t="str">
        <f>Raw_Data!E1772</f>
        <v>Kolkata</v>
      </c>
      <c r="F1772" s="13" t="str">
        <f>Raw_Data!F1772</f>
        <v>Sourav Das</v>
      </c>
      <c r="G1772" s="14">
        <f>DATE(VALUE(RIGHT(Raw_Data!G1772,4)),VALUE(MID(Raw_Data!G1772,4,2)),VALUE(LEFT(Raw_Data!G1772,2)))</f>
        <v>46216</v>
      </c>
      <c r="H1772" s="13" t="str">
        <f t="shared" si="108"/>
        <v>Jul-2026</v>
      </c>
      <c r="I1772" s="13" t="str">
        <f t="shared" si="109"/>
        <v>Mon</v>
      </c>
      <c r="J1772" s="13" t="str">
        <f>Raw_Data!H1772</f>
        <v>Present</v>
      </c>
      <c r="K1772" s="15">
        <f>IF(Raw_Data!I1772="","",TIMEVALUE(Raw_Data!I1772))</f>
        <v>0.38611111111111113</v>
      </c>
      <c r="L1772" s="15">
        <f>IF(Raw_Data!J1772="","",TIMEVALUE(Raw_Data!J1772))</f>
        <v>0.73958333333333337</v>
      </c>
      <c r="M1772" s="13">
        <f>Raw_Data!K1772</f>
        <v>8.49</v>
      </c>
      <c r="N1772" s="13">
        <f>Raw_Data!L1772</f>
        <v>12</v>
      </c>
      <c r="O1772" s="13">
        <f>Raw_Data!M1772</f>
        <v>10</v>
      </c>
      <c r="P1772" s="13">
        <f t="shared" si="110"/>
        <v>2</v>
      </c>
      <c r="Q1772" s="13">
        <f>Raw_Data!O1772</f>
        <v>12</v>
      </c>
      <c r="R1772" s="16">
        <f t="shared" si="111"/>
        <v>83.333333333333343</v>
      </c>
      <c r="S1772" s="16">
        <f>Raw_Data!Q1772</f>
        <v>83.3</v>
      </c>
      <c r="T1772" s="17">
        <f>Raw_Data!R1772</f>
        <v>0.49</v>
      </c>
      <c r="U1772" s="13" t="str">
        <f>Raw_Data!S1772</f>
        <v>Medium</v>
      </c>
      <c r="V1772" s="13" t="str">
        <f>Raw_Data!T1772</f>
        <v>In Progress</v>
      </c>
    </row>
    <row r="1773" spans="1:22" x14ac:dyDescent="0.3">
      <c r="A1773" s="13" t="str">
        <f>Raw_Data!A1773</f>
        <v>EMP012</v>
      </c>
      <c r="B1773" s="13" t="str">
        <f>Raw_Data!B1773</f>
        <v>Tanya Bose</v>
      </c>
      <c r="C1773" s="13" t="str">
        <f>Raw_Data!C1773</f>
        <v>HR</v>
      </c>
      <c r="D1773" s="13" t="str">
        <f>Raw_Data!D1773</f>
        <v>HR Executive</v>
      </c>
      <c r="E1773" s="13" t="str">
        <f>Raw_Data!E1773</f>
        <v>Kolkata</v>
      </c>
      <c r="F1773" s="13" t="str">
        <f>Raw_Data!F1773</f>
        <v>Ritu Ghosh</v>
      </c>
      <c r="G1773" s="14">
        <f>DATE(VALUE(RIGHT(Raw_Data!G1773,4)),VALUE(MID(Raw_Data!G1773,4,2)),VALUE(LEFT(Raw_Data!G1773,2)))</f>
        <v>46216</v>
      </c>
      <c r="H1773" s="13" t="str">
        <f t="shared" si="108"/>
        <v>Jul-2026</v>
      </c>
      <c r="I1773" s="13" t="str">
        <f t="shared" si="109"/>
        <v>Mon</v>
      </c>
      <c r="J1773" s="13" t="str">
        <f>Raw_Data!H1773</f>
        <v>Present</v>
      </c>
      <c r="K1773" s="15">
        <f>IF(Raw_Data!I1773="","",TIMEVALUE(Raw_Data!I1773))</f>
        <v>0.4201388888888889</v>
      </c>
      <c r="L1773" s="15">
        <f>IF(Raw_Data!J1773="","",TIMEVALUE(Raw_Data!J1773))</f>
        <v>0.8125</v>
      </c>
      <c r="M1773" s="13">
        <f>Raw_Data!K1773</f>
        <v>9.42</v>
      </c>
      <c r="N1773" s="13">
        <f>Raw_Data!L1773</f>
        <v>18</v>
      </c>
      <c r="O1773" s="13">
        <f>Raw_Data!M1773</f>
        <v>13</v>
      </c>
      <c r="P1773" s="13">
        <f t="shared" si="110"/>
        <v>5</v>
      </c>
      <c r="Q1773" s="13">
        <f>Raw_Data!O1773</f>
        <v>18</v>
      </c>
      <c r="R1773" s="16">
        <f t="shared" si="111"/>
        <v>72.222222222222214</v>
      </c>
      <c r="S1773" s="16">
        <f>Raw_Data!Q1773</f>
        <v>72.2</v>
      </c>
      <c r="T1773" s="17">
        <f>Raw_Data!R1773</f>
        <v>1.42</v>
      </c>
      <c r="U1773" s="13" t="str">
        <f>Raw_Data!S1773</f>
        <v>Low</v>
      </c>
      <c r="V1773" s="13" t="str">
        <f>Raw_Data!T1773</f>
        <v>Pending</v>
      </c>
    </row>
    <row r="1774" spans="1:22" x14ac:dyDescent="0.3">
      <c r="A1774" s="13" t="str">
        <f>Raw_Data!A1774</f>
        <v>EMP013</v>
      </c>
      <c r="B1774" s="13" t="str">
        <f>Raw_Data!B1774</f>
        <v>Aditya Jain</v>
      </c>
      <c r="C1774" s="13" t="str">
        <f>Raw_Data!C1774</f>
        <v>Customer Support</v>
      </c>
      <c r="D1774" s="13" t="str">
        <f>Raw_Data!D1774</f>
        <v>Support Executive</v>
      </c>
      <c r="E1774" s="13" t="str">
        <f>Raw_Data!E1774</f>
        <v>Kolkata</v>
      </c>
      <c r="F1774" s="13" t="str">
        <f>Raw_Data!F1774</f>
        <v>Ritu Ghosh</v>
      </c>
      <c r="G1774" s="14">
        <f>DATE(VALUE(RIGHT(Raw_Data!G1774,4)),VALUE(MID(Raw_Data!G1774,4,2)),VALUE(LEFT(Raw_Data!G1774,2)))</f>
        <v>46216</v>
      </c>
      <c r="H1774" s="13" t="str">
        <f t="shared" si="108"/>
        <v>Jul-2026</v>
      </c>
      <c r="I1774" s="13" t="str">
        <f t="shared" si="109"/>
        <v>Mon</v>
      </c>
      <c r="J1774" s="13" t="str">
        <f>Raw_Data!H1774</f>
        <v>Present</v>
      </c>
      <c r="K1774" s="15">
        <f>IF(Raw_Data!I1774="","",TIMEVALUE(Raw_Data!I1774))</f>
        <v>0.38472222222222224</v>
      </c>
      <c r="L1774" s="15">
        <f>IF(Raw_Data!J1774="","",TIMEVALUE(Raw_Data!J1774))</f>
        <v>0.75</v>
      </c>
      <c r="M1774" s="13">
        <f>Raw_Data!K1774</f>
        <v>8.77</v>
      </c>
      <c r="N1774" s="13">
        <f>Raw_Data!L1774</f>
        <v>27</v>
      </c>
      <c r="O1774" s="13">
        <f>Raw_Data!M1774</f>
        <v>24</v>
      </c>
      <c r="P1774" s="13">
        <f t="shared" si="110"/>
        <v>3</v>
      </c>
      <c r="Q1774" s="13">
        <f>Raw_Data!O1774</f>
        <v>27</v>
      </c>
      <c r="R1774" s="16">
        <f t="shared" si="111"/>
        <v>88.888888888888886</v>
      </c>
      <c r="S1774" s="16">
        <f>Raw_Data!Q1774</f>
        <v>88.9</v>
      </c>
      <c r="T1774" s="17">
        <f>Raw_Data!R1774</f>
        <v>0.77</v>
      </c>
      <c r="U1774" s="13" t="str">
        <f>Raw_Data!S1774</f>
        <v>Medium</v>
      </c>
      <c r="V1774" s="13" t="str">
        <f>Raw_Data!T1774</f>
        <v>In Progress</v>
      </c>
    </row>
    <row r="1775" spans="1:22" x14ac:dyDescent="0.3">
      <c r="A1775" s="13" t="str">
        <f>Raw_Data!A1775</f>
        <v>EMP014</v>
      </c>
      <c r="B1775" s="13" t="str">
        <f>Raw_Data!B1775</f>
        <v>Neha Agarwal</v>
      </c>
      <c r="C1775" s="13" t="str">
        <f>Raw_Data!C1775</f>
        <v>Customer Support</v>
      </c>
      <c r="D1775" s="13" t="str">
        <f>Raw_Data!D1775</f>
        <v>Support Executive</v>
      </c>
      <c r="E1775" s="13" t="str">
        <f>Raw_Data!E1775</f>
        <v>Kolkata</v>
      </c>
      <c r="F1775" s="13" t="str">
        <f>Raw_Data!F1775</f>
        <v>Ritu Ghosh</v>
      </c>
      <c r="G1775" s="14">
        <f>DATE(VALUE(RIGHT(Raw_Data!G1775,4)),VALUE(MID(Raw_Data!G1775,4,2)),VALUE(LEFT(Raw_Data!G1775,2)))</f>
        <v>46216</v>
      </c>
      <c r="H1775" s="13" t="str">
        <f t="shared" si="108"/>
        <v>Jul-2026</v>
      </c>
      <c r="I1775" s="13" t="str">
        <f t="shared" si="109"/>
        <v>Mon</v>
      </c>
      <c r="J1775" s="13" t="str">
        <f>Raw_Data!H1775</f>
        <v>Present</v>
      </c>
      <c r="K1775" s="15">
        <f>IF(Raw_Data!I1775="","",TIMEVALUE(Raw_Data!I1775))</f>
        <v>0.3888888888888889</v>
      </c>
      <c r="L1775" s="15">
        <f>IF(Raw_Data!J1775="","",TIMEVALUE(Raw_Data!J1775))</f>
        <v>0.69166666666666665</v>
      </c>
      <c r="M1775" s="13">
        <f>Raw_Data!K1775</f>
        <v>7.27</v>
      </c>
      <c r="N1775" s="13">
        <f>Raw_Data!L1775</f>
        <v>25</v>
      </c>
      <c r="O1775" s="13">
        <f>Raw_Data!M1775</f>
        <v>19</v>
      </c>
      <c r="P1775" s="13">
        <f t="shared" si="110"/>
        <v>6</v>
      </c>
      <c r="Q1775" s="13">
        <f>Raw_Data!O1775</f>
        <v>25</v>
      </c>
      <c r="R1775" s="16">
        <f t="shared" si="111"/>
        <v>76</v>
      </c>
      <c r="S1775" s="16">
        <f>Raw_Data!Q1775</f>
        <v>76</v>
      </c>
      <c r="T1775" s="17">
        <f>Raw_Data!R1775</f>
        <v>0</v>
      </c>
      <c r="U1775" s="13" t="str">
        <f>Raw_Data!S1775</f>
        <v>Medium</v>
      </c>
      <c r="V1775" s="13" t="str">
        <f>Raw_Data!T1775</f>
        <v>Pending</v>
      </c>
    </row>
    <row r="1776" spans="1:22" x14ac:dyDescent="0.3">
      <c r="A1776" s="13" t="str">
        <f>Raw_Data!A1776</f>
        <v>EMP015</v>
      </c>
      <c r="B1776" s="13" t="str">
        <f>Raw_Data!B1776</f>
        <v>Siddharth Roy</v>
      </c>
      <c r="C1776" s="13" t="str">
        <f>Raw_Data!C1776</f>
        <v>Customer Support</v>
      </c>
      <c r="D1776" s="13" t="str">
        <f>Raw_Data!D1776</f>
        <v>Senior Executive</v>
      </c>
      <c r="E1776" s="13" t="str">
        <f>Raw_Data!E1776</f>
        <v>Kolkata</v>
      </c>
      <c r="F1776" s="13" t="str">
        <f>Raw_Data!F1776</f>
        <v>Ritu Ghosh</v>
      </c>
      <c r="G1776" s="14">
        <f>DATE(VALUE(RIGHT(Raw_Data!G1776,4)),VALUE(MID(Raw_Data!G1776,4,2)),VALUE(LEFT(Raw_Data!G1776,2)))</f>
        <v>46216</v>
      </c>
      <c r="H1776" s="13" t="str">
        <f t="shared" si="108"/>
        <v>Jul-2026</v>
      </c>
      <c r="I1776" s="13" t="str">
        <f t="shared" si="109"/>
        <v>Mon</v>
      </c>
      <c r="J1776" s="13" t="str">
        <f>Raw_Data!H1776</f>
        <v>Present</v>
      </c>
      <c r="K1776" s="15">
        <f>IF(Raw_Data!I1776="","",TIMEVALUE(Raw_Data!I1776))</f>
        <v>0.38819444444444445</v>
      </c>
      <c r="L1776" s="15">
        <f>IF(Raw_Data!J1776="","",TIMEVALUE(Raw_Data!J1776))</f>
        <v>0.74513888888888891</v>
      </c>
      <c r="M1776" s="13">
        <f>Raw_Data!K1776</f>
        <v>8.57</v>
      </c>
      <c r="N1776" s="13">
        <f>Raw_Data!L1776</f>
        <v>27</v>
      </c>
      <c r="O1776" s="13">
        <f>Raw_Data!M1776</f>
        <v>25</v>
      </c>
      <c r="P1776" s="13">
        <f t="shared" si="110"/>
        <v>2</v>
      </c>
      <c r="Q1776" s="13">
        <f>Raw_Data!O1776</f>
        <v>27</v>
      </c>
      <c r="R1776" s="16">
        <f t="shared" si="111"/>
        <v>92.592592592592595</v>
      </c>
      <c r="S1776" s="16">
        <f>Raw_Data!Q1776</f>
        <v>92.6</v>
      </c>
      <c r="T1776" s="17">
        <f>Raw_Data!R1776</f>
        <v>0.56999999999999995</v>
      </c>
      <c r="U1776" s="13" t="str">
        <f>Raw_Data!S1776</f>
        <v>Low</v>
      </c>
      <c r="V1776" s="13" t="str">
        <f>Raw_Data!T1776</f>
        <v>In Progress</v>
      </c>
    </row>
    <row r="1777" spans="1:22" x14ac:dyDescent="0.3">
      <c r="A1777" s="13" t="str">
        <f>Raw_Data!A1777</f>
        <v>EMP016</v>
      </c>
      <c r="B1777" s="13" t="str">
        <f>Raw_Data!B1777</f>
        <v>Pooja Saha</v>
      </c>
      <c r="C1777" s="13" t="str">
        <f>Raw_Data!C1777</f>
        <v>Operations</v>
      </c>
      <c r="D1777" s="13" t="str">
        <f>Raw_Data!D1777</f>
        <v>Process Executive</v>
      </c>
      <c r="E1777" s="13" t="str">
        <f>Raw_Data!E1777</f>
        <v>Durgapur</v>
      </c>
      <c r="F1777" s="13" t="str">
        <f>Raw_Data!F1777</f>
        <v>Amit Roy</v>
      </c>
      <c r="G1777" s="14">
        <f>DATE(VALUE(RIGHT(Raw_Data!G1777,4)),VALUE(MID(Raw_Data!G1777,4,2)),VALUE(LEFT(Raw_Data!G1777,2)))</f>
        <v>46216</v>
      </c>
      <c r="H1777" s="13" t="str">
        <f t="shared" si="108"/>
        <v>Jul-2026</v>
      </c>
      <c r="I1777" s="13" t="str">
        <f t="shared" si="109"/>
        <v>Mon</v>
      </c>
      <c r="J1777" s="13" t="str">
        <f>Raw_Data!H1777</f>
        <v>Present</v>
      </c>
      <c r="K1777" s="15">
        <f>IF(Raw_Data!I1777="","",TIMEVALUE(Raw_Data!I1777))</f>
        <v>0.38263888888888886</v>
      </c>
      <c r="L1777" s="15">
        <f>IF(Raw_Data!J1777="","",TIMEVALUE(Raw_Data!J1777))</f>
        <v>0.68472222222222223</v>
      </c>
      <c r="M1777" s="13">
        <f>Raw_Data!K1777</f>
        <v>7.25</v>
      </c>
      <c r="N1777" s="13">
        <f>Raw_Data!L1777</f>
        <v>24</v>
      </c>
      <c r="O1777" s="13">
        <f>Raw_Data!M1777</f>
        <v>22</v>
      </c>
      <c r="P1777" s="13">
        <f t="shared" si="110"/>
        <v>2</v>
      </c>
      <c r="Q1777" s="13">
        <f>Raw_Data!O1777</f>
        <v>24</v>
      </c>
      <c r="R1777" s="16">
        <f t="shared" si="111"/>
        <v>91.666666666666657</v>
      </c>
      <c r="S1777" s="16">
        <f>Raw_Data!Q1777</f>
        <v>91.7</v>
      </c>
      <c r="T1777" s="17">
        <f>Raw_Data!R1777</f>
        <v>0</v>
      </c>
      <c r="U1777" s="13" t="str">
        <f>Raw_Data!S1777</f>
        <v>Medium</v>
      </c>
      <c r="V1777" s="13" t="str">
        <f>Raw_Data!T1777</f>
        <v>In Progress</v>
      </c>
    </row>
    <row r="1778" spans="1:22" x14ac:dyDescent="0.3">
      <c r="A1778" s="13" t="str">
        <f>Raw_Data!A1778</f>
        <v>EMP017</v>
      </c>
      <c r="B1778" s="13" t="str">
        <f>Raw_Data!B1778</f>
        <v>Abhishek Paul</v>
      </c>
      <c r="C1778" s="13" t="str">
        <f>Raw_Data!C1778</f>
        <v>Operations</v>
      </c>
      <c r="D1778" s="13" t="str">
        <f>Raw_Data!D1778</f>
        <v>Process Executive</v>
      </c>
      <c r="E1778" s="13" t="str">
        <f>Raw_Data!E1778</f>
        <v>Durgapur</v>
      </c>
      <c r="F1778" s="13" t="str">
        <f>Raw_Data!F1778</f>
        <v>Amit Roy</v>
      </c>
      <c r="G1778" s="14">
        <f>DATE(VALUE(RIGHT(Raw_Data!G1778,4)),VALUE(MID(Raw_Data!G1778,4,2)),VALUE(LEFT(Raw_Data!G1778,2)))</f>
        <v>46216</v>
      </c>
      <c r="H1778" s="13" t="str">
        <f t="shared" si="108"/>
        <v>Jul-2026</v>
      </c>
      <c r="I1778" s="13" t="str">
        <f t="shared" si="109"/>
        <v>Mon</v>
      </c>
      <c r="J1778" s="13" t="str">
        <f>Raw_Data!H1778</f>
        <v>Present</v>
      </c>
      <c r="K1778" s="15">
        <f>IF(Raw_Data!I1778="","",TIMEVALUE(Raw_Data!I1778))</f>
        <v>0.37847222222222221</v>
      </c>
      <c r="L1778" s="15">
        <f>IF(Raw_Data!J1778="","",TIMEVALUE(Raw_Data!J1778))</f>
        <v>0.72430555555555554</v>
      </c>
      <c r="M1778" s="13">
        <f>Raw_Data!K1778</f>
        <v>8.3000000000000007</v>
      </c>
      <c r="N1778" s="13">
        <f>Raw_Data!L1778</f>
        <v>23</v>
      </c>
      <c r="O1778" s="13">
        <f>Raw_Data!M1778</f>
        <v>20</v>
      </c>
      <c r="P1778" s="13">
        <f t="shared" si="110"/>
        <v>3</v>
      </c>
      <c r="Q1778" s="13">
        <f>Raw_Data!O1778</f>
        <v>23</v>
      </c>
      <c r="R1778" s="16">
        <f t="shared" si="111"/>
        <v>86.956521739130437</v>
      </c>
      <c r="S1778" s="16">
        <f>Raw_Data!Q1778</f>
        <v>87</v>
      </c>
      <c r="T1778" s="17">
        <f>Raw_Data!R1778</f>
        <v>0.3</v>
      </c>
      <c r="U1778" s="13" t="str">
        <f>Raw_Data!S1778</f>
        <v>Medium</v>
      </c>
      <c r="V1778" s="13" t="str">
        <f>Raw_Data!T1778</f>
        <v>In Progress</v>
      </c>
    </row>
    <row r="1779" spans="1:22" x14ac:dyDescent="0.3">
      <c r="A1779" s="13" t="str">
        <f>Raw_Data!A1779</f>
        <v>EMP018</v>
      </c>
      <c r="B1779" s="13" t="str">
        <f>Raw_Data!B1779</f>
        <v>Nandini Ghosh</v>
      </c>
      <c r="C1779" s="13" t="str">
        <f>Raw_Data!C1779</f>
        <v>Finance</v>
      </c>
      <c r="D1779" s="13" t="str">
        <f>Raw_Data!D1779</f>
        <v>Finance Executive</v>
      </c>
      <c r="E1779" s="13" t="str">
        <f>Raw_Data!E1779</f>
        <v>Durgapur</v>
      </c>
      <c r="F1779" s="13" t="str">
        <f>Raw_Data!F1779</f>
        <v>Neha Sen</v>
      </c>
      <c r="G1779" s="14">
        <f>DATE(VALUE(RIGHT(Raw_Data!G1779,4)),VALUE(MID(Raw_Data!G1779,4,2)),VALUE(LEFT(Raw_Data!G1779,2)))</f>
        <v>46216</v>
      </c>
      <c r="H1779" s="13" t="str">
        <f t="shared" si="108"/>
        <v>Jul-2026</v>
      </c>
      <c r="I1779" s="13" t="str">
        <f t="shared" si="109"/>
        <v>Mon</v>
      </c>
      <c r="J1779" s="13" t="str">
        <f>Raw_Data!H1779</f>
        <v>Present</v>
      </c>
      <c r="K1779" s="15">
        <f>IF(Raw_Data!I1779="","",TIMEVALUE(Raw_Data!I1779))</f>
        <v>0.38124999999999998</v>
      </c>
      <c r="L1779" s="15">
        <f>IF(Raw_Data!J1779="","",TIMEVALUE(Raw_Data!J1779))</f>
        <v>0.6875</v>
      </c>
      <c r="M1779" s="13">
        <f>Raw_Data!K1779</f>
        <v>7.36</v>
      </c>
      <c r="N1779" s="13">
        <f>Raw_Data!L1779</f>
        <v>12</v>
      </c>
      <c r="O1779" s="13">
        <f>Raw_Data!M1779</f>
        <v>8</v>
      </c>
      <c r="P1779" s="13">
        <f t="shared" si="110"/>
        <v>4</v>
      </c>
      <c r="Q1779" s="13">
        <f>Raw_Data!O1779</f>
        <v>12</v>
      </c>
      <c r="R1779" s="16">
        <f t="shared" si="111"/>
        <v>66.666666666666657</v>
      </c>
      <c r="S1779" s="16">
        <f>Raw_Data!Q1779</f>
        <v>66.7</v>
      </c>
      <c r="T1779" s="17">
        <f>Raw_Data!R1779</f>
        <v>0</v>
      </c>
      <c r="U1779" s="13" t="str">
        <f>Raw_Data!S1779</f>
        <v>Medium</v>
      </c>
      <c r="V1779" s="13" t="str">
        <f>Raw_Data!T1779</f>
        <v>Pending</v>
      </c>
    </row>
    <row r="1780" spans="1:22" x14ac:dyDescent="0.3">
      <c r="A1780" s="13" t="str">
        <f>Raw_Data!A1780</f>
        <v>EMP019</v>
      </c>
      <c r="B1780" s="13" t="str">
        <f>Raw_Data!B1780</f>
        <v>Manish Kumar</v>
      </c>
      <c r="C1780" s="13" t="str">
        <f>Raw_Data!C1780</f>
        <v>Sales</v>
      </c>
      <c r="D1780" s="13" t="str">
        <f>Raw_Data!D1780</f>
        <v>Sales Executive</v>
      </c>
      <c r="E1780" s="13" t="str">
        <f>Raw_Data!E1780</f>
        <v>Durgapur</v>
      </c>
      <c r="F1780" s="13" t="str">
        <f>Raw_Data!F1780</f>
        <v>Sourav Das</v>
      </c>
      <c r="G1780" s="14">
        <f>DATE(VALUE(RIGHT(Raw_Data!G1780,4)),VALUE(MID(Raw_Data!G1780,4,2)),VALUE(LEFT(Raw_Data!G1780,2)))</f>
        <v>46216</v>
      </c>
      <c r="H1780" s="13" t="str">
        <f t="shared" si="108"/>
        <v>Jul-2026</v>
      </c>
      <c r="I1780" s="13" t="str">
        <f t="shared" si="109"/>
        <v>Mon</v>
      </c>
      <c r="J1780" s="13" t="str">
        <f>Raw_Data!H1780</f>
        <v>Present</v>
      </c>
      <c r="K1780" s="15">
        <f>IF(Raw_Data!I1780="","",TIMEVALUE(Raw_Data!I1780))</f>
        <v>0.42152777777777778</v>
      </c>
      <c r="L1780" s="15">
        <f>IF(Raw_Data!J1780="","",TIMEVALUE(Raw_Data!J1780))</f>
        <v>0.80069444444444449</v>
      </c>
      <c r="M1780" s="13">
        <f>Raw_Data!K1780</f>
        <v>9.11</v>
      </c>
      <c r="N1780" s="13">
        <f>Raw_Data!L1780</f>
        <v>25</v>
      </c>
      <c r="O1780" s="13">
        <f>Raw_Data!M1780</f>
        <v>18</v>
      </c>
      <c r="P1780" s="13">
        <f t="shared" si="110"/>
        <v>7</v>
      </c>
      <c r="Q1780" s="13">
        <f>Raw_Data!O1780</f>
        <v>25</v>
      </c>
      <c r="R1780" s="16">
        <f t="shared" si="111"/>
        <v>72</v>
      </c>
      <c r="S1780" s="16">
        <f>Raw_Data!Q1780</f>
        <v>72</v>
      </c>
      <c r="T1780" s="17">
        <f>Raw_Data!R1780</f>
        <v>1.1100000000000001</v>
      </c>
      <c r="U1780" s="13" t="str">
        <f>Raw_Data!S1780</f>
        <v>Medium</v>
      </c>
      <c r="V1780" s="13" t="str">
        <f>Raw_Data!T1780</f>
        <v>Pending</v>
      </c>
    </row>
    <row r="1781" spans="1:22" x14ac:dyDescent="0.3">
      <c r="A1781" s="13" t="str">
        <f>Raw_Data!A1781</f>
        <v>EMP020</v>
      </c>
      <c r="B1781" s="13" t="str">
        <f>Raw_Data!B1781</f>
        <v>Riya Chatterjee</v>
      </c>
      <c r="C1781" s="13" t="str">
        <f>Raw_Data!C1781</f>
        <v>Customer Support</v>
      </c>
      <c r="D1781" s="13" t="str">
        <f>Raw_Data!D1781</f>
        <v>Support Executive</v>
      </c>
      <c r="E1781" s="13" t="str">
        <f>Raw_Data!E1781</f>
        <v>Durgapur</v>
      </c>
      <c r="F1781" s="13" t="str">
        <f>Raw_Data!F1781</f>
        <v>Ritu Ghosh</v>
      </c>
      <c r="G1781" s="14">
        <f>DATE(VALUE(RIGHT(Raw_Data!G1781,4)),VALUE(MID(Raw_Data!G1781,4,2)),VALUE(LEFT(Raw_Data!G1781,2)))</f>
        <v>46216</v>
      </c>
      <c r="H1781" s="13" t="str">
        <f t="shared" si="108"/>
        <v>Jul-2026</v>
      </c>
      <c r="I1781" s="13" t="str">
        <f t="shared" si="109"/>
        <v>Mon</v>
      </c>
      <c r="J1781" s="13" t="str">
        <f>Raw_Data!H1781</f>
        <v>Present</v>
      </c>
      <c r="K1781" s="15">
        <f>IF(Raw_Data!I1781="","",TIMEVALUE(Raw_Data!I1781))</f>
        <v>0.37986111111111109</v>
      </c>
      <c r="L1781" s="15">
        <f>IF(Raw_Data!J1781="","",TIMEVALUE(Raw_Data!J1781))</f>
        <v>0.72569444444444442</v>
      </c>
      <c r="M1781" s="13">
        <f>Raw_Data!K1781</f>
        <v>8.31</v>
      </c>
      <c r="N1781" s="13">
        <f>Raw_Data!L1781</f>
        <v>26</v>
      </c>
      <c r="O1781" s="13">
        <f>Raw_Data!M1781</f>
        <v>26</v>
      </c>
      <c r="P1781" s="13">
        <f t="shared" si="110"/>
        <v>0</v>
      </c>
      <c r="Q1781" s="13">
        <f>Raw_Data!O1781</f>
        <v>26</v>
      </c>
      <c r="R1781" s="16">
        <f t="shared" si="111"/>
        <v>100</v>
      </c>
      <c r="S1781" s="16">
        <f>Raw_Data!Q1781</f>
        <v>100</v>
      </c>
      <c r="T1781" s="17">
        <f>Raw_Data!R1781</f>
        <v>0.31</v>
      </c>
      <c r="U1781" s="13" t="str">
        <f>Raw_Data!S1781</f>
        <v>Low</v>
      </c>
      <c r="V1781" s="13" t="str">
        <f>Raw_Data!T1781</f>
        <v>Closed</v>
      </c>
    </row>
    <row r="1782" spans="1:22" x14ac:dyDescent="0.3">
      <c r="A1782" s="13" t="str">
        <f>Raw_Data!A1782</f>
        <v>EMP001</v>
      </c>
      <c r="B1782" s="13" t="str">
        <f>Raw_Data!B1782</f>
        <v>Aarav Sharma</v>
      </c>
      <c r="C1782" s="13" t="str">
        <f>Raw_Data!C1782</f>
        <v>Operations</v>
      </c>
      <c r="D1782" s="13" t="str">
        <f>Raw_Data!D1782</f>
        <v>MIS Executive</v>
      </c>
      <c r="E1782" s="13" t="str">
        <f>Raw_Data!E1782</f>
        <v>Kolkata</v>
      </c>
      <c r="F1782" s="13" t="str">
        <f>Raw_Data!F1782</f>
        <v>Amit Roy</v>
      </c>
      <c r="G1782" s="14">
        <f>DATE(VALUE(RIGHT(Raw_Data!G1782,4)),VALUE(MID(Raw_Data!G1782,4,2)),VALUE(LEFT(Raw_Data!G1782,2)))</f>
        <v>46217</v>
      </c>
      <c r="H1782" s="13" t="str">
        <f t="shared" si="108"/>
        <v>Jul-2026</v>
      </c>
      <c r="I1782" s="13" t="str">
        <f t="shared" si="109"/>
        <v>Tue</v>
      </c>
      <c r="J1782" s="13" t="str">
        <f>Raw_Data!H1782</f>
        <v>Present</v>
      </c>
      <c r="K1782" s="15">
        <f>IF(Raw_Data!I1782="","",TIMEVALUE(Raw_Data!I1782))</f>
        <v>0.3840277777777778</v>
      </c>
      <c r="L1782" s="15">
        <f>IF(Raw_Data!J1782="","",TIMEVALUE(Raw_Data!J1782))</f>
        <v>0.77013888888888893</v>
      </c>
      <c r="M1782" s="13">
        <f>Raw_Data!K1782</f>
        <v>9.2799999999999994</v>
      </c>
      <c r="N1782" s="13">
        <f>Raw_Data!L1782</f>
        <v>33</v>
      </c>
      <c r="O1782" s="13">
        <f>Raw_Data!M1782</f>
        <v>23</v>
      </c>
      <c r="P1782" s="13">
        <f t="shared" si="110"/>
        <v>10</v>
      </c>
      <c r="Q1782" s="13">
        <f>Raw_Data!O1782</f>
        <v>33</v>
      </c>
      <c r="R1782" s="16">
        <f t="shared" si="111"/>
        <v>69.696969696969703</v>
      </c>
      <c r="S1782" s="16">
        <f>Raw_Data!Q1782</f>
        <v>69.7</v>
      </c>
      <c r="T1782" s="17">
        <f>Raw_Data!R1782</f>
        <v>1.28</v>
      </c>
      <c r="U1782" s="13" t="str">
        <f>Raw_Data!S1782</f>
        <v>Medium</v>
      </c>
      <c r="V1782" s="13" t="str">
        <f>Raw_Data!T1782</f>
        <v>Backlog</v>
      </c>
    </row>
    <row r="1783" spans="1:22" x14ac:dyDescent="0.3">
      <c r="A1783" s="13" t="str">
        <f>Raw_Data!A1783</f>
        <v>EMP002</v>
      </c>
      <c r="B1783" s="13" t="str">
        <f>Raw_Data!B1783</f>
        <v>Priya Singh</v>
      </c>
      <c r="C1783" s="13" t="str">
        <f>Raw_Data!C1783</f>
        <v>Operations</v>
      </c>
      <c r="D1783" s="13" t="str">
        <f>Raw_Data!D1783</f>
        <v>Process Executive</v>
      </c>
      <c r="E1783" s="13" t="str">
        <f>Raw_Data!E1783</f>
        <v>Kolkata</v>
      </c>
      <c r="F1783" s="13" t="str">
        <f>Raw_Data!F1783</f>
        <v>Amit Roy</v>
      </c>
      <c r="G1783" s="14">
        <f>DATE(VALUE(RIGHT(Raw_Data!G1783,4)),VALUE(MID(Raw_Data!G1783,4,2)),VALUE(LEFT(Raw_Data!G1783,2)))</f>
        <v>46217</v>
      </c>
      <c r="H1783" s="13" t="str">
        <f t="shared" si="108"/>
        <v>Jul-2026</v>
      </c>
      <c r="I1783" s="13" t="str">
        <f t="shared" si="109"/>
        <v>Tue</v>
      </c>
      <c r="J1783" s="13" t="str">
        <f>Raw_Data!H1783</f>
        <v>Present</v>
      </c>
      <c r="K1783" s="15">
        <f>IF(Raw_Data!I1783="","",TIMEVALUE(Raw_Data!I1783))</f>
        <v>0.38819444444444445</v>
      </c>
      <c r="L1783" s="15">
        <f>IF(Raw_Data!J1783="","",TIMEVALUE(Raw_Data!J1783))</f>
        <v>0.75277777777777777</v>
      </c>
      <c r="M1783" s="13">
        <f>Raw_Data!K1783</f>
        <v>8.75</v>
      </c>
      <c r="N1783" s="13">
        <f>Raw_Data!L1783</f>
        <v>23</v>
      </c>
      <c r="O1783" s="13">
        <f>Raw_Data!M1783</f>
        <v>20</v>
      </c>
      <c r="P1783" s="13">
        <f t="shared" si="110"/>
        <v>3</v>
      </c>
      <c r="Q1783" s="13">
        <f>Raw_Data!O1783</f>
        <v>23</v>
      </c>
      <c r="R1783" s="16">
        <f t="shared" si="111"/>
        <v>86.956521739130437</v>
      </c>
      <c r="S1783" s="16">
        <f>Raw_Data!Q1783</f>
        <v>87</v>
      </c>
      <c r="T1783" s="17">
        <f>Raw_Data!R1783</f>
        <v>0.75</v>
      </c>
      <c r="U1783" s="13" t="str">
        <f>Raw_Data!S1783</f>
        <v>Low</v>
      </c>
      <c r="V1783" s="13" t="str">
        <f>Raw_Data!T1783</f>
        <v>In Progress</v>
      </c>
    </row>
    <row r="1784" spans="1:22" x14ac:dyDescent="0.3">
      <c r="A1784" s="13" t="str">
        <f>Raw_Data!A1784</f>
        <v>EMP003</v>
      </c>
      <c r="B1784" s="13" t="str">
        <f>Raw_Data!B1784</f>
        <v>Rahul Verma</v>
      </c>
      <c r="C1784" s="13" t="str">
        <f>Raw_Data!C1784</f>
        <v>Operations</v>
      </c>
      <c r="D1784" s="13" t="str">
        <f>Raw_Data!D1784</f>
        <v>Process Executive</v>
      </c>
      <c r="E1784" s="13" t="str">
        <f>Raw_Data!E1784</f>
        <v>Kolkata</v>
      </c>
      <c r="F1784" s="13" t="str">
        <f>Raw_Data!F1784</f>
        <v>Amit Roy</v>
      </c>
      <c r="G1784" s="14">
        <f>DATE(VALUE(RIGHT(Raw_Data!G1784,4)),VALUE(MID(Raw_Data!G1784,4,2)),VALUE(LEFT(Raw_Data!G1784,2)))</f>
        <v>46217</v>
      </c>
      <c r="H1784" s="13" t="str">
        <f t="shared" si="108"/>
        <v>Jul-2026</v>
      </c>
      <c r="I1784" s="13" t="str">
        <f t="shared" si="109"/>
        <v>Tue</v>
      </c>
      <c r="J1784" s="13" t="str">
        <f>Raw_Data!H1784</f>
        <v>Present</v>
      </c>
      <c r="K1784" s="15">
        <f>IF(Raw_Data!I1784="","",TIMEVALUE(Raw_Data!I1784))</f>
        <v>0.38124999999999998</v>
      </c>
      <c r="L1784" s="15">
        <f>IF(Raw_Data!J1784="","",TIMEVALUE(Raw_Data!J1784))</f>
        <v>0.76249999999999996</v>
      </c>
      <c r="M1784" s="13">
        <f>Raw_Data!K1784</f>
        <v>9.15</v>
      </c>
      <c r="N1784" s="13">
        <f>Raw_Data!L1784</f>
        <v>27</v>
      </c>
      <c r="O1784" s="13">
        <f>Raw_Data!M1784</f>
        <v>19</v>
      </c>
      <c r="P1784" s="13">
        <f t="shared" si="110"/>
        <v>8</v>
      </c>
      <c r="Q1784" s="13">
        <f>Raw_Data!O1784</f>
        <v>27</v>
      </c>
      <c r="R1784" s="16">
        <f t="shared" si="111"/>
        <v>70.370370370370367</v>
      </c>
      <c r="S1784" s="16">
        <f>Raw_Data!Q1784</f>
        <v>70.400000000000006</v>
      </c>
      <c r="T1784" s="17">
        <f>Raw_Data!R1784</f>
        <v>1.1499999999999999</v>
      </c>
      <c r="U1784" s="13" t="str">
        <f>Raw_Data!S1784</f>
        <v>Medium</v>
      </c>
      <c r="V1784" s="13" t="str">
        <f>Raw_Data!T1784</f>
        <v>Backlog</v>
      </c>
    </row>
    <row r="1785" spans="1:22" x14ac:dyDescent="0.3">
      <c r="A1785" s="13" t="str">
        <f>Raw_Data!A1785</f>
        <v>EMP004</v>
      </c>
      <c r="B1785" s="13" t="str">
        <f>Raw_Data!B1785</f>
        <v>Sneha Das</v>
      </c>
      <c r="C1785" s="13" t="str">
        <f>Raw_Data!C1785</f>
        <v>Operations</v>
      </c>
      <c r="D1785" s="13" t="str">
        <f>Raw_Data!D1785</f>
        <v>Senior Executive</v>
      </c>
      <c r="E1785" s="13" t="str">
        <f>Raw_Data!E1785</f>
        <v>Kolkata</v>
      </c>
      <c r="F1785" s="13" t="str">
        <f>Raw_Data!F1785</f>
        <v>Amit Roy</v>
      </c>
      <c r="G1785" s="14">
        <f>DATE(VALUE(RIGHT(Raw_Data!G1785,4)),VALUE(MID(Raw_Data!G1785,4,2)),VALUE(LEFT(Raw_Data!G1785,2)))</f>
        <v>46217</v>
      </c>
      <c r="H1785" s="13" t="str">
        <f t="shared" si="108"/>
        <v>Jul-2026</v>
      </c>
      <c r="I1785" s="13" t="str">
        <f t="shared" si="109"/>
        <v>Tue</v>
      </c>
      <c r="J1785" s="13" t="str">
        <f>Raw_Data!H1785</f>
        <v>Late</v>
      </c>
      <c r="K1785" s="15">
        <f>IF(Raw_Data!I1785="","",TIMEVALUE(Raw_Data!I1785))</f>
        <v>0.47222222222222221</v>
      </c>
      <c r="L1785" s="15">
        <f>IF(Raw_Data!J1785="","",TIMEVALUE(Raw_Data!J1785))</f>
        <v>0.81597222222222221</v>
      </c>
      <c r="M1785" s="13">
        <f>Raw_Data!K1785</f>
        <v>8.26</v>
      </c>
      <c r="N1785" s="13">
        <f>Raw_Data!L1785</f>
        <v>16</v>
      </c>
      <c r="O1785" s="13">
        <f>Raw_Data!M1785</f>
        <v>15</v>
      </c>
      <c r="P1785" s="13">
        <f t="shared" si="110"/>
        <v>1</v>
      </c>
      <c r="Q1785" s="13">
        <f>Raw_Data!O1785</f>
        <v>16</v>
      </c>
      <c r="R1785" s="16">
        <f t="shared" si="111"/>
        <v>93.75</v>
      </c>
      <c r="S1785" s="16">
        <f>Raw_Data!Q1785</f>
        <v>93.8</v>
      </c>
      <c r="T1785" s="17">
        <f>Raw_Data!R1785</f>
        <v>0.26</v>
      </c>
      <c r="U1785" s="13" t="str">
        <f>Raw_Data!S1785</f>
        <v>Low</v>
      </c>
      <c r="V1785" s="13" t="str">
        <f>Raw_Data!T1785</f>
        <v>In Progress</v>
      </c>
    </row>
    <row r="1786" spans="1:22" x14ac:dyDescent="0.3">
      <c r="A1786" s="13" t="str">
        <f>Raw_Data!A1786</f>
        <v>EMP005</v>
      </c>
      <c r="B1786" s="13" t="str">
        <f>Raw_Data!B1786</f>
        <v>Vikram Patel</v>
      </c>
      <c r="C1786" s="13" t="str">
        <f>Raw_Data!C1786</f>
        <v>Operations</v>
      </c>
      <c r="D1786" s="13" t="str">
        <f>Raw_Data!D1786</f>
        <v>Process Executive</v>
      </c>
      <c r="E1786" s="13" t="str">
        <f>Raw_Data!E1786</f>
        <v>Kolkata</v>
      </c>
      <c r="F1786" s="13" t="str">
        <f>Raw_Data!F1786</f>
        <v>Amit Roy</v>
      </c>
      <c r="G1786" s="14">
        <f>DATE(VALUE(RIGHT(Raw_Data!G1786,4)),VALUE(MID(Raw_Data!G1786,4,2)),VALUE(LEFT(Raw_Data!G1786,2)))</f>
        <v>46217</v>
      </c>
      <c r="H1786" s="13" t="str">
        <f t="shared" si="108"/>
        <v>Jul-2026</v>
      </c>
      <c r="I1786" s="13" t="str">
        <f t="shared" si="109"/>
        <v>Tue</v>
      </c>
      <c r="J1786" s="13" t="str">
        <f>Raw_Data!H1786</f>
        <v>Present</v>
      </c>
      <c r="K1786" s="15">
        <f>IF(Raw_Data!I1786="","",TIMEVALUE(Raw_Data!I1786))</f>
        <v>0.37847222222222221</v>
      </c>
      <c r="L1786" s="15">
        <f>IF(Raw_Data!J1786="","",TIMEVALUE(Raw_Data!J1786))</f>
        <v>0.71458333333333335</v>
      </c>
      <c r="M1786" s="13">
        <f>Raw_Data!K1786</f>
        <v>8.08</v>
      </c>
      <c r="N1786" s="13">
        <f>Raw_Data!L1786</f>
        <v>22</v>
      </c>
      <c r="O1786" s="13">
        <f>Raw_Data!M1786</f>
        <v>17</v>
      </c>
      <c r="P1786" s="13">
        <f t="shared" si="110"/>
        <v>5</v>
      </c>
      <c r="Q1786" s="13">
        <f>Raw_Data!O1786</f>
        <v>22</v>
      </c>
      <c r="R1786" s="16">
        <f t="shared" si="111"/>
        <v>77.272727272727266</v>
      </c>
      <c r="S1786" s="16">
        <f>Raw_Data!Q1786</f>
        <v>77.3</v>
      </c>
      <c r="T1786" s="17">
        <f>Raw_Data!R1786</f>
        <v>0.08</v>
      </c>
      <c r="U1786" s="13" t="str">
        <f>Raw_Data!S1786</f>
        <v>Medium</v>
      </c>
      <c r="V1786" s="13" t="str">
        <f>Raw_Data!T1786</f>
        <v>Pending</v>
      </c>
    </row>
    <row r="1787" spans="1:22" x14ac:dyDescent="0.3">
      <c r="A1787" s="13" t="str">
        <f>Raw_Data!A1787</f>
        <v>EMP006</v>
      </c>
      <c r="B1787" s="13" t="str">
        <f>Raw_Data!B1787</f>
        <v>Ananya Gupta</v>
      </c>
      <c r="C1787" s="13" t="str">
        <f>Raw_Data!C1787</f>
        <v>Finance</v>
      </c>
      <c r="D1787" s="13" t="str">
        <f>Raw_Data!D1787</f>
        <v>Finance Executive</v>
      </c>
      <c r="E1787" s="13" t="str">
        <f>Raw_Data!E1787</f>
        <v>Kolkata</v>
      </c>
      <c r="F1787" s="13" t="str">
        <f>Raw_Data!F1787</f>
        <v>Neha Sen</v>
      </c>
      <c r="G1787" s="14">
        <f>DATE(VALUE(RIGHT(Raw_Data!G1787,4)),VALUE(MID(Raw_Data!G1787,4,2)),VALUE(LEFT(Raw_Data!G1787,2)))</f>
        <v>46217</v>
      </c>
      <c r="H1787" s="13" t="str">
        <f t="shared" si="108"/>
        <v>Jul-2026</v>
      </c>
      <c r="I1787" s="13" t="str">
        <f t="shared" si="109"/>
        <v>Tue</v>
      </c>
      <c r="J1787" s="13" t="str">
        <f>Raw_Data!H1787</f>
        <v>Present</v>
      </c>
      <c r="K1787" s="15">
        <f>IF(Raw_Data!I1787="","",TIMEVALUE(Raw_Data!I1787))</f>
        <v>0.3888888888888889</v>
      </c>
      <c r="L1787" s="15">
        <f>IF(Raw_Data!J1787="","",TIMEVALUE(Raw_Data!J1787))</f>
        <v>0.75763888888888886</v>
      </c>
      <c r="M1787" s="13">
        <f>Raw_Data!K1787</f>
        <v>8.86</v>
      </c>
      <c r="N1787" s="13">
        <f>Raw_Data!L1787</f>
        <v>13</v>
      </c>
      <c r="O1787" s="13">
        <f>Raw_Data!M1787</f>
        <v>11</v>
      </c>
      <c r="P1787" s="13">
        <f t="shared" si="110"/>
        <v>2</v>
      </c>
      <c r="Q1787" s="13">
        <f>Raw_Data!O1787</f>
        <v>13</v>
      </c>
      <c r="R1787" s="16">
        <f t="shared" si="111"/>
        <v>84.615384615384613</v>
      </c>
      <c r="S1787" s="16">
        <f>Raw_Data!Q1787</f>
        <v>84.6</v>
      </c>
      <c r="T1787" s="17">
        <f>Raw_Data!R1787</f>
        <v>0.86</v>
      </c>
      <c r="U1787" s="13" t="str">
        <f>Raw_Data!S1787</f>
        <v>Medium</v>
      </c>
      <c r="V1787" s="13" t="str">
        <f>Raw_Data!T1787</f>
        <v>In Progress</v>
      </c>
    </row>
    <row r="1788" spans="1:22" x14ac:dyDescent="0.3">
      <c r="A1788" s="13" t="str">
        <f>Raw_Data!A1788</f>
        <v>EMP007</v>
      </c>
      <c r="B1788" s="13" t="str">
        <f>Raw_Data!B1788</f>
        <v>Rohan Mehta</v>
      </c>
      <c r="C1788" s="13" t="str">
        <f>Raw_Data!C1788</f>
        <v>Finance</v>
      </c>
      <c r="D1788" s="13" t="str">
        <f>Raw_Data!D1788</f>
        <v>Accounts Executive</v>
      </c>
      <c r="E1788" s="13" t="str">
        <f>Raw_Data!E1788</f>
        <v>Kolkata</v>
      </c>
      <c r="F1788" s="13" t="str">
        <f>Raw_Data!F1788</f>
        <v>Neha Sen</v>
      </c>
      <c r="G1788" s="14">
        <f>DATE(VALUE(RIGHT(Raw_Data!G1788,4)),VALUE(MID(Raw_Data!G1788,4,2)),VALUE(LEFT(Raw_Data!G1788,2)))</f>
        <v>46217</v>
      </c>
      <c r="H1788" s="13" t="str">
        <f t="shared" si="108"/>
        <v>Jul-2026</v>
      </c>
      <c r="I1788" s="13" t="str">
        <f t="shared" si="109"/>
        <v>Tue</v>
      </c>
      <c r="J1788" s="13" t="str">
        <f>Raw_Data!H1788</f>
        <v>Present</v>
      </c>
      <c r="K1788" s="15">
        <f>IF(Raw_Data!I1788="","",TIMEVALUE(Raw_Data!I1788))</f>
        <v>0.38194444444444442</v>
      </c>
      <c r="L1788" s="15">
        <f>IF(Raw_Data!J1788="","",TIMEVALUE(Raw_Data!J1788))</f>
        <v>0.71111111111111114</v>
      </c>
      <c r="M1788" s="13">
        <f>Raw_Data!K1788</f>
        <v>7.91</v>
      </c>
      <c r="N1788" s="13">
        <f>Raw_Data!L1788</f>
        <v>7</v>
      </c>
      <c r="O1788" s="13">
        <f>Raw_Data!M1788</f>
        <v>6</v>
      </c>
      <c r="P1788" s="13">
        <f t="shared" si="110"/>
        <v>1</v>
      </c>
      <c r="Q1788" s="13">
        <f>Raw_Data!O1788</f>
        <v>7</v>
      </c>
      <c r="R1788" s="16">
        <f t="shared" si="111"/>
        <v>85.714285714285708</v>
      </c>
      <c r="S1788" s="16">
        <f>Raw_Data!Q1788</f>
        <v>85.7</v>
      </c>
      <c r="T1788" s="17">
        <f>Raw_Data!R1788</f>
        <v>0</v>
      </c>
      <c r="U1788" s="13" t="str">
        <f>Raw_Data!S1788</f>
        <v>Medium</v>
      </c>
      <c r="V1788" s="13" t="str">
        <f>Raw_Data!T1788</f>
        <v>In Progress</v>
      </c>
    </row>
    <row r="1789" spans="1:22" x14ac:dyDescent="0.3">
      <c r="A1789" s="13" t="str">
        <f>Raw_Data!A1789</f>
        <v>EMP008</v>
      </c>
      <c r="B1789" s="13" t="str">
        <f>Raw_Data!B1789</f>
        <v>Ishita Roy</v>
      </c>
      <c r="C1789" s="13" t="str">
        <f>Raw_Data!C1789</f>
        <v>Finance</v>
      </c>
      <c r="D1789" s="13" t="str">
        <f>Raw_Data!D1789</f>
        <v>Finance Executive</v>
      </c>
      <c r="E1789" s="13" t="str">
        <f>Raw_Data!E1789</f>
        <v>Kolkata</v>
      </c>
      <c r="F1789" s="13" t="str">
        <f>Raw_Data!F1789</f>
        <v>Neha Sen</v>
      </c>
      <c r="G1789" s="14">
        <f>DATE(VALUE(RIGHT(Raw_Data!G1789,4)),VALUE(MID(Raw_Data!G1789,4,2)),VALUE(LEFT(Raw_Data!G1789,2)))</f>
        <v>46217</v>
      </c>
      <c r="H1789" s="13" t="str">
        <f t="shared" si="108"/>
        <v>Jul-2026</v>
      </c>
      <c r="I1789" s="13" t="str">
        <f t="shared" si="109"/>
        <v>Tue</v>
      </c>
      <c r="J1789" s="13" t="str">
        <f>Raw_Data!H1789</f>
        <v>Present</v>
      </c>
      <c r="K1789" s="15">
        <f>IF(Raw_Data!I1789="","",TIMEVALUE(Raw_Data!I1789))</f>
        <v>0.37777777777777777</v>
      </c>
      <c r="L1789" s="15">
        <f>IF(Raw_Data!J1789="","",TIMEVALUE(Raw_Data!J1789))</f>
        <v>0.72986111111111107</v>
      </c>
      <c r="M1789" s="13">
        <f>Raw_Data!K1789</f>
        <v>8.4499999999999993</v>
      </c>
      <c r="N1789" s="13">
        <f>Raw_Data!L1789</f>
        <v>18</v>
      </c>
      <c r="O1789" s="13">
        <f>Raw_Data!M1789</f>
        <v>12</v>
      </c>
      <c r="P1789" s="13">
        <f t="shared" si="110"/>
        <v>6</v>
      </c>
      <c r="Q1789" s="13">
        <f>Raw_Data!O1789</f>
        <v>18</v>
      </c>
      <c r="R1789" s="16">
        <f t="shared" si="111"/>
        <v>66.666666666666657</v>
      </c>
      <c r="S1789" s="16">
        <f>Raw_Data!Q1789</f>
        <v>66.7</v>
      </c>
      <c r="T1789" s="17">
        <f>Raw_Data!R1789</f>
        <v>0.45</v>
      </c>
      <c r="U1789" s="13" t="str">
        <f>Raw_Data!S1789</f>
        <v>High</v>
      </c>
      <c r="V1789" s="13" t="str">
        <f>Raw_Data!T1789</f>
        <v>Pending</v>
      </c>
    </row>
    <row r="1790" spans="1:22" x14ac:dyDescent="0.3">
      <c r="A1790" s="13" t="str">
        <f>Raw_Data!A1790</f>
        <v>EMP009</v>
      </c>
      <c r="B1790" s="13" t="str">
        <f>Raw_Data!B1790</f>
        <v>Arjun Nair</v>
      </c>
      <c r="C1790" s="13" t="str">
        <f>Raw_Data!C1790</f>
        <v>Sales</v>
      </c>
      <c r="D1790" s="13" t="str">
        <f>Raw_Data!D1790</f>
        <v>Sales Executive</v>
      </c>
      <c r="E1790" s="13" t="str">
        <f>Raw_Data!E1790</f>
        <v>Kolkata</v>
      </c>
      <c r="F1790" s="13" t="str">
        <f>Raw_Data!F1790</f>
        <v>Sourav Das</v>
      </c>
      <c r="G1790" s="14">
        <f>DATE(VALUE(RIGHT(Raw_Data!G1790,4)),VALUE(MID(Raw_Data!G1790,4,2)),VALUE(LEFT(Raw_Data!G1790,2)))</f>
        <v>46217</v>
      </c>
      <c r="H1790" s="13" t="str">
        <f t="shared" si="108"/>
        <v>Jul-2026</v>
      </c>
      <c r="I1790" s="13" t="str">
        <f t="shared" si="109"/>
        <v>Tue</v>
      </c>
      <c r="J1790" s="13" t="str">
        <f>Raw_Data!H1790</f>
        <v>Present</v>
      </c>
      <c r="K1790" s="15">
        <f>IF(Raw_Data!I1790="","",TIMEVALUE(Raw_Data!I1790))</f>
        <v>0.38124999999999998</v>
      </c>
      <c r="L1790" s="15">
        <f>IF(Raw_Data!J1790="","",TIMEVALUE(Raw_Data!J1790))</f>
        <v>0.77569444444444446</v>
      </c>
      <c r="M1790" s="13">
        <f>Raw_Data!K1790</f>
        <v>9.4700000000000006</v>
      </c>
      <c r="N1790" s="13">
        <f>Raw_Data!L1790</f>
        <v>23</v>
      </c>
      <c r="O1790" s="13">
        <f>Raw_Data!M1790</f>
        <v>20</v>
      </c>
      <c r="P1790" s="13">
        <f t="shared" si="110"/>
        <v>3</v>
      </c>
      <c r="Q1790" s="13">
        <f>Raw_Data!O1790</f>
        <v>23</v>
      </c>
      <c r="R1790" s="16">
        <f t="shared" si="111"/>
        <v>86.956521739130437</v>
      </c>
      <c r="S1790" s="16">
        <f>Raw_Data!Q1790</f>
        <v>87</v>
      </c>
      <c r="T1790" s="17">
        <f>Raw_Data!R1790</f>
        <v>1.47</v>
      </c>
      <c r="U1790" s="13" t="str">
        <f>Raw_Data!S1790</f>
        <v>Medium</v>
      </c>
      <c r="V1790" s="13" t="str">
        <f>Raw_Data!T1790</f>
        <v>In Progress</v>
      </c>
    </row>
    <row r="1791" spans="1:22" x14ac:dyDescent="0.3">
      <c r="A1791" s="13" t="str">
        <f>Raw_Data!A1791</f>
        <v>EMP010</v>
      </c>
      <c r="B1791" s="13" t="str">
        <f>Raw_Data!B1791</f>
        <v>Meera Kapoor</v>
      </c>
      <c r="C1791" s="13" t="str">
        <f>Raw_Data!C1791</f>
        <v>Sales</v>
      </c>
      <c r="D1791" s="13" t="str">
        <f>Raw_Data!D1791</f>
        <v>Sales Executive</v>
      </c>
      <c r="E1791" s="13" t="str">
        <f>Raw_Data!E1791</f>
        <v>Kolkata</v>
      </c>
      <c r="F1791" s="13" t="str">
        <f>Raw_Data!F1791</f>
        <v>Sourav Das</v>
      </c>
      <c r="G1791" s="14">
        <f>DATE(VALUE(RIGHT(Raw_Data!G1791,4)),VALUE(MID(Raw_Data!G1791,4,2)),VALUE(LEFT(Raw_Data!G1791,2)))</f>
        <v>46217</v>
      </c>
      <c r="H1791" s="13" t="str">
        <f t="shared" si="108"/>
        <v>Jul-2026</v>
      </c>
      <c r="I1791" s="13" t="str">
        <f t="shared" si="109"/>
        <v>Tue</v>
      </c>
      <c r="J1791" s="13" t="str">
        <f>Raw_Data!H1791</f>
        <v>Present</v>
      </c>
      <c r="K1791" s="15">
        <f>IF(Raw_Data!I1791="","",TIMEVALUE(Raw_Data!I1791))</f>
        <v>0.37777777777777777</v>
      </c>
      <c r="L1791" s="15">
        <f>IF(Raw_Data!J1791="","",TIMEVALUE(Raw_Data!J1791))</f>
        <v>0.73819444444444449</v>
      </c>
      <c r="M1791" s="13">
        <f>Raw_Data!K1791</f>
        <v>8.66</v>
      </c>
      <c r="N1791" s="13">
        <f>Raw_Data!L1791</f>
        <v>25</v>
      </c>
      <c r="O1791" s="13">
        <f>Raw_Data!M1791</f>
        <v>25</v>
      </c>
      <c r="P1791" s="13">
        <f t="shared" si="110"/>
        <v>0</v>
      </c>
      <c r="Q1791" s="13">
        <f>Raw_Data!O1791</f>
        <v>25</v>
      </c>
      <c r="R1791" s="16">
        <f t="shared" si="111"/>
        <v>100</v>
      </c>
      <c r="S1791" s="16">
        <f>Raw_Data!Q1791</f>
        <v>100</v>
      </c>
      <c r="T1791" s="17">
        <f>Raw_Data!R1791</f>
        <v>0.66</v>
      </c>
      <c r="U1791" s="13" t="str">
        <f>Raw_Data!S1791</f>
        <v>Low</v>
      </c>
      <c r="V1791" s="13" t="str">
        <f>Raw_Data!T1791</f>
        <v>Closed</v>
      </c>
    </row>
    <row r="1792" spans="1:22" x14ac:dyDescent="0.3">
      <c r="A1792" s="13" t="str">
        <f>Raw_Data!A1792</f>
        <v>EMP011</v>
      </c>
      <c r="B1792" s="13" t="str">
        <f>Raw_Data!B1792</f>
        <v>Karan Malhotra</v>
      </c>
      <c r="C1792" s="13" t="str">
        <f>Raw_Data!C1792</f>
        <v>Sales</v>
      </c>
      <c r="D1792" s="13" t="str">
        <f>Raw_Data!D1792</f>
        <v>Senior Executive</v>
      </c>
      <c r="E1792" s="13" t="str">
        <f>Raw_Data!E1792</f>
        <v>Kolkata</v>
      </c>
      <c r="F1792" s="13" t="str">
        <f>Raw_Data!F1792</f>
        <v>Sourav Das</v>
      </c>
      <c r="G1792" s="14">
        <f>DATE(VALUE(RIGHT(Raw_Data!G1792,4)),VALUE(MID(Raw_Data!G1792,4,2)),VALUE(LEFT(Raw_Data!G1792,2)))</f>
        <v>46217</v>
      </c>
      <c r="H1792" s="13" t="str">
        <f t="shared" si="108"/>
        <v>Jul-2026</v>
      </c>
      <c r="I1792" s="13" t="str">
        <f t="shared" si="109"/>
        <v>Tue</v>
      </c>
      <c r="J1792" s="13" t="str">
        <f>Raw_Data!H1792</f>
        <v>Present</v>
      </c>
      <c r="K1792" s="15">
        <f>IF(Raw_Data!I1792="","",TIMEVALUE(Raw_Data!I1792))</f>
        <v>0.375</v>
      </c>
      <c r="L1792" s="15">
        <f>IF(Raw_Data!J1792="","",TIMEVALUE(Raw_Data!J1792))</f>
        <v>0.75972222222222219</v>
      </c>
      <c r="M1792" s="13">
        <f>Raw_Data!K1792</f>
        <v>9.24</v>
      </c>
      <c r="N1792" s="13">
        <f>Raw_Data!L1792</f>
        <v>17</v>
      </c>
      <c r="O1792" s="13">
        <f>Raw_Data!M1792</f>
        <v>11</v>
      </c>
      <c r="P1792" s="13">
        <f t="shared" si="110"/>
        <v>6</v>
      </c>
      <c r="Q1792" s="13">
        <f>Raw_Data!O1792</f>
        <v>17</v>
      </c>
      <c r="R1792" s="16">
        <f t="shared" si="111"/>
        <v>64.705882352941174</v>
      </c>
      <c r="S1792" s="16">
        <f>Raw_Data!Q1792</f>
        <v>64.7</v>
      </c>
      <c r="T1792" s="17">
        <f>Raw_Data!R1792</f>
        <v>1.24</v>
      </c>
      <c r="U1792" s="13" t="str">
        <f>Raw_Data!S1792</f>
        <v>Medium</v>
      </c>
      <c r="V1792" s="13" t="str">
        <f>Raw_Data!T1792</f>
        <v>Pending</v>
      </c>
    </row>
    <row r="1793" spans="1:22" x14ac:dyDescent="0.3">
      <c r="A1793" s="13" t="str">
        <f>Raw_Data!A1793</f>
        <v>EMP012</v>
      </c>
      <c r="B1793" s="13" t="str">
        <f>Raw_Data!B1793</f>
        <v>Tanya Bose</v>
      </c>
      <c r="C1793" s="13" t="str">
        <f>Raw_Data!C1793</f>
        <v>HR</v>
      </c>
      <c r="D1793" s="13" t="str">
        <f>Raw_Data!D1793</f>
        <v>HR Executive</v>
      </c>
      <c r="E1793" s="13" t="str">
        <f>Raw_Data!E1793</f>
        <v>Kolkata</v>
      </c>
      <c r="F1793" s="13" t="str">
        <f>Raw_Data!F1793</f>
        <v>Ritu Ghosh</v>
      </c>
      <c r="G1793" s="14">
        <f>DATE(VALUE(RIGHT(Raw_Data!G1793,4)),VALUE(MID(Raw_Data!G1793,4,2)),VALUE(LEFT(Raw_Data!G1793,2)))</f>
        <v>46217</v>
      </c>
      <c r="H1793" s="13" t="str">
        <f t="shared" si="108"/>
        <v>Jul-2026</v>
      </c>
      <c r="I1793" s="13" t="str">
        <f t="shared" si="109"/>
        <v>Tue</v>
      </c>
      <c r="J1793" s="13" t="str">
        <f>Raw_Data!H1793</f>
        <v>Present</v>
      </c>
      <c r="K1793" s="15">
        <f>IF(Raw_Data!I1793="","",TIMEVALUE(Raw_Data!I1793))</f>
        <v>0.42708333333333331</v>
      </c>
      <c r="L1793" s="15">
        <f>IF(Raw_Data!J1793="","",TIMEVALUE(Raw_Data!J1793))</f>
        <v>0.78819444444444442</v>
      </c>
      <c r="M1793" s="13">
        <f>Raw_Data!K1793</f>
        <v>8.68</v>
      </c>
      <c r="N1793" s="13">
        <f>Raw_Data!L1793</f>
        <v>10</v>
      </c>
      <c r="O1793" s="13">
        <f>Raw_Data!M1793</f>
        <v>7</v>
      </c>
      <c r="P1793" s="13">
        <f t="shared" si="110"/>
        <v>3</v>
      </c>
      <c r="Q1793" s="13">
        <f>Raw_Data!O1793</f>
        <v>10</v>
      </c>
      <c r="R1793" s="16">
        <f t="shared" si="111"/>
        <v>70</v>
      </c>
      <c r="S1793" s="16">
        <f>Raw_Data!Q1793</f>
        <v>70</v>
      </c>
      <c r="T1793" s="17">
        <f>Raw_Data!R1793</f>
        <v>0.68</v>
      </c>
      <c r="U1793" s="13" t="str">
        <f>Raw_Data!S1793</f>
        <v>Low</v>
      </c>
      <c r="V1793" s="13" t="str">
        <f>Raw_Data!T1793</f>
        <v>In Progress</v>
      </c>
    </row>
    <row r="1794" spans="1:22" x14ac:dyDescent="0.3">
      <c r="A1794" s="13" t="str">
        <f>Raw_Data!A1794</f>
        <v>EMP013</v>
      </c>
      <c r="B1794" s="13" t="str">
        <f>Raw_Data!B1794</f>
        <v>Aditya Jain</v>
      </c>
      <c r="C1794" s="13" t="str">
        <f>Raw_Data!C1794</f>
        <v>Customer Support</v>
      </c>
      <c r="D1794" s="13" t="str">
        <f>Raw_Data!D1794</f>
        <v>Support Executive</v>
      </c>
      <c r="E1794" s="13" t="str">
        <f>Raw_Data!E1794</f>
        <v>Kolkata</v>
      </c>
      <c r="F1794" s="13" t="str">
        <f>Raw_Data!F1794</f>
        <v>Ritu Ghosh</v>
      </c>
      <c r="G1794" s="14">
        <f>DATE(VALUE(RIGHT(Raw_Data!G1794,4)),VALUE(MID(Raw_Data!G1794,4,2)),VALUE(LEFT(Raw_Data!G1794,2)))</f>
        <v>46217</v>
      </c>
      <c r="H1794" s="13" t="str">
        <f t="shared" ref="H1794:H1857" si="112">TEXT(G1794,"mmm-yyyy")</f>
        <v>Jul-2026</v>
      </c>
      <c r="I1794" s="13" t="str">
        <f t="shared" ref="I1794:I1857" si="113">TEXT(G1794,"ddd")</f>
        <v>Tue</v>
      </c>
      <c r="J1794" s="13" t="str">
        <f>Raw_Data!H1794</f>
        <v>Present</v>
      </c>
      <c r="K1794" s="15">
        <f>IF(Raw_Data!I1794="","",TIMEVALUE(Raw_Data!I1794))</f>
        <v>0.38611111111111113</v>
      </c>
      <c r="L1794" s="15">
        <f>IF(Raw_Data!J1794="","",TIMEVALUE(Raw_Data!J1794))</f>
        <v>0.72361111111111109</v>
      </c>
      <c r="M1794" s="13">
        <f>Raw_Data!K1794</f>
        <v>8.1</v>
      </c>
      <c r="N1794" s="13">
        <f>Raw_Data!L1794</f>
        <v>31</v>
      </c>
      <c r="O1794" s="13">
        <f>Raw_Data!M1794</f>
        <v>23</v>
      </c>
      <c r="P1794" s="13">
        <f t="shared" ref="P1794:P1857" si="114">N1794-O1794</f>
        <v>8</v>
      </c>
      <c r="Q1794" s="13">
        <f>Raw_Data!O1794</f>
        <v>31</v>
      </c>
      <c r="R1794" s="16">
        <f t="shared" ref="R1794:R1857" si="115">IFERROR(O1794/N1794*100,0)</f>
        <v>74.193548387096769</v>
      </c>
      <c r="S1794" s="16">
        <f>Raw_Data!Q1794</f>
        <v>74.2</v>
      </c>
      <c r="T1794" s="17">
        <f>Raw_Data!R1794</f>
        <v>0.1</v>
      </c>
      <c r="U1794" s="13" t="str">
        <f>Raw_Data!S1794</f>
        <v>Medium</v>
      </c>
      <c r="V1794" s="13" t="str">
        <f>Raw_Data!T1794</f>
        <v>Backlog</v>
      </c>
    </row>
    <row r="1795" spans="1:22" x14ac:dyDescent="0.3">
      <c r="A1795" s="13" t="str">
        <f>Raw_Data!A1795</f>
        <v>EMP014</v>
      </c>
      <c r="B1795" s="13" t="str">
        <f>Raw_Data!B1795</f>
        <v>Neha Agarwal</v>
      </c>
      <c r="C1795" s="13" t="str">
        <f>Raw_Data!C1795</f>
        <v>Customer Support</v>
      </c>
      <c r="D1795" s="13" t="str">
        <f>Raw_Data!D1795</f>
        <v>Support Executive</v>
      </c>
      <c r="E1795" s="13" t="str">
        <f>Raw_Data!E1795</f>
        <v>Kolkata</v>
      </c>
      <c r="F1795" s="13" t="str">
        <f>Raw_Data!F1795</f>
        <v>Ritu Ghosh</v>
      </c>
      <c r="G1795" s="14">
        <f>DATE(VALUE(RIGHT(Raw_Data!G1795,4)),VALUE(MID(Raw_Data!G1795,4,2)),VALUE(LEFT(Raw_Data!G1795,2)))</f>
        <v>46217</v>
      </c>
      <c r="H1795" s="13" t="str">
        <f t="shared" si="112"/>
        <v>Jul-2026</v>
      </c>
      <c r="I1795" s="13" t="str">
        <f t="shared" si="113"/>
        <v>Tue</v>
      </c>
      <c r="J1795" s="13" t="str">
        <f>Raw_Data!H1795</f>
        <v>Present</v>
      </c>
      <c r="K1795" s="15">
        <f>IF(Raw_Data!I1795="","",TIMEVALUE(Raw_Data!I1795))</f>
        <v>0.41666666666666669</v>
      </c>
      <c r="L1795" s="15">
        <f>IF(Raw_Data!J1795="","",TIMEVALUE(Raw_Data!J1795))</f>
        <v>0.78333333333333333</v>
      </c>
      <c r="M1795" s="13">
        <f>Raw_Data!K1795</f>
        <v>8.8000000000000007</v>
      </c>
      <c r="N1795" s="13">
        <f>Raw_Data!L1795</f>
        <v>23</v>
      </c>
      <c r="O1795" s="13">
        <f>Raw_Data!M1795</f>
        <v>16</v>
      </c>
      <c r="P1795" s="13">
        <f t="shared" si="114"/>
        <v>7</v>
      </c>
      <c r="Q1795" s="13">
        <f>Raw_Data!O1795</f>
        <v>23</v>
      </c>
      <c r="R1795" s="16">
        <f t="shared" si="115"/>
        <v>69.565217391304344</v>
      </c>
      <c r="S1795" s="16">
        <f>Raw_Data!Q1795</f>
        <v>69.599999999999994</v>
      </c>
      <c r="T1795" s="17">
        <f>Raw_Data!R1795</f>
        <v>0.8</v>
      </c>
      <c r="U1795" s="13" t="str">
        <f>Raw_Data!S1795</f>
        <v>Low</v>
      </c>
      <c r="V1795" s="13" t="str">
        <f>Raw_Data!T1795</f>
        <v>Pending</v>
      </c>
    </row>
    <row r="1796" spans="1:22" x14ac:dyDescent="0.3">
      <c r="A1796" s="13" t="str">
        <f>Raw_Data!A1796</f>
        <v>EMP015</v>
      </c>
      <c r="B1796" s="13" t="str">
        <f>Raw_Data!B1796</f>
        <v>Siddharth Roy</v>
      </c>
      <c r="C1796" s="13" t="str">
        <f>Raw_Data!C1796</f>
        <v>Customer Support</v>
      </c>
      <c r="D1796" s="13" t="str">
        <f>Raw_Data!D1796</f>
        <v>Senior Executive</v>
      </c>
      <c r="E1796" s="13" t="str">
        <f>Raw_Data!E1796</f>
        <v>Kolkata</v>
      </c>
      <c r="F1796" s="13" t="str">
        <f>Raw_Data!F1796</f>
        <v>Ritu Ghosh</v>
      </c>
      <c r="G1796" s="14">
        <f>DATE(VALUE(RIGHT(Raw_Data!G1796,4)),VALUE(MID(Raw_Data!G1796,4,2)),VALUE(LEFT(Raw_Data!G1796,2)))</f>
        <v>46217</v>
      </c>
      <c r="H1796" s="13" t="str">
        <f t="shared" si="112"/>
        <v>Jul-2026</v>
      </c>
      <c r="I1796" s="13" t="str">
        <f t="shared" si="113"/>
        <v>Tue</v>
      </c>
      <c r="J1796" s="13" t="str">
        <f>Raw_Data!H1796</f>
        <v>Present</v>
      </c>
      <c r="K1796" s="15">
        <f>IF(Raw_Data!I1796="","",TIMEVALUE(Raw_Data!I1796))</f>
        <v>0.38055555555555554</v>
      </c>
      <c r="L1796" s="15">
        <f>IF(Raw_Data!J1796="","",TIMEVALUE(Raw_Data!J1796))</f>
        <v>0.74097222222222225</v>
      </c>
      <c r="M1796" s="13">
        <f>Raw_Data!K1796</f>
        <v>8.66</v>
      </c>
      <c r="N1796" s="13">
        <f>Raw_Data!L1796</f>
        <v>27</v>
      </c>
      <c r="O1796" s="13">
        <f>Raw_Data!M1796</f>
        <v>20</v>
      </c>
      <c r="P1796" s="13">
        <f t="shared" si="114"/>
        <v>7</v>
      </c>
      <c r="Q1796" s="13">
        <f>Raw_Data!O1796</f>
        <v>27</v>
      </c>
      <c r="R1796" s="16">
        <f t="shared" si="115"/>
        <v>74.074074074074076</v>
      </c>
      <c r="S1796" s="16">
        <f>Raw_Data!Q1796</f>
        <v>74.099999999999994</v>
      </c>
      <c r="T1796" s="17">
        <f>Raw_Data!R1796</f>
        <v>0.66</v>
      </c>
      <c r="U1796" s="13" t="str">
        <f>Raw_Data!S1796</f>
        <v>Medium</v>
      </c>
      <c r="V1796" s="13" t="str">
        <f>Raw_Data!T1796</f>
        <v>Pending</v>
      </c>
    </row>
    <row r="1797" spans="1:22" x14ac:dyDescent="0.3">
      <c r="A1797" s="13" t="str">
        <f>Raw_Data!A1797</f>
        <v>EMP016</v>
      </c>
      <c r="B1797" s="13" t="str">
        <f>Raw_Data!B1797</f>
        <v>Pooja Saha</v>
      </c>
      <c r="C1797" s="13" t="str">
        <f>Raw_Data!C1797</f>
        <v>Operations</v>
      </c>
      <c r="D1797" s="13" t="str">
        <f>Raw_Data!D1797</f>
        <v>Process Executive</v>
      </c>
      <c r="E1797" s="13" t="str">
        <f>Raw_Data!E1797</f>
        <v>Durgapur</v>
      </c>
      <c r="F1797" s="13" t="str">
        <f>Raw_Data!F1797</f>
        <v>Amit Roy</v>
      </c>
      <c r="G1797" s="14">
        <f>DATE(VALUE(RIGHT(Raw_Data!G1797,4)),VALUE(MID(Raw_Data!G1797,4,2)),VALUE(LEFT(Raw_Data!G1797,2)))</f>
        <v>46217</v>
      </c>
      <c r="H1797" s="13" t="str">
        <f t="shared" si="112"/>
        <v>Jul-2026</v>
      </c>
      <c r="I1797" s="13" t="str">
        <f t="shared" si="113"/>
        <v>Tue</v>
      </c>
      <c r="J1797" s="13" t="str">
        <f>Raw_Data!H1797</f>
        <v>Present</v>
      </c>
      <c r="K1797" s="15">
        <f>IF(Raw_Data!I1797="","",TIMEVALUE(Raw_Data!I1797))</f>
        <v>0.38611111111111113</v>
      </c>
      <c r="L1797" s="15">
        <f>IF(Raw_Data!J1797="","",TIMEVALUE(Raw_Data!J1797))</f>
        <v>0.77569444444444446</v>
      </c>
      <c r="M1797" s="13">
        <f>Raw_Data!K1797</f>
        <v>9.36</v>
      </c>
      <c r="N1797" s="13">
        <f>Raw_Data!L1797</f>
        <v>21</v>
      </c>
      <c r="O1797" s="13">
        <f>Raw_Data!M1797</f>
        <v>20</v>
      </c>
      <c r="P1797" s="13">
        <f t="shared" si="114"/>
        <v>1</v>
      </c>
      <c r="Q1797" s="13">
        <f>Raw_Data!O1797</f>
        <v>21</v>
      </c>
      <c r="R1797" s="16">
        <f t="shared" si="115"/>
        <v>95.238095238095227</v>
      </c>
      <c r="S1797" s="16">
        <f>Raw_Data!Q1797</f>
        <v>95.2</v>
      </c>
      <c r="T1797" s="17">
        <f>Raw_Data!R1797</f>
        <v>1.36</v>
      </c>
      <c r="U1797" s="13" t="str">
        <f>Raw_Data!S1797</f>
        <v>Medium</v>
      </c>
      <c r="V1797" s="13" t="str">
        <f>Raw_Data!T1797</f>
        <v>In Progress</v>
      </c>
    </row>
    <row r="1798" spans="1:22" x14ac:dyDescent="0.3">
      <c r="A1798" s="13" t="str">
        <f>Raw_Data!A1798</f>
        <v>EMP017</v>
      </c>
      <c r="B1798" s="13" t="str">
        <f>Raw_Data!B1798</f>
        <v>Abhishek Paul</v>
      </c>
      <c r="C1798" s="13" t="str">
        <f>Raw_Data!C1798</f>
        <v>Operations</v>
      </c>
      <c r="D1798" s="13" t="str">
        <f>Raw_Data!D1798</f>
        <v>Process Executive</v>
      </c>
      <c r="E1798" s="13" t="str">
        <f>Raw_Data!E1798</f>
        <v>Durgapur</v>
      </c>
      <c r="F1798" s="13" t="str">
        <f>Raw_Data!F1798</f>
        <v>Amit Roy</v>
      </c>
      <c r="G1798" s="14">
        <f>DATE(VALUE(RIGHT(Raw_Data!G1798,4)),VALUE(MID(Raw_Data!G1798,4,2)),VALUE(LEFT(Raw_Data!G1798,2)))</f>
        <v>46217</v>
      </c>
      <c r="H1798" s="13" t="str">
        <f t="shared" si="112"/>
        <v>Jul-2026</v>
      </c>
      <c r="I1798" s="13" t="str">
        <f t="shared" si="113"/>
        <v>Tue</v>
      </c>
      <c r="J1798" s="13" t="str">
        <f>Raw_Data!H1798</f>
        <v>Present</v>
      </c>
      <c r="K1798" s="15">
        <f>IF(Raw_Data!I1798="","",TIMEVALUE(Raw_Data!I1798))</f>
        <v>0.38194444444444442</v>
      </c>
      <c r="L1798" s="15">
        <f>IF(Raw_Data!J1798="","",TIMEVALUE(Raw_Data!J1798))</f>
        <v>0.73263888888888884</v>
      </c>
      <c r="M1798" s="13">
        <f>Raw_Data!K1798</f>
        <v>8.42</v>
      </c>
      <c r="N1798" s="13">
        <f>Raw_Data!L1798</f>
        <v>22</v>
      </c>
      <c r="O1798" s="13">
        <f>Raw_Data!M1798</f>
        <v>22</v>
      </c>
      <c r="P1798" s="13">
        <f t="shared" si="114"/>
        <v>0</v>
      </c>
      <c r="Q1798" s="13">
        <f>Raw_Data!O1798</f>
        <v>22</v>
      </c>
      <c r="R1798" s="16">
        <f t="shared" si="115"/>
        <v>100</v>
      </c>
      <c r="S1798" s="16">
        <f>Raw_Data!Q1798</f>
        <v>100</v>
      </c>
      <c r="T1798" s="17">
        <f>Raw_Data!R1798</f>
        <v>0.42</v>
      </c>
      <c r="U1798" s="13" t="str">
        <f>Raw_Data!S1798</f>
        <v>Low</v>
      </c>
      <c r="V1798" s="13" t="str">
        <f>Raw_Data!T1798</f>
        <v>Closed</v>
      </c>
    </row>
    <row r="1799" spans="1:22" x14ac:dyDescent="0.3">
      <c r="A1799" s="13" t="str">
        <f>Raw_Data!A1799</f>
        <v>EMP018</v>
      </c>
      <c r="B1799" s="13" t="str">
        <f>Raw_Data!B1799</f>
        <v>Nandini Ghosh</v>
      </c>
      <c r="C1799" s="13" t="str">
        <f>Raw_Data!C1799</f>
        <v>Finance</v>
      </c>
      <c r="D1799" s="13" t="str">
        <f>Raw_Data!D1799</f>
        <v>Finance Executive</v>
      </c>
      <c r="E1799" s="13" t="str">
        <f>Raw_Data!E1799</f>
        <v>Durgapur</v>
      </c>
      <c r="F1799" s="13" t="str">
        <f>Raw_Data!F1799</f>
        <v>Neha Sen</v>
      </c>
      <c r="G1799" s="14">
        <f>DATE(VALUE(RIGHT(Raw_Data!G1799,4)),VALUE(MID(Raw_Data!G1799,4,2)),VALUE(LEFT(Raw_Data!G1799,2)))</f>
        <v>46217</v>
      </c>
      <c r="H1799" s="13" t="str">
        <f t="shared" si="112"/>
        <v>Jul-2026</v>
      </c>
      <c r="I1799" s="13" t="str">
        <f t="shared" si="113"/>
        <v>Tue</v>
      </c>
      <c r="J1799" s="13" t="str">
        <f>Raw_Data!H1799</f>
        <v>Present</v>
      </c>
      <c r="K1799" s="15">
        <f>IF(Raw_Data!I1799="","",TIMEVALUE(Raw_Data!I1799))</f>
        <v>0.37569444444444444</v>
      </c>
      <c r="L1799" s="15">
        <f>IF(Raw_Data!J1799="","",TIMEVALUE(Raw_Data!J1799))</f>
        <v>0.72013888888888888</v>
      </c>
      <c r="M1799" s="13">
        <f>Raw_Data!K1799</f>
        <v>8.27</v>
      </c>
      <c r="N1799" s="13">
        <f>Raw_Data!L1799</f>
        <v>28</v>
      </c>
      <c r="O1799" s="13">
        <f>Raw_Data!M1799</f>
        <v>25</v>
      </c>
      <c r="P1799" s="13">
        <f t="shared" si="114"/>
        <v>3</v>
      </c>
      <c r="Q1799" s="13">
        <f>Raw_Data!O1799</f>
        <v>28</v>
      </c>
      <c r="R1799" s="16">
        <f t="shared" si="115"/>
        <v>89.285714285714292</v>
      </c>
      <c r="S1799" s="16">
        <f>Raw_Data!Q1799</f>
        <v>89.3</v>
      </c>
      <c r="T1799" s="17">
        <f>Raw_Data!R1799</f>
        <v>0.27</v>
      </c>
      <c r="U1799" s="13" t="str">
        <f>Raw_Data!S1799</f>
        <v>Low</v>
      </c>
      <c r="V1799" s="13" t="str">
        <f>Raw_Data!T1799</f>
        <v>In Progress</v>
      </c>
    </row>
    <row r="1800" spans="1:22" x14ac:dyDescent="0.3">
      <c r="A1800" s="13" t="str">
        <f>Raw_Data!A1800</f>
        <v>EMP019</v>
      </c>
      <c r="B1800" s="13" t="str">
        <f>Raw_Data!B1800</f>
        <v>Manish Kumar</v>
      </c>
      <c r="C1800" s="13" t="str">
        <f>Raw_Data!C1800</f>
        <v>Sales</v>
      </c>
      <c r="D1800" s="13" t="str">
        <f>Raw_Data!D1800</f>
        <v>Sales Executive</v>
      </c>
      <c r="E1800" s="13" t="str">
        <f>Raw_Data!E1800</f>
        <v>Durgapur</v>
      </c>
      <c r="F1800" s="13" t="str">
        <f>Raw_Data!F1800</f>
        <v>Sourav Das</v>
      </c>
      <c r="G1800" s="14">
        <f>DATE(VALUE(RIGHT(Raw_Data!G1800,4)),VALUE(MID(Raw_Data!G1800,4,2)),VALUE(LEFT(Raw_Data!G1800,2)))</f>
        <v>46217</v>
      </c>
      <c r="H1800" s="13" t="str">
        <f t="shared" si="112"/>
        <v>Jul-2026</v>
      </c>
      <c r="I1800" s="13" t="str">
        <f t="shared" si="113"/>
        <v>Tue</v>
      </c>
      <c r="J1800" s="13" t="str">
        <f>Raw_Data!H1800</f>
        <v>Present</v>
      </c>
      <c r="K1800" s="15">
        <f>IF(Raw_Data!I1800="","",TIMEVALUE(Raw_Data!I1800))</f>
        <v>0.3888888888888889</v>
      </c>
      <c r="L1800" s="15">
        <f>IF(Raw_Data!J1800="","",TIMEVALUE(Raw_Data!J1800))</f>
        <v>0.77430555555555558</v>
      </c>
      <c r="M1800" s="13">
        <f>Raw_Data!K1800</f>
        <v>9.26</v>
      </c>
      <c r="N1800" s="13">
        <f>Raw_Data!L1800</f>
        <v>21</v>
      </c>
      <c r="O1800" s="13">
        <f>Raw_Data!M1800</f>
        <v>16</v>
      </c>
      <c r="P1800" s="13">
        <f t="shared" si="114"/>
        <v>5</v>
      </c>
      <c r="Q1800" s="13">
        <f>Raw_Data!O1800</f>
        <v>21</v>
      </c>
      <c r="R1800" s="16">
        <f t="shared" si="115"/>
        <v>76.19047619047619</v>
      </c>
      <c r="S1800" s="16">
        <f>Raw_Data!Q1800</f>
        <v>76.2</v>
      </c>
      <c r="T1800" s="17">
        <f>Raw_Data!R1800</f>
        <v>1.26</v>
      </c>
      <c r="U1800" s="13" t="str">
        <f>Raw_Data!S1800</f>
        <v>Critical</v>
      </c>
      <c r="V1800" s="13" t="str">
        <f>Raw_Data!T1800</f>
        <v>Pending</v>
      </c>
    </row>
    <row r="1801" spans="1:22" x14ac:dyDescent="0.3">
      <c r="A1801" s="13" t="str">
        <f>Raw_Data!A1801</f>
        <v>EMP020</v>
      </c>
      <c r="B1801" s="13" t="str">
        <f>Raw_Data!B1801</f>
        <v>Riya Chatterjee</v>
      </c>
      <c r="C1801" s="13" t="str">
        <f>Raw_Data!C1801</f>
        <v>Customer Support</v>
      </c>
      <c r="D1801" s="13" t="str">
        <f>Raw_Data!D1801</f>
        <v>Support Executive</v>
      </c>
      <c r="E1801" s="13" t="str">
        <f>Raw_Data!E1801</f>
        <v>Durgapur</v>
      </c>
      <c r="F1801" s="13" t="str">
        <f>Raw_Data!F1801</f>
        <v>Ritu Ghosh</v>
      </c>
      <c r="G1801" s="14">
        <f>DATE(VALUE(RIGHT(Raw_Data!G1801,4)),VALUE(MID(Raw_Data!G1801,4,2)),VALUE(LEFT(Raw_Data!G1801,2)))</f>
        <v>46217</v>
      </c>
      <c r="H1801" s="13" t="str">
        <f t="shared" si="112"/>
        <v>Jul-2026</v>
      </c>
      <c r="I1801" s="13" t="str">
        <f t="shared" si="113"/>
        <v>Tue</v>
      </c>
      <c r="J1801" s="13" t="str">
        <f>Raw_Data!H1801</f>
        <v>Present</v>
      </c>
      <c r="K1801" s="15">
        <f>IF(Raw_Data!I1801="","",TIMEVALUE(Raw_Data!I1801))</f>
        <v>0.37638888888888888</v>
      </c>
      <c r="L1801" s="15">
        <f>IF(Raw_Data!J1801="","",TIMEVALUE(Raw_Data!J1801))</f>
        <v>0.75</v>
      </c>
      <c r="M1801" s="13">
        <f>Raw_Data!K1801</f>
        <v>8.98</v>
      </c>
      <c r="N1801" s="13">
        <f>Raw_Data!L1801</f>
        <v>35</v>
      </c>
      <c r="O1801" s="13">
        <f>Raw_Data!M1801</f>
        <v>34</v>
      </c>
      <c r="P1801" s="13">
        <f t="shared" si="114"/>
        <v>1</v>
      </c>
      <c r="Q1801" s="13">
        <f>Raw_Data!O1801</f>
        <v>35</v>
      </c>
      <c r="R1801" s="16">
        <f t="shared" si="115"/>
        <v>97.142857142857139</v>
      </c>
      <c r="S1801" s="16">
        <f>Raw_Data!Q1801</f>
        <v>97.1</v>
      </c>
      <c r="T1801" s="17">
        <f>Raw_Data!R1801</f>
        <v>0.98</v>
      </c>
      <c r="U1801" s="13" t="str">
        <f>Raw_Data!S1801</f>
        <v>High</v>
      </c>
      <c r="V1801" s="13" t="str">
        <f>Raw_Data!T1801</f>
        <v>In Progress</v>
      </c>
    </row>
    <row r="1802" spans="1:22" x14ac:dyDescent="0.3">
      <c r="A1802" s="13" t="str">
        <f>Raw_Data!A1802</f>
        <v>EMP001</v>
      </c>
      <c r="B1802" s="13" t="str">
        <f>Raw_Data!B1802</f>
        <v>Aarav Sharma</v>
      </c>
      <c r="C1802" s="13" t="str">
        <f>Raw_Data!C1802</f>
        <v>Operations</v>
      </c>
      <c r="D1802" s="13" t="str">
        <f>Raw_Data!D1802</f>
        <v>MIS Executive</v>
      </c>
      <c r="E1802" s="13" t="str">
        <f>Raw_Data!E1802</f>
        <v>Kolkata</v>
      </c>
      <c r="F1802" s="13" t="str">
        <f>Raw_Data!F1802</f>
        <v>Amit Roy</v>
      </c>
      <c r="G1802" s="14">
        <f>DATE(VALUE(RIGHT(Raw_Data!G1802,4)),VALUE(MID(Raw_Data!G1802,4,2)),VALUE(LEFT(Raw_Data!G1802,2)))</f>
        <v>46218</v>
      </c>
      <c r="H1802" s="13" t="str">
        <f t="shared" si="112"/>
        <v>Jul-2026</v>
      </c>
      <c r="I1802" s="13" t="str">
        <f t="shared" si="113"/>
        <v>Wed</v>
      </c>
      <c r="J1802" s="13" t="str">
        <f>Raw_Data!H1802</f>
        <v>Present</v>
      </c>
      <c r="K1802" s="15">
        <f>IF(Raw_Data!I1802="","",TIMEVALUE(Raw_Data!I1802))</f>
        <v>0.38611111111111113</v>
      </c>
      <c r="L1802" s="15">
        <f>IF(Raw_Data!J1802="","",TIMEVALUE(Raw_Data!J1802))</f>
        <v>0.71597222222222223</v>
      </c>
      <c r="M1802" s="13">
        <f>Raw_Data!K1802</f>
        <v>7.93</v>
      </c>
      <c r="N1802" s="13">
        <f>Raw_Data!L1802</f>
        <v>24</v>
      </c>
      <c r="O1802" s="13">
        <f>Raw_Data!M1802</f>
        <v>23</v>
      </c>
      <c r="P1802" s="13">
        <f t="shared" si="114"/>
        <v>1</v>
      </c>
      <c r="Q1802" s="13">
        <f>Raw_Data!O1802</f>
        <v>24</v>
      </c>
      <c r="R1802" s="16">
        <f t="shared" si="115"/>
        <v>95.833333333333343</v>
      </c>
      <c r="S1802" s="16">
        <f>Raw_Data!Q1802</f>
        <v>95.8</v>
      </c>
      <c r="T1802" s="17">
        <f>Raw_Data!R1802</f>
        <v>0</v>
      </c>
      <c r="U1802" s="13" t="str">
        <f>Raw_Data!S1802</f>
        <v>Medium</v>
      </c>
      <c r="V1802" s="13" t="str">
        <f>Raw_Data!T1802</f>
        <v>In Progress</v>
      </c>
    </row>
    <row r="1803" spans="1:22" x14ac:dyDescent="0.3">
      <c r="A1803" s="13" t="str">
        <f>Raw_Data!A1803</f>
        <v>EMP002</v>
      </c>
      <c r="B1803" s="13" t="str">
        <f>Raw_Data!B1803</f>
        <v>Priya Singh</v>
      </c>
      <c r="C1803" s="13" t="str">
        <f>Raw_Data!C1803</f>
        <v>Operations</v>
      </c>
      <c r="D1803" s="13" t="str">
        <f>Raw_Data!D1803</f>
        <v>Process Executive</v>
      </c>
      <c r="E1803" s="13" t="str">
        <f>Raw_Data!E1803</f>
        <v>Kolkata</v>
      </c>
      <c r="F1803" s="13" t="str">
        <f>Raw_Data!F1803</f>
        <v>Amit Roy</v>
      </c>
      <c r="G1803" s="14">
        <f>DATE(VALUE(RIGHT(Raw_Data!G1803,4)),VALUE(MID(Raw_Data!G1803,4,2)),VALUE(LEFT(Raw_Data!G1803,2)))</f>
        <v>46218</v>
      </c>
      <c r="H1803" s="13" t="str">
        <f t="shared" si="112"/>
        <v>Jul-2026</v>
      </c>
      <c r="I1803" s="13" t="str">
        <f t="shared" si="113"/>
        <v>Wed</v>
      </c>
      <c r="J1803" s="13" t="str">
        <f>Raw_Data!H1803</f>
        <v>Present</v>
      </c>
      <c r="K1803" s="15">
        <f>IF(Raw_Data!I1803="","",TIMEVALUE(Raw_Data!I1803))</f>
        <v>0.38194444444444442</v>
      </c>
      <c r="L1803" s="15">
        <f>IF(Raw_Data!J1803="","",TIMEVALUE(Raw_Data!J1803))</f>
        <v>0.76111111111111107</v>
      </c>
      <c r="M1803" s="13">
        <f>Raw_Data!K1803</f>
        <v>9.1</v>
      </c>
      <c r="N1803" s="13">
        <f>Raw_Data!L1803</f>
        <v>27</v>
      </c>
      <c r="O1803" s="13">
        <f>Raw_Data!M1803</f>
        <v>19</v>
      </c>
      <c r="P1803" s="13">
        <f t="shared" si="114"/>
        <v>8</v>
      </c>
      <c r="Q1803" s="13">
        <f>Raw_Data!O1803</f>
        <v>27</v>
      </c>
      <c r="R1803" s="16">
        <f t="shared" si="115"/>
        <v>70.370370370370367</v>
      </c>
      <c r="S1803" s="16">
        <f>Raw_Data!Q1803</f>
        <v>70.400000000000006</v>
      </c>
      <c r="T1803" s="17">
        <f>Raw_Data!R1803</f>
        <v>1.1000000000000001</v>
      </c>
      <c r="U1803" s="13" t="str">
        <f>Raw_Data!S1803</f>
        <v>Medium</v>
      </c>
      <c r="V1803" s="13" t="str">
        <f>Raw_Data!T1803</f>
        <v>Backlog</v>
      </c>
    </row>
    <row r="1804" spans="1:22" x14ac:dyDescent="0.3">
      <c r="A1804" s="13" t="str">
        <f>Raw_Data!A1804</f>
        <v>EMP003</v>
      </c>
      <c r="B1804" s="13" t="str">
        <f>Raw_Data!B1804</f>
        <v>Rahul Verma</v>
      </c>
      <c r="C1804" s="13" t="str">
        <f>Raw_Data!C1804</f>
        <v>Operations</v>
      </c>
      <c r="D1804" s="13" t="str">
        <f>Raw_Data!D1804</f>
        <v>Process Executive</v>
      </c>
      <c r="E1804" s="13" t="str">
        <f>Raw_Data!E1804</f>
        <v>Kolkata</v>
      </c>
      <c r="F1804" s="13" t="str">
        <f>Raw_Data!F1804</f>
        <v>Amit Roy</v>
      </c>
      <c r="G1804" s="14">
        <f>DATE(VALUE(RIGHT(Raw_Data!G1804,4)),VALUE(MID(Raw_Data!G1804,4,2)),VALUE(LEFT(Raw_Data!G1804,2)))</f>
        <v>46218</v>
      </c>
      <c r="H1804" s="13" t="str">
        <f t="shared" si="112"/>
        <v>Jul-2026</v>
      </c>
      <c r="I1804" s="13" t="str">
        <f t="shared" si="113"/>
        <v>Wed</v>
      </c>
      <c r="J1804" s="13" t="str">
        <f>Raw_Data!H1804</f>
        <v>Present</v>
      </c>
      <c r="K1804" s="15">
        <f>IF(Raw_Data!I1804="","",TIMEVALUE(Raw_Data!I1804))</f>
        <v>0.42083333333333334</v>
      </c>
      <c r="L1804" s="15">
        <f>IF(Raw_Data!J1804="","",TIMEVALUE(Raw_Data!J1804))</f>
        <v>0.73055555555555551</v>
      </c>
      <c r="M1804" s="13">
        <f>Raw_Data!K1804</f>
        <v>7.44</v>
      </c>
      <c r="N1804" s="13">
        <f>Raw_Data!L1804</f>
        <v>18</v>
      </c>
      <c r="O1804" s="13">
        <f>Raw_Data!M1804</f>
        <v>14</v>
      </c>
      <c r="P1804" s="13">
        <f t="shared" si="114"/>
        <v>4</v>
      </c>
      <c r="Q1804" s="13">
        <f>Raw_Data!O1804</f>
        <v>18</v>
      </c>
      <c r="R1804" s="16">
        <f t="shared" si="115"/>
        <v>77.777777777777786</v>
      </c>
      <c r="S1804" s="16">
        <f>Raw_Data!Q1804</f>
        <v>77.8</v>
      </c>
      <c r="T1804" s="17">
        <f>Raw_Data!R1804</f>
        <v>0</v>
      </c>
      <c r="U1804" s="13" t="str">
        <f>Raw_Data!S1804</f>
        <v>Low</v>
      </c>
      <c r="V1804" s="13" t="str">
        <f>Raw_Data!T1804</f>
        <v>Pending</v>
      </c>
    </row>
    <row r="1805" spans="1:22" x14ac:dyDescent="0.3">
      <c r="A1805" s="13" t="str">
        <f>Raw_Data!A1805</f>
        <v>EMP004</v>
      </c>
      <c r="B1805" s="13" t="str">
        <f>Raw_Data!B1805</f>
        <v>Sneha Das</v>
      </c>
      <c r="C1805" s="13" t="str">
        <f>Raw_Data!C1805</f>
        <v>Operations</v>
      </c>
      <c r="D1805" s="13" t="str">
        <f>Raw_Data!D1805</f>
        <v>Senior Executive</v>
      </c>
      <c r="E1805" s="13" t="str">
        <f>Raw_Data!E1805</f>
        <v>Kolkata</v>
      </c>
      <c r="F1805" s="13" t="str">
        <f>Raw_Data!F1805</f>
        <v>Amit Roy</v>
      </c>
      <c r="G1805" s="14">
        <f>DATE(VALUE(RIGHT(Raw_Data!G1805,4)),VALUE(MID(Raw_Data!G1805,4,2)),VALUE(LEFT(Raw_Data!G1805,2)))</f>
        <v>46218</v>
      </c>
      <c r="H1805" s="13" t="str">
        <f t="shared" si="112"/>
        <v>Jul-2026</v>
      </c>
      <c r="I1805" s="13" t="str">
        <f t="shared" si="113"/>
        <v>Wed</v>
      </c>
      <c r="J1805" s="13" t="str">
        <f>Raw_Data!H1805</f>
        <v>Present</v>
      </c>
      <c r="K1805" s="15">
        <f>IF(Raw_Data!I1805="","",TIMEVALUE(Raw_Data!I1805))</f>
        <v>0.38472222222222224</v>
      </c>
      <c r="L1805" s="15">
        <f>IF(Raw_Data!J1805="","",TIMEVALUE(Raw_Data!J1805))</f>
        <v>0.76249999999999996</v>
      </c>
      <c r="M1805" s="13">
        <f>Raw_Data!K1805</f>
        <v>9.07</v>
      </c>
      <c r="N1805" s="13">
        <f>Raw_Data!L1805</f>
        <v>20</v>
      </c>
      <c r="O1805" s="13">
        <f>Raw_Data!M1805</f>
        <v>15</v>
      </c>
      <c r="P1805" s="13">
        <f t="shared" si="114"/>
        <v>5</v>
      </c>
      <c r="Q1805" s="13">
        <f>Raw_Data!O1805</f>
        <v>20</v>
      </c>
      <c r="R1805" s="16">
        <f t="shared" si="115"/>
        <v>75</v>
      </c>
      <c r="S1805" s="16">
        <f>Raw_Data!Q1805</f>
        <v>75</v>
      </c>
      <c r="T1805" s="17">
        <f>Raw_Data!R1805</f>
        <v>1.07</v>
      </c>
      <c r="U1805" s="13" t="str">
        <f>Raw_Data!S1805</f>
        <v>High</v>
      </c>
      <c r="V1805" s="13" t="str">
        <f>Raw_Data!T1805</f>
        <v>Pending</v>
      </c>
    </row>
    <row r="1806" spans="1:22" x14ac:dyDescent="0.3">
      <c r="A1806" s="13" t="str">
        <f>Raw_Data!A1806</f>
        <v>EMP005</v>
      </c>
      <c r="B1806" s="13" t="str">
        <f>Raw_Data!B1806</f>
        <v>Vikram Patel</v>
      </c>
      <c r="C1806" s="13" t="str">
        <f>Raw_Data!C1806</f>
        <v>Operations</v>
      </c>
      <c r="D1806" s="13" t="str">
        <f>Raw_Data!D1806</f>
        <v>Process Executive</v>
      </c>
      <c r="E1806" s="13" t="str">
        <f>Raw_Data!E1806</f>
        <v>Kolkata</v>
      </c>
      <c r="F1806" s="13" t="str">
        <f>Raw_Data!F1806</f>
        <v>Amit Roy</v>
      </c>
      <c r="G1806" s="14">
        <f>DATE(VALUE(RIGHT(Raw_Data!G1806,4)),VALUE(MID(Raw_Data!G1806,4,2)),VALUE(LEFT(Raw_Data!G1806,2)))</f>
        <v>46218</v>
      </c>
      <c r="H1806" s="13" t="str">
        <f t="shared" si="112"/>
        <v>Jul-2026</v>
      </c>
      <c r="I1806" s="13" t="str">
        <f t="shared" si="113"/>
        <v>Wed</v>
      </c>
      <c r="J1806" s="13" t="str">
        <f>Raw_Data!H1806</f>
        <v>Present</v>
      </c>
      <c r="K1806" s="15">
        <f>IF(Raw_Data!I1806="","",TIMEVALUE(Raw_Data!I1806))</f>
        <v>0.41666666666666669</v>
      </c>
      <c r="L1806" s="15">
        <f>IF(Raw_Data!J1806="","",TIMEVALUE(Raw_Data!J1806))</f>
        <v>0.7416666666666667</v>
      </c>
      <c r="M1806" s="13">
        <f>Raw_Data!K1806</f>
        <v>7.8</v>
      </c>
      <c r="N1806" s="13">
        <f>Raw_Data!L1806</f>
        <v>20</v>
      </c>
      <c r="O1806" s="13">
        <f>Raw_Data!M1806</f>
        <v>18</v>
      </c>
      <c r="P1806" s="13">
        <f t="shared" si="114"/>
        <v>2</v>
      </c>
      <c r="Q1806" s="13">
        <f>Raw_Data!O1806</f>
        <v>20</v>
      </c>
      <c r="R1806" s="16">
        <f t="shared" si="115"/>
        <v>90</v>
      </c>
      <c r="S1806" s="16">
        <f>Raw_Data!Q1806</f>
        <v>90</v>
      </c>
      <c r="T1806" s="17">
        <f>Raw_Data!R1806</f>
        <v>0</v>
      </c>
      <c r="U1806" s="13" t="str">
        <f>Raw_Data!S1806</f>
        <v>Low</v>
      </c>
      <c r="V1806" s="13" t="str">
        <f>Raw_Data!T1806</f>
        <v>In Progress</v>
      </c>
    </row>
    <row r="1807" spans="1:22" x14ac:dyDescent="0.3">
      <c r="A1807" s="13" t="str">
        <f>Raw_Data!A1807</f>
        <v>EMP006</v>
      </c>
      <c r="B1807" s="13" t="str">
        <f>Raw_Data!B1807</f>
        <v>Ananya Gupta</v>
      </c>
      <c r="C1807" s="13" t="str">
        <f>Raw_Data!C1807</f>
        <v>Finance</v>
      </c>
      <c r="D1807" s="13" t="str">
        <f>Raw_Data!D1807</f>
        <v>Finance Executive</v>
      </c>
      <c r="E1807" s="13" t="str">
        <f>Raw_Data!E1807</f>
        <v>Kolkata</v>
      </c>
      <c r="F1807" s="13" t="str">
        <f>Raw_Data!F1807</f>
        <v>Neha Sen</v>
      </c>
      <c r="G1807" s="14">
        <f>DATE(VALUE(RIGHT(Raw_Data!G1807,4)),VALUE(MID(Raw_Data!G1807,4,2)),VALUE(LEFT(Raw_Data!G1807,2)))</f>
        <v>46218</v>
      </c>
      <c r="H1807" s="13" t="str">
        <f t="shared" si="112"/>
        <v>Jul-2026</v>
      </c>
      <c r="I1807" s="13" t="str">
        <f t="shared" si="113"/>
        <v>Wed</v>
      </c>
      <c r="J1807" s="13" t="str">
        <f>Raw_Data!H1807</f>
        <v>Present</v>
      </c>
      <c r="K1807" s="15">
        <f>IF(Raw_Data!I1807="","",TIMEVALUE(Raw_Data!I1807))</f>
        <v>0.3888888888888889</v>
      </c>
      <c r="L1807" s="15">
        <f>IF(Raw_Data!J1807="","",TIMEVALUE(Raw_Data!J1807))</f>
        <v>0.71875</v>
      </c>
      <c r="M1807" s="13">
        <f>Raw_Data!K1807</f>
        <v>7.92</v>
      </c>
      <c r="N1807" s="13">
        <f>Raw_Data!L1807</f>
        <v>18</v>
      </c>
      <c r="O1807" s="13">
        <f>Raw_Data!M1807</f>
        <v>18</v>
      </c>
      <c r="P1807" s="13">
        <f t="shared" si="114"/>
        <v>0</v>
      </c>
      <c r="Q1807" s="13">
        <f>Raw_Data!O1807</f>
        <v>18</v>
      </c>
      <c r="R1807" s="16">
        <f t="shared" si="115"/>
        <v>100</v>
      </c>
      <c r="S1807" s="16">
        <f>Raw_Data!Q1807</f>
        <v>100</v>
      </c>
      <c r="T1807" s="17">
        <f>Raw_Data!R1807</f>
        <v>0</v>
      </c>
      <c r="U1807" s="13" t="str">
        <f>Raw_Data!S1807</f>
        <v>Low</v>
      </c>
      <c r="V1807" s="13" t="str">
        <f>Raw_Data!T1807</f>
        <v>Closed</v>
      </c>
    </row>
    <row r="1808" spans="1:22" x14ac:dyDescent="0.3">
      <c r="A1808" s="13" t="str">
        <f>Raw_Data!A1808</f>
        <v>EMP007</v>
      </c>
      <c r="B1808" s="13" t="str">
        <f>Raw_Data!B1808</f>
        <v>Rohan Mehta</v>
      </c>
      <c r="C1808" s="13" t="str">
        <f>Raw_Data!C1808</f>
        <v>Finance</v>
      </c>
      <c r="D1808" s="13" t="str">
        <f>Raw_Data!D1808</f>
        <v>Accounts Executive</v>
      </c>
      <c r="E1808" s="13" t="str">
        <f>Raw_Data!E1808</f>
        <v>Kolkata</v>
      </c>
      <c r="F1808" s="13" t="str">
        <f>Raw_Data!F1808</f>
        <v>Neha Sen</v>
      </c>
      <c r="G1808" s="14">
        <f>DATE(VALUE(RIGHT(Raw_Data!G1808,4)),VALUE(MID(Raw_Data!G1808,4,2)),VALUE(LEFT(Raw_Data!G1808,2)))</f>
        <v>46218</v>
      </c>
      <c r="H1808" s="13" t="str">
        <f t="shared" si="112"/>
        <v>Jul-2026</v>
      </c>
      <c r="I1808" s="13" t="str">
        <f t="shared" si="113"/>
        <v>Wed</v>
      </c>
      <c r="J1808" s="13" t="str">
        <f>Raw_Data!H1808</f>
        <v>Present</v>
      </c>
      <c r="K1808" s="15">
        <f>IF(Raw_Data!I1808="","",TIMEVALUE(Raw_Data!I1808))</f>
        <v>0.38680555555555557</v>
      </c>
      <c r="L1808" s="15">
        <f>IF(Raw_Data!J1808="","",TIMEVALUE(Raw_Data!J1808))</f>
        <v>0.7368055555555556</v>
      </c>
      <c r="M1808" s="13">
        <f>Raw_Data!K1808</f>
        <v>8.41</v>
      </c>
      <c r="N1808" s="13">
        <f>Raw_Data!L1808</f>
        <v>14</v>
      </c>
      <c r="O1808" s="13">
        <f>Raw_Data!M1808</f>
        <v>13</v>
      </c>
      <c r="P1808" s="13">
        <f t="shared" si="114"/>
        <v>1</v>
      </c>
      <c r="Q1808" s="13">
        <f>Raw_Data!O1808</f>
        <v>14</v>
      </c>
      <c r="R1808" s="16">
        <f t="shared" si="115"/>
        <v>92.857142857142861</v>
      </c>
      <c r="S1808" s="16">
        <f>Raw_Data!Q1808</f>
        <v>92.9</v>
      </c>
      <c r="T1808" s="17">
        <f>Raw_Data!R1808</f>
        <v>0.41</v>
      </c>
      <c r="U1808" s="13" t="str">
        <f>Raw_Data!S1808</f>
        <v>Low</v>
      </c>
      <c r="V1808" s="13" t="str">
        <f>Raw_Data!T1808</f>
        <v>In Progress</v>
      </c>
    </row>
    <row r="1809" spans="1:22" x14ac:dyDescent="0.3">
      <c r="A1809" s="13" t="str">
        <f>Raw_Data!A1809</f>
        <v>EMP008</v>
      </c>
      <c r="B1809" s="13" t="str">
        <f>Raw_Data!B1809</f>
        <v>Ishita Roy</v>
      </c>
      <c r="C1809" s="13" t="str">
        <f>Raw_Data!C1809</f>
        <v>Finance</v>
      </c>
      <c r="D1809" s="13" t="str">
        <f>Raw_Data!D1809</f>
        <v>Finance Executive</v>
      </c>
      <c r="E1809" s="13" t="str">
        <f>Raw_Data!E1809</f>
        <v>Kolkata</v>
      </c>
      <c r="F1809" s="13" t="str">
        <f>Raw_Data!F1809</f>
        <v>Neha Sen</v>
      </c>
      <c r="G1809" s="14">
        <f>DATE(VALUE(RIGHT(Raw_Data!G1809,4)),VALUE(MID(Raw_Data!G1809,4,2)),VALUE(LEFT(Raw_Data!G1809,2)))</f>
        <v>46218</v>
      </c>
      <c r="H1809" s="13" t="str">
        <f t="shared" si="112"/>
        <v>Jul-2026</v>
      </c>
      <c r="I1809" s="13" t="str">
        <f t="shared" si="113"/>
        <v>Wed</v>
      </c>
      <c r="J1809" s="13" t="str">
        <f>Raw_Data!H1809</f>
        <v>Present</v>
      </c>
      <c r="K1809" s="15">
        <f>IF(Raw_Data!I1809="","",TIMEVALUE(Raw_Data!I1809))</f>
        <v>0.42708333333333331</v>
      </c>
      <c r="L1809" s="15">
        <f>IF(Raw_Data!J1809="","",TIMEVALUE(Raw_Data!J1809))</f>
        <v>0.74305555555555558</v>
      </c>
      <c r="M1809" s="13">
        <f>Raw_Data!K1809</f>
        <v>7.59</v>
      </c>
      <c r="N1809" s="13">
        <f>Raw_Data!L1809</f>
        <v>14</v>
      </c>
      <c r="O1809" s="13">
        <f>Raw_Data!M1809</f>
        <v>10</v>
      </c>
      <c r="P1809" s="13">
        <f t="shared" si="114"/>
        <v>4</v>
      </c>
      <c r="Q1809" s="13">
        <f>Raw_Data!O1809</f>
        <v>14</v>
      </c>
      <c r="R1809" s="16">
        <f t="shared" si="115"/>
        <v>71.428571428571431</v>
      </c>
      <c r="S1809" s="16">
        <f>Raw_Data!Q1809</f>
        <v>71.400000000000006</v>
      </c>
      <c r="T1809" s="17">
        <f>Raw_Data!R1809</f>
        <v>0</v>
      </c>
      <c r="U1809" s="13" t="str">
        <f>Raw_Data!S1809</f>
        <v>Medium</v>
      </c>
      <c r="V1809" s="13" t="str">
        <f>Raw_Data!T1809</f>
        <v>Pending</v>
      </c>
    </row>
    <row r="1810" spans="1:22" x14ac:dyDescent="0.3">
      <c r="A1810" s="13" t="str">
        <f>Raw_Data!A1810</f>
        <v>EMP009</v>
      </c>
      <c r="B1810" s="13" t="str">
        <f>Raw_Data!B1810</f>
        <v>Arjun Nair</v>
      </c>
      <c r="C1810" s="13" t="str">
        <f>Raw_Data!C1810</f>
        <v>Sales</v>
      </c>
      <c r="D1810" s="13" t="str">
        <f>Raw_Data!D1810</f>
        <v>Sales Executive</v>
      </c>
      <c r="E1810" s="13" t="str">
        <f>Raw_Data!E1810</f>
        <v>Kolkata</v>
      </c>
      <c r="F1810" s="13" t="str">
        <f>Raw_Data!F1810</f>
        <v>Sourav Das</v>
      </c>
      <c r="G1810" s="14">
        <f>DATE(VALUE(RIGHT(Raw_Data!G1810,4)),VALUE(MID(Raw_Data!G1810,4,2)),VALUE(LEFT(Raw_Data!G1810,2)))</f>
        <v>46218</v>
      </c>
      <c r="H1810" s="13" t="str">
        <f t="shared" si="112"/>
        <v>Jul-2026</v>
      </c>
      <c r="I1810" s="13" t="str">
        <f t="shared" si="113"/>
        <v>Wed</v>
      </c>
      <c r="J1810" s="13" t="str">
        <f>Raw_Data!H1810</f>
        <v>Present</v>
      </c>
      <c r="K1810" s="15">
        <f>IF(Raw_Data!I1810="","",TIMEVALUE(Raw_Data!I1810))</f>
        <v>0.4236111111111111</v>
      </c>
      <c r="L1810" s="15">
        <f>IF(Raw_Data!J1810="","",TIMEVALUE(Raw_Data!J1810))</f>
        <v>0.78680555555555554</v>
      </c>
      <c r="M1810" s="13">
        <f>Raw_Data!K1810</f>
        <v>8.73</v>
      </c>
      <c r="N1810" s="13">
        <f>Raw_Data!L1810</f>
        <v>16</v>
      </c>
      <c r="O1810" s="13">
        <f>Raw_Data!M1810</f>
        <v>15</v>
      </c>
      <c r="P1810" s="13">
        <f t="shared" si="114"/>
        <v>1</v>
      </c>
      <c r="Q1810" s="13">
        <f>Raw_Data!O1810</f>
        <v>16</v>
      </c>
      <c r="R1810" s="16">
        <f t="shared" si="115"/>
        <v>93.75</v>
      </c>
      <c r="S1810" s="16">
        <f>Raw_Data!Q1810</f>
        <v>93.8</v>
      </c>
      <c r="T1810" s="17">
        <f>Raw_Data!R1810</f>
        <v>0.73</v>
      </c>
      <c r="U1810" s="13" t="str">
        <f>Raw_Data!S1810</f>
        <v>Medium</v>
      </c>
      <c r="V1810" s="13" t="str">
        <f>Raw_Data!T1810</f>
        <v>In Progress</v>
      </c>
    </row>
    <row r="1811" spans="1:22" x14ac:dyDescent="0.3">
      <c r="A1811" s="13" t="str">
        <f>Raw_Data!A1811</f>
        <v>EMP010</v>
      </c>
      <c r="B1811" s="13" t="str">
        <f>Raw_Data!B1811</f>
        <v>Meera Kapoor</v>
      </c>
      <c r="C1811" s="13" t="str">
        <f>Raw_Data!C1811</f>
        <v>Sales</v>
      </c>
      <c r="D1811" s="13" t="str">
        <f>Raw_Data!D1811</f>
        <v>Sales Executive</v>
      </c>
      <c r="E1811" s="13" t="str">
        <f>Raw_Data!E1811</f>
        <v>Kolkata</v>
      </c>
      <c r="F1811" s="13" t="str">
        <f>Raw_Data!F1811</f>
        <v>Sourav Das</v>
      </c>
      <c r="G1811" s="14">
        <f>DATE(VALUE(RIGHT(Raw_Data!G1811,4)),VALUE(MID(Raw_Data!G1811,4,2)),VALUE(LEFT(Raw_Data!G1811,2)))</f>
        <v>46218</v>
      </c>
      <c r="H1811" s="13" t="str">
        <f t="shared" si="112"/>
        <v>Jul-2026</v>
      </c>
      <c r="I1811" s="13" t="str">
        <f t="shared" si="113"/>
        <v>Wed</v>
      </c>
      <c r="J1811" s="13" t="str">
        <f>Raw_Data!H1811</f>
        <v>Present</v>
      </c>
      <c r="K1811" s="15">
        <f>IF(Raw_Data!I1811="","",TIMEVALUE(Raw_Data!I1811))</f>
        <v>0.38194444444444442</v>
      </c>
      <c r="L1811" s="15">
        <f>IF(Raw_Data!J1811="","",TIMEVALUE(Raw_Data!J1811))</f>
        <v>0.7583333333333333</v>
      </c>
      <c r="M1811" s="13">
        <f>Raw_Data!K1811</f>
        <v>9.0399999999999991</v>
      </c>
      <c r="N1811" s="13">
        <f>Raw_Data!L1811</f>
        <v>19</v>
      </c>
      <c r="O1811" s="13">
        <f>Raw_Data!M1811</f>
        <v>16</v>
      </c>
      <c r="P1811" s="13">
        <f t="shared" si="114"/>
        <v>3</v>
      </c>
      <c r="Q1811" s="13">
        <f>Raw_Data!O1811</f>
        <v>19</v>
      </c>
      <c r="R1811" s="16">
        <f t="shared" si="115"/>
        <v>84.210526315789465</v>
      </c>
      <c r="S1811" s="16">
        <f>Raw_Data!Q1811</f>
        <v>84.2</v>
      </c>
      <c r="T1811" s="17">
        <f>Raw_Data!R1811</f>
        <v>1.04</v>
      </c>
      <c r="U1811" s="13" t="str">
        <f>Raw_Data!S1811</f>
        <v>Medium</v>
      </c>
      <c r="V1811" s="13" t="str">
        <f>Raw_Data!T1811</f>
        <v>In Progress</v>
      </c>
    </row>
    <row r="1812" spans="1:22" x14ac:dyDescent="0.3">
      <c r="A1812" s="13" t="str">
        <f>Raw_Data!A1812</f>
        <v>EMP011</v>
      </c>
      <c r="B1812" s="13" t="str">
        <f>Raw_Data!B1812</f>
        <v>Karan Malhotra</v>
      </c>
      <c r="C1812" s="13" t="str">
        <f>Raw_Data!C1812</f>
        <v>Sales</v>
      </c>
      <c r="D1812" s="13" t="str">
        <f>Raw_Data!D1812</f>
        <v>Senior Executive</v>
      </c>
      <c r="E1812" s="13" t="str">
        <f>Raw_Data!E1812</f>
        <v>Kolkata</v>
      </c>
      <c r="F1812" s="13" t="str">
        <f>Raw_Data!F1812</f>
        <v>Sourav Das</v>
      </c>
      <c r="G1812" s="14">
        <f>DATE(VALUE(RIGHT(Raw_Data!G1812,4)),VALUE(MID(Raw_Data!G1812,4,2)),VALUE(LEFT(Raw_Data!G1812,2)))</f>
        <v>46218</v>
      </c>
      <c r="H1812" s="13" t="str">
        <f t="shared" si="112"/>
        <v>Jul-2026</v>
      </c>
      <c r="I1812" s="13" t="str">
        <f t="shared" si="113"/>
        <v>Wed</v>
      </c>
      <c r="J1812" s="13" t="str">
        <f>Raw_Data!H1812</f>
        <v>Late</v>
      </c>
      <c r="K1812" s="15">
        <f>IF(Raw_Data!I1812="","",TIMEVALUE(Raw_Data!I1812))</f>
        <v>0.42916666666666664</v>
      </c>
      <c r="L1812" s="15">
        <f>IF(Raw_Data!J1812="","",TIMEVALUE(Raw_Data!J1812))</f>
        <v>0.79583333333333328</v>
      </c>
      <c r="M1812" s="13">
        <f>Raw_Data!K1812</f>
        <v>8.81</v>
      </c>
      <c r="N1812" s="13">
        <f>Raw_Data!L1812</f>
        <v>18</v>
      </c>
      <c r="O1812" s="13">
        <f>Raw_Data!M1812</f>
        <v>15</v>
      </c>
      <c r="P1812" s="13">
        <f t="shared" si="114"/>
        <v>3</v>
      </c>
      <c r="Q1812" s="13">
        <f>Raw_Data!O1812</f>
        <v>18</v>
      </c>
      <c r="R1812" s="16">
        <f t="shared" si="115"/>
        <v>83.333333333333343</v>
      </c>
      <c r="S1812" s="16">
        <f>Raw_Data!Q1812</f>
        <v>83.3</v>
      </c>
      <c r="T1812" s="17">
        <f>Raw_Data!R1812</f>
        <v>0.81</v>
      </c>
      <c r="U1812" s="13" t="str">
        <f>Raw_Data!S1812</f>
        <v>Low</v>
      </c>
      <c r="V1812" s="13" t="str">
        <f>Raw_Data!T1812</f>
        <v>In Progress</v>
      </c>
    </row>
    <row r="1813" spans="1:22" x14ac:dyDescent="0.3">
      <c r="A1813" s="13" t="str">
        <f>Raw_Data!A1813</f>
        <v>EMP012</v>
      </c>
      <c r="B1813" s="13" t="str">
        <f>Raw_Data!B1813</f>
        <v>Tanya Bose</v>
      </c>
      <c r="C1813" s="13" t="str">
        <f>Raw_Data!C1813</f>
        <v>HR</v>
      </c>
      <c r="D1813" s="13" t="str">
        <f>Raw_Data!D1813</f>
        <v>HR Executive</v>
      </c>
      <c r="E1813" s="13" t="str">
        <f>Raw_Data!E1813</f>
        <v>Kolkata</v>
      </c>
      <c r="F1813" s="13" t="str">
        <f>Raw_Data!F1813</f>
        <v>Ritu Ghosh</v>
      </c>
      <c r="G1813" s="14">
        <f>DATE(VALUE(RIGHT(Raw_Data!G1813,4)),VALUE(MID(Raw_Data!G1813,4,2)),VALUE(LEFT(Raw_Data!G1813,2)))</f>
        <v>46218</v>
      </c>
      <c r="H1813" s="13" t="str">
        <f t="shared" si="112"/>
        <v>Jul-2026</v>
      </c>
      <c r="I1813" s="13" t="str">
        <f t="shared" si="113"/>
        <v>Wed</v>
      </c>
      <c r="J1813" s="13" t="str">
        <f>Raw_Data!H1813</f>
        <v>Present</v>
      </c>
      <c r="K1813" s="15">
        <f>IF(Raw_Data!I1813="","",TIMEVALUE(Raw_Data!I1813))</f>
        <v>0.38194444444444442</v>
      </c>
      <c r="L1813" s="15">
        <f>IF(Raw_Data!J1813="","",TIMEVALUE(Raw_Data!J1813))</f>
        <v>0.77777777777777779</v>
      </c>
      <c r="M1813" s="13">
        <f>Raw_Data!K1813</f>
        <v>9.5</v>
      </c>
      <c r="N1813" s="13">
        <f>Raw_Data!L1813</f>
        <v>14</v>
      </c>
      <c r="O1813" s="13">
        <f>Raw_Data!M1813</f>
        <v>14</v>
      </c>
      <c r="P1813" s="13">
        <f t="shared" si="114"/>
        <v>0</v>
      </c>
      <c r="Q1813" s="13">
        <f>Raw_Data!O1813</f>
        <v>14</v>
      </c>
      <c r="R1813" s="16">
        <f t="shared" si="115"/>
        <v>100</v>
      </c>
      <c r="S1813" s="16">
        <f>Raw_Data!Q1813</f>
        <v>100</v>
      </c>
      <c r="T1813" s="17">
        <f>Raw_Data!R1813</f>
        <v>1.5</v>
      </c>
      <c r="U1813" s="13" t="str">
        <f>Raw_Data!S1813</f>
        <v>Low</v>
      </c>
      <c r="V1813" s="13" t="str">
        <f>Raw_Data!T1813</f>
        <v>Closed</v>
      </c>
    </row>
    <row r="1814" spans="1:22" x14ac:dyDescent="0.3">
      <c r="A1814" s="13" t="str">
        <f>Raw_Data!A1814</f>
        <v>EMP013</v>
      </c>
      <c r="B1814" s="13" t="str">
        <f>Raw_Data!B1814</f>
        <v>Aditya Jain</v>
      </c>
      <c r="C1814" s="13" t="str">
        <f>Raw_Data!C1814</f>
        <v>Customer Support</v>
      </c>
      <c r="D1814" s="13" t="str">
        <f>Raw_Data!D1814</f>
        <v>Support Executive</v>
      </c>
      <c r="E1814" s="13" t="str">
        <f>Raw_Data!E1814</f>
        <v>Kolkata</v>
      </c>
      <c r="F1814" s="13" t="str">
        <f>Raw_Data!F1814</f>
        <v>Ritu Ghosh</v>
      </c>
      <c r="G1814" s="14">
        <f>DATE(VALUE(RIGHT(Raw_Data!G1814,4)),VALUE(MID(Raw_Data!G1814,4,2)),VALUE(LEFT(Raw_Data!G1814,2)))</f>
        <v>46218</v>
      </c>
      <c r="H1814" s="13" t="str">
        <f t="shared" si="112"/>
        <v>Jul-2026</v>
      </c>
      <c r="I1814" s="13" t="str">
        <f t="shared" si="113"/>
        <v>Wed</v>
      </c>
      <c r="J1814" s="13" t="str">
        <f>Raw_Data!H1814</f>
        <v>Present</v>
      </c>
      <c r="K1814" s="15">
        <f>IF(Raw_Data!I1814="","",TIMEVALUE(Raw_Data!I1814))</f>
        <v>0.42222222222222222</v>
      </c>
      <c r="L1814" s="15">
        <f>IF(Raw_Data!J1814="","",TIMEVALUE(Raw_Data!J1814))</f>
        <v>0.74513888888888891</v>
      </c>
      <c r="M1814" s="13">
        <f>Raw_Data!K1814</f>
        <v>7.75</v>
      </c>
      <c r="N1814" s="13">
        <f>Raw_Data!L1814</f>
        <v>27</v>
      </c>
      <c r="O1814" s="13">
        <f>Raw_Data!M1814</f>
        <v>27</v>
      </c>
      <c r="P1814" s="13">
        <f t="shared" si="114"/>
        <v>0</v>
      </c>
      <c r="Q1814" s="13">
        <f>Raw_Data!O1814</f>
        <v>27</v>
      </c>
      <c r="R1814" s="16">
        <f t="shared" si="115"/>
        <v>100</v>
      </c>
      <c r="S1814" s="16">
        <f>Raw_Data!Q1814</f>
        <v>100</v>
      </c>
      <c r="T1814" s="17">
        <f>Raw_Data!R1814</f>
        <v>0</v>
      </c>
      <c r="U1814" s="13" t="str">
        <f>Raw_Data!S1814</f>
        <v>Low</v>
      </c>
      <c r="V1814" s="13" t="str">
        <f>Raw_Data!T1814</f>
        <v>Closed</v>
      </c>
    </row>
    <row r="1815" spans="1:22" x14ac:dyDescent="0.3">
      <c r="A1815" s="13" t="str">
        <f>Raw_Data!A1815</f>
        <v>EMP014</v>
      </c>
      <c r="B1815" s="13" t="str">
        <f>Raw_Data!B1815</f>
        <v>Neha Agarwal</v>
      </c>
      <c r="C1815" s="13" t="str">
        <f>Raw_Data!C1815</f>
        <v>Customer Support</v>
      </c>
      <c r="D1815" s="13" t="str">
        <f>Raw_Data!D1815</f>
        <v>Support Executive</v>
      </c>
      <c r="E1815" s="13" t="str">
        <f>Raw_Data!E1815</f>
        <v>Kolkata</v>
      </c>
      <c r="F1815" s="13" t="str">
        <f>Raw_Data!F1815</f>
        <v>Ritu Ghosh</v>
      </c>
      <c r="G1815" s="14">
        <f>DATE(VALUE(RIGHT(Raw_Data!G1815,4)),VALUE(MID(Raw_Data!G1815,4,2)),VALUE(LEFT(Raw_Data!G1815,2)))</f>
        <v>46218</v>
      </c>
      <c r="H1815" s="13" t="str">
        <f t="shared" si="112"/>
        <v>Jul-2026</v>
      </c>
      <c r="I1815" s="13" t="str">
        <f t="shared" si="113"/>
        <v>Wed</v>
      </c>
      <c r="J1815" s="13" t="str">
        <f>Raw_Data!H1815</f>
        <v>Present</v>
      </c>
      <c r="K1815" s="15">
        <f>IF(Raw_Data!I1815="","",TIMEVALUE(Raw_Data!I1815))</f>
        <v>0.38194444444444442</v>
      </c>
      <c r="L1815" s="15">
        <f>IF(Raw_Data!J1815="","",TIMEVALUE(Raw_Data!J1815))</f>
        <v>0.75416666666666665</v>
      </c>
      <c r="M1815" s="13">
        <f>Raw_Data!K1815</f>
        <v>8.94</v>
      </c>
      <c r="N1815" s="13">
        <f>Raw_Data!L1815</f>
        <v>39</v>
      </c>
      <c r="O1815" s="13">
        <f>Raw_Data!M1815</f>
        <v>39</v>
      </c>
      <c r="P1815" s="13">
        <f t="shared" si="114"/>
        <v>0</v>
      </c>
      <c r="Q1815" s="13">
        <f>Raw_Data!O1815</f>
        <v>39</v>
      </c>
      <c r="R1815" s="16">
        <f t="shared" si="115"/>
        <v>100</v>
      </c>
      <c r="S1815" s="16">
        <f>Raw_Data!Q1815</f>
        <v>100</v>
      </c>
      <c r="T1815" s="17">
        <f>Raw_Data!R1815</f>
        <v>0.94</v>
      </c>
      <c r="U1815" s="13" t="str">
        <f>Raw_Data!S1815</f>
        <v>Low</v>
      </c>
      <c r="V1815" s="13" t="str">
        <f>Raw_Data!T1815</f>
        <v>Closed</v>
      </c>
    </row>
    <row r="1816" spans="1:22" x14ac:dyDescent="0.3">
      <c r="A1816" s="13" t="str">
        <f>Raw_Data!A1816</f>
        <v>EMP015</v>
      </c>
      <c r="B1816" s="13" t="str">
        <f>Raw_Data!B1816</f>
        <v>Siddharth Roy</v>
      </c>
      <c r="C1816" s="13" t="str">
        <f>Raw_Data!C1816</f>
        <v>Customer Support</v>
      </c>
      <c r="D1816" s="13" t="str">
        <f>Raw_Data!D1816</f>
        <v>Senior Executive</v>
      </c>
      <c r="E1816" s="13" t="str">
        <f>Raw_Data!E1816</f>
        <v>Kolkata</v>
      </c>
      <c r="F1816" s="13" t="str">
        <f>Raw_Data!F1816</f>
        <v>Ritu Ghosh</v>
      </c>
      <c r="G1816" s="14">
        <f>DATE(VALUE(RIGHT(Raw_Data!G1816,4)),VALUE(MID(Raw_Data!G1816,4,2)),VALUE(LEFT(Raw_Data!G1816,2)))</f>
        <v>46218</v>
      </c>
      <c r="H1816" s="13" t="str">
        <f t="shared" si="112"/>
        <v>Jul-2026</v>
      </c>
      <c r="I1816" s="13" t="str">
        <f t="shared" si="113"/>
        <v>Wed</v>
      </c>
      <c r="J1816" s="13" t="str">
        <f>Raw_Data!H1816</f>
        <v>Present</v>
      </c>
      <c r="K1816" s="15">
        <f>IF(Raw_Data!I1816="","",TIMEVALUE(Raw_Data!I1816))</f>
        <v>0.3840277777777778</v>
      </c>
      <c r="L1816" s="15">
        <f>IF(Raw_Data!J1816="","",TIMEVALUE(Raw_Data!J1816))</f>
        <v>0.74027777777777781</v>
      </c>
      <c r="M1816" s="13">
        <f>Raw_Data!K1816</f>
        <v>8.5500000000000007</v>
      </c>
      <c r="N1816" s="13">
        <f>Raw_Data!L1816</f>
        <v>28</v>
      </c>
      <c r="O1816" s="13">
        <f>Raw_Data!M1816</f>
        <v>28</v>
      </c>
      <c r="P1816" s="13">
        <f t="shared" si="114"/>
        <v>0</v>
      </c>
      <c r="Q1816" s="13">
        <f>Raw_Data!O1816</f>
        <v>28</v>
      </c>
      <c r="R1816" s="16">
        <f t="shared" si="115"/>
        <v>100</v>
      </c>
      <c r="S1816" s="16">
        <f>Raw_Data!Q1816</f>
        <v>100</v>
      </c>
      <c r="T1816" s="17">
        <f>Raw_Data!R1816</f>
        <v>0.55000000000000004</v>
      </c>
      <c r="U1816" s="13" t="str">
        <f>Raw_Data!S1816</f>
        <v>Low</v>
      </c>
      <c r="V1816" s="13" t="str">
        <f>Raw_Data!T1816</f>
        <v>Closed</v>
      </c>
    </row>
    <row r="1817" spans="1:22" x14ac:dyDescent="0.3">
      <c r="A1817" s="13" t="str">
        <f>Raw_Data!A1817</f>
        <v>EMP016</v>
      </c>
      <c r="B1817" s="13" t="str">
        <f>Raw_Data!B1817</f>
        <v>Pooja Saha</v>
      </c>
      <c r="C1817" s="13" t="str">
        <f>Raw_Data!C1817</f>
        <v>Operations</v>
      </c>
      <c r="D1817" s="13" t="str">
        <f>Raw_Data!D1817</f>
        <v>Process Executive</v>
      </c>
      <c r="E1817" s="13" t="str">
        <f>Raw_Data!E1817</f>
        <v>Durgapur</v>
      </c>
      <c r="F1817" s="13" t="str">
        <f>Raw_Data!F1817</f>
        <v>Amit Roy</v>
      </c>
      <c r="G1817" s="14">
        <f>DATE(VALUE(RIGHT(Raw_Data!G1817,4)),VALUE(MID(Raw_Data!G1817,4,2)),VALUE(LEFT(Raw_Data!G1817,2)))</f>
        <v>46218</v>
      </c>
      <c r="H1817" s="13" t="str">
        <f t="shared" si="112"/>
        <v>Jul-2026</v>
      </c>
      <c r="I1817" s="13" t="str">
        <f t="shared" si="113"/>
        <v>Wed</v>
      </c>
      <c r="J1817" s="13" t="str">
        <f>Raw_Data!H1817</f>
        <v>Present</v>
      </c>
      <c r="K1817" s="15">
        <f>IF(Raw_Data!I1817="","",TIMEVALUE(Raw_Data!I1817))</f>
        <v>0.42430555555555555</v>
      </c>
      <c r="L1817" s="15">
        <f>IF(Raw_Data!J1817="","",TIMEVALUE(Raw_Data!J1817))</f>
        <v>0.78888888888888886</v>
      </c>
      <c r="M1817" s="13">
        <f>Raw_Data!K1817</f>
        <v>8.75</v>
      </c>
      <c r="N1817" s="13">
        <f>Raw_Data!L1817</f>
        <v>23</v>
      </c>
      <c r="O1817" s="13">
        <f>Raw_Data!M1817</f>
        <v>17</v>
      </c>
      <c r="P1817" s="13">
        <f t="shared" si="114"/>
        <v>6</v>
      </c>
      <c r="Q1817" s="13">
        <f>Raw_Data!O1817</f>
        <v>23</v>
      </c>
      <c r="R1817" s="16">
        <f t="shared" si="115"/>
        <v>73.91304347826086</v>
      </c>
      <c r="S1817" s="16">
        <f>Raw_Data!Q1817</f>
        <v>73.900000000000006</v>
      </c>
      <c r="T1817" s="17">
        <f>Raw_Data!R1817</f>
        <v>0.75</v>
      </c>
      <c r="U1817" s="13" t="str">
        <f>Raw_Data!S1817</f>
        <v>Medium</v>
      </c>
      <c r="V1817" s="13" t="str">
        <f>Raw_Data!T1817</f>
        <v>Pending</v>
      </c>
    </row>
    <row r="1818" spans="1:22" x14ac:dyDescent="0.3">
      <c r="A1818" s="13" t="str">
        <f>Raw_Data!A1818</f>
        <v>EMP017</v>
      </c>
      <c r="B1818" s="13" t="str">
        <f>Raw_Data!B1818</f>
        <v>Abhishek Paul</v>
      </c>
      <c r="C1818" s="13" t="str">
        <f>Raw_Data!C1818</f>
        <v>Operations</v>
      </c>
      <c r="D1818" s="13" t="str">
        <f>Raw_Data!D1818</f>
        <v>Process Executive</v>
      </c>
      <c r="E1818" s="13" t="str">
        <f>Raw_Data!E1818</f>
        <v>Durgapur</v>
      </c>
      <c r="F1818" s="13" t="str">
        <f>Raw_Data!F1818</f>
        <v>Amit Roy</v>
      </c>
      <c r="G1818" s="14">
        <f>DATE(VALUE(RIGHT(Raw_Data!G1818,4)),VALUE(MID(Raw_Data!G1818,4,2)),VALUE(LEFT(Raw_Data!G1818,2)))</f>
        <v>46218</v>
      </c>
      <c r="H1818" s="13" t="str">
        <f t="shared" si="112"/>
        <v>Jul-2026</v>
      </c>
      <c r="I1818" s="13" t="str">
        <f t="shared" si="113"/>
        <v>Wed</v>
      </c>
      <c r="J1818" s="13" t="str">
        <f>Raw_Data!H1818</f>
        <v>Present</v>
      </c>
      <c r="K1818" s="15">
        <f>IF(Raw_Data!I1818="","",TIMEVALUE(Raw_Data!I1818))</f>
        <v>0.37916666666666665</v>
      </c>
      <c r="L1818" s="15">
        <f>IF(Raw_Data!J1818="","",TIMEVALUE(Raw_Data!J1818))</f>
        <v>0.74513888888888891</v>
      </c>
      <c r="M1818" s="13">
        <f>Raw_Data!K1818</f>
        <v>8.7899999999999991</v>
      </c>
      <c r="N1818" s="13">
        <f>Raw_Data!L1818</f>
        <v>23</v>
      </c>
      <c r="O1818" s="13">
        <f>Raw_Data!M1818</f>
        <v>16</v>
      </c>
      <c r="P1818" s="13">
        <f t="shared" si="114"/>
        <v>7</v>
      </c>
      <c r="Q1818" s="13">
        <f>Raw_Data!O1818</f>
        <v>23</v>
      </c>
      <c r="R1818" s="16">
        <f t="shared" si="115"/>
        <v>69.565217391304344</v>
      </c>
      <c r="S1818" s="16">
        <f>Raw_Data!Q1818</f>
        <v>69.599999999999994</v>
      </c>
      <c r="T1818" s="17">
        <f>Raw_Data!R1818</f>
        <v>0.79</v>
      </c>
      <c r="U1818" s="13" t="str">
        <f>Raw_Data!S1818</f>
        <v>Medium</v>
      </c>
      <c r="V1818" s="13" t="str">
        <f>Raw_Data!T1818</f>
        <v>Pending</v>
      </c>
    </row>
    <row r="1819" spans="1:22" x14ac:dyDescent="0.3">
      <c r="A1819" s="13" t="str">
        <f>Raw_Data!A1819</f>
        <v>EMP018</v>
      </c>
      <c r="B1819" s="13" t="str">
        <f>Raw_Data!B1819</f>
        <v>Nandini Ghosh</v>
      </c>
      <c r="C1819" s="13" t="str">
        <f>Raw_Data!C1819</f>
        <v>Finance</v>
      </c>
      <c r="D1819" s="13" t="str">
        <f>Raw_Data!D1819</f>
        <v>Finance Executive</v>
      </c>
      <c r="E1819" s="13" t="str">
        <f>Raw_Data!E1819</f>
        <v>Durgapur</v>
      </c>
      <c r="F1819" s="13" t="str">
        <f>Raw_Data!F1819</f>
        <v>Neha Sen</v>
      </c>
      <c r="G1819" s="14">
        <f>DATE(VALUE(RIGHT(Raw_Data!G1819,4)),VALUE(MID(Raw_Data!G1819,4,2)),VALUE(LEFT(Raw_Data!G1819,2)))</f>
        <v>46218</v>
      </c>
      <c r="H1819" s="13" t="str">
        <f t="shared" si="112"/>
        <v>Jul-2026</v>
      </c>
      <c r="I1819" s="13" t="str">
        <f t="shared" si="113"/>
        <v>Wed</v>
      </c>
      <c r="J1819" s="13" t="str">
        <f>Raw_Data!H1819</f>
        <v>Present</v>
      </c>
      <c r="K1819" s="15">
        <f>IF(Raw_Data!I1819="","",TIMEVALUE(Raw_Data!I1819))</f>
        <v>0.37916666666666665</v>
      </c>
      <c r="L1819" s="15">
        <f>IF(Raw_Data!J1819="","",TIMEVALUE(Raw_Data!J1819))</f>
        <v>0.74027777777777781</v>
      </c>
      <c r="M1819" s="13">
        <f>Raw_Data!K1819</f>
        <v>8.68</v>
      </c>
      <c r="N1819" s="13">
        <f>Raw_Data!L1819</f>
        <v>25</v>
      </c>
      <c r="O1819" s="13">
        <f>Raw_Data!M1819</f>
        <v>21</v>
      </c>
      <c r="P1819" s="13">
        <f t="shared" si="114"/>
        <v>4</v>
      </c>
      <c r="Q1819" s="13">
        <f>Raw_Data!O1819</f>
        <v>25</v>
      </c>
      <c r="R1819" s="16">
        <f t="shared" si="115"/>
        <v>84</v>
      </c>
      <c r="S1819" s="16">
        <f>Raw_Data!Q1819</f>
        <v>84</v>
      </c>
      <c r="T1819" s="17">
        <f>Raw_Data!R1819</f>
        <v>0.68</v>
      </c>
      <c r="U1819" s="13" t="str">
        <f>Raw_Data!S1819</f>
        <v>Low</v>
      </c>
      <c r="V1819" s="13" t="str">
        <f>Raw_Data!T1819</f>
        <v>Pending</v>
      </c>
    </row>
    <row r="1820" spans="1:22" x14ac:dyDescent="0.3">
      <c r="A1820" s="13" t="str">
        <f>Raw_Data!A1820</f>
        <v>EMP019</v>
      </c>
      <c r="B1820" s="13" t="str">
        <f>Raw_Data!B1820</f>
        <v>Manish Kumar</v>
      </c>
      <c r="C1820" s="13" t="str">
        <f>Raw_Data!C1820</f>
        <v>Sales</v>
      </c>
      <c r="D1820" s="13" t="str">
        <f>Raw_Data!D1820</f>
        <v>Sales Executive</v>
      </c>
      <c r="E1820" s="13" t="str">
        <f>Raw_Data!E1820</f>
        <v>Durgapur</v>
      </c>
      <c r="F1820" s="13" t="str">
        <f>Raw_Data!F1820</f>
        <v>Sourav Das</v>
      </c>
      <c r="G1820" s="14">
        <f>DATE(VALUE(RIGHT(Raw_Data!G1820,4)),VALUE(MID(Raw_Data!G1820,4,2)),VALUE(LEFT(Raw_Data!G1820,2)))</f>
        <v>46218</v>
      </c>
      <c r="H1820" s="13" t="str">
        <f t="shared" si="112"/>
        <v>Jul-2026</v>
      </c>
      <c r="I1820" s="13" t="str">
        <f t="shared" si="113"/>
        <v>Wed</v>
      </c>
      <c r="J1820" s="13" t="str">
        <f>Raw_Data!H1820</f>
        <v>Present</v>
      </c>
      <c r="K1820" s="15">
        <f>IF(Raw_Data!I1820="","",TIMEVALUE(Raw_Data!I1820))</f>
        <v>0.38194444444444442</v>
      </c>
      <c r="L1820" s="15">
        <f>IF(Raw_Data!J1820="","",TIMEVALUE(Raw_Data!J1820))</f>
        <v>0.75347222222222221</v>
      </c>
      <c r="M1820" s="13">
        <f>Raw_Data!K1820</f>
        <v>8.93</v>
      </c>
      <c r="N1820" s="13">
        <f>Raw_Data!L1820</f>
        <v>26</v>
      </c>
      <c r="O1820" s="13">
        <f>Raw_Data!M1820</f>
        <v>26</v>
      </c>
      <c r="P1820" s="13">
        <f t="shared" si="114"/>
        <v>0</v>
      </c>
      <c r="Q1820" s="13">
        <f>Raw_Data!O1820</f>
        <v>26</v>
      </c>
      <c r="R1820" s="16">
        <f t="shared" si="115"/>
        <v>100</v>
      </c>
      <c r="S1820" s="16">
        <f>Raw_Data!Q1820</f>
        <v>100</v>
      </c>
      <c r="T1820" s="17">
        <f>Raw_Data!R1820</f>
        <v>0.93</v>
      </c>
      <c r="U1820" s="13" t="str">
        <f>Raw_Data!S1820</f>
        <v>Low</v>
      </c>
      <c r="V1820" s="13" t="str">
        <f>Raw_Data!T1820</f>
        <v>Closed</v>
      </c>
    </row>
    <row r="1821" spans="1:22" x14ac:dyDescent="0.3">
      <c r="A1821" s="13" t="str">
        <f>Raw_Data!A1821</f>
        <v>EMP020</v>
      </c>
      <c r="B1821" s="13" t="str">
        <f>Raw_Data!B1821</f>
        <v>Riya Chatterjee</v>
      </c>
      <c r="C1821" s="13" t="str">
        <f>Raw_Data!C1821</f>
        <v>Customer Support</v>
      </c>
      <c r="D1821" s="13" t="str">
        <f>Raw_Data!D1821</f>
        <v>Support Executive</v>
      </c>
      <c r="E1821" s="13" t="str">
        <f>Raw_Data!E1821</f>
        <v>Durgapur</v>
      </c>
      <c r="F1821" s="13" t="str">
        <f>Raw_Data!F1821</f>
        <v>Ritu Ghosh</v>
      </c>
      <c r="G1821" s="14">
        <f>DATE(VALUE(RIGHT(Raw_Data!G1821,4)),VALUE(MID(Raw_Data!G1821,4,2)),VALUE(LEFT(Raw_Data!G1821,2)))</f>
        <v>46218</v>
      </c>
      <c r="H1821" s="13" t="str">
        <f t="shared" si="112"/>
        <v>Jul-2026</v>
      </c>
      <c r="I1821" s="13" t="str">
        <f t="shared" si="113"/>
        <v>Wed</v>
      </c>
      <c r="J1821" s="13" t="str">
        <f>Raw_Data!H1821</f>
        <v>Late</v>
      </c>
      <c r="K1821" s="15">
        <f>IF(Raw_Data!I1821="","",TIMEVALUE(Raw_Data!I1821))</f>
        <v>0.46666666666666667</v>
      </c>
      <c r="L1821" s="15">
        <f>IF(Raw_Data!J1821="","",TIMEVALUE(Raw_Data!J1821))</f>
        <v>0.8354166666666667</v>
      </c>
      <c r="M1821" s="13">
        <f>Raw_Data!K1821</f>
        <v>8.85</v>
      </c>
      <c r="N1821" s="13">
        <f>Raw_Data!L1821</f>
        <v>25</v>
      </c>
      <c r="O1821" s="13">
        <f>Raw_Data!M1821</f>
        <v>25</v>
      </c>
      <c r="P1821" s="13">
        <f t="shared" si="114"/>
        <v>0</v>
      </c>
      <c r="Q1821" s="13">
        <f>Raw_Data!O1821</f>
        <v>25</v>
      </c>
      <c r="R1821" s="16">
        <f t="shared" si="115"/>
        <v>100</v>
      </c>
      <c r="S1821" s="16">
        <f>Raw_Data!Q1821</f>
        <v>100</v>
      </c>
      <c r="T1821" s="17">
        <f>Raw_Data!R1821</f>
        <v>0.85</v>
      </c>
      <c r="U1821" s="13" t="str">
        <f>Raw_Data!S1821</f>
        <v>Low</v>
      </c>
      <c r="V1821" s="13" t="str">
        <f>Raw_Data!T1821</f>
        <v>Closed</v>
      </c>
    </row>
    <row r="1822" spans="1:22" x14ac:dyDescent="0.3">
      <c r="A1822" s="13" t="str">
        <f>Raw_Data!A1822</f>
        <v>EMP001</v>
      </c>
      <c r="B1822" s="13" t="str">
        <f>Raw_Data!B1822</f>
        <v>Aarav Sharma</v>
      </c>
      <c r="C1822" s="13" t="str">
        <f>Raw_Data!C1822</f>
        <v>Operations</v>
      </c>
      <c r="D1822" s="13" t="str">
        <f>Raw_Data!D1822</f>
        <v>MIS Executive</v>
      </c>
      <c r="E1822" s="13" t="str">
        <f>Raw_Data!E1822</f>
        <v>Kolkata</v>
      </c>
      <c r="F1822" s="13" t="str">
        <f>Raw_Data!F1822</f>
        <v>Amit Roy</v>
      </c>
      <c r="G1822" s="14">
        <f>DATE(VALUE(RIGHT(Raw_Data!G1822,4)),VALUE(MID(Raw_Data!G1822,4,2)),VALUE(LEFT(Raw_Data!G1822,2)))</f>
        <v>46219</v>
      </c>
      <c r="H1822" s="13" t="str">
        <f t="shared" si="112"/>
        <v>Jul-2026</v>
      </c>
      <c r="I1822" s="13" t="str">
        <f t="shared" si="113"/>
        <v>Thu</v>
      </c>
      <c r="J1822" s="13" t="str">
        <f>Raw_Data!H1822</f>
        <v>Present</v>
      </c>
      <c r="K1822" s="15">
        <f>IF(Raw_Data!I1822="","",TIMEVALUE(Raw_Data!I1822))</f>
        <v>0.38819444444444445</v>
      </c>
      <c r="L1822" s="15">
        <f>IF(Raw_Data!J1822="","",TIMEVALUE(Raw_Data!J1822))</f>
        <v>0.74652777777777779</v>
      </c>
      <c r="M1822" s="13">
        <f>Raw_Data!K1822</f>
        <v>8.61</v>
      </c>
      <c r="N1822" s="13">
        <f>Raw_Data!L1822</f>
        <v>25</v>
      </c>
      <c r="O1822" s="13">
        <f>Raw_Data!M1822</f>
        <v>20</v>
      </c>
      <c r="P1822" s="13">
        <f t="shared" si="114"/>
        <v>5</v>
      </c>
      <c r="Q1822" s="13">
        <f>Raw_Data!O1822</f>
        <v>25</v>
      </c>
      <c r="R1822" s="16">
        <f t="shared" si="115"/>
        <v>80</v>
      </c>
      <c r="S1822" s="16">
        <f>Raw_Data!Q1822</f>
        <v>80</v>
      </c>
      <c r="T1822" s="17">
        <f>Raw_Data!R1822</f>
        <v>0.61</v>
      </c>
      <c r="U1822" s="13" t="str">
        <f>Raw_Data!S1822</f>
        <v>Medium</v>
      </c>
      <c r="V1822" s="13" t="str">
        <f>Raw_Data!T1822</f>
        <v>Pending</v>
      </c>
    </row>
    <row r="1823" spans="1:22" x14ac:dyDescent="0.3">
      <c r="A1823" s="13" t="str">
        <f>Raw_Data!A1823</f>
        <v>EMP002</v>
      </c>
      <c r="B1823" s="13" t="str">
        <f>Raw_Data!B1823</f>
        <v>Priya Singh</v>
      </c>
      <c r="C1823" s="13" t="str">
        <f>Raw_Data!C1823</f>
        <v>Operations</v>
      </c>
      <c r="D1823" s="13" t="str">
        <f>Raw_Data!D1823</f>
        <v>Process Executive</v>
      </c>
      <c r="E1823" s="13" t="str">
        <f>Raw_Data!E1823</f>
        <v>Kolkata</v>
      </c>
      <c r="F1823" s="13" t="str">
        <f>Raw_Data!F1823</f>
        <v>Amit Roy</v>
      </c>
      <c r="G1823" s="14">
        <f>DATE(VALUE(RIGHT(Raw_Data!G1823,4)),VALUE(MID(Raw_Data!G1823,4,2)),VALUE(LEFT(Raw_Data!G1823,2)))</f>
        <v>46219</v>
      </c>
      <c r="H1823" s="13" t="str">
        <f t="shared" si="112"/>
        <v>Jul-2026</v>
      </c>
      <c r="I1823" s="13" t="str">
        <f t="shared" si="113"/>
        <v>Thu</v>
      </c>
      <c r="J1823" s="13" t="str">
        <f>Raw_Data!H1823</f>
        <v>Present</v>
      </c>
      <c r="K1823" s="15">
        <f>IF(Raw_Data!I1823="","",TIMEVALUE(Raw_Data!I1823))</f>
        <v>0.37708333333333333</v>
      </c>
      <c r="L1823" s="15">
        <f>IF(Raw_Data!J1823="","",TIMEVALUE(Raw_Data!J1823))</f>
        <v>0.72361111111111109</v>
      </c>
      <c r="M1823" s="13">
        <f>Raw_Data!K1823</f>
        <v>8.33</v>
      </c>
      <c r="N1823" s="13">
        <f>Raw_Data!L1823</f>
        <v>24</v>
      </c>
      <c r="O1823" s="13">
        <f>Raw_Data!M1823</f>
        <v>24</v>
      </c>
      <c r="P1823" s="13">
        <f t="shared" si="114"/>
        <v>0</v>
      </c>
      <c r="Q1823" s="13">
        <f>Raw_Data!O1823</f>
        <v>24</v>
      </c>
      <c r="R1823" s="16">
        <f t="shared" si="115"/>
        <v>100</v>
      </c>
      <c r="S1823" s="16">
        <f>Raw_Data!Q1823</f>
        <v>100</v>
      </c>
      <c r="T1823" s="17">
        <f>Raw_Data!R1823</f>
        <v>0.33</v>
      </c>
      <c r="U1823" s="13" t="str">
        <f>Raw_Data!S1823</f>
        <v>Low</v>
      </c>
      <c r="V1823" s="13" t="str">
        <f>Raw_Data!T1823</f>
        <v>Closed</v>
      </c>
    </row>
    <row r="1824" spans="1:22" x14ac:dyDescent="0.3">
      <c r="A1824" s="13" t="str">
        <f>Raw_Data!A1824</f>
        <v>EMP003</v>
      </c>
      <c r="B1824" s="13" t="str">
        <f>Raw_Data!B1824</f>
        <v>Rahul Verma</v>
      </c>
      <c r="C1824" s="13" t="str">
        <f>Raw_Data!C1824</f>
        <v>Operations</v>
      </c>
      <c r="D1824" s="13" t="str">
        <f>Raw_Data!D1824</f>
        <v>Process Executive</v>
      </c>
      <c r="E1824" s="13" t="str">
        <f>Raw_Data!E1824</f>
        <v>Kolkata</v>
      </c>
      <c r="F1824" s="13" t="str">
        <f>Raw_Data!F1824</f>
        <v>Amit Roy</v>
      </c>
      <c r="G1824" s="14">
        <f>DATE(VALUE(RIGHT(Raw_Data!G1824,4)),VALUE(MID(Raw_Data!G1824,4,2)),VALUE(LEFT(Raw_Data!G1824,2)))</f>
        <v>46219</v>
      </c>
      <c r="H1824" s="13" t="str">
        <f t="shared" si="112"/>
        <v>Jul-2026</v>
      </c>
      <c r="I1824" s="13" t="str">
        <f t="shared" si="113"/>
        <v>Thu</v>
      </c>
      <c r="J1824" s="13" t="str">
        <f>Raw_Data!H1824</f>
        <v>Present</v>
      </c>
      <c r="K1824" s="15">
        <f>IF(Raw_Data!I1824="","",TIMEVALUE(Raw_Data!I1824))</f>
        <v>0.41944444444444445</v>
      </c>
      <c r="L1824" s="15">
        <f>IF(Raw_Data!J1824="","",TIMEVALUE(Raw_Data!J1824))</f>
        <v>0.80694444444444446</v>
      </c>
      <c r="M1824" s="13">
        <f>Raw_Data!K1824</f>
        <v>9.3000000000000007</v>
      </c>
      <c r="N1824" s="13">
        <f>Raw_Data!L1824</f>
        <v>18</v>
      </c>
      <c r="O1824" s="13">
        <f>Raw_Data!M1824</f>
        <v>16</v>
      </c>
      <c r="P1824" s="13">
        <f t="shared" si="114"/>
        <v>2</v>
      </c>
      <c r="Q1824" s="13">
        <f>Raw_Data!O1824</f>
        <v>18</v>
      </c>
      <c r="R1824" s="16">
        <f t="shared" si="115"/>
        <v>88.888888888888886</v>
      </c>
      <c r="S1824" s="16">
        <f>Raw_Data!Q1824</f>
        <v>88.9</v>
      </c>
      <c r="T1824" s="17">
        <f>Raw_Data!R1824</f>
        <v>1.3</v>
      </c>
      <c r="U1824" s="13" t="str">
        <f>Raw_Data!S1824</f>
        <v>Medium</v>
      </c>
      <c r="V1824" s="13" t="str">
        <f>Raw_Data!T1824</f>
        <v>In Progress</v>
      </c>
    </row>
    <row r="1825" spans="1:22" x14ac:dyDescent="0.3">
      <c r="A1825" s="13" t="str">
        <f>Raw_Data!A1825</f>
        <v>EMP004</v>
      </c>
      <c r="B1825" s="13" t="str">
        <f>Raw_Data!B1825</f>
        <v>Sneha Das</v>
      </c>
      <c r="C1825" s="13" t="str">
        <f>Raw_Data!C1825</f>
        <v>Operations</v>
      </c>
      <c r="D1825" s="13" t="str">
        <f>Raw_Data!D1825</f>
        <v>Senior Executive</v>
      </c>
      <c r="E1825" s="13" t="str">
        <f>Raw_Data!E1825</f>
        <v>Kolkata</v>
      </c>
      <c r="F1825" s="13" t="str">
        <f>Raw_Data!F1825</f>
        <v>Amit Roy</v>
      </c>
      <c r="G1825" s="14">
        <f>DATE(VALUE(RIGHT(Raw_Data!G1825,4)),VALUE(MID(Raw_Data!G1825,4,2)),VALUE(LEFT(Raw_Data!G1825,2)))</f>
        <v>46219</v>
      </c>
      <c r="H1825" s="13" t="str">
        <f t="shared" si="112"/>
        <v>Jul-2026</v>
      </c>
      <c r="I1825" s="13" t="str">
        <f t="shared" si="113"/>
        <v>Thu</v>
      </c>
      <c r="J1825" s="13" t="str">
        <f>Raw_Data!H1825</f>
        <v>Present</v>
      </c>
      <c r="K1825" s="15">
        <f>IF(Raw_Data!I1825="","",TIMEVALUE(Raw_Data!I1825))</f>
        <v>0.38680555555555557</v>
      </c>
      <c r="L1825" s="15">
        <f>IF(Raw_Data!J1825="","",TIMEVALUE(Raw_Data!J1825))</f>
        <v>0.73958333333333337</v>
      </c>
      <c r="M1825" s="13">
        <f>Raw_Data!K1825</f>
        <v>8.4700000000000006</v>
      </c>
      <c r="N1825" s="13">
        <f>Raw_Data!L1825</f>
        <v>20</v>
      </c>
      <c r="O1825" s="13">
        <f>Raw_Data!M1825</f>
        <v>16</v>
      </c>
      <c r="P1825" s="13">
        <f t="shared" si="114"/>
        <v>4</v>
      </c>
      <c r="Q1825" s="13">
        <f>Raw_Data!O1825</f>
        <v>20</v>
      </c>
      <c r="R1825" s="16">
        <f t="shared" si="115"/>
        <v>80</v>
      </c>
      <c r="S1825" s="16">
        <f>Raw_Data!Q1825</f>
        <v>80</v>
      </c>
      <c r="T1825" s="17">
        <f>Raw_Data!R1825</f>
        <v>0.47</v>
      </c>
      <c r="U1825" s="13" t="str">
        <f>Raw_Data!S1825</f>
        <v>Low</v>
      </c>
      <c r="V1825" s="13" t="str">
        <f>Raw_Data!T1825</f>
        <v>Pending</v>
      </c>
    </row>
    <row r="1826" spans="1:22" x14ac:dyDescent="0.3">
      <c r="A1826" s="13" t="str">
        <f>Raw_Data!A1826</f>
        <v>EMP005</v>
      </c>
      <c r="B1826" s="13" t="str">
        <f>Raw_Data!B1826</f>
        <v>Vikram Patel</v>
      </c>
      <c r="C1826" s="13" t="str">
        <f>Raw_Data!C1826</f>
        <v>Operations</v>
      </c>
      <c r="D1826" s="13" t="str">
        <f>Raw_Data!D1826</f>
        <v>Process Executive</v>
      </c>
      <c r="E1826" s="13" t="str">
        <f>Raw_Data!E1826</f>
        <v>Kolkata</v>
      </c>
      <c r="F1826" s="13" t="str">
        <f>Raw_Data!F1826</f>
        <v>Amit Roy</v>
      </c>
      <c r="G1826" s="14">
        <f>DATE(VALUE(RIGHT(Raw_Data!G1826,4)),VALUE(MID(Raw_Data!G1826,4,2)),VALUE(LEFT(Raw_Data!G1826,2)))</f>
        <v>46219</v>
      </c>
      <c r="H1826" s="13" t="str">
        <f t="shared" si="112"/>
        <v>Jul-2026</v>
      </c>
      <c r="I1826" s="13" t="str">
        <f t="shared" si="113"/>
        <v>Thu</v>
      </c>
      <c r="J1826" s="13" t="str">
        <f>Raw_Data!H1826</f>
        <v>Present</v>
      </c>
      <c r="K1826" s="15">
        <f>IF(Raw_Data!I1826="","",TIMEVALUE(Raw_Data!I1826))</f>
        <v>0.38194444444444442</v>
      </c>
      <c r="L1826" s="15">
        <f>IF(Raw_Data!J1826="","",TIMEVALUE(Raw_Data!J1826))</f>
        <v>0.77777777777777779</v>
      </c>
      <c r="M1826" s="13">
        <f>Raw_Data!K1826</f>
        <v>9.5</v>
      </c>
      <c r="N1826" s="13">
        <f>Raw_Data!L1826</f>
        <v>18</v>
      </c>
      <c r="O1826" s="13">
        <f>Raw_Data!M1826</f>
        <v>17</v>
      </c>
      <c r="P1826" s="13">
        <f t="shared" si="114"/>
        <v>1</v>
      </c>
      <c r="Q1826" s="13">
        <f>Raw_Data!O1826</f>
        <v>18</v>
      </c>
      <c r="R1826" s="16">
        <f t="shared" si="115"/>
        <v>94.444444444444443</v>
      </c>
      <c r="S1826" s="16">
        <f>Raw_Data!Q1826</f>
        <v>94.4</v>
      </c>
      <c r="T1826" s="17">
        <f>Raw_Data!R1826</f>
        <v>1.5</v>
      </c>
      <c r="U1826" s="13" t="str">
        <f>Raw_Data!S1826</f>
        <v>Low</v>
      </c>
      <c r="V1826" s="13" t="str">
        <f>Raw_Data!T1826</f>
        <v>In Progress</v>
      </c>
    </row>
    <row r="1827" spans="1:22" x14ac:dyDescent="0.3">
      <c r="A1827" s="13" t="str">
        <f>Raw_Data!A1827</f>
        <v>EMP006</v>
      </c>
      <c r="B1827" s="13" t="str">
        <f>Raw_Data!B1827</f>
        <v>Ananya Gupta</v>
      </c>
      <c r="C1827" s="13" t="str">
        <f>Raw_Data!C1827</f>
        <v>Finance</v>
      </c>
      <c r="D1827" s="13" t="str">
        <f>Raw_Data!D1827</f>
        <v>Finance Executive</v>
      </c>
      <c r="E1827" s="13" t="str">
        <f>Raw_Data!E1827</f>
        <v>Kolkata</v>
      </c>
      <c r="F1827" s="13" t="str">
        <f>Raw_Data!F1827</f>
        <v>Neha Sen</v>
      </c>
      <c r="G1827" s="14">
        <f>DATE(VALUE(RIGHT(Raw_Data!G1827,4)),VALUE(MID(Raw_Data!G1827,4,2)),VALUE(LEFT(Raw_Data!G1827,2)))</f>
        <v>46219</v>
      </c>
      <c r="H1827" s="13" t="str">
        <f t="shared" si="112"/>
        <v>Jul-2026</v>
      </c>
      <c r="I1827" s="13" t="str">
        <f t="shared" si="113"/>
        <v>Thu</v>
      </c>
      <c r="J1827" s="13" t="str">
        <f>Raw_Data!H1827</f>
        <v>Present</v>
      </c>
      <c r="K1827" s="15">
        <f>IF(Raw_Data!I1827="","",TIMEVALUE(Raw_Data!I1827))</f>
        <v>0.38472222222222224</v>
      </c>
      <c r="L1827" s="15">
        <f>IF(Raw_Data!J1827="","",TIMEVALUE(Raw_Data!J1827))</f>
        <v>0.72083333333333333</v>
      </c>
      <c r="M1827" s="13">
        <f>Raw_Data!K1827</f>
        <v>8.07</v>
      </c>
      <c r="N1827" s="13">
        <f>Raw_Data!L1827</f>
        <v>22</v>
      </c>
      <c r="O1827" s="13">
        <f>Raw_Data!M1827</f>
        <v>17</v>
      </c>
      <c r="P1827" s="13">
        <f t="shared" si="114"/>
        <v>5</v>
      </c>
      <c r="Q1827" s="13">
        <f>Raw_Data!O1827</f>
        <v>22</v>
      </c>
      <c r="R1827" s="16">
        <f t="shared" si="115"/>
        <v>77.272727272727266</v>
      </c>
      <c r="S1827" s="16">
        <f>Raw_Data!Q1827</f>
        <v>77.3</v>
      </c>
      <c r="T1827" s="17">
        <f>Raw_Data!R1827</f>
        <v>7.0000000000000007E-2</v>
      </c>
      <c r="U1827" s="13" t="str">
        <f>Raw_Data!S1827</f>
        <v>Critical</v>
      </c>
      <c r="V1827" s="13" t="str">
        <f>Raw_Data!T1827</f>
        <v>Pending</v>
      </c>
    </row>
    <row r="1828" spans="1:22" x14ac:dyDescent="0.3">
      <c r="A1828" s="13" t="str">
        <f>Raw_Data!A1828</f>
        <v>EMP007</v>
      </c>
      <c r="B1828" s="13" t="str">
        <f>Raw_Data!B1828</f>
        <v>Rohan Mehta</v>
      </c>
      <c r="C1828" s="13" t="str">
        <f>Raw_Data!C1828</f>
        <v>Finance</v>
      </c>
      <c r="D1828" s="13" t="str">
        <f>Raw_Data!D1828</f>
        <v>Accounts Executive</v>
      </c>
      <c r="E1828" s="13" t="str">
        <f>Raw_Data!E1828</f>
        <v>Kolkata</v>
      </c>
      <c r="F1828" s="13" t="str">
        <f>Raw_Data!F1828</f>
        <v>Neha Sen</v>
      </c>
      <c r="G1828" s="14">
        <f>DATE(VALUE(RIGHT(Raw_Data!G1828,4)),VALUE(MID(Raw_Data!G1828,4,2)),VALUE(LEFT(Raw_Data!G1828,2)))</f>
        <v>46219</v>
      </c>
      <c r="H1828" s="13" t="str">
        <f t="shared" si="112"/>
        <v>Jul-2026</v>
      </c>
      <c r="I1828" s="13" t="str">
        <f t="shared" si="113"/>
        <v>Thu</v>
      </c>
      <c r="J1828" s="13" t="str">
        <f>Raw_Data!H1828</f>
        <v>Present</v>
      </c>
      <c r="K1828" s="15">
        <f>IF(Raw_Data!I1828="","",TIMEVALUE(Raw_Data!I1828))</f>
        <v>0.37777777777777777</v>
      </c>
      <c r="L1828" s="15">
        <f>IF(Raw_Data!J1828="","",TIMEVALUE(Raw_Data!J1828))</f>
        <v>0.68958333333333333</v>
      </c>
      <c r="M1828" s="13">
        <f>Raw_Data!K1828</f>
        <v>7.49</v>
      </c>
      <c r="N1828" s="13">
        <f>Raw_Data!L1828</f>
        <v>11</v>
      </c>
      <c r="O1828" s="13">
        <f>Raw_Data!M1828</f>
        <v>9</v>
      </c>
      <c r="P1828" s="13">
        <f t="shared" si="114"/>
        <v>2</v>
      </c>
      <c r="Q1828" s="13">
        <f>Raw_Data!O1828</f>
        <v>11</v>
      </c>
      <c r="R1828" s="16">
        <f t="shared" si="115"/>
        <v>81.818181818181827</v>
      </c>
      <c r="S1828" s="16">
        <f>Raw_Data!Q1828</f>
        <v>81.8</v>
      </c>
      <c r="T1828" s="17">
        <f>Raw_Data!R1828</f>
        <v>0</v>
      </c>
      <c r="U1828" s="13" t="str">
        <f>Raw_Data!S1828</f>
        <v>Low</v>
      </c>
      <c r="V1828" s="13" t="str">
        <f>Raw_Data!T1828</f>
        <v>In Progress</v>
      </c>
    </row>
    <row r="1829" spans="1:22" x14ac:dyDescent="0.3">
      <c r="A1829" s="13" t="str">
        <f>Raw_Data!A1829</f>
        <v>EMP008</v>
      </c>
      <c r="B1829" s="13" t="str">
        <f>Raw_Data!B1829</f>
        <v>Ishita Roy</v>
      </c>
      <c r="C1829" s="13" t="str">
        <f>Raw_Data!C1829</f>
        <v>Finance</v>
      </c>
      <c r="D1829" s="13" t="str">
        <f>Raw_Data!D1829</f>
        <v>Finance Executive</v>
      </c>
      <c r="E1829" s="13" t="str">
        <f>Raw_Data!E1829</f>
        <v>Kolkata</v>
      </c>
      <c r="F1829" s="13" t="str">
        <f>Raw_Data!F1829</f>
        <v>Neha Sen</v>
      </c>
      <c r="G1829" s="14">
        <f>DATE(VALUE(RIGHT(Raw_Data!G1829,4)),VALUE(MID(Raw_Data!G1829,4,2)),VALUE(LEFT(Raw_Data!G1829,2)))</f>
        <v>46219</v>
      </c>
      <c r="H1829" s="13" t="str">
        <f t="shared" si="112"/>
        <v>Jul-2026</v>
      </c>
      <c r="I1829" s="13" t="str">
        <f t="shared" si="113"/>
        <v>Thu</v>
      </c>
      <c r="J1829" s="13" t="str">
        <f>Raw_Data!H1829</f>
        <v>Present</v>
      </c>
      <c r="K1829" s="15">
        <f>IF(Raw_Data!I1829="","",TIMEVALUE(Raw_Data!I1829))</f>
        <v>0.375</v>
      </c>
      <c r="L1829" s="15">
        <f>IF(Raw_Data!J1829="","",TIMEVALUE(Raw_Data!J1829))</f>
        <v>0.73124999999999996</v>
      </c>
      <c r="M1829" s="13">
        <f>Raw_Data!K1829</f>
        <v>8.56</v>
      </c>
      <c r="N1829" s="13">
        <f>Raw_Data!L1829</f>
        <v>18</v>
      </c>
      <c r="O1829" s="13">
        <f>Raw_Data!M1829</f>
        <v>18</v>
      </c>
      <c r="P1829" s="13">
        <f t="shared" si="114"/>
        <v>0</v>
      </c>
      <c r="Q1829" s="13">
        <f>Raw_Data!O1829</f>
        <v>18</v>
      </c>
      <c r="R1829" s="16">
        <f t="shared" si="115"/>
        <v>100</v>
      </c>
      <c r="S1829" s="16">
        <f>Raw_Data!Q1829</f>
        <v>100</v>
      </c>
      <c r="T1829" s="17">
        <f>Raw_Data!R1829</f>
        <v>0.56000000000000005</v>
      </c>
      <c r="U1829" s="13" t="str">
        <f>Raw_Data!S1829</f>
        <v>Low</v>
      </c>
      <c r="V1829" s="13" t="str">
        <f>Raw_Data!T1829</f>
        <v>Closed</v>
      </c>
    </row>
    <row r="1830" spans="1:22" x14ac:dyDescent="0.3">
      <c r="A1830" s="13" t="str">
        <f>Raw_Data!A1830</f>
        <v>EMP009</v>
      </c>
      <c r="B1830" s="13" t="str">
        <f>Raw_Data!B1830</f>
        <v>Arjun Nair</v>
      </c>
      <c r="C1830" s="13" t="str">
        <f>Raw_Data!C1830</f>
        <v>Sales</v>
      </c>
      <c r="D1830" s="13" t="str">
        <f>Raw_Data!D1830</f>
        <v>Sales Executive</v>
      </c>
      <c r="E1830" s="13" t="str">
        <f>Raw_Data!E1830</f>
        <v>Kolkata</v>
      </c>
      <c r="F1830" s="13" t="str">
        <f>Raw_Data!F1830</f>
        <v>Sourav Das</v>
      </c>
      <c r="G1830" s="14">
        <f>DATE(VALUE(RIGHT(Raw_Data!G1830,4)),VALUE(MID(Raw_Data!G1830,4,2)),VALUE(LEFT(Raw_Data!G1830,2)))</f>
        <v>46219</v>
      </c>
      <c r="H1830" s="13" t="str">
        <f t="shared" si="112"/>
        <v>Jul-2026</v>
      </c>
      <c r="I1830" s="13" t="str">
        <f t="shared" si="113"/>
        <v>Thu</v>
      </c>
      <c r="J1830" s="13" t="str">
        <f>Raw_Data!H1830</f>
        <v>Leave</v>
      </c>
      <c r="K1830" s="15" t="str">
        <f>IF(Raw_Data!I1830="","",TIMEVALUE(Raw_Data!I1830))</f>
        <v/>
      </c>
      <c r="L1830" s="15" t="str">
        <f>IF(Raw_Data!J1830="","",TIMEVALUE(Raw_Data!J1830))</f>
        <v/>
      </c>
      <c r="M1830" s="13">
        <f>Raw_Data!K1830</f>
        <v>0</v>
      </c>
      <c r="N1830" s="13">
        <f>Raw_Data!L1830</f>
        <v>0</v>
      </c>
      <c r="O1830" s="13">
        <f>Raw_Data!M1830</f>
        <v>0</v>
      </c>
      <c r="P1830" s="13">
        <f t="shared" si="114"/>
        <v>0</v>
      </c>
      <c r="Q1830" s="13">
        <f>Raw_Data!O1830</f>
        <v>0</v>
      </c>
      <c r="R1830" s="16">
        <f t="shared" si="115"/>
        <v>0</v>
      </c>
      <c r="S1830" s="16">
        <f>Raw_Data!Q1830</f>
        <v>0</v>
      </c>
      <c r="T1830" s="17">
        <f>Raw_Data!R1830</f>
        <v>0</v>
      </c>
      <c r="U1830" s="13" t="str">
        <f>Raw_Data!S1830</f>
        <v>Low</v>
      </c>
      <c r="V1830" s="13" t="str">
        <f>Raw_Data!T1830</f>
        <v>Closed</v>
      </c>
    </row>
    <row r="1831" spans="1:22" x14ac:dyDescent="0.3">
      <c r="A1831" s="13" t="str">
        <f>Raw_Data!A1831</f>
        <v>EMP010</v>
      </c>
      <c r="B1831" s="13" t="str">
        <f>Raw_Data!B1831</f>
        <v>Meera Kapoor</v>
      </c>
      <c r="C1831" s="13" t="str">
        <f>Raw_Data!C1831</f>
        <v>Sales</v>
      </c>
      <c r="D1831" s="13" t="str">
        <f>Raw_Data!D1831</f>
        <v>Sales Executive</v>
      </c>
      <c r="E1831" s="13" t="str">
        <f>Raw_Data!E1831</f>
        <v>Kolkata</v>
      </c>
      <c r="F1831" s="13" t="str">
        <f>Raw_Data!F1831</f>
        <v>Sourav Das</v>
      </c>
      <c r="G1831" s="14">
        <f>DATE(VALUE(RIGHT(Raw_Data!G1831,4)),VALUE(MID(Raw_Data!G1831,4,2)),VALUE(LEFT(Raw_Data!G1831,2)))</f>
        <v>46219</v>
      </c>
      <c r="H1831" s="13" t="str">
        <f t="shared" si="112"/>
        <v>Jul-2026</v>
      </c>
      <c r="I1831" s="13" t="str">
        <f t="shared" si="113"/>
        <v>Thu</v>
      </c>
      <c r="J1831" s="13" t="str">
        <f>Raw_Data!H1831</f>
        <v>Present</v>
      </c>
      <c r="K1831" s="15">
        <f>IF(Raw_Data!I1831="","",TIMEVALUE(Raw_Data!I1831))</f>
        <v>0.38680555555555557</v>
      </c>
      <c r="L1831" s="15">
        <f>IF(Raw_Data!J1831="","",TIMEVALUE(Raw_Data!J1831))</f>
        <v>0.73541666666666672</v>
      </c>
      <c r="M1831" s="13">
        <f>Raw_Data!K1831</f>
        <v>8.3800000000000008</v>
      </c>
      <c r="N1831" s="13">
        <f>Raw_Data!L1831</f>
        <v>13</v>
      </c>
      <c r="O1831" s="13">
        <f>Raw_Data!M1831</f>
        <v>12</v>
      </c>
      <c r="P1831" s="13">
        <f t="shared" si="114"/>
        <v>1</v>
      </c>
      <c r="Q1831" s="13">
        <f>Raw_Data!O1831</f>
        <v>13</v>
      </c>
      <c r="R1831" s="16">
        <f t="shared" si="115"/>
        <v>92.307692307692307</v>
      </c>
      <c r="S1831" s="16">
        <f>Raw_Data!Q1831</f>
        <v>92.3</v>
      </c>
      <c r="T1831" s="17">
        <f>Raw_Data!R1831</f>
        <v>0.38</v>
      </c>
      <c r="U1831" s="13" t="str">
        <f>Raw_Data!S1831</f>
        <v>Medium</v>
      </c>
      <c r="V1831" s="13" t="str">
        <f>Raw_Data!T1831</f>
        <v>In Progress</v>
      </c>
    </row>
    <row r="1832" spans="1:22" x14ac:dyDescent="0.3">
      <c r="A1832" s="13" t="str">
        <f>Raw_Data!A1832</f>
        <v>EMP011</v>
      </c>
      <c r="B1832" s="13" t="str">
        <f>Raw_Data!B1832</f>
        <v>Karan Malhotra</v>
      </c>
      <c r="C1832" s="13" t="str">
        <f>Raw_Data!C1832</f>
        <v>Sales</v>
      </c>
      <c r="D1832" s="13" t="str">
        <f>Raw_Data!D1832</f>
        <v>Senior Executive</v>
      </c>
      <c r="E1832" s="13" t="str">
        <f>Raw_Data!E1832</f>
        <v>Kolkata</v>
      </c>
      <c r="F1832" s="13" t="str">
        <f>Raw_Data!F1832</f>
        <v>Sourav Das</v>
      </c>
      <c r="G1832" s="14">
        <f>DATE(VALUE(RIGHT(Raw_Data!G1832,4)),VALUE(MID(Raw_Data!G1832,4,2)),VALUE(LEFT(Raw_Data!G1832,2)))</f>
        <v>46219</v>
      </c>
      <c r="H1832" s="13" t="str">
        <f t="shared" si="112"/>
        <v>Jul-2026</v>
      </c>
      <c r="I1832" s="13" t="str">
        <f t="shared" si="113"/>
        <v>Thu</v>
      </c>
      <c r="J1832" s="13" t="str">
        <f>Raw_Data!H1832</f>
        <v>Leave</v>
      </c>
      <c r="K1832" s="15" t="str">
        <f>IF(Raw_Data!I1832="","",TIMEVALUE(Raw_Data!I1832))</f>
        <v/>
      </c>
      <c r="L1832" s="15" t="str">
        <f>IF(Raw_Data!J1832="","",TIMEVALUE(Raw_Data!J1832))</f>
        <v/>
      </c>
      <c r="M1832" s="13">
        <f>Raw_Data!K1832</f>
        <v>0</v>
      </c>
      <c r="N1832" s="13">
        <f>Raw_Data!L1832</f>
        <v>0</v>
      </c>
      <c r="O1832" s="13">
        <f>Raw_Data!M1832</f>
        <v>0</v>
      </c>
      <c r="P1832" s="13">
        <f t="shared" si="114"/>
        <v>0</v>
      </c>
      <c r="Q1832" s="13">
        <f>Raw_Data!O1832</f>
        <v>0</v>
      </c>
      <c r="R1832" s="16">
        <f t="shared" si="115"/>
        <v>0</v>
      </c>
      <c r="S1832" s="16">
        <f>Raw_Data!Q1832</f>
        <v>0</v>
      </c>
      <c r="T1832" s="17">
        <f>Raw_Data!R1832</f>
        <v>0</v>
      </c>
      <c r="U1832" s="13" t="str">
        <f>Raw_Data!S1832</f>
        <v>Low</v>
      </c>
      <c r="V1832" s="13" t="str">
        <f>Raw_Data!T1832</f>
        <v>Closed</v>
      </c>
    </row>
    <row r="1833" spans="1:22" x14ac:dyDescent="0.3">
      <c r="A1833" s="13" t="str">
        <f>Raw_Data!A1833</f>
        <v>EMP012</v>
      </c>
      <c r="B1833" s="13" t="str">
        <f>Raw_Data!B1833</f>
        <v>Tanya Bose</v>
      </c>
      <c r="C1833" s="13" t="str">
        <f>Raw_Data!C1833</f>
        <v>HR</v>
      </c>
      <c r="D1833" s="13" t="str">
        <f>Raw_Data!D1833</f>
        <v>HR Executive</v>
      </c>
      <c r="E1833" s="13" t="str">
        <f>Raw_Data!E1833</f>
        <v>Kolkata</v>
      </c>
      <c r="F1833" s="13" t="str">
        <f>Raw_Data!F1833</f>
        <v>Ritu Ghosh</v>
      </c>
      <c r="G1833" s="14">
        <f>DATE(VALUE(RIGHT(Raw_Data!G1833,4)),VALUE(MID(Raw_Data!G1833,4,2)),VALUE(LEFT(Raw_Data!G1833,2)))</f>
        <v>46219</v>
      </c>
      <c r="H1833" s="13" t="str">
        <f t="shared" si="112"/>
        <v>Jul-2026</v>
      </c>
      <c r="I1833" s="13" t="str">
        <f t="shared" si="113"/>
        <v>Thu</v>
      </c>
      <c r="J1833" s="13" t="str">
        <f>Raw_Data!H1833</f>
        <v>Present</v>
      </c>
      <c r="K1833" s="15">
        <f>IF(Raw_Data!I1833="","",TIMEVALUE(Raw_Data!I1833))</f>
        <v>0.38611111111111113</v>
      </c>
      <c r="L1833" s="15">
        <f>IF(Raw_Data!J1833="","",TIMEVALUE(Raw_Data!J1833))</f>
        <v>0.77013888888888893</v>
      </c>
      <c r="M1833" s="13">
        <f>Raw_Data!K1833</f>
        <v>9.23</v>
      </c>
      <c r="N1833" s="13">
        <f>Raw_Data!L1833</f>
        <v>8</v>
      </c>
      <c r="O1833" s="13">
        <f>Raw_Data!M1833</f>
        <v>5</v>
      </c>
      <c r="P1833" s="13">
        <f t="shared" si="114"/>
        <v>3</v>
      </c>
      <c r="Q1833" s="13">
        <f>Raw_Data!O1833</f>
        <v>8</v>
      </c>
      <c r="R1833" s="16">
        <f t="shared" si="115"/>
        <v>62.5</v>
      </c>
      <c r="S1833" s="16">
        <f>Raw_Data!Q1833</f>
        <v>62.5</v>
      </c>
      <c r="T1833" s="17">
        <f>Raw_Data!R1833</f>
        <v>1.23</v>
      </c>
      <c r="U1833" s="13" t="str">
        <f>Raw_Data!S1833</f>
        <v>High</v>
      </c>
      <c r="V1833" s="13" t="str">
        <f>Raw_Data!T1833</f>
        <v>In Progress</v>
      </c>
    </row>
    <row r="1834" spans="1:22" x14ac:dyDescent="0.3">
      <c r="A1834" s="13" t="str">
        <f>Raw_Data!A1834</f>
        <v>EMP013</v>
      </c>
      <c r="B1834" s="13" t="str">
        <f>Raw_Data!B1834</f>
        <v>Aditya Jain</v>
      </c>
      <c r="C1834" s="13" t="str">
        <f>Raw_Data!C1834</f>
        <v>Customer Support</v>
      </c>
      <c r="D1834" s="13" t="str">
        <f>Raw_Data!D1834</f>
        <v>Support Executive</v>
      </c>
      <c r="E1834" s="13" t="str">
        <f>Raw_Data!E1834</f>
        <v>Kolkata</v>
      </c>
      <c r="F1834" s="13" t="str">
        <f>Raw_Data!F1834</f>
        <v>Ritu Ghosh</v>
      </c>
      <c r="G1834" s="14">
        <f>DATE(VALUE(RIGHT(Raw_Data!G1834,4)),VALUE(MID(Raw_Data!G1834,4,2)),VALUE(LEFT(Raw_Data!G1834,2)))</f>
        <v>46219</v>
      </c>
      <c r="H1834" s="13" t="str">
        <f t="shared" si="112"/>
        <v>Jul-2026</v>
      </c>
      <c r="I1834" s="13" t="str">
        <f t="shared" si="113"/>
        <v>Thu</v>
      </c>
      <c r="J1834" s="13" t="str">
        <f>Raw_Data!H1834</f>
        <v>Present</v>
      </c>
      <c r="K1834" s="15">
        <f>IF(Raw_Data!I1834="","",TIMEVALUE(Raw_Data!I1834))</f>
        <v>0.37638888888888888</v>
      </c>
      <c r="L1834" s="15">
        <f>IF(Raw_Data!J1834="","",TIMEVALUE(Raw_Data!J1834))</f>
        <v>0.75277777777777777</v>
      </c>
      <c r="M1834" s="13">
        <f>Raw_Data!K1834</f>
        <v>9.0399999999999991</v>
      </c>
      <c r="N1834" s="13">
        <f>Raw_Data!L1834</f>
        <v>24</v>
      </c>
      <c r="O1834" s="13">
        <f>Raw_Data!M1834</f>
        <v>20</v>
      </c>
      <c r="P1834" s="13">
        <f t="shared" si="114"/>
        <v>4</v>
      </c>
      <c r="Q1834" s="13">
        <f>Raw_Data!O1834</f>
        <v>24</v>
      </c>
      <c r="R1834" s="16">
        <f t="shared" si="115"/>
        <v>83.333333333333343</v>
      </c>
      <c r="S1834" s="16">
        <f>Raw_Data!Q1834</f>
        <v>83.3</v>
      </c>
      <c r="T1834" s="17">
        <f>Raw_Data!R1834</f>
        <v>1.04</v>
      </c>
      <c r="U1834" s="13" t="str">
        <f>Raw_Data!S1834</f>
        <v>High</v>
      </c>
      <c r="V1834" s="13" t="str">
        <f>Raw_Data!T1834</f>
        <v>Pending</v>
      </c>
    </row>
    <row r="1835" spans="1:22" x14ac:dyDescent="0.3">
      <c r="A1835" s="13" t="str">
        <f>Raw_Data!A1835</f>
        <v>EMP014</v>
      </c>
      <c r="B1835" s="13" t="str">
        <f>Raw_Data!B1835</f>
        <v>Neha Agarwal</v>
      </c>
      <c r="C1835" s="13" t="str">
        <f>Raw_Data!C1835</f>
        <v>Customer Support</v>
      </c>
      <c r="D1835" s="13" t="str">
        <f>Raw_Data!D1835</f>
        <v>Support Executive</v>
      </c>
      <c r="E1835" s="13" t="str">
        <f>Raw_Data!E1835</f>
        <v>Kolkata</v>
      </c>
      <c r="F1835" s="13" t="str">
        <f>Raw_Data!F1835</f>
        <v>Ritu Ghosh</v>
      </c>
      <c r="G1835" s="14">
        <f>DATE(VALUE(RIGHT(Raw_Data!G1835,4)),VALUE(MID(Raw_Data!G1835,4,2)),VALUE(LEFT(Raw_Data!G1835,2)))</f>
        <v>46219</v>
      </c>
      <c r="H1835" s="13" t="str">
        <f t="shared" si="112"/>
        <v>Jul-2026</v>
      </c>
      <c r="I1835" s="13" t="str">
        <f t="shared" si="113"/>
        <v>Thu</v>
      </c>
      <c r="J1835" s="13" t="str">
        <f>Raw_Data!H1835</f>
        <v>Present</v>
      </c>
      <c r="K1835" s="15">
        <f>IF(Raw_Data!I1835="","",TIMEVALUE(Raw_Data!I1835))</f>
        <v>0.37638888888888888</v>
      </c>
      <c r="L1835" s="15">
        <f>IF(Raw_Data!J1835="","",TIMEVALUE(Raw_Data!J1835))</f>
        <v>0.69444444444444442</v>
      </c>
      <c r="M1835" s="13">
        <f>Raw_Data!K1835</f>
        <v>7.64</v>
      </c>
      <c r="N1835" s="13">
        <f>Raw_Data!L1835</f>
        <v>29</v>
      </c>
      <c r="O1835" s="13">
        <f>Raw_Data!M1835</f>
        <v>26</v>
      </c>
      <c r="P1835" s="13">
        <f t="shared" si="114"/>
        <v>3</v>
      </c>
      <c r="Q1835" s="13">
        <f>Raw_Data!O1835</f>
        <v>29</v>
      </c>
      <c r="R1835" s="16">
        <f t="shared" si="115"/>
        <v>89.65517241379311</v>
      </c>
      <c r="S1835" s="16">
        <f>Raw_Data!Q1835</f>
        <v>89.7</v>
      </c>
      <c r="T1835" s="17">
        <f>Raw_Data!R1835</f>
        <v>0</v>
      </c>
      <c r="U1835" s="13" t="str">
        <f>Raw_Data!S1835</f>
        <v>Medium</v>
      </c>
      <c r="V1835" s="13" t="str">
        <f>Raw_Data!T1835</f>
        <v>In Progress</v>
      </c>
    </row>
    <row r="1836" spans="1:22" x14ac:dyDescent="0.3">
      <c r="A1836" s="13" t="str">
        <f>Raw_Data!A1836</f>
        <v>EMP015</v>
      </c>
      <c r="B1836" s="13" t="str">
        <f>Raw_Data!B1836</f>
        <v>Siddharth Roy</v>
      </c>
      <c r="C1836" s="13" t="str">
        <f>Raw_Data!C1836</f>
        <v>Customer Support</v>
      </c>
      <c r="D1836" s="13" t="str">
        <f>Raw_Data!D1836</f>
        <v>Senior Executive</v>
      </c>
      <c r="E1836" s="13" t="str">
        <f>Raw_Data!E1836</f>
        <v>Kolkata</v>
      </c>
      <c r="F1836" s="13" t="str">
        <f>Raw_Data!F1836</f>
        <v>Ritu Ghosh</v>
      </c>
      <c r="G1836" s="14">
        <f>DATE(VALUE(RIGHT(Raw_Data!G1836,4)),VALUE(MID(Raw_Data!G1836,4,2)),VALUE(LEFT(Raw_Data!G1836,2)))</f>
        <v>46219</v>
      </c>
      <c r="H1836" s="13" t="str">
        <f t="shared" si="112"/>
        <v>Jul-2026</v>
      </c>
      <c r="I1836" s="13" t="str">
        <f t="shared" si="113"/>
        <v>Thu</v>
      </c>
      <c r="J1836" s="13" t="str">
        <f>Raw_Data!H1836</f>
        <v>Present</v>
      </c>
      <c r="K1836" s="15">
        <f>IF(Raw_Data!I1836="","",TIMEVALUE(Raw_Data!I1836))</f>
        <v>0.41666666666666669</v>
      </c>
      <c r="L1836" s="15">
        <f>IF(Raw_Data!J1836="","",TIMEVALUE(Raw_Data!J1836))</f>
        <v>0.75624999999999998</v>
      </c>
      <c r="M1836" s="13">
        <f>Raw_Data!K1836</f>
        <v>8.16</v>
      </c>
      <c r="N1836" s="13">
        <f>Raw_Data!L1836</f>
        <v>26</v>
      </c>
      <c r="O1836" s="13">
        <f>Raw_Data!M1836</f>
        <v>22</v>
      </c>
      <c r="P1836" s="13">
        <f t="shared" si="114"/>
        <v>4</v>
      </c>
      <c r="Q1836" s="13">
        <f>Raw_Data!O1836</f>
        <v>26</v>
      </c>
      <c r="R1836" s="16">
        <f t="shared" si="115"/>
        <v>84.615384615384613</v>
      </c>
      <c r="S1836" s="16">
        <f>Raw_Data!Q1836</f>
        <v>84.6</v>
      </c>
      <c r="T1836" s="17">
        <f>Raw_Data!R1836</f>
        <v>0.16</v>
      </c>
      <c r="U1836" s="13" t="str">
        <f>Raw_Data!S1836</f>
        <v>Low</v>
      </c>
      <c r="V1836" s="13" t="str">
        <f>Raw_Data!T1836</f>
        <v>Pending</v>
      </c>
    </row>
    <row r="1837" spans="1:22" x14ac:dyDescent="0.3">
      <c r="A1837" s="13" t="str">
        <f>Raw_Data!A1837</f>
        <v>EMP016</v>
      </c>
      <c r="B1837" s="13" t="str">
        <f>Raw_Data!B1837</f>
        <v>Pooja Saha</v>
      </c>
      <c r="C1837" s="13" t="str">
        <f>Raw_Data!C1837</f>
        <v>Operations</v>
      </c>
      <c r="D1837" s="13" t="str">
        <f>Raw_Data!D1837</f>
        <v>Process Executive</v>
      </c>
      <c r="E1837" s="13" t="str">
        <f>Raw_Data!E1837</f>
        <v>Durgapur</v>
      </c>
      <c r="F1837" s="13" t="str">
        <f>Raw_Data!F1837</f>
        <v>Amit Roy</v>
      </c>
      <c r="G1837" s="14">
        <f>DATE(VALUE(RIGHT(Raw_Data!G1837,4)),VALUE(MID(Raw_Data!G1837,4,2)),VALUE(LEFT(Raw_Data!G1837,2)))</f>
        <v>46219</v>
      </c>
      <c r="H1837" s="13" t="str">
        <f t="shared" si="112"/>
        <v>Jul-2026</v>
      </c>
      <c r="I1837" s="13" t="str">
        <f t="shared" si="113"/>
        <v>Thu</v>
      </c>
      <c r="J1837" s="13" t="str">
        <f>Raw_Data!H1837</f>
        <v>Present</v>
      </c>
      <c r="K1837" s="15">
        <f>IF(Raw_Data!I1837="","",TIMEVALUE(Raw_Data!I1837))</f>
        <v>0.38055555555555554</v>
      </c>
      <c r="L1837" s="15">
        <f>IF(Raw_Data!J1837="","",TIMEVALUE(Raw_Data!J1837))</f>
        <v>0.76597222222222228</v>
      </c>
      <c r="M1837" s="13">
        <f>Raw_Data!K1837</f>
        <v>9.25</v>
      </c>
      <c r="N1837" s="13">
        <f>Raw_Data!L1837</f>
        <v>30</v>
      </c>
      <c r="O1837" s="13">
        <f>Raw_Data!M1837</f>
        <v>27</v>
      </c>
      <c r="P1837" s="13">
        <f t="shared" si="114"/>
        <v>3</v>
      </c>
      <c r="Q1837" s="13">
        <f>Raw_Data!O1837</f>
        <v>30</v>
      </c>
      <c r="R1837" s="16">
        <f t="shared" si="115"/>
        <v>90</v>
      </c>
      <c r="S1837" s="16">
        <f>Raw_Data!Q1837</f>
        <v>90</v>
      </c>
      <c r="T1837" s="17">
        <f>Raw_Data!R1837</f>
        <v>1.25</v>
      </c>
      <c r="U1837" s="13" t="str">
        <f>Raw_Data!S1837</f>
        <v>Medium</v>
      </c>
      <c r="V1837" s="13" t="str">
        <f>Raw_Data!T1837</f>
        <v>In Progress</v>
      </c>
    </row>
    <row r="1838" spans="1:22" x14ac:dyDescent="0.3">
      <c r="A1838" s="13" t="str">
        <f>Raw_Data!A1838</f>
        <v>EMP017</v>
      </c>
      <c r="B1838" s="13" t="str">
        <f>Raw_Data!B1838</f>
        <v>Abhishek Paul</v>
      </c>
      <c r="C1838" s="13" t="str">
        <f>Raw_Data!C1838</f>
        <v>Operations</v>
      </c>
      <c r="D1838" s="13" t="str">
        <f>Raw_Data!D1838</f>
        <v>Process Executive</v>
      </c>
      <c r="E1838" s="13" t="str">
        <f>Raw_Data!E1838</f>
        <v>Durgapur</v>
      </c>
      <c r="F1838" s="13" t="str">
        <f>Raw_Data!F1838</f>
        <v>Amit Roy</v>
      </c>
      <c r="G1838" s="14">
        <f>DATE(VALUE(RIGHT(Raw_Data!G1838,4)),VALUE(MID(Raw_Data!G1838,4,2)),VALUE(LEFT(Raw_Data!G1838,2)))</f>
        <v>46219</v>
      </c>
      <c r="H1838" s="13" t="str">
        <f t="shared" si="112"/>
        <v>Jul-2026</v>
      </c>
      <c r="I1838" s="13" t="str">
        <f t="shared" si="113"/>
        <v>Thu</v>
      </c>
      <c r="J1838" s="13" t="str">
        <f>Raw_Data!H1838</f>
        <v>Present</v>
      </c>
      <c r="K1838" s="15">
        <f>IF(Raw_Data!I1838="","",TIMEVALUE(Raw_Data!I1838))</f>
        <v>0.38750000000000001</v>
      </c>
      <c r="L1838" s="15">
        <f>IF(Raw_Data!J1838="","",TIMEVALUE(Raw_Data!J1838))</f>
        <v>0.77986111111111112</v>
      </c>
      <c r="M1838" s="13">
        <f>Raw_Data!K1838</f>
        <v>9.42</v>
      </c>
      <c r="N1838" s="13">
        <f>Raw_Data!L1838</f>
        <v>30</v>
      </c>
      <c r="O1838" s="13">
        <f>Raw_Data!M1838</f>
        <v>27</v>
      </c>
      <c r="P1838" s="13">
        <f t="shared" si="114"/>
        <v>3</v>
      </c>
      <c r="Q1838" s="13">
        <f>Raw_Data!O1838</f>
        <v>30</v>
      </c>
      <c r="R1838" s="16">
        <f t="shared" si="115"/>
        <v>90</v>
      </c>
      <c r="S1838" s="16">
        <f>Raw_Data!Q1838</f>
        <v>90</v>
      </c>
      <c r="T1838" s="17">
        <f>Raw_Data!R1838</f>
        <v>1.42</v>
      </c>
      <c r="U1838" s="13" t="str">
        <f>Raw_Data!S1838</f>
        <v>Low</v>
      </c>
      <c r="V1838" s="13" t="str">
        <f>Raw_Data!T1838</f>
        <v>In Progress</v>
      </c>
    </row>
    <row r="1839" spans="1:22" x14ac:dyDescent="0.3">
      <c r="A1839" s="13" t="str">
        <f>Raw_Data!A1839</f>
        <v>EMP018</v>
      </c>
      <c r="B1839" s="13" t="str">
        <f>Raw_Data!B1839</f>
        <v>Nandini Ghosh</v>
      </c>
      <c r="C1839" s="13" t="str">
        <f>Raw_Data!C1839</f>
        <v>Finance</v>
      </c>
      <c r="D1839" s="13" t="str">
        <f>Raw_Data!D1839</f>
        <v>Finance Executive</v>
      </c>
      <c r="E1839" s="13" t="str">
        <f>Raw_Data!E1839</f>
        <v>Durgapur</v>
      </c>
      <c r="F1839" s="13" t="str">
        <f>Raw_Data!F1839</f>
        <v>Neha Sen</v>
      </c>
      <c r="G1839" s="14">
        <f>DATE(VALUE(RIGHT(Raw_Data!G1839,4)),VALUE(MID(Raw_Data!G1839,4,2)),VALUE(LEFT(Raw_Data!G1839,2)))</f>
        <v>46219</v>
      </c>
      <c r="H1839" s="13" t="str">
        <f t="shared" si="112"/>
        <v>Jul-2026</v>
      </c>
      <c r="I1839" s="13" t="str">
        <f t="shared" si="113"/>
        <v>Thu</v>
      </c>
      <c r="J1839" s="13" t="str">
        <f>Raw_Data!H1839</f>
        <v>Present</v>
      </c>
      <c r="K1839" s="15">
        <f>IF(Raw_Data!I1839="","",TIMEVALUE(Raw_Data!I1839))</f>
        <v>0.37847222222222221</v>
      </c>
      <c r="L1839" s="15">
        <f>IF(Raw_Data!J1839="","",TIMEVALUE(Raw_Data!J1839))</f>
        <v>0.68819444444444444</v>
      </c>
      <c r="M1839" s="13">
        <f>Raw_Data!K1839</f>
        <v>7.44</v>
      </c>
      <c r="N1839" s="13">
        <f>Raw_Data!L1839</f>
        <v>11</v>
      </c>
      <c r="O1839" s="13">
        <f>Raw_Data!M1839</f>
        <v>9</v>
      </c>
      <c r="P1839" s="13">
        <f t="shared" si="114"/>
        <v>2</v>
      </c>
      <c r="Q1839" s="13">
        <f>Raw_Data!O1839</f>
        <v>11</v>
      </c>
      <c r="R1839" s="16">
        <f t="shared" si="115"/>
        <v>81.818181818181827</v>
      </c>
      <c r="S1839" s="16">
        <f>Raw_Data!Q1839</f>
        <v>81.8</v>
      </c>
      <c r="T1839" s="17">
        <f>Raw_Data!R1839</f>
        <v>0</v>
      </c>
      <c r="U1839" s="13" t="str">
        <f>Raw_Data!S1839</f>
        <v>High</v>
      </c>
      <c r="V1839" s="13" t="str">
        <f>Raw_Data!T1839</f>
        <v>In Progress</v>
      </c>
    </row>
    <row r="1840" spans="1:22" x14ac:dyDescent="0.3">
      <c r="A1840" s="13" t="str">
        <f>Raw_Data!A1840</f>
        <v>EMP019</v>
      </c>
      <c r="B1840" s="13" t="str">
        <f>Raw_Data!B1840</f>
        <v>Manish Kumar</v>
      </c>
      <c r="C1840" s="13" t="str">
        <f>Raw_Data!C1840</f>
        <v>Sales</v>
      </c>
      <c r="D1840" s="13" t="str">
        <f>Raw_Data!D1840</f>
        <v>Sales Executive</v>
      </c>
      <c r="E1840" s="13" t="str">
        <f>Raw_Data!E1840</f>
        <v>Durgapur</v>
      </c>
      <c r="F1840" s="13" t="str">
        <f>Raw_Data!F1840</f>
        <v>Sourav Das</v>
      </c>
      <c r="G1840" s="14">
        <f>DATE(VALUE(RIGHT(Raw_Data!G1840,4)),VALUE(MID(Raw_Data!G1840,4,2)),VALUE(LEFT(Raw_Data!G1840,2)))</f>
        <v>46219</v>
      </c>
      <c r="H1840" s="13" t="str">
        <f t="shared" si="112"/>
        <v>Jul-2026</v>
      </c>
      <c r="I1840" s="13" t="str">
        <f t="shared" si="113"/>
        <v>Thu</v>
      </c>
      <c r="J1840" s="13" t="str">
        <f>Raw_Data!H1840</f>
        <v>Present</v>
      </c>
      <c r="K1840" s="15">
        <f>IF(Raw_Data!I1840="","",TIMEVALUE(Raw_Data!I1840))</f>
        <v>0.38680555555555557</v>
      </c>
      <c r="L1840" s="15">
        <f>IF(Raw_Data!J1840="","",TIMEVALUE(Raw_Data!J1840))</f>
        <v>0.72152777777777777</v>
      </c>
      <c r="M1840" s="13">
        <f>Raw_Data!K1840</f>
        <v>8.0399999999999991</v>
      </c>
      <c r="N1840" s="13">
        <f>Raw_Data!L1840</f>
        <v>29</v>
      </c>
      <c r="O1840" s="13">
        <f>Raw_Data!M1840</f>
        <v>29</v>
      </c>
      <c r="P1840" s="13">
        <f t="shared" si="114"/>
        <v>0</v>
      </c>
      <c r="Q1840" s="13">
        <f>Raw_Data!O1840</f>
        <v>29</v>
      </c>
      <c r="R1840" s="16">
        <f t="shared" si="115"/>
        <v>100</v>
      </c>
      <c r="S1840" s="16">
        <f>Raw_Data!Q1840</f>
        <v>100</v>
      </c>
      <c r="T1840" s="17">
        <f>Raw_Data!R1840</f>
        <v>0.04</v>
      </c>
      <c r="U1840" s="13" t="str">
        <f>Raw_Data!S1840</f>
        <v>Low</v>
      </c>
      <c r="V1840" s="13" t="str">
        <f>Raw_Data!T1840</f>
        <v>Closed</v>
      </c>
    </row>
    <row r="1841" spans="1:22" x14ac:dyDescent="0.3">
      <c r="A1841" s="13" t="str">
        <f>Raw_Data!A1841</f>
        <v>EMP020</v>
      </c>
      <c r="B1841" s="13" t="str">
        <f>Raw_Data!B1841</f>
        <v>Riya Chatterjee</v>
      </c>
      <c r="C1841" s="13" t="str">
        <f>Raw_Data!C1841</f>
        <v>Customer Support</v>
      </c>
      <c r="D1841" s="13" t="str">
        <f>Raw_Data!D1841</f>
        <v>Support Executive</v>
      </c>
      <c r="E1841" s="13" t="str">
        <f>Raw_Data!E1841</f>
        <v>Durgapur</v>
      </c>
      <c r="F1841" s="13" t="str">
        <f>Raw_Data!F1841</f>
        <v>Ritu Ghosh</v>
      </c>
      <c r="G1841" s="14">
        <f>DATE(VALUE(RIGHT(Raw_Data!G1841,4)),VALUE(MID(Raw_Data!G1841,4,2)),VALUE(LEFT(Raw_Data!G1841,2)))</f>
        <v>46219</v>
      </c>
      <c r="H1841" s="13" t="str">
        <f t="shared" si="112"/>
        <v>Jul-2026</v>
      </c>
      <c r="I1841" s="13" t="str">
        <f t="shared" si="113"/>
        <v>Thu</v>
      </c>
      <c r="J1841" s="13" t="str">
        <f>Raw_Data!H1841</f>
        <v>Present</v>
      </c>
      <c r="K1841" s="15">
        <f>IF(Raw_Data!I1841="","",TIMEVALUE(Raw_Data!I1841))</f>
        <v>0.38124999999999998</v>
      </c>
      <c r="L1841" s="15">
        <f>IF(Raw_Data!J1841="","",TIMEVALUE(Raw_Data!J1841))</f>
        <v>0.69722222222222219</v>
      </c>
      <c r="M1841" s="13">
        <f>Raw_Data!K1841</f>
        <v>7.59</v>
      </c>
      <c r="N1841" s="13">
        <f>Raw_Data!L1841</f>
        <v>32</v>
      </c>
      <c r="O1841" s="13">
        <f>Raw_Data!M1841</f>
        <v>32</v>
      </c>
      <c r="P1841" s="13">
        <f t="shared" si="114"/>
        <v>0</v>
      </c>
      <c r="Q1841" s="13">
        <f>Raw_Data!O1841</f>
        <v>32</v>
      </c>
      <c r="R1841" s="16">
        <f t="shared" si="115"/>
        <v>100</v>
      </c>
      <c r="S1841" s="16">
        <f>Raw_Data!Q1841</f>
        <v>100</v>
      </c>
      <c r="T1841" s="17">
        <f>Raw_Data!R1841</f>
        <v>0</v>
      </c>
      <c r="U1841" s="13" t="str">
        <f>Raw_Data!S1841</f>
        <v>Low</v>
      </c>
      <c r="V1841" s="13" t="str">
        <f>Raw_Data!T1841</f>
        <v>Closed</v>
      </c>
    </row>
    <row r="1842" spans="1:22" x14ac:dyDescent="0.3">
      <c r="A1842" s="13" t="str">
        <f>Raw_Data!A1842</f>
        <v>EMP001</v>
      </c>
      <c r="B1842" s="13" t="str">
        <f>Raw_Data!B1842</f>
        <v>Aarav Sharma</v>
      </c>
      <c r="C1842" s="13" t="str">
        <f>Raw_Data!C1842</f>
        <v>Operations</v>
      </c>
      <c r="D1842" s="13" t="str">
        <f>Raw_Data!D1842</f>
        <v>MIS Executive</v>
      </c>
      <c r="E1842" s="13" t="str">
        <f>Raw_Data!E1842</f>
        <v>Kolkata</v>
      </c>
      <c r="F1842" s="13" t="str">
        <f>Raw_Data!F1842</f>
        <v>Amit Roy</v>
      </c>
      <c r="G1842" s="14">
        <f>DATE(VALUE(RIGHT(Raw_Data!G1842,4)),VALUE(MID(Raw_Data!G1842,4,2)),VALUE(LEFT(Raw_Data!G1842,2)))</f>
        <v>46220</v>
      </c>
      <c r="H1842" s="13" t="str">
        <f t="shared" si="112"/>
        <v>Jul-2026</v>
      </c>
      <c r="I1842" s="13" t="str">
        <f t="shared" si="113"/>
        <v>Fri</v>
      </c>
      <c r="J1842" s="13" t="str">
        <f>Raw_Data!H1842</f>
        <v>Present</v>
      </c>
      <c r="K1842" s="15">
        <f>IF(Raw_Data!I1842="","",TIMEVALUE(Raw_Data!I1842))</f>
        <v>0.38263888888888886</v>
      </c>
      <c r="L1842" s="15">
        <f>IF(Raw_Data!J1842="","",TIMEVALUE(Raw_Data!J1842))</f>
        <v>0.68541666666666667</v>
      </c>
      <c r="M1842" s="13">
        <f>Raw_Data!K1842</f>
        <v>7.27</v>
      </c>
      <c r="N1842" s="13">
        <f>Raw_Data!L1842</f>
        <v>32</v>
      </c>
      <c r="O1842" s="13">
        <f>Raw_Data!M1842</f>
        <v>23</v>
      </c>
      <c r="P1842" s="13">
        <f t="shared" si="114"/>
        <v>9</v>
      </c>
      <c r="Q1842" s="13">
        <f>Raw_Data!O1842</f>
        <v>32</v>
      </c>
      <c r="R1842" s="16">
        <f t="shared" si="115"/>
        <v>71.875</v>
      </c>
      <c r="S1842" s="16">
        <f>Raw_Data!Q1842</f>
        <v>71.900000000000006</v>
      </c>
      <c r="T1842" s="17">
        <f>Raw_Data!R1842</f>
        <v>0</v>
      </c>
      <c r="U1842" s="13" t="str">
        <f>Raw_Data!S1842</f>
        <v>High</v>
      </c>
      <c r="V1842" s="13" t="str">
        <f>Raw_Data!T1842</f>
        <v>Backlog</v>
      </c>
    </row>
    <row r="1843" spans="1:22" x14ac:dyDescent="0.3">
      <c r="A1843" s="13" t="str">
        <f>Raw_Data!A1843</f>
        <v>EMP002</v>
      </c>
      <c r="B1843" s="13" t="str">
        <f>Raw_Data!B1843</f>
        <v>Priya Singh</v>
      </c>
      <c r="C1843" s="13" t="str">
        <f>Raw_Data!C1843</f>
        <v>Operations</v>
      </c>
      <c r="D1843" s="13" t="str">
        <f>Raw_Data!D1843</f>
        <v>Process Executive</v>
      </c>
      <c r="E1843" s="13" t="str">
        <f>Raw_Data!E1843</f>
        <v>Kolkata</v>
      </c>
      <c r="F1843" s="13" t="str">
        <f>Raw_Data!F1843</f>
        <v>Amit Roy</v>
      </c>
      <c r="G1843" s="14">
        <f>DATE(VALUE(RIGHT(Raw_Data!G1843,4)),VALUE(MID(Raw_Data!G1843,4,2)),VALUE(LEFT(Raw_Data!G1843,2)))</f>
        <v>46220</v>
      </c>
      <c r="H1843" s="13" t="str">
        <f t="shared" si="112"/>
        <v>Jul-2026</v>
      </c>
      <c r="I1843" s="13" t="str">
        <f t="shared" si="113"/>
        <v>Fri</v>
      </c>
      <c r="J1843" s="13" t="str">
        <f>Raw_Data!H1843</f>
        <v>Present</v>
      </c>
      <c r="K1843" s="15">
        <f>IF(Raw_Data!I1843="","",TIMEVALUE(Raw_Data!I1843))</f>
        <v>0.38333333333333336</v>
      </c>
      <c r="L1843" s="15">
        <f>IF(Raw_Data!J1843="","",TIMEVALUE(Raw_Data!J1843))</f>
        <v>0.68819444444444444</v>
      </c>
      <c r="M1843" s="13">
        <f>Raw_Data!K1843</f>
        <v>7.32</v>
      </c>
      <c r="N1843" s="13">
        <f>Raw_Data!L1843</f>
        <v>15</v>
      </c>
      <c r="O1843" s="13">
        <f>Raw_Data!M1843</f>
        <v>12</v>
      </c>
      <c r="P1843" s="13">
        <f t="shared" si="114"/>
        <v>3</v>
      </c>
      <c r="Q1843" s="13">
        <f>Raw_Data!O1843</f>
        <v>15</v>
      </c>
      <c r="R1843" s="16">
        <f t="shared" si="115"/>
        <v>80</v>
      </c>
      <c r="S1843" s="16">
        <f>Raw_Data!Q1843</f>
        <v>80</v>
      </c>
      <c r="T1843" s="17">
        <f>Raw_Data!R1843</f>
        <v>0</v>
      </c>
      <c r="U1843" s="13" t="str">
        <f>Raw_Data!S1843</f>
        <v>Low</v>
      </c>
      <c r="V1843" s="13" t="str">
        <f>Raw_Data!T1843</f>
        <v>In Progress</v>
      </c>
    </row>
    <row r="1844" spans="1:22" x14ac:dyDescent="0.3">
      <c r="A1844" s="13" t="str">
        <f>Raw_Data!A1844</f>
        <v>EMP003</v>
      </c>
      <c r="B1844" s="13" t="str">
        <f>Raw_Data!B1844</f>
        <v>Rahul Verma</v>
      </c>
      <c r="C1844" s="13" t="str">
        <f>Raw_Data!C1844</f>
        <v>Operations</v>
      </c>
      <c r="D1844" s="13" t="str">
        <f>Raw_Data!D1844</f>
        <v>Process Executive</v>
      </c>
      <c r="E1844" s="13" t="str">
        <f>Raw_Data!E1844</f>
        <v>Kolkata</v>
      </c>
      <c r="F1844" s="13" t="str">
        <f>Raw_Data!F1844</f>
        <v>Amit Roy</v>
      </c>
      <c r="G1844" s="14">
        <f>DATE(VALUE(RIGHT(Raw_Data!G1844,4)),VALUE(MID(Raw_Data!G1844,4,2)),VALUE(LEFT(Raw_Data!G1844,2)))</f>
        <v>46220</v>
      </c>
      <c r="H1844" s="13" t="str">
        <f t="shared" si="112"/>
        <v>Jul-2026</v>
      </c>
      <c r="I1844" s="13" t="str">
        <f t="shared" si="113"/>
        <v>Fri</v>
      </c>
      <c r="J1844" s="13" t="str">
        <f>Raw_Data!H1844</f>
        <v>Present</v>
      </c>
      <c r="K1844" s="15">
        <f>IF(Raw_Data!I1844="","",TIMEVALUE(Raw_Data!I1844))</f>
        <v>0.37638888888888888</v>
      </c>
      <c r="L1844" s="15">
        <f>IF(Raw_Data!J1844="","",TIMEVALUE(Raw_Data!J1844))</f>
        <v>0.7729166666666667</v>
      </c>
      <c r="M1844" s="13">
        <f>Raw_Data!K1844</f>
        <v>9.5299999999999994</v>
      </c>
      <c r="N1844" s="13">
        <f>Raw_Data!L1844</f>
        <v>17</v>
      </c>
      <c r="O1844" s="13">
        <f>Raw_Data!M1844</f>
        <v>15</v>
      </c>
      <c r="P1844" s="13">
        <f t="shared" si="114"/>
        <v>2</v>
      </c>
      <c r="Q1844" s="13">
        <f>Raw_Data!O1844</f>
        <v>17</v>
      </c>
      <c r="R1844" s="16">
        <f t="shared" si="115"/>
        <v>88.235294117647058</v>
      </c>
      <c r="S1844" s="16">
        <f>Raw_Data!Q1844</f>
        <v>88.2</v>
      </c>
      <c r="T1844" s="17">
        <f>Raw_Data!R1844</f>
        <v>1.53</v>
      </c>
      <c r="U1844" s="13" t="str">
        <f>Raw_Data!S1844</f>
        <v>Low</v>
      </c>
      <c r="V1844" s="13" t="str">
        <f>Raw_Data!T1844</f>
        <v>In Progress</v>
      </c>
    </row>
    <row r="1845" spans="1:22" x14ac:dyDescent="0.3">
      <c r="A1845" s="13" t="str">
        <f>Raw_Data!A1845</f>
        <v>EMP004</v>
      </c>
      <c r="B1845" s="13" t="str">
        <f>Raw_Data!B1845</f>
        <v>Sneha Das</v>
      </c>
      <c r="C1845" s="13" t="str">
        <f>Raw_Data!C1845</f>
        <v>Operations</v>
      </c>
      <c r="D1845" s="13" t="str">
        <f>Raw_Data!D1845</f>
        <v>Senior Executive</v>
      </c>
      <c r="E1845" s="13" t="str">
        <f>Raw_Data!E1845</f>
        <v>Kolkata</v>
      </c>
      <c r="F1845" s="13" t="str">
        <f>Raw_Data!F1845</f>
        <v>Amit Roy</v>
      </c>
      <c r="G1845" s="14">
        <f>DATE(VALUE(RIGHT(Raw_Data!G1845,4)),VALUE(MID(Raw_Data!G1845,4,2)),VALUE(LEFT(Raw_Data!G1845,2)))</f>
        <v>46220</v>
      </c>
      <c r="H1845" s="13" t="str">
        <f t="shared" si="112"/>
        <v>Jul-2026</v>
      </c>
      <c r="I1845" s="13" t="str">
        <f t="shared" si="113"/>
        <v>Fri</v>
      </c>
      <c r="J1845" s="13" t="str">
        <f>Raw_Data!H1845</f>
        <v>Present</v>
      </c>
      <c r="K1845" s="15">
        <f>IF(Raw_Data!I1845="","",TIMEVALUE(Raw_Data!I1845))</f>
        <v>0.42986111111111114</v>
      </c>
      <c r="L1845" s="15">
        <f>IF(Raw_Data!J1845="","",TIMEVALUE(Raw_Data!J1845))</f>
        <v>0.76527777777777772</v>
      </c>
      <c r="M1845" s="13">
        <f>Raw_Data!K1845</f>
        <v>8.06</v>
      </c>
      <c r="N1845" s="13">
        <f>Raw_Data!L1845</f>
        <v>23</v>
      </c>
      <c r="O1845" s="13">
        <f>Raw_Data!M1845</f>
        <v>23</v>
      </c>
      <c r="P1845" s="13">
        <f t="shared" si="114"/>
        <v>0</v>
      </c>
      <c r="Q1845" s="13">
        <f>Raw_Data!O1845</f>
        <v>23</v>
      </c>
      <c r="R1845" s="16">
        <f t="shared" si="115"/>
        <v>100</v>
      </c>
      <c r="S1845" s="16">
        <f>Raw_Data!Q1845</f>
        <v>100</v>
      </c>
      <c r="T1845" s="17">
        <f>Raw_Data!R1845</f>
        <v>0.06</v>
      </c>
      <c r="U1845" s="13" t="str">
        <f>Raw_Data!S1845</f>
        <v>Low</v>
      </c>
      <c r="V1845" s="13" t="str">
        <f>Raw_Data!T1845</f>
        <v>Closed</v>
      </c>
    </row>
    <row r="1846" spans="1:22" x14ac:dyDescent="0.3">
      <c r="A1846" s="13" t="str">
        <f>Raw_Data!A1846</f>
        <v>EMP005</v>
      </c>
      <c r="B1846" s="13" t="str">
        <f>Raw_Data!B1846</f>
        <v>Vikram Patel</v>
      </c>
      <c r="C1846" s="13" t="str">
        <f>Raw_Data!C1846</f>
        <v>Operations</v>
      </c>
      <c r="D1846" s="13" t="str">
        <f>Raw_Data!D1846</f>
        <v>Process Executive</v>
      </c>
      <c r="E1846" s="13" t="str">
        <f>Raw_Data!E1846</f>
        <v>Kolkata</v>
      </c>
      <c r="F1846" s="13" t="str">
        <f>Raw_Data!F1846</f>
        <v>Amit Roy</v>
      </c>
      <c r="G1846" s="14">
        <f>DATE(VALUE(RIGHT(Raw_Data!G1846,4)),VALUE(MID(Raw_Data!G1846,4,2)),VALUE(LEFT(Raw_Data!G1846,2)))</f>
        <v>46220</v>
      </c>
      <c r="H1846" s="13" t="str">
        <f t="shared" si="112"/>
        <v>Jul-2026</v>
      </c>
      <c r="I1846" s="13" t="str">
        <f t="shared" si="113"/>
        <v>Fri</v>
      </c>
      <c r="J1846" s="13" t="str">
        <f>Raw_Data!H1846</f>
        <v>Present</v>
      </c>
      <c r="K1846" s="15">
        <f>IF(Raw_Data!I1846="","",TIMEVALUE(Raw_Data!I1846))</f>
        <v>0.37638888888888888</v>
      </c>
      <c r="L1846" s="15">
        <f>IF(Raw_Data!J1846="","",TIMEVALUE(Raw_Data!J1846))</f>
        <v>0.75624999999999998</v>
      </c>
      <c r="M1846" s="13">
        <f>Raw_Data!K1846</f>
        <v>9.1199999999999992</v>
      </c>
      <c r="N1846" s="13">
        <f>Raw_Data!L1846</f>
        <v>21</v>
      </c>
      <c r="O1846" s="13">
        <f>Raw_Data!M1846</f>
        <v>15</v>
      </c>
      <c r="P1846" s="13">
        <f t="shared" si="114"/>
        <v>6</v>
      </c>
      <c r="Q1846" s="13">
        <f>Raw_Data!O1846</f>
        <v>21</v>
      </c>
      <c r="R1846" s="16">
        <f t="shared" si="115"/>
        <v>71.428571428571431</v>
      </c>
      <c r="S1846" s="16">
        <f>Raw_Data!Q1846</f>
        <v>71.400000000000006</v>
      </c>
      <c r="T1846" s="17">
        <f>Raw_Data!R1846</f>
        <v>1.1200000000000001</v>
      </c>
      <c r="U1846" s="13" t="str">
        <f>Raw_Data!S1846</f>
        <v>Medium</v>
      </c>
      <c r="V1846" s="13" t="str">
        <f>Raw_Data!T1846</f>
        <v>Pending</v>
      </c>
    </row>
    <row r="1847" spans="1:22" x14ac:dyDescent="0.3">
      <c r="A1847" s="13" t="str">
        <f>Raw_Data!A1847</f>
        <v>EMP006</v>
      </c>
      <c r="B1847" s="13" t="str">
        <f>Raw_Data!B1847</f>
        <v>Ananya Gupta</v>
      </c>
      <c r="C1847" s="13" t="str">
        <f>Raw_Data!C1847</f>
        <v>Finance</v>
      </c>
      <c r="D1847" s="13" t="str">
        <f>Raw_Data!D1847</f>
        <v>Finance Executive</v>
      </c>
      <c r="E1847" s="13" t="str">
        <f>Raw_Data!E1847</f>
        <v>Kolkata</v>
      </c>
      <c r="F1847" s="13" t="str">
        <f>Raw_Data!F1847</f>
        <v>Neha Sen</v>
      </c>
      <c r="G1847" s="14">
        <f>DATE(VALUE(RIGHT(Raw_Data!G1847,4)),VALUE(MID(Raw_Data!G1847,4,2)),VALUE(LEFT(Raw_Data!G1847,2)))</f>
        <v>46220</v>
      </c>
      <c r="H1847" s="13" t="str">
        <f t="shared" si="112"/>
        <v>Jul-2026</v>
      </c>
      <c r="I1847" s="13" t="str">
        <f t="shared" si="113"/>
        <v>Fri</v>
      </c>
      <c r="J1847" s="13" t="str">
        <f>Raw_Data!H1847</f>
        <v>Present</v>
      </c>
      <c r="K1847" s="15">
        <f>IF(Raw_Data!I1847="","",TIMEVALUE(Raw_Data!I1847))</f>
        <v>0.42499999999999999</v>
      </c>
      <c r="L1847" s="15">
        <f>IF(Raw_Data!J1847="","",TIMEVALUE(Raw_Data!J1847))</f>
        <v>0.8208333333333333</v>
      </c>
      <c r="M1847" s="13">
        <f>Raw_Data!K1847</f>
        <v>9.51</v>
      </c>
      <c r="N1847" s="13">
        <f>Raw_Data!L1847</f>
        <v>18</v>
      </c>
      <c r="O1847" s="13">
        <f>Raw_Data!M1847</f>
        <v>13</v>
      </c>
      <c r="P1847" s="13">
        <f t="shared" si="114"/>
        <v>5</v>
      </c>
      <c r="Q1847" s="13">
        <f>Raw_Data!O1847</f>
        <v>18</v>
      </c>
      <c r="R1847" s="16">
        <f t="shared" si="115"/>
        <v>72.222222222222214</v>
      </c>
      <c r="S1847" s="16">
        <f>Raw_Data!Q1847</f>
        <v>72.2</v>
      </c>
      <c r="T1847" s="17">
        <f>Raw_Data!R1847</f>
        <v>1.51</v>
      </c>
      <c r="U1847" s="13" t="str">
        <f>Raw_Data!S1847</f>
        <v>Medium</v>
      </c>
      <c r="V1847" s="13" t="str">
        <f>Raw_Data!T1847</f>
        <v>Pending</v>
      </c>
    </row>
    <row r="1848" spans="1:22" x14ac:dyDescent="0.3">
      <c r="A1848" s="13" t="str">
        <f>Raw_Data!A1848</f>
        <v>EMP007</v>
      </c>
      <c r="B1848" s="13" t="str">
        <f>Raw_Data!B1848</f>
        <v>Rohan Mehta</v>
      </c>
      <c r="C1848" s="13" t="str">
        <f>Raw_Data!C1848</f>
        <v>Finance</v>
      </c>
      <c r="D1848" s="13" t="str">
        <f>Raw_Data!D1848</f>
        <v>Accounts Executive</v>
      </c>
      <c r="E1848" s="13" t="str">
        <f>Raw_Data!E1848</f>
        <v>Kolkata</v>
      </c>
      <c r="F1848" s="13" t="str">
        <f>Raw_Data!F1848</f>
        <v>Neha Sen</v>
      </c>
      <c r="G1848" s="14">
        <f>DATE(VALUE(RIGHT(Raw_Data!G1848,4)),VALUE(MID(Raw_Data!G1848,4,2)),VALUE(LEFT(Raw_Data!G1848,2)))</f>
        <v>46220</v>
      </c>
      <c r="H1848" s="13" t="str">
        <f t="shared" si="112"/>
        <v>Jul-2026</v>
      </c>
      <c r="I1848" s="13" t="str">
        <f t="shared" si="113"/>
        <v>Fri</v>
      </c>
      <c r="J1848" s="13" t="str">
        <f>Raw_Data!H1848</f>
        <v>Present</v>
      </c>
      <c r="K1848" s="15">
        <f>IF(Raw_Data!I1848="","",TIMEVALUE(Raw_Data!I1848))</f>
        <v>0.3840277777777778</v>
      </c>
      <c r="L1848" s="15">
        <f>IF(Raw_Data!J1848="","",TIMEVALUE(Raw_Data!J1848))</f>
        <v>0.77847222222222223</v>
      </c>
      <c r="M1848" s="13">
        <f>Raw_Data!K1848</f>
        <v>9.4700000000000006</v>
      </c>
      <c r="N1848" s="13">
        <f>Raw_Data!L1848</f>
        <v>13</v>
      </c>
      <c r="O1848" s="13">
        <f>Raw_Data!M1848</f>
        <v>12</v>
      </c>
      <c r="P1848" s="13">
        <f t="shared" si="114"/>
        <v>1</v>
      </c>
      <c r="Q1848" s="13">
        <f>Raw_Data!O1848</f>
        <v>13</v>
      </c>
      <c r="R1848" s="16">
        <f t="shared" si="115"/>
        <v>92.307692307692307</v>
      </c>
      <c r="S1848" s="16">
        <f>Raw_Data!Q1848</f>
        <v>92.3</v>
      </c>
      <c r="T1848" s="17">
        <f>Raw_Data!R1848</f>
        <v>1.47</v>
      </c>
      <c r="U1848" s="13" t="str">
        <f>Raw_Data!S1848</f>
        <v>Medium</v>
      </c>
      <c r="V1848" s="13" t="str">
        <f>Raw_Data!T1848</f>
        <v>In Progress</v>
      </c>
    </row>
    <row r="1849" spans="1:22" x14ac:dyDescent="0.3">
      <c r="A1849" s="13" t="str">
        <f>Raw_Data!A1849</f>
        <v>EMP008</v>
      </c>
      <c r="B1849" s="13" t="str">
        <f>Raw_Data!B1849</f>
        <v>Ishita Roy</v>
      </c>
      <c r="C1849" s="13" t="str">
        <f>Raw_Data!C1849</f>
        <v>Finance</v>
      </c>
      <c r="D1849" s="13" t="str">
        <f>Raw_Data!D1849</f>
        <v>Finance Executive</v>
      </c>
      <c r="E1849" s="13" t="str">
        <f>Raw_Data!E1849</f>
        <v>Kolkata</v>
      </c>
      <c r="F1849" s="13" t="str">
        <f>Raw_Data!F1849</f>
        <v>Neha Sen</v>
      </c>
      <c r="G1849" s="14">
        <f>DATE(VALUE(RIGHT(Raw_Data!G1849,4)),VALUE(MID(Raw_Data!G1849,4,2)),VALUE(LEFT(Raw_Data!G1849,2)))</f>
        <v>46220</v>
      </c>
      <c r="H1849" s="13" t="str">
        <f t="shared" si="112"/>
        <v>Jul-2026</v>
      </c>
      <c r="I1849" s="13" t="str">
        <f t="shared" si="113"/>
        <v>Fri</v>
      </c>
      <c r="J1849" s="13" t="str">
        <f>Raw_Data!H1849</f>
        <v>Present</v>
      </c>
      <c r="K1849" s="15">
        <f>IF(Raw_Data!I1849="","",TIMEVALUE(Raw_Data!I1849))</f>
        <v>0.41666666666666669</v>
      </c>
      <c r="L1849" s="15">
        <f>IF(Raw_Data!J1849="","",TIMEVALUE(Raw_Data!J1849))</f>
        <v>0.81111111111111112</v>
      </c>
      <c r="M1849" s="13">
        <f>Raw_Data!K1849</f>
        <v>9.48</v>
      </c>
      <c r="N1849" s="13">
        <f>Raw_Data!L1849</f>
        <v>13</v>
      </c>
      <c r="O1849" s="13">
        <f>Raw_Data!M1849</f>
        <v>10</v>
      </c>
      <c r="P1849" s="13">
        <f t="shared" si="114"/>
        <v>3</v>
      </c>
      <c r="Q1849" s="13">
        <f>Raw_Data!O1849</f>
        <v>13</v>
      </c>
      <c r="R1849" s="16">
        <f t="shared" si="115"/>
        <v>76.923076923076934</v>
      </c>
      <c r="S1849" s="16">
        <f>Raw_Data!Q1849</f>
        <v>76.900000000000006</v>
      </c>
      <c r="T1849" s="17">
        <f>Raw_Data!R1849</f>
        <v>1.48</v>
      </c>
      <c r="U1849" s="13" t="str">
        <f>Raw_Data!S1849</f>
        <v>Medium</v>
      </c>
      <c r="V1849" s="13" t="str">
        <f>Raw_Data!T1849</f>
        <v>In Progress</v>
      </c>
    </row>
    <row r="1850" spans="1:22" x14ac:dyDescent="0.3">
      <c r="A1850" s="13" t="str">
        <f>Raw_Data!A1850</f>
        <v>EMP009</v>
      </c>
      <c r="B1850" s="13" t="str">
        <f>Raw_Data!B1850</f>
        <v>Arjun Nair</v>
      </c>
      <c r="C1850" s="13" t="str">
        <f>Raw_Data!C1850</f>
        <v>Sales</v>
      </c>
      <c r="D1850" s="13" t="str">
        <f>Raw_Data!D1850</f>
        <v>Sales Executive</v>
      </c>
      <c r="E1850" s="13" t="str">
        <f>Raw_Data!E1850</f>
        <v>Kolkata</v>
      </c>
      <c r="F1850" s="13" t="str">
        <f>Raw_Data!F1850</f>
        <v>Sourav Das</v>
      </c>
      <c r="G1850" s="14">
        <f>DATE(VALUE(RIGHT(Raw_Data!G1850,4)),VALUE(MID(Raw_Data!G1850,4,2)),VALUE(LEFT(Raw_Data!G1850,2)))</f>
        <v>46220</v>
      </c>
      <c r="H1850" s="13" t="str">
        <f t="shared" si="112"/>
        <v>Jul-2026</v>
      </c>
      <c r="I1850" s="13" t="str">
        <f t="shared" si="113"/>
        <v>Fri</v>
      </c>
      <c r="J1850" s="13" t="str">
        <f>Raw_Data!H1850</f>
        <v>Present</v>
      </c>
      <c r="K1850" s="15">
        <f>IF(Raw_Data!I1850="","",TIMEVALUE(Raw_Data!I1850))</f>
        <v>0.37986111111111109</v>
      </c>
      <c r="L1850" s="15">
        <f>IF(Raw_Data!J1850="","",TIMEVALUE(Raw_Data!J1850))</f>
        <v>0.69722222222222219</v>
      </c>
      <c r="M1850" s="13">
        <f>Raw_Data!K1850</f>
        <v>7.63</v>
      </c>
      <c r="N1850" s="13">
        <f>Raw_Data!L1850</f>
        <v>26</v>
      </c>
      <c r="O1850" s="13">
        <f>Raw_Data!M1850</f>
        <v>19</v>
      </c>
      <c r="P1850" s="13">
        <f t="shared" si="114"/>
        <v>7</v>
      </c>
      <c r="Q1850" s="13">
        <f>Raw_Data!O1850</f>
        <v>26</v>
      </c>
      <c r="R1850" s="16">
        <f t="shared" si="115"/>
        <v>73.076923076923066</v>
      </c>
      <c r="S1850" s="16">
        <f>Raw_Data!Q1850</f>
        <v>73.099999999999994</v>
      </c>
      <c r="T1850" s="17">
        <f>Raw_Data!R1850</f>
        <v>0</v>
      </c>
      <c r="U1850" s="13" t="str">
        <f>Raw_Data!S1850</f>
        <v>Medium</v>
      </c>
      <c r="V1850" s="13" t="str">
        <f>Raw_Data!T1850</f>
        <v>Pending</v>
      </c>
    </row>
    <row r="1851" spans="1:22" x14ac:dyDescent="0.3">
      <c r="A1851" s="13" t="str">
        <f>Raw_Data!A1851</f>
        <v>EMP010</v>
      </c>
      <c r="B1851" s="13" t="str">
        <f>Raw_Data!B1851</f>
        <v>Meera Kapoor</v>
      </c>
      <c r="C1851" s="13" t="str">
        <f>Raw_Data!C1851</f>
        <v>Sales</v>
      </c>
      <c r="D1851" s="13" t="str">
        <f>Raw_Data!D1851</f>
        <v>Sales Executive</v>
      </c>
      <c r="E1851" s="13" t="str">
        <f>Raw_Data!E1851</f>
        <v>Kolkata</v>
      </c>
      <c r="F1851" s="13" t="str">
        <f>Raw_Data!F1851</f>
        <v>Sourav Das</v>
      </c>
      <c r="G1851" s="14">
        <f>DATE(VALUE(RIGHT(Raw_Data!G1851,4)),VALUE(MID(Raw_Data!G1851,4,2)),VALUE(LEFT(Raw_Data!G1851,2)))</f>
        <v>46220</v>
      </c>
      <c r="H1851" s="13" t="str">
        <f t="shared" si="112"/>
        <v>Jul-2026</v>
      </c>
      <c r="I1851" s="13" t="str">
        <f t="shared" si="113"/>
        <v>Fri</v>
      </c>
      <c r="J1851" s="13" t="str">
        <f>Raw_Data!H1851</f>
        <v>Present</v>
      </c>
      <c r="K1851" s="15">
        <f>IF(Raw_Data!I1851="","",TIMEVALUE(Raw_Data!I1851))</f>
        <v>0.38124999999999998</v>
      </c>
      <c r="L1851" s="15">
        <f>IF(Raw_Data!J1851="","",TIMEVALUE(Raw_Data!J1851))</f>
        <v>0.71805555555555556</v>
      </c>
      <c r="M1851" s="13">
        <f>Raw_Data!K1851</f>
        <v>8.09</v>
      </c>
      <c r="N1851" s="13">
        <f>Raw_Data!L1851</f>
        <v>20</v>
      </c>
      <c r="O1851" s="13">
        <f>Raw_Data!M1851</f>
        <v>17</v>
      </c>
      <c r="P1851" s="13">
        <f t="shared" si="114"/>
        <v>3</v>
      </c>
      <c r="Q1851" s="13">
        <f>Raw_Data!O1851</f>
        <v>20</v>
      </c>
      <c r="R1851" s="16">
        <f t="shared" si="115"/>
        <v>85</v>
      </c>
      <c r="S1851" s="16">
        <f>Raw_Data!Q1851</f>
        <v>85</v>
      </c>
      <c r="T1851" s="17">
        <f>Raw_Data!R1851</f>
        <v>0.09</v>
      </c>
      <c r="U1851" s="13" t="str">
        <f>Raw_Data!S1851</f>
        <v>Low</v>
      </c>
      <c r="V1851" s="13" t="str">
        <f>Raw_Data!T1851</f>
        <v>In Progress</v>
      </c>
    </row>
    <row r="1852" spans="1:22" x14ac:dyDescent="0.3">
      <c r="A1852" s="13" t="str">
        <f>Raw_Data!A1852</f>
        <v>EMP011</v>
      </c>
      <c r="B1852" s="13" t="str">
        <f>Raw_Data!B1852</f>
        <v>Karan Malhotra</v>
      </c>
      <c r="C1852" s="13" t="str">
        <f>Raw_Data!C1852</f>
        <v>Sales</v>
      </c>
      <c r="D1852" s="13" t="str">
        <f>Raw_Data!D1852</f>
        <v>Senior Executive</v>
      </c>
      <c r="E1852" s="13" t="str">
        <f>Raw_Data!E1852</f>
        <v>Kolkata</v>
      </c>
      <c r="F1852" s="13" t="str">
        <f>Raw_Data!F1852</f>
        <v>Sourav Das</v>
      </c>
      <c r="G1852" s="14">
        <f>DATE(VALUE(RIGHT(Raw_Data!G1852,4)),VALUE(MID(Raw_Data!G1852,4,2)),VALUE(LEFT(Raw_Data!G1852,2)))</f>
        <v>46220</v>
      </c>
      <c r="H1852" s="13" t="str">
        <f t="shared" si="112"/>
        <v>Jul-2026</v>
      </c>
      <c r="I1852" s="13" t="str">
        <f t="shared" si="113"/>
        <v>Fri</v>
      </c>
      <c r="J1852" s="13" t="str">
        <f>Raw_Data!H1852</f>
        <v>Present</v>
      </c>
      <c r="K1852" s="15">
        <f>IF(Raw_Data!I1852="","",TIMEVALUE(Raw_Data!I1852))</f>
        <v>0.37847222222222221</v>
      </c>
      <c r="L1852" s="15">
        <f>IF(Raw_Data!J1852="","",TIMEVALUE(Raw_Data!J1852))</f>
        <v>0.71458333333333335</v>
      </c>
      <c r="M1852" s="13">
        <f>Raw_Data!K1852</f>
        <v>8.08</v>
      </c>
      <c r="N1852" s="13">
        <f>Raw_Data!L1852</f>
        <v>27</v>
      </c>
      <c r="O1852" s="13">
        <f>Raw_Data!M1852</f>
        <v>19</v>
      </c>
      <c r="P1852" s="13">
        <f t="shared" si="114"/>
        <v>8</v>
      </c>
      <c r="Q1852" s="13">
        <f>Raw_Data!O1852</f>
        <v>27</v>
      </c>
      <c r="R1852" s="16">
        <f t="shared" si="115"/>
        <v>70.370370370370367</v>
      </c>
      <c r="S1852" s="16">
        <f>Raw_Data!Q1852</f>
        <v>70.400000000000006</v>
      </c>
      <c r="T1852" s="17">
        <f>Raw_Data!R1852</f>
        <v>0.08</v>
      </c>
      <c r="U1852" s="13" t="str">
        <f>Raw_Data!S1852</f>
        <v>Low</v>
      </c>
      <c r="V1852" s="13" t="str">
        <f>Raw_Data!T1852</f>
        <v>Backlog</v>
      </c>
    </row>
    <row r="1853" spans="1:22" x14ac:dyDescent="0.3">
      <c r="A1853" s="13" t="str">
        <f>Raw_Data!A1853</f>
        <v>EMP012</v>
      </c>
      <c r="B1853" s="13" t="str">
        <f>Raw_Data!B1853</f>
        <v>Tanya Bose</v>
      </c>
      <c r="C1853" s="13" t="str">
        <f>Raw_Data!C1853</f>
        <v>HR</v>
      </c>
      <c r="D1853" s="13" t="str">
        <f>Raw_Data!D1853</f>
        <v>HR Executive</v>
      </c>
      <c r="E1853" s="13" t="str">
        <f>Raw_Data!E1853</f>
        <v>Kolkata</v>
      </c>
      <c r="F1853" s="13" t="str">
        <f>Raw_Data!F1853</f>
        <v>Ritu Ghosh</v>
      </c>
      <c r="G1853" s="14">
        <f>DATE(VALUE(RIGHT(Raw_Data!G1853,4)),VALUE(MID(Raw_Data!G1853,4,2)),VALUE(LEFT(Raw_Data!G1853,2)))</f>
        <v>46220</v>
      </c>
      <c r="H1853" s="13" t="str">
        <f t="shared" si="112"/>
        <v>Jul-2026</v>
      </c>
      <c r="I1853" s="13" t="str">
        <f t="shared" si="113"/>
        <v>Fri</v>
      </c>
      <c r="J1853" s="13" t="str">
        <f>Raw_Data!H1853</f>
        <v>Present</v>
      </c>
      <c r="K1853" s="15">
        <f>IF(Raw_Data!I1853="","",TIMEVALUE(Raw_Data!I1853))</f>
        <v>0.38055555555555554</v>
      </c>
      <c r="L1853" s="15">
        <f>IF(Raw_Data!J1853="","",TIMEVALUE(Raw_Data!J1853))</f>
        <v>0.74236111111111114</v>
      </c>
      <c r="M1853" s="13">
        <f>Raw_Data!K1853</f>
        <v>8.69</v>
      </c>
      <c r="N1853" s="13">
        <f>Raw_Data!L1853</f>
        <v>8</v>
      </c>
      <c r="O1853" s="13">
        <f>Raw_Data!M1853</f>
        <v>5</v>
      </c>
      <c r="P1853" s="13">
        <f t="shared" si="114"/>
        <v>3</v>
      </c>
      <c r="Q1853" s="13">
        <f>Raw_Data!O1853</f>
        <v>8</v>
      </c>
      <c r="R1853" s="16">
        <f t="shared" si="115"/>
        <v>62.5</v>
      </c>
      <c r="S1853" s="16">
        <f>Raw_Data!Q1853</f>
        <v>62.5</v>
      </c>
      <c r="T1853" s="17">
        <f>Raw_Data!R1853</f>
        <v>0.69</v>
      </c>
      <c r="U1853" s="13" t="str">
        <f>Raw_Data!S1853</f>
        <v>Low</v>
      </c>
      <c r="V1853" s="13" t="str">
        <f>Raw_Data!T1853</f>
        <v>In Progress</v>
      </c>
    </row>
    <row r="1854" spans="1:22" x14ac:dyDescent="0.3">
      <c r="A1854" s="13" t="str">
        <f>Raw_Data!A1854</f>
        <v>EMP013</v>
      </c>
      <c r="B1854" s="13" t="str">
        <f>Raw_Data!B1854</f>
        <v>Aditya Jain</v>
      </c>
      <c r="C1854" s="13" t="str">
        <f>Raw_Data!C1854</f>
        <v>Customer Support</v>
      </c>
      <c r="D1854" s="13" t="str">
        <f>Raw_Data!D1854</f>
        <v>Support Executive</v>
      </c>
      <c r="E1854" s="13" t="str">
        <f>Raw_Data!E1854</f>
        <v>Kolkata</v>
      </c>
      <c r="F1854" s="13" t="str">
        <f>Raw_Data!F1854</f>
        <v>Ritu Ghosh</v>
      </c>
      <c r="G1854" s="14">
        <f>DATE(VALUE(RIGHT(Raw_Data!G1854,4)),VALUE(MID(Raw_Data!G1854,4,2)),VALUE(LEFT(Raw_Data!G1854,2)))</f>
        <v>46220</v>
      </c>
      <c r="H1854" s="13" t="str">
        <f t="shared" si="112"/>
        <v>Jul-2026</v>
      </c>
      <c r="I1854" s="13" t="str">
        <f t="shared" si="113"/>
        <v>Fri</v>
      </c>
      <c r="J1854" s="13" t="str">
        <f>Raw_Data!H1854</f>
        <v>Present</v>
      </c>
      <c r="K1854" s="15">
        <f>IF(Raw_Data!I1854="","",TIMEVALUE(Raw_Data!I1854))</f>
        <v>0.41736111111111113</v>
      </c>
      <c r="L1854" s="15">
        <f>IF(Raw_Data!J1854="","",TIMEVALUE(Raw_Data!J1854))</f>
        <v>0.79027777777777775</v>
      </c>
      <c r="M1854" s="13">
        <f>Raw_Data!K1854</f>
        <v>8.9600000000000009</v>
      </c>
      <c r="N1854" s="13">
        <f>Raw_Data!L1854</f>
        <v>31</v>
      </c>
      <c r="O1854" s="13">
        <f>Raw_Data!M1854</f>
        <v>28</v>
      </c>
      <c r="P1854" s="13">
        <f t="shared" si="114"/>
        <v>3</v>
      </c>
      <c r="Q1854" s="13">
        <f>Raw_Data!O1854</f>
        <v>31</v>
      </c>
      <c r="R1854" s="16">
        <f t="shared" si="115"/>
        <v>90.322580645161281</v>
      </c>
      <c r="S1854" s="16">
        <f>Raw_Data!Q1854</f>
        <v>90.3</v>
      </c>
      <c r="T1854" s="17">
        <f>Raw_Data!R1854</f>
        <v>0.96</v>
      </c>
      <c r="U1854" s="13" t="str">
        <f>Raw_Data!S1854</f>
        <v>Medium</v>
      </c>
      <c r="V1854" s="13" t="str">
        <f>Raw_Data!T1854</f>
        <v>In Progress</v>
      </c>
    </row>
    <row r="1855" spans="1:22" x14ac:dyDescent="0.3">
      <c r="A1855" s="13" t="str">
        <f>Raw_Data!A1855</f>
        <v>EMP014</v>
      </c>
      <c r="B1855" s="13" t="str">
        <f>Raw_Data!B1855</f>
        <v>Neha Agarwal</v>
      </c>
      <c r="C1855" s="13" t="str">
        <f>Raw_Data!C1855</f>
        <v>Customer Support</v>
      </c>
      <c r="D1855" s="13" t="str">
        <f>Raw_Data!D1855</f>
        <v>Support Executive</v>
      </c>
      <c r="E1855" s="13" t="str">
        <f>Raw_Data!E1855</f>
        <v>Kolkata</v>
      </c>
      <c r="F1855" s="13" t="str">
        <f>Raw_Data!F1855</f>
        <v>Ritu Ghosh</v>
      </c>
      <c r="G1855" s="14">
        <f>DATE(VALUE(RIGHT(Raw_Data!G1855,4)),VALUE(MID(Raw_Data!G1855,4,2)),VALUE(LEFT(Raw_Data!G1855,2)))</f>
        <v>46220</v>
      </c>
      <c r="H1855" s="13" t="str">
        <f t="shared" si="112"/>
        <v>Jul-2026</v>
      </c>
      <c r="I1855" s="13" t="str">
        <f t="shared" si="113"/>
        <v>Fri</v>
      </c>
      <c r="J1855" s="13" t="str">
        <f>Raw_Data!H1855</f>
        <v>Present</v>
      </c>
      <c r="K1855" s="15">
        <f>IF(Raw_Data!I1855="","",TIMEVALUE(Raw_Data!I1855))</f>
        <v>0.37847222222222221</v>
      </c>
      <c r="L1855" s="15">
        <f>IF(Raw_Data!J1855="","",TIMEVALUE(Raw_Data!J1855))</f>
        <v>0.68819444444444444</v>
      </c>
      <c r="M1855" s="13">
        <f>Raw_Data!K1855</f>
        <v>7.44</v>
      </c>
      <c r="N1855" s="13">
        <f>Raw_Data!L1855</f>
        <v>32</v>
      </c>
      <c r="O1855" s="13">
        <f>Raw_Data!M1855</f>
        <v>26</v>
      </c>
      <c r="P1855" s="13">
        <f t="shared" si="114"/>
        <v>6</v>
      </c>
      <c r="Q1855" s="13">
        <f>Raw_Data!O1855</f>
        <v>32</v>
      </c>
      <c r="R1855" s="16">
        <f t="shared" si="115"/>
        <v>81.25</v>
      </c>
      <c r="S1855" s="16">
        <f>Raw_Data!Q1855</f>
        <v>81.2</v>
      </c>
      <c r="T1855" s="17">
        <f>Raw_Data!R1855</f>
        <v>0</v>
      </c>
      <c r="U1855" s="13" t="str">
        <f>Raw_Data!S1855</f>
        <v>Low</v>
      </c>
      <c r="V1855" s="13" t="str">
        <f>Raw_Data!T1855</f>
        <v>Pending</v>
      </c>
    </row>
    <row r="1856" spans="1:22" x14ac:dyDescent="0.3">
      <c r="A1856" s="13" t="str">
        <f>Raw_Data!A1856</f>
        <v>EMP015</v>
      </c>
      <c r="B1856" s="13" t="str">
        <f>Raw_Data!B1856</f>
        <v>Siddharth Roy</v>
      </c>
      <c r="C1856" s="13" t="str">
        <f>Raw_Data!C1856</f>
        <v>Customer Support</v>
      </c>
      <c r="D1856" s="13" t="str">
        <f>Raw_Data!D1856</f>
        <v>Senior Executive</v>
      </c>
      <c r="E1856" s="13" t="str">
        <f>Raw_Data!E1856</f>
        <v>Kolkata</v>
      </c>
      <c r="F1856" s="13" t="str">
        <f>Raw_Data!F1856</f>
        <v>Ritu Ghosh</v>
      </c>
      <c r="G1856" s="14">
        <f>DATE(VALUE(RIGHT(Raw_Data!G1856,4)),VALUE(MID(Raw_Data!G1856,4,2)),VALUE(LEFT(Raw_Data!G1856,2)))</f>
        <v>46220</v>
      </c>
      <c r="H1856" s="13" t="str">
        <f t="shared" si="112"/>
        <v>Jul-2026</v>
      </c>
      <c r="I1856" s="13" t="str">
        <f t="shared" si="113"/>
        <v>Fri</v>
      </c>
      <c r="J1856" s="13" t="str">
        <f>Raw_Data!H1856</f>
        <v>Present</v>
      </c>
      <c r="K1856" s="15">
        <f>IF(Raw_Data!I1856="","",TIMEVALUE(Raw_Data!I1856))</f>
        <v>0.37708333333333333</v>
      </c>
      <c r="L1856" s="15">
        <f>IF(Raw_Data!J1856="","",TIMEVALUE(Raw_Data!J1856))</f>
        <v>0.77361111111111114</v>
      </c>
      <c r="M1856" s="13">
        <f>Raw_Data!K1856</f>
        <v>9.52</v>
      </c>
      <c r="N1856" s="13">
        <f>Raw_Data!L1856</f>
        <v>22</v>
      </c>
      <c r="O1856" s="13">
        <f>Raw_Data!M1856</f>
        <v>22</v>
      </c>
      <c r="P1856" s="13">
        <f t="shared" si="114"/>
        <v>0</v>
      </c>
      <c r="Q1856" s="13">
        <f>Raw_Data!O1856</f>
        <v>22</v>
      </c>
      <c r="R1856" s="16">
        <f t="shared" si="115"/>
        <v>100</v>
      </c>
      <c r="S1856" s="16">
        <f>Raw_Data!Q1856</f>
        <v>100</v>
      </c>
      <c r="T1856" s="17">
        <f>Raw_Data!R1856</f>
        <v>1.52</v>
      </c>
      <c r="U1856" s="13" t="str">
        <f>Raw_Data!S1856</f>
        <v>Low</v>
      </c>
      <c r="V1856" s="13" t="str">
        <f>Raw_Data!T1856</f>
        <v>Closed</v>
      </c>
    </row>
    <row r="1857" spans="1:22" x14ac:dyDescent="0.3">
      <c r="A1857" s="13" t="str">
        <f>Raw_Data!A1857</f>
        <v>EMP016</v>
      </c>
      <c r="B1857" s="13" t="str">
        <f>Raw_Data!B1857</f>
        <v>Pooja Saha</v>
      </c>
      <c r="C1857" s="13" t="str">
        <f>Raw_Data!C1857</f>
        <v>Operations</v>
      </c>
      <c r="D1857" s="13" t="str">
        <f>Raw_Data!D1857</f>
        <v>Process Executive</v>
      </c>
      <c r="E1857" s="13" t="str">
        <f>Raw_Data!E1857</f>
        <v>Durgapur</v>
      </c>
      <c r="F1857" s="13" t="str">
        <f>Raw_Data!F1857</f>
        <v>Amit Roy</v>
      </c>
      <c r="G1857" s="14">
        <f>DATE(VALUE(RIGHT(Raw_Data!G1857,4)),VALUE(MID(Raw_Data!G1857,4,2)),VALUE(LEFT(Raw_Data!G1857,2)))</f>
        <v>46220</v>
      </c>
      <c r="H1857" s="13" t="str">
        <f t="shared" si="112"/>
        <v>Jul-2026</v>
      </c>
      <c r="I1857" s="13" t="str">
        <f t="shared" si="113"/>
        <v>Fri</v>
      </c>
      <c r="J1857" s="13" t="str">
        <f>Raw_Data!H1857</f>
        <v>Present</v>
      </c>
      <c r="K1857" s="15">
        <f>IF(Raw_Data!I1857="","",TIMEVALUE(Raw_Data!I1857))</f>
        <v>0.38124999999999998</v>
      </c>
      <c r="L1857" s="15">
        <f>IF(Raw_Data!J1857="","",TIMEVALUE(Raw_Data!J1857))</f>
        <v>0.72847222222222219</v>
      </c>
      <c r="M1857" s="13">
        <f>Raw_Data!K1857</f>
        <v>8.34</v>
      </c>
      <c r="N1857" s="13">
        <f>Raw_Data!L1857</f>
        <v>25</v>
      </c>
      <c r="O1857" s="13">
        <f>Raw_Data!M1857</f>
        <v>25</v>
      </c>
      <c r="P1857" s="13">
        <f t="shared" si="114"/>
        <v>0</v>
      </c>
      <c r="Q1857" s="13">
        <f>Raw_Data!O1857</f>
        <v>25</v>
      </c>
      <c r="R1857" s="16">
        <f t="shared" si="115"/>
        <v>100</v>
      </c>
      <c r="S1857" s="16">
        <f>Raw_Data!Q1857</f>
        <v>100</v>
      </c>
      <c r="T1857" s="17">
        <f>Raw_Data!R1857</f>
        <v>0.34</v>
      </c>
      <c r="U1857" s="13" t="str">
        <f>Raw_Data!S1857</f>
        <v>Low</v>
      </c>
      <c r="V1857" s="13" t="str">
        <f>Raw_Data!T1857</f>
        <v>Closed</v>
      </c>
    </row>
    <row r="1858" spans="1:22" x14ac:dyDescent="0.3">
      <c r="A1858" s="13" t="str">
        <f>Raw_Data!A1858</f>
        <v>EMP017</v>
      </c>
      <c r="B1858" s="13" t="str">
        <f>Raw_Data!B1858</f>
        <v>Abhishek Paul</v>
      </c>
      <c r="C1858" s="13" t="str">
        <f>Raw_Data!C1858</f>
        <v>Operations</v>
      </c>
      <c r="D1858" s="13" t="str">
        <f>Raw_Data!D1858</f>
        <v>Process Executive</v>
      </c>
      <c r="E1858" s="13" t="str">
        <f>Raw_Data!E1858</f>
        <v>Durgapur</v>
      </c>
      <c r="F1858" s="13" t="str">
        <f>Raw_Data!F1858</f>
        <v>Amit Roy</v>
      </c>
      <c r="G1858" s="14">
        <f>DATE(VALUE(RIGHT(Raw_Data!G1858,4)),VALUE(MID(Raw_Data!G1858,4,2)),VALUE(LEFT(Raw_Data!G1858,2)))</f>
        <v>46220</v>
      </c>
      <c r="H1858" s="13" t="str">
        <f t="shared" ref="H1858:H1921" si="116">TEXT(G1858,"mmm-yyyy")</f>
        <v>Jul-2026</v>
      </c>
      <c r="I1858" s="13" t="str">
        <f t="shared" ref="I1858:I1921" si="117">TEXT(G1858,"ddd")</f>
        <v>Fri</v>
      </c>
      <c r="J1858" s="13" t="str">
        <f>Raw_Data!H1858</f>
        <v>Present</v>
      </c>
      <c r="K1858" s="15">
        <f>IF(Raw_Data!I1858="","",TIMEVALUE(Raw_Data!I1858))</f>
        <v>0.38680555555555557</v>
      </c>
      <c r="L1858" s="15">
        <f>IF(Raw_Data!J1858="","",TIMEVALUE(Raw_Data!J1858))</f>
        <v>0.72291666666666665</v>
      </c>
      <c r="M1858" s="13">
        <f>Raw_Data!K1858</f>
        <v>8.08</v>
      </c>
      <c r="N1858" s="13">
        <f>Raw_Data!L1858</f>
        <v>18</v>
      </c>
      <c r="O1858" s="13">
        <f>Raw_Data!M1858</f>
        <v>15</v>
      </c>
      <c r="P1858" s="13">
        <f t="shared" ref="P1858:P1921" si="118">N1858-O1858</f>
        <v>3</v>
      </c>
      <c r="Q1858" s="13">
        <f>Raw_Data!O1858</f>
        <v>18</v>
      </c>
      <c r="R1858" s="16">
        <f t="shared" ref="R1858:R1921" si="119">IFERROR(O1858/N1858*100,0)</f>
        <v>83.333333333333343</v>
      </c>
      <c r="S1858" s="16">
        <f>Raw_Data!Q1858</f>
        <v>83.3</v>
      </c>
      <c r="T1858" s="17">
        <f>Raw_Data!R1858</f>
        <v>0.08</v>
      </c>
      <c r="U1858" s="13" t="str">
        <f>Raw_Data!S1858</f>
        <v>Medium</v>
      </c>
      <c r="V1858" s="13" t="str">
        <f>Raw_Data!T1858</f>
        <v>In Progress</v>
      </c>
    </row>
    <row r="1859" spans="1:22" x14ac:dyDescent="0.3">
      <c r="A1859" s="13" t="str">
        <f>Raw_Data!A1859</f>
        <v>EMP018</v>
      </c>
      <c r="B1859" s="13" t="str">
        <f>Raw_Data!B1859</f>
        <v>Nandini Ghosh</v>
      </c>
      <c r="C1859" s="13" t="str">
        <f>Raw_Data!C1859</f>
        <v>Finance</v>
      </c>
      <c r="D1859" s="13" t="str">
        <f>Raw_Data!D1859</f>
        <v>Finance Executive</v>
      </c>
      <c r="E1859" s="13" t="str">
        <f>Raw_Data!E1859</f>
        <v>Durgapur</v>
      </c>
      <c r="F1859" s="13" t="str">
        <f>Raw_Data!F1859</f>
        <v>Neha Sen</v>
      </c>
      <c r="G1859" s="14">
        <f>DATE(VALUE(RIGHT(Raw_Data!G1859,4)),VALUE(MID(Raw_Data!G1859,4,2)),VALUE(LEFT(Raw_Data!G1859,2)))</f>
        <v>46220</v>
      </c>
      <c r="H1859" s="13" t="str">
        <f t="shared" si="116"/>
        <v>Jul-2026</v>
      </c>
      <c r="I1859" s="13" t="str">
        <f t="shared" si="117"/>
        <v>Fri</v>
      </c>
      <c r="J1859" s="13" t="str">
        <f>Raw_Data!H1859</f>
        <v>Present</v>
      </c>
      <c r="K1859" s="15">
        <f>IF(Raw_Data!I1859="","",TIMEVALUE(Raw_Data!I1859))</f>
        <v>0.37777777777777777</v>
      </c>
      <c r="L1859" s="15">
        <f>IF(Raw_Data!J1859="","",TIMEVALUE(Raw_Data!J1859))</f>
        <v>0.69930555555555551</v>
      </c>
      <c r="M1859" s="13">
        <f>Raw_Data!K1859</f>
        <v>7.73</v>
      </c>
      <c r="N1859" s="13">
        <f>Raw_Data!L1859</f>
        <v>10</v>
      </c>
      <c r="O1859" s="13">
        <f>Raw_Data!M1859</f>
        <v>7</v>
      </c>
      <c r="P1859" s="13">
        <f t="shared" si="118"/>
        <v>3</v>
      </c>
      <c r="Q1859" s="13">
        <f>Raw_Data!O1859</f>
        <v>10</v>
      </c>
      <c r="R1859" s="16">
        <f t="shared" si="119"/>
        <v>70</v>
      </c>
      <c r="S1859" s="16">
        <f>Raw_Data!Q1859</f>
        <v>70</v>
      </c>
      <c r="T1859" s="17">
        <f>Raw_Data!R1859</f>
        <v>0</v>
      </c>
      <c r="U1859" s="13" t="str">
        <f>Raw_Data!S1859</f>
        <v>High</v>
      </c>
      <c r="V1859" s="13" t="str">
        <f>Raw_Data!T1859</f>
        <v>In Progress</v>
      </c>
    </row>
    <row r="1860" spans="1:22" x14ac:dyDescent="0.3">
      <c r="A1860" s="13" t="str">
        <f>Raw_Data!A1860</f>
        <v>EMP019</v>
      </c>
      <c r="B1860" s="13" t="str">
        <f>Raw_Data!B1860</f>
        <v>Manish Kumar</v>
      </c>
      <c r="C1860" s="13" t="str">
        <f>Raw_Data!C1860</f>
        <v>Sales</v>
      </c>
      <c r="D1860" s="13" t="str">
        <f>Raw_Data!D1860</f>
        <v>Sales Executive</v>
      </c>
      <c r="E1860" s="13" t="str">
        <f>Raw_Data!E1860</f>
        <v>Durgapur</v>
      </c>
      <c r="F1860" s="13" t="str">
        <f>Raw_Data!F1860</f>
        <v>Sourav Das</v>
      </c>
      <c r="G1860" s="14">
        <f>DATE(VALUE(RIGHT(Raw_Data!G1860,4)),VALUE(MID(Raw_Data!G1860,4,2)),VALUE(LEFT(Raw_Data!G1860,2)))</f>
        <v>46220</v>
      </c>
      <c r="H1860" s="13" t="str">
        <f t="shared" si="116"/>
        <v>Jul-2026</v>
      </c>
      <c r="I1860" s="13" t="str">
        <f t="shared" si="117"/>
        <v>Fri</v>
      </c>
      <c r="J1860" s="13" t="str">
        <f>Raw_Data!H1860</f>
        <v>Present</v>
      </c>
      <c r="K1860" s="15">
        <f>IF(Raw_Data!I1860="","",TIMEVALUE(Raw_Data!I1860))</f>
        <v>0.37708333333333333</v>
      </c>
      <c r="L1860" s="15">
        <f>IF(Raw_Data!J1860="","",TIMEVALUE(Raw_Data!J1860))</f>
        <v>0.74861111111111112</v>
      </c>
      <c r="M1860" s="13">
        <f>Raw_Data!K1860</f>
        <v>8.92</v>
      </c>
      <c r="N1860" s="13">
        <f>Raw_Data!L1860</f>
        <v>18</v>
      </c>
      <c r="O1860" s="13">
        <f>Raw_Data!M1860</f>
        <v>14</v>
      </c>
      <c r="P1860" s="13">
        <f t="shared" si="118"/>
        <v>4</v>
      </c>
      <c r="Q1860" s="13">
        <f>Raw_Data!O1860</f>
        <v>18</v>
      </c>
      <c r="R1860" s="16">
        <f t="shared" si="119"/>
        <v>77.777777777777786</v>
      </c>
      <c r="S1860" s="16">
        <f>Raw_Data!Q1860</f>
        <v>77.8</v>
      </c>
      <c r="T1860" s="17">
        <f>Raw_Data!R1860</f>
        <v>0.92</v>
      </c>
      <c r="U1860" s="13" t="str">
        <f>Raw_Data!S1860</f>
        <v>Low</v>
      </c>
      <c r="V1860" s="13" t="str">
        <f>Raw_Data!T1860</f>
        <v>Pending</v>
      </c>
    </row>
    <row r="1861" spans="1:22" x14ac:dyDescent="0.3">
      <c r="A1861" s="13" t="str">
        <f>Raw_Data!A1861</f>
        <v>EMP020</v>
      </c>
      <c r="B1861" s="13" t="str">
        <f>Raw_Data!B1861</f>
        <v>Riya Chatterjee</v>
      </c>
      <c r="C1861" s="13" t="str">
        <f>Raw_Data!C1861</f>
        <v>Customer Support</v>
      </c>
      <c r="D1861" s="13" t="str">
        <f>Raw_Data!D1861</f>
        <v>Support Executive</v>
      </c>
      <c r="E1861" s="13" t="str">
        <f>Raw_Data!E1861</f>
        <v>Durgapur</v>
      </c>
      <c r="F1861" s="13" t="str">
        <f>Raw_Data!F1861</f>
        <v>Ritu Ghosh</v>
      </c>
      <c r="G1861" s="14">
        <f>DATE(VALUE(RIGHT(Raw_Data!G1861,4)),VALUE(MID(Raw_Data!G1861,4,2)),VALUE(LEFT(Raw_Data!G1861,2)))</f>
        <v>46220</v>
      </c>
      <c r="H1861" s="13" t="str">
        <f t="shared" si="116"/>
        <v>Jul-2026</v>
      </c>
      <c r="I1861" s="13" t="str">
        <f t="shared" si="117"/>
        <v>Fri</v>
      </c>
      <c r="J1861" s="13" t="str">
        <f>Raw_Data!H1861</f>
        <v>Present</v>
      </c>
      <c r="K1861" s="15">
        <f>IF(Raw_Data!I1861="","",TIMEVALUE(Raw_Data!I1861))</f>
        <v>0.38194444444444442</v>
      </c>
      <c r="L1861" s="15">
        <f>IF(Raw_Data!J1861="","",TIMEVALUE(Raw_Data!J1861))</f>
        <v>0.75277777777777777</v>
      </c>
      <c r="M1861" s="13">
        <f>Raw_Data!K1861</f>
        <v>8.91</v>
      </c>
      <c r="N1861" s="13">
        <f>Raw_Data!L1861</f>
        <v>34</v>
      </c>
      <c r="O1861" s="13">
        <f>Raw_Data!M1861</f>
        <v>29</v>
      </c>
      <c r="P1861" s="13">
        <f t="shared" si="118"/>
        <v>5</v>
      </c>
      <c r="Q1861" s="13">
        <f>Raw_Data!O1861</f>
        <v>34</v>
      </c>
      <c r="R1861" s="16">
        <f t="shared" si="119"/>
        <v>85.294117647058826</v>
      </c>
      <c r="S1861" s="16">
        <f>Raw_Data!Q1861</f>
        <v>85.3</v>
      </c>
      <c r="T1861" s="17">
        <f>Raw_Data!R1861</f>
        <v>0.91</v>
      </c>
      <c r="U1861" s="13" t="str">
        <f>Raw_Data!S1861</f>
        <v>Medium</v>
      </c>
      <c r="V1861" s="13" t="str">
        <f>Raw_Data!T1861</f>
        <v>Pending</v>
      </c>
    </row>
    <row r="1862" spans="1:22" x14ac:dyDescent="0.3">
      <c r="A1862" s="13" t="str">
        <f>Raw_Data!A1862</f>
        <v>EMP001</v>
      </c>
      <c r="B1862" s="13" t="str">
        <f>Raw_Data!B1862</f>
        <v>Aarav Sharma</v>
      </c>
      <c r="C1862" s="13" t="str">
        <f>Raw_Data!C1862</f>
        <v>Operations</v>
      </c>
      <c r="D1862" s="13" t="str">
        <f>Raw_Data!D1862</f>
        <v>MIS Executive</v>
      </c>
      <c r="E1862" s="13" t="str">
        <f>Raw_Data!E1862</f>
        <v>Kolkata</v>
      </c>
      <c r="F1862" s="13" t="str">
        <f>Raw_Data!F1862</f>
        <v>Amit Roy</v>
      </c>
      <c r="G1862" s="14">
        <f>DATE(VALUE(RIGHT(Raw_Data!G1862,4)),VALUE(MID(Raw_Data!G1862,4,2)),VALUE(LEFT(Raw_Data!G1862,2)))</f>
        <v>46221</v>
      </c>
      <c r="H1862" s="13" t="str">
        <f t="shared" si="116"/>
        <v>Jul-2026</v>
      </c>
      <c r="I1862" s="13" t="str">
        <f t="shared" si="117"/>
        <v>Sat</v>
      </c>
      <c r="J1862" s="13" t="str">
        <f>Raw_Data!H1862</f>
        <v>Present</v>
      </c>
      <c r="K1862" s="15">
        <f>IF(Raw_Data!I1862="","",TIMEVALUE(Raw_Data!I1862))</f>
        <v>0.37777777777777777</v>
      </c>
      <c r="L1862" s="15">
        <f>IF(Raw_Data!J1862="","",TIMEVALUE(Raw_Data!J1862))</f>
        <v>0.7104166666666667</v>
      </c>
      <c r="M1862" s="13">
        <f>Raw_Data!K1862</f>
        <v>7.99</v>
      </c>
      <c r="N1862" s="13">
        <f>Raw_Data!L1862</f>
        <v>22</v>
      </c>
      <c r="O1862" s="13">
        <f>Raw_Data!M1862</f>
        <v>21</v>
      </c>
      <c r="P1862" s="13">
        <f t="shared" si="118"/>
        <v>1</v>
      </c>
      <c r="Q1862" s="13">
        <f>Raw_Data!O1862</f>
        <v>22</v>
      </c>
      <c r="R1862" s="16">
        <f t="shared" si="119"/>
        <v>95.454545454545453</v>
      </c>
      <c r="S1862" s="16">
        <f>Raw_Data!Q1862</f>
        <v>95.5</v>
      </c>
      <c r="T1862" s="17">
        <f>Raw_Data!R1862</f>
        <v>0</v>
      </c>
      <c r="U1862" s="13" t="str">
        <f>Raw_Data!S1862</f>
        <v>High</v>
      </c>
      <c r="V1862" s="13" t="str">
        <f>Raw_Data!T1862</f>
        <v>In Progress</v>
      </c>
    </row>
    <row r="1863" spans="1:22" x14ac:dyDescent="0.3">
      <c r="A1863" s="13" t="str">
        <f>Raw_Data!A1863</f>
        <v>EMP002</v>
      </c>
      <c r="B1863" s="13" t="str">
        <f>Raw_Data!B1863</f>
        <v>Priya Singh</v>
      </c>
      <c r="C1863" s="13" t="str">
        <f>Raw_Data!C1863</f>
        <v>Operations</v>
      </c>
      <c r="D1863" s="13" t="str">
        <f>Raw_Data!D1863</f>
        <v>Process Executive</v>
      </c>
      <c r="E1863" s="13" t="str">
        <f>Raw_Data!E1863</f>
        <v>Kolkata</v>
      </c>
      <c r="F1863" s="13" t="str">
        <f>Raw_Data!F1863</f>
        <v>Amit Roy</v>
      </c>
      <c r="G1863" s="14">
        <f>DATE(VALUE(RIGHT(Raw_Data!G1863,4)),VALUE(MID(Raw_Data!G1863,4,2)),VALUE(LEFT(Raw_Data!G1863,2)))</f>
        <v>46221</v>
      </c>
      <c r="H1863" s="13" t="str">
        <f t="shared" si="116"/>
        <v>Jul-2026</v>
      </c>
      <c r="I1863" s="13" t="str">
        <f t="shared" si="117"/>
        <v>Sat</v>
      </c>
      <c r="J1863" s="13" t="str">
        <f>Raw_Data!H1863</f>
        <v>Present</v>
      </c>
      <c r="K1863" s="15">
        <f>IF(Raw_Data!I1863="","",TIMEVALUE(Raw_Data!I1863))</f>
        <v>0.43055555555555558</v>
      </c>
      <c r="L1863" s="15">
        <f>IF(Raw_Data!J1863="","",TIMEVALUE(Raw_Data!J1863))</f>
        <v>0.73541666666666672</v>
      </c>
      <c r="M1863" s="13">
        <f>Raw_Data!K1863</f>
        <v>7.32</v>
      </c>
      <c r="N1863" s="13">
        <f>Raw_Data!L1863</f>
        <v>25</v>
      </c>
      <c r="O1863" s="13">
        <f>Raw_Data!M1863</f>
        <v>19</v>
      </c>
      <c r="P1863" s="13">
        <f t="shared" si="118"/>
        <v>6</v>
      </c>
      <c r="Q1863" s="13">
        <f>Raw_Data!O1863</f>
        <v>25</v>
      </c>
      <c r="R1863" s="16">
        <f t="shared" si="119"/>
        <v>76</v>
      </c>
      <c r="S1863" s="16">
        <f>Raw_Data!Q1863</f>
        <v>76</v>
      </c>
      <c r="T1863" s="17">
        <f>Raw_Data!R1863</f>
        <v>0</v>
      </c>
      <c r="U1863" s="13" t="str">
        <f>Raw_Data!S1863</f>
        <v>Low</v>
      </c>
      <c r="V1863" s="13" t="str">
        <f>Raw_Data!T1863</f>
        <v>Pending</v>
      </c>
    </row>
    <row r="1864" spans="1:22" x14ac:dyDescent="0.3">
      <c r="A1864" s="13" t="str">
        <f>Raw_Data!A1864</f>
        <v>EMP003</v>
      </c>
      <c r="B1864" s="13" t="str">
        <f>Raw_Data!B1864</f>
        <v>Rahul Verma</v>
      </c>
      <c r="C1864" s="13" t="str">
        <f>Raw_Data!C1864</f>
        <v>Operations</v>
      </c>
      <c r="D1864" s="13" t="str">
        <f>Raw_Data!D1864</f>
        <v>Process Executive</v>
      </c>
      <c r="E1864" s="13" t="str">
        <f>Raw_Data!E1864</f>
        <v>Kolkata</v>
      </c>
      <c r="F1864" s="13" t="str">
        <f>Raw_Data!F1864</f>
        <v>Amit Roy</v>
      </c>
      <c r="G1864" s="14">
        <f>DATE(VALUE(RIGHT(Raw_Data!G1864,4)),VALUE(MID(Raw_Data!G1864,4,2)),VALUE(LEFT(Raw_Data!G1864,2)))</f>
        <v>46221</v>
      </c>
      <c r="H1864" s="13" t="str">
        <f t="shared" si="116"/>
        <v>Jul-2026</v>
      </c>
      <c r="I1864" s="13" t="str">
        <f t="shared" si="117"/>
        <v>Sat</v>
      </c>
      <c r="J1864" s="13" t="str">
        <f>Raw_Data!H1864</f>
        <v>Present</v>
      </c>
      <c r="K1864" s="15">
        <f>IF(Raw_Data!I1864="","",TIMEVALUE(Raw_Data!I1864))</f>
        <v>0.37986111111111109</v>
      </c>
      <c r="L1864" s="15">
        <f>IF(Raw_Data!J1864="","",TIMEVALUE(Raw_Data!J1864))</f>
        <v>0.6958333333333333</v>
      </c>
      <c r="M1864" s="13">
        <f>Raw_Data!K1864</f>
        <v>7.59</v>
      </c>
      <c r="N1864" s="13">
        <f>Raw_Data!L1864</f>
        <v>21</v>
      </c>
      <c r="O1864" s="13">
        <f>Raw_Data!M1864</f>
        <v>18</v>
      </c>
      <c r="P1864" s="13">
        <f t="shared" si="118"/>
        <v>3</v>
      </c>
      <c r="Q1864" s="13">
        <f>Raw_Data!O1864</f>
        <v>21</v>
      </c>
      <c r="R1864" s="16">
        <f t="shared" si="119"/>
        <v>85.714285714285708</v>
      </c>
      <c r="S1864" s="16">
        <f>Raw_Data!Q1864</f>
        <v>85.7</v>
      </c>
      <c r="T1864" s="17">
        <f>Raw_Data!R1864</f>
        <v>0</v>
      </c>
      <c r="U1864" s="13" t="str">
        <f>Raw_Data!S1864</f>
        <v>Low</v>
      </c>
      <c r="V1864" s="13" t="str">
        <f>Raw_Data!T1864</f>
        <v>In Progress</v>
      </c>
    </row>
    <row r="1865" spans="1:22" x14ac:dyDescent="0.3">
      <c r="A1865" s="13" t="str">
        <f>Raw_Data!A1865</f>
        <v>EMP004</v>
      </c>
      <c r="B1865" s="13" t="str">
        <f>Raw_Data!B1865</f>
        <v>Sneha Das</v>
      </c>
      <c r="C1865" s="13" t="str">
        <f>Raw_Data!C1865</f>
        <v>Operations</v>
      </c>
      <c r="D1865" s="13" t="str">
        <f>Raw_Data!D1865</f>
        <v>Senior Executive</v>
      </c>
      <c r="E1865" s="13" t="str">
        <f>Raw_Data!E1865</f>
        <v>Kolkata</v>
      </c>
      <c r="F1865" s="13" t="str">
        <f>Raw_Data!F1865</f>
        <v>Amit Roy</v>
      </c>
      <c r="G1865" s="14">
        <f>DATE(VALUE(RIGHT(Raw_Data!G1865,4)),VALUE(MID(Raw_Data!G1865,4,2)),VALUE(LEFT(Raw_Data!G1865,2)))</f>
        <v>46221</v>
      </c>
      <c r="H1865" s="13" t="str">
        <f t="shared" si="116"/>
        <v>Jul-2026</v>
      </c>
      <c r="I1865" s="13" t="str">
        <f t="shared" si="117"/>
        <v>Sat</v>
      </c>
      <c r="J1865" s="13" t="str">
        <f>Raw_Data!H1865</f>
        <v>Present</v>
      </c>
      <c r="K1865" s="15">
        <f>IF(Raw_Data!I1865="","",TIMEVALUE(Raw_Data!I1865))</f>
        <v>0.42638888888888887</v>
      </c>
      <c r="L1865" s="15">
        <f>IF(Raw_Data!J1865="","",TIMEVALUE(Raw_Data!J1865))</f>
        <v>0.82499999999999996</v>
      </c>
      <c r="M1865" s="13">
        <f>Raw_Data!K1865</f>
        <v>9.58</v>
      </c>
      <c r="N1865" s="13">
        <f>Raw_Data!L1865</f>
        <v>29</v>
      </c>
      <c r="O1865" s="13">
        <f>Raw_Data!M1865</f>
        <v>25</v>
      </c>
      <c r="P1865" s="13">
        <f t="shared" si="118"/>
        <v>4</v>
      </c>
      <c r="Q1865" s="13">
        <f>Raw_Data!O1865</f>
        <v>29</v>
      </c>
      <c r="R1865" s="16">
        <f t="shared" si="119"/>
        <v>86.206896551724128</v>
      </c>
      <c r="S1865" s="16">
        <f>Raw_Data!Q1865</f>
        <v>86.2</v>
      </c>
      <c r="T1865" s="17">
        <f>Raw_Data!R1865</f>
        <v>1.58</v>
      </c>
      <c r="U1865" s="13" t="str">
        <f>Raw_Data!S1865</f>
        <v>Low</v>
      </c>
      <c r="V1865" s="13" t="str">
        <f>Raw_Data!T1865</f>
        <v>Pending</v>
      </c>
    </row>
    <row r="1866" spans="1:22" x14ac:dyDescent="0.3">
      <c r="A1866" s="13" t="str">
        <f>Raw_Data!A1866</f>
        <v>EMP005</v>
      </c>
      <c r="B1866" s="13" t="str">
        <f>Raw_Data!B1866</f>
        <v>Vikram Patel</v>
      </c>
      <c r="C1866" s="13" t="str">
        <f>Raw_Data!C1866</f>
        <v>Operations</v>
      </c>
      <c r="D1866" s="13" t="str">
        <f>Raw_Data!D1866</f>
        <v>Process Executive</v>
      </c>
      <c r="E1866" s="13" t="str">
        <f>Raw_Data!E1866</f>
        <v>Kolkata</v>
      </c>
      <c r="F1866" s="13" t="str">
        <f>Raw_Data!F1866</f>
        <v>Amit Roy</v>
      </c>
      <c r="G1866" s="14">
        <f>DATE(VALUE(RIGHT(Raw_Data!G1866,4)),VALUE(MID(Raw_Data!G1866,4,2)),VALUE(LEFT(Raw_Data!G1866,2)))</f>
        <v>46221</v>
      </c>
      <c r="H1866" s="13" t="str">
        <f t="shared" si="116"/>
        <v>Jul-2026</v>
      </c>
      <c r="I1866" s="13" t="str">
        <f t="shared" si="117"/>
        <v>Sat</v>
      </c>
      <c r="J1866" s="13" t="str">
        <f>Raw_Data!H1866</f>
        <v>Present</v>
      </c>
      <c r="K1866" s="15">
        <f>IF(Raw_Data!I1866="","",TIMEVALUE(Raw_Data!I1866))</f>
        <v>0.3888888888888889</v>
      </c>
      <c r="L1866" s="15">
        <f>IF(Raw_Data!J1866="","",TIMEVALUE(Raw_Data!J1866))</f>
        <v>0.76527777777777772</v>
      </c>
      <c r="M1866" s="13">
        <f>Raw_Data!K1866</f>
        <v>9.0399999999999991</v>
      </c>
      <c r="N1866" s="13">
        <f>Raw_Data!L1866</f>
        <v>28</v>
      </c>
      <c r="O1866" s="13">
        <f>Raw_Data!M1866</f>
        <v>28</v>
      </c>
      <c r="P1866" s="13">
        <f t="shared" si="118"/>
        <v>0</v>
      </c>
      <c r="Q1866" s="13">
        <f>Raw_Data!O1866</f>
        <v>28</v>
      </c>
      <c r="R1866" s="16">
        <f t="shared" si="119"/>
        <v>100</v>
      </c>
      <c r="S1866" s="16">
        <f>Raw_Data!Q1866</f>
        <v>100</v>
      </c>
      <c r="T1866" s="17">
        <f>Raw_Data!R1866</f>
        <v>1.04</v>
      </c>
      <c r="U1866" s="13" t="str">
        <f>Raw_Data!S1866</f>
        <v>Low</v>
      </c>
      <c r="V1866" s="13" t="str">
        <f>Raw_Data!T1866</f>
        <v>Closed</v>
      </c>
    </row>
    <row r="1867" spans="1:22" x14ac:dyDescent="0.3">
      <c r="A1867" s="13" t="str">
        <f>Raw_Data!A1867</f>
        <v>EMP006</v>
      </c>
      <c r="B1867" s="13" t="str">
        <f>Raw_Data!B1867</f>
        <v>Ananya Gupta</v>
      </c>
      <c r="C1867" s="13" t="str">
        <f>Raw_Data!C1867</f>
        <v>Finance</v>
      </c>
      <c r="D1867" s="13" t="str">
        <f>Raw_Data!D1867</f>
        <v>Finance Executive</v>
      </c>
      <c r="E1867" s="13" t="str">
        <f>Raw_Data!E1867</f>
        <v>Kolkata</v>
      </c>
      <c r="F1867" s="13" t="str">
        <f>Raw_Data!F1867</f>
        <v>Neha Sen</v>
      </c>
      <c r="G1867" s="14">
        <f>DATE(VALUE(RIGHT(Raw_Data!G1867,4)),VALUE(MID(Raw_Data!G1867,4,2)),VALUE(LEFT(Raw_Data!G1867,2)))</f>
        <v>46221</v>
      </c>
      <c r="H1867" s="13" t="str">
        <f t="shared" si="116"/>
        <v>Jul-2026</v>
      </c>
      <c r="I1867" s="13" t="str">
        <f t="shared" si="117"/>
        <v>Sat</v>
      </c>
      <c r="J1867" s="13" t="str">
        <f>Raw_Data!H1867</f>
        <v>Present</v>
      </c>
      <c r="K1867" s="15">
        <f>IF(Raw_Data!I1867="","",TIMEVALUE(Raw_Data!I1867))</f>
        <v>0.4284722222222222</v>
      </c>
      <c r="L1867" s="15">
        <f>IF(Raw_Data!J1867="","",TIMEVALUE(Raw_Data!J1867))</f>
        <v>0.77430555555555558</v>
      </c>
      <c r="M1867" s="13">
        <f>Raw_Data!K1867</f>
        <v>8.3000000000000007</v>
      </c>
      <c r="N1867" s="13">
        <f>Raw_Data!L1867</f>
        <v>13</v>
      </c>
      <c r="O1867" s="13">
        <f>Raw_Data!M1867</f>
        <v>9</v>
      </c>
      <c r="P1867" s="13">
        <f t="shared" si="118"/>
        <v>4</v>
      </c>
      <c r="Q1867" s="13">
        <f>Raw_Data!O1867</f>
        <v>13</v>
      </c>
      <c r="R1867" s="16">
        <f t="shared" si="119"/>
        <v>69.230769230769226</v>
      </c>
      <c r="S1867" s="16">
        <f>Raw_Data!Q1867</f>
        <v>69.2</v>
      </c>
      <c r="T1867" s="17">
        <f>Raw_Data!R1867</f>
        <v>0.3</v>
      </c>
      <c r="U1867" s="13" t="str">
        <f>Raw_Data!S1867</f>
        <v>High</v>
      </c>
      <c r="V1867" s="13" t="str">
        <f>Raw_Data!T1867</f>
        <v>Pending</v>
      </c>
    </row>
    <row r="1868" spans="1:22" x14ac:dyDescent="0.3">
      <c r="A1868" s="13" t="str">
        <f>Raw_Data!A1868</f>
        <v>EMP007</v>
      </c>
      <c r="B1868" s="13" t="str">
        <f>Raw_Data!B1868</f>
        <v>Rohan Mehta</v>
      </c>
      <c r="C1868" s="13" t="str">
        <f>Raw_Data!C1868</f>
        <v>Finance</v>
      </c>
      <c r="D1868" s="13" t="str">
        <f>Raw_Data!D1868</f>
        <v>Accounts Executive</v>
      </c>
      <c r="E1868" s="13" t="str">
        <f>Raw_Data!E1868</f>
        <v>Kolkata</v>
      </c>
      <c r="F1868" s="13" t="str">
        <f>Raw_Data!F1868</f>
        <v>Neha Sen</v>
      </c>
      <c r="G1868" s="14">
        <f>DATE(VALUE(RIGHT(Raw_Data!G1868,4)),VALUE(MID(Raw_Data!G1868,4,2)),VALUE(LEFT(Raw_Data!G1868,2)))</f>
        <v>46221</v>
      </c>
      <c r="H1868" s="13" t="str">
        <f t="shared" si="116"/>
        <v>Jul-2026</v>
      </c>
      <c r="I1868" s="13" t="str">
        <f t="shared" si="117"/>
        <v>Sat</v>
      </c>
      <c r="J1868" s="13" t="str">
        <f>Raw_Data!H1868</f>
        <v>Present</v>
      </c>
      <c r="K1868" s="15">
        <f>IF(Raw_Data!I1868="","",TIMEVALUE(Raw_Data!I1868))</f>
        <v>0.37638888888888888</v>
      </c>
      <c r="L1868" s="15">
        <f>IF(Raw_Data!J1868="","",TIMEVALUE(Raw_Data!J1868))</f>
        <v>0.75416666666666665</v>
      </c>
      <c r="M1868" s="13">
        <f>Raw_Data!K1868</f>
        <v>9.08</v>
      </c>
      <c r="N1868" s="13">
        <f>Raw_Data!L1868</f>
        <v>14</v>
      </c>
      <c r="O1868" s="13">
        <f>Raw_Data!M1868</f>
        <v>12</v>
      </c>
      <c r="P1868" s="13">
        <f t="shared" si="118"/>
        <v>2</v>
      </c>
      <c r="Q1868" s="13">
        <f>Raw_Data!O1868</f>
        <v>14</v>
      </c>
      <c r="R1868" s="16">
        <f t="shared" si="119"/>
        <v>85.714285714285708</v>
      </c>
      <c r="S1868" s="16">
        <f>Raw_Data!Q1868</f>
        <v>85.7</v>
      </c>
      <c r="T1868" s="17">
        <f>Raw_Data!R1868</f>
        <v>1.08</v>
      </c>
      <c r="U1868" s="13" t="str">
        <f>Raw_Data!S1868</f>
        <v>Low</v>
      </c>
      <c r="V1868" s="13" t="str">
        <f>Raw_Data!T1868</f>
        <v>In Progress</v>
      </c>
    </row>
    <row r="1869" spans="1:22" x14ac:dyDescent="0.3">
      <c r="A1869" s="13" t="str">
        <f>Raw_Data!A1869</f>
        <v>EMP008</v>
      </c>
      <c r="B1869" s="13" t="str">
        <f>Raw_Data!B1869</f>
        <v>Ishita Roy</v>
      </c>
      <c r="C1869" s="13" t="str">
        <f>Raw_Data!C1869</f>
        <v>Finance</v>
      </c>
      <c r="D1869" s="13" t="str">
        <f>Raw_Data!D1869</f>
        <v>Finance Executive</v>
      </c>
      <c r="E1869" s="13" t="str">
        <f>Raw_Data!E1869</f>
        <v>Kolkata</v>
      </c>
      <c r="F1869" s="13" t="str">
        <f>Raw_Data!F1869</f>
        <v>Neha Sen</v>
      </c>
      <c r="G1869" s="14">
        <f>DATE(VALUE(RIGHT(Raw_Data!G1869,4)),VALUE(MID(Raw_Data!G1869,4,2)),VALUE(LEFT(Raw_Data!G1869,2)))</f>
        <v>46221</v>
      </c>
      <c r="H1869" s="13" t="str">
        <f t="shared" si="116"/>
        <v>Jul-2026</v>
      </c>
      <c r="I1869" s="13" t="str">
        <f t="shared" si="117"/>
        <v>Sat</v>
      </c>
      <c r="J1869" s="13" t="str">
        <f>Raw_Data!H1869</f>
        <v>Leave</v>
      </c>
      <c r="K1869" s="15" t="str">
        <f>IF(Raw_Data!I1869="","",TIMEVALUE(Raw_Data!I1869))</f>
        <v/>
      </c>
      <c r="L1869" s="15" t="str">
        <f>IF(Raw_Data!J1869="","",TIMEVALUE(Raw_Data!J1869))</f>
        <v/>
      </c>
      <c r="M1869" s="13">
        <f>Raw_Data!K1869</f>
        <v>0</v>
      </c>
      <c r="N1869" s="13">
        <f>Raw_Data!L1869</f>
        <v>0</v>
      </c>
      <c r="O1869" s="13">
        <f>Raw_Data!M1869</f>
        <v>0</v>
      </c>
      <c r="P1869" s="13">
        <f t="shared" si="118"/>
        <v>0</v>
      </c>
      <c r="Q1869" s="13">
        <f>Raw_Data!O1869</f>
        <v>0</v>
      </c>
      <c r="R1869" s="16">
        <f t="shared" si="119"/>
        <v>0</v>
      </c>
      <c r="S1869" s="16">
        <f>Raw_Data!Q1869</f>
        <v>0</v>
      </c>
      <c r="T1869" s="17">
        <f>Raw_Data!R1869</f>
        <v>0</v>
      </c>
      <c r="U1869" s="13" t="str">
        <f>Raw_Data!S1869</f>
        <v>Low</v>
      </c>
      <c r="V1869" s="13" t="str">
        <f>Raw_Data!T1869</f>
        <v>Closed</v>
      </c>
    </row>
    <row r="1870" spans="1:22" x14ac:dyDescent="0.3">
      <c r="A1870" s="13" t="str">
        <f>Raw_Data!A1870</f>
        <v>EMP009</v>
      </c>
      <c r="B1870" s="13" t="str">
        <f>Raw_Data!B1870</f>
        <v>Arjun Nair</v>
      </c>
      <c r="C1870" s="13" t="str">
        <f>Raw_Data!C1870</f>
        <v>Sales</v>
      </c>
      <c r="D1870" s="13" t="str">
        <f>Raw_Data!D1870</f>
        <v>Sales Executive</v>
      </c>
      <c r="E1870" s="13" t="str">
        <f>Raw_Data!E1870</f>
        <v>Kolkata</v>
      </c>
      <c r="F1870" s="13" t="str">
        <f>Raw_Data!F1870</f>
        <v>Sourav Das</v>
      </c>
      <c r="G1870" s="14">
        <f>DATE(VALUE(RIGHT(Raw_Data!G1870,4)),VALUE(MID(Raw_Data!G1870,4,2)),VALUE(LEFT(Raw_Data!G1870,2)))</f>
        <v>46221</v>
      </c>
      <c r="H1870" s="13" t="str">
        <f t="shared" si="116"/>
        <v>Jul-2026</v>
      </c>
      <c r="I1870" s="13" t="str">
        <f t="shared" si="117"/>
        <v>Sat</v>
      </c>
      <c r="J1870" s="13" t="str">
        <f>Raw_Data!H1870</f>
        <v>Present</v>
      </c>
      <c r="K1870" s="15">
        <f>IF(Raw_Data!I1870="","",TIMEVALUE(Raw_Data!I1870))</f>
        <v>0.38680555555555557</v>
      </c>
      <c r="L1870" s="15">
        <f>IF(Raw_Data!J1870="","",TIMEVALUE(Raw_Data!J1870))</f>
        <v>0.75763888888888886</v>
      </c>
      <c r="M1870" s="13">
        <f>Raw_Data!K1870</f>
        <v>8.91</v>
      </c>
      <c r="N1870" s="13">
        <f>Raw_Data!L1870</f>
        <v>20</v>
      </c>
      <c r="O1870" s="13">
        <f>Raw_Data!M1870</f>
        <v>14</v>
      </c>
      <c r="P1870" s="13">
        <f t="shared" si="118"/>
        <v>6</v>
      </c>
      <c r="Q1870" s="13">
        <f>Raw_Data!O1870</f>
        <v>20</v>
      </c>
      <c r="R1870" s="16">
        <f t="shared" si="119"/>
        <v>70</v>
      </c>
      <c r="S1870" s="16">
        <f>Raw_Data!Q1870</f>
        <v>70</v>
      </c>
      <c r="T1870" s="17">
        <f>Raw_Data!R1870</f>
        <v>0.91</v>
      </c>
      <c r="U1870" s="13" t="str">
        <f>Raw_Data!S1870</f>
        <v>Low</v>
      </c>
      <c r="V1870" s="13" t="str">
        <f>Raw_Data!T1870</f>
        <v>Pending</v>
      </c>
    </row>
    <row r="1871" spans="1:22" x14ac:dyDescent="0.3">
      <c r="A1871" s="13" t="str">
        <f>Raw_Data!A1871</f>
        <v>EMP010</v>
      </c>
      <c r="B1871" s="13" t="str">
        <f>Raw_Data!B1871</f>
        <v>Meera Kapoor</v>
      </c>
      <c r="C1871" s="13" t="str">
        <f>Raw_Data!C1871</f>
        <v>Sales</v>
      </c>
      <c r="D1871" s="13" t="str">
        <f>Raw_Data!D1871</f>
        <v>Sales Executive</v>
      </c>
      <c r="E1871" s="13" t="str">
        <f>Raw_Data!E1871</f>
        <v>Kolkata</v>
      </c>
      <c r="F1871" s="13" t="str">
        <f>Raw_Data!F1871</f>
        <v>Sourav Das</v>
      </c>
      <c r="G1871" s="14">
        <f>DATE(VALUE(RIGHT(Raw_Data!G1871,4)),VALUE(MID(Raw_Data!G1871,4,2)),VALUE(LEFT(Raw_Data!G1871,2)))</f>
        <v>46221</v>
      </c>
      <c r="H1871" s="13" t="str">
        <f t="shared" si="116"/>
        <v>Jul-2026</v>
      </c>
      <c r="I1871" s="13" t="str">
        <f t="shared" si="117"/>
        <v>Sat</v>
      </c>
      <c r="J1871" s="13" t="str">
        <f>Raw_Data!H1871</f>
        <v>Present</v>
      </c>
      <c r="K1871" s="15">
        <f>IF(Raw_Data!I1871="","",TIMEVALUE(Raw_Data!I1871))</f>
        <v>0.38611111111111113</v>
      </c>
      <c r="L1871" s="15">
        <f>IF(Raw_Data!J1871="","",TIMEVALUE(Raw_Data!J1871))</f>
        <v>0.70416666666666672</v>
      </c>
      <c r="M1871" s="13">
        <f>Raw_Data!K1871</f>
        <v>7.64</v>
      </c>
      <c r="N1871" s="13">
        <f>Raw_Data!L1871</f>
        <v>24</v>
      </c>
      <c r="O1871" s="13">
        <f>Raw_Data!M1871</f>
        <v>21</v>
      </c>
      <c r="P1871" s="13">
        <f t="shared" si="118"/>
        <v>3</v>
      </c>
      <c r="Q1871" s="13">
        <f>Raw_Data!O1871</f>
        <v>24</v>
      </c>
      <c r="R1871" s="16">
        <f t="shared" si="119"/>
        <v>87.5</v>
      </c>
      <c r="S1871" s="16">
        <f>Raw_Data!Q1871</f>
        <v>87.5</v>
      </c>
      <c r="T1871" s="17">
        <f>Raw_Data!R1871</f>
        <v>0</v>
      </c>
      <c r="U1871" s="13" t="str">
        <f>Raw_Data!S1871</f>
        <v>Low</v>
      </c>
      <c r="V1871" s="13" t="str">
        <f>Raw_Data!T1871</f>
        <v>In Progress</v>
      </c>
    </row>
    <row r="1872" spans="1:22" x14ac:dyDescent="0.3">
      <c r="A1872" s="13" t="str">
        <f>Raw_Data!A1872</f>
        <v>EMP011</v>
      </c>
      <c r="B1872" s="13" t="str">
        <f>Raw_Data!B1872</f>
        <v>Karan Malhotra</v>
      </c>
      <c r="C1872" s="13" t="str">
        <f>Raw_Data!C1872</f>
        <v>Sales</v>
      </c>
      <c r="D1872" s="13" t="str">
        <f>Raw_Data!D1872</f>
        <v>Senior Executive</v>
      </c>
      <c r="E1872" s="13" t="str">
        <f>Raw_Data!E1872</f>
        <v>Kolkata</v>
      </c>
      <c r="F1872" s="13" t="str">
        <f>Raw_Data!F1872</f>
        <v>Sourav Das</v>
      </c>
      <c r="G1872" s="14">
        <f>DATE(VALUE(RIGHT(Raw_Data!G1872,4)),VALUE(MID(Raw_Data!G1872,4,2)),VALUE(LEFT(Raw_Data!G1872,2)))</f>
        <v>46221</v>
      </c>
      <c r="H1872" s="13" t="str">
        <f t="shared" si="116"/>
        <v>Jul-2026</v>
      </c>
      <c r="I1872" s="13" t="str">
        <f t="shared" si="117"/>
        <v>Sat</v>
      </c>
      <c r="J1872" s="13" t="str">
        <f>Raw_Data!H1872</f>
        <v>Present</v>
      </c>
      <c r="K1872" s="15">
        <f>IF(Raw_Data!I1872="","",TIMEVALUE(Raw_Data!I1872))</f>
        <v>0.37916666666666665</v>
      </c>
      <c r="L1872" s="15">
        <f>IF(Raw_Data!J1872="","",TIMEVALUE(Raw_Data!J1872))</f>
        <v>0.75208333333333333</v>
      </c>
      <c r="M1872" s="13">
        <f>Raw_Data!K1872</f>
        <v>8.9600000000000009</v>
      </c>
      <c r="N1872" s="13">
        <f>Raw_Data!L1872</f>
        <v>10</v>
      </c>
      <c r="O1872" s="13">
        <f>Raw_Data!M1872</f>
        <v>8</v>
      </c>
      <c r="P1872" s="13">
        <f t="shared" si="118"/>
        <v>2</v>
      </c>
      <c r="Q1872" s="13">
        <f>Raw_Data!O1872</f>
        <v>10</v>
      </c>
      <c r="R1872" s="16">
        <f t="shared" si="119"/>
        <v>80</v>
      </c>
      <c r="S1872" s="16">
        <f>Raw_Data!Q1872</f>
        <v>80</v>
      </c>
      <c r="T1872" s="17">
        <f>Raw_Data!R1872</f>
        <v>0.96</v>
      </c>
      <c r="U1872" s="13" t="str">
        <f>Raw_Data!S1872</f>
        <v>Medium</v>
      </c>
      <c r="V1872" s="13" t="str">
        <f>Raw_Data!T1872</f>
        <v>In Progress</v>
      </c>
    </row>
    <row r="1873" spans="1:22" x14ac:dyDescent="0.3">
      <c r="A1873" s="13" t="str">
        <f>Raw_Data!A1873</f>
        <v>EMP012</v>
      </c>
      <c r="B1873" s="13" t="str">
        <f>Raw_Data!B1873</f>
        <v>Tanya Bose</v>
      </c>
      <c r="C1873" s="13" t="str">
        <f>Raw_Data!C1873</f>
        <v>HR</v>
      </c>
      <c r="D1873" s="13" t="str">
        <f>Raw_Data!D1873</f>
        <v>HR Executive</v>
      </c>
      <c r="E1873" s="13" t="str">
        <f>Raw_Data!E1873</f>
        <v>Kolkata</v>
      </c>
      <c r="F1873" s="13" t="str">
        <f>Raw_Data!F1873</f>
        <v>Ritu Ghosh</v>
      </c>
      <c r="G1873" s="14">
        <f>DATE(VALUE(RIGHT(Raw_Data!G1873,4)),VALUE(MID(Raw_Data!G1873,4,2)),VALUE(LEFT(Raw_Data!G1873,2)))</f>
        <v>46221</v>
      </c>
      <c r="H1873" s="13" t="str">
        <f t="shared" si="116"/>
        <v>Jul-2026</v>
      </c>
      <c r="I1873" s="13" t="str">
        <f t="shared" si="117"/>
        <v>Sat</v>
      </c>
      <c r="J1873" s="13" t="str">
        <f>Raw_Data!H1873</f>
        <v>Present</v>
      </c>
      <c r="K1873" s="15">
        <f>IF(Raw_Data!I1873="","",TIMEVALUE(Raw_Data!I1873))</f>
        <v>0.38680555555555557</v>
      </c>
      <c r="L1873" s="15">
        <f>IF(Raw_Data!J1873="","",TIMEVALUE(Raw_Data!J1873))</f>
        <v>0.72291666666666665</v>
      </c>
      <c r="M1873" s="13">
        <f>Raw_Data!K1873</f>
        <v>8.07</v>
      </c>
      <c r="N1873" s="13">
        <f>Raw_Data!L1873</f>
        <v>13</v>
      </c>
      <c r="O1873" s="13">
        <f>Raw_Data!M1873</f>
        <v>11</v>
      </c>
      <c r="P1873" s="13">
        <f t="shared" si="118"/>
        <v>2</v>
      </c>
      <c r="Q1873" s="13">
        <f>Raw_Data!O1873</f>
        <v>13</v>
      </c>
      <c r="R1873" s="16">
        <f t="shared" si="119"/>
        <v>84.615384615384613</v>
      </c>
      <c r="S1873" s="16">
        <f>Raw_Data!Q1873</f>
        <v>84.6</v>
      </c>
      <c r="T1873" s="17">
        <f>Raw_Data!R1873</f>
        <v>7.0000000000000007E-2</v>
      </c>
      <c r="U1873" s="13" t="str">
        <f>Raw_Data!S1873</f>
        <v>Medium</v>
      </c>
      <c r="V1873" s="13" t="str">
        <f>Raw_Data!T1873</f>
        <v>In Progress</v>
      </c>
    </row>
    <row r="1874" spans="1:22" x14ac:dyDescent="0.3">
      <c r="A1874" s="13" t="str">
        <f>Raw_Data!A1874</f>
        <v>EMP013</v>
      </c>
      <c r="B1874" s="13" t="str">
        <f>Raw_Data!B1874</f>
        <v>Aditya Jain</v>
      </c>
      <c r="C1874" s="13" t="str">
        <f>Raw_Data!C1874</f>
        <v>Customer Support</v>
      </c>
      <c r="D1874" s="13" t="str">
        <f>Raw_Data!D1874</f>
        <v>Support Executive</v>
      </c>
      <c r="E1874" s="13" t="str">
        <f>Raw_Data!E1874</f>
        <v>Kolkata</v>
      </c>
      <c r="F1874" s="13" t="str">
        <f>Raw_Data!F1874</f>
        <v>Ritu Ghosh</v>
      </c>
      <c r="G1874" s="14">
        <f>DATE(VALUE(RIGHT(Raw_Data!G1874,4)),VALUE(MID(Raw_Data!G1874,4,2)),VALUE(LEFT(Raw_Data!G1874,2)))</f>
        <v>46221</v>
      </c>
      <c r="H1874" s="13" t="str">
        <f t="shared" si="116"/>
        <v>Jul-2026</v>
      </c>
      <c r="I1874" s="13" t="str">
        <f t="shared" si="117"/>
        <v>Sat</v>
      </c>
      <c r="J1874" s="13" t="str">
        <f>Raw_Data!H1874</f>
        <v>Present</v>
      </c>
      <c r="K1874" s="15">
        <f>IF(Raw_Data!I1874="","",TIMEVALUE(Raw_Data!I1874))</f>
        <v>0.3888888888888889</v>
      </c>
      <c r="L1874" s="15">
        <f>IF(Raw_Data!J1874="","",TIMEVALUE(Raw_Data!J1874))</f>
        <v>0.75208333333333333</v>
      </c>
      <c r="M1874" s="13">
        <f>Raw_Data!K1874</f>
        <v>8.7200000000000006</v>
      </c>
      <c r="N1874" s="13">
        <f>Raw_Data!L1874</f>
        <v>40</v>
      </c>
      <c r="O1874" s="13">
        <f>Raw_Data!M1874</f>
        <v>37</v>
      </c>
      <c r="P1874" s="13">
        <f t="shared" si="118"/>
        <v>3</v>
      </c>
      <c r="Q1874" s="13">
        <f>Raw_Data!O1874</f>
        <v>40</v>
      </c>
      <c r="R1874" s="16">
        <f t="shared" si="119"/>
        <v>92.5</v>
      </c>
      <c r="S1874" s="16">
        <f>Raw_Data!Q1874</f>
        <v>92.5</v>
      </c>
      <c r="T1874" s="17">
        <f>Raw_Data!R1874</f>
        <v>0.72</v>
      </c>
      <c r="U1874" s="13" t="str">
        <f>Raw_Data!S1874</f>
        <v>High</v>
      </c>
      <c r="V1874" s="13" t="str">
        <f>Raw_Data!T1874</f>
        <v>In Progress</v>
      </c>
    </row>
    <row r="1875" spans="1:22" x14ac:dyDescent="0.3">
      <c r="A1875" s="13" t="str">
        <f>Raw_Data!A1875</f>
        <v>EMP014</v>
      </c>
      <c r="B1875" s="13" t="str">
        <f>Raw_Data!B1875</f>
        <v>Neha Agarwal</v>
      </c>
      <c r="C1875" s="13" t="str">
        <f>Raw_Data!C1875</f>
        <v>Customer Support</v>
      </c>
      <c r="D1875" s="13" t="str">
        <f>Raw_Data!D1875</f>
        <v>Support Executive</v>
      </c>
      <c r="E1875" s="13" t="str">
        <f>Raw_Data!E1875</f>
        <v>Kolkata</v>
      </c>
      <c r="F1875" s="13" t="str">
        <f>Raw_Data!F1875</f>
        <v>Ritu Ghosh</v>
      </c>
      <c r="G1875" s="14">
        <f>DATE(VALUE(RIGHT(Raw_Data!G1875,4)),VALUE(MID(Raw_Data!G1875,4,2)),VALUE(LEFT(Raw_Data!G1875,2)))</f>
        <v>46221</v>
      </c>
      <c r="H1875" s="13" t="str">
        <f t="shared" si="116"/>
        <v>Jul-2026</v>
      </c>
      <c r="I1875" s="13" t="str">
        <f t="shared" si="117"/>
        <v>Sat</v>
      </c>
      <c r="J1875" s="13" t="str">
        <f>Raw_Data!H1875</f>
        <v>Present</v>
      </c>
      <c r="K1875" s="15">
        <f>IF(Raw_Data!I1875="","",TIMEVALUE(Raw_Data!I1875))</f>
        <v>0.38680555555555557</v>
      </c>
      <c r="L1875" s="15">
        <f>IF(Raw_Data!J1875="","",TIMEVALUE(Raw_Data!J1875))</f>
        <v>0.78055555555555556</v>
      </c>
      <c r="M1875" s="13">
        <f>Raw_Data!K1875</f>
        <v>9.4600000000000009</v>
      </c>
      <c r="N1875" s="13">
        <f>Raw_Data!L1875</f>
        <v>20</v>
      </c>
      <c r="O1875" s="13">
        <f>Raw_Data!M1875</f>
        <v>16</v>
      </c>
      <c r="P1875" s="13">
        <f t="shared" si="118"/>
        <v>4</v>
      </c>
      <c r="Q1875" s="13">
        <f>Raw_Data!O1875</f>
        <v>20</v>
      </c>
      <c r="R1875" s="16">
        <f t="shared" si="119"/>
        <v>80</v>
      </c>
      <c r="S1875" s="16">
        <f>Raw_Data!Q1875</f>
        <v>80</v>
      </c>
      <c r="T1875" s="17">
        <f>Raw_Data!R1875</f>
        <v>1.46</v>
      </c>
      <c r="U1875" s="13" t="str">
        <f>Raw_Data!S1875</f>
        <v>High</v>
      </c>
      <c r="V1875" s="13" t="str">
        <f>Raw_Data!T1875</f>
        <v>Pending</v>
      </c>
    </row>
    <row r="1876" spans="1:22" x14ac:dyDescent="0.3">
      <c r="A1876" s="13" t="str">
        <f>Raw_Data!A1876</f>
        <v>EMP015</v>
      </c>
      <c r="B1876" s="13" t="str">
        <f>Raw_Data!B1876</f>
        <v>Siddharth Roy</v>
      </c>
      <c r="C1876" s="13" t="str">
        <f>Raw_Data!C1876</f>
        <v>Customer Support</v>
      </c>
      <c r="D1876" s="13" t="str">
        <f>Raw_Data!D1876</f>
        <v>Senior Executive</v>
      </c>
      <c r="E1876" s="13" t="str">
        <f>Raw_Data!E1876</f>
        <v>Kolkata</v>
      </c>
      <c r="F1876" s="13" t="str">
        <f>Raw_Data!F1876</f>
        <v>Ritu Ghosh</v>
      </c>
      <c r="G1876" s="14">
        <f>DATE(VALUE(RIGHT(Raw_Data!G1876,4)),VALUE(MID(Raw_Data!G1876,4,2)),VALUE(LEFT(Raw_Data!G1876,2)))</f>
        <v>46221</v>
      </c>
      <c r="H1876" s="13" t="str">
        <f t="shared" si="116"/>
        <v>Jul-2026</v>
      </c>
      <c r="I1876" s="13" t="str">
        <f t="shared" si="117"/>
        <v>Sat</v>
      </c>
      <c r="J1876" s="13" t="str">
        <f>Raw_Data!H1876</f>
        <v>Late</v>
      </c>
      <c r="K1876" s="15">
        <f>IF(Raw_Data!I1876="","",TIMEVALUE(Raw_Data!I1876))</f>
        <v>0.42499999999999999</v>
      </c>
      <c r="L1876" s="15">
        <f>IF(Raw_Data!J1876="","",TIMEVALUE(Raw_Data!J1876))</f>
        <v>0.81458333333333333</v>
      </c>
      <c r="M1876" s="13">
        <f>Raw_Data!K1876</f>
        <v>9.36</v>
      </c>
      <c r="N1876" s="13">
        <f>Raw_Data!L1876</f>
        <v>21</v>
      </c>
      <c r="O1876" s="13">
        <f>Raw_Data!M1876</f>
        <v>21</v>
      </c>
      <c r="P1876" s="13">
        <f t="shared" si="118"/>
        <v>0</v>
      </c>
      <c r="Q1876" s="13">
        <f>Raw_Data!O1876</f>
        <v>21</v>
      </c>
      <c r="R1876" s="16">
        <f t="shared" si="119"/>
        <v>100</v>
      </c>
      <c r="S1876" s="16">
        <f>Raw_Data!Q1876</f>
        <v>100</v>
      </c>
      <c r="T1876" s="17">
        <f>Raw_Data!R1876</f>
        <v>1.36</v>
      </c>
      <c r="U1876" s="13" t="str">
        <f>Raw_Data!S1876</f>
        <v>Low</v>
      </c>
      <c r="V1876" s="13" t="str">
        <f>Raw_Data!T1876</f>
        <v>Closed</v>
      </c>
    </row>
    <row r="1877" spans="1:22" x14ac:dyDescent="0.3">
      <c r="A1877" s="13" t="str">
        <f>Raw_Data!A1877</f>
        <v>EMP016</v>
      </c>
      <c r="B1877" s="13" t="str">
        <f>Raw_Data!B1877</f>
        <v>Pooja Saha</v>
      </c>
      <c r="C1877" s="13" t="str">
        <f>Raw_Data!C1877</f>
        <v>Operations</v>
      </c>
      <c r="D1877" s="13" t="str">
        <f>Raw_Data!D1877</f>
        <v>Process Executive</v>
      </c>
      <c r="E1877" s="13" t="str">
        <f>Raw_Data!E1877</f>
        <v>Durgapur</v>
      </c>
      <c r="F1877" s="13" t="str">
        <f>Raw_Data!F1877</f>
        <v>Amit Roy</v>
      </c>
      <c r="G1877" s="14">
        <f>DATE(VALUE(RIGHT(Raw_Data!G1877,4)),VALUE(MID(Raw_Data!G1877,4,2)),VALUE(LEFT(Raw_Data!G1877,2)))</f>
        <v>46221</v>
      </c>
      <c r="H1877" s="13" t="str">
        <f t="shared" si="116"/>
        <v>Jul-2026</v>
      </c>
      <c r="I1877" s="13" t="str">
        <f t="shared" si="117"/>
        <v>Sat</v>
      </c>
      <c r="J1877" s="13" t="str">
        <f>Raw_Data!H1877</f>
        <v>Present</v>
      </c>
      <c r="K1877" s="15">
        <f>IF(Raw_Data!I1877="","",TIMEVALUE(Raw_Data!I1877))</f>
        <v>0.4236111111111111</v>
      </c>
      <c r="L1877" s="15">
        <f>IF(Raw_Data!J1877="","",TIMEVALUE(Raw_Data!J1877))</f>
        <v>0.7368055555555556</v>
      </c>
      <c r="M1877" s="13">
        <f>Raw_Data!K1877</f>
        <v>7.53</v>
      </c>
      <c r="N1877" s="13">
        <f>Raw_Data!L1877</f>
        <v>24</v>
      </c>
      <c r="O1877" s="13">
        <f>Raw_Data!M1877</f>
        <v>19</v>
      </c>
      <c r="P1877" s="13">
        <f t="shared" si="118"/>
        <v>5</v>
      </c>
      <c r="Q1877" s="13">
        <f>Raw_Data!O1877</f>
        <v>24</v>
      </c>
      <c r="R1877" s="16">
        <f t="shared" si="119"/>
        <v>79.166666666666657</v>
      </c>
      <c r="S1877" s="16">
        <f>Raw_Data!Q1877</f>
        <v>79.2</v>
      </c>
      <c r="T1877" s="17">
        <f>Raw_Data!R1877</f>
        <v>0</v>
      </c>
      <c r="U1877" s="13" t="str">
        <f>Raw_Data!S1877</f>
        <v>Medium</v>
      </c>
      <c r="V1877" s="13" t="str">
        <f>Raw_Data!T1877</f>
        <v>Pending</v>
      </c>
    </row>
    <row r="1878" spans="1:22" x14ac:dyDescent="0.3">
      <c r="A1878" s="13" t="str">
        <f>Raw_Data!A1878</f>
        <v>EMP017</v>
      </c>
      <c r="B1878" s="13" t="str">
        <f>Raw_Data!B1878</f>
        <v>Abhishek Paul</v>
      </c>
      <c r="C1878" s="13" t="str">
        <f>Raw_Data!C1878</f>
        <v>Operations</v>
      </c>
      <c r="D1878" s="13" t="str">
        <f>Raw_Data!D1878</f>
        <v>Process Executive</v>
      </c>
      <c r="E1878" s="13" t="str">
        <f>Raw_Data!E1878</f>
        <v>Durgapur</v>
      </c>
      <c r="F1878" s="13" t="str">
        <f>Raw_Data!F1878</f>
        <v>Amit Roy</v>
      </c>
      <c r="G1878" s="14">
        <f>DATE(VALUE(RIGHT(Raw_Data!G1878,4)),VALUE(MID(Raw_Data!G1878,4,2)),VALUE(LEFT(Raw_Data!G1878,2)))</f>
        <v>46221</v>
      </c>
      <c r="H1878" s="13" t="str">
        <f t="shared" si="116"/>
        <v>Jul-2026</v>
      </c>
      <c r="I1878" s="13" t="str">
        <f t="shared" si="117"/>
        <v>Sat</v>
      </c>
      <c r="J1878" s="13" t="str">
        <f>Raw_Data!H1878</f>
        <v>Present</v>
      </c>
      <c r="K1878" s="15">
        <f>IF(Raw_Data!I1878="","",TIMEVALUE(Raw_Data!I1878))</f>
        <v>0.37569444444444444</v>
      </c>
      <c r="L1878" s="15">
        <f>IF(Raw_Data!J1878="","",TIMEVALUE(Raw_Data!J1878))</f>
        <v>0.75069444444444444</v>
      </c>
      <c r="M1878" s="13">
        <f>Raw_Data!K1878</f>
        <v>9.01</v>
      </c>
      <c r="N1878" s="13">
        <f>Raw_Data!L1878</f>
        <v>23</v>
      </c>
      <c r="O1878" s="13">
        <f>Raw_Data!M1878</f>
        <v>17</v>
      </c>
      <c r="P1878" s="13">
        <f t="shared" si="118"/>
        <v>6</v>
      </c>
      <c r="Q1878" s="13">
        <f>Raw_Data!O1878</f>
        <v>23</v>
      </c>
      <c r="R1878" s="16">
        <f t="shared" si="119"/>
        <v>73.91304347826086</v>
      </c>
      <c r="S1878" s="16">
        <f>Raw_Data!Q1878</f>
        <v>73.900000000000006</v>
      </c>
      <c r="T1878" s="17">
        <f>Raw_Data!R1878</f>
        <v>1.01</v>
      </c>
      <c r="U1878" s="13" t="str">
        <f>Raw_Data!S1878</f>
        <v>Medium</v>
      </c>
      <c r="V1878" s="13" t="str">
        <f>Raw_Data!T1878</f>
        <v>Pending</v>
      </c>
    </row>
    <row r="1879" spans="1:22" x14ac:dyDescent="0.3">
      <c r="A1879" s="13" t="str">
        <f>Raw_Data!A1879</f>
        <v>EMP018</v>
      </c>
      <c r="B1879" s="13" t="str">
        <f>Raw_Data!B1879</f>
        <v>Nandini Ghosh</v>
      </c>
      <c r="C1879" s="13" t="str">
        <f>Raw_Data!C1879</f>
        <v>Finance</v>
      </c>
      <c r="D1879" s="13" t="str">
        <f>Raw_Data!D1879</f>
        <v>Finance Executive</v>
      </c>
      <c r="E1879" s="13" t="str">
        <f>Raw_Data!E1879</f>
        <v>Durgapur</v>
      </c>
      <c r="F1879" s="13" t="str">
        <f>Raw_Data!F1879</f>
        <v>Neha Sen</v>
      </c>
      <c r="G1879" s="14">
        <f>DATE(VALUE(RIGHT(Raw_Data!G1879,4)),VALUE(MID(Raw_Data!G1879,4,2)),VALUE(LEFT(Raw_Data!G1879,2)))</f>
        <v>46221</v>
      </c>
      <c r="H1879" s="13" t="str">
        <f t="shared" si="116"/>
        <v>Jul-2026</v>
      </c>
      <c r="I1879" s="13" t="str">
        <f t="shared" si="117"/>
        <v>Sat</v>
      </c>
      <c r="J1879" s="13" t="str">
        <f>Raw_Data!H1879</f>
        <v>Present</v>
      </c>
      <c r="K1879" s="15">
        <f>IF(Raw_Data!I1879="","",TIMEVALUE(Raw_Data!I1879))</f>
        <v>0.38333333333333336</v>
      </c>
      <c r="L1879" s="15">
        <f>IF(Raw_Data!J1879="","",TIMEVALUE(Raw_Data!J1879))</f>
        <v>0.76180555555555551</v>
      </c>
      <c r="M1879" s="13">
        <f>Raw_Data!K1879</f>
        <v>9.09</v>
      </c>
      <c r="N1879" s="13">
        <f>Raw_Data!L1879</f>
        <v>12</v>
      </c>
      <c r="O1879" s="13">
        <f>Raw_Data!M1879</f>
        <v>9</v>
      </c>
      <c r="P1879" s="13">
        <f t="shared" si="118"/>
        <v>3</v>
      </c>
      <c r="Q1879" s="13">
        <f>Raw_Data!O1879</f>
        <v>12</v>
      </c>
      <c r="R1879" s="16">
        <f t="shared" si="119"/>
        <v>75</v>
      </c>
      <c r="S1879" s="16">
        <f>Raw_Data!Q1879</f>
        <v>75</v>
      </c>
      <c r="T1879" s="17">
        <f>Raw_Data!R1879</f>
        <v>1.0900000000000001</v>
      </c>
      <c r="U1879" s="13" t="str">
        <f>Raw_Data!S1879</f>
        <v>High</v>
      </c>
      <c r="V1879" s="13" t="str">
        <f>Raw_Data!T1879</f>
        <v>In Progress</v>
      </c>
    </row>
    <row r="1880" spans="1:22" x14ac:dyDescent="0.3">
      <c r="A1880" s="13" t="str">
        <f>Raw_Data!A1880</f>
        <v>EMP019</v>
      </c>
      <c r="B1880" s="13" t="str">
        <f>Raw_Data!B1880</f>
        <v>Manish Kumar</v>
      </c>
      <c r="C1880" s="13" t="str">
        <f>Raw_Data!C1880</f>
        <v>Sales</v>
      </c>
      <c r="D1880" s="13" t="str">
        <f>Raw_Data!D1880</f>
        <v>Sales Executive</v>
      </c>
      <c r="E1880" s="13" t="str">
        <f>Raw_Data!E1880</f>
        <v>Durgapur</v>
      </c>
      <c r="F1880" s="13" t="str">
        <f>Raw_Data!F1880</f>
        <v>Sourav Das</v>
      </c>
      <c r="G1880" s="14">
        <f>DATE(VALUE(RIGHT(Raw_Data!G1880,4)),VALUE(MID(Raw_Data!G1880,4,2)),VALUE(LEFT(Raw_Data!G1880,2)))</f>
        <v>46221</v>
      </c>
      <c r="H1880" s="13" t="str">
        <f t="shared" si="116"/>
        <v>Jul-2026</v>
      </c>
      <c r="I1880" s="13" t="str">
        <f t="shared" si="117"/>
        <v>Sat</v>
      </c>
      <c r="J1880" s="13" t="str">
        <f>Raw_Data!H1880</f>
        <v>Present</v>
      </c>
      <c r="K1880" s="15">
        <f>IF(Raw_Data!I1880="","",TIMEVALUE(Raw_Data!I1880))</f>
        <v>0.37777777777777777</v>
      </c>
      <c r="L1880" s="15">
        <f>IF(Raw_Data!J1880="","",TIMEVALUE(Raw_Data!J1880))</f>
        <v>0.76666666666666672</v>
      </c>
      <c r="M1880" s="13">
        <f>Raw_Data!K1880</f>
        <v>9.34</v>
      </c>
      <c r="N1880" s="13">
        <f>Raw_Data!L1880</f>
        <v>16</v>
      </c>
      <c r="O1880" s="13">
        <f>Raw_Data!M1880</f>
        <v>11</v>
      </c>
      <c r="P1880" s="13">
        <f t="shared" si="118"/>
        <v>5</v>
      </c>
      <c r="Q1880" s="13">
        <f>Raw_Data!O1880</f>
        <v>16</v>
      </c>
      <c r="R1880" s="16">
        <f t="shared" si="119"/>
        <v>68.75</v>
      </c>
      <c r="S1880" s="16">
        <f>Raw_Data!Q1880</f>
        <v>68.8</v>
      </c>
      <c r="T1880" s="17">
        <f>Raw_Data!R1880</f>
        <v>1.34</v>
      </c>
      <c r="U1880" s="13" t="str">
        <f>Raw_Data!S1880</f>
        <v>Medium</v>
      </c>
      <c r="V1880" s="13" t="str">
        <f>Raw_Data!T1880</f>
        <v>Pending</v>
      </c>
    </row>
    <row r="1881" spans="1:22" x14ac:dyDescent="0.3">
      <c r="A1881" s="13" t="str">
        <f>Raw_Data!A1881</f>
        <v>EMP020</v>
      </c>
      <c r="B1881" s="13" t="str">
        <f>Raw_Data!B1881</f>
        <v>Riya Chatterjee</v>
      </c>
      <c r="C1881" s="13" t="str">
        <f>Raw_Data!C1881</f>
        <v>Customer Support</v>
      </c>
      <c r="D1881" s="13" t="str">
        <f>Raw_Data!D1881</f>
        <v>Support Executive</v>
      </c>
      <c r="E1881" s="13" t="str">
        <f>Raw_Data!E1881</f>
        <v>Durgapur</v>
      </c>
      <c r="F1881" s="13" t="str">
        <f>Raw_Data!F1881</f>
        <v>Ritu Ghosh</v>
      </c>
      <c r="G1881" s="14">
        <f>DATE(VALUE(RIGHT(Raw_Data!G1881,4)),VALUE(MID(Raw_Data!G1881,4,2)),VALUE(LEFT(Raw_Data!G1881,2)))</f>
        <v>46221</v>
      </c>
      <c r="H1881" s="13" t="str">
        <f t="shared" si="116"/>
        <v>Jul-2026</v>
      </c>
      <c r="I1881" s="13" t="str">
        <f t="shared" si="117"/>
        <v>Sat</v>
      </c>
      <c r="J1881" s="13" t="str">
        <f>Raw_Data!H1881</f>
        <v>Late</v>
      </c>
      <c r="K1881" s="15">
        <f>IF(Raw_Data!I1881="","",TIMEVALUE(Raw_Data!I1881))</f>
        <v>0.42083333333333334</v>
      </c>
      <c r="L1881" s="15">
        <f>IF(Raw_Data!J1881="","",TIMEVALUE(Raw_Data!J1881))</f>
        <v>0.76458333333333328</v>
      </c>
      <c r="M1881" s="13">
        <f>Raw_Data!K1881</f>
        <v>8.26</v>
      </c>
      <c r="N1881" s="13">
        <f>Raw_Data!L1881</f>
        <v>24</v>
      </c>
      <c r="O1881" s="13">
        <f>Raw_Data!M1881</f>
        <v>16</v>
      </c>
      <c r="P1881" s="13">
        <f t="shared" si="118"/>
        <v>8</v>
      </c>
      <c r="Q1881" s="13">
        <f>Raw_Data!O1881</f>
        <v>24</v>
      </c>
      <c r="R1881" s="16">
        <f t="shared" si="119"/>
        <v>66.666666666666657</v>
      </c>
      <c r="S1881" s="16">
        <f>Raw_Data!Q1881</f>
        <v>66.7</v>
      </c>
      <c r="T1881" s="17">
        <f>Raw_Data!R1881</f>
        <v>0.26</v>
      </c>
      <c r="U1881" s="13" t="str">
        <f>Raw_Data!S1881</f>
        <v>Low</v>
      </c>
      <c r="V1881" s="13" t="str">
        <f>Raw_Data!T1881</f>
        <v>Backlog</v>
      </c>
    </row>
    <row r="1882" spans="1:22" x14ac:dyDescent="0.3">
      <c r="A1882" s="13" t="str">
        <f>Raw_Data!A1882</f>
        <v>EMP001</v>
      </c>
      <c r="B1882" s="13" t="str">
        <f>Raw_Data!B1882</f>
        <v>Aarav Sharma</v>
      </c>
      <c r="C1882" s="13" t="str">
        <f>Raw_Data!C1882</f>
        <v>Operations</v>
      </c>
      <c r="D1882" s="13" t="str">
        <f>Raw_Data!D1882</f>
        <v>MIS Executive</v>
      </c>
      <c r="E1882" s="13" t="str">
        <f>Raw_Data!E1882</f>
        <v>Kolkata</v>
      </c>
      <c r="F1882" s="13" t="str">
        <f>Raw_Data!F1882</f>
        <v>Amit Roy</v>
      </c>
      <c r="G1882" s="14">
        <f>DATE(VALUE(RIGHT(Raw_Data!G1882,4)),VALUE(MID(Raw_Data!G1882,4,2)),VALUE(LEFT(Raw_Data!G1882,2)))</f>
        <v>46223</v>
      </c>
      <c r="H1882" s="13" t="str">
        <f t="shared" si="116"/>
        <v>Jul-2026</v>
      </c>
      <c r="I1882" s="13" t="str">
        <f t="shared" si="117"/>
        <v>Mon</v>
      </c>
      <c r="J1882" s="13" t="str">
        <f>Raw_Data!H1882</f>
        <v>Present</v>
      </c>
      <c r="K1882" s="15">
        <f>IF(Raw_Data!I1882="","",TIMEVALUE(Raw_Data!I1882))</f>
        <v>0.3888888888888889</v>
      </c>
      <c r="L1882" s="15">
        <f>IF(Raw_Data!J1882="","",TIMEVALUE(Raw_Data!J1882))</f>
        <v>0.74861111111111112</v>
      </c>
      <c r="M1882" s="13">
        <f>Raw_Data!K1882</f>
        <v>8.64</v>
      </c>
      <c r="N1882" s="13">
        <f>Raw_Data!L1882</f>
        <v>16</v>
      </c>
      <c r="O1882" s="13">
        <f>Raw_Data!M1882</f>
        <v>12</v>
      </c>
      <c r="P1882" s="13">
        <f t="shared" si="118"/>
        <v>4</v>
      </c>
      <c r="Q1882" s="13">
        <f>Raw_Data!O1882</f>
        <v>16</v>
      </c>
      <c r="R1882" s="16">
        <f t="shared" si="119"/>
        <v>75</v>
      </c>
      <c r="S1882" s="16">
        <f>Raw_Data!Q1882</f>
        <v>75</v>
      </c>
      <c r="T1882" s="17">
        <f>Raw_Data!R1882</f>
        <v>0.64</v>
      </c>
      <c r="U1882" s="13" t="str">
        <f>Raw_Data!S1882</f>
        <v>Medium</v>
      </c>
      <c r="V1882" s="13" t="str">
        <f>Raw_Data!T1882</f>
        <v>Pending</v>
      </c>
    </row>
    <row r="1883" spans="1:22" x14ac:dyDescent="0.3">
      <c r="A1883" s="13" t="str">
        <f>Raw_Data!A1883</f>
        <v>EMP002</v>
      </c>
      <c r="B1883" s="13" t="str">
        <f>Raw_Data!B1883</f>
        <v>Priya Singh</v>
      </c>
      <c r="C1883" s="13" t="str">
        <f>Raw_Data!C1883</f>
        <v>Operations</v>
      </c>
      <c r="D1883" s="13" t="str">
        <f>Raw_Data!D1883</f>
        <v>Process Executive</v>
      </c>
      <c r="E1883" s="13" t="str">
        <f>Raw_Data!E1883</f>
        <v>Kolkata</v>
      </c>
      <c r="F1883" s="13" t="str">
        <f>Raw_Data!F1883</f>
        <v>Amit Roy</v>
      </c>
      <c r="G1883" s="14">
        <f>DATE(VALUE(RIGHT(Raw_Data!G1883,4)),VALUE(MID(Raw_Data!G1883,4,2)),VALUE(LEFT(Raw_Data!G1883,2)))</f>
        <v>46223</v>
      </c>
      <c r="H1883" s="13" t="str">
        <f t="shared" si="116"/>
        <v>Jul-2026</v>
      </c>
      <c r="I1883" s="13" t="str">
        <f t="shared" si="117"/>
        <v>Mon</v>
      </c>
      <c r="J1883" s="13" t="str">
        <f>Raw_Data!H1883</f>
        <v>Present</v>
      </c>
      <c r="K1883" s="15">
        <f>IF(Raw_Data!I1883="","",TIMEVALUE(Raw_Data!I1883))</f>
        <v>0.41944444444444445</v>
      </c>
      <c r="L1883" s="15">
        <f>IF(Raw_Data!J1883="","",TIMEVALUE(Raw_Data!J1883))</f>
        <v>0.72638888888888886</v>
      </c>
      <c r="M1883" s="13">
        <f>Raw_Data!K1883</f>
        <v>7.37</v>
      </c>
      <c r="N1883" s="13">
        <f>Raw_Data!L1883</f>
        <v>34</v>
      </c>
      <c r="O1883" s="13">
        <f>Raw_Data!M1883</f>
        <v>28</v>
      </c>
      <c r="P1883" s="13">
        <f t="shared" si="118"/>
        <v>6</v>
      </c>
      <c r="Q1883" s="13">
        <f>Raw_Data!O1883</f>
        <v>34</v>
      </c>
      <c r="R1883" s="16">
        <f t="shared" si="119"/>
        <v>82.35294117647058</v>
      </c>
      <c r="S1883" s="16">
        <f>Raw_Data!Q1883</f>
        <v>82.4</v>
      </c>
      <c r="T1883" s="17">
        <f>Raw_Data!R1883</f>
        <v>0</v>
      </c>
      <c r="U1883" s="13" t="str">
        <f>Raw_Data!S1883</f>
        <v>Low</v>
      </c>
      <c r="V1883" s="13" t="str">
        <f>Raw_Data!T1883</f>
        <v>Pending</v>
      </c>
    </row>
    <row r="1884" spans="1:22" x14ac:dyDescent="0.3">
      <c r="A1884" s="13" t="str">
        <f>Raw_Data!A1884</f>
        <v>EMP003</v>
      </c>
      <c r="B1884" s="13" t="str">
        <f>Raw_Data!B1884</f>
        <v>Rahul Verma</v>
      </c>
      <c r="C1884" s="13" t="str">
        <f>Raw_Data!C1884</f>
        <v>Operations</v>
      </c>
      <c r="D1884" s="13" t="str">
        <f>Raw_Data!D1884</f>
        <v>Process Executive</v>
      </c>
      <c r="E1884" s="13" t="str">
        <f>Raw_Data!E1884</f>
        <v>Kolkata</v>
      </c>
      <c r="F1884" s="13" t="str">
        <f>Raw_Data!F1884</f>
        <v>Amit Roy</v>
      </c>
      <c r="G1884" s="14">
        <f>DATE(VALUE(RIGHT(Raw_Data!G1884,4)),VALUE(MID(Raw_Data!G1884,4,2)),VALUE(LEFT(Raw_Data!G1884,2)))</f>
        <v>46223</v>
      </c>
      <c r="H1884" s="13" t="str">
        <f t="shared" si="116"/>
        <v>Jul-2026</v>
      </c>
      <c r="I1884" s="13" t="str">
        <f t="shared" si="117"/>
        <v>Mon</v>
      </c>
      <c r="J1884" s="13" t="str">
        <f>Raw_Data!H1884</f>
        <v>Half Day</v>
      </c>
      <c r="K1884" s="15">
        <f>IF(Raw_Data!I1884="","",TIMEVALUE(Raw_Data!I1884))</f>
        <v>0.38055555555555554</v>
      </c>
      <c r="L1884" s="15">
        <f>IF(Raw_Data!J1884="","",TIMEVALUE(Raw_Data!J1884))</f>
        <v>0.53333333333333333</v>
      </c>
      <c r="M1884" s="13">
        <f>Raw_Data!K1884</f>
        <v>3.67</v>
      </c>
      <c r="N1884" s="13">
        <f>Raw_Data!L1884</f>
        <v>15</v>
      </c>
      <c r="O1884" s="13">
        <f>Raw_Data!M1884</f>
        <v>11</v>
      </c>
      <c r="P1884" s="13">
        <f t="shared" si="118"/>
        <v>4</v>
      </c>
      <c r="Q1884" s="13">
        <f>Raw_Data!O1884</f>
        <v>15</v>
      </c>
      <c r="R1884" s="16">
        <f t="shared" si="119"/>
        <v>73.333333333333329</v>
      </c>
      <c r="S1884" s="16">
        <f>Raw_Data!Q1884</f>
        <v>73.3</v>
      </c>
      <c r="T1884" s="17">
        <f>Raw_Data!R1884</f>
        <v>0</v>
      </c>
      <c r="U1884" s="13" t="str">
        <f>Raw_Data!S1884</f>
        <v>Low</v>
      </c>
      <c r="V1884" s="13" t="str">
        <f>Raw_Data!T1884</f>
        <v>Pending</v>
      </c>
    </row>
    <row r="1885" spans="1:22" x14ac:dyDescent="0.3">
      <c r="A1885" s="13" t="str">
        <f>Raw_Data!A1885</f>
        <v>EMP004</v>
      </c>
      <c r="B1885" s="13" t="str">
        <f>Raw_Data!B1885</f>
        <v>Sneha Das</v>
      </c>
      <c r="C1885" s="13" t="str">
        <f>Raw_Data!C1885</f>
        <v>Operations</v>
      </c>
      <c r="D1885" s="13" t="str">
        <f>Raw_Data!D1885</f>
        <v>Senior Executive</v>
      </c>
      <c r="E1885" s="13" t="str">
        <f>Raw_Data!E1885</f>
        <v>Kolkata</v>
      </c>
      <c r="F1885" s="13" t="str">
        <f>Raw_Data!F1885</f>
        <v>Amit Roy</v>
      </c>
      <c r="G1885" s="14">
        <f>DATE(VALUE(RIGHT(Raw_Data!G1885,4)),VALUE(MID(Raw_Data!G1885,4,2)),VALUE(LEFT(Raw_Data!G1885,2)))</f>
        <v>46223</v>
      </c>
      <c r="H1885" s="13" t="str">
        <f t="shared" si="116"/>
        <v>Jul-2026</v>
      </c>
      <c r="I1885" s="13" t="str">
        <f t="shared" si="117"/>
        <v>Mon</v>
      </c>
      <c r="J1885" s="13" t="str">
        <f>Raw_Data!H1885</f>
        <v>Present</v>
      </c>
      <c r="K1885" s="15">
        <f>IF(Raw_Data!I1885="","",TIMEVALUE(Raw_Data!I1885))</f>
        <v>0.42291666666666666</v>
      </c>
      <c r="L1885" s="15">
        <f>IF(Raw_Data!J1885="","",TIMEVALUE(Raw_Data!J1885))</f>
        <v>0.74513888888888891</v>
      </c>
      <c r="M1885" s="13">
        <f>Raw_Data!K1885</f>
        <v>7.74</v>
      </c>
      <c r="N1885" s="13">
        <f>Raw_Data!L1885</f>
        <v>22</v>
      </c>
      <c r="O1885" s="13">
        <f>Raw_Data!M1885</f>
        <v>16</v>
      </c>
      <c r="P1885" s="13">
        <f t="shared" si="118"/>
        <v>6</v>
      </c>
      <c r="Q1885" s="13">
        <f>Raw_Data!O1885</f>
        <v>22</v>
      </c>
      <c r="R1885" s="16">
        <f t="shared" si="119"/>
        <v>72.727272727272734</v>
      </c>
      <c r="S1885" s="16">
        <f>Raw_Data!Q1885</f>
        <v>72.7</v>
      </c>
      <c r="T1885" s="17">
        <f>Raw_Data!R1885</f>
        <v>0</v>
      </c>
      <c r="U1885" s="13" t="str">
        <f>Raw_Data!S1885</f>
        <v>Critical</v>
      </c>
      <c r="V1885" s="13" t="str">
        <f>Raw_Data!T1885</f>
        <v>Pending</v>
      </c>
    </row>
    <row r="1886" spans="1:22" x14ac:dyDescent="0.3">
      <c r="A1886" s="13" t="str">
        <f>Raw_Data!A1886</f>
        <v>EMP005</v>
      </c>
      <c r="B1886" s="13" t="str">
        <f>Raw_Data!B1886</f>
        <v>Vikram Patel</v>
      </c>
      <c r="C1886" s="13" t="str">
        <f>Raw_Data!C1886</f>
        <v>Operations</v>
      </c>
      <c r="D1886" s="13" t="str">
        <f>Raw_Data!D1886</f>
        <v>Process Executive</v>
      </c>
      <c r="E1886" s="13" t="str">
        <f>Raw_Data!E1886</f>
        <v>Kolkata</v>
      </c>
      <c r="F1886" s="13" t="str">
        <f>Raw_Data!F1886</f>
        <v>Amit Roy</v>
      </c>
      <c r="G1886" s="14">
        <f>DATE(VALUE(RIGHT(Raw_Data!G1886,4)),VALUE(MID(Raw_Data!G1886,4,2)),VALUE(LEFT(Raw_Data!G1886,2)))</f>
        <v>46223</v>
      </c>
      <c r="H1886" s="13" t="str">
        <f t="shared" si="116"/>
        <v>Jul-2026</v>
      </c>
      <c r="I1886" s="13" t="str">
        <f t="shared" si="117"/>
        <v>Mon</v>
      </c>
      <c r="J1886" s="13" t="str">
        <f>Raw_Data!H1886</f>
        <v>Present</v>
      </c>
      <c r="K1886" s="15">
        <f>IF(Raw_Data!I1886="","",TIMEVALUE(Raw_Data!I1886))</f>
        <v>0.37986111111111109</v>
      </c>
      <c r="L1886" s="15">
        <f>IF(Raw_Data!J1886="","",TIMEVALUE(Raw_Data!J1886))</f>
        <v>0.76666666666666672</v>
      </c>
      <c r="M1886" s="13">
        <f>Raw_Data!K1886</f>
        <v>9.2899999999999991</v>
      </c>
      <c r="N1886" s="13">
        <f>Raw_Data!L1886</f>
        <v>19</v>
      </c>
      <c r="O1886" s="13">
        <f>Raw_Data!M1886</f>
        <v>19</v>
      </c>
      <c r="P1886" s="13">
        <f t="shared" si="118"/>
        <v>0</v>
      </c>
      <c r="Q1886" s="13">
        <f>Raw_Data!O1886</f>
        <v>19</v>
      </c>
      <c r="R1886" s="16">
        <f t="shared" si="119"/>
        <v>100</v>
      </c>
      <c r="S1886" s="16">
        <f>Raw_Data!Q1886</f>
        <v>100</v>
      </c>
      <c r="T1886" s="17">
        <f>Raw_Data!R1886</f>
        <v>1.29</v>
      </c>
      <c r="U1886" s="13" t="str">
        <f>Raw_Data!S1886</f>
        <v>Low</v>
      </c>
      <c r="V1886" s="13" t="str">
        <f>Raw_Data!T1886</f>
        <v>Closed</v>
      </c>
    </row>
    <row r="1887" spans="1:22" x14ac:dyDescent="0.3">
      <c r="A1887" s="13" t="str">
        <f>Raw_Data!A1887</f>
        <v>EMP006</v>
      </c>
      <c r="B1887" s="13" t="str">
        <f>Raw_Data!B1887</f>
        <v>Ananya Gupta</v>
      </c>
      <c r="C1887" s="13" t="str">
        <f>Raw_Data!C1887</f>
        <v>Finance</v>
      </c>
      <c r="D1887" s="13" t="str">
        <f>Raw_Data!D1887</f>
        <v>Finance Executive</v>
      </c>
      <c r="E1887" s="13" t="str">
        <f>Raw_Data!E1887</f>
        <v>Kolkata</v>
      </c>
      <c r="F1887" s="13" t="str">
        <f>Raw_Data!F1887</f>
        <v>Neha Sen</v>
      </c>
      <c r="G1887" s="14">
        <f>DATE(VALUE(RIGHT(Raw_Data!G1887,4)),VALUE(MID(Raw_Data!G1887,4,2)),VALUE(LEFT(Raw_Data!G1887,2)))</f>
        <v>46223</v>
      </c>
      <c r="H1887" s="13" t="str">
        <f t="shared" si="116"/>
        <v>Jul-2026</v>
      </c>
      <c r="I1887" s="13" t="str">
        <f t="shared" si="117"/>
        <v>Mon</v>
      </c>
      <c r="J1887" s="13" t="str">
        <f>Raw_Data!H1887</f>
        <v>Present</v>
      </c>
      <c r="K1887" s="15">
        <f>IF(Raw_Data!I1887="","",TIMEVALUE(Raw_Data!I1887))</f>
        <v>0.38055555555555554</v>
      </c>
      <c r="L1887" s="15">
        <f>IF(Raw_Data!J1887="","",TIMEVALUE(Raw_Data!J1887))</f>
        <v>0.76458333333333328</v>
      </c>
      <c r="M1887" s="13">
        <f>Raw_Data!K1887</f>
        <v>9.2200000000000006</v>
      </c>
      <c r="N1887" s="13">
        <f>Raw_Data!L1887</f>
        <v>7</v>
      </c>
      <c r="O1887" s="13">
        <f>Raw_Data!M1887</f>
        <v>6</v>
      </c>
      <c r="P1887" s="13">
        <f t="shared" si="118"/>
        <v>1</v>
      </c>
      <c r="Q1887" s="13">
        <f>Raw_Data!O1887</f>
        <v>7</v>
      </c>
      <c r="R1887" s="16">
        <f t="shared" si="119"/>
        <v>85.714285714285708</v>
      </c>
      <c r="S1887" s="16">
        <f>Raw_Data!Q1887</f>
        <v>85.7</v>
      </c>
      <c r="T1887" s="17">
        <f>Raw_Data!R1887</f>
        <v>1.22</v>
      </c>
      <c r="U1887" s="13" t="str">
        <f>Raw_Data!S1887</f>
        <v>High</v>
      </c>
      <c r="V1887" s="13" t="str">
        <f>Raw_Data!T1887</f>
        <v>In Progress</v>
      </c>
    </row>
    <row r="1888" spans="1:22" x14ac:dyDescent="0.3">
      <c r="A1888" s="13" t="str">
        <f>Raw_Data!A1888</f>
        <v>EMP007</v>
      </c>
      <c r="B1888" s="13" t="str">
        <f>Raw_Data!B1888</f>
        <v>Rohan Mehta</v>
      </c>
      <c r="C1888" s="13" t="str">
        <f>Raw_Data!C1888</f>
        <v>Finance</v>
      </c>
      <c r="D1888" s="13" t="str">
        <f>Raw_Data!D1888</f>
        <v>Accounts Executive</v>
      </c>
      <c r="E1888" s="13" t="str">
        <f>Raw_Data!E1888</f>
        <v>Kolkata</v>
      </c>
      <c r="F1888" s="13" t="str">
        <f>Raw_Data!F1888</f>
        <v>Neha Sen</v>
      </c>
      <c r="G1888" s="14">
        <f>DATE(VALUE(RIGHT(Raw_Data!G1888,4)),VALUE(MID(Raw_Data!G1888,4,2)),VALUE(LEFT(Raw_Data!G1888,2)))</f>
        <v>46223</v>
      </c>
      <c r="H1888" s="13" t="str">
        <f t="shared" si="116"/>
        <v>Jul-2026</v>
      </c>
      <c r="I1888" s="13" t="str">
        <f t="shared" si="117"/>
        <v>Mon</v>
      </c>
      <c r="J1888" s="13" t="str">
        <f>Raw_Data!H1888</f>
        <v>Present</v>
      </c>
      <c r="K1888" s="15">
        <f>IF(Raw_Data!I1888="","",TIMEVALUE(Raw_Data!I1888))</f>
        <v>0.3840277777777778</v>
      </c>
      <c r="L1888" s="15">
        <f>IF(Raw_Data!J1888="","",TIMEVALUE(Raw_Data!J1888))</f>
        <v>0.75069444444444444</v>
      </c>
      <c r="M1888" s="13">
        <f>Raw_Data!K1888</f>
        <v>8.8000000000000007</v>
      </c>
      <c r="N1888" s="13">
        <f>Raw_Data!L1888</f>
        <v>15</v>
      </c>
      <c r="O1888" s="13">
        <f>Raw_Data!M1888</f>
        <v>10</v>
      </c>
      <c r="P1888" s="13">
        <f t="shared" si="118"/>
        <v>5</v>
      </c>
      <c r="Q1888" s="13">
        <f>Raw_Data!O1888</f>
        <v>15</v>
      </c>
      <c r="R1888" s="16">
        <f t="shared" si="119"/>
        <v>66.666666666666657</v>
      </c>
      <c r="S1888" s="16">
        <f>Raw_Data!Q1888</f>
        <v>66.7</v>
      </c>
      <c r="T1888" s="17">
        <f>Raw_Data!R1888</f>
        <v>0.8</v>
      </c>
      <c r="U1888" s="13" t="str">
        <f>Raw_Data!S1888</f>
        <v>Medium</v>
      </c>
      <c r="V1888" s="13" t="str">
        <f>Raw_Data!T1888</f>
        <v>Pending</v>
      </c>
    </row>
    <row r="1889" spans="1:22" x14ac:dyDescent="0.3">
      <c r="A1889" s="13" t="str">
        <f>Raw_Data!A1889</f>
        <v>EMP008</v>
      </c>
      <c r="B1889" s="13" t="str">
        <f>Raw_Data!B1889</f>
        <v>Ishita Roy</v>
      </c>
      <c r="C1889" s="13" t="str">
        <f>Raw_Data!C1889</f>
        <v>Finance</v>
      </c>
      <c r="D1889" s="13" t="str">
        <f>Raw_Data!D1889</f>
        <v>Finance Executive</v>
      </c>
      <c r="E1889" s="13" t="str">
        <f>Raw_Data!E1889</f>
        <v>Kolkata</v>
      </c>
      <c r="F1889" s="13" t="str">
        <f>Raw_Data!F1889</f>
        <v>Neha Sen</v>
      </c>
      <c r="G1889" s="14">
        <f>DATE(VALUE(RIGHT(Raw_Data!G1889,4)),VALUE(MID(Raw_Data!G1889,4,2)),VALUE(LEFT(Raw_Data!G1889,2)))</f>
        <v>46223</v>
      </c>
      <c r="H1889" s="13" t="str">
        <f t="shared" si="116"/>
        <v>Jul-2026</v>
      </c>
      <c r="I1889" s="13" t="str">
        <f t="shared" si="117"/>
        <v>Mon</v>
      </c>
      <c r="J1889" s="13" t="str">
        <f>Raw_Data!H1889</f>
        <v>Present</v>
      </c>
      <c r="K1889" s="15">
        <f>IF(Raw_Data!I1889="","",TIMEVALUE(Raw_Data!I1889))</f>
        <v>0.42152777777777778</v>
      </c>
      <c r="L1889" s="15">
        <f>IF(Raw_Data!J1889="","",TIMEVALUE(Raw_Data!J1889))</f>
        <v>0.78055555555555556</v>
      </c>
      <c r="M1889" s="13">
        <f>Raw_Data!K1889</f>
        <v>8.6199999999999992</v>
      </c>
      <c r="N1889" s="13">
        <f>Raw_Data!L1889</f>
        <v>20</v>
      </c>
      <c r="O1889" s="13">
        <f>Raw_Data!M1889</f>
        <v>19</v>
      </c>
      <c r="P1889" s="13">
        <f t="shared" si="118"/>
        <v>1</v>
      </c>
      <c r="Q1889" s="13">
        <f>Raw_Data!O1889</f>
        <v>20</v>
      </c>
      <c r="R1889" s="16">
        <f t="shared" si="119"/>
        <v>95</v>
      </c>
      <c r="S1889" s="16">
        <f>Raw_Data!Q1889</f>
        <v>95</v>
      </c>
      <c r="T1889" s="17">
        <f>Raw_Data!R1889</f>
        <v>0.62</v>
      </c>
      <c r="U1889" s="13" t="str">
        <f>Raw_Data!S1889</f>
        <v>Low</v>
      </c>
      <c r="V1889" s="13" t="str">
        <f>Raw_Data!T1889</f>
        <v>In Progress</v>
      </c>
    </row>
    <row r="1890" spans="1:22" x14ac:dyDescent="0.3">
      <c r="A1890" s="13" t="str">
        <f>Raw_Data!A1890</f>
        <v>EMP009</v>
      </c>
      <c r="B1890" s="13" t="str">
        <f>Raw_Data!B1890</f>
        <v>Arjun Nair</v>
      </c>
      <c r="C1890" s="13" t="str">
        <f>Raw_Data!C1890</f>
        <v>Sales</v>
      </c>
      <c r="D1890" s="13" t="str">
        <f>Raw_Data!D1890</f>
        <v>Sales Executive</v>
      </c>
      <c r="E1890" s="13" t="str">
        <f>Raw_Data!E1890</f>
        <v>Kolkata</v>
      </c>
      <c r="F1890" s="13" t="str">
        <f>Raw_Data!F1890</f>
        <v>Sourav Das</v>
      </c>
      <c r="G1890" s="14">
        <f>DATE(VALUE(RIGHT(Raw_Data!G1890,4)),VALUE(MID(Raw_Data!G1890,4,2)),VALUE(LEFT(Raw_Data!G1890,2)))</f>
        <v>46223</v>
      </c>
      <c r="H1890" s="13" t="str">
        <f t="shared" si="116"/>
        <v>Jul-2026</v>
      </c>
      <c r="I1890" s="13" t="str">
        <f t="shared" si="117"/>
        <v>Mon</v>
      </c>
      <c r="J1890" s="13" t="str">
        <f>Raw_Data!H1890</f>
        <v>Present</v>
      </c>
      <c r="K1890" s="15">
        <f>IF(Raw_Data!I1890="","",TIMEVALUE(Raw_Data!I1890))</f>
        <v>0.4284722222222222</v>
      </c>
      <c r="L1890" s="15">
        <f>IF(Raw_Data!J1890="","",TIMEVALUE(Raw_Data!J1890))</f>
        <v>0.78888888888888886</v>
      </c>
      <c r="M1890" s="13">
        <f>Raw_Data!K1890</f>
        <v>8.66</v>
      </c>
      <c r="N1890" s="13">
        <f>Raw_Data!L1890</f>
        <v>13</v>
      </c>
      <c r="O1890" s="13">
        <f>Raw_Data!M1890</f>
        <v>13</v>
      </c>
      <c r="P1890" s="13">
        <f t="shared" si="118"/>
        <v>0</v>
      </c>
      <c r="Q1890" s="13">
        <f>Raw_Data!O1890</f>
        <v>13</v>
      </c>
      <c r="R1890" s="16">
        <f t="shared" si="119"/>
        <v>100</v>
      </c>
      <c r="S1890" s="16">
        <f>Raw_Data!Q1890</f>
        <v>100</v>
      </c>
      <c r="T1890" s="17">
        <f>Raw_Data!R1890</f>
        <v>0.66</v>
      </c>
      <c r="U1890" s="13" t="str">
        <f>Raw_Data!S1890</f>
        <v>Low</v>
      </c>
      <c r="V1890" s="13" t="str">
        <f>Raw_Data!T1890</f>
        <v>Closed</v>
      </c>
    </row>
    <row r="1891" spans="1:22" x14ac:dyDescent="0.3">
      <c r="A1891" s="13" t="str">
        <f>Raw_Data!A1891</f>
        <v>EMP010</v>
      </c>
      <c r="B1891" s="13" t="str">
        <f>Raw_Data!B1891</f>
        <v>Meera Kapoor</v>
      </c>
      <c r="C1891" s="13" t="str">
        <f>Raw_Data!C1891</f>
        <v>Sales</v>
      </c>
      <c r="D1891" s="13" t="str">
        <f>Raw_Data!D1891</f>
        <v>Sales Executive</v>
      </c>
      <c r="E1891" s="13" t="str">
        <f>Raw_Data!E1891</f>
        <v>Kolkata</v>
      </c>
      <c r="F1891" s="13" t="str">
        <f>Raw_Data!F1891</f>
        <v>Sourav Das</v>
      </c>
      <c r="G1891" s="14">
        <f>DATE(VALUE(RIGHT(Raw_Data!G1891,4)),VALUE(MID(Raw_Data!G1891,4,2)),VALUE(LEFT(Raw_Data!G1891,2)))</f>
        <v>46223</v>
      </c>
      <c r="H1891" s="13" t="str">
        <f t="shared" si="116"/>
        <v>Jul-2026</v>
      </c>
      <c r="I1891" s="13" t="str">
        <f t="shared" si="117"/>
        <v>Mon</v>
      </c>
      <c r="J1891" s="13" t="str">
        <f>Raw_Data!H1891</f>
        <v>Present</v>
      </c>
      <c r="K1891" s="15">
        <f>IF(Raw_Data!I1891="","",TIMEVALUE(Raw_Data!I1891))</f>
        <v>0.38819444444444445</v>
      </c>
      <c r="L1891" s="15">
        <f>IF(Raw_Data!J1891="","",TIMEVALUE(Raw_Data!J1891))</f>
        <v>0.69861111111111107</v>
      </c>
      <c r="M1891" s="13">
        <f>Raw_Data!K1891</f>
        <v>7.46</v>
      </c>
      <c r="N1891" s="13">
        <f>Raw_Data!L1891</f>
        <v>17</v>
      </c>
      <c r="O1891" s="13">
        <f>Raw_Data!M1891</f>
        <v>17</v>
      </c>
      <c r="P1891" s="13">
        <f t="shared" si="118"/>
        <v>0</v>
      </c>
      <c r="Q1891" s="13">
        <f>Raw_Data!O1891</f>
        <v>17</v>
      </c>
      <c r="R1891" s="16">
        <f t="shared" si="119"/>
        <v>100</v>
      </c>
      <c r="S1891" s="16">
        <f>Raw_Data!Q1891</f>
        <v>100</v>
      </c>
      <c r="T1891" s="17">
        <f>Raw_Data!R1891</f>
        <v>0</v>
      </c>
      <c r="U1891" s="13" t="str">
        <f>Raw_Data!S1891</f>
        <v>Low</v>
      </c>
      <c r="V1891" s="13" t="str">
        <f>Raw_Data!T1891</f>
        <v>Closed</v>
      </c>
    </row>
    <row r="1892" spans="1:22" x14ac:dyDescent="0.3">
      <c r="A1892" s="13" t="str">
        <f>Raw_Data!A1892</f>
        <v>EMP011</v>
      </c>
      <c r="B1892" s="13" t="str">
        <f>Raw_Data!B1892</f>
        <v>Karan Malhotra</v>
      </c>
      <c r="C1892" s="13" t="str">
        <f>Raw_Data!C1892</f>
        <v>Sales</v>
      </c>
      <c r="D1892" s="13" t="str">
        <f>Raw_Data!D1892</f>
        <v>Senior Executive</v>
      </c>
      <c r="E1892" s="13" t="str">
        <f>Raw_Data!E1892</f>
        <v>Kolkata</v>
      </c>
      <c r="F1892" s="13" t="str">
        <f>Raw_Data!F1892</f>
        <v>Sourav Das</v>
      </c>
      <c r="G1892" s="14">
        <f>DATE(VALUE(RIGHT(Raw_Data!G1892,4)),VALUE(MID(Raw_Data!G1892,4,2)),VALUE(LEFT(Raw_Data!G1892,2)))</f>
        <v>46223</v>
      </c>
      <c r="H1892" s="13" t="str">
        <f t="shared" si="116"/>
        <v>Jul-2026</v>
      </c>
      <c r="I1892" s="13" t="str">
        <f t="shared" si="117"/>
        <v>Mon</v>
      </c>
      <c r="J1892" s="13" t="str">
        <f>Raw_Data!H1892</f>
        <v>Present</v>
      </c>
      <c r="K1892" s="15">
        <f>IF(Raw_Data!I1892="","",TIMEVALUE(Raw_Data!I1892))</f>
        <v>0.38750000000000001</v>
      </c>
      <c r="L1892" s="15">
        <f>IF(Raw_Data!J1892="","",TIMEVALUE(Raw_Data!J1892))</f>
        <v>0.69652777777777775</v>
      </c>
      <c r="M1892" s="13">
        <f>Raw_Data!K1892</f>
        <v>7.43</v>
      </c>
      <c r="N1892" s="13">
        <f>Raw_Data!L1892</f>
        <v>23</v>
      </c>
      <c r="O1892" s="13">
        <f>Raw_Data!M1892</f>
        <v>21</v>
      </c>
      <c r="P1892" s="13">
        <f t="shared" si="118"/>
        <v>2</v>
      </c>
      <c r="Q1892" s="13">
        <f>Raw_Data!O1892</f>
        <v>23</v>
      </c>
      <c r="R1892" s="16">
        <f t="shared" si="119"/>
        <v>91.304347826086953</v>
      </c>
      <c r="S1892" s="16">
        <f>Raw_Data!Q1892</f>
        <v>91.3</v>
      </c>
      <c r="T1892" s="17">
        <f>Raw_Data!R1892</f>
        <v>0</v>
      </c>
      <c r="U1892" s="13" t="str">
        <f>Raw_Data!S1892</f>
        <v>Medium</v>
      </c>
      <c r="V1892" s="13" t="str">
        <f>Raw_Data!T1892</f>
        <v>In Progress</v>
      </c>
    </row>
    <row r="1893" spans="1:22" x14ac:dyDescent="0.3">
      <c r="A1893" s="13" t="str">
        <f>Raw_Data!A1893</f>
        <v>EMP012</v>
      </c>
      <c r="B1893" s="13" t="str">
        <f>Raw_Data!B1893</f>
        <v>Tanya Bose</v>
      </c>
      <c r="C1893" s="13" t="str">
        <f>Raw_Data!C1893</f>
        <v>HR</v>
      </c>
      <c r="D1893" s="13" t="str">
        <f>Raw_Data!D1893</f>
        <v>HR Executive</v>
      </c>
      <c r="E1893" s="13" t="str">
        <f>Raw_Data!E1893</f>
        <v>Kolkata</v>
      </c>
      <c r="F1893" s="13" t="str">
        <f>Raw_Data!F1893</f>
        <v>Ritu Ghosh</v>
      </c>
      <c r="G1893" s="14">
        <f>DATE(VALUE(RIGHT(Raw_Data!G1893,4)),VALUE(MID(Raw_Data!G1893,4,2)),VALUE(LEFT(Raw_Data!G1893,2)))</f>
        <v>46223</v>
      </c>
      <c r="H1893" s="13" t="str">
        <f t="shared" si="116"/>
        <v>Jul-2026</v>
      </c>
      <c r="I1893" s="13" t="str">
        <f t="shared" si="117"/>
        <v>Mon</v>
      </c>
      <c r="J1893" s="13" t="str">
        <f>Raw_Data!H1893</f>
        <v>Present</v>
      </c>
      <c r="K1893" s="15">
        <f>IF(Raw_Data!I1893="","",TIMEVALUE(Raw_Data!I1893))</f>
        <v>0.41736111111111113</v>
      </c>
      <c r="L1893" s="15">
        <f>IF(Raw_Data!J1893="","",TIMEVALUE(Raw_Data!J1893))</f>
        <v>0.75138888888888888</v>
      </c>
      <c r="M1893" s="13">
        <f>Raw_Data!K1893</f>
        <v>8.0299999999999994</v>
      </c>
      <c r="N1893" s="13">
        <f>Raw_Data!L1893</f>
        <v>11</v>
      </c>
      <c r="O1893" s="13">
        <f>Raw_Data!M1893</f>
        <v>10</v>
      </c>
      <c r="P1893" s="13">
        <f t="shared" si="118"/>
        <v>1</v>
      </c>
      <c r="Q1893" s="13">
        <f>Raw_Data!O1893</f>
        <v>11</v>
      </c>
      <c r="R1893" s="16">
        <f t="shared" si="119"/>
        <v>90.909090909090907</v>
      </c>
      <c r="S1893" s="16">
        <f>Raw_Data!Q1893</f>
        <v>90.9</v>
      </c>
      <c r="T1893" s="17">
        <f>Raw_Data!R1893</f>
        <v>0.03</v>
      </c>
      <c r="U1893" s="13" t="str">
        <f>Raw_Data!S1893</f>
        <v>High</v>
      </c>
      <c r="V1893" s="13" t="str">
        <f>Raw_Data!T1893</f>
        <v>In Progress</v>
      </c>
    </row>
    <row r="1894" spans="1:22" x14ac:dyDescent="0.3">
      <c r="A1894" s="13" t="str">
        <f>Raw_Data!A1894</f>
        <v>EMP013</v>
      </c>
      <c r="B1894" s="13" t="str">
        <f>Raw_Data!B1894</f>
        <v>Aditya Jain</v>
      </c>
      <c r="C1894" s="13" t="str">
        <f>Raw_Data!C1894</f>
        <v>Customer Support</v>
      </c>
      <c r="D1894" s="13" t="str">
        <f>Raw_Data!D1894</f>
        <v>Support Executive</v>
      </c>
      <c r="E1894" s="13" t="str">
        <f>Raw_Data!E1894</f>
        <v>Kolkata</v>
      </c>
      <c r="F1894" s="13" t="str">
        <f>Raw_Data!F1894</f>
        <v>Ritu Ghosh</v>
      </c>
      <c r="G1894" s="14">
        <f>DATE(VALUE(RIGHT(Raw_Data!G1894,4)),VALUE(MID(Raw_Data!G1894,4,2)),VALUE(LEFT(Raw_Data!G1894,2)))</f>
        <v>46223</v>
      </c>
      <c r="H1894" s="13" t="str">
        <f t="shared" si="116"/>
        <v>Jul-2026</v>
      </c>
      <c r="I1894" s="13" t="str">
        <f t="shared" si="117"/>
        <v>Mon</v>
      </c>
      <c r="J1894" s="13" t="str">
        <f>Raw_Data!H1894</f>
        <v>Present</v>
      </c>
      <c r="K1894" s="15">
        <f>IF(Raw_Data!I1894="","",TIMEVALUE(Raw_Data!I1894))</f>
        <v>0.38333333333333336</v>
      </c>
      <c r="L1894" s="15">
        <f>IF(Raw_Data!J1894="","",TIMEVALUE(Raw_Data!J1894))</f>
        <v>0.76458333333333328</v>
      </c>
      <c r="M1894" s="13">
        <f>Raw_Data!K1894</f>
        <v>9.15</v>
      </c>
      <c r="N1894" s="13">
        <f>Raw_Data!L1894</f>
        <v>21</v>
      </c>
      <c r="O1894" s="13">
        <f>Raw_Data!M1894</f>
        <v>20</v>
      </c>
      <c r="P1894" s="13">
        <f t="shared" si="118"/>
        <v>1</v>
      </c>
      <c r="Q1894" s="13">
        <f>Raw_Data!O1894</f>
        <v>21</v>
      </c>
      <c r="R1894" s="16">
        <f t="shared" si="119"/>
        <v>95.238095238095227</v>
      </c>
      <c r="S1894" s="16">
        <f>Raw_Data!Q1894</f>
        <v>95.2</v>
      </c>
      <c r="T1894" s="17">
        <f>Raw_Data!R1894</f>
        <v>1.1499999999999999</v>
      </c>
      <c r="U1894" s="13" t="str">
        <f>Raw_Data!S1894</f>
        <v>Low</v>
      </c>
      <c r="V1894" s="13" t="str">
        <f>Raw_Data!T1894</f>
        <v>In Progress</v>
      </c>
    </row>
    <row r="1895" spans="1:22" x14ac:dyDescent="0.3">
      <c r="A1895" s="13" t="str">
        <f>Raw_Data!A1895</f>
        <v>EMP014</v>
      </c>
      <c r="B1895" s="13" t="str">
        <f>Raw_Data!B1895</f>
        <v>Neha Agarwal</v>
      </c>
      <c r="C1895" s="13" t="str">
        <f>Raw_Data!C1895</f>
        <v>Customer Support</v>
      </c>
      <c r="D1895" s="13" t="str">
        <f>Raw_Data!D1895</f>
        <v>Support Executive</v>
      </c>
      <c r="E1895" s="13" t="str">
        <f>Raw_Data!E1895</f>
        <v>Kolkata</v>
      </c>
      <c r="F1895" s="13" t="str">
        <f>Raw_Data!F1895</f>
        <v>Ritu Ghosh</v>
      </c>
      <c r="G1895" s="14">
        <f>DATE(VALUE(RIGHT(Raw_Data!G1895,4)),VALUE(MID(Raw_Data!G1895,4,2)),VALUE(LEFT(Raw_Data!G1895,2)))</f>
        <v>46223</v>
      </c>
      <c r="H1895" s="13" t="str">
        <f t="shared" si="116"/>
        <v>Jul-2026</v>
      </c>
      <c r="I1895" s="13" t="str">
        <f t="shared" si="117"/>
        <v>Mon</v>
      </c>
      <c r="J1895" s="13" t="str">
        <f>Raw_Data!H1895</f>
        <v>Present</v>
      </c>
      <c r="K1895" s="15">
        <f>IF(Raw_Data!I1895="","",TIMEVALUE(Raw_Data!I1895))</f>
        <v>0.3888888888888889</v>
      </c>
      <c r="L1895" s="15">
        <f>IF(Raw_Data!J1895="","",TIMEVALUE(Raw_Data!J1895))</f>
        <v>0.78333333333333333</v>
      </c>
      <c r="M1895" s="13">
        <f>Raw_Data!K1895</f>
        <v>9.4700000000000006</v>
      </c>
      <c r="N1895" s="13">
        <f>Raw_Data!L1895</f>
        <v>21</v>
      </c>
      <c r="O1895" s="13">
        <f>Raw_Data!M1895</f>
        <v>15</v>
      </c>
      <c r="P1895" s="13">
        <f t="shared" si="118"/>
        <v>6</v>
      </c>
      <c r="Q1895" s="13">
        <f>Raw_Data!O1895</f>
        <v>21</v>
      </c>
      <c r="R1895" s="16">
        <f t="shared" si="119"/>
        <v>71.428571428571431</v>
      </c>
      <c r="S1895" s="16">
        <f>Raw_Data!Q1895</f>
        <v>71.400000000000006</v>
      </c>
      <c r="T1895" s="17">
        <f>Raw_Data!R1895</f>
        <v>1.47</v>
      </c>
      <c r="U1895" s="13" t="str">
        <f>Raw_Data!S1895</f>
        <v>High</v>
      </c>
      <c r="V1895" s="13" t="str">
        <f>Raw_Data!T1895</f>
        <v>Pending</v>
      </c>
    </row>
    <row r="1896" spans="1:22" x14ac:dyDescent="0.3">
      <c r="A1896" s="13" t="str">
        <f>Raw_Data!A1896</f>
        <v>EMP015</v>
      </c>
      <c r="B1896" s="13" t="str">
        <f>Raw_Data!B1896</f>
        <v>Siddharth Roy</v>
      </c>
      <c r="C1896" s="13" t="str">
        <f>Raw_Data!C1896</f>
        <v>Customer Support</v>
      </c>
      <c r="D1896" s="13" t="str">
        <f>Raw_Data!D1896</f>
        <v>Senior Executive</v>
      </c>
      <c r="E1896" s="13" t="str">
        <f>Raw_Data!E1896</f>
        <v>Kolkata</v>
      </c>
      <c r="F1896" s="13" t="str">
        <f>Raw_Data!F1896</f>
        <v>Ritu Ghosh</v>
      </c>
      <c r="G1896" s="14">
        <f>DATE(VALUE(RIGHT(Raw_Data!G1896,4)),VALUE(MID(Raw_Data!G1896,4,2)),VALUE(LEFT(Raw_Data!G1896,2)))</f>
        <v>46223</v>
      </c>
      <c r="H1896" s="13" t="str">
        <f t="shared" si="116"/>
        <v>Jul-2026</v>
      </c>
      <c r="I1896" s="13" t="str">
        <f t="shared" si="117"/>
        <v>Mon</v>
      </c>
      <c r="J1896" s="13" t="str">
        <f>Raw_Data!H1896</f>
        <v>Present</v>
      </c>
      <c r="K1896" s="15">
        <f>IF(Raw_Data!I1896="","",TIMEVALUE(Raw_Data!I1896))</f>
        <v>0.42222222222222222</v>
      </c>
      <c r="L1896" s="15">
        <f>IF(Raw_Data!J1896="","",TIMEVALUE(Raw_Data!J1896))</f>
        <v>0.75763888888888886</v>
      </c>
      <c r="M1896" s="13">
        <f>Raw_Data!K1896</f>
        <v>8.06</v>
      </c>
      <c r="N1896" s="13">
        <f>Raw_Data!L1896</f>
        <v>26</v>
      </c>
      <c r="O1896" s="13">
        <f>Raw_Data!M1896</f>
        <v>26</v>
      </c>
      <c r="P1896" s="13">
        <f t="shared" si="118"/>
        <v>0</v>
      </c>
      <c r="Q1896" s="13">
        <f>Raw_Data!O1896</f>
        <v>26</v>
      </c>
      <c r="R1896" s="16">
        <f t="shared" si="119"/>
        <v>100</v>
      </c>
      <c r="S1896" s="16">
        <f>Raw_Data!Q1896</f>
        <v>100</v>
      </c>
      <c r="T1896" s="17">
        <f>Raw_Data!R1896</f>
        <v>0.06</v>
      </c>
      <c r="U1896" s="13" t="str">
        <f>Raw_Data!S1896</f>
        <v>Low</v>
      </c>
      <c r="V1896" s="13" t="str">
        <f>Raw_Data!T1896</f>
        <v>Closed</v>
      </c>
    </row>
    <row r="1897" spans="1:22" x14ac:dyDescent="0.3">
      <c r="A1897" s="13" t="str">
        <f>Raw_Data!A1897</f>
        <v>EMP016</v>
      </c>
      <c r="B1897" s="13" t="str">
        <f>Raw_Data!B1897</f>
        <v>Pooja Saha</v>
      </c>
      <c r="C1897" s="13" t="str">
        <f>Raw_Data!C1897</f>
        <v>Operations</v>
      </c>
      <c r="D1897" s="13" t="str">
        <f>Raw_Data!D1897</f>
        <v>Process Executive</v>
      </c>
      <c r="E1897" s="13" t="str">
        <f>Raw_Data!E1897</f>
        <v>Durgapur</v>
      </c>
      <c r="F1897" s="13" t="str">
        <f>Raw_Data!F1897</f>
        <v>Amit Roy</v>
      </c>
      <c r="G1897" s="14">
        <f>DATE(VALUE(RIGHT(Raw_Data!G1897,4)),VALUE(MID(Raw_Data!G1897,4,2)),VALUE(LEFT(Raw_Data!G1897,2)))</f>
        <v>46223</v>
      </c>
      <c r="H1897" s="13" t="str">
        <f t="shared" si="116"/>
        <v>Jul-2026</v>
      </c>
      <c r="I1897" s="13" t="str">
        <f t="shared" si="117"/>
        <v>Mon</v>
      </c>
      <c r="J1897" s="13" t="str">
        <f>Raw_Data!H1897</f>
        <v>Present</v>
      </c>
      <c r="K1897" s="15">
        <f>IF(Raw_Data!I1897="","",TIMEVALUE(Raw_Data!I1897))</f>
        <v>0.38194444444444442</v>
      </c>
      <c r="L1897" s="15">
        <f>IF(Raw_Data!J1897="","",TIMEVALUE(Raw_Data!J1897))</f>
        <v>0.72777777777777775</v>
      </c>
      <c r="M1897" s="13">
        <f>Raw_Data!K1897</f>
        <v>8.3000000000000007</v>
      </c>
      <c r="N1897" s="13">
        <f>Raw_Data!L1897</f>
        <v>19</v>
      </c>
      <c r="O1897" s="13">
        <f>Raw_Data!M1897</f>
        <v>19</v>
      </c>
      <c r="P1897" s="13">
        <f t="shared" si="118"/>
        <v>0</v>
      </c>
      <c r="Q1897" s="13">
        <f>Raw_Data!O1897</f>
        <v>19</v>
      </c>
      <c r="R1897" s="16">
        <f t="shared" si="119"/>
        <v>100</v>
      </c>
      <c r="S1897" s="16">
        <f>Raw_Data!Q1897</f>
        <v>100</v>
      </c>
      <c r="T1897" s="17">
        <f>Raw_Data!R1897</f>
        <v>0.3</v>
      </c>
      <c r="U1897" s="13" t="str">
        <f>Raw_Data!S1897</f>
        <v>Low</v>
      </c>
      <c r="V1897" s="13" t="str">
        <f>Raw_Data!T1897</f>
        <v>Closed</v>
      </c>
    </row>
    <row r="1898" spans="1:22" x14ac:dyDescent="0.3">
      <c r="A1898" s="13" t="str">
        <f>Raw_Data!A1898</f>
        <v>EMP017</v>
      </c>
      <c r="B1898" s="13" t="str">
        <f>Raw_Data!B1898</f>
        <v>Abhishek Paul</v>
      </c>
      <c r="C1898" s="13" t="str">
        <f>Raw_Data!C1898</f>
        <v>Operations</v>
      </c>
      <c r="D1898" s="13" t="str">
        <f>Raw_Data!D1898</f>
        <v>Process Executive</v>
      </c>
      <c r="E1898" s="13" t="str">
        <f>Raw_Data!E1898</f>
        <v>Durgapur</v>
      </c>
      <c r="F1898" s="13" t="str">
        <f>Raw_Data!F1898</f>
        <v>Amit Roy</v>
      </c>
      <c r="G1898" s="14">
        <f>DATE(VALUE(RIGHT(Raw_Data!G1898,4)),VALUE(MID(Raw_Data!G1898,4,2)),VALUE(LEFT(Raw_Data!G1898,2)))</f>
        <v>46223</v>
      </c>
      <c r="H1898" s="13" t="str">
        <f t="shared" si="116"/>
        <v>Jul-2026</v>
      </c>
      <c r="I1898" s="13" t="str">
        <f t="shared" si="117"/>
        <v>Mon</v>
      </c>
      <c r="J1898" s="13" t="str">
        <f>Raw_Data!H1898</f>
        <v>Present</v>
      </c>
      <c r="K1898" s="15">
        <f>IF(Raw_Data!I1898="","",TIMEVALUE(Raw_Data!I1898))</f>
        <v>0.37916666666666665</v>
      </c>
      <c r="L1898" s="15">
        <f>IF(Raw_Data!J1898="","",TIMEVALUE(Raw_Data!J1898))</f>
        <v>0.73472222222222228</v>
      </c>
      <c r="M1898" s="13">
        <f>Raw_Data!K1898</f>
        <v>8.5399999999999991</v>
      </c>
      <c r="N1898" s="13">
        <f>Raw_Data!L1898</f>
        <v>28</v>
      </c>
      <c r="O1898" s="13">
        <f>Raw_Data!M1898</f>
        <v>27</v>
      </c>
      <c r="P1898" s="13">
        <f t="shared" si="118"/>
        <v>1</v>
      </c>
      <c r="Q1898" s="13">
        <f>Raw_Data!O1898</f>
        <v>28</v>
      </c>
      <c r="R1898" s="16">
        <f t="shared" si="119"/>
        <v>96.428571428571431</v>
      </c>
      <c r="S1898" s="16">
        <f>Raw_Data!Q1898</f>
        <v>96.4</v>
      </c>
      <c r="T1898" s="17">
        <f>Raw_Data!R1898</f>
        <v>0.54</v>
      </c>
      <c r="U1898" s="13" t="str">
        <f>Raw_Data!S1898</f>
        <v>Medium</v>
      </c>
      <c r="V1898" s="13" t="str">
        <f>Raw_Data!T1898</f>
        <v>In Progress</v>
      </c>
    </row>
    <row r="1899" spans="1:22" x14ac:dyDescent="0.3">
      <c r="A1899" s="13" t="str">
        <f>Raw_Data!A1899</f>
        <v>EMP018</v>
      </c>
      <c r="B1899" s="13" t="str">
        <f>Raw_Data!B1899</f>
        <v>Nandini Ghosh</v>
      </c>
      <c r="C1899" s="13" t="str">
        <f>Raw_Data!C1899</f>
        <v>Finance</v>
      </c>
      <c r="D1899" s="13" t="str">
        <f>Raw_Data!D1899</f>
        <v>Finance Executive</v>
      </c>
      <c r="E1899" s="13" t="str">
        <f>Raw_Data!E1899</f>
        <v>Durgapur</v>
      </c>
      <c r="F1899" s="13" t="str">
        <f>Raw_Data!F1899</f>
        <v>Neha Sen</v>
      </c>
      <c r="G1899" s="14">
        <f>DATE(VALUE(RIGHT(Raw_Data!G1899,4)),VALUE(MID(Raw_Data!G1899,4,2)),VALUE(LEFT(Raw_Data!G1899,2)))</f>
        <v>46223</v>
      </c>
      <c r="H1899" s="13" t="str">
        <f t="shared" si="116"/>
        <v>Jul-2026</v>
      </c>
      <c r="I1899" s="13" t="str">
        <f t="shared" si="117"/>
        <v>Mon</v>
      </c>
      <c r="J1899" s="13" t="str">
        <f>Raw_Data!H1899</f>
        <v>Present</v>
      </c>
      <c r="K1899" s="15">
        <f>IF(Raw_Data!I1899="","",TIMEVALUE(Raw_Data!I1899))</f>
        <v>0.38541666666666669</v>
      </c>
      <c r="L1899" s="15">
        <f>IF(Raw_Data!J1899="","",TIMEVALUE(Raw_Data!J1899))</f>
        <v>0.77083333333333337</v>
      </c>
      <c r="M1899" s="13">
        <f>Raw_Data!K1899</f>
        <v>9.26</v>
      </c>
      <c r="N1899" s="13">
        <f>Raw_Data!L1899</f>
        <v>10</v>
      </c>
      <c r="O1899" s="13">
        <f>Raw_Data!M1899</f>
        <v>8</v>
      </c>
      <c r="P1899" s="13">
        <f t="shared" si="118"/>
        <v>2</v>
      </c>
      <c r="Q1899" s="13">
        <f>Raw_Data!O1899</f>
        <v>10</v>
      </c>
      <c r="R1899" s="16">
        <f t="shared" si="119"/>
        <v>80</v>
      </c>
      <c r="S1899" s="16">
        <f>Raw_Data!Q1899</f>
        <v>80</v>
      </c>
      <c r="T1899" s="17">
        <f>Raw_Data!R1899</f>
        <v>1.26</v>
      </c>
      <c r="U1899" s="13" t="str">
        <f>Raw_Data!S1899</f>
        <v>Medium</v>
      </c>
      <c r="V1899" s="13" t="str">
        <f>Raw_Data!T1899</f>
        <v>In Progress</v>
      </c>
    </row>
    <row r="1900" spans="1:22" x14ac:dyDescent="0.3">
      <c r="A1900" s="13" t="str">
        <f>Raw_Data!A1900</f>
        <v>EMP019</v>
      </c>
      <c r="B1900" s="13" t="str">
        <f>Raw_Data!B1900</f>
        <v>Manish Kumar</v>
      </c>
      <c r="C1900" s="13" t="str">
        <f>Raw_Data!C1900</f>
        <v>Sales</v>
      </c>
      <c r="D1900" s="13" t="str">
        <f>Raw_Data!D1900</f>
        <v>Sales Executive</v>
      </c>
      <c r="E1900" s="13" t="str">
        <f>Raw_Data!E1900</f>
        <v>Durgapur</v>
      </c>
      <c r="F1900" s="13" t="str">
        <f>Raw_Data!F1900</f>
        <v>Sourav Das</v>
      </c>
      <c r="G1900" s="14">
        <f>DATE(VALUE(RIGHT(Raw_Data!G1900,4)),VALUE(MID(Raw_Data!G1900,4,2)),VALUE(LEFT(Raw_Data!G1900,2)))</f>
        <v>46223</v>
      </c>
      <c r="H1900" s="13" t="str">
        <f t="shared" si="116"/>
        <v>Jul-2026</v>
      </c>
      <c r="I1900" s="13" t="str">
        <f t="shared" si="117"/>
        <v>Mon</v>
      </c>
      <c r="J1900" s="13" t="str">
        <f>Raw_Data!H1900</f>
        <v>Present</v>
      </c>
      <c r="K1900" s="15">
        <f>IF(Raw_Data!I1900="","",TIMEVALUE(Raw_Data!I1900))</f>
        <v>0.38194444444444442</v>
      </c>
      <c r="L1900" s="15">
        <f>IF(Raw_Data!J1900="","",TIMEVALUE(Raw_Data!J1900))</f>
        <v>0.76458333333333328</v>
      </c>
      <c r="M1900" s="13">
        <f>Raw_Data!K1900</f>
        <v>9.19</v>
      </c>
      <c r="N1900" s="13">
        <f>Raw_Data!L1900</f>
        <v>26</v>
      </c>
      <c r="O1900" s="13">
        <f>Raw_Data!M1900</f>
        <v>24</v>
      </c>
      <c r="P1900" s="13">
        <f t="shared" si="118"/>
        <v>2</v>
      </c>
      <c r="Q1900" s="13">
        <f>Raw_Data!O1900</f>
        <v>26</v>
      </c>
      <c r="R1900" s="16">
        <f t="shared" si="119"/>
        <v>92.307692307692307</v>
      </c>
      <c r="S1900" s="16">
        <f>Raw_Data!Q1900</f>
        <v>92.3</v>
      </c>
      <c r="T1900" s="17">
        <f>Raw_Data!R1900</f>
        <v>1.19</v>
      </c>
      <c r="U1900" s="13" t="str">
        <f>Raw_Data!S1900</f>
        <v>Low</v>
      </c>
      <c r="V1900" s="13" t="str">
        <f>Raw_Data!T1900</f>
        <v>In Progress</v>
      </c>
    </row>
    <row r="1901" spans="1:22" x14ac:dyDescent="0.3">
      <c r="A1901" s="13" t="str">
        <f>Raw_Data!A1901</f>
        <v>EMP020</v>
      </c>
      <c r="B1901" s="13" t="str">
        <f>Raw_Data!B1901</f>
        <v>Riya Chatterjee</v>
      </c>
      <c r="C1901" s="13" t="str">
        <f>Raw_Data!C1901</f>
        <v>Customer Support</v>
      </c>
      <c r="D1901" s="13" t="str">
        <f>Raw_Data!D1901</f>
        <v>Support Executive</v>
      </c>
      <c r="E1901" s="13" t="str">
        <f>Raw_Data!E1901</f>
        <v>Durgapur</v>
      </c>
      <c r="F1901" s="13" t="str">
        <f>Raw_Data!F1901</f>
        <v>Ritu Ghosh</v>
      </c>
      <c r="G1901" s="14">
        <f>DATE(VALUE(RIGHT(Raw_Data!G1901,4)),VALUE(MID(Raw_Data!G1901,4,2)),VALUE(LEFT(Raw_Data!G1901,2)))</f>
        <v>46223</v>
      </c>
      <c r="H1901" s="13" t="str">
        <f t="shared" si="116"/>
        <v>Jul-2026</v>
      </c>
      <c r="I1901" s="13" t="str">
        <f t="shared" si="117"/>
        <v>Mon</v>
      </c>
      <c r="J1901" s="13" t="str">
        <f>Raw_Data!H1901</f>
        <v>Present</v>
      </c>
      <c r="K1901" s="15">
        <f>IF(Raw_Data!I1901="","",TIMEVALUE(Raw_Data!I1901))</f>
        <v>0.38333333333333336</v>
      </c>
      <c r="L1901" s="15">
        <f>IF(Raw_Data!J1901="","",TIMEVALUE(Raw_Data!J1901))</f>
        <v>0.70347222222222228</v>
      </c>
      <c r="M1901" s="13">
        <f>Raw_Data!K1901</f>
        <v>7.69</v>
      </c>
      <c r="N1901" s="13">
        <f>Raw_Data!L1901</f>
        <v>32</v>
      </c>
      <c r="O1901" s="13">
        <f>Raw_Data!M1901</f>
        <v>32</v>
      </c>
      <c r="P1901" s="13">
        <f t="shared" si="118"/>
        <v>0</v>
      </c>
      <c r="Q1901" s="13">
        <f>Raw_Data!O1901</f>
        <v>32</v>
      </c>
      <c r="R1901" s="16">
        <f t="shared" si="119"/>
        <v>100</v>
      </c>
      <c r="S1901" s="16">
        <f>Raw_Data!Q1901</f>
        <v>100</v>
      </c>
      <c r="T1901" s="17">
        <f>Raw_Data!R1901</f>
        <v>0</v>
      </c>
      <c r="U1901" s="13" t="str">
        <f>Raw_Data!S1901</f>
        <v>Low</v>
      </c>
      <c r="V1901" s="13" t="str">
        <f>Raw_Data!T1901</f>
        <v>Closed</v>
      </c>
    </row>
    <row r="1902" spans="1:22" x14ac:dyDescent="0.3">
      <c r="A1902" s="13" t="str">
        <f>Raw_Data!A1902</f>
        <v>EMP001</v>
      </c>
      <c r="B1902" s="13" t="str">
        <f>Raw_Data!B1902</f>
        <v>Aarav Sharma</v>
      </c>
      <c r="C1902" s="13" t="str">
        <f>Raw_Data!C1902</f>
        <v>Operations</v>
      </c>
      <c r="D1902" s="13" t="str">
        <f>Raw_Data!D1902</f>
        <v>MIS Executive</v>
      </c>
      <c r="E1902" s="13" t="str">
        <f>Raw_Data!E1902</f>
        <v>Kolkata</v>
      </c>
      <c r="F1902" s="13" t="str">
        <f>Raw_Data!F1902</f>
        <v>Amit Roy</v>
      </c>
      <c r="G1902" s="14">
        <f>DATE(VALUE(RIGHT(Raw_Data!G1902,4)),VALUE(MID(Raw_Data!G1902,4,2)),VALUE(LEFT(Raw_Data!G1902,2)))</f>
        <v>46224</v>
      </c>
      <c r="H1902" s="13" t="str">
        <f t="shared" si="116"/>
        <v>Jul-2026</v>
      </c>
      <c r="I1902" s="13" t="str">
        <f t="shared" si="117"/>
        <v>Tue</v>
      </c>
      <c r="J1902" s="13" t="str">
        <f>Raw_Data!H1902</f>
        <v>Present</v>
      </c>
      <c r="K1902" s="15">
        <f>IF(Raw_Data!I1902="","",TIMEVALUE(Raw_Data!I1902))</f>
        <v>0.38472222222222224</v>
      </c>
      <c r="L1902" s="15">
        <f>IF(Raw_Data!J1902="","",TIMEVALUE(Raw_Data!J1902))</f>
        <v>0.77430555555555558</v>
      </c>
      <c r="M1902" s="13">
        <f>Raw_Data!K1902</f>
        <v>9.35</v>
      </c>
      <c r="N1902" s="13">
        <f>Raw_Data!L1902</f>
        <v>24</v>
      </c>
      <c r="O1902" s="13">
        <f>Raw_Data!M1902</f>
        <v>19</v>
      </c>
      <c r="P1902" s="13">
        <f t="shared" si="118"/>
        <v>5</v>
      </c>
      <c r="Q1902" s="13">
        <f>Raw_Data!O1902</f>
        <v>24</v>
      </c>
      <c r="R1902" s="16">
        <f t="shared" si="119"/>
        <v>79.166666666666657</v>
      </c>
      <c r="S1902" s="16">
        <f>Raw_Data!Q1902</f>
        <v>79.2</v>
      </c>
      <c r="T1902" s="17">
        <f>Raw_Data!R1902</f>
        <v>1.35</v>
      </c>
      <c r="U1902" s="13" t="str">
        <f>Raw_Data!S1902</f>
        <v>Low</v>
      </c>
      <c r="V1902" s="13" t="str">
        <f>Raw_Data!T1902</f>
        <v>Pending</v>
      </c>
    </row>
    <row r="1903" spans="1:22" x14ac:dyDescent="0.3">
      <c r="A1903" s="13" t="str">
        <f>Raw_Data!A1903</f>
        <v>EMP002</v>
      </c>
      <c r="B1903" s="13" t="str">
        <f>Raw_Data!B1903</f>
        <v>Priya Singh</v>
      </c>
      <c r="C1903" s="13" t="str">
        <f>Raw_Data!C1903</f>
        <v>Operations</v>
      </c>
      <c r="D1903" s="13" t="str">
        <f>Raw_Data!D1903</f>
        <v>Process Executive</v>
      </c>
      <c r="E1903" s="13" t="str">
        <f>Raw_Data!E1903</f>
        <v>Kolkata</v>
      </c>
      <c r="F1903" s="13" t="str">
        <f>Raw_Data!F1903</f>
        <v>Amit Roy</v>
      </c>
      <c r="G1903" s="14">
        <f>DATE(VALUE(RIGHT(Raw_Data!G1903,4)),VALUE(MID(Raw_Data!G1903,4,2)),VALUE(LEFT(Raw_Data!G1903,2)))</f>
        <v>46224</v>
      </c>
      <c r="H1903" s="13" t="str">
        <f t="shared" si="116"/>
        <v>Jul-2026</v>
      </c>
      <c r="I1903" s="13" t="str">
        <f t="shared" si="117"/>
        <v>Tue</v>
      </c>
      <c r="J1903" s="13" t="str">
        <f>Raw_Data!H1903</f>
        <v>Present</v>
      </c>
      <c r="K1903" s="15">
        <f>IF(Raw_Data!I1903="","",TIMEVALUE(Raw_Data!I1903))</f>
        <v>0.38680555555555557</v>
      </c>
      <c r="L1903" s="15">
        <f>IF(Raw_Data!J1903="","",TIMEVALUE(Raw_Data!J1903))</f>
        <v>0.74027777777777781</v>
      </c>
      <c r="M1903" s="13">
        <f>Raw_Data!K1903</f>
        <v>8.49</v>
      </c>
      <c r="N1903" s="13">
        <f>Raw_Data!L1903</f>
        <v>11</v>
      </c>
      <c r="O1903" s="13">
        <f>Raw_Data!M1903</f>
        <v>9</v>
      </c>
      <c r="P1903" s="13">
        <f t="shared" si="118"/>
        <v>2</v>
      </c>
      <c r="Q1903" s="13">
        <f>Raw_Data!O1903</f>
        <v>11</v>
      </c>
      <c r="R1903" s="16">
        <f t="shared" si="119"/>
        <v>81.818181818181827</v>
      </c>
      <c r="S1903" s="16">
        <f>Raw_Data!Q1903</f>
        <v>81.8</v>
      </c>
      <c r="T1903" s="17">
        <f>Raw_Data!R1903</f>
        <v>0.49</v>
      </c>
      <c r="U1903" s="13" t="str">
        <f>Raw_Data!S1903</f>
        <v>Medium</v>
      </c>
      <c r="V1903" s="13" t="str">
        <f>Raw_Data!T1903</f>
        <v>In Progress</v>
      </c>
    </row>
    <row r="1904" spans="1:22" x14ac:dyDescent="0.3">
      <c r="A1904" s="13" t="str">
        <f>Raw_Data!A1904</f>
        <v>EMP003</v>
      </c>
      <c r="B1904" s="13" t="str">
        <f>Raw_Data!B1904</f>
        <v>Rahul Verma</v>
      </c>
      <c r="C1904" s="13" t="str">
        <f>Raw_Data!C1904</f>
        <v>Operations</v>
      </c>
      <c r="D1904" s="13" t="str">
        <f>Raw_Data!D1904</f>
        <v>Process Executive</v>
      </c>
      <c r="E1904" s="13" t="str">
        <f>Raw_Data!E1904</f>
        <v>Kolkata</v>
      </c>
      <c r="F1904" s="13" t="str">
        <f>Raw_Data!F1904</f>
        <v>Amit Roy</v>
      </c>
      <c r="G1904" s="14">
        <f>DATE(VALUE(RIGHT(Raw_Data!G1904,4)),VALUE(MID(Raw_Data!G1904,4,2)),VALUE(LEFT(Raw_Data!G1904,2)))</f>
        <v>46224</v>
      </c>
      <c r="H1904" s="13" t="str">
        <f t="shared" si="116"/>
        <v>Jul-2026</v>
      </c>
      <c r="I1904" s="13" t="str">
        <f t="shared" si="117"/>
        <v>Tue</v>
      </c>
      <c r="J1904" s="13" t="str">
        <f>Raw_Data!H1904</f>
        <v>Present</v>
      </c>
      <c r="K1904" s="15">
        <f>IF(Raw_Data!I1904="","",TIMEVALUE(Raw_Data!I1904))</f>
        <v>0.38819444444444445</v>
      </c>
      <c r="L1904" s="15">
        <f>IF(Raw_Data!J1904="","",TIMEVALUE(Raw_Data!J1904))</f>
        <v>0.77986111111111112</v>
      </c>
      <c r="M1904" s="13">
        <f>Raw_Data!K1904</f>
        <v>9.4</v>
      </c>
      <c r="N1904" s="13">
        <f>Raw_Data!L1904</f>
        <v>18</v>
      </c>
      <c r="O1904" s="13">
        <f>Raw_Data!M1904</f>
        <v>13</v>
      </c>
      <c r="P1904" s="13">
        <f t="shared" si="118"/>
        <v>5</v>
      </c>
      <c r="Q1904" s="13">
        <f>Raw_Data!O1904</f>
        <v>18</v>
      </c>
      <c r="R1904" s="16">
        <f t="shared" si="119"/>
        <v>72.222222222222214</v>
      </c>
      <c r="S1904" s="16">
        <f>Raw_Data!Q1904</f>
        <v>72.2</v>
      </c>
      <c r="T1904" s="17">
        <f>Raw_Data!R1904</f>
        <v>1.4</v>
      </c>
      <c r="U1904" s="13" t="str">
        <f>Raw_Data!S1904</f>
        <v>Low</v>
      </c>
      <c r="V1904" s="13" t="str">
        <f>Raw_Data!T1904</f>
        <v>Pending</v>
      </c>
    </row>
    <row r="1905" spans="1:22" x14ac:dyDescent="0.3">
      <c r="A1905" s="13" t="str">
        <f>Raw_Data!A1905</f>
        <v>EMP004</v>
      </c>
      <c r="B1905" s="13" t="str">
        <f>Raw_Data!B1905</f>
        <v>Sneha Das</v>
      </c>
      <c r="C1905" s="13" t="str">
        <f>Raw_Data!C1905</f>
        <v>Operations</v>
      </c>
      <c r="D1905" s="13" t="str">
        <f>Raw_Data!D1905</f>
        <v>Senior Executive</v>
      </c>
      <c r="E1905" s="13" t="str">
        <f>Raw_Data!E1905</f>
        <v>Kolkata</v>
      </c>
      <c r="F1905" s="13" t="str">
        <f>Raw_Data!F1905</f>
        <v>Amit Roy</v>
      </c>
      <c r="G1905" s="14">
        <f>DATE(VALUE(RIGHT(Raw_Data!G1905,4)),VALUE(MID(Raw_Data!G1905,4,2)),VALUE(LEFT(Raw_Data!G1905,2)))</f>
        <v>46224</v>
      </c>
      <c r="H1905" s="13" t="str">
        <f t="shared" si="116"/>
        <v>Jul-2026</v>
      </c>
      <c r="I1905" s="13" t="str">
        <f t="shared" si="117"/>
        <v>Tue</v>
      </c>
      <c r="J1905" s="13" t="str">
        <f>Raw_Data!H1905</f>
        <v>Present</v>
      </c>
      <c r="K1905" s="15">
        <f>IF(Raw_Data!I1905="","",TIMEVALUE(Raw_Data!I1905))</f>
        <v>0.38333333333333336</v>
      </c>
      <c r="L1905" s="15">
        <f>IF(Raw_Data!J1905="","",TIMEVALUE(Raw_Data!J1905))</f>
        <v>0.69374999999999998</v>
      </c>
      <c r="M1905" s="13">
        <f>Raw_Data!K1905</f>
        <v>7.45</v>
      </c>
      <c r="N1905" s="13">
        <f>Raw_Data!L1905</f>
        <v>15</v>
      </c>
      <c r="O1905" s="13">
        <f>Raw_Data!M1905</f>
        <v>15</v>
      </c>
      <c r="P1905" s="13">
        <f t="shared" si="118"/>
        <v>0</v>
      </c>
      <c r="Q1905" s="13">
        <f>Raw_Data!O1905</f>
        <v>15</v>
      </c>
      <c r="R1905" s="16">
        <f t="shared" si="119"/>
        <v>100</v>
      </c>
      <c r="S1905" s="16">
        <f>Raw_Data!Q1905</f>
        <v>100</v>
      </c>
      <c r="T1905" s="17">
        <f>Raw_Data!R1905</f>
        <v>0</v>
      </c>
      <c r="U1905" s="13" t="str">
        <f>Raw_Data!S1905</f>
        <v>Low</v>
      </c>
      <c r="V1905" s="13" t="str">
        <f>Raw_Data!T1905</f>
        <v>Closed</v>
      </c>
    </row>
    <row r="1906" spans="1:22" x14ac:dyDescent="0.3">
      <c r="A1906" s="13" t="str">
        <f>Raw_Data!A1906</f>
        <v>EMP005</v>
      </c>
      <c r="B1906" s="13" t="str">
        <f>Raw_Data!B1906</f>
        <v>Vikram Patel</v>
      </c>
      <c r="C1906" s="13" t="str">
        <f>Raw_Data!C1906</f>
        <v>Operations</v>
      </c>
      <c r="D1906" s="13" t="str">
        <f>Raw_Data!D1906</f>
        <v>Process Executive</v>
      </c>
      <c r="E1906" s="13" t="str">
        <f>Raw_Data!E1906</f>
        <v>Kolkata</v>
      </c>
      <c r="F1906" s="13" t="str">
        <f>Raw_Data!F1906</f>
        <v>Amit Roy</v>
      </c>
      <c r="G1906" s="14">
        <f>DATE(VALUE(RIGHT(Raw_Data!G1906,4)),VALUE(MID(Raw_Data!G1906,4,2)),VALUE(LEFT(Raw_Data!G1906,2)))</f>
        <v>46224</v>
      </c>
      <c r="H1906" s="13" t="str">
        <f t="shared" si="116"/>
        <v>Jul-2026</v>
      </c>
      <c r="I1906" s="13" t="str">
        <f t="shared" si="117"/>
        <v>Tue</v>
      </c>
      <c r="J1906" s="13" t="str">
        <f>Raw_Data!H1906</f>
        <v>Present</v>
      </c>
      <c r="K1906" s="15">
        <f>IF(Raw_Data!I1906="","",TIMEVALUE(Raw_Data!I1906))</f>
        <v>0.38819444444444445</v>
      </c>
      <c r="L1906" s="15">
        <f>IF(Raw_Data!J1906="","",TIMEVALUE(Raw_Data!J1906))</f>
        <v>0.74513888888888891</v>
      </c>
      <c r="M1906" s="13">
        <f>Raw_Data!K1906</f>
        <v>8.57</v>
      </c>
      <c r="N1906" s="13">
        <f>Raw_Data!L1906</f>
        <v>40</v>
      </c>
      <c r="O1906" s="13">
        <f>Raw_Data!M1906</f>
        <v>34</v>
      </c>
      <c r="P1906" s="13">
        <f t="shared" si="118"/>
        <v>6</v>
      </c>
      <c r="Q1906" s="13">
        <f>Raw_Data!O1906</f>
        <v>40</v>
      </c>
      <c r="R1906" s="16">
        <f t="shared" si="119"/>
        <v>85</v>
      </c>
      <c r="S1906" s="16">
        <f>Raw_Data!Q1906</f>
        <v>85</v>
      </c>
      <c r="T1906" s="17">
        <f>Raw_Data!R1906</f>
        <v>0.56999999999999995</v>
      </c>
      <c r="U1906" s="13" t="str">
        <f>Raw_Data!S1906</f>
        <v>Low</v>
      </c>
      <c r="V1906" s="13" t="str">
        <f>Raw_Data!T1906</f>
        <v>Pending</v>
      </c>
    </row>
    <row r="1907" spans="1:22" x14ac:dyDescent="0.3">
      <c r="A1907" s="13" t="str">
        <f>Raw_Data!A1907</f>
        <v>EMP006</v>
      </c>
      <c r="B1907" s="13" t="str">
        <f>Raw_Data!B1907</f>
        <v>Ananya Gupta</v>
      </c>
      <c r="C1907" s="13" t="str">
        <f>Raw_Data!C1907</f>
        <v>Finance</v>
      </c>
      <c r="D1907" s="13" t="str">
        <f>Raw_Data!D1907</f>
        <v>Finance Executive</v>
      </c>
      <c r="E1907" s="13" t="str">
        <f>Raw_Data!E1907</f>
        <v>Kolkata</v>
      </c>
      <c r="F1907" s="13" t="str">
        <f>Raw_Data!F1907</f>
        <v>Neha Sen</v>
      </c>
      <c r="G1907" s="14">
        <f>DATE(VALUE(RIGHT(Raw_Data!G1907,4)),VALUE(MID(Raw_Data!G1907,4,2)),VALUE(LEFT(Raw_Data!G1907,2)))</f>
        <v>46224</v>
      </c>
      <c r="H1907" s="13" t="str">
        <f t="shared" si="116"/>
        <v>Jul-2026</v>
      </c>
      <c r="I1907" s="13" t="str">
        <f t="shared" si="117"/>
        <v>Tue</v>
      </c>
      <c r="J1907" s="13" t="str">
        <f>Raw_Data!H1907</f>
        <v>Present</v>
      </c>
      <c r="K1907" s="15">
        <f>IF(Raw_Data!I1907="","",TIMEVALUE(Raw_Data!I1907))</f>
        <v>0.375</v>
      </c>
      <c r="L1907" s="15">
        <f>IF(Raw_Data!J1907="","",TIMEVALUE(Raw_Data!J1907))</f>
        <v>0.72430555555555554</v>
      </c>
      <c r="M1907" s="13">
        <f>Raw_Data!K1907</f>
        <v>8.39</v>
      </c>
      <c r="N1907" s="13">
        <f>Raw_Data!L1907</f>
        <v>25</v>
      </c>
      <c r="O1907" s="13">
        <f>Raw_Data!M1907</f>
        <v>25</v>
      </c>
      <c r="P1907" s="13">
        <f t="shared" si="118"/>
        <v>0</v>
      </c>
      <c r="Q1907" s="13">
        <f>Raw_Data!O1907</f>
        <v>25</v>
      </c>
      <c r="R1907" s="16">
        <f t="shared" si="119"/>
        <v>100</v>
      </c>
      <c r="S1907" s="16">
        <f>Raw_Data!Q1907</f>
        <v>100</v>
      </c>
      <c r="T1907" s="17">
        <f>Raw_Data!R1907</f>
        <v>0.39</v>
      </c>
      <c r="U1907" s="13" t="str">
        <f>Raw_Data!S1907</f>
        <v>Low</v>
      </c>
      <c r="V1907" s="13" t="str">
        <f>Raw_Data!T1907</f>
        <v>Closed</v>
      </c>
    </row>
    <row r="1908" spans="1:22" x14ac:dyDescent="0.3">
      <c r="A1908" s="13" t="str">
        <f>Raw_Data!A1908</f>
        <v>EMP007</v>
      </c>
      <c r="B1908" s="13" t="str">
        <f>Raw_Data!B1908</f>
        <v>Rohan Mehta</v>
      </c>
      <c r="C1908" s="13" t="str">
        <f>Raw_Data!C1908</f>
        <v>Finance</v>
      </c>
      <c r="D1908" s="13" t="str">
        <f>Raw_Data!D1908</f>
        <v>Accounts Executive</v>
      </c>
      <c r="E1908" s="13" t="str">
        <f>Raw_Data!E1908</f>
        <v>Kolkata</v>
      </c>
      <c r="F1908" s="13" t="str">
        <f>Raw_Data!F1908</f>
        <v>Neha Sen</v>
      </c>
      <c r="G1908" s="14">
        <f>DATE(VALUE(RIGHT(Raw_Data!G1908,4)),VALUE(MID(Raw_Data!G1908,4,2)),VALUE(LEFT(Raw_Data!G1908,2)))</f>
        <v>46224</v>
      </c>
      <c r="H1908" s="13" t="str">
        <f t="shared" si="116"/>
        <v>Jul-2026</v>
      </c>
      <c r="I1908" s="13" t="str">
        <f t="shared" si="117"/>
        <v>Tue</v>
      </c>
      <c r="J1908" s="13" t="str">
        <f>Raw_Data!H1908</f>
        <v>Half Day</v>
      </c>
      <c r="K1908" s="15">
        <f>IF(Raw_Data!I1908="","",TIMEVALUE(Raw_Data!I1908))</f>
        <v>0.37986111111111109</v>
      </c>
      <c r="L1908" s="15">
        <f>IF(Raw_Data!J1908="","",TIMEVALUE(Raw_Data!J1908))</f>
        <v>0.55277777777777781</v>
      </c>
      <c r="M1908" s="13">
        <f>Raw_Data!K1908</f>
        <v>4.16</v>
      </c>
      <c r="N1908" s="13">
        <f>Raw_Data!L1908</f>
        <v>11</v>
      </c>
      <c r="O1908" s="13">
        <f>Raw_Data!M1908</f>
        <v>7</v>
      </c>
      <c r="P1908" s="13">
        <f t="shared" si="118"/>
        <v>4</v>
      </c>
      <c r="Q1908" s="13">
        <f>Raw_Data!O1908</f>
        <v>11</v>
      </c>
      <c r="R1908" s="16">
        <f t="shared" si="119"/>
        <v>63.636363636363633</v>
      </c>
      <c r="S1908" s="16">
        <f>Raw_Data!Q1908</f>
        <v>63.6</v>
      </c>
      <c r="T1908" s="17">
        <f>Raw_Data!R1908</f>
        <v>0</v>
      </c>
      <c r="U1908" s="13" t="str">
        <f>Raw_Data!S1908</f>
        <v>Low</v>
      </c>
      <c r="V1908" s="13" t="str">
        <f>Raw_Data!T1908</f>
        <v>Pending</v>
      </c>
    </row>
    <row r="1909" spans="1:22" x14ac:dyDescent="0.3">
      <c r="A1909" s="13" t="str">
        <f>Raw_Data!A1909</f>
        <v>EMP008</v>
      </c>
      <c r="B1909" s="13" t="str">
        <f>Raw_Data!B1909</f>
        <v>Ishita Roy</v>
      </c>
      <c r="C1909" s="13" t="str">
        <f>Raw_Data!C1909</f>
        <v>Finance</v>
      </c>
      <c r="D1909" s="13" t="str">
        <f>Raw_Data!D1909</f>
        <v>Finance Executive</v>
      </c>
      <c r="E1909" s="13" t="str">
        <f>Raw_Data!E1909</f>
        <v>Kolkata</v>
      </c>
      <c r="F1909" s="13" t="str">
        <f>Raw_Data!F1909</f>
        <v>Neha Sen</v>
      </c>
      <c r="G1909" s="14">
        <f>DATE(VALUE(RIGHT(Raw_Data!G1909,4)),VALUE(MID(Raw_Data!G1909,4,2)),VALUE(LEFT(Raw_Data!G1909,2)))</f>
        <v>46224</v>
      </c>
      <c r="H1909" s="13" t="str">
        <f t="shared" si="116"/>
        <v>Jul-2026</v>
      </c>
      <c r="I1909" s="13" t="str">
        <f t="shared" si="117"/>
        <v>Tue</v>
      </c>
      <c r="J1909" s="13" t="str">
        <f>Raw_Data!H1909</f>
        <v>Leave</v>
      </c>
      <c r="K1909" s="15" t="str">
        <f>IF(Raw_Data!I1909="","",TIMEVALUE(Raw_Data!I1909))</f>
        <v/>
      </c>
      <c r="L1909" s="15" t="str">
        <f>IF(Raw_Data!J1909="","",TIMEVALUE(Raw_Data!J1909))</f>
        <v/>
      </c>
      <c r="M1909" s="13">
        <f>Raw_Data!K1909</f>
        <v>0</v>
      </c>
      <c r="N1909" s="13">
        <f>Raw_Data!L1909</f>
        <v>0</v>
      </c>
      <c r="O1909" s="13">
        <f>Raw_Data!M1909</f>
        <v>0</v>
      </c>
      <c r="P1909" s="13">
        <f t="shared" si="118"/>
        <v>0</v>
      </c>
      <c r="Q1909" s="13">
        <f>Raw_Data!O1909</f>
        <v>0</v>
      </c>
      <c r="R1909" s="16">
        <f t="shared" si="119"/>
        <v>0</v>
      </c>
      <c r="S1909" s="16">
        <f>Raw_Data!Q1909</f>
        <v>0</v>
      </c>
      <c r="T1909" s="17">
        <f>Raw_Data!R1909</f>
        <v>0</v>
      </c>
      <c r="U1909" s="13" t="str">
        <f>Raw_Data!S1909</f>
        <v>Low</v>
      </c>
      <c r="V1909" s="13" t="str">
        <f>Raw_Data!T1909</f>
        <v>Closed</v>
      </c>
    </row>
    <row r="1910" spans="1:22" x14ac:dyDescent="0.3">
      <c r="A1910" s="13" t="str">
        <f>Raw_Data!A1910</f>
        <v>EMP009</v>
      </c>
      <c r="B1910" s="13" t="str">
        <f>Raw_Data!B1910</f>
        <v>Arjun Nair</v>
      </c>
      <c r="C1910" s="13" t="str">
        <f>Raw_Data!C1910</f>
        <v>Sales</v>
      </c>
      <c r="D1910" s="13" t="str">
        <f>Raw_Data!D1910</f>
        <v>Sales Executive</v>
      </c>
      <c r="E1910" s="13" t="str">
        <f>Raw_Data!E1910</f>
        <v>Kolkata</v>
      </c>
      <c r="F1910" s="13" t="str">
        <f>Raw_Data!F1910</f>
        <v>Sourav Das</v>
      </c>
      <c r="G1910" s="14">
        <f>DATE(VALUE(RIGHT(Raw_Data!G1910,4)),VALUE(MID(Raw_Data!G1910,4,2)),VALUE(LEFT(Raw_Data!G1910,2)))</f>
        <v>46224</v>
      </c>
      <c r="H1910" s="13" t="str">
        <f t="shared" si="116"/>
        <v>Jul-2026</v>
      </c>
      <c r="I1910" s="13" t="str">
        <f t="shared" si="117"/>
        <v>Tue</v>
      </c>
      <c r="J1910" s="13" t="str">
        <f>Raw_Data!H1910</f>
        <v>Present</v>
      </c>
      <c r="K1910" s="15">
        <f>IF(Raw_Data!I1910="","",TIMEVALUE(Raw_Data!I1910))</f>
        <v>0.42638888888888887</v>
      </c>
      <c r="L1910" s="15">
        <f>IF(Raw_Data!J1910="","",TIMEVALUE(Raw_Data!J1910))</f>
        <v>0.76736111111111116</v>
      </c>
      <c r="M1910" s="13">
        <f>Raw_Data!K1910</f>
        <v>8.19</v>
      </c>
      <c r="N1910" s="13">
        <f>Raw_Data!L1910</f>
        <v>13</v>
      </c>
      <c r="O1910" s="13">
        <f>Raw_Data!M1910</f>
        <v>11</v>
      </c>
      <c r="P1910" s="13">
        <f t="shared" si="118"/>
        <v>2</v>
      </c>
      <c r="Q1910" s="13">
        <f>Raw_Data!O1910</f>
        <v>13</v>
      </c>
      <c r="R1910" s="16">
        <f t="shared" si="119"/>
        <v>84.615384615384613</v>
      </c>
      <c r="S1910" s="16">
        <f>Raw_Data!Q1910</f>
        <v>84.6</v>
      </c>
      <c r="T1910" s="17">
        <f>Raw_Data!R1910</f>
        <v>0.19</v>
      </c>
      <c r="U1910" s="13" t="str">
        <f>Raw_Data!S1910</f>
        <v>High</v>
      </c>
      <c r="V1910" s="13" t="str">
        <f>Raw_Data!T1910</f>
        <v>In Progress</v>
      </c>
    </row>
    <row r="1911" spans="1:22" x14ac:dyDescent="0.3">
      <c r="A1911" s="13" t="str">
        <f>Raw_Data!A1911</f>
        <v>EMP010</v>
      </c>
      <c r="B1911" s="13" t="str">
        <f>Raw_Data!B1911</f>
        <v>Meera Kapoor</v>
      </c>
      <c r="C1911" s="13" t="str">
        <f>Raw_Data!C1911</f>
        <v>Sales</v>
      </c>
      <c r="D1911" s="13" t="str">
        <f>Raw_Data!D1911</f>
        <v>Sales Executive</v>
      </c>
      <c r="E1911" s="13" t="str">
        <f>Raw_Data!E1911</f>
        <v>Kolkata</v>
      </c>
      <c r="F1911" s="13" t="str">
        <f>Raw_Data!F1911</f>
        <v>Sourav Das</v>
      </c>
      <c r="G1911" s="14">
        <f>DATE(VALUE(RIGHT(Raw_Data!G1911,4)),VALUE(MID(Raw_Data!G1911,4,2)),VALUE(LEFT(Raw_Data!G1911,2)))</f>
        <v>46224</v>
      </c>
      <c r="H1911" s="13" t="str">
        <f t="shared" si="116"/>
        <v>Jul-2026</v>
      </c>
      <c r="I1911" s="13" t="str">
        <f t="shared" si="117"/>
        <v>Tue</v>
      </c>
      <c r="J1911" s="13" t="str">
        <f>Raw_Data!H1911</f>
        <v>Present</v>
      </c>
      <c r="K1911" s="15">
        <f>IF(Raw_Data!I1911="","",TIMEVALUE(Raw_Data!I1911))</f>
        <v>0.42222222222222222</v>
      </c>
      <c r="L1911" s="15">
        <f>IF(Raw_Data!J1911="","",TIMEVALUE(Raw_Data!J1911))</f>
        <v>0.79305555555555551</v>
      </c>
      <c r="M1911" s="13">
        <f>Raw_Data!K1911</f>
        <v>8.9</v>
      </c>
      <c r="N1911" s="13">
        <f>Raw_Data!L1911</f>
        <v>17</v>
      </c>
      <c r="O1911" s="13">
        <f>Raw_Data!M1911</f>
        <v>17</v>
      </c>
      <c r="P1911" s="13">
        <f t="shared" si="118"/>
        <v>0</v>
      </c>
      <c r="Q1911" s="13">
        <f>Raw_Data!O1911</f>
        <v>17</v>
      </c>
      <c r="R1911" s="16">
        <f t="shared" si="119"/>
        <v>100</v>
      </c>
      <c r="S1911" s="16">
        <f>Raw_Data!Q1911</f>
        <v>100</v>
      </c>
      <c r="T1911" s="17">
        <f>Raw_Data!R1911</f>
        <v>0.9</v>
      </c>
      <c r="U1911" s="13" t="str">
        <f>Raw_Data!S1911</f>
        <v>Low</v>
      </c>
      <c r="V1911" s="13" t="str">
        <f>Raw_Data!T1911</f>
        <v>Closed</v>
      </c>
    </row>
    <row r="1912" spans="1:22" x14ac:dyDescent="0.3">
      <c r="A1912" s="13" t="str">
        <f>Raw_Data!A1912</f>
        <v>EMP011</v>
      </c>
      <c r="B1912" s="13" t="str">
        <f>Raw_Data!B1912</f>
        <v>Karan Malhotra</v>
      </c>
      <c r="C1912" s="13" t="str">
        <f>Raw_Data!C1912</f>
        <v>Sales</v>
      </c>
      <c r="D1912" s="13" t="str">
        <f>Raw_Data!D1912</f>
        <v>Senior Executive</v>
      </c>
      <c r="E1912" s="13" t="str">
        <f>Raw_Data!E1912</f>
        <v>Kolkata</v>
      </c>
      <c r="F1912" s="13" t="str">
        <f>Raw_Data!F1912</f>
        <v>Sourav Das</v>
      </c>
      <c r="G1912" s="14">
        <f>DATE(VALUE(RIGHT(Raw_Data!G1912,4)),VALUE(MID(Raw_Data!G1912,4,2)),VALUE(LEFT(Raw_Data!G1912,2)))</f>
        <v>46224</v>
      </c>
      <c r="H1912" s="13" t="str">
        <f t="shared" si="116"/>
        <v>Jul-2026</v>
      </c>
      <c r="I1912" s="13" t="str">
        <f t="shared" si="117"/>
        <v>Tue</v>
      </c>
      <c r="J1912" s="13" t="str">
        <f>Raw_Data!H1912</f>
        <v>Present</v>
      </c>
      <c r="K1912" s="15">
        <f>IF(Raw_Data!I1912="","",TIMEVALUE(Raw_Data!I1912))</f>
        <v>0.3840277777777778</v>
      </c>
      <c r="L1912" s="15">
        <f>IF(Raw_Data!J1912="","",TIMEVALUE(Raw_Data!J1912))</f>
        <v>0.72083333333333333</v>
      </c>
      <c r="M1912" s="13">
        <f>Raw_Data!K1912</f>
        <v>8.09</v>
      </c>
      <c r="N1912" s="13">
        <f>Raw_Data!L1912</f>
        <v>29</v>
      </c>
      <c r="O1912" s="13">
        <f>Raw_Data!M1912</f>
        <v>23</v>
      </c>
      <c r="P1912" s="13">
        <f t="shared" si="118"/>
        <v>6</v>
      </c>
      <c r="Q1912" s="13">
        <f>Raw_Data!O1912</f>
        <v>29</v>
      </c>
      <c r="R1912" s="16">
        <f t="shared" si="119"/>
        <v>79.310344827586206</v>
      </c>
      <c r="S1912" s="16">
        <f>Raw_Data!Q1912</f>
        <v>79.3</v>
      </c>
      <c r="T1912" s="17">
        <f>Raw_Data!R1912</f>
        <v>0.09</v>
      </c>
      <c r="U1912" s="13" t="str">
        <f>Raw_Data!S1912</f>
        <v>Medium</v>
      </c>
      <c r="V1912" s="13" t="str">
        <f>Raw_Data!T1912</f>
        <v>Pending</v>
      </c>
    </row>
    <row r="1913" spans="1:22" x14ac:dyDescent="0.3">
      <c r="A1913" s="13" t="str">
        <f>Raw_Data!A1913</f>
        <v>EMP012</v>
      </c>
      <c r="B1913" s="13" t="str">
        <f>Raw_Data!B1913</f>
        <v>Tanya Bose</v>
      </c>
      <c r="C1913" s="13" t="str">
        <f>Raw_Data!C1913</f>
        <v>HR</v>
      </c>
      <c r="D1913" s="13" t="str">
        <f>Raw_Data!D1913</f>
        <v>HR Executive</v>
      </c>
      <c r="E1913" s="13" t="str">
        <f>Raw_Data!E1913</f>
        <v>Kolkata</v>
      </c>
      <c r="F1913" s="13" t="str">
        <f>Raw_Data!F1913</f>
        <v>Ritu Ghosh</v>
      </c>
      <c r="G1913" s="14">
        <f>DATE(VALUE(RIGHT(Raw_Data!G1913,4)),VALUE(MID(Raw_Data!G1913,4,2)),VALUE(LEFT(Raw_Data!G1913,2)))</f>
        <v>46224</v>
      </c>
      <c r="H1913" s="13" t="str">
        <f t="shared" si="116"/>
        <v>Jul-2026</v>
      </c>
      <c r="I1913" s="13" t="str">
        <f t="shared" si="117"/>
        <v>Tue</v>
      </c>
      <c r="J1913" s="13" t="str">
        <f>Raw_Data!H1913</f>
        <v>Leave</v>
      </c>
      <c r="K1913" s="15" t="str">
        <f>IF(Raw_Data!I1913="","",TIMEVALUE(Raw_Data!I1913))</f>
        <v/>
      </c>
      <c r="L1913" s="15" t="str">
        <f>IF(Raw_Data!J1913="","",TIMEVALUE(Raw_Data!J1913))</f>
        <v/>
      </c>
      <c r="M1913" s="13">
        <f>Raw_Data!K1913</f>
        <v>0</v>
      </c>
      <c r="N1913" s="13">
        <f>Raw_Data!L1913</f>
        <v>0</v>
      </c>
      <c r="O1913" s="13">
        <f>Raw_Data!M1913</f>
        <v>0</v>
      </c>
      <c r="P1913" s="13">
        <f t="shared" si="118"/>
        <v>0</v>
      </c>
      <c r="Q1913" s="13">
        <f>Raw_Data!O1913</f>
        <v>0</v>
      </c>
      <c r="R1913" s="16">
        <f t="shared" si="119"/>
        <v>0</v>
      </c>
      <c r="S1913" s="16">
        <f>Raw_Data!Q1913</f>
        <v>0</v>
      </c>
      <c r="T1913" s="17">
        <f>Raw_Data!R1913</f>
        <v>0</v>
      </c>
      <c r="U1913" s="13" t="str">
        <f>Raw_Data!S1913</f>
        <v>Low</v>
      </c>
      <c r="V1913" s="13" t="str">
        <f>Raw_Data!T1913</f>
        <v>Closed</v>
      </c>
    </row>
    <row r="1914" spans="1:22" x14ac:dyDescent="0.3">
      <c r="A1914" s="13" t="str">
        <f>Raw_Data!A1914</f>
        <v>EMP013</v>
      </c>
      <c r="B1914" s="13" t="str">
        <f>Raw_Data!B1914</f>
        <v>Aditya Jain</v>
      </c>
      <c r="C1914" s="13" t="str">
        <f>Raw_Data!C1914</f>
        <v>Customer Support</v>
      </c>
      <c r="D1914" s="13" t="str">
        <f>Raw_Data!D1914</f>
        <v>Support Executive</v>
      </c>
      <c r="E1914" s="13" t="str">
        <f>Raw_Data!E1914</f>
        <v>Kolkata</v>
      </c>
      <c r="F1914" s="13" t="str">
        <f>Raw_Data!F1914</f>
        <v>Ritu Ghosh</v>
      </c>
      <c r="G1914" s="14">
        <f>DATE(VALUE(RIGHT(Raw_Data!G1914,4)),VALUE(MID(Raw_Data!G1914,4,2)),VALUE(LEFT(Raw_Data!G1914,2)))</f>
        <v>46224</v>
      </c>
      <c r="H1914" s="13" t="str">
        <f t="shared" si="116"/>
        <v>Jul-2026</v>
      </c>
      <c r="I1914" s="13" t="str">
        <f t="shared" si="117"/>
        <v>Tue</v>
      </c>
      <c r="J1914" s="13" t="str">
        <f>Raw_Data!H1914</f>
        <v>Present</v>
      </c>
      <c r="K1914" s="15">
        <f>IF(Raw_Data!I1914="","",TIMEVALUE(Raw_Data!I1914))</f>
        <v>0.38680555555555557</v>
      </c>
      <c r="L1914" s="15">
        <f>IF(Raw_Data!J1914="","",TIMEVALUE(Raw_Data!J1914))</f>
        <v>0.74444444444444446</v>
      </c>
      <c r="M1914" s="13">
        <f>Raw_Data!K1914</f>
        <v>8.59</v>
      </c>
      <c r="N1914" s="13">
        <f>Raw_Data!L1914</f>
        <v>21</v>
      </c>
      <c r="O1914" s="13">
        <f>Raw_Data!M1914</f>
        <v>15</v>
      </c>
      <c r="P1914" s="13">
        <f t="shared" si="118"/>
        <v>6</v>
      </c>
      <c r="Q1914" s="13">
        <f>Raw_Data!O1914</f>
        <v>21</v>
      </c>
      <c r="R1914" s="16">
        <f t="shared" si="119"/>
        <v>71.428571428571431</v>
      </c>
      <c r="S1914" s="16">
        <f>Raw_Data!Q1914</f>
        <v>71.400000000000006</v>
      </c>
      <c r="T1914" s="17">
        <f>Raw_Data!R1914</f>
        <v>0.59</v>
      </c>
      <c r="U1914" s="13" t="str">
        <f>Raw_Data!S1914</f>
        <v>High</v>
      </c>
      <c r="V1914" s="13" t="str">
        <f>Raw_Data!T1914</f>
        <v>Pending</v>
      </c>
    </row>
    <row r="1915" spans="1:22" x14ac:dyDescent="0.3">
      <c r="A1915" s="13" t="str">
        <f>Raw_Data!A1915</f>
        <v>EMP014</v>
      </c>
      <c r="B1915" s="13" t="str">
        <f>Raw_Data!B1915</f>
        <v>Neha Agarwal</v>
      </c>
      <c r="C1915" s="13" t="str">
        <f>Raw_Data!C1915</f>
        <v>Customer Support</v>
      </c>
      <c r="D1915" s="13" t="str">
        <f>Raw_Data!D1915</f>
        <v>Support Executive</v>
      </c>
      <c r="E1915" s="13" t="str">
        <f>Raw_Data!E1915</f>
        <v>Kolkata</v>
      </c>
      <c r="F1915" s="13" t="str">
        <f>Raw_Data!F1915</f>
        <v>Ritu Ghosh</v>
      </c>
      <c r="G1915" s="14">
        <f>DATE(VALUE(RIGHT(Raw_Data!G1915,4)),VALUE(MID(Raw_Data!G1915,4,2)),VALUE(LEFT(Raw_Data!G1915,2)))</f>
        <v>46224</v>
      </c>
      <c r="H1915" s="13" t="str">
        <f t="shared" si="116"/>
        <v>Jul-2026</v>
      </c>
      <c r="I1915" s="13" t="str">
        <f t="shared" si="117"/>
        <v>Tue</v>
      </c>
      <c r="J1915" s="13" t="str">
        <f>Raw_Data!H1915</f>
        <v>Half Day</v>
      </c>
      <c r="K1915" s="15">
        <f>IF(Raw_Data!I1915="","",TIMEVALUE(Raw_Data!I1915))</f>
        <v>0.42708333333333331</v>
      </c>
      <c r="L1915" s="15">
        <f>IF(Raw_Data!J1915="","",TIMEVALUE(Raw_Data!J1915))</f>
        <v>0.60624999999999996</v>
      </c>
      <c r="M1915" s="13">
        <f>Raw_Data!K1915</f>
        <v>4.3</v>
      </c>
      <c r="N1915" s="13">
        <f>Raw_Data!L1915</f>
        <v>9</v>
      </c>
      <c r="O1915" s="13">
        <f>Raw_Data!M1915</f>
        <v>8</v>
      </c>
      <c r="P1915" s="13">
        <f t="shared" si="118"/>
        <v>1</v>
      </c>
      <c r="Q1915" s="13">
        <f>Raw_Data!O1915</f>
        <v>9</v>
      </c>
      <c r="R1915" s="16">
        <f t="shared" si="119"/>
        <v>88.888888888888886</v>
      </c>
      <c r="S1915" s="16">
        <f>Raw_Data!Q1915</f>
        <v>88.9</v>
      </c>
      <c r="T1915" s="17">
        <f>Raw_Data!R1915</f>
        <v>0</v>
      </c>
      <c r="U1915" s="13" t="str">
        <f>Raw_Data!S1915</f>
        <v>Medium</v>
      </c>
      <c r="V1915" s="13" t="str">
        <f>Raw_Data!T1915</f>
        <v>In Progress</v>
      </c>
    </row>
    <row r="1916" spans="1:22" x14ac:dyDescent="0.3">
      <c r="A1916" s="13" t="str">
        <f>Raw_Data!A1916</f>
        <v>EMP015</v>
      </c>
      <c r="B1916" s="13" t="str">
        <f>Raw_Data!B1916</f>
        <v>Siddharth Roy</v>
      </c>
      <c r="C1916" s="13" t="str">
        <f>Raw_Data!C1916</f>
        <v>Customer Support</v>
      </c>
      <c r="D1916" s="13" t="str">
        <f>Raw_Data!D1916</f>
        <v>Senior Executive</v>
      </c>
      <c r="E1916" s="13" t="str">
        <f>Raw_Data!E1916</f>
        <v>Kolkata</v>
      </c>
      <c r="F1916" s="13" t="str">
        <f>Raw_Data!F1916</f>
        <v>Ritu Ghosh</v>
      </c>
      <c r="G1916" s="14">
        <f>DATE(VALUE(RIGHT(Raw_Data!G1916,4)),VALUE(MID(Raw_Data!G1916,4,2)),VALUE(LEFT(Raw_Data!G1916,2)))</f>
        <v>46224</v>
      </c>
      <c r="H1916" s="13" t="str">
        <f t="shared" si="116"/>
        <v>Jul-2026</v>
      </c>
      <c r="I1916" s="13" t="str">
        <f t="shared" si="117"/>
        <v>Tue</v>
      </c>
      <c r="J1916" s="13" t="str">
        <f>Raw_Data!H1916</f>
        <v>Present</v>
      </c>
      <c r="K1916" s="15">
        <f>IF(Raw_Data!I1916="","",TIMEVALUE(Raw_Data!I1916))</f>
        <v>0.38472222222222224</v>
      </c>
      <c r="L1916" s="15">
        <f>IF(Raw_Data!J1916="","",TIMEVALUE(Raw_Data!J1916))</f>
        <v>0.71180555555555558</v>
      </c>
      <c r="M1916" s="13">
        <f>Raw_Data!K1916</f>
        <v>7.85</v>
      </c>
      <c r="N1916" s="13">
        <f>Raw_Data!L1916</f>
        <v>30</v>
      </c>
      <c r="O1916" s="13">
        <f>Raw_Data!M1916</f>
        <v>25</v>
      </c>
      <c r="P1916" s="13">
        <f t="shared" si="118"/>
        <v>5</v>
      </c>
      <c r="Q1916" s="13">
        <f>Raw_Data!O1916</f>
        <v>30</v>
      </c>
      <c r="R1916" s="16">
        <f t="shared" si="119"/>
        <v>83.333333333333343</v>
      </c>
      <c r="S1916" s="16">
        <f>Raw_Data!Q1916</f>
        <v>83.3</v>
      </c>
      <c r="T1916" s="17">
        <f>Raw_Data!R1916</f>
        <v>0</v>
      </c>
      <c r="U1916" s="13" t="str">
        <f>Raw_Data!S1916</f>
        <v>Medium</v>
      </c>
      <c r="V1916" s="13" t="str">
        <f>Raw_Data!T1916</f>
        <v>Pending</v>
      </c>
    </row>
    <row r="1917" spans="1:22" x14ac:dyDescent="0.3">
      <c r="A1917" s="13" t="str">
        <f>Raw_Data!A1917</f>
        <v>EMP016</v>
      </c>
      <c r="B1917" s="13" t="str">
        <f>Raw_Data!B1917</f>
        <v>Pooja Saha</v>
      </c>
      <c r="C1917" s="13" t="str">
        <f>Raw_Data!C1917</f>
        <v>Operations</v>
      </c>
      <c r="D1917" s="13" t="str">
        <f>Raw_Data!D1917</f>
        <v>Process Executive</v>
      </c>
      <c r="E1917" s="13" t="str">
        <f>Raw_Data!E1917</f>
        <v>Durgapur</v>
      </c>
      <c r="F1917" s="13" t="str">
        <f>Raw_Data!F1917</f>
        <v>Amit Roy</v>
      </c>
      <c r="G1917" s="14">
        <f>DATE(VALUE(RIGHT(Raw_Data!G1917,4)),VALUE(MID(Raw_Data!G1917,4,2)),VALUE(LEFT(Raw_Data!G1917,2)))</f>
        <v>46224</v>
      </c>
      <c r="H1917" s="13" t="str">
        <f t="shared" si="116"/>
        <v>Jul-2026</v>
      </c>
      <c r="I1917" s="13" t="str">
        <f t="shared" si="117"/>
        <v>Tue</v>
      </c>
      <c r="J1917" s="13" t="str">
        <f>Raw_Data!H1917</f>
        <v>Present</v>
      </c>
      <c r="K1917" s="15">
        <f>IF(Raw_Data!I1917="","",TIMEVALUE(Raw_Data!I1917))</f>
        <v>0.375</v>
      </c>
      <c r="L1917" s="15">
        <f>IF(Raw_Data!J1917="","",TIMEVALUE(Raw_Data!J1917))</f>
        <v>0.73055555555555551</v>
      </c>
      <c r="M1917" s="13">
        <f>Raw_Data!K1917</f>
        <v>8.5399999999999991</v>
      </c>
      <c r="N1917" s="13">
        <f>Raw_Data!L1917</f>
        <v>19</v>
      </c>
      <c r="O1917" s="13">
        <f>Raw_Data!M1917</f>
        <v>17</v>
      </c>
      <c r="P1917" s="13">
        <f t="shared" si="118"/>
        <v>2</v>
      </c>
      <c r="Q1917" s="13">
        <f>Raw_Data!O1917</f>
        <v>19</v>
      </c>
      <c r="R1917" s="16">
        <f t="shared" si="119"/>
        <v>89.473684210526315</v>
      </c>
      <c r="S1917" s="16">
        <f>Raw_Data!Q1917</f>
        <v>89.5</v>
      </c>
      <c r="T1917" s="17">
        <f>Raw_Data!R1917</f>
        <v>0.54</v>
      </c>
      <c r="U1917" s="13" t="str">
        <f>Raw_Data!S1917</f>
        <v>Low</v>
      </c>
      <c r="V1917" s="13" t="str">
        <f>Raw_Data!T1917</f>
        <v>In Progress</v>
      </c>
    </row>
    <row r="1918" spans="1:22" x14ac:dyDescent="0.3">
      <c r="A1918" s="13" t="str">
        <f>Raw_Data!A1918</f>
        <v>EMP017</v>
      </c>
      <c r="B1918" s="13" t="str">
        <f>Raw_Data!B1918</f>
        <v>Abhishek Paul</v>
      </c>
      <c r="C1918" s="13" t="str">
        <f>Raw_Data!C1918</f>
        <v>Operations</v>
      </c>
      <c r="D1918" s="13" t="str">
        <f>Raw_Data!D1918</f>
        <v>Process Executive</v>
      </c>
      <c r="E1918" s="13" t="str">
        <f>Raw_Data!E1918</f>
        <v>Durgapur</v>
      </c>
      <c r="F1918" s="13" t="str">
        <f>Raw_Data!F1918</f>
        <v>Amit Roy</v>
      </c>
      <c r="G1918" s="14">
        <f>DATE(VALUE(RIGHT(Raw_Data!G1918,4)),VALUE(MID(Raw_Data!G1918,4,2)),VALUE(LEFT(Raw_Data!G1918,2)))</f>
        <v>46224</v>
      </c>
      <c r="H1918" s="13" t="str">
        <f t="shared" si="116"/>
        <v>Jul-2026</v>
      </c>
      <c r="I1918" s="13" t="str">
        <f t="shared" si="117"/>
        <v>Tue</v>
      </c>
      <c r="J1918" s="13" t="str">
        <f>Raw_Data!H1918</f>
        <v>Present</v>
      </c>
      <c r="K1918" s="15">
        <f>IF(Raw_Data!I1918="","",TIMEVALUE(Raw_Data!I1918))</f>
        <v>0.37638888888888888</v>
      </c>
      <c r="L1918" s="15">
        <f>IF(Raw_Data!J1918="","",TIMEVALUE(Raw_Data!J1918))</f>
        <v>0.74444444444444446</v>
      </c>
      <c r="M1918" s="13">
        <f>Raw_Data!K1918</f>
        <v>8.84</v>
      </c>
      <c r="N1918" s="13">
        <f>Raw_Data!L1918</f>
        <v>31</v>
      </c>
      <c r="O1918" s="13">
        <f>Raw_Data!M1918</f>
        <v>28</v>
      </c>
      <c r="P1918" s="13">
        <f t="shared" si="118"/>
        <v>3</v>
      </c>
      <c r="Q1918" s="13">
        <f>Raw_Data!O1918</f>
        <v>31</v>
      </c>
      <c r="R1918" s="16">
        <f t="shared" si="119"/>
        <v>90.322580645161281</v>
      </c>
      <c r="S1918" s="16">
        <f>Raw_Data!Q1918</f>
        <v>90.3</v>
      </c>
      <c r="T1918" s="17">
        <f>Raw_Data!R1918</f>
        <v>0.84</v>
      </c>
      <c r="U1918" s="13" t="str">
        <f>Raw_Data!S1918</f>
        <v>High</v>
      </c>
      <c r="V1918" s="13" t="str">
        <f>Raw_Data!T1918</f>
        <v>In Progress</v>
      </c>
    </row>
    <row r="1919" spans="1:22" x14ac:dyDescent="0.3">
      <c r="A1919" s="13" t="str">
        <f>Raw_Data!A1919</f>
        <v>EMP018</v>
      </c>
      <c r="B1919" s="13" t="str">
        <f>Raw_Data!B1919</f>
        <v>Nandini Ghosh</v>
      </c>
      <c r="C1919" s="13" t="str">
        <f>Raw_Data!C1919</f>
        <v>Finance</v>
      </c>
      <c r="D1919" s="13" t="str">
        <f>Raw_Data!D1919</f>
        <v>Finance Executive</v>
      </c>
      <c r="E1919" s="13" t="str">
        <f>Raw_Data!E1919</f>
        <v>Durgapur</v>
      </c>
      <c r="F1919" s="13" t="str">
        <f>Raw_Data!F1919</f>
        <v>Neha Sen</v>
      </c>
      <c r="G1919" s="14">
        <f>DATE(VALUE(RIGHT(Raw_Data!G1919,4)),VALUE(MID(Raw_Data!G1919,4,2)),VALUE(LEFT(Raw_Data!G1919,2)))</f>
        <v>46224</v>
      </c>
      <c r="H1919" s="13" t="str">
        <f t="shared" si="116"/>
        <v>Jul-2026</v>
      </c>
      <c r="I1919" s="13" t="str">
        <f t="shared" si="117"/>
        <v>Tue</v>
      </c>
      <c r="J1919" s="13" t="str">
        <f>Raw_Data!H1919</f>
        <v>Present</v>
      </c>
      <c r="K1919" s="15">
        <f>IF(Raw_Data!I1919="","",TIMEVALUE(Raw_Data!I1919))</f>
        <v>0.42569444444444443</v>
      </c>
      <c r="L1919" s="15">
        <f>IF(Raw_Data!J1919="","",TIMEVALUE(Raw_Data!J1919))</f>
        <v>0.79583333333333328</v>
      </c>
      <c r="M1919" s="13">
        <f>Raw_Data!K1919</f>
        <v>8.89</v>
      </c>
      <c r="N1919" s="13">
        <f>Raw_Data!L1919</f>
        <v>19</v>
      </c>
      <c r="O1919" s="13">
        <f>Raw_Data!M1919</f>
        <v>19</v>
      </c>
      <c r="P1919" s="13">
        <f t="shared" si="118"/>
        <v>0</v>
      </c>
      <c r="Q1919" s="13">
        <f>Raw_Data!O1919</f>
        <v>19</v>
      </c>
      <c r="R1919" s="16">
        <f t="shared" si="119"/>
        <v>100</v>
      </c>
      <c r="S1919" s="16">
        <f>Raw_Data!Q1919</f>
        <v>100</v>
      </c>
      <c r="T1919" s="17">
        <f>Raw_Data!R1919</f>
        <v>0.89</v>
      </c>
      <c r="U1919" s="13" t="str">
        <f>Raw_Data!S1919</f>
        <v>Low</v>
      </c>
      <c r="V1919" s="13" t="str">
        <f>Raw_Data!T1919</f>
        <v>Closed</v>
      </c>
    </row>
    <row r="1920" spans="1:22" x14ac:dyDescent="0.3">
      <c r="A1920" s="13" t="str">
        <f>Raw_Data!A1920</f>
        <v>EMP019</v>
      </c>
      <c r="B1920" s="13" t="str">
        <f>Raw_Data!B1920</f>
        <v>Manish Kumar</v>
      </c>
      <c r="C1920" s="13" t="str">
        <f>Raw_Data!C1920</f>
        <v>Sales</v>
      </c>
      <c r="D1920" s="13" t="str">
        <f>Raw_Data!D1920</f>
        <v>Sales Executive</v>
      </c>
      <c r="E1920" s="13" t="str">
        <f>Raw_Data!E1920</f>
        <v>Durgapur</v>
      </c>
      <c r="F1920" s="13" t="str">
        <f>Raw_Data!F1920</f>
        <v>Sourav Das</v>
      </c>
      <c r="G1920" s="14">
        <f>DATE(VALUE(RIGHT(Raw_Data!G1920,4)),VALUE(MID(Raw_Data!G1920,4,2)),VALUE(LEFT(Raw_Data!G1920,2)))</f>
        <v>46224</v>
      </c>
      <c r="H1920" s="13" t="str">
        <f t="shared" si="116"/>
        <v>Jul-2026</v>
      </c>
      <c r="I1920" s="13" t="str">
        <f t="shared" si="117"/>
        <v>Tue</v>
      </c>
      <c r="J1920" s="13" t="str">
        <f>Raw_Data!H1920</f>
        <v>Half Day</v>
      </c>
      <c r="K1920" s="15">
        <f>IF(Raw_Data!I1920="","",TIMEVALUE(Raw_Data!I1920))</f>
        <v>0.38472222222222224</v>
      </c>
      <c r="L1920" s="15">
        <f>IF(Raw_Data!J1920="","",TIMEVALUE(Raw_Data!J1920))</f>
        <v>0.5493055555555556</v>
      </c>
      <c r="M1920" s="13">
        <f>Raw_Data!K1920</f>
        <v>3.96</v>
      </c>
      <c r="N1920" s="13">
        <f>Raw_Data!L1920</f>
        <v>18</v>
      </c>
      <c r="O1920" s="13">
        <f>Raw_Data!M1920</f>
        <v>13</v>
      </c>
      <c r="P1920" s="13">
        <f t="shared" si="118"/>
        <v>5</v>
      </c>
      <c r="Q1920" s="13">
        <f>Raw_Data!O1920</f>
        <v>18</v>
      </c>
      <c r="R1920" s="16">
        <f t="shared" si="119"/>
        <v>72.222222222222214</v>
      </c>
      <c r="S1920" s="16">
        <f>Raw_Data!Q1920</f>
        <v>72.2</v>
      </c>
      <c r="T1920" s="17">
        <f>Raw_Data!R1920</f>
        <v>0</v>
      </c>
      <c r="U1920" s="13" t="str">
        <f>Raw_Data!S1920</f>
        <v>Low</v>
      </c>
      <c r="V1920" s="13" t="str">
        <f>Raw_Data!T1920</f>
        <v>Pending</v>
      </c>
    </row>
    <row r="1921" spans="1:22" x14ac:dyDescent="0.3">
      <c r="A1921" s="13" t="str">
        <f>Raw_Data!A1921</f>
        <v>EMP020</v>
      </c>
      <c r="B1921" s="13" t="str">
        <f>Raw_Data!B1921</f>
        <v>Riya Chatterjee</v>
      </c>
      <c r="C1921" s="13" t="str">
        <f>Raw_Data!C1921</f>
        <v>Customer Support</v>
      </c>
      <c r="D1921" s="13" t="str">
        <f>Raw_Data!D1921</f>
        <v>Support Executive</v>
      </c>
      <c r="E1921" s="13" t="str">
        <f>Raw_Data!E1921</f>
        <v>Durgapur</v>
      </c>
      <c r="F1921" s="13" t="str">
        <f>Raw_Data!F1921</f>
        <v>Ritu Ghosh</v>
      </c>
      <c r="G1921" s="14">
        <f>DATE(VALUE(RIGHT(Raw_Data!G1921,4)),VALUE(MID(Raw_Data!G1921,4,2)),VALUE(LEFT(Raw_Data!G1921,2)))</f>
        <v>46224</v>
      </c>
      <c r="H1921" s="13" t="str">
        <f t="shared" si="116"/>
        <v>Jul-2026</v>
      </c>
      <c r="I1921" s="13" t="str">
        <f t="shared" si="117"/>
        <v>Tue</v>
      </c>
      <c r="J1921" s="13" t="str">
        <f>Raw_Data!H1921</f>
        <v>Present</v>
      </c>
      <c r="K1921" s="15">
        <f>IF(Raw_Data!I1921="","",TIMEVALUE(Raw_Data!I1921))</f>
        <v>0.41944444444444445</v>
      </c>
      <c r="L1921" s="15">
        <f>IF(Raw_Data!J1921="","",TIMEVALUE(Raw_Data!J1921))</f>
        <v>0.79583333333333328</v>
      </c>
      <c r="M1921" s="13">
        <f>Raw_Data!K1921</f>
        <v>9.0399999999999991</v>
      </c>
      <c r="N1921" s="13">
        <f>Raw_Data!L1921</f>
        <v>34</v>
      </c>
      <c r="O1921" s="13">
        <f>Raw_Data!M1921</f>
        <v>34</v>
      </c>
      <c r="P1921" s="13">
        <f t="shared" si="118"/>
        <v>0</v>
      </c>
      <c r="Q1921" s="13">
        <f>Raw_Data!O1921</f>
        <v>34</v>
      </c>
      <c r="R1921" s="16">
        <f t="shared" si="119"/>
        <v>100</v>
      </c>
      <c r="S1921" s="16">
        <f>Raw_Data!Q1921</f>
        <v>100</v>
      </c>
      <c r="T1921" s="17">
        <f>Raw_Data!R1921</f>
        <v>1.04</v>
      </c>
      <c r="U1921" s="13" t="str">
        <f>Raw_Data!S1921</f>
        <v>Low</v>
      </c>
      <c r="V1921" s="13" t="str">
        <f>Raw_Data!T1921</f>
        <v>Closed</v>
      </c>
    </row>
    <row r="1922" spans="1:22" x14ac:dyDescent="0.3">
      <c r="A1922" s="13" t="str">
        <f>Raw_Data!A1922</f>
        <v>EMP001</v>
      </c>
      <c r="B1922" s="13" t="str">
        <f>Raw_Data!B1922</f>
        <v>Aarav Sharma</v>
      </c>
      <c r="C1922" s="13" t="str">
        <f>Raw_Data!C1922</f>
        <v>Operations</v>
      </c>
      <c r="D1922" s="13" t="str">
        <f>Raw_Data!D1922</f>
        <v>MIS Executive</v>
      </c>
      <c r="E1922" s="13" t="str">
        <f>Raw_Data!E1922</f>
        <v>Kolkata</v>
      </c>
      <c r="F1922" s="13" t="str">
        <f>Raw_Data!F1922</f>
        <v>Amit Roy</v>
      </c>
      <c r="G1922" s="14">
        <f>DATE(VALUE(RIGHT(Raw_Data!G1922,4)),VALUE(MID(Raw_Data!G1922,4,2)),VALUE(LEFT(Raw_Data!G1922,2)))</f>
        <v>46225</v>
      </c>
      <c r="H1922" s="13" t="str">
        <f t="shared" ref="H1922:H1985" si="120">TEXT(G1922,"mmm-yyyy")</f>
        <v>Jul-2026</v>
      </c>
      <c r="I1922" s="13" t="str">
        <f t="shared" ref="I1922:I1985" si="121">TEXT(G1922,"ddd")</f>
        <v>Wed</v>
      </c>
      <c r="J1922" s="13" t="str">
        <f>Raw_Data!H1922</f>
        <v>Leave</v>
      </c>
      <c r="K1922" s="15" t="str">
        <f>IF(Raw_Data!I1922="","",TIMEVALUE(Raw_Data!I1922))</f>
        <v/>
      </c>
      <c r="L1922" s="15" t="str">
        <f>IF(Raw_Data!J1922="","",TIMEVALUE(Raw_Data!J1922))</f>
        <v/>
      </c>
      <c r="M1922" s="13">
        <f>Raw_Data!K1922</f>
        <v>0</v>
      </c>
      <c r="N1922" s="13">
        <f>Raw_Data!L1922</f>
        <v>0</v>
      </c>
      <c r="O1922" s="13">
        <f>Raw_Data!M1922</f>
        <v>0</v>
      </c>
      <c r="P1922" s="13">
        <f t="shared" ref="P1922:P1985" si="122">N1922-O1922</f>
        <v>0</v>
      </c>
      <c r="Q1922" s="13">
        <f>Raw_Data!O1922</f>
        <v>0</v>
      </c>
      <c r="R1922" s="16">
        <f t="shared" ref="R1922:R1985" si="123">IFERROR(O1922/N1922*100,0)</f>
        <v>0</v>
      </c>
      <c r="S1922" s="16">
        <f>Raw_Data!Q1922</f>
        <v>0</v>
      </c>
      <c r="T1922" s="17">
        <f>Raw_Data!R1922</f>
        <v>0</v>
      </c>
      <c r="U1922" s="13" t="str">
        <f>Raw_Data!S1922</f>
        <v>Low</v>
      </c>
      <c r="V1922" s="13" t="str">
        <f>Raw_Data!T1922</f>
        <v>Closed</v>
      </c>
    </row>
    <row r="1923" spans="1:22" x14ac:dyDescent="0.3">
      <c r="A1923" s="13" t="str">
        <f>Raw_Data!A1923</f>
        <v>EMP002</v>
      </c>
      <c r="B1923" s="13" t="str">
        <f>Raw_Data!B1923</f>
        <v>Priya Singh</v>
      </c>
      <c r="C1923" s="13" t="str">
        <f>Raw_Data!C1923</f>
        <v>Operations</v>
      </c>
      <c r="D1923" s="13" t="str">
        <f>Raw_Data!D1923</f>
        <v>Process Executive</v>
      </c>
      <c r="E1923" s="13" t="str">
        <f>Raw_Data!E1923</f>
        <v>Kolkata</v>
      </c>
      <c r="F1923" s="13" t="str">
        <f>Raw_Data!F1923</f>
        <v>Amit Roy</v>
      </c>
      <c r="G1923" s="14">
        <f>DATE(VALUE(RIGHT(Raw_Data!G1923,4)),VALUE(MID(Raw_Data!G1923,4,2)),VALUE(LEFT(Raw_Data!G1923,2)))</f>
        <v>46225</v>
      </c>
      <c r="H1923" s="13" t="str">
        <f t="shared" si="120"/>
        <v>Jul-2026</v>
      </c>
      <c r="I1923" s="13" t="str">
        <f t="shared" si="121"/>
        <v>Wed</v>
      </c>
      <c r="J1923" s="13" t="str">
        <f>Raw_Data!H1923</f>
        <v>Present</v>
      </c>
      <c r="K1923" s="15">
        <f>IF(Raw_Data!I1923="","",TIMEVALUE(Raw_Data!I1923))</f>
        <v>0.38750000000000001</v>
      </c>
      <c r="L1923" s="15">
        <f>IF(Raw_Data!J1923="","",TIMEVALUE(Raw_Data!J1923))</f>
        <v>0.69930555555555551</v>
      </c>
      <c r="M1923" s="13">
        <f>Raw_Data!K1923</f>
        <v>7.49</v>
      </c>
      <c r="N1923" s="13">
        <f>Raw_Data!L1923</f>
        <v>23</v>
      </c>
      <c r="O1923" s="13">
        <f>Raw_Data!M1923</f>
        <v>23</v>
      </c>
      <c r="P1923" s="13">
        <f t="shared" si="122"/>
        <v>0</v>
      </c>
      <c r="Q1923" s="13">
        <f>Raw_Data!O1923</f>
        <v>23</v>
      </c>
      <c r="R1923" s="16">
        <f t="shared" si="123"/>
        <v>100</v>
      </c>
      <c r="S1923" s="16">
        <f>Raw_Data!Q1923</f>
        <v>100</v>
      </c>
      <c r="T1923" s="17">
        <f>Raw_Data!R1923</f>
        <v>0</v>
      </c>
      <c r="U1923" s="13" t="str">
        <f>Raw_Data!S1923</f>
        <v>Low</v>
      </c>
      <c r="V1923" s="13" t="str">
        <f>Raw_Data!T1923</f>
        <v>Closed</v>
      </c>
    </row>
    <row r="1924" spans="1:22" x14ac:dyDescent="0.3">
      <c r="A1924" s="13" t="str">
        <f>Raw_Data!A1924</f>
        <v>EMP003</v>
      </c>
      <c r="B1924" s="13" t="str">
        <f>Raw_Data!B1924</f>
        <v>Rahul Verma</v>
      </c>
      <c r="C1924" s="13" t="str">
        <f>Raw_Data!C1924</f>
        <v>Operations</v>
      </c>
      <c r="D1924" s="13" t="str">
        <f>Raw_Data!D1924</f>
        <v>Process Executive</v>
      </c>
      <c r="E1924" s="13" t="str">
        <f>Raw_Data!E1924</f>
        <v>Kolkata</v>
      </c>
      <c r="F1924" s="13" t="str">
        <f>Raw_Data!F1924</f>
        <v>Amit Roy</v>
      </c>
      <c r="G1924" s="14">
        <f>DATE(VALUE(RIGHT(Raw_Data!G1924,4)),VALUE(MID(Raw_Data!G1924,4,2)),VALUE(LEFT(Raw_Data!G1924,2)))</f>
        <v>46225</v>
      </c>
      <c r="H1924" s="13" t="str">
        <f t="shared" si="120"/>
        <v>Jul-2026</v>
      </c>
      <c r="I1924" s="13" t="str">
        <f t="shared" si="121"/>
        <v>Wed</v>
      </c>
      <c r="J1924" s="13" t="str">
        <f>Raw_Data!H1924</f>
        <v>Present</v>
      </c>
      <c r="K1924" s="15">
        <f>IF(Raw_Data!I1924="","",TIMEVALUE(Raw_Data!I1924))</f>
        <v>0.4201388888888889</v>
      </c>
      <c r="L1924" s="15">
        <f>IF(Raw_Data!J1924="","",TIMEVALUE(Raw_Data!J1924))</f>
        <v>0.79305555555555551</v>
      </c>
      <c r="M1924" s="13">
        <f>Raw_Data!K1924</f>
        <v>8.9600000000000009</v>
      </c>
      <c r="N1924" s="13">
        <f>Raw_Data!L1924</f>
        <v>24</v>
      </c>
      <c r="O1924" s="13">
        <f>Raw_Data!M1924</f>
        <v>23</v>
      </c>
      <c r="P1924" s="13">
        <f t="shared" si="122"/>
        <v>1</v>
      </c>
      <c r="Q1924" s="13">
        <f>Raw_Data!O1924</f>
        <v>24</v>
      </c>
      <c r="R1924" s="16">
        <f t="shared" si="123"/>
        <v>95.833333333333343</v>
      </c>
      <c r="S1924" s="16">
        <f>Raw_Data!Q1924</f>
        <v>95.8</v>
      </c>
      <c r="T1924" s="17">
        <f>Raw_Data!R1924</f>
        <v>0.96</v>
      </c>
      <c r="U1924" s="13" t="str">
        <f>Raw_Data!S1924</f>
        <v>Low</v>
      </c>
      <c r="V1924" s="13" t="str">
        <f>Raw_Data!T1924</f>
        <v>In Progress</v>
      </c>
    </row>
    <row r="1925" spans="1:22" x14ac:dyDescent="0.3">
      <c r="A1925" s="13" t="str">
        <f>Raw_Data!A1925</f>
        <v>EMP004</v>
      </c>
      <c r="B1925" s="13" t="str">
        <f>Raw_Data!B1925</f>
        <v>Sneha Das</v>
      </c>
      <c r="C1925" s="13" t="str">
        <f>Raw_Data!C1925</f>
        <v>Operations</v>
      </c>
      <c r="D1925" s="13" t="str">
        <f>Raw_Data!D1925</f>
        <v>Senior Executive</v>
      </c>
      <c r="E1925" s="13" t="str">
        <f>Raw_Data!E1925</f>
        <v>Kolkata</v>
      </c>
      <c r="F1925" s="13" t="str">
        <f>Raw_Data!F1925</f>
        <v>Amit Roy</v>
      </c>
      <c r="G1925" s="14">
        <f>DATE(VALUE(RIGHT(Raw_Data!G1925,4)),VALUE(MID(Raw_Data!G1925,4,2)),VALUE(LEFT(Raw_Data!G1925,2)))</f>
        <v>46225</v>
      </c>
      <c r="H1925" s="13" t="str">
        <f t="shared" si="120"/>
        <v>Jul-2026</v>
      </c>
      <c r="I1925" s="13" t="str">
        <f t="shared" si="121"/>
        <v>Wed</v>
      </c>
      <c r="J1925" s="13" t="str">
        <f>Raw_Data!H1925</f>
        <v>Present</v>
      </c>
      <c r="K1925" s="15">
        <f>IF(Raw_Data!I1925="","",TIMEVALUE(Raw_Data!I1925))</f>
        <v>0.41875000000000001</v>
      </c>
      <c r="L1925" s="15">
        <f>IF(Raw_Data!J1925="","",TIMEVALUE(Raw_Data!J1925))</f>
        <v>0.75208333333333333</v>
      </c>
      <c r="M1925" s="13">
        <f>Raw_Data!K1925</f>
        <v>8</v>
      </c>
      <c r="N1925" s="13">
        <f>Raw_Data!L1925</f>
        <v>30</v>
      </c>
      <c r="O1925" s="13">
        <f>Raw_Data!M1925</f>
        <v>22</v>
      </c>
      <c r="P1925" s="13">
        <f t="shared" si="122"/>
        <v>8</v>
      </c>
      <c r="Q1925" s="13">
        <f>Raw_Data!O1925</f>
        <v>30</v>
      </c>
      <c r="R1925" s="16">
        <f t="shared" si="123"/>
        <v>73.333333333333329</v>
      </c>
      <c r="S1925" s="16">
        <f>Raw_Data!Q1925</f>
        <v>73.3</v>
      </c>
      <c r="T1925" s="17">
        <f>Raw_Data!R1925</f>
        <v>0</v>
      </c>
      <c r="U1925" s="13" t="str">
        <f>Raw_Data!S1925</f>
        <v>Medium</v>
      </c>
      <c r="V1925" s="13" t="str">
        <f>Raw_Data!T1925</f>
        <v>Backlog</v>
      </c>
    </row>
    <row r="1926" spans="1:22" x14ac:dyDescent="0.3">
      <c r="A1926" s="13" t="str">
        <f>Raw_Data!A1926</f>
        <v>EMP005</v>
      </c>
      <c r="B1926" s="13" t="str">
        <f>Raw_Data!B1926</f>
        <v>Vikram Patel</v>
      </c>
      <c r="C1926" s="13" t="str">
        <f>Raw_Data!C1926</f>
        <v>Operations</v>
      </c>
      <c r="D1926" s="13" t="str">
        <f>Raw_Data!D1926</f>
        <v>Process Executive</v>
      </c>
      <c r="E1926" s="13" t="str">
        <f>Raw_Data!E1926</f>
        <v>Kolkata</v>
      </c>
      <c r="F1926" s="13" t="str">
        <f>Raw_Data!F1926</f>
        <v>Amit Roy</v>
      </c>
      <c r="G1926" s="14">
        <f>DATE(VALUE(RIGHT(Raw_Data!G1926,4)),VALUE(MID(Raw_Data!G1926,4,2)),VALUE(LEFT(Raw_Data!G1926,2)))</f>
        <v>46225</v>
      </c>
      <c r="H1926" s="13" t="str">
        <f t="shared" si="120"/>
        <v>Jul-2026</v>
      </c>
      <c r="I1926" s="13" t="str">
        <f t="shared" si="121"/>
        <v>Wed</v>
      </c>
      <c r="J1926" s="13" t="str">
        <f>Raw_Data!H1926</f>
        <v>Present</v>
      </c>
      <c r="K1926" s="15">
        <f>IF(Raw_Data!I1926="","",TIMEVALUE(Raw_Data!I1926))</f>
        <v>0.42569444444444443</v>
      </c>
      <c r="L1926" s="15">
        <f>IF(Raw_Data!J1926="","",TIMEVALUE(Raw_Data!J1926))</f>
        <v>0.76388888888888884</v>
      </c>
      <c r="M1926" s="13">
        <f>Raw_Data!K1926</f>
        <v>8.1199999999999992</v>
      </c>
      <c r="N1926" s="13">
        <f>Raw_Data!L1926</f>
        <v>14</v>
      </c>
      <c r="O1926" s="13">
        <f>Raw_Data!M1926</f>
        <v>10</v>
      </c>
      <c r="P1926" s="13">
        <f t="shared" si="122"/>
        <v>4</v>
      </c>
      <c r="Q1926" s="13">
        <f>Raw_Data!O1926</f>
        <v>14</v>
      </c>
      <c r="R1926" s="16">
        <f t="shared" si="123"/>
        <v>71.428571428571431</v>
      </c>
      <c r="S1926" s="16">
        <f>Raw_Data!Q1926</f>
        <v>71.400000000000006</v>
      </c>
      <c r="T1926" s="17">
        <f>Raw_Data!R1926</f>
        <v>0.12</v>
      </c>
      <c r="U1926" s="13" t="str">
        <f>Raw_Data!S1926</f>
        <v>Low</v>
      </c>
      <c r="V1926" s="13" t="str">
        <f>Raw_Data!T1926</f>
        <v>Pending</v>
      </c>
    </row>
    <row r="1927" spans="1:22" x14ac:dyDescent="0.3">
      <c r="A1927" s="13" t="str">
        <f>Raw_Data!A1927</f>
        <v>EMP006</v>
      </c>
      <c r="B1927" s="13" t="str">
        <f>Raw_Data!B1927</f>
        <v>Ananya Gupta</v>
      </c>
      <c r="C1927" s="13" t="str">
        <f>Raw_Data!C1927</f>
        <v>Finance</v>
      </c>
      <c r="D1927" s="13" t="str">
        <f>Raw_Data!D1927</f>
        <v>Finance Executive</v>
      </c>
      <c r="E1927" s="13" t="str">
        <f>Raw_Data!E1927</f>
        <v>Kolkata</v>
      </c>
      <c r="F1927" s="13" t="str">
        <f>Raw_Data!F1927</f>
        <v>Neha Sen</v>
      </c>
      <c r="G1927" s="14">
        <f>DATE(VALUE(RIGHT(Raw_Data!G1927,4)),VALUE(MID(Raw_Data!G1927,4,2)),VALUE(LEFT(Raw_Data!G1927,2)))</f>
        <v>46225</v>
      </c>
      <c r="H1927" s="13" t="str">
        <f t="shared" si="120"/>
        <v>Jul-2026</v>
      </c>
      <c r="I1927" s="13" t="str">
        <f t="shared" si="121"/>
        <v>Wed</v>
      </c>
      <c r="J1927" s="13" t="str">
        <f>Raw_Data!H1927</f>
        <v>Present</v>
      </c>
      <c r="K1927" s="15">
        <f>IF(Raw_Data!I1927="","",TIMEVALUE(Raw_Data!I1927))</f>
        <v>0.42222222222222222</v>
      </c>
      <c r="L1927" s="15">
        <f>IF(Raw_Data!J1927="","",TIMEVALUE(Raw_Data!J1927))</f>
        <v>0.77222222222222225</v>
      </c>
      <c r="M1927" s="13">
        <f>Raw_Data!K1927</f>
        <v>8.4</v>
      </c>
      <c r="N1927" s="13">
        <f>Raw_Data!L1927</f>
        <v>17</v>
      </c>
      <c r="O1927" s="13">
        <f>Raw_Data!M1927</f>
        <v>13</v>
      </c>
      <c r="P1927" s="13">
        <f t="shared" si="122"/>
        <v>4</v>
      </c>
      <c r="Q1927" s="13">
        <f>Raw_Data!O1927</f>
        <v>17</v>
      </c>
      <c r="R1927" s="16">
        <f t="shared" si="123"/>
        <v>76.470588235294116</v>
      </c>
      <c r="S1927" s="16">
        <f>Raw_Data!Q1927</f>
        <v>76.5</v>
      </c>
      <c r="T1927" s="17">
        <f>Raw_Data!R1927</f>
        <v>0.4</v>
      </c>
      <c r="U1927" s="13" t="str">
        <f>Raw_Data!S1927</f>
        <v>Medium</v>
      </c>
      <c r="V1927" s="13" t="str">
        <f>Raw_Data!T1927</f>
        <v>Pending</v>
      </c>
    </row>
    <row r="1928" spans="1:22" x14ac:dyDescent="0.3">
      <c r="A1928" s="13" t="str">
        <f>Raw_Data!A1928</f>
        <v>EMP007</v>
      </c>
      <c r="B1928" s="13" t="str">
        <f>Raw_Data!B1928</f>
        <v>Rohan Mehta</v>
      </c>
      <c r="C1928" s="13" t="str">
        <f>Raw_Data!C1928</f>
        <v>Finance</v>
      </c>
      <c r="D1928" s="13" t="str">
        <f>Raw_Data!D1928</f>
        <v>Accounts Executive</v>
      </c>
      <c r="E1928" s="13" t="str">
        <f>Raw_Data!E1928</f>
        <v>Kolkata</v>
      </c>
      <c r="F1928" s="13" t="str">
        <f>Raw_Data!F1928</f>
        <v>Neha Sen</v>
      </c>
      <c r="G1928" s="14">
        <f>DATE(VALUE(RIGHT(Raw_Data!G1928,4)),VALUE(MID(Raw_Data!G1928,4,2)),VALUE(LEFT(Raw_Data!G1928,2)))</f>
        <v>46225</v>
      </c>
      <c r="H1928" s="13" t="str">
        <f t="shared" si="120"/>
        <v>Jul-2026</v>
      </c>
      <c r="I1928" s="13" t="str">
        <f t="shared" si="121"/>
        <v>Wed</v>
      </c>
      <c r="J1928" s="13" t="str">
        <f>Raw_Data!H1928</f>
        <v>Present</v>
      </c>
      <c r="K1928" s="15">
        <f>IF(Raw_Data!I1928="","",TIMEVALUE(Raw_Data!I1928))</f>
        <v>0.38194444444444442</v>
      </c>
      <c r="L1928" s="15">
        <f>IF(Raw_Data!J1928="","",TIMEVALUE(Raw_Data!J1928))</f>
        <v>0.72638888888888886</v>
      </c>
      <c r="M1928" s="13">
        <f>Raw_Data!K1928</f>
        <v>8.2799999999999994</v>
      </c>
      <c r="N1928" s="13">
        <f>Raw_Data!L1928</f>
        <v>19</v>
      </c>
      <c r="O1928" s="13">
        <f>Raw_Data!M1928</f>
        <v>19</v>
      </c>
      <c r="P1928" s="13">
        <f t="shared" si="122"/>
        <v>0</v>
      </c>
      <c r="Q1928" s="13">
        <f>Raw_Data!O1928</f>
        <v>19</v>
      </c>
      <c r="R1928" s="16">
        <f t="shared" si="123"/>
        <v>100</v>
      </c>
      <c r="S1928" s="16">
        <f>Raw_Data!Q1928</f>
        <v>100</v>
      </c>
      <c r="T1928" s="17">
        <f>Raw_Data!R1928</f>
        <v>0.28000000000000003</v>
      </c>
      <c r="U1928" s="13" t="str">
        <f>Raw_Data!S1928</f>
        <v>Low</v>
      </c>
      <c r="V1928" s="13" t="str">
        <f>Raw_Data!T1928</f>
        <v>Closed</v>
      </c>
    </row>
    <row r="1929" spans="1:22" x14ac:dyDescent="0.3">
      <c r="A1929" s="13" t="str">
        <f>Raw_Data!A1929</f>
        <v>EMP008</v>
      </c>
      <c r="B1929" s="13" t="str">
        <f>Raw_Data!B1929</f>
        <v>Ishita Roy</v>
      </c>
      <c r="C1929" s="13" t="str">
        <f>Raw_Data!C1929</f>
        <v>Finance</v>
      </c>
      <c r="D1929" s="13" t="str">
        <f>Raw_Data!D1929</f>
        <v>Finance Executive</v>
      </c>
      <c r="E1929" s="13" t="str">
        <f>Raw_Data!E1929</f>
        <v>Kolkata</v>
      </c>
      <c r="F1929" s="13" t="str">
        <f>Raw_Data!F1929</f>
        <v>Neha Sen</v>
      </c>
      <c r="G1929" s="14">
        <f>DATE(VALUE(RIGHT(Raw_Data!G1929,4)),VALUE(MID(Raw_Data!G1929,4,2)),VALUE(LEFT(Raw_Data!G1929,2)))</f>
        <v>46225</v>
      </c>
      <c r="H1929" s="13" t="str">
        <f t="shared" si="120"/>
        <v>Jul-2026</v>
      </c>
      <c r="I1929" s="13" t="str">
        <f t="shared" si="121"/>
        <v>Wed</v>
      </c>
      <c r="J1929" s="13" t="str">
        <f>Raw_Data!H1929</f>
        <v>Present</v>
      </c>
      <c r="K1929" s="15">
        <f>IF(Raw_Data!I1929="","",TIMEVALUE(Raw_Data!I1929))</f>
        <v>0.38263888888888886</v>
      </c>
      <c r="L1929" s="15">
        <f>IF(Raw_Data!J1929="","",TIMEVALUE(Raw_Data!J1929))</f>
        <v>0.69166666666666665</v>
      </c>
      <c r="M1929" s="13">
        <f>Raw_Data!K1929</f>
        <v>7.43</v>
      </c>
      <c r="N1929" s="13">
        <f>Raw_Data!L1929</f>
        <v>18</v>
      </c>
      <c r="O1929" s="13">
        <f>Raw_Data!M1929</f>
        <v>12</v>
      </c>
      <c r="P1929" s="13">
        <f t="shared" si="122"/>
        <v>6</v>
      </c>
      <c r="Q1929" s="13">
        <f>Raw_Data!O1929</f>
        <v>18</v>
      </c>
      <c r="R1929" s="16">
        <f t="shared" si="123"/>
        <v>66.666666666666657</v>
      </c>
      <c r="S1929" s="16">
        <f>Raw_Data!Q1929</f>
        <v>66.7</v>
      </c>
      <c r="T1929" s="17">
        <f>Raw_Data!R1929</f>
        <v>0</v>
      </c>
      <c r="U1929" s="13" t="str">
        <f>Raw_Data!S1929</f>
        <v>Critical</v>
      </c>
      <c r="V1929" s="13" t="str">
        <f>Raw_Data!T1929</f>
        <v>Pending</v>
      </c>
    </row>
    <row r="1930" spans="1:22" x14ac:dyDescent="0.3">
      <c r="A1930" s="13" t="str">
        <f>Raw_Data!A1930</f>
        <v>EMP009</v>
      </c>
      <c r="B1930" s="13" t="str">
        <f>Raw_Data!B1930</f>
        <v>Arjun Nair</v>
      </c>
      <c r="C1930" s="13" t="str">
        <f>Raw_Data!C1930</f>
        <v>Sales</v>
      </c>
      <c r="D1930" s="13" t="str">
        <f>Raw_Data!D1930</f>
        <v>Sales Executive</v>
      </c>
      <c r="E1930" s="13" t="str">
        <f>Raw_Data!E1930</f>
        <v>Kolkata</v>
      </c>
      <c r="F1930" s="13" t="str">
        <f>Raw_Data!F1930</f>
        <v>Sourav Das</v>
      </c>
      <c r="G1930" s="14">
        <f>DATE(VALUE(RIGHT(Raw_Data!G1930,4)),VALUE(MID(Raw_Data!G1930,4,2)),VALUE(LEFT(Raw_Data!G1930,2)))</f>
        <v>46225</v>
      </c>
      <c r="H1930" s="13" t="str">
        <f t="shared" si="120"/>
        <v>Jul-2026</v>
      </c>
      <c r="I1930" s="13" t="str">
        <f t="shared" si="121"/>
        <v>Wed</v>
      </c>
      <c r="J1930" s="13" t="str">
        <f>Raw_Data!H1930</f>
        <v>Present</v>
      </c>
      <c r="K1930" s="15">
        <f>IF(Raw_Data!I1930="","",TIMEVALUE(Raw_Data!I1930))</f>
        <v>0.38333333333333336</v>
      </c>
      <c r="L1930" s="15">
        <f>IF(Raw_Data!J1930="","",TIMEVALUE(Raw_Data!J1930))</f>
        <v>0.71388888888888891</v>
      </c>
      <c r="M1930" s="13">
        <f>Raw_Data!K1930</f>
        <v>7.94</v>
      </c>
      <c r="N1930" s="13">
        <f>Raw_Data!L1930</f>
        <v>22</v>
      </c>
      <c r="O1930" s="13">
        <f>Raw_Data!M1930</f>
        <v>18</v>
      </c>
      <c r="P1930" s="13">
        <f t="shared" si="122"/>
        <v>4</v>
      </c>
      <c r="Q1930" s="13">
        <f>Raw_Data!O1930</f>
        <v>22</v>
      </c>
      <c r="R1930" s="16">
        <f t="shared" si="123"/>
        <v>81.818181818181827</v>
      </c>
      <c r="S1930" s="16">
        <f>Raw_Data!Q1930</f>
        <v>81.8</v>
      </c>
      <c r="T1930" s="17">
        <f>Raw_Data!R1930</f>
        <v>0</v>
      </c>
      <c r="U1930" s="13" t="str">
        <f>Raw_Data!S1930</f>
        <v>Low</v>
      </c>
      <c r="V1930" s="13" t="str">
        <f>Raw_Data!T1930</f>
        <v>Pending</v>
      </c>
    </row>
    <row r="1931" spans="1:22" x14ac:dyDescent="0.3">
      <c r="A1931" s="13" t="str">
        <f>Raw_Data!A1931</f>
        <v>EMP010</v>
      </c>
      <c r="B1931" s="13" t="str">
        <f>Raw_Data!B1931</f>
        <v>Meera Kapoor</v>
      </c>
      <c r="C1931" s="13" t="str">
        <f>Raw_Data!C1931</f>
        <v>Sales</v>
      </c>
      <c r="D1931" s="13" t="str">
        <f>Raw_Data!D1931</f>
        <v>Sales Executive</v>
      </c>
      <c r="E1931" s="13" t="str">
        <f>Raw_Data!E1931</f>
        <v>Kolkata</v>
      </c>
      <c r="F1931" s="13" t="str">
        <f>Raw_Data!F1931</f>
        <v>Sourav Das</v>
      </c>
      <c r="G1931" s="14">
        <f>DATE(VALUE(RIGHT(Raw_Data!G1931,4)),VALUE(MID(Raw_Data!G1931,4,2)),VALUE(LEFT(Raw_Data!G1931,2)))</f>
        <v>46225</v>
      </c>
      <c r="H1931" s="13" t="str">
        <f t="shared" si="120"/>
        <v>Jul-2026</v>
      </c>
      <c r="I1931" s="13" t="str">
        <f t="shared" si="121"/>
        <v>Wed</v>
      </c>
      <c r="J1931" s="13" t="str">
        <f>Raw_Data!H1931</f>
        <v>Present</v>
      </c>
      <c r="K1931" s="15">
        <f>IF(Raw_Data!I1931="","",TIMEVALUE(Raw_Data!I1931))</f>
        <v>0.4201388888888889</v>
      </c>
      <c r="L1931" s="15">
        <f>IF(Raw_Data!J1931="","",TIMEVALUE(Raw_Data!J1931))</f>
        <v>0.7729166666666667</v>
      </c>
      <c r="M1931" s="13">
        <f>Raw_Data!K1931</f>
        <v>8.48</v>
      </c>
      <c r="N1931" s="13">
        <f>Raw_Data!L1931</f>
        <v>13</v>
      </c>
      <c r="O1931" s="13">
        <f>Raw_Data!M1931</f>
        <v>13</v>
      </c>
      <c r="P1931" s="13">
        <f t="shared" si="122"/>
        <v>0</v>
      </c>
      <c r="Q1931" s="13">
        <f>Raw_Data!O1931</f>
        <v>13</v>
      </c>
      <c r="R1931" s="16">
        <f t="shared" si="123"/>
        <v>100</v>
      </c>
      <c r="S1931" s="16">
        <f>Raw_Data!Q1931</f>
        <v>100</v>
      </c>
      <c r="T1931" s="17">
        <f>Raw_Data!R1931</f>
        <v>0.48</v>
      </c>
      <c r="U1931" s="13" t="str">
        <f>Raw_Data!S1931</f>
        <v>Low</v>
      </c>
      <c r="V1931" s="13" t="str">
        <f>Raw_Data!T1931</f>
        <v>Closed</v>
      </c>
    </row>
    <row r="1932" spans="1:22" x14ac:dyDescent="0.3">
      <c r="A1932" s="13" t="str">
        <f>Raw_Data!A1932</f>
        <v>EMP011</v>
      </c>
      <c r="B1932" s="13" t="str">
        <f>Raw_Data!B1932</f>
        <v>Karan Malhotra</v>
      </c>
      <c r="C1932" s="13" t="str">
        <f>Raw_Data!C1932</f>
        <v>Sales</v>
      </c>
      <c r="D1932" s="13" t="str">
        <f>Raw_Data!D1932</f>
        <v>Senior Executive</v>
      </c>
      <c r="E1932" s="13" t="str">
        <f>Raw_Data!E1932</f>
        <v>Kolkata</v>
      </c>
      <c r="F1932" s="13" t="str">
        <f>Raw_Data!F1932</f>
        <v>Sourav Das</v>
      </c>
      <c r="G1932" s="14">
        <f>DATE(VALUE(RIGHT(Raw_Data!G1932,4)),VALUE(MID(Raw_Data!G1932,4,2)),VALUE(LEFT(Raw_Data!G1932,2)))</f>
        <v>46225</v>
      </c>
      <c r="H1932" s="13" t="str">
        <f t="shared" si="120"/>
        <v>Jul-2026</v>
      </c>
      <c r="I1932" s="13" t="str">
        <f t="shared" si="121"/>
        <v>Wed</v>
      </c>
      <c r="J1932" s="13" t="str">
        <f>Raw_Data!H1932</f>
        <v>Present</v>
      </c>
      <c r="K1932" s="15">
        <f>IF(Raw_Data!I1932="","",TIMEVALUE(Raw_Data!I1932))</f>
        <v>0.38819444444444445</v>
      </c>
      <c r="L1932" s="15">
        <f>IF(Raw_Data!J1932="","",TIMEVALUE(Raw_Data!J1932))</f>
        <v>0.72569444444444442</v>
      </c>
      <c r="M1932" s="13">
        <f>Raw_Data!K1932</f>
        <v>8.1</v>
      </c>
      <c r="N1932" s="13">
        <f>Raw_Data!L1932</f>
        <v>22</v>
      </c>
      <c r="O1932" s="13">
        <f>Raw_Data!M1932</f>
        <v>22</v>
      </c>
      <c r="P1932" s="13">
        <f t="shared" si="122"/>
        <v>0</v>
      </c>
      <c r="Q1932" s="13">
        <f>Raw_Data!O1932</f>
        <v>22</v>
      </c>
      <c r="R1932" s="16">
        <f t="shared" si="123"/>
        <v>100</v>
      </c>
      <c r="S1932" s="16">
        <f>Raw_Data!Q1932</f>
        <v>100</v>
      </c>
      <c r="T1932" s="17">
        <f>Raw_Data!R1932</f>
        <v>0.1</v>
      </c>
      <c r="U1932" s="13" t="str">
        <f>Raw_Data!S1932</f>
        <v>Low</v>
      </c>
      <c r="V1932" s="13" t="str">
        <f>Raw_Data!T1932</f>
        <v>Closed</v>
      </c>
    </row>
    <row r="1933" spans="1:22" x14ac:dyDescent="0.3">
      <c r="A1933" s="13" t="str">
        <f>Raw_Data!A1933</f>
        <v>EMP012</v>
      </c>
      <c r="B1933" s="13" t="str">
        <f>Raw_Data!B1933</f>
        <v>Tanya Bose</v>
      </c>
      <c r="C1933" s="13" t="str">
        <f>Raw_Data!C1933</f>
        <v>HR</v>
      </c>
      <c r="D1933" s="13" t="str">
        <f>Raw_Data!D1933</f>
        <v>HR Executive</v>
      </c>
      <c r="E1933" s="13" t="str">
        <f>Raw_Data!E1933</f>
        <v>Kolkata</v>
      </c>
      <c r="F1933" s="13" t="str">
        <f>Raw_Data!F1933</f>
        <v>Ritu Ghosh</v>
      </c>
      <c r="G1933" s="14">
        <f>DATE(VALUE(RIGHT(Raw_Data!G1933,4)),VALUE(MID(Raw_Data!G1933,4,2)),VALUE(LEFT(Raw_Data!G1933,2)))</f>
        <v>46225</v>
      </c>
      <c r="H1933" s="13" t="str">
        <f t="shared" si="120"/>
        <v>Jul-2026</v>
      </c>
      <c r="I1933" s="13" t="str">
        <f t="shared" si="121"/>
        <v>Wed</v>
      </c>
      <c r="J1933" s="13" t="str">
        <f>Raw_Data!H1933</f>
        <v>Present</v>
      </c>
      <c r="K1933" s="15">
        <f>IF(Raw_Data!I1933="","",TIMEVALUE(Raw_Data!I1933))</f>
        <v>0.38472222222222224</v>
      </c>
      <c r="L1933" s="15">
        <f>IF(Raw_Data!J1933="","",TIMEVALUE(Raw_Data!J1933))</f>
        <v>0.6875</v>
      </c>
      <c r="M1933" s="13">
        <f>Raw_Data!K1933</f>
        <v>7.27</v>
      </c>
      <c r="N1933" s="13">
        <f>Raw_Data!L1933</f>
        <v>16</v>
      </c>
      <c r="O1933" s="13">
        <f>Raw_Data!M1933</f>
        <v>11</v>
      </c>
      <c r="P1933" s="13">
        <f t="shared" si="122"/>
        <v>5</v>
      </c>
      <c r="Q1933" s="13">
        <f>Raw_Data!O1933</f>
        <v>16</v>
      </c>
      <c r="R1933" s="16">
        <f t="shared" si="123"/>
        <v>68.75</v>
      </c>
      <c r="S1933" s="16">
        <f>Raw_Data!Q1933</f>
        <v>68.8</v>
      </c>
      <c r="T1933" s="17">
        <f>Raw_Data!R1933</f>
        <v>0</v>
      </c>
      <c r="U1933" s="13" t="str">
        <f>Raw_Data!S1933</f>
        <v>Medium</v>
      </c>
      <c r="V1933" s="13" t="str">
        <f>Raw_Data!T1933</f>
        <v>Pending</v>
      </c>
    </row>
    <row r="1934" spans="1:22" x14ac:dyDescent="0.3">
      <c r="A1934" s="13" t="str">
        <f>Raw_Data!A1934</f>
        <v>EMP013</v>
      </c>
      <c r="B1934" s="13" t="str">
        <f>Raw_Data!B1934</f>
        <v>Aditya Jain</v>
      </c>
      <c r="C1934" s="13" t="str">
        <f>Raw_Data!C1934</f>
        <v>Customer Support</v>
      </c>
      <c r="D1934" s="13" t="str">
        <f>Raw_Data!D1934</f>
        <v>Support Executive</v>
      </c>
      <c r="E1934" s="13" t="str">
        <f>Raw_Data!E1934</f>
        <v>Kolkata</v>
      </c>
      <c r="F1934" s="13" t="str">
        <f>Raw_Data!F1934</f>
        <v>Ritu Ghosh</v>
      </c>
      <c r="G1934" s="14">
        <f>DATE(VALUE(RIGHT(Raw_Data!G1934,4)),VALUE(MID(Raw_Data!G1934,4,2)),VALUE(LEFT(Raw_Data!G1934,2)))</f>
        <v>46225</v>
      </c>
      <c r="H1934" s="13" t="str">
        <f t="shared" si="120"/>
        <v>Jul-2026</v>
      </c>
      <c r="I1934" s="13" t="str">
        <f t="shared" si="121"/>
        <v>Wed</v>
      </c>
      <c r="J1934" s="13" t="str">
        <f>Raw_Data!H1934</f>
        <v>Leave</v>
      </c>
      <c r="K1934" s="15" t="str">
        <f>IF(Raw_Data!I1934="","",TIMEVALUE(Raw_Data!I1934))</f>
        <v/>
      </c>
      <c r="L1934" s="15" t="str">
        <f>IF(Raw_Data!J1934="","",TIMEVALUE(Raw_Data!J1934))</f>
        <v/>
      </c>
      <c r="M1934" s="13">
        <f>Raw_Data!K1934</f>
        <v>0</v>
      </c>
      <c r="N1934" s="13">
        <f>Raw_Data!L1934</f>
        <v>0</v>
      </c>
      <c r="O1934" s="13">
        <f>Raw_Data!M1934</f>
        <v>0</v>
      </c>
      <c r="P1934" s="13">
        <f t="shared" si="122"/>
        <v>0</v>
      </c>
      <c r="Q1934" s="13">
        <f>Raw_Data!O1934</f>
        <v>0</v>
      </c>
      <c r="R1934" s="16">
        <f t="shared" si="123"/>
        <v>0</v>
      </c>
      <c r="S1934" s="16">
        <f>Raw_Data!Q1934</f>
        <v>0</v>
      </c>
      <c r="T1934" s="17">
        <f>Raw_Data!R1934</f>
        <v>0</v>
      </c>
      <c r="U1934" s="13" t="str">
        <f>Raw_Data!S1934</f>
        <v>Low</v>
      </c>
      <c r="V1934" s="13" t="str">
        <f>Raw_Data!T1934</f>
        <v>Closed</v>
      </c>
    </row>
    <row r="1935" spans="1:22" x14ac:dyDescent="0.3">
      <c r="A1935" s="13" t="str">
        <f>Raw_Data!A1935</f>
        <v>EMP014</v>
      </c>
      <c r="B1935" s="13" t="str">
        <f>Raw_Data!B1935</f>
        <v>Neha Agarwal</v>
      </c>
      <c r="C1935" s="13" t="str">
        <f>Raw_Data!C1935</f>
        <v>Customer Support</v>
      </c>
      <c r="D1935" s="13" t="str">
        <f>Raw_Data!D1935</f>
        <v>Support Executive</v>
      </c>
      <c r="E1935" s="13" t="str">
        <f>Raw_Data!E1935</f>
        <v>Kolkata</v>
      </c>
      <c r="F1935" s="13" t="str">
        <f>Raw_Data!F1935</f>
        <v>Ritu Ghosh</v>
      </c>
      <c r="G1935" s="14">
        <f>DATE(VALUE(RIGHT(Raw_Data!G1935,4)),VALUE(MID(Raw_Data!G1935,4,2)),VALUE(LEFT(Raw_Data!G1935,2)))</f>
        <v>46225</v>
      </c>
      <c r="H1935" s="13" t="str">
        <f t="shared" si="120"/>
        <v>Jul-2026</v>
      </c>
      <c r="I1935" s="13" t="str">
        <f t="shared" si="121"/>
        <v>Wed</v>
      </c>
      <c r="J1935" s="13" t="str">
        <f>Raw_Data!H1935</f>
        <v>Late</v>
      </c>
      <c r="K1935" s="15">
        <f>IF(Raw_Data!I1935="","",TIMEVALUE(Raw_Data!I1935))</f>
        <v>0.43680555555555556</v>
      </c>
      <c r="L1935" s="15">
        <f>IF(Raw_Data!J1935="","",TIMEVALUE(Raw_Data!J1935))</f>
        <v>0.76597222222222228</v>
      </c>
      <c r="M1935" s="13">
        <f>Raw_Data!K1935</f>
        <v>7.9</v>
      </c>
      <c r="N1935" s="13">
        <f>Raw_Data!L1935</f>
        <v>26</v>
      </c>
      <c r="O1935" s="13">
        <f>Raw_Data!M1935</f>
        <v>23</v>
      </c>
      <c r="P1935" s="13">
        <f t="shared" si="122"/>
        <v>3</v>
      </c>
      <c r="Q1935" s="13">
        <f>Raw_Data!O1935</f>
        <v>26</v>
      </c>
      <c r="R1935" s="16">
        <f t="shared" si="123"/>
        <v>88.461538461538453</v>
      </c>
      <c r="S1935" s="16">
        <f>Raw_Data!Q1935</f>
        <v>88.5</v>
      </c>
      <c r="T1935" s="17">
        <f>Raw_Data!R1935</f>
        <v>0</v>
      </c>
      <c r="U1935" s="13" t="str">
        <f>Raw_Data!S1935</f>
        <v>High</v>
      </c>
      <c r="V1935" s="13" t="str">
        <f>Raw_Data!T1935</f>
        <v>In Progress</v>
      </c>
    </row>
    <row r="1936" spans="1:22" x14ac:dyDescent="0.3">
      <c r="A1936" s="13" t="str">
        <f>Raw_Data!A1936</f>
        <v>EMP015</v>
      </c>
      <c r="B1936" s="13" t="str">
        <f>Raw_Data!B1936</f>
        <v>Siddharth Roy</v>
      </c>
      <c r="C1936" s="13" t="str">
        <f>Raw_Data!C1936</f>
        <v>Customer Support</v>
      </c>
      <c r="D1936" s="13" t="str">
        <f>Raw_Data!D1936</f>
        <v>Senior Executive</v>
      </c>
      <c r="E1936" s="13" t="str">
        <f>Raw_Data!E1936</f>
        <v>Kolkata</v>
      </c>
      <c r="F1936" s="13" t="str">
        <f>Raw_Data!F1936</f>
        <v>Ritu Ghosh</v>
      </c>
      <c r="G1936" s="14">
        <f>DATE(VALUE(RIGHT(Raw_Data!G1936,4)),VALUE(MID(Raw_Data!G1936,4,2)),VALUE(LEFT(Raw_Data!G1936,2)))</f>
        <v>46225</v>
      </c>
      <c r="H1936" s="13" t="str">
        <f t="shared" si="120"/>
        <v>Jul-2026</v>
      </c>
      <c r="I1936" s="13" t="str">
        <f t="shared" si="121"/>
        <v>Wed</v>
      </c>
      <c r="J1936" s="13" t="str">
        <f>Raw_Data!H1936</f>
        <v>Present</v>
      </c>
      <c r="K1936" s="15">
        <f>IF(Raw_Data!I1936="","",TIMEVALUE(Raw_Data!I1936))</f>
        <v>0.38819444444444445</v>
      </c>
      <c r="L1936" s="15">
        <f>IF(Raw_Data!J1936="","",TIMEVALUE(Raw_Data!J1936))</f>
        <v>0.77986111111111112</v>
      </c>
      <c r="M1936" s="13">
        <f>Raw_Data!K1936</f>
        <v>9.41</v>
      </c>
      <c r="N1936" s="13">
        <f>Raw_Data!L1936</f>
        <v>30</v>
      </c>
      <c r="O1936" s="13">
        <f>Raw_Data!M1936</f>
        <v>30</v>
      </c>
      <c r="P1936" s="13">
        <f t="shared" si="122"/>
        <v>0</v>
      </c>
      <c r="Q1936" s="13">
        <f>Raw_Data!O1936</f>
        <v>30</v>
      </c>
      <c r="R1936" s="16">
        <f t="shared" si="123"/>
        <v>100</v>
      </c>
      <c r="S1936" s="16">
        <f>Raw_Data!Q1936</f>
        <v>100</v>
      </c>
      <c r="T1936" s="17">
        <f>Raw_Data!R1936</f>
        <v>1.41</v>
      </c>
      <c r="U1936" s="13" t="str">
        <f>Raw_Data!S1936</f>
        <v>Low</v>
      </c>
      <c r="V1936" s="13" t="str">
        <f>Raw_Data!T1936</f>
        <v>Closed</v>
      </c>
    </row>
    <row r="1937" spans="1:22" x14ac:dyDescent="0.3">
      <c r="A1937" s="13" t="str">
        <f>Raw_Data!A1937</f>
        <v>EMP016</v>
      </c>
      <c r="B1937" s="13" t="str">
        <f>Raw_Data!B1937</f>
        <v>Pooja Saha</v>
      </c>
      <c r="C1937" s="13" t="str">
        <f>Raw_Data!C1937</f>
        <v>Operations</v>
      </c>
      <c r="D1937" s="13" t="str">
        <f>Raw_Data!D1937</f>
        <v>Process Executive</v>
      </c>
      <c r="E1937" s="13" t="str">
        <f>Raw_Data!E1937</f>
        <v>Durgapur</v>
      </c>
      <c r="F1937" s="13" t="str">
        <f>Raw_Data!F1937</f>
        <v>Amit Roy</v>
      </c>
      <c r="G1937" s="14">
        <f>DATE(VALUE(RIGHT(Raw_Data!G1937,4)),VALUE(MID(Raw_Data!G1937,4,2)),VALUE(LEFT(Raw_Data!G1937,2)))</f>
        <v>46225</v>
      </c>
      <c r="H1937" s="13" t="str">
        <f t="shared" si="120"/>
        <v>Jul-2026</v>
      </c>
      <c r="I1937" s="13" t="str">
        <f t="shared" si="121"/>
        <v>Wed</v>
      </c>
      <c r="J1937" s="13" t="str">
        <f>Raw_Data!H1937</f>
        <v>Late</v>
      </c>
      <c r="K1937" s="15">
        <f>IF(Raw_Data!I1937="","",TIMEVALUE(Raw_Data!I1937))</f>
        <v>0.47638888888888886</v>
      </c>
      <c r="L1937" s="15">
        <f>IF(Raw_Data!J1937="","",TIMEVALUE(Raw_Data!J1937))</f>
        <v>0.81458333333333333</v>
      </c>
      <c r="M1937" s="13">
        <f>Raw_Data!K1937</f>
        <v>8.1300000000000008</v>
      </c>
      <c r="N1937" s="13">
        <f>Raw_Data!L1937</f>
        <v>21</v>
      </c>
      <c r="O1937" s="13">
        <f>Raw_Data!M1937</f>
        <v>19</v>
      </c>
      <c r="P1937" s="13">
        <f t="shared" si="122"/>
        <v>2</v>
      </c>
      <c r="Q1937" s="13">
        <f>Raw_Data!O1937</f>
        <v>21</v>
      </c>
      <c r="R1937" s="16">
        <f t="shared" si="123"/>
        <v>90.476190476190482</v>
      </c>
      <c r="S1937" s="16">
        <f>Raw_Data!Q1937</f>
        <v>90.5</v>
      </c>
      <c r="T1937" s="17">
        <f>Raw_Data!R1937</f>
        <v>0.13</v>
      </c>
      <c r="U1937" s="13" t="str">
        <f>Raw_Data!S1937</f>
        <v>Low</v>
      </c>
      <c r="V1937" s="13" t="str">
        <f>Raw_Data!T1937</f>
        <v>In Progress</v>
      </c>
    </row>
    <row r="1938" spans="1:22" x14ac:dyDescent="0.3">
      <c r="A1938" s="13" t="str">
        <f>Raw_Data!A1938</f>
        <v>EMP017</v>
      </c>
      <c r="B1938" s="13" t="str">
        <f>Raw_Data!B1938</f>
        <v>Abhishek Paul</v>
      </c>
      <c r="C1938" s="13" t="str">
        <f>Raw_Data!C1938</f>
        <v>Operations</v>
      </c>
      <c r="D1938" s="13" t="str">
        <f>Raw_Data!D1938</f>
        <v>Process Executive</v>
      </c>
      <c r="E1938" s="13" t="str">
        <f>Raw_Data!E1938</f>
        <v>Durgapur</v>
      </c>
      <c r="F1938" s="13" t="str">
        <f>Raw_Data!F1938</f>
        <v>Amit Roy</v>
      </c>
      <c r="G1938" s="14">
        <f>DATE(VALUE(RIGHT(Raw_Data!G1938,4)),VALUE(MID(Raw_Data!G1938,4,2)),VALUE(LEFT(Raw_Data!G1938,2)))</f>
        <v>46225</v>
      </c>
      <c r="H1938" s="13" t="str">
        <f t="shared" si="120"/>
        <v>Jul-2026</v>
      </c>
      <c r="I1938" s="13" t="str">
        <f t="shared" si="121"/>
        <v>Wed</v>
      </c>
      <c r="J1938" s="13" t="str">
        <f>Raw_Data!H1938</f>
        <v>Present</v>
      </c>
      <c r="K1938" s="15">
        <f>IF(Raw_Data!I1938="","",TIMEVALUE(Raw_Data!I1938))</f>
        <v>0.38541666666666669</v>
      </c>
      <c r="L1938" s="15">
        <f>IF(Raw_Data!J1938="","",TIMEVALUE(Raw_Data!J1938))</f>
        <v>0.70416666666666672</v>
      </c>
      <c r="M1938" s="13">
        <f>Raw_Data!K1938</f>
        <v>7.65</v>
      </c>
      <c r="N1938" s="13">
        <f>Raw_Data!L1938</f>
        <v>24</v>
      </c>
      <c r="O1938" s="13">
        <f>Raw_Data!M1938</f>
        <v>20</v>
      </c>
      <c r="P1938" s="13">
        <f t="shared" si="122"/>
        <v>4</v>
      </c>
      <c r="Q1938" s="13">
        <f>Raw_Data!O1938</f>
        <v>24</v>
      </c>
      <c r="R1938" s="16">
        <f t="shared" si="123"/>
        <v>83.333333333333343</v>
      </c>
      <c r="S1938" s="16">
        <f>Raw_Data!Q1938</f>
        <v>83.3</v>
      </c>
      <c r="T1938" s="17">
        <f>Raw_Data!R1938</f>
        <v>0</v>
      </c>
      <c r="U1938" s="13" t="str">
        <f>Raw_Data!S1938</f>
        <v>Medium</v>
      </c>
      <c r="V1938" s="13" t="str">
        <f>Raw_Data!T1938</f>
        <v>Pending</v>
      </c>
    </row>
    <row r="1939" spans="1:22" x14ac:dyDescent="0.3">
      <c r="A1939" s="13" t="str">
        <f>Raw_Data!A1939</f>
        <v>EMP018</v>
      </c>
      <c r="B1939" s="13" t="str">
        <f>Raw_Data!B1939</f>
        <v>Nandini Ghosh</v>
      </c>
      <c r="C1939" s="13" t="str">
        <f>Raw_Data!C1939</f>
        <v>Finance</v>
      </c>
      <c r="D1939" s="13" t="str">
        <f>Raw_Data!D1939</f>
        <v>Finance Executive</v>
      </c>
      <c r="E1939" s="13" t="str">
        <f>Raw_Data!E1939</f>
        <v>Durgapur</v>
      </c>
      <c r="F1939" s="13" t="str">
        <f>Raw_Data!F1939</f>
        <v>Neha Sen</v>
      </c>
      <c r="G1939" s="14">
        <f>DATE(VALUE(RIGHT(Raw_Data!G1939,4)),VALUE(MID(Raw_Data!G1939,4,2)),VALUE(LEFT(Raw_Data!G1939,2)))</f>
        <v>46225</v>
      </c>
      <c r="H1939" s="13" t="str">
        <f t="shared" si="120"/>
        <v>Jul-2026</v>
      </c>
      <c r="I1939" s="13" t="str">
        <f t="shared" si="121"/>
        <v>Wed</v>
      </c>
      <c r="J1939" s="13" t="str">
        <f>Raw_Data!H1939</f>
        <v>Late</v>
      </c>
      <c r="K1939" s="15">
        <f>IF(Raw_Data!I1939="","",TIMEVALUE(Raw_Data!I1939))</f>
        <v>0.43402777777777779</v>
      </c>
      <c r="L1939" s="15">
        <f>IF(Raw_Data!J1939="","",TIMEVALUE(Raw_Data!J1939))</f>
        <v>0.81805555555555554</v>
      </c>
      <c r="M1939" s="13">
        <f>Raw_Data!K1939</f>
        <v>9.2200000000000006</v>
      </c>
      <c r="N1939" s="13">
        <f>Raw_Data!L1939</f>
        <v>11</v>
      </c>
      <c r="O1939" s="13">
        <f>Raw_Data!M1939</f>
        <v>10</v>
      </c>
      <c r="P1939" s="13">
        <f t="shared" si="122"/>
        <v>1</v>
      </c>
      <c r="Q1939" s="13">
        <f>Raw_Data!O1939</f>
        <v>11</v>
      </c>
      <c r="R1939" s="16">
        <f t="shared" si="123"/>
        <v>90.909090909090907</v>
      </c>
      <c r="S1939" s="16">
        <f>Raw_Data!Q1939</f>
        <v>90.9</v>
      </c>
      <c r="T1939" s="17">
        <f>Raw_Data!R1939</f>
        <v>1.22</v>
      </c>
      <c r="U1939" s="13" t="str">
        <f>Raw_Data!S1939</f>
        <v>High</v>
      </c>
      <c r="V1939" s="13" t="str">
        <f>Raw_Data!T1939</f>
        <v>In Progress</v>
      </c>
    </row>
    <row r="1940" spans="1:22" x14ac:dyDescent="0.3">
      <c r="A1940" s="13" t="str">
        <f>Raw_Data!A1940</f>
        <v>EMP019</v>
      </c>
      <c r="B1940" s="13" t="str">
        <f>Raw_Data!B1940</f>
        <v>Manish Kumar</v>
      </c>
      <c r="C1940" s="13" t="str">
        <f>Raw_Data!C1940</f>
        <v>Sales</v>
      </c>
      <c r="D1940" s="13" t="str">
        <f>Raw_Data!D1940</f>
        <v>Sales Executive</v>
      </c>
      <c r="E1940" s="13" t="str">
        <f>Raw_Data!E1940</f>
        <v>Durgapur</v>
      </c>
      <c r="F1940" s="13" t="str">
        <f>Raw_Data!F1940</f>
        <v>Sourav Das</v>
      </c>
      <c r="G1940" s="14">
        <f>DATE(VALUE(RIGHT(Raw_Data!G1940,4)),VALUE(MID(Raw_Data!G1940,4,2)),VALUE(LEFT(Raw_Data!G1940,2)))</f>
        <v>46225</v>
      </c>
      <c r="H1940" s="13" t="str">
        <f t="shared" si="120"/>
        <v>Jul-2026</v>
      </c>
      <c r="I1940" s="13" t="str">
        <f t="shared" si="121"/>
        <v>Wed</v>
      </c>
      <c r="J1940" s="13" t="str">
        <f>Raw_Data!H1940</f>
        <v>Present</v>
      </c>
      <c r="K1940" s="15">
        <f>IF(Raw_Data!I1940="","",TIMEVALUE(Raw_Data!I1940))</f>
        <v>0.38611111111111113</v>
      </c>
      <c r="L1940" s="15">
        <f>IF(Raw_Data!J1940="","",TIMEVALUE(Raw_Data!J1940))</f>
        <v>0.74236111111111114</v>
      </c>
      <c r="M1940" s="13">
        <f>Raw_Data!K1940</f>
        <v>8.5500000000000007</v>
      </c>
      <c r="N1940" s="13">
        <f>Raw_Data!L1940</f>
        <v>12</v>
      </c>
      <c r="O1940" s="13">
        <f>Raw_Data!M1940</f>
        <v>11</v>
      </c>
      <c r="P1940" s="13">
        <f t="shared" si="122"/>
        <v>1</v>
      </c>
      <c r="Q1940" s="13">
        <f>Raw_Data!O1940</f>
        <v>12</v>
      </c>
      <c r="R1940" s="16">
        <f t="shared" si="123"/>
        <v>91.666666666666657</v>
      </c>
      <c r="S1940" s="16">
        <f>Raw_Data!Q1940</f>
        <v>91.7</v>
      </c>
      <c r="T1940" s="17">
        <f>Raw_Data!R1940</f>
        <v>0.55000000000000004</v>
      </c>
      <c r="U1940" s="13" t="str">
        <f>Raw_Data!S1940</f>
        <v>Medium</v>
      </c>
      <c r="V1940" s="13" t="str">
        <f>Raw_Data!T1940</f>
        <v>In Progress</v>
      </c>
    </row>
    <row r="1941" spans="1:22" x14ac:dyDescent="0.3">
      <c r="A1941" s="13" t="str">
        <f>Raw_Data!A1941</f>
        <v>EMP020</v>
      </c>
      <c r="B1941" s="13" t="str">
        <f>Raw_Data!B1941</f>
        <v>Riya Chatterjee</v>
      </c>
      <c r="C1941" s="13" t="str">
        <f>Raw_Data!C1941</f>
        <v>Customer Support</v>
      </c>
      <c r="D1941" s="13" t="str">
        <f>Raw_Data!D1941</f>
        <v>Support Executive</v>
      </c>
      <c r="E1941" s="13" t="str">
        <f>Raw_Data!E1941</f>
        <v>Durgapur</v>
      </c>
      <c r="F1941" s="13" t="str">
        <f>Raw_Data!F1941</f>
        <v>Ritu Ghosh</v>
      </c>
      <c r="G1941" s="14">
        <f>DATE(VALUE(RIGHT(Raw_Data!G1941,4)),VALUE(MID(Raw_Data!G1941,4,2)),VALUE(LEFT(Raw_Data!G1941,2)))</f>
        <v>46225</v>
      </c>
      <c r="H1941" s="13" t="str">
        <f t="shared" si="120"/>
        <v>Jul-2026</v>
      </c>
      <c r="I1941" s="13" t="str">
        <f t="shared" si="121"/>
        <v>Wed</v>
      </c>
      <c r="J1941" s="13" t="str">
        <f>Raw_Data!H1941</f>
        <v>Present</v>
      </c>
      <c r="K1941" s="15">
        <f>IF(Raw_Data!I1941="","",TIMEVALUE(Raw_Data!I1941))</f>
        <v>0.38124999999999998</v>
      </c>
      <c r="L1941" s="15">
        <f>IF(Raw_Data!J1941="","",TIMEVALUE(Raw_Data!J1941))</f>
        <v>0.71319444444444446</v>
      </c>
      <c r="M1941" s="13">
        <f>Raw_Data!K1941</f>
        <v>7.97</v>
      </c>
      <c r="N1941" s="13">
        <f>Raw_Data!L1941</f>
        <v>24</v>
      </c>
      <c r="O1941" s="13">
        <f>Raw_Data!M1941</f>
        <v>24</v>
      </c>
      <c r="P1941" s="13">
        <f t="shared" si="122"/>
        <v>0</v>
      </c>
      <c r="Q1941" s="13">
        <f>Raw_Data!O1941</f>
        <v>24</v>
      </c>
      <c r="R1941" s="16">
        <f t="shared" si="123"/>
        <v>100</v>
      </c>
      <c r="S1941" s="16">
        <f>Raw_Data!Q1941</f>
        <v>100</v>
      </c>
      <c r="T1941" s="17">
        <f>Raw_Data!R1941</f>
        <v>0</v>
      </c>
      <c r="U1941" s="13" t="str">
        <f>Raw_Data!S1941</f>
        <v>Low</v>
      </c>
      <c r="V1941" s="13" t="str">
        <f>Raw_Data!T1941</f>
        <v>Closed</v>
      </c>
    </row>
    <row r="1942" spans="1:22" x14ac:dyDescent="0.3">
      <c r="A1942" s="13" t="str">
        <f>Raw_Data!A1942</f>
        <v>EMP001</v>
      </c>
      <c r="B1942" s="13" t="str">
        <f>Raw_Data!B1942</f>
        <v>Aarav Sharma</v>
      </c>
      <c r="C1942" s="13" t="str">
        <f>Raw_Data!C1942</f>
        <v>Operations</v>
      </c>
      <c r="D1942" s="13" t="str">
        <f>Raw_Data!D1942</f>
        <v>MIS Executive</v>
      </c>
      <c r="E1942" s="13" t="str">
        <f>Raw_Data!E1942</f>
        <v>Kolkata</v>
      </c>
      <c r="F1942" s="13" t="str">
        <f>Raw_Data!F1942</f>
        <v>Amit Roy</v>
      </c>
      <c r="G1942" s="14">
        <f>DATE(VALUE(RIGHT(Raw_Data!G1942,4)),VALUE(MID(Raw_Data!G1942,4,2)),VALUE(LEFT(Raw_Data!G1942,2)))</f>
        <v>46226</v>
      </c>
      <c r="H1942" s="13" t="str">
        <f t="shared" si="120"/>
        <v>Jul-2026</v>
      </c>
      <c r="I1942" s="13" t="str">
        <f t="shared" si="121"/>
        <v>Thu</v>
      </c>
      <c r="J1942" s="13" t="str">
        <f>Raw_Data!H1942</f>
        <v>Present</v>
      </c>
      <c r="K1942" s="15">
        <f>IF(Raw_Data!I1942="","",TIMEVALUE(Raw_Data!I1942))</f>
        <v>0.42499999999999999</v>
      </c>
      <c r="L1942" s="15">
        <f>IF(Raw_Data!J1942="","",TIMEVALUE(Raw_Data!J1942))</f>
        <v>0.73333333333333328</v>
      </c>
      <c r="M1942" s="13">
        <f>Raw_Data!K1942</f>
        <v>7.4</v>
      </c>
      <c r="N1942" s="13">
        <f>Raw_Data!L1942</f>
        <v>25</v>
      </c>
      <c r="O1942" s="13">
        <f>Raw_Data!M1942</f>
        <v>17</v>
      </c>
      <c r="P1942" s="13">
        <f t="shared" si="122"/>
        <v>8</v>
      </c>
      <c r="Q1942" s="13">
        <f>Raw_Data!O1942</f>
        <v>25</v>
      </c>
      <c r="R1942" s="16">
        <f t="shared" si="123"/>
        <v>68</v>
      </c>
      <c r="S1942" s="16">
        <f>Raw_Data!Q1942</f>
        <v>68</v>
      </c>
      <c r="T1942" s="17">
        <f>Raw_Data!R1942</f>
        <v>0</v>
      </c>
      <c r="U1942" s="13" t="str">
        <f>Raw_Data!S1942</f>
        <v>Low</v>
      </c>
      <c r="V1942" s="13" t="str">
        <f>Raw_Data!T1942</f>
        <v>Backlog</v>
      </c>
    </row>
    <row r="1943" spans="1:22" x14ac:dyDescent="0.3">
      <c r="A1943" s="13" t="str">
        <f>Raw_Data!A1943</f>
        <v>EMP002</v>
      </c>
      <c r="B1943" s="13" t="str">
        <f>Raw_Data!B1943</f>
        <v>Priya Singh</v>
      </c>
      <c r="C1943" s="13" t="str">
        <f>Raw_Data!C1943</f>
        <v>Operations</v>
      </c>
      <c r="D1943" s="13" t="str">
        <f>Raw_Data!D1943</f>
        <v>Process Executive</v>
      </c>
      <c r="E1943" s="13" t="str">
        <f>Raw_Data!E1943</f>
        <v>Kolkata</v>
      </c>
      <c r="F1943" s="13" t="str">
        <f>Raw_Data!F1943</f>
        <v>Amit Roy</v>
      </c>
      <c r="G1943" s="14">
        <f>DATE(VALUE(RIGHT(Raw_Data!G1943,4)),VALUE(MID(Raw_Data!G1943,4,2)),VALUE(LEFT(Raw_Data!G1943,2)))</f>
        <v>46226</v>
      </c>
      <c r="H1943" s="13" t="str">
        <f t="shared" si="120"/>
        <v>Jul-2026</v>
      </c>
      <c r="I1943" s="13" t="str">
        <f t="shared" si="121"/>
        <v>Thu</v>
      </c>
      <c r="J1943" s="13" t="str">
        <f>Raw_Data!H1943</f>
        <v>Present</v>
      </c>
      <c r="K1943" s="15">
        <f>IF(Raw_Data!I1943="","",TIMEVALUE(Raw_Data!I1943))</f>
        <v>0.42291666666666666</v>
      </c>
      <c r="L1943" s="15">
        <f>IF(Raw_Data!J1943="","",TIMEVALUE(Raw_Data!J1943))</f>
        <v>0.77222222222222225</v>
      </c>
      <c r="M1943" s="13">
        <f>Raw_Data!K1943</f>
        <v>8.39</v>
      </c>
      <c r="N1943" s="13">
        <f>Raw_Data!L1943</f>
        <v>24</v>
      </c>
      <c r="O1943" s="13">
        <f>Raw_Data!M1943</f>
        <v>23</v>
      </c>
      <c r="P1943" s="13">
        <f t="shared" si="122"/>
        <v>1</v>
      </c>
      <c r="Q1943" s="13">
        <f>Raw_Data!O1943</f>
        <v>24</v>
      </c>
      <c r="R1943" s="16">
        <f t="shared" si="123"/>
        <v>95.833333333333343</v>
      </c>
      <c r="S1943" s="16">
        <f>Raw_Data!Q1943</f>
        <v>95.8</v>
      </c>
      <c r="T1943" s="17">
        <f>Raw_Data!R1943</f>
        <v>0.39</v>
      </c>
      <c r="U1943" s="13" t="str">
        <f>Raw_Data!S1943</f>
        <v>Low</v>
      </c>
      <c r="V1943" s="13" t="str">
        <f>Raw_Data!T1943</f>
        <v>In Progress</v>
      </c>
    </row>
    <row r="1944" spans="1:22" x14ac:dyDescent="0.3">
      <c r="A1944" s="13" t="str">
        <f>Raw_Data!A1944</f>
        <v>EMP003</v>
      </c>
      <c r="B1944" s="13" t="str">
        <f>Raw_Data!B1944</f>
        <v>Rahul Verma</v>
      </c>
      <c r="C1944" s="13" t="str">
        <f>Raw_Data!C1944</f>
        <v>Operations</v>
      </c>
      <c r="D1944" s="13" t="str">
        <f>Raw_Data!D1944</f>
        <v>Process Executive</v>
      </c>
      <c r="E1944" s="13" t="str">
        <f>Raw_Data!E1944</f>
        <v>Kolkata</v>
      </c>
      <c r="F1944" s="13" t="str">
        <f>Raw_Data!F1944</f>
        <v>Amit Roy</v>
      </c>
      <c r="G1944" s="14">
        <f>DATE(VALUE(RIGHT(Raw_Data!G1944,4)),VALUE(MID(Raw_Data!G1944,4,2)),VALUE(LEFT(Raw_Data!G1944,2)))</f>
        <v>46226</v>
      </c>
      <c r="H1944" s="13" t="str">
        <f t="shared" si="120"/>
        <v>Jul-2026</v>
      </c>
      <c r="I1944" s="13" t="str">
        <f t="shared" si="121"/>
        <v>Thu</v>
      </c>
      <c r="J1944" s="13" t="str">
        <f>Raw_Data!H1944</f>
        <v>Present</v>
      </c>
      <c r="K1944" s="15">
        <f>IF(Raw_Data!I1944="","",TIMEVALUE(Raw_Data!I1944))</f>
        <v>0.37638888888888888</v>
      </c>
      <c r="L1944" s="15">
        <f>IF(Raw_Data!J1944="","",TIMEVALUE(Raw_Data!J1944))</f>
        <v>0.70694444444444449</v>
      </c>
      <c r="M1944" s="13">
        <f>Raw_Data!K1944</f>
        <v>7.94</v>
      </c>
      <c r="N1944" s="13">
        <f>Raw_Data!L1944</f>
        <v>19</v>
      </c>
      <c r="O1944" s="13">
        <f>Raw_Data!M1944</f>
        <v>17</v>
      </c>
      <c r="P1944" s="13">
        <f t="shared" si="122"/>
        <v>2</v>
      </c>
      <c r="Q1944" s="13">
        <f>Raw_Data!O1944</f>
        <v>19</v>
      </c>
      <c r="R1944" s="16">
        <f t="shared" si="123"/>
        <v>89.473684210526315</v>
      </c>
      <c r="S1944" s="16">
        <f>Raw_Data!Q1944</f>
        <v>89.5</v>
      </c>
      <c r="T1944" s="17">
        <f>Raw_Data!R1944</f>
        <v>0</v>
      </c>
      <c r="U1944" s="13" t="str">
        <f>Raw_Data!S1944</f>
        <v>High</v>
      </c>
      <c r="V1944" s="13" t="str">
        <f>Raw_Data!T1944</f>
        <v>In Progress</v>
      </c>
    </row>
    <row r="1945" spans="1:22" x14ac:dyDescent="0.3">
      <c r="A1945" s="13" t="str">
        <f>Raw_Data!A1945</f>
        <v>EMP004</v>
      </c>
      <c r="B1945" s="13" t="str">
        <f>Raw_Data!B1945</f>
        <v>Sneha Das</v>
      </c>
      <c r="C1945" s="13" t="str">
        <f>Raw_Data!C1945</f>
        <v>Operations</v>
      </c>
      <c r="D1945" s="13" t="str">
        <f>Raw_Data!D1945</f>
        <v>Senior Executive</v>
      </c>
      <c r="E1945" s="13" t="str">
        <f>Raw_Data!E1945</f>
        <v>Kolkata</v>
      </c>
      <c r="F1945" s="13" t="str">
        <f>Raw_Data!F1945</f>
        <v>Amit Roy</v>
      </c>
      <c r="G1945" s="14">
        <f>DATE(VALUE(RIGHT(Raw_Data!G1945,4)),VALUE(MID(Raw_Data!G1945,4,2)),VALUE(LEFT(Raw_Data!G1945,2)))</f>
        <v>46226</v>
      </c>
      <c r="H1945" s="13" t="str">
        <f t="shared" si="120"/>
        <v>Jul-2026</v>
      </c>
      <c r="I1945" s="13" t="str">
        <f t="shared" si="121"/>
        <v>Thu</v>
      </c>
      <c r="J1945" s="13" t="str">
        <f>Raw_Data!H1945</f>
        <v>Present</v>
      </c>
      <c r="K1945" s="15">
        <f>IF(Raw_Data!I1945="","",TIMEVALUE(Raw_Data!I1945))</f>
        <v>0.37569444444444444</v>
      </c>
      <c r="L1945" s="15">
        <f>IF(Raw_Data!J1945="","",TIMEVALUE(Raw_Data!J1945))</f>
        <v>0.72847222222222219</v>
      </c>
      <c r="M1945" s="13">
        <f>Raw_Data!K1945</f>
        <v>8.48</v>
      </c>
      <c r="N1945" s="13">
        <f>Raw_Data!L1945</f>
        <v>28</v>
      </c>
      <c r="O1945" s="13">
        <f>Raw_Data!M1945</f>
        <v>21</v>
      </c>
      <c r="P1945" s="13">
        <f t="shared" si="122"/>
        <v>7</v>
      </c>
      <c r="Q1945" s="13">
        <f>Raw_Data!O1945</f>
        <v>28</v>
      </c>
      <c r="R1945" s="16">
        <f t="shared" si="123"/>
        <v>75</v>
      </c>
      <c r="S1945" s="16">
        <f>Raw_Data!Q1945</f>
        <v>75</v>
      </c>
      <c r="T1945" s="17">
        <f>Raw_Data!R1945</f>
        <v>0.48</v>
      </c>
      <c r="U1945" s="13" t="str">
        <f>Raw_Data!S1945</f>
        <v>High</v>
      </c>
      <c r="V1945" s="13" t="str">
        <f>Raw_Data!T1945</f>
        <v>Pending</v>
      </c>
    </row>
    <row r="1946" spans="1:22" x14ac:dyDescent="0.3">
      <c r="A1946" s="13" t="str">
        <f>Raw_Data!A1946</f>
        <v>EMP005</v>
      </c>
      <c r="B1946" s="13" t="str">
        <f>Raw_Data!B1946</f>
        <v>Vikram Patel</v>
      </c>
      <c r="C1946" s="13" t="str">
        <f>Raw_Data!C1946</f>
        <v>Operations</v>
      </c>
      <c r="D1946" s="13" t="str">
        <f>Raw_Data!D1946</f>
        <v>Process Executive</v>
      </c>
      <c r="E1946" s="13" t="str">
        <f>Raw_Data!E1946</f>
        <v>Kolkata</v>
      </c>
      <c r="F1946" s="13" t="str">
        <f>Raw_Data!F1946</f>
        <v>Amit Roy</v>
      </c>
      <c r="G1946" s="14">
        <f>DATE(VALUE(RIGHT(Raw_Data!G1946,4)),VALUE(MID(Raw_Data!G1946,4,2)),VALUE(LEFT(Raw_Data!G1946,2)))</f>
        <v>46226</v>
      </c>
      <c r="H1946" s="13" t="str">
        <f t="shared" si="120"/>
        <v>Jul-2026</v>
      </c>
      <c r="I1946" s="13" t="str">
        <f t="shared" si="121"/>
        <v>Thu</v>
      </c>
      <c r="J1946" s="13" t="str">
        <f>Raw_Data!H1946</f>
        <v>Present</v>
      </c>
      <c r="K1946" s="15">
        <f>IF(Raw_Data!I1946="","",TIMEVALUE(Raw_Data!I1946))</f>
        <v>0.42777777777777776</v>
      </c>
      <c r="L1946" s="15">
        <f>IF(Raw_Data!J1946="","",TIMEVALUE(Raw_Data!J1946))</f>
        <v>0.77986111111111112</v>
      </c>
      <c r="M1946" s="13">
        <f>Raw_Data!K1946</f>
        <v>8.4600000000000009</v>
      </c>
      <c r="N1946" s="13">
        <f>Raw_Data!L1946</f>
        <v>25</v>
      </c>
      <c r="O1946" s="13">
        <f>Raw_Data!M1946</f>
        <v>19</v>
      </c>
      <c r="P1946" s="13">
        <f t="shared" si="122"/>
        <v>6</v>
      </c>
      <c r="Q1946" s="13">
        <f>Raw_Data!O1946</f>
        <v>25</v>
      </c>
      <c r="R1946" s="16">
        <f t="shared" si="123"/>
        <v>76</v>
      </c>
      <c r="S1946" s="16">
        <f>Raw_Data!Q1946</f>
        <v>76</v>
      </c>
      <c r="T1946" s="17">
        <f>Raw_Data!R1946</f>
        <v>0.46</v>
      </c>
      <c r="U1946" s="13" t="str">
        <f>Raw_Data!S1946</f>
        <v>Medium</v>
      </c>
      <c r="V1946" s="13" t="str">
        <f>Raw_Data!T1946</f>
        <v>Pending</v>
      </c>
    </row>
    <row r="1947" spans="1:22" x14ac:dyDescent="0.3">
      <c r="A1947" s="13" t="str">
        <f>Raw_Data!A1947</f>
        <v>EMP006</v>
      </c>
      <c r="B1947" s="13" t="str">
        <f>Raw_Data!B1947</f>
        <v>Ananya Gupta</v>
      </c>
      <c r="C1947" s="13" t="str">
        <f>Raw_Data!C1947</f>
        <v>Finance</v>
      </c>
      <c r="D1947" s="13" t="str">
        <f>Raw_Data!D1947</f>
        <v>Finance Executive</v>
      </c>
      <c r="E1947" s="13" t="str">
        <f>Raw_Data!E1947</f>
        <v>Kolkata</v>
      </c>
      <c r="F1947" s="13" t="str">
        <f>Raw_Data!F1947</f>
        <v>Neha Sen</v>
      </c>
      <c r="G1947" s="14">
        <f>DATE(VALUE(RIGHT(Raw_Data!G1947,4)),VALUE(MID(Raw_Data!G1947,4,2)),VALUE(LEFT(Raw_Data!G1947,2)))</f>
        <v>46226</v>
      </c>
      <c r="H1947" s="13" t="str">
        <f t="shared" si="120"/>
        <v>Jul-2026</v>
      </c>
      <c r="I1947" s="13" t="str">
        <f t="shared" si="121"/>
        <v>Thu</v>
      </c>
      <c r="J1947" s="13" t="str">
        <f>Raw_Data!H1947</f>
        <v>Present</v>
      </c>
      <c r="K1947" s="15">
        <f>IF(Raw_Data!I1947="","",TIMEVALUE(Raw_Data!I1947))</f>
        <v>0.37708333333333333</v>
      </c>
      <c r="L1947" s="15">
        <f>IF(Raw_Data!J1947="","",TIMEVALUE(Raw_Data!J1947))</f>
        <v>0.72291666666666665</v>
      </c>
      <c r="M1947" s="13">
        <f>Raw_Data!K1947</f>
        <v>8.3000000000000007</v>
      </c>
      <c r="N1947" s="13">
        <f>Raw_Data!L1947</f>
        <v>17</v>
      </c>
      <c r="O1947" s="13">
        <f>Raw_Data!M1947</f>
        <v>13</v>
      </c>
      <c r="P1947" s="13">
        <f t="shared" si="122"/>
        <v>4</v>
      </c>
      <c r="Q1947" s="13">
        <f>Raw_Data!O1947</f>
        <v>17</v>
      </c>
      <c r="R1947" s="16">
        <f t="shared" si="123"/>
        <v>76.470588235294116</v>
      </c>
      <c r="S1947" s="16">
        <f>Raw_Data!Q1947</f>
        <v>76.5</v>
      </c>
      <c r="T1947" s="17">
        <f>Raw_Data!R1947</f>
        <v>0.3</v>
      </c>
      <c r="U1947" s="13" t="str">
        <f>Raw_Data!S1947</f>
        <v>Medium</v>
      </c>
      <c r="V1947" s="13" t="str">
        <f>Raw_Data!T1947</f>
        <v>Pending</v>
      </c>
    </row>
    <row r="1948" spans="1:22" x14ac:dyDescent="0.3">
      <c r="A1948" s="13" t="str">
        <f>Raw_Data!A1948</f>
        <v>EMP007</v>
      </c>
      <c r="B1948" s="13" t="str">
        <f>Raw_Data!B1948</f>
        <v>Rohan Mehta</v>
      </c>
      <c r="C1948" s="13" t="str">
        <f>Raw_Data!C1948</f>
        <v>Finance</v>
      </c>
      <c r="D1948" s="13" t="str">
        <f>Raw_Data!D1948</f>
        <v>Accounts Executive</v>
      </c>
      <c r="E1948" s="13" t="str">
        <f>Raw_Data!E1948</f>
        <v>Kolkata</v>
      </c>
      <c r="F1948" s="13" t="str">
        <f>Raw_Data!F1948</f>
        <v>Neha Sen</v>
      </c>
      <c r="G1948" s="14">
        <f>DATE(VALUE(RIGHT(Raw_Data!G1948,4)),VALUE(MID(Raw_Data!G1948,4,2)),VALUE(LEFT(Raw_Data!G1948,2)))</f>
        <v>46226</v>
      </c>
      <c r="H1948" s="13" t="str">
        <f t="shared" si="120"/>
        <v>Jul-2026</v>
      </c>
      <c r="I1948" s="13" t="str">
        <f t="shared" si="121"/>
        <v>Thu</v>
      </c>
      <c r="J1948" s="13" t="str">
        <f>Raw_Data!H1948</f>
        <v>Present</v>
      </c>
      <c r="K1948" s="15">
        <f>IF(Raw_Data!I1948="","",TIMEVALUE(Raw_Data!I1948))</f>
        <v>0.37569444444444444</v>
      </c>
      <c r="L1948" s="15">
        <f>IF(Raw_Data!J1948="","",TIMEVALUE(Raw_Data!J1948))</f>
        <v>0.76736111111111116</v>
      </c>
      <c r="M1948" s="13">
        <f>Raw_Data!K1948</f>
        <v>9.41</v>
      </c>
      <c r="N1948" s="13">
        <f>Raw_Data!L1948</f>
        <v>19</v>
      </c>
      <c r="O1948" s="13">
        <f>Raw_Data!M1948</f>
        <v>14</v>
      </c>
      <c r="P1948" s="13">
        <f t="shared" si="122"/>
        <v>5</v>
      </c>
      <c r="Q1948" s="13">
        <f>Raw_Data!O1948</f>
        <v>19</v>
      </c>
      <c r="R1948" s="16">
        <f t="shared" si="123"/>
        <v>73.68421052631578</v>
      </c>
      <c r="S1948" s="16">
        <f>Raw_Data!Q1948</f>
        <v>73.7</v>
      </c>
      <c r="T1948" s="17">
        <f>Raw_Data!R1948</f>
        <v>1.41</v>
      </c>
      <c r="U1948" s="13" t="str">
        <f>Raw_Data!S1948</f>
        <v>Medium</v>
      </c>
      <c r="V1948" s="13" t="str">
        <f>Raw_Data!T1948</f>
        <v>Pending</v>
      </c>
    </row>
    <row r="1949" spans="1:22" x14ac:dyDescent="0.3">
      <c r="A1949" s="13" t="str">
        <f>Raw_Data!A1949</f>
        <v>EMP008</v>
      </c>
      <c r="B1949" s="13" t="str">
        <f>Raw_Data!B1949</f>
        <v>Ishita Roy</v>
      </c>
      <c r="C1949" s="13" t="str">
        <f>Raw_Data!C1949</f>
        <v>Finance</v>
      </c>
      <c r="D1949" s="13" t="str">
        <f>Raw_Data!D1949</f>
        <v>Finance Executive</v>
      </c>
      <c r="E1949" s="13" t="str">
        <f>Raw_Data!E1949</f>
        <v>Kolkata</v>
      </c>
      <c r="F1949" s="13" t="str">
        <f>Raw_Data!F1949</f>
        <v>Neha Sen</v>
      </c>
      <c r="G1949" s="14">
        <f>DATE(VALUE(RIGHT(Raw_Data!G1949,4)),VALUE(MID(Raw_Data!G1949,4,2)),VALUE(LEFT(Raw_Data!G1949,2)))</f>
        <v>46226</v>
      </c>
      <c r="H1949" s="13" t="str">
        <f t="shared" si="120"/>
        <v>Jul-2026</v>
      </c>
      <c r="I1949" s="13" t="str">
        <f t="shared" si="121"/>
        <v>Thu</v>
      </c>
      <c r="J1949" s="13" t="str">
        <f>Raw_Data!H1949</f>
        <v>Late</v>
      </c>
      <c r="K1949" s="15">
        <f>IF(Raw_Data!I1949="","",TIMEVALUE(Raw_Data!I1949))</f>
        <v>0.43611111111111112</v>
      </c>
      <c r="L1949" s="15">
        <f>IF(Raw_Data!J1949="","",TIMEVALUE(Raw_Data!J1949))</f>
        <v>0.75972222222222219</v>
      </c>
      <c r="M1949" s="13">
        <f>Raw_Data!K1949</f>
        <v>7.78</v>
      </c>
      <c r="N1949" s="13">
        <f>Raw_Data!L1949</f>
        <v>19</v>
      </c>
      <c r="O1949" s="13">
        <f>Raw_Data!M1949</f>
        <v>19</v>
      </c>
      <c r="P1949" s="13">
        <f t="shared" si="122"/>
        <v>0</v>
      </c>
      <c r="Q1949" s="13">
        <f>Raw_Data!O1949</f>
        <v>19</v>
      </c>
      <c r="R1949" s="16">
        <f t="shared" si="123"/>
        <v>100</v>
      </c>
      <c r="S1949" s="16">
        <f>Raw_Data!Q1949</f>
        <v>100</v>
      </c>
      <c r="T1949" s="17">
        <f>Raw_Data!R1949</f>
        <v>0</v>
      </c>
      <c r="U1949" s="13" t="str">
        <f>Raw_Data!S1949</f>
        <v>Low</v>
      </c>
      <c r="V1949" s="13" t="str">
        <f>Raw_Data!T1949</f>
        <v>Closed</v>
      </c>
    </row>
    <row r="1950" spans="1:22" x14ac:dyDescent="0.3">
      <c r="A1950" s="13" t="str">
        <f>Raw_Data!A1950</f>
        <v>EMP009</v>
      </c>
      <c r="B1950" s="13" t="str">
        <f>Raw_Data!B1950</f>
        <v>Arjun Nair</v>
      </c>
      <c r="C1950" s="13" t="str">
        <f>Raw_Data!C1950</f>
        <v>Sales</v>
      </c>
      <c r="D1950" s="13" t="str">
        <f>Raw_Data!D1950</f>
        <v>Sales Executive</v>
      </c>
      <c r="E1950" s="13" t="str">
        <f>Raw_Data!E1950</f>
        <v>Kolkata</v>
      </c>
      <c r="F1950" s="13" t="str">
        <f>Raw_Data!F1950</f>
        <v>Sourav Das</v>
      </c>
      <c r="G1950" s="14">
        <f>DATE(VALUE(RIGHT(Raw_Data!G1950,4)),VALUE(MID(Raw_Data!G1950,4,2)),VALUE(LEFT(Raw_Data!G1950,2)))</f>
        <v>46226</v>
      </c>
      <c r="H1950" s="13" t="str">
        <f t="shared" si="120"/>
        <v>Jul-2026</v>
      </c>
      <c r="I1950" s="13" t="str">
        <f t="shared" si="121"/>
        <v>Thu</v>
      </c>
      <c r="J1950" s="13" t="str">
        <f>Raw_Data!H1950</f>
        <v>Half Day</v>
      </c>
      <c r="K1950" s="15">
        <f>IF(Raw_Data!I1950="","",TIMEVALUE(Raw_Data!I1950))</f>
        <v>0.38263888888888886</v>
      </c>
      <c r="L1950" s="15">
        <f>IF(Raw_Data!J1950="","",TIMEVALUE(Raw_Data!J1950))</f>
        <v>0.5854166666666667</v>
      </c>
      <c r="M1950" s="13">
        <f>Raw_Data!K1950</f>
        <v>4.88</v>
      </c>
      <c r="N1950" s="13">
        <f>Raw_Data!L1950</f>
        <v>14</v>
      </c>
      <c r="O1950" s="13">
        <f>Raw_Data!M1950</f>
        <v>9</v>
      </c>
      <c r="P1950" s="13">
        <f t="shared" si="122"/>
        <v>5</v>
      </c>
      <c r="Q1950" s="13">
        <f>Raw_Data!O1950</f>
        <v>14</v>
      </c>
      <c r="R1950" s="16">
        <f t="shared" si="123"/>
        <v>64.285714285714292</v>
      </c>
      <c r="S1950" s="16">
        <f>Raw_Data!Q1950</f>
        <v>64.3</v>
      </c>
      <c r="T1950" s="17">
        <f>Raw_Data!R1950</f>
        <v>0</v>
      </c>
      <c r="U1950" s="13" t="str">
        <f>Raw_Data!S1950</f>
        <v>Low</v>
      </c>
      <c r="V1950" s="13" t="str">
        <f>Raw_Data!T1950</f>
        <v>Pending</v>
      </c>
    </row>
    <row r="1951" spans="1:22" x14ac:dyDescent="0.3">
      <c r="A1951" s="13" t="str">
        <f>Raw_Data!A1951</f>
        <v>EMP010</v>
      </c>
      <c r="B1951" s="13" t="str">
        <f>Raw_Data!B1951</f>
        <v>Meera Kapoor</v>
      </c>
      <c r="C1951" s="13" t="str">
        <f>Raw_Data!C1951</f>
        <v>Sales</v>
      </c>
      <c r="D1951" s="13" t="str">
        <f>Raw_Data!D1951</f>
        <v>Sales Executive</v>
      </c>
      <c r="E1951" s="13" t="str">
        <f>Raw_Data!E1951</f>
        <v>Kolkata</v>
      </c>
      <c r="F1951" s="13" t="str">
        <f>Raw_Data!F1951</f>
        <v>Sourav Das</v>
      </c>
      <c r="G1951" s="14">
        <f>DATE(VALUE(RIGHT(Raw_Data!G1951,4)),VALUE(MID(Raw_Data!G1951,4,2)),VALUE(LEFT(Raw_Data!G1951,2)))</f>
        <v>46226</v>
      </c>
      <c r="H1951" s="13" t="str">
        <f t="shared" si="120"/>
        <v>Jul-2026</v>
      </c>
      <c r="I1951" s="13" t="str">
        <f t="shared" si="121"/>
        <v>Thu</v>
      </c>
      <c r="J1951" s="13" t="str">
        <f>Raw_Data!H1951</f>
        <v>Present</v>
      </c>
      <c r="K1951" s="15">
        <f>IF(Raw_Data!I1951="","",TIMEVALUE(Raw_Data!I1951))</f>
        <v>0.3840277777777778</v>
      </c>
      <c r="L1951" s="15">
        <f>IF(Raw_Data!J1951="","",TIMEVALUE(Raw_Data!J1951))</f>
        <v>0.75138888888888888</v>
      </c>
      <c r="M1951" s="13">
        <f>Raw_Data!K1951</f>
        <v>8.83</v>
      </c>
      <c r="N1951" s="13">
        <f>Raw_Data!L1951</f>
        <v>11</v>
      </c>
      <c r="O1951" s="13">
        <f>Raw_Data!M1951</f>
        <v>10</v>
      </c>
      <c r="P1951" s="13">
        <f t="shared" si="122"/>
        <v>1</v>
      </c>
      <c r="Q1951" s="13">
        <f>Raw_Data!O1951</f>
        <v>11</v>
      </c>
      <c r="R1951" s="16">
        <f t="shared" si="123"/>
        <v>90.909090909090907</v>
      </c>
      <c r="S1951" s="16">
        <f>Raw_Data!Q1951</f>
        <v>90.9</v>
      </c>
      <c r="T1951" s="17">
        <f>Raw_Data!R1951</f>
        <v>0.83</v>
      </c>
      <c r="U1951" s="13" t="str">
        <f>Raw_Data!S1951</f>
        <v>High</v>
      </c>
      <c r="V1951" s="13" t="str">
        <f>Raw_Data!T1951</f>
        <v>In Progress</v>
      </c>
    </row>
    <row r="1952" spans="1:22" x14ac:dyDescent="0.3">
      <c r="A1952" s="13" t="str">
        <f>Raw_Data!A1952</f>
        <v>EMP011</v>
      </c>
      <c r="B1952" s="13" t="str">
        <f>Raw_Data!B1952</f>
        <v>Karan Malhotra</v>
      </c>
      <c r="C1952" s="13" t="str">
        <f>Raw_Data!C1952</f>
        <v>Sales</v>
      </c>
      <c r="D1952" s="13" t="str">
        <f>Raw_Data!D1952</f>
        <v>Senior Executive</v>
      </c>
      <c r="E1952" s="13" t="str">
        <f>Raw_Data!E1952</f>
        <v>Kolkata</v>
      </c>
      <c r="F1952" s="13" t="str">
        <f>Raw_Data!F1952</f>
        <v>Sourav Das</v>
      </c>
      <c r="G1952" s="14">
        <f>DATE(VALUE(RIGHT(Raw_Data!G1952,4)),VALUE(MID(Raw_Data!G1952,4,2)),VALUE(LEFT(Raw_Data!G1952,2)))</f>
        <v>46226</v>
      </c>
      <c r="H1952" s="13" t="str">
        <f t="shared" si="120"/>
        <v>Jul-2026</v>
      </c>
      <c r="I1952" s="13" t="str">
        <f t="shared" si="121"/>
        <v>Thu</v>
      </c>
      <c r="J1952" s="13" t="str">
        <f>Raw_Data!H1952</f>
        <v>Present</v>
      </c>
      <c r="K1952" s="15">
        <f>IF(Raw_Data!I1952="","",TIMEVALUE(Raw_Data!I1952))</f>
        <v>0.3840277777777778</v>
      </c>
      <c r="L1952" s="15">
        <f>IF(Raw_Data!J1952="","",TIMEVALUE(Raw_Data!J1952))</f>
        <v>0.75277777777777777</v>
      </c>
      <c r="M1952" s="13">
        <f>Raw_Data!K1952</f>
        <v>8.86</v>
      </c>
      <c r="N1952" s="13">
        <f>Raw_Data!L1952</f>
        <v>15</v>
      </c>
      <c r="O1952" s="13">
        <f>Raw_Data!M1952</f>
        <v>12</v>
      </c>
      <c r="P1952" s="13">
        <f t="shared" si="122"/>
        <v>3</v>
      </c>
      <c r="Q1952" s="13">
        <f>Raw_Data!O1952</f>
        <v>15</v>
      </c>
      <c r="R1952" s="16">
        <f t="shared" si="123"/>
        <v>80</v>
      </c>
      <c r="S1952" s="16">
        <f>Raw_Data!Q1952</f>
        <v>80</v>
      </c>
      <c r="T1952" s="17">
        <f>Raw_Data!R1952</f>
        <v>0.86</v>
      </c>
      <c r="U1952" s="13" t="str">
        <f>Raw_Data!S1952</f>
        <v>High</v>
      </c>
      <c r="V1952" s="13" t="str">
        <f>Raw_Data!T1952</f>
        <v>In Progress</v>
      </c>
    </row>
    <row r="1953" spans="1:22" x14ac:dyDescent="0.3">
      <c r="A1953" s="13" t="str">
        <f>Raw_Data!A1953</f>
        <v>EMP012</v>
      </c>
      <c r="B1953" s="13" t="str">
        <f>Raw_Data!B1953</f>
        <v>Tanya Bose</v>
      </c>
      <c r="C1953" s="13" t="str">
        <f>Raw_Data!C1953</f>
        <v>HR</v>
      </c>
      <c r="D1953" s="13" t="str">
        <f>Raw_Data!D1953</f>
        <v>HR Executive</v>
      </c>
      <c r="E1953" s="13" t="str">
        <f>Raw_Data!E1953</f>
        <v>Kolkata</v>
      </c>
      <c r="F1953" s="13" t="str">
        <f>Raw_Data!F1953</f>
        <v>Ritu Ghosh</v>
      </c>
      <c r="G1953" s="14">
        <f>DATE(VALUE(RIGHT(Raw_Data!G1953,4)),VALUE(MID(Raw_Data!G1953,4,2)),VALUE(LEFT(Raw_Data!G1953,2)))</f>
        <v>46226</v>
      </c>
      <c r="H1953" s="13" t="str">
        <f t="shared" si="120"/>
        <v>Jul-2026</v>
      </c>
      <c r="I1953" s="13" t="str">
        <f t="shared" si="121"/>
        <v>Thu</v>
      </c>
      <c r="J1953" s="13" t="str">
        <f>Raw_Data!H1953</f>
        <v>Present</v>
      </c>
      <c r="K1953" s="15">
        <f>IF(Raw_Data!I1953="","",TIMEVALUE(Raw_Data!I1953))</f>
        <v>0.42222222222222222</v>
      </c>
      <c r="L1953" s="15">
        <f>IF(Raw_Data!J1953="","",TIMEVALUE(Raw_Data!J1953))</f>
        <v>0.78194444444444444</v>
      </c>
      <c r="M1953" s="13">
        <f>Raw_Data!K1953</f>
        <v>8.64</v>
      </c>
      <c r="N1953" s="13">
        <f>Raw_Data!L1953</f>
        <v>14</v>
      </c>
      <c r="O1953" s="13">
        <f>Raw_Data!M1953</f>
        <v>13</v>
      </c>
      <c r="P1953" s="13">
        <f t="shared" si="122"/>
        <v>1</v>
      </c>
      <c r="Q1953" s="13">
        <f>Raw_Data!O1953</f>
        <v>14</v>
      </c>
      <c r="R1953" s="16">
        <f t="shared" si="123"/>
        <v>92.857142857142861</v>
      </c>
      <c r="S1953" s="16">
        <f>Raw_Data!Q1953</f>
        <v>92.9</v>
      </c>
      <c r="T1953" s="17">
        <f>Raw_Data!R1953</f>
        <v>0.64</v>
      </c>
      <c r="U1953" s="13" t="str">
        <f>Raw_Data!S1953</f>
        <v>Medium</v>
      </c>
      <c r="V1953" s="13" t="str">
        <f>Raw_Data!T1953</f>
        <v>In Progress</v>
      </c>
    </row>
    <row r="1954" spans="1:22" x14ac:dyDescent="0.3">
      <c r="A1954" s="13" t="str">
        <f>Raw_Data!A1954</f>
        <v>EMP013</v>
      </c>
      <c r="B1954" s="13" t="str">
        <f>Raw_Data!B1954</f>
        <v>Aditya Jain</v>
      </c>
      <c r="C1954" s="13" t="str">
        <f>Raw_Data!C1954</f>
        <v>Customer Support</v>
      </c>
      <c r="D1954" s="13" t="str">
        <f>Raw_Data!D1954</f>
        <v>Support Executive</v>
      </c>
      <c r="E1954" s="13" t="str">
        <f>Raw_Data!E1954</f>
        <v>Kolkata</v>
      </c>
      <c r="F1954" s="13" t="str">
        <f>Raw_Data!F1954</f>
        <v>Ritu Ghosh</v>
      </c>
      <c r="G1954" s="14">
        <f>DATE(VALUE(RIGHT(Raw_Data!G1954,4)),VALUE(MID(Raw_Data!G1954,4,2)),VALUE(LEFT(Raw_Data!G1954,2)))</f>
        <v>46226</v>
      </c>
      <c r="H1954" s="13" t="str">
        <f t="shared" si="120"/>
        <v>Jul-2026</v>
      </c>
      <c r="I1954" s="13" t="str">
        <f t="shared" si="121"/>
        <v>Thu</v>
      </c>
      <c r="J1954" s="13" t="str">
        <f>Raw_Data!H1954</f>
        <v>Present</v>
      </c>
      <c r="K1954" s="15">
        <f>IF(Raw_Data!I1954="","",TIMEVALUE(Raw_Data!I1954))</f>
        <v>0.41944444444444445</v>
      </c>
      <c r="L1954" s="15">
        <f>IF(Raw_Data!J1954="","",TIMEVALUE(Raw_Data!J1954))</f>
        <v>0.78541666666666665</v>
      </c>
      <c r="M1954" s="13">
        <f>Raw_Data!K1954</f>
        <v>8.7899999999999991</v>
      </c>
      <c r="N1954" s="13">
        <f>Raw_Data!L1954</f>
        <v>29</v>
      </c>
      <c r="O1954" s="13">
        <f>Raw_Data!M1954</f>
        <v>21</v>
      </c>
      <c r="P1954" s="13">
        <f t="shared" si="122"/>
        <v>8</v>
      </c>
      <c r="Q1954" s="13">
        <f>Raw_Data!O1954</f>
        <v>29</v>
      </c>
      <c r="R1954" s="16">
        <f t="shared" si="123"/>
        <v>72.41379310344827</v>
      </c>
      <c r="S1954" s="16">
        <f>Raw_Data!Q1954</f>
        <v>72.400000000000006</v>
      </c>
      <c r="T1954" s="17">
        <f>Raw_Data!R1954</f>
        <v>0.79</v>
      </c>
      <c r="U1954" s="13" t="str">
        <f>Raw_Data!S1954</f>
        <v>High</v>
      </c>
      <c r="V1954" s="13" t="str">
        <f>Raw_Data!T1954</f>
        <v>Backlog</v>
      </c>
    </row>
    <row r="1955" spans="1:22" x14ac:dyDescent="0.3">
      <c r="A1955" s="13" t="str">
        <f>Raw_Data!A1955</f>
        <v>EMP014</v>
      </c>
      <c r="B1955" s="13" t="str">
        <f>Raw_Data!B1955</f>
        <v>Neha Agarwal</v>
      </c>
      <c r="C1955" s="13" t="str">
        <f>Raw_Data!C1955</f>
        <v>Customer Support</v>
      </c>
      <c r="D1955" s="13" t="str">
        <f>Raw_Data!D1955</f>
        <v>Support Executive</v>
      </c>
      <c r="E1955" s="13" t="str">
        <f>Raw_Data!E1955</f>
        <v>Kolkata</v>
      </c>
      <c r="F1955" s="13" t="str">
        <f>Raw_Data!F1955</f>
        <v>Ritu Ghosh</v>
      </c>
      <c r="G1955" s="14">
        <f>DATE(VALUE(RIGHT(Raw_Data!G1955,4)),VALUE(MID(Raw_Data!G1955,4,2)),VALUE(LEFT(Raw_Data!G1955,2)))</f>
        <v>46226</v>
      </c>
      <c r="H1955" s="13" t="str">
        <f t="shared" si="120"/>
        <v>Jul-2026</v>
      </c>
      <c r="I1955" s="13" t="str">
        <f t="shared" si="121"/>
        <v>Thu</v>
      </c>
      <c r="J1955" s="13" t="str">
        <f>Raw_Data!H1955</f>
        <v>Present</v>
      </c>
      <c r="K1955" s="15">
        <f>IF(Raw_Data!I1955="","",TIMEVALUE(Raw_Data!I1955))</f>
        <v>0.38680555555555557</v>
      </c>
      <c r="L1955" s="15">
        <f>IF(Raw_Data!J1955="","",TIMEVALUE(Raw_Data!J1955))</f>
        <v>0.71944444444444444</v>
      </c>
      <c r="M1955" s="13">
        <f>Raw_Data!K1955</f>
        <v>7.99</v>
      </c>
      <c r="N1955" s="13">
        <f>Raw_Data!L1955</f>
        <v>35</v>
      </c>
      <c r="O1955" s="13">
        <f>Raw_Data!M1955</f>
        <v>35</v>
      </c>
      <c r="P1955" s="13">
        <f t="shared" si="122"/>
        <v>0</v>
      </c>
      <c r="Q1955" s="13">
        <f>Raw_Data!O1955</f>
        <v>35</v>
      </c>
      <c r="R1955" s="16">
        <f t="shared" si="123"/>
        <v>100</v>
      </c>
      <c r="S1955" s="16">
        <f>Raw_Data!Q1955</f>
        <v>100</v>
      </c>
      <c r="T1955" s="17">
        <f>Raw_Data!R1955</f>
        <v>0</v>
      </c>
      <c r="U1955" s="13" t="str">
        <f>Raw_Data!S1955</f>
        <v>Low</v>
      </c>
      <c r="V1955" s="13" t="str">
        <f>Raw_Data!T1955</f>
        <v>Closed</v>
      </c>
    </row>
    <row r="1956" spans="1:22" x14ac:dyDescent="0.3">
      <c r="A1956" s="13" t="str">
        <f>Raw_Data!A1956</f>
        <v>EMP015</v>
      </c>
      <c r="B1956" s="13" t="str">
        <f>Raw_Data!B1956</f>
        <v>Siddharth Roy</v>
      </c>
      <c r="C1956" s="13" t="str">
        <f>Raw_Data!C1956</f>
        <v>Customer Support</v>
      </c>
      <c r="D1956" s="13" t="str">
        <f>Raw_Data!D1956</f>
        <v>Senior Executive</v>
      </c>
      <c r="E1956" s="13" t="str">
        <f>Raw_Data!E1956</f>
        <v>Kolkata</v>
      </c>
      <c r="F1956" s="13" t="str">
        <f>Raw_Data!F1956</f>
        <v>Ritu Ghosh</v>
      </c>
      <c r="G1956" s="14">
        <f>DATE(VALUE(RIGHT(Raw_Data!G1956,4)),VALUE(MID(Raw_Data!G1956,4,2)),VALUE(LEFT(Raw_Data!G1956,2)))</f>
        <v>46226</v>
      </c>
      <c r="H1956" s="13" t="str">
        <f t="shared" si="120"/>
        <v>Jul-2026</v>
      </c>
      <c r="I1956" s="13" t="str">
        <f t="shared" si="121"/>
        <v>Thu</v>
      </c>
      <c r="J1956" s="13" t="str">
        <f>Raw_Data!H1956</f>
        <v>Present</v>
      </c>
      <c r="K1956" s="15">
        <f>IF(Raw_Data!I1956="","",TIMEVALUE(Raw_Data!I1956))</f>
        <v>0.42291666666666666</v>
      </c>
      <c r="L1956" s="15">
        <f>IF(Raw_Data!J1956="","",TIMEVALUE(Raw_Data!J1956))</f>
        <v>0.77638888888888891</v>
      </c>
      <c r="M1956" s="13">
        <f>Raw_Data!K1956</f>
        <v>8.49</v>
      </c>
      <c r="N1956" s="13">
        <f>Raw_Data!L1956</f>
        <v>26</v>
      </c>
      <c r="O1956" s="13">
        <f>Raw_Data!M1956</f>
        <v>19</v>
      </c>
      <c r="P1956" s="13">
        <f t="shared" si="122"/>
        <v>7</v>
      </c>
      <c r="Q1956" s="13">
        <f>Raw_Data!O1956</f>
        <v>26</v>
      </c>
      <c r="R1956" s="16">
        <f t="shared" si="123"/>
        <v>73.076923076923066</v>
      </c>
      <c r="S1956" s="16">
        <f>Raw_Data!Q1956</f>
        <v>73.099999999999994</v>
      </c>
      <c r="T1956" s="17">
        <f>Raw_Data!R1956</f>
        <v>0.49</v>
      </c>
      <c r="U1956" s="13" t="str">
        <f>Raw_Data!S1956</f>
        <v>Low</v>
      </c>
      <c r="V1956" s="13" t="str">
        <f>Raw_Data!T1956</f>
        <v>Pending</v>
      </c>
    </row>
    <row r="1957" spans="1:22" x14ac:dyDescent="0.3">
      <c r="A1957" s="13" t="str">
        <f>Raw_Data!A1957</f>
        <v>EMP016</v>
      </c>
      <c r="B1957" s="13" t="str">
        <f>Raw_Data!B1957</f>
        <v>Pooja Saha</v>
      </c>
      <c r="C1957" s="13" t="str">
        <f>Raw_Data!C1957</f>
        <v>Operations</v>
      </c>
      <c r="D1957" s="13" t="str">
        <f>Raw_Data!D1957</f>
        <v>Process Executive</v>
      </c>
      <c r="E1957" s="13" t="str">
        <f>Raw_Data!E1957</f>
        <v>Durgapur</v>
      </c>
      <c r="F1957" s="13" t="str">
        <f>Raw_Data!F1957</f>
        <v>Amit Roy</v>
      </c>
      <c r="G1957" s="14">
        <f>DATE(VALUE(RIGHT(Raw_Data!G1957,4)),VALUE(MID(Raw_Data!G1957,4,2)),VALUE(LEFT(Raw_Data!G1957,2)))</f>
        <v>46226</v>
      </c>
      <c r="H1957" s="13" t="str">
        <f t="shared" si="120"/>
        <v>Jul-2026</v>
      </c>
      <c r="I1957" s="13" t="str">
        <f t="shared" si="121"/>
        <v>Thu</v>
      </c>
      <c r="J1957" s="13" t="str">
        <f>Raw_Data!H1957</f>
        <v>Present</v>
      </c>
      <c r="K1957" s="15">
        <f>IF(Raw_Data!I1957="","",TIMEVALUE(Raw_Data!I1957))</f>
        <v>0.37638888888888888</v>
      </c>
      <c r="L1957" s="15">
        <f>IF(Raw_Data!J1957="","",TIMEVALUE(Raw_Data!J1957))</f>
        <v>0.73124999999999996</v>
      </c>
      <c r="M1957" s="13">
        <f>Raw_Data!K1957</f>
        <v>8.5299999999999994</v>
      </c>
      <c r="N1957" s="13">
        <f>Raw_Data!L1957</f>
        <v>30</v>
      </c>
      <c r="O1957" s="13">
        <f>Raw_Data!M1957</f>
        <v>26</v>
      </c>
      <c r="P1957" s="13">
        <f t="shared" si="122"/>
        <v>4</v>
      </c>
      <c r="Q1957" s="13">
        <f>Raw_Data!O1957</f>
        <v>30</v>
      </c>
      <c r="R1957" s="16">
        <f t="shared" si="123"/>
        <v>86.666666666666671</v>
      </c>
      <c r="S1957" s="16">
        <f>Raw_Data!Q1957</f>
        <v>86.7</v>
      </c>
      <c r="T1957" s="17">
        <f>Raw_Data!R1957</f>
        <v>0.53</v>
      </c>
      <c r="U1957" s="13" t="str">
        <f>Raw_Data!S1957</f>
        <v>Low</v>
      </c>
      <c r="V1957" s="13" t="str">
        <f>Raw_Data!T1957</f>
        <v>Pending</v>
      </c>
    </row>
    <row r="1958" spans="1:22" x14ac:dyDescent="0.3">
      <c r="A1958" s="13" t="str">
        <f>Raw_Data!A1958</f>
        <v>EMP017</v>
      </c>
      <c r="B1958" s="13" t="str">
        <f>Raw_Data!B1958</f>
        <v>Abhishek Paul</v>
      </c>
      <c r="C1958" s="13" t="str">
        <f>Raw_Data!C1958</f>
        <v>Operations</v>
      </c>
      <c r="D1958" s="13" t="str">
        <f>Raw_Data!D1958</f>
        <v>Process Executive</v>
      </c>
      <c r="E1958" s="13" t="str">
        <f>Raw_Data!E1958</f>
        <v>Durgapur</v>
      </c>
      <c r="F1958" s="13" t="str">
        <f>Raw_Data!F1958</f>
        <v>Amit Roy</v>
      </c>
      <c r="G1958" s="14">
        <f>DATE(VALUE(RIGHT(Raw_Data!G1958,4)),VALUE(MID(Raw_Data!G1958,4,2)),VALUE(LEFT(Raw_Data!G1958,2)))</f>
        <v>46226</v>
      </c>
      <c r="H1958" s="13" t="str">
        <f t="shared" si="120"/>
        <v>Jul-2026</v>
      </c>
      <c r="I1958" s="13" t="str">
        <f t="shared" si="121"/>
        <v>Thu</v>
      </c>
      <c r="J1958" s="13" t="str">
        <f>Raw_Data!H1958</f>
        <v>Absent</v>
      </c>
      <c r="K1958" s="15" t="str">
        <f>IF(Raw_Data!I1958="","",TIMEVALUE(Raw_Data!I1958))</f>
        <v/>
      </c>
      <c r="L1958" s="15" t="str">
        <f>IF(Raw_Data!J1958="","",TIMEVALUE(Raw_Data!J1958))</f>
        <v/>
      </c>
      <c r="M1958" s="13">
        <f>Raw_Data!K1958</f>
        <v>0</v>
      </c>
      <c r="N1958" s="13">
        <f>Raw_Data!L1958</f>
        <v>0</v>
      </c>
      <c r="O1958" s="13">
        <f>Raw_Data!M1958</f>
        <v>0</v>
      </c>
      <c r="P1958" s="13">
        <f t="shared" si="122"/>
        <v>0</v>
      </c>
      <c r="Q1958" s="13">
        <f>Raw_Data!O1958</f>
        <v>0</v>
      </c>
      <c r="R1958" s="16">
        <f t="shared" si="123"/>
        <v>0</v>
      </c>
      <c r="S1958" s="16">
        <f>Raw_Data!Q1958</f>
        <v>0</v>
      </c>
      <c r="T1958" s="17">
        <f>Raw_Data!R1958</f>
        <v>0</v>
      </c>
      <c r="U1958" s="13" t="str">
        <f>Raw_Data!S1958</f>
        <v>Low</v>
      </c>
      <c r="V1958" s="13" t="str">
        <f>Raw_Data!T1958</f>
        <v>Closed</v>
      </c>
    </row>
    <row r="1959" spans="1:22" x14ac:dyDescent="0.3">
      <c r="A1959" s="13" t="str">
        <f>Raw_Data!A1959</f>
        <v>EMP018</v>
      </c>
      <c r="B1959" s="13" t="str">
        <f>Raw_Data!B1959</f>
        <v>Nandini Ghosh</v>
      </c>
      <c r="C1959" s="13" t="str">
        <f>Raw_Data!C1959</f>
        <v>Finance</v>
      </c>
      <c r="D1959" s="13" t="str">
        <f>Raw_Data!D1959</f>
        <v>Finance Executive</v>
      </c>
      <c r="E1959" s="13" t="str">
        <f>Raw_Data!E1959</f>
        <v>Durgapur</v>
      </c>
      <c r="F1959" s="13" t="str">
        <f>Raw_Data!F1959</f>
        <v>Neha Sen</v>
      </c>
      <c r="G1959" s="14">
        <f>DATE(VALUE(RIGHT(Raw_Data!G1959,4)),VALUE(MID(Raw_Data!G1959,4,2)),VALUE(LEFT(Raw_Data!G1959,2)))</f>
        <v>46226</v>
      </c>
      <c r="H1959" s="13" t="str">
        <f t="shared" si="120"/>
        <v>Jul-2026</v>
      </c>
      <c r="I1959" s="13" t="str">
        <f t="shared" si="121"/>
        <v>Thu</v>
      </c>
      <c r="J1959" s="13" t="str">
        <f>Raw_Data!H1959</f>
        <v>Present</v>
      </c>
      <c r="K1959" s="15">
        <f>IF(Raw_Data!I1959="","",TIMEVALUE(Raw_Data!I1959))</f>
        <v>0.37708333333333333</v>
      </c>
      <c r="L1959" s="15">
        <f>IF(Raw_Data!J1959="","",TIMEVALUE(Raw_Data!J1959))</f>
        <v>0.7</v>
      </c>
      <c r="M1959" s="13">
        <f>Raw_Data!K1959</f>
        <v>7.75</v>
      </c>
      <c r="N1959" s="13">
        <f>Raw_Data!L1959</f>
        <v>17</v>
      </c>
      <c r="O1959" s="13">
        <f>Raw_Data!M1959</f>
        <v>16</v>
      </c>
      <c r="P1959" s="13">
        <f t="shared" si="122"/>
        <v>1</v>
      </c>
      <c r="Q1959" s="13">
        <f>Raw_Data!O1959</f>
        <v>17</v>
      </c>
      <c r="R1959" s="16">
        <f t="shared" si="123"/>
        <v>94.117647058823522</v>
      </c>
      <c r="S1959" s="16">
        <f>Raw_Data!Q1959</f>
        <v>94.1</v>
      </c>
      <c r="T1959" s="17">
        <f>Raw_Data!R1959</f>
        <v>0</v>
      </c>
      <c r="U1959" s="13" t="str">
        <f>Raw_Data!S1959</f>
        <v>High</v>
      </c>
      <c r="V1959" s="13" t="str">
        <f>Raw_Data!T1959</f>
        <v>In Progress</v>
      </c>
    </row>
    <row r="1960" spans="1:22" x14ac:dyDescent="0.3">
      <c r="A1960" s="13" t="str">
        <f>Raw_Data!A1960</f>
        <v>EMP019</v>
      </c>
      <c r="B1960" s="13" t="str">
        <f>Raw_Data!B1960</f>
        <v>Manish Kumar</v>
      </c>
      <c r="C1960" s="13" t="str">
        <f>Raw_Data!C1960</f>
        <v>Sales</v>
      </c>
      <c r="D1960" s="13" t="str">
        <f>Raw_Data!D1960</f>
        <v>Sales Executive</v>
      </c>
      <c r="E1960" s="13" t="str">
        <f>Raw_Data!E1960</f>
        <v>Durgapur</v>
      </c>
      <c r="F1960" s="13" t="str">
        <f>Raw_Data!F1960</f>
        <v>Sourav Das</v>
      </c>
      <c r="G1960" s="14">
        <f>DATE(VALUE(RIGHT(Raw_Data!G1960,4)),VALUE(MID(Raw_Data!G1960,4,2)),VALUE(LEFT(Raw_Data!G1960,2)))</f>
        <v>46226</v>
      </c>
      <c r="H1960" s="13" t="str">
        <f t="shared" si="120"/>
        <v>Jul-2026</v>
      </c>
      <c r="I1960" s="13" t="str">
        <f t="shared" si="121"/>
        <v>Thu</v>
      </c>
      <c r="J1960" s="13" t="str">
        <f>Raw_Data!H1960</f>
        <v>Present</v>
      </c>
      <c r="K1960" s="15">
        <f>IF(Raw_Data!I1960="","",TIMEVALUE(Raw_Data!I1960))</f>
        <v>0.38472222222222224</v>
      </c>
      <c r="L1960" s="15">
        <f>IF(Raw_Data!J1960="","",TIMEVALUE(Raw_Data!J1960))</f>
        <v>0.7583333333333333</v>
      </c>
      <c r="M1960" s="13">
        <f>Raw_Data!K1960</f>
        <v>8.9700000000000006</v>
      </c>
      <c r="N1960" s="13">
        <f>Raw_Data!L1960</f>
        <v>17</v>
      </c>
      <c r="O1960" s="13">
        <f>Raw_Data!M1960</f>
        <v>14</v>
      </c>
      <c r="P1960" s="13">
        <f t="shared" si="122"/>
        <v>3</v>
      </c>
      <c r="Q1960" s="13">
        <f>Raw_Data!O1960</f>
        <v>17</v>
      </c>
      <c r="R1960" s="16">
        <f t="shared" si="123"/>
        <v>82.35294117647058</v>
      </c>
      <c r="S1960" s="16">
        <f>Raw_Data!Q1960</f>
        <v>82.4</v>
      </c>
      <c r="T1960" s="17">
        <f>Raw_Data!R1960</f>
        <v>0.97</v>
      </c>
      <c r="U1960" s="13" t="str">
        <f>Raw_Data!S1960</f>
        <v>Medium</v>
      </c>
      <c r="V1960" s="13" t="str">
        <f>Raw_Data!T1960</f>
        <v>In Progress</v>
      </c>
    </row>
    <row r="1961" spans="1:22" x14ac:dyDescent="0.3">
      <c r="A1961" s="13" t="str">
        <f>Raw_Data!A1961</f>
        <v>EMP020</v>
      </c>
      <c r="B1961" s="13" t="str">
        <f>Raw_Data!B1961</f>
        <v>Riya Chatterjee</v>
      </c>
      <c r="C1961" s="13" t="str">
        <f>Raw_Data!C1961</f>
        <v>Customer Support</v>
      </c>
      <c r="D1961" s="13" t="str">
        <f>Raw_Data!D1961</f>
        <v>Support Executive</v>
      </c>
      <c r="E1961" s="13" t="str">
        <f>Raw_Data!E1961</f>
        <v>Durgapur</v>
      </c>
      <c r="F1961" s="13" t="str">
        <f>Raw_Data!F1961</f>
        <v>Ritu Ghosh</v>
      </c>
      <c r="G1961" s="14">
        <f>DATE(VALUE(RIGHT(Raw_Data!G1961,4)),VALUE(MID(Raw_Data!G1961,4,2)),VALUE(LEFT(Raw_Data!G1961,2)))</f>
        <v>46226</v>
      </c>
      <c r="H1961" s="13" t="str">
        <f t="shared" si="120"/>
        <v>Jul-2026</v>
      </c>
      <c r="I1961" s="13" t="str">
        <f t="shared" si="121"/>
        <v>Thu</v>
      </c>
      <c r="J1961" s="13" t="str">
        <f>Raw_Data!H1961</f>
        <v>Present</v>
      </c>
      <c r="K1961" s="15">
        <f>IF(Raw_Data!I1961="","",TIMEVALUE(Raw_Data!I1961))</f>
        <v>0.37916666666666665</v>
      </c>
      <c r="L1961" s="15">
        <f>IF(Raw_Data!J1961="","",TIMEVALUE(Raw_Data!J1961))</f>
        <v>0.75138888888888888</v>
      </c>
      <c r="M1961" s="13">
        <f>Raw_Data!K1961</f>
        <v>8.94</v>
      </c>
      <c r="N1961" s="13">
        <f>Raw_Data!L1961</f>
        <v>28</v>
      </c>
      <c r="O1961" s="13">
        <f>Raw_Data!M1961</f>
        <v>21</v>
      </c>
      <c r="P1961" s="13">
        <f t="shared" si="122"/>
        <v>7</v>
      </c>
      <c r="Q1961" s="13">
        <f>Raw_Data!O1961</f>
        <v>28</v>
      </c>
      <c r="R1961" s="16">
        <f t="shared" si="123"/>
        <v>75</v>
      </c>
      <c r="S1961" s="16">
        <f>Raw_Data!Q1961</f>
        <v>75</v>
      </c>
      <c r="T1961" s="17">
        <f>Raw_Data!R1961</f>
        <v>0.94</v>
      </c>
      <c r="U1961" s="13" t="str">
        <f>Raw_Data!S1961</f>
        <v>High</v>
      </c>
      <c r="V1961" s="13" t="str">
        <f>Raw_Data!T1961</f>
        <v>Pending</v>
      </c>
    </row>
    <row r="1962" spans="1:22" x14ac:dyDescent="0.3">
      <c r="A1962" s="13" t="str">
        <f>Raw_Data!A1962</f>
        <v>EMP001</v>
      </c>
      <c r="B1962" s="13" t="str">
        <f>Raw_Data!B1962</f>
        <v>Aarav Sharma</v>
      </c>
      <c r="C1962" s="13" t="str">
        <f>Raw_Data!C1962</f>
        <v>Operations</v>
      </c>
      <c r="D1962" s="13" t="str">
        <f>Raw_Data!D1962</f>
        <v>MIS Executive</v>
      </c>
      <c r="E1962" s="13" t="str">
        <f>Raw_Data!E1962</f>
        <v>Kolkata</v>
      </c>
      <c r="F1962" s="13" t="str">
        <f>Raw_Data!F1962</f>
        <v>Amit Roy</v>
      </c>
      <c r="G1962" s="14">
        <f>DATE(VALUE(RIGHT(Raw_Data!G1962,4)),VALUE(MID(Raw_Data!G1962,4,2)),VALUE(LEFT(Raw_Data!G1962,2)))</f>
        <v>46227</v>
      </c>
      <c r="H1962" s="13" t="str">
        <f t="shared" si="120"/>
        <v>Jul-2026</v>
      </c>
      <c r="I1962" s="13" t="str">
        <f t="shared" si="121"/>
        <v>Fri</v>
      </c>
      <c r="J1962" s="13" t="str">
        <f>Raw_Data!H1962</f>
        <v>Present</v>
      </c>
      <c r="K1962" s="15">
        <f>IF(Raw_Data!I1962="","",TIMEVALUE(Raw_Data!I1962))</f>
        <v>0.38263888888888886</v>
      </c>
      <c r="L1962" s="15">
        <f>IF(Raw_Data!J1962="","",TIMEVALUE(Raw_Data!J1962))</f>
        <v>0.72847222222222219</v>
      </c>
      <c r="M1962" s="13">
        <f>Raw_Data!K1962</f>
        <v>8.31</v>
      </c>
      <c r="N1962" s="13">
        <f>Raw_Data!L1962</f>
        <v>24</v>
      </c>
      <c r="O1962" s="13">
        <f>Raw_Data!M1962</f>
        <v>24</v>
      </c>
      <c r="P1962" s="13">
        <f t="shared" si="122"/>
        <v>0</v>
      </c>
      <c r="Q1962" s="13">
        <f>Raw_Data!O1962</f>
        <v>24</v>
      </c>
      <c r="R1962" s="16">
        <f t="shared" si="123"/>
        <v>100</v>
      </c>
      <c r="S1962" s="16">
        <f>Raw_Data!Q1962</f>
        <v>100</v>
      </c>
      <c r="T1962" s="17">
        <f>Raw_Data!R1962</f>
        <v>0.31</v>
      </c>
      <c r="U1962" s="13" t="str">
        <f>Raw_Data!S1962</f>
        <v>Low</v>
      </c>
      <c r="V1962" s="13" t="str">
        <f>Raw_Data!T1962</f>
        <v>Closed</v>
      </c>
    </row>
    <row r="1963" spans="1:22" x14ac:dyDescent="0.3">
      <c r="A1963" s="13" t="str">
        <f>Raw_Data!A1963</f>
        <v>EMP002</v>
      </c>
      <c r="B1963" s="13" t="str">
        <f>Raw_Data!B1963</f>
        <v>Priya Singh</v>
      </c>
      <c r="C1963" s="13" t="str">
        <f>Raw_Data!C1963</f>
        <v>Operations</v>
      </c>
      <c r="D1963" s="13" t="str">
        <f>Raw_Data!D1963</f>
        <v>Process Executive</v>
      </c>
      <c r="E1963" s="13" t="str">
        <f>Raw_Data!E1963</f>
        <v>Kolkata</v>
      </c>
      <c r="F1963" s="13" t="str">
        <f>Raw_Data!F1963</f>
        <v>Amit Roy</v>
      </c>
      <c r="G1963" s="14">
        <f>DATE(VALUE(RIGHT(Raw_Data!G1963,4)),VALUE(MID(Raw_Data!G1963,4,2)),VALUE(LEFT(Raw_Data!G1963,2)))</f>
        <v>46227</v>
      </c>
      <c r="H1963" s="13" t="str">
        <f t="shared" si="120"/>
        <v>Jul-2026</v>
      </c>
      <c r="I1963" s="13" t="str">
        <f t="shared" si="121"/>
        <v>Fri</v>
      </c>
      <c r="J1963" s="13" t="str">
        <f>Raw_Data!H1963</f>
        <v>Present</v>
      </c>
      <c r="K1963" s="15">
        <f>IF(Raw_Data!I1963="","",TIMEVALUE(Raw_Data!I1963))</f>
        <v>0.41944444444444445</v>
      </c>
      <c r="L1963" s="15">
        <f>IF(Raw_Data!J1963="","",TIMEVALUE(Raw_Data!J1963))</f>
        <v>0.81388888888888888</v>
      </c>
      <c r="M1963" s="13">
        <f>Raw_Data!K1963</f>
        <v>9.4700000000000006</v>
      </c>
      <c r="N1963" s="13">
        <f>Raw_Data!L1963</f>
        <v>20</v>
      </c>
      <c r="O1963" s="13">
        <f>Raw_Data!M1963</f>
        <v>18</v>
      </c>
      <c r="P1963" s="13">
        <f t="shared" si="122"/>
        <v>2</v>
      </c>
      <c r="Q1963" s="13">
        <f>Raw_Data!O1963</f>
        <v>20</v>
      </c>
      <c r="R1963" s="16">
        <f t="shared" si="123"/>
        <v>90</v>
      </c>
      <c r="S1963" s="16">
        <f>Raw_Data!Q1963</f>
        <v>90</v>
      </c>
      <c r="T1963" s="17">
        <f>Raw_Data!R1963</f>
        <v>1.47</v>
      </c>
      <c r="U1963" s="13" t="str">
        <f>Raw_Data!S1963</f>
        <v>Low</v>
      </c>
      <c r="V1963" s="13" t="str">
        <f>Raw_Data!T1963</f>
        <v>In Progress</v>
      </c>
    </row>
    <row r="1964" spans="1:22" x14ac:dyDescent="0.3">
      <c r="A1964" s="13" t="str">
        <f>Raw_Data!A1964</f>
        <v>EMP003</v>
      </c>
      <c r="B1964" s="13" t="str">
        <f>Raw_Data!B1964</f>
        <v>Rahul Verma</v>
      </c>
      <c r="C1964" s="13" t="str">
        <f>Raw_Data!C1964</f>
        <v>Operations</v>
      </c>
      <c r="D1964" s="13" t="str">
        <f>Raw_Data!D1964</f>
        <v>Process Executive</v>
      </c>
      <c r="E1964" s="13" t="str">
        <f>Raw_Data!E1964</f>
        <v>Kolkata</v>
      </c>
      <c r="F1964" s="13" t="str">
        <f>Raw_Data!F1964</f>
        <v>Amit Roy</v>
      </c>
      <c r="G1964" s="14">
        <f>DATE(VALUE(RIGHT(Raw_Data!G1964,4)),VALUE(MID(Raw_Data!G1964,4,2)),VALUE(LEFT(Raw_Data!G1964,2)))</f>
        <v>46227</v>
      </c>
      <c r="H1964" s="13" t="str">
        <f t="shared" si="120"/>
        <v>Jul-2026</v>
      </c>
      <c r="I1964" s="13" t="str">
        <f t="shared" si="121"/>
        <v>Fri</v>
      </c>
      <c r="J1964" s="13" t="str">
        <f>Raw_Data!H1964</f>
        <v>Present</v>
      </c>
      <c r="K1964" s="15">
        <f>IF(Raw_Data!I1964="","",TIMEVALUE(Raw_Data!I1964))</f>
        <v>0.38472222222222224</v>
      </c>
      <c r="L1964" s="15">
        <f>IF(Raw_Data!J1964="","",TIMEVALUE(Raw_Data!J1964))</f>
        <v>0.69166666666666665</v>
      </c>
      <c r="M1964" s="13">
        <f>Raw_Data!K1964</f>
        <v>7.37</v>
      </c>
      <c r="N1964" s="13">
        <f>Raw_Data!L1964</f>
        <v>23</v>
      </c>
      <c r="O1964" s="13">
        <f>Raw_Data!M1964</f>
        <v>18</v>
      </c>
      <c r="P1964" s="13">
        <f t="shared" si="122"/>
        <v>5</v>
      </c>
      <c r="Q1964" s="13">
        <f>Raw_Data!O1964</f>
        <v>23</v>
      </c>
      <c r="R1964" s="16">
        <f t="shared" si="123"/>
        <v>78.260869565217391</v>
      </c>
      <c r="S1964" s="16">
        <f>Raw_Data!Q1964</f>
        <v>78.3</v>
      </c>
      <c r="T1964" s="17">
        <f>Raw_Data!R1964</f>
        <v>0</v>
      </c>
      <c r="U1964" s="13" t="str">
        <f>Raw_Data!S1964</f>
        <v>Medium</v>
      </c>
      <c r="V1964" s="13" t="str">
        <f>Raw_Data!T1964</f>
        <v>Pending</v>
      </c>
    </row>
    <row r="1965" spans="1:22" x14ac:dyDescent="0.3">
      <c r="A1965" s="13" t="str">
        <f>Raw_Data!A1965</f>
        <v>EMP004</v>
      </c>
      <c r="B1965" s="13" t="str">
        <f>Raw_Data!B1965</f>
        <v>Sneha Das</v>
      </c>
      <c r="C1965" s="13" t="str">
        <f>Raw_Data!C1965</f>
        <v>Operations</v>
      </c>
      <c r="D1965" s="13" t="str">
        <f>Raw_Data!D1965</f>
        <v>Senior Executive</v>
      </c>
      <c r="E1965" s="13" t="str">
        <f>Raw_Data!E1965</f>
        <v>Kolkata</v>
      </c>
      <c r="F1965" s="13" t="str">
        <f>Raw_Data!F1965</f>
        <v>Amit Roy</v>
      </c>
      <c r="G1965" s="14">
        <f>DATE(VALUE(RIGHT(Raw_Data!G1965,4)),VALUE(MID(Raw_Data!G1965,4,2)),VALUE(LEFT(Raw_Data!G1965,2)))</f>
        <v>46227</v>
      </c>
      <c r="H1965" s="13" t="str">
        <f t="shared" si="120"/>
        <v>Jul-2026</v>
      </c>
      <c r="I1965" s="13" t="str">
        <f t="shared" si="121"/>
        <v>Fri</v>
      </c>
      <c r="J1965" s="13" t="str">
        <f>Raw_Data!H1965</f>
        <v>Present</v>
      </c>
      <c r="K1965" s="15">
        <f>IF(Raw_Data!I1965="","",TIMEVALUE(Raw_Data!I1965))</f>
        <v>0.38680555555555557</v>
      </c>
      <c r="L1965" s="15">
        <f>IF(Raw_Data!J1965="","",TIMEVALUE(Raw_Data!J1965))</f>
        <v>0.78263888888888888</v>
      </c>
      <c r="M1965" s="13">
        <f>Raw_Data!K1965</f>
        <v>9.51</v>
      </c>
      <c r="N1965" s="13">
        <f>Raw_Data!L1965</f>
        <v>31</v>
      </c>
      <c r="O1965" s="13">
        <f>Raw_Data!M1965</f>
        <v>26</v>
      </c>
      <c r="P1965" s="13">
        <f t="shared" si="122"/>
        <v>5</v>
      </c>
      <c r="Q1965" s="13">
        <f>Raw_Data!O1965</f>
        <v>31</v>
      </c>
      <c r="R1965" s="16">
        <f t="shared" si="123"/>
        <v>83.870967741935488</v>
      </c>
      <c r="S1965" s="16">
        <f>Raw_Data!Q1965</f>
        <v>83.9</v>
      </c>
      <c r="T1965" s="17">
        <f>Raw_Data!R1965</f>
        <v>1.51</v>
      </c>
      <c r="U1965" s="13" t="str">
        <f>Raw_Data!S1965</f>
        <v>Medium</v>
      </c>
      <c r="V1965" s="13" t="str">
        <f>Raw_Data!T1965</f>
        <v>Pending</v>
      </c>
    </row>
    <row r="1966" spans="1:22" x14ac:dyDescent="0.3">
      <c r="A1966" s="13" t="str">
        <f>Raw_Data!A1966</f>
        <v>EMP005</v>
      </c>
      <c r="B1966" s="13" t="str">
        <f>Raw_Data!B1966</f>
        <v>Vikram Patel</v>
      </c>
      <c r="C1966" s="13" t="str">
        <f>Raw_Data!C1966</f>
        <v>Operations</v>
      </c>
      <c r="D1966" s="13" t="str">
        <f>Raw_Data!D1966</f>
        <v>Process Executive</v>
      </c>
      <c r="E1966" s="13" t="str">
        <f>Raw_Data!E1966</f>
        <v>Kolkata</v>
      </c>
      <c r="F1966" s="13" t="str">
        <f>Raw_Data!F1966</f>
        <v>Amit Roy</v>
      </c>
      <c r="G1966" s="14">
        <f>DATE(VALUE(RIGHT(Raw_Data!G1966,4)),VALUE(MID(Raw_Data!G1966,4,2)),VALUE(LEFT(Raw_Data!G1966,2)))</f>
        <v>46227</v>
      </c>
      <c r="H1966" s="13" t="str">
        <f t="shared" si="120"/>
        <v>Jul-2026</v>
      </c>
      <c r="I1966" s="13" t="str">
        <f t="shared" si="121"/>
        <v>Fri</v>
      </c>
      <c r="J1966" s="13" t="str">
        <f>Raw_Data!H1966</f>
        <v>Present</v>
      </c>
      <c r="K1966" s="15">
        <f>IF(Raw_Data!I1966="","",TIMEVALUE(Raw_Data!I1966))</f>
        <v>0.38194444444444442</v>
      </c>
      <c r="L1966" s="15">
        <f>IF(Raw_Data!J1966="","",TIMEVALUE(Raw_Data!J1966))</f>
        <v>0.71875</v>
      </c>
      <c r="M1966" s="13">
        <f>Raw_Data!K1966</f>
        <v>8.09</v>
      </c>
      <c r="N1966" s="13">
        <f>Raw_Data!L1966</f>
        <v>26</v>
      </c>
      <c r="O1966" s="13">
        <f>Raw_Data!M1966</f>
        <v>19</v>
      </c>
      <c r="P1966" s="13">
        <f t="shared" si="122"/>
        <v>7</v>
      </c>
      <c r="Q1966" s="13">
        <f>Raw_Data!O1966</f>
        <v>26</v>
      </c>
      <c r="R1966" s="16">
        <f t="shared" si="123"/>
        <v>73.076923076923066</v>
      </c>
      <c r="S1966" s="16">
        <f>Raw_Data!Q1966</f>
        <v>73.099999999999994</v>
      </c>
      <c r="T1966" s="17">
        <f>Raw_Data!R1966</f>
        <v>0.09</v>
      </c>
      <c r="U1966" s="13" t="str">
        <f>Raw_Data!S1966</f>
        <v>Low</v>
      </c>
      <c r="V1966" s="13" t="str">
        <f>Raw_Data!T1966</f>
        <v>Pending</v>
      </c>
    </row>
    <row r="1967" spans="1:22" x14ac:dyDescent="0.3">
      <c r="A1967" s="13" t="str">
        <f>Raw_Data!A1967</f>
        <v>EMP006</v>
      </c>
      <c r="B1967" s="13" t="str">
        <f>Raw_Data!B1967</f>
        <v>Ananya Gupta</v>
      </c>
      <c r="C1967" s="13" t="str">
        <f>Raw_Data!C1967</f>
        <v>Finance</v>
      </c>
      <c r="D1967" s="13" t="str">
        <f>Raw_Data!D1967</f>
        <v>Finance Executive</v>
      </c>
      <c r="E1967" s="13" t="str">
        <f>Raw_Data!E1967</f>
        <v>Kolkata</v>
      </c>
      <c r="F1967" s="13" t="str">
        <f>Raw_Data!F1967</f>
        <v>Neha Sen</v>
      </c>
      <c r="G1967" s="14">
        <f>DATE(VALUE(RIGHT(Raw_Data!G1967,4)),VALUE(MID(Raw_Data!G1967,4,2)),VALUE(LEFT(Raw_Data!G1967,2)))</f>
        <v>46227</v>
      </c>
      <c r="H1967" s="13" t="str">
        <f t="shared" si="120"/>
        <v>Jul-2026</v>
      </c>
      <c r="I1967" s="13" t="str">
        <f t="shared" si="121"/>
        <v>Fri</v>
      </c>
      <c r="J1967" s="13" t="str">
        <f>Raw_Data!H1967</f>
        <v>Present</v>
      </c>
      <c r="K1967" s="15">
        <f>IF(Raw_Data!I1967="","",TIMEVALUE(Raw_Data!I1967))</f>
        <v>0.41666666666666669</v>
      </c>
      <c r="L1967" s="15">
        <f>IF(Raw_Data!J1967="","",TIMEVALUE(Raw_Data!J1967))</f>
        <v>0.7729166666666667</v>
      </c>
      <c r="M1967" s="13">
        <f>Raw_Data!K1967</f>
        <v>8.5500000000000007</v>
      </c>
      <c r="N1967" s="13">
        <f>Raw_Data!L1967</f>
        <v>19</v>
      </c>
      <c r="O1967" s="13">
        <f>Raw_Data!M1967</f>
        <v>14</v>
      </c>
      <c r="P1967" s="13">
        <f t="shared" si="122"/>
        <v>5</v>
      </c>
      <c r="Q1967" s="13">
        <f>Raw_Data!O1967</f>
        <v>19</v>
      </c>
      <c r="R1967" s="16">
        <f t="shared" si="123"/>
        <v>73.68421052631578</v>
      </c>
      <c r="S1967" s="16">
        <f>Raw_Data!Q1967</f>
        <v>73.7</v>
      </c>
      <c r="T1967" s="17">
        <f>Raw_Data!R1967</f>
        <v>0.55000000000000004</v>
      </c>
      <c r="U1967" s="13" t="str">
        <f>Raw_Data!S1967</f>
        <v>Low</v>
      </c>
      <c r="V1967" s="13" t="str">
        <f>Raw_Data!T1967</f>
        <v>Pending</v>
      </c>
    </row>
    <row r="1968" spans="1:22" x14ac:dyDescent="0.3">
      <c r="A1968" s="13" t="str">
        <f>Raw_Data!A1968</f>
        <v>EMP007</v>
      </c>
      <c r="B1968" s="13" t="str">
        <f>Raw_Data!B1968</f>
        <v>Rohan Mehta</v>
      </c>
      <c r="C1968" s="13" t="str">
        <f>Raw_Data!C1968</f>
        <v>Finance</v>
      </c>
      <c r="D1968" s="13" t="str">
        <f>Raw_Data!D1968</f>
        <v>Accounts Executive</v>
      </c>
      <c r="E1968" s="13" t="str">
        <f>Raw_Data!E1968</f>
        <v>Kolkata</v>
      </c>
      <c r="F1968" s="13" t="str">
        <f>Raw_Data!F1968</f>
        <v>Neha Sen</v>
      </c>
      <c r="G1968" s="14">
        <f>DATE(VALUE(RIGHT(Raw_Data!G1968,4)),VALUE(MID(Raw_Data!G1968,4,2)),VALUE(LEFT(Raw_Data!G1968,2)))</f>
        <v>46227</v>
      </c>
      <c r="H1968" s="13" t="str">
        <f t="shared" si="120"/>
        <v>Jul-2026</v>
      </c>
      <c r="I1968" s="13" t="str">
        <f t="shared" si="121"/>
        <v>Fri</v>
      </c>
      <c r="J1968" s="13" t="str">
        <f>Raw_Data!H1968</f>
        <v>Present</v>
      </c>
      <c r="K1968" s="15">
        <f>IF(Raw_Data!I1968="","",TIMEVALUE(Raw_Data!I1968))</f>
        <v>0.375</v>
      </c>
      <c r="L1968" s="15">
        <f>IF(Raw_Data!J1968="","",TIMEVALUE(Raw_Data!J1968))</f>
        <v>0.73958333333333337</v>
      </c>
      <c r="M1968" s="13">
        <f>Raw_Data!K1968</f>
        <v>8.76</v>
      </c>
      <c r="N1968" s="13">
        <f>Raw_Data!L1968</f>
        <v>8</v>
      </c>
      <c r="O1968" s="13">
        <f>Raw_Data!M1968</f>
        <v>8</v>
      </c>
      <c r="P1968" s="13">
        <f t="shared" si="122"/>
        <v>0</v>
      </c>
      <c r="Q1968" s="13">
        <f>Raw_Data!O1968</f>
        <v>8</v>
      </c>
      <c r="R1968" s="16">
        <f t="shared" si="123"/>
        <v>100</v>
      </c>
      <c r="S1968" s="16">
        <f>Raw_Data!Q1968</f>
        <v>100</v>
      </c>
      <c r="T1968" s="17">
        <f>Raw_Data!R1968</f>
        <v>0.76</v>
      </c>
      <c r="U1968" s="13" t="str">
        <f>Raw_Data!S1968</f>
        <v>Low</v>
      </c>
      <c r="V1968" s="13" t="str">
        <f>Raw_Data!T1968</f>
        <v>Closed</v>
      </c>
    </row>
    <row r="1969" spans="1:22" x14ac:dyDescent="0.3">
      <c r="A1969" s="13" t="str">
        <f>Raw_Data!A1969</f>
        <v>EMP008</v>
      </c>
      <c r="B1969" s="13" t="str">
        <f>Raw_Data!B1969</f>
        <v>Ishita Roy</v>
      </c>
      <c r="C1969" s="13" t="str">
        <f>Raw_Data!C1969</f>
        <v>Finance</v>
      </c>
      <c r="D1969" s="13" t="str">
        <f>Raw_Data!D1969</f>
        <v>Finance Executive</v>
      </c>
      <c r="E1969" s="13" t="str">
        <f>Raw_Data!E1969</f>
        <v>Kolkata</v>
      </c>
      <c r="F1969" s="13" t="str">
        <f>Raw_Data!F1969</f>
        <v>Neha Sen</v>
      </c>
      <c r="G1969" s="14">
        <f>DATE(VALUE(RIGHT(Raw_Data!G1969,4)),VALUE(MID(Raw_Data!G1969,4,2)),VALUE(LEFT(Raw_Data!G1969,2)))</f>
        <v>46227</v>
      </c>
      <c r="H1969" s="13" t="str">
        <f t="shared" si="120"/>
        <v>Jul-2026</v>
      </c>
      <c r="I1969" s="13" t="str">
        <f t="shared" si="121"/>
        <v>Fri</v>
      </c>
      <c r="J1969" s="13" t="str">
        <f>Raw_Data!H1969</f>
        <v>Late</v>
      </c>
      <c r="K1969" s="15">
        <f>IF(Raw_Data!I1969="","",TIMEVALUE(Raw_Data!I1969))</f>
        <v>0.46666666666666667</v>
      </c>
      <c r="L1969" s="15">
        <f>IF(Raw_Data!J1969="","",TIMEVALUE(Raw_Data!J1969))</f>
        <v>0.7944444444444444</v>
      </c>
      <c r="M1969" s="13">
        <f>Raw_Data!K1969</f>
        <v>7.88</v>
      </c>
      <c r="N1969" s="13">
        <f>Raw_Data!L1969</f>
        <v>11</v>
      </c>
      <c r="O1969" s="13">
        <f>Raw_Data!M1969</f>
        <v>10</v>
      </c>
      <c r="P1969" s="13">
        <f t="shared" si="122"/>
        <v>1</v>
      </c>
      <c r="Q1969" s="13">
        <f>Raw_Data!O1969</f>
        <v>11</v>
      </c>
      <c r="R1969" s="16">
        <f t="shared" si="123"/>
        <v>90.909090909090907</v>
      </c>
      <c r="S1969" s="16">
        <f>Raw_Data!Q1969</f>
        <v>90.9</v>
      </c>
      <c r="T1969" s="17">
        <f>Raw_Data!R1969</f>
        <v>0</v>
      </c>
      <c r="U1969" s="13" t="str">
        <f>Raw_Data!S1969</f>
        <v>Medium</v>
      </c>
      <c r="V1969" s="13" t="str">
        <f>Raw_Data!T1969</f>
        <v>In Progress</v>
      </c>
    </row>
    <row r="1970" spans="1:22" x14ac:dyDescent="0.3">
      <c r="A1970" s="13" t="str">
        <f>Raw_Data!A1970</f>
        <v>EMP009</v>
      </c>
      <c r="B1970" s="13" t="str">
        <f>Raw_Data!B1970</f>
        <v>Arjun Nair</v>
      </c>
      <c r="C1970" s="13" t="str">
        <f>Raw_Data!C1970</f>
        <v>Sales</v>
      </c>
      <c r="D1970" s="13" t="str">
        <f>Raw_Data!D1970</f>
        <v>Sales Executive</v>
      </c>
      <c r="E1970" s="13" t="str">
        <f>Raw_Data!E1970</f>
        <v>Kolkata</v>
      </c>
      <c r="F1970" s="13" t="str">
        <f>Raw_Data!F1970</f>
        <v>Sourav Das</v>
      </c>
      <c r="G1970" s="14">
        <f>DATE(VALUE(RIGHT(Raw_Data!G1970,4)),VALUE(MID(Raw_Data!G1970,4,2)),VALUE(LEFT(Raw_Data!G1970,2)))</f>
        <v>46227</v>
      </c>
      <c r="H1970" s="13" t="str">
        <f t="shared" si="120"/>
        <v>Jul-2026</v>
      </c>
      <c r="I1970" s="13" t="str">
        <f t="shared" si="121"/>
        <v>Fri</v>
      </c>
      <c r="J1970" s="13" t="str">
        <f>Raw_Data!H1970</f>
        <v>Present</v>
      </c>
      <c r="K1970" s="15">
        <f>IF(Raw_Data!I1970="","",TIMEVALUE(Raw_Data!I1970))</f>
        <v>0.3888888888888889</v>
      </c>
      <c r="L1970" s="15">
        <f>IF(Raw_Data!J1970="","",TIMEVALUE(Raw_Data!J1970))</f>
        <v>0.73402777777777772</v>
      </c>
      <c r="M1970" s="13">
        <f>Raw_Data!K1970</f>
        <v>8.2899999999999991</v>
      </c>
      <c r="N1970" s="13">
        <f>Raw_Data!L1970</f>
        <v>16</v>
      </c>
      <c r="O1970" s="13">
        <f>Raw_Data!M1970</f>
        <v>16</v>
      </c>
      <c r="P1970" s="13">
        <f t="shared" si="122"/>
        <v>0</v>
      </c>
      <c r="Q1970" s="13">
        <f>Raw_Data!O1970</f>
        <v>16</v>
      </c>
      <c r="R1970" s="16">
        <f t="shared" si="123"/>
        <v>100</v>
      </c>
      <c r="S1970" s="16">
        <f>Raw_Data!Q1970</f>
        <v>100</v>
      </c>
      <c r="T1970" s="17">
        <f>Raw_Data!R1970</f>
        <v>0.28999999999999998</v>
      </c>
      <c r="U1970" s="13" t="str">
        <f>Raw_Data!S1970</f>
        <v>Low</v>
      </c>
      <c r="V1970" s="13" t="str">
        <f>Raw_Data!T1970</f>
        <v>Closed</v>
      </c>
    </row>
    <row r="1971" spans="1:22" x14ac:dyDescent="0.3">
      <c r="A1971" s="13" t="str">
        <f>Raw_Data!A1971</f>
        <v>EMP010</v>
      </c>
      <c r="B1971" s="13" t="str">
        <f>Raw_Data!B1971</f>
        <v>Meera Kapoor</v>
      </c>
      <c r="C1971" s="13" t="str">
        <f>Raw_Data!C1971</f>
        <v>Sales</v>
      </c>
      <c r="D1971" s="13" t="str">
        <f>Raw_Data!D1971</f>
        <v>Sales Executive</v>
      </c>
      <c r="E1971" s="13" t="str">
        <f>Raw_Data!E1971</f>
        <v>Kolkata</v>
      </c>
      <c r="F1971" s="13" t="str">
        <f>Raw_Data!F1971</f>
        <v>Sourav Das</v>
      </c>
      <c r="G1971" s="14">
        <f>DATE(VALUE(RIGHT(Raw_Data!G1971,4)),VALUE(MID(Raw_Data!G1971,4,2)),VALUE(LEFT(Raw_Data!G1971,2)))</f>
        <v>46227</v>
      </c>
      <c r="H1971" s="13" t="str">
        <f t="shared" si="120"/>
        <v>Jul-2026</v>
      </c>
      <c r="I1971" s="13" t="str">
        <f t="shared" si="121"/>
        <v>Fri</v>
      </c>
      <c r="J1971" s="13" t="str">
        <f>Raw_Data!H1971</f>
        <v>Present</v>
      </c>
      <c r="K1971" s="15">
        <f>IF(Raw_Data!I1971="","",TIMEVALUE(Raw_Data!I1971))</f>
        <v>0.37986111111111109</v>
      </c>
      <c r="L1971" s="15">
        <f>IF(Raw_Data!J1971="","",TIMEVALUE(Raw_Data!J1971))</f>
        <v>0.69444444444444442</v>
      </c>
      <c r="M1971" s="13">
        <f>Raw_Data!K1971</f>
        <v>7.55</v>
      </c>
      <c r="N1971" s="13">
        <f>Raw_Data!L1971</f>
        <v>17</v>
      </c>
      <c r="O1971" s="13">
        <f>Raw_Data!M1971</f>
        <v>17</v>
      </c>
      <c r="P1971" s="13">
        <f t="shared" si="122"/>
        <v>0</v>
      </c>
      <c r="Q1971" s="13">
        <f>Raw_Data!O1971</f>
        <v>17</v>
      </c>
      <c r="R1971" s="16">
        <f t="shared" si="123"/>
        <v>100</v>
      </c>
      <c r="S1971" s="16">
        <f>Raw_Data!Q1971</f>
        <v>100</v>
      </c>
      <c r="T1971" s="17">
        <f>Raw_Data!R1971</f>
        <v>0</v>
      </c>
      <c r="U1971" s="13" t="str">
        <f>Raw_Data!S1971</f>
        <v>Low</v>
      </c>
      <c r="V1971" s="13" t="str">
        <f>Raw_Data!T1971</f>
        <v>Closed</v>
      </c>
    </row>
    <row r="1972" spans="1:22" x14ac:dyDescent="0.3">
      <c r="A1972" s="13" t="str">
        <f>Raw_Data!A1972</f>
        <v>EMP011</v>
      </c>
      <c r="B1972" s="13" t="str">
        <f>Raw_Data!B1972</f>
        <v>Karan Malhotra</v>
      </c>
      <c r="C1972" s="13" t="str">
        <f>Raw_Data!C1972</f>
        <v>Sales</v>
      </c>
      <c r="D1972" s="13" t="str">
        <f>Raw_Data!D1972</f>
        <v>Senior Executive</v>
      </c>
      <c r="E1972" s="13" t="str">
        <f>Raw_Data!E1972</f>
        <v>Kolkata</v>
      </c>
      <c r="F1972" s="13" t="str">
        <f>Raw_Data!F1972</f>
        <v>Sourav Das</v>
      </c>
      <c r="G1972" s="14">
        <f>DATE(VALUE(RIGHT(Raw_Data!G1972,4)),VALUE(MID(Raw_Data!G1972,4,2)),VALUE(LEFT(Raw_Data!G1972,2)))</f>
        <v>46227</v>
      </c>
      <c r="H1972" s="13" t="str">
        <f t="shared" si="120"/>
        <v>Jul-2026</v>
      </c>
      <c r="I1972" s="13" t="str">
        <f t="shared" si="121"/>
        <v>Fri</v>
      </c>
      <c r="J1972" s="13" t="str">
        <f>Raw_Data!H1972</f>
        <v>Absent</v>
      </c>
      <c r="K1972" s="15" t="str">
        <f>IF(Raw_Data!I1972="","",TIMEVALUE(Raw_Data!I1972))</f>
        <v/>
      </c>
      <c r="L1972" s="15" t="str">
        <f>IF(Raw_Data!J1972="","",TIMEVALUE(Raw_Data!J1972))</f>
        <v/>
      </c>
      <c r="M1972" s="13">
        <f>Raw_Data!K1972</f>
        <v>0</v>
      </c>
      <c r="N1972" s="13">
        <f>Raw_Data!L1972</f>
        <v>0</v>
      </c>
      <c r="O1972" s="13">
        <f>Raw_Data!M1972</f>
        <v>0</v>
      </c>
      <c r="P1972" s="13">
        <f t="shared" si="122"/>
        <v>0</v>
      </c>
      <c r="Q1972" s="13">
        <f>Raw_Data!O1972</f>
        <v>0</v>
      </c>
      <c r="R1972" s="16">
        <f t="shared" si="123"/>
        <v>0</v>
      </c>
      <c r="S1972" s="16">
        <f>Raw_Data!Q1972</f>
        <v>0</v>
      </c>
      <c r="T1972" s="17">
        <f>Raw_Data!R1972</f>
        <v>0</v>
      </c>
      <c r="U1972" s="13" t="str">
        <f>Raw_Data!S1972</f>
        <v>Low</v>
      </c>
      <c r="V1972" s="13" t="str">
        <f>Raw_Data!T1972</f>
        <v>Closed</v>
      </c>
    </row>
    <row r="1973" spans="1:22" x14ac:dyDescent="0.3">
      <c r="A1973" s="13" t="str">
        <f>Raw_Data!A1973</f>
        <v>EMP012</v>
      </c>
      <c r="B1973" s="13" t="str">
        <f>Raw_Data!B1973</f>
        <v>Tanya Bose</v>
      </c>
      <c r="C1973" s="13" t="str">
        <f>Raw_Data!C1973</f>
        <v>HR</v>
      </c>
      <c r="D1973" s="13" t="str">
        <f>Raw_Data!D1973</f>
        <v>HR Executive</v>
      </c>
      <c r="E1973" s="13" t="str">
        <f>Raw_Data!E1973</f>
        <v>Kolkata</v>
      </c>
      <c r="F1973" s="13" t="str">
        <f>Raw_Data!F1973</f>
        <v>Ritu Ghosh</v>
      </c>
      <c r="G1973" s="14">
        <f>DATE(VALUE(RIGHT(Raw_Data!G1973,4)),VALUE(MID(Raw_Data!G1973,4,2)),VALUE(LEFT(Raw_Data!G1973,2)))</f>
        <v>46227</v>
      </c>
      <c r="H1973" s="13" t="str">
        <f t="shared" si="120"/>
        <v>Jul-2026</v>
      </c>
      <c r="I1973" s="13" t="str">
        <f t="shared" si="121"/>
        <v>Fri</v>
      </c>
      <c r="J1973" s="13" t="str">
        <f>Raw_Data!H1973</f>
        <v>Present</v>
      </c>
      <c r="K1973" s="15">
        <f>IF(Raw_Data!I1973="","",TIMEVALUE(Raw_Data!I1973))</f>
        <v>0.375</v>
      </c>
      <c r="L1973" s="15">
        <f>IF(Raw_Data!J1973="","",TIMEVALUE(Raw_Data!J1973))</f>
        <v>0.71805555555555556</v>
      </c>
      <c r="M1973" s="13">
        <f>Raw_Data!K1973</f>
        <v>8.24</v>
      </c>
      <c r="N1973" s="13">
        <f>Raw_Data!L1973</f>
        <v>9</v>
      </c>
      <c r="O1973" s="13">
        <f>Raw_Data!M1973</f>
        <v>7</v>
      </c>
      <c r="P1973" s="13">
        <f t="shared" si="122"/>
        <v>2</v>
      </c>
      <c r="Q1973" s="13">
        <f>Raw_Data!O1973</f>
        <v>9</v>
      </c>
      <c r="R1973" s="16">
        <f t="shared" si="123"/>
        <v>77.777777777777786</v>
      </c>
      <c r="S1973" s="16">
        <f>Raw_Data!Q1973</f>
        <v>77.8</v>
      </c>
      <c r="T1973" s="17">
        <f>Raw_Data!R1973</f>
        <v>0.24</v>
      </c>
      <c r="U1973" s="13" t="str">
        <f>Raw_Data!S1973</f>
        <v>Low</v>
      </c>
      <c r="V1973" s="13" t="str">
        <f>Raw_Data!T1973</f>
        <v>In Progress</v>
      </c>
    </row>
    <row r="1974" spans="1:22" x14ac:dyDescent="0.3">
      <c r="A1974" s="13" t="str">
        <f>Raw_Data!A1974</f>
        <v>EMP013</v>
      </c>
      <c r="B1974" s="13" t="str">
        <f>Raw_Data!B1974</f>
        <v>Aditya Jain</v>
      </c>
      <c r="C1974" s="13" t="str">
        <f>Raw_Data!C1974</f>
        <v>Customer Support</v>
      </c>
      <c r="D1974" s="13" t="str">
        <f>Raw_Data!D1974</f>
        <v>Support Executive</v>
      </c>
      <c r="E1974" s="13" t="str">
        <f>Raw_Data!E1974</f>
        <v>Kolkata</v>
      </c>
      <c r="F1974" s="13" t="str">
        <f>Raw_Data!F1974</f>
        <v>Ritu Ghosh</v>
      </c>
      <c r="G1974" s="14">
        <f>DATE(VALUE(RIGHT(Raw_Data!G1974,4)),VALUE(MID(Raw_Data!G1974,4,2)),VALUE(LEFT(Raw_Data!G1974,2)))</f>
        <v>46227</v>
      </c>
      <c r="H1974" s="13" t="str">
        <f t="shared" si="120"/>
        <v>Jul-2026</v>
      </c>
      <c r="I1974" s="13" t="str">
        <f t="shared" si="121"/>
        <v>Fri</v>
      </c>
      <c r="J1974" s="13" t="str">
        <f>Raw_Data!H1974</f>
        <v>Present</v>
      </c>
      <c r="K1974" s="15">
        <f>IF(Raw_Data!I1974="","",TIMEVALUE(Raw_Data!I1974))</f>
        <v>0.38333333333333336</v>
      </c>
      <c r="L1974" s="15">
        <f>IF(Raw_Data!J1974="","",TIMEVALUE(Raw_Data!J1974))</f>
        <v>0.6958333333333333</v>
      </c>
      <c r="M1974" s="13">
        <f>Raw_Data!K1974</f>
        <v>7.5</v>
      </c>
      <c r="N1974" s="13">
        <f>Raw_Data!L1974</f>
        <v>25</v>
      </c>
      <c r="O1974" s="13">
        <f>Raw_Data!M1974</f>
        <v>21</v>
      </c>
      <c r="P1974" s="13">
        <f t="shared" si="122"/>
        <v>4</v>
      </c>
      <c r="Q1974" s="13">
        <f>Raw_Data!O1974</f>
        <v>25</v>
      </c>
      <c r="R1974" s="16">
        <f t="shared" si="123"/>
        <v>84</v>
      </c>
      <c r="S1974" s="16">
        <f>Raw_Data!Q1974</f>
        <v>84</v>
      </c>
      <c r="T1974" s="17">
        <f>Raw_Data!R1974</f>
        <v>0</v>
      </c>
      <c r="U1974" s="13" t="str">
        <f>Raw_Data!S1974</f>
        <v>High</v>
      </c>
      <c r="V1974" s="13" t="str">
        <f>Raw_Data!T1974</f>
        <v>Pending</v>
      </c>
    </row>
    <row r="1975" spans="1:22" x14ac:dyDescent="0.3">
      <c r="A1975" s="13" t="str">
        <f>Raw_Data!A1975</f>
        <v>EMP014</v>
      </c>
      <c r="B1975" s="13" t="str">
        <f>Raw_Data!B1975</f>
        <v>Neha Agarwal</v>
      </c>
      <c r="C1975" s="13" t="str">
        <f>Raw_Data!C1975</f>
        <v>Customer Support</v>
      </c>
      <c r="D1975" s="13" t="str">
        <f>Raw_Data!D1975</f>
        <v>Support Executive</v>
      </c>
      <c r="E1975" s="13" t="str">
        <f>Raw_Data!E1975</f>
        <v>Kolkata</v>
      </c>
      <c r="F1975" s="13" t="str">
        <f>Raw_Data!F1975</f>
        <v>Ritu Ghosh</v>
      </c>
      <c r="G1975" s="14">
        <f>DATE(VALUE(RIGHT(Raw_Data!G1975,4)),VALUE(MID(Raw_Data!G1975,4,2)),VALUE(LEFT(Raw_Data!G1975,2)))</f>
        <v>46227</v>
      </c>
      <c r="H1975" s="13" t="str">
        <f t="shared" si="120"/>
        <v>Jul-2026</v>
      </c>
      <c r="I1975" s="13" t="str">
        <f t="shared" si="121"/>
        <v>Fri</v>
      </c>
      <c r="J1975" s="13" t="str">
        <f>Raw_Data!H1975</f>
        <v>Present</v>
      </c>
      <c r="K1975" s="15">
        <f>IF(Raw_Data!I1975="","",TIMEVALUE(Raw_Data!I1975))</f>
        <v>0.42638888888888887</v>
      </c>
      <c r="L1975" s="15">
        <f>IF(Raw_Data!J1975="","",TIMEVALUE(Raw_Data!J1975))</f>
        <v>0.82152777777777775</v>
      </c>
      <c r="M1975" s="13">
        <f>Raw_Data!K1975</f>
        <v>9.49</v>
      </c>
      <c r="N1975" s="13">
        <f>Raw_Data!L1975</f>
        <v>25</v>
      </c>
      <c r="O1975" s="13">
        <f>Raw_Data!M1975</f>
        <v>21</v>
      </c>
      <c r="P1975" s="13">
        <f t="shared" si="122"/>
        <v>4</v>
      </c>
      <c r="Q1975" s="13">
        <f>Raw_Data!O1975</f>
        <v>25</v>
      </c>
      <c r="R1975" s="16">
        <f t="shared" si="123"/>
        <v>84</v>
      </c>
      <c r="S1975" s="16">
        <f>Raw_Data!Q1975</f>
        <v>84</v>
      </c>
      <c r="T1975" s="17">
        <f>Raw_Data!R1975</f>
        <v>1.49</v>
      </c>
      <c r="U1975" s="13" t="str">
        <f>Raw_Data!S1975</f>
        <v>Low</v>
      </c>
      <c r="V1975" s="13" t="str">
        <f>Raw_Data!T1975</f>
        <v>Pending</v>
      </c>
    </row>
    <row r="1976" spans="1:22" x14ac:dyDescent="0.3">
      <c r="A1976" s="13" t="str">
        <f>Raw_Data!A1976</f>
        <v>EMP015</v>
      </c>
      <c r="B1976" s="13" t="str">
        <f>Raw_Data!B1976</f>
        <v>Siddharth Roy</v>
      </c>
      <c r="C1976" s="13" t="str">
        <f>Raw_Data!C1976</f>
        <v>Customer Support</v>
      </c>
      <c r="D1976" s="13" t="str">
        <f>Raw_Data!D1976</f>
        <v>Senior Executive</v>
      </c>
      <c r="E1976" s="13" t="str">
        <f>Raw_Data!E1976</f>
        <v>Kolkata</v>
      </c>
      <c r="F1976" s="13" t="str">
        <f>Raw_Data!F1976</f>
        <v>Ritu Ghosh</v>
      </c>
      <c r="G1976" s="14">
        <f>DATE(VALUE(RIGHT(Raw_Data!G1976,4)),VALUE(MID(Raw_Data!G1976,4,2)),VALUE(LEFT(Raw_Data!G1976,2)))</f>
        <v>46227</v>
      </c>
      <c r="H1976" s="13" t="str">
        <f t="shared" si="120"/>
        <v>Jul-2026</v>
      </c>
      <c r="I1976" s="13" t="str">
        <f t="shared" si="121"/>
        <v>Fri</v>
      </c>
      <c r="J1976" s="13" t="str">
        <f>Raw_Data!H1976</f>
        <v>Present</v>
      </c>
      <c r="K1976" s="15">
        <f>IF(Raw_Data!I1976="","",TIMEVALUE(Raw_Data!I1976))</f>
        <v>0.38611111111111113</v>
      </c>
      <c r="L1976" s="15">
        <f>IF(Raw_Data!J1976="","",TIMEVALUE(Raw_Data!J1976))</f>
        <v>0.70625000000000004</v>
      </c>
      <c r="M1976" s="13">
        <f>Raw_Data!K1976</f>
        <v>7.69</v>
      </c>
      <c r="N1976" s="13">
        <f>Raw_Data!L1976</f>
        <v>28</v>
      </c>
      <c r="O1976" s="13">
        <f>Raw_Data!M1976</f>
        <v>21</v>
      </c>
      <c r="P1976" s="13">
        <f t="shared" si="122"/>
        <v>7</v>
      </c>
      <c r="Q1976" s="13">
        <f>Raw_Data!O1976</f>
        <v>28</v>
      </c>
      <c r="R1976" s="16">
        <f t="shared" si="123"/>
        <v>75</v>
      </c>
      <c r="S1976" s="16">
        <f>Raw_Data!Q1976</f>
        <v>75</v>
      </c>
      <c r="T1976" s="17">
        <f>Raw_Data!R1976</f>
        <v>0</v>
      </c>
      <c r="U1976" s="13" t="str">
        <f>Raw_Data!S1976</f>
        <v>High</v>
      </c>
      <c r="V1976" s="13" t="str">
        <f>Raw_Data!T1976</f>
        <v>Pending</v>
      </c>
    </row>
    <row r="1977" spans="1:22" x14ac:dyDescent="0.3">
      <c r="A1977" s="13" t="str">
        <f>Raw_Data!A1977</f>
        <v>EMP016</v>
      </c>
      <c r="B1977" s="13" t="str">
        <f>Raw_Data!B1977</f>
        <v>Pooja Saha</v>
      </c>
      <c r="C1977" s="13" t="str">
        <f>Raw_Data!C1977</f>
        <v>Operations</v>
      </c>
      <c r="D1977" s="13" t="str">
        <f>Raw_Data!D1977</f>
        <v>Process Executive</v>
      </c>
      <c r="E1977" s="13" t="str">
        <f>Raw_Data!E1977</f>
        <v>Durgapur</v>
      </c>
      <c r="F1977" s="13" t="str">
        <f>Raw_Data!F1977</f>
        <v>Amit Roy</v>
      </c>
      <c r="G1977" s="14">
        <f>DATE(VALUE(RIGHT(Raw_Data!G1977,4)),VALUE(MID(Raw_Data!G1977,4,2)),VALUE(LEFT(Raw_Data!G1977,2)))</f>
        <v>46227</v>
      </c>
      <c r="H1977" s="13" t="str">
        <f t="shared" si="120"/>
        <v>Jul-2026</v>
      </c>
      <c r="I1977" s="13" t="str">
        <f t="shared" si="121"/>
        <v>Fri</v>
      </c>
      <c r="J1977" s="13" t="str">
        <f>Raw_Data!H1977</f>
        <v>Present</v>
      </c>
      <c r="K1977" s="15">
        <f>IF(Raw_Data!I1977="","",TIMEVALUE(Raw_Data!I1977))</f>
        <v>0.38472222222222224</v>
      </c>
      <c r="L1977" s="15">
        <f>IF(Raw_Data!J1977="","",TIMEVALUE(Raw_Data!J1977))</f>
        <v>0.73958333333333337</v>
      </c>
      <c r="M1977" s="13">
        <f>Raw_Data!K1977</f>
        <v>8.52</v>
      </c>
      <c r="N1977" s="13">
        <f>Raw_Data!L1977</f>
        <v>27</v>
      </c>
      <c r="O1977" s="13">
        <f>Raw_Data!M1977</f>
        <v>26</v>
      </c>
      <c r="P1977" s="13">
        <f t="shared" si="122"/>
        <v>1</v>
      </c>
      <c r="Q1977" s="13">
        <f>Raw_Data!O1977</f>
        <v>27</v>
      </c>
      <c r="R1977" s="16">
        <f t="shared" si="123"/>
        <v>96.296296296296291</v>
      </c>
      <c r="S1977" s="16">
        <f>Raw_Data!Q1977</f>
        <v>96.3</v>
      </c>
      <c r="T1977" s="17">
        <f>Raw_Data!R1977</f>
        <v>0.52</v>
      </c>
      <c r="U1977" s="13" t="str">
        <f>Raw_Data!S1977</f>
        <v>Medium</v>
      </c>
      <c r="V1977" s="13" t="str">
        <f>Raw_Data!T1977</f>
        <v>In Progress</v>
      </c>
    </row>
    <row r="1978" spans="1:22" x14ac:dyDescent="0.3">
      <c r="A1978" s="13" t="str">
        <f>Raw_Data!A1978</f>
        <v>EMP017</v>
      </c>
      <c r="B1978" s="13" t="str">
        <f>Raw_Data!B1978</f>
        <v>Abhishek Paul</v>
      </c>
      <c r="C1978" s="13" t="str">
        <f>Raw_Data!C1978</f>
        <v>Operations</v>
      </c>
      <c r="D1978" s="13" t="str">
        <f>Raw_Data!D1978</f>
        <v>Process Executive</v>
      </c>
      <c r="E1978" s="13" t="str">
        <f>Raw_Data!E1978</f>
        <v>Durgapur</v>
      </c>
      <c r="F1978" s="13" t="str">
        <f>Raw_Data!F1978</f>
        <v>Amit Roy</v>
      </c>
      <c r="G1978" s="14">
        <f>DATE(VALUE(RIGHT(Raw_Data!G1978,4)),VALUE(MID(Raw_Data!G1978,4,2)),VALUE(LEFT(Raw_Data!G1978,2)))</f>
        <v>46227</v>
      </c>
      <c r="H1978" s="13" t="str">
        <f t="shared" si="120"/>
        <v>Jul-2026</v>
      </c>
      <c r="I1978" s="13" t="str">
        <f t="shared" si="121"/>
        <v>Fri</v>
      </c>
      <c r="J1978" s="13" t="str">
        <f>Raw_Data!H1978</f>
        <v>Present</v>
      </c>
      <c r="K1978" s="15">
        <f>IF(Raw_Data!I1978="","",TIMEVALUE(Raw_Data!I1978))</f>
        <v>0.38333333333333336</v>
      </c>
      <c r="L1978" s="15">
        <f>IF(Raw_Data!J1978="","",TIMEVALUE(Raw_Data!J1978))</f>
        <v>0.69722222222222219</v>
      </c>
      <c r="M1978" s="13">
        <f>Raw_Data!K1978</f>
        <v>7.54</v>
      </c>
      <c r="N1978" s="13">
        <f>Raw_Data!L1978</f>
        <v>29</v>
      </c>
      <c r="O1978" s="13">
        <f>Raw_Data!M1978</f>
        <v>23</v>
      </c>
      <c r="P1978" s="13">
        <f t="shared" si="122"/>
        <v>6</v>
      </c>
      <c r="Q1978" s="13">
        <f>Raw_Data!O1978</f>
        <v>29</v>
      </c>
      <c r="R1978" s="16">
        <f t="shared" si="123"/>
        <v>79.310344827586206</v>
      </c>
      <c r="S1978" s="16">
        <f>Raw_Data!Q1978</f>
        <v>79.3</v>
      </c>
      <c r="T1978" s="17">
        <f>Raw_Data!R1978</f>
        <v>0</v>
      </c>
      <c r="U1978" s="13" t="str">
        <f>Raw_Data!S1978</f>
        <v>High</v>
      </c>
      <c r="V1978" s="13" t="str">
        <f>Raw_Data!T1978</f>
        <v>Pending</v>
      </c>
    </row>
    <row r="1979" spans="1:22" x14ac:dyDescent="0.3">
      <c r="A1979" s="13" t="str">
        <f>Raw_Data!A1979</f>
        <v>EMP018</v>
      </c>
      <c r="B1979" s="13" t="str">
        <f>Raw_Data!B1979</f>
        <v>Nandini Ghosh</v>
      </c>
      <c r="C1979" s="13" t="str">
        <f>Raw_Data!C1979</f>
        <v>Finance</v>
      </c>
      <c r="D1979" s="13" t="str">
        <f>Raw_Data!D1979</f>
        <v>Finance Executive</v>
      </c>
      <c r="E1979" s="13" t="str">
        <f>Raw_Data!E1979</f>
        <v>Durgapur</v>
      </c>
      <c r="F1979" s="13" t="str">
        <f>Raw_Data!F1979</f>
        <v>Neha Sen</v>
      </c>
      <c r="G1979" s="14">
        <f>DATE(VALUE(RIGHT(Raw_Data!G1979,4)),VALUE(MID(Raw_Data!G1979,4,2)),VALUE(LEFT(Raw_Data!G1979,2)))</f>
        <v>46227</v>
      </c>
      <c r="H1979" s="13" t="str">
        <f t="shared" si="120"/>
        <v>Jul-2026</v>
      </c>
      <c r="I1979" s="13" t="str">
        <f t="shared" si="121"/>
        <v>Fri</v>
      </c>
      <c r="J1979" s="13" t="str">
        <f>Raw_Data!H1979</f>
        <v>Present</v>
      </c>
      <c r="K1979" s="15">
        <f>IF(Raw_Data!I1979="","",TIMEVALUE(Raw_Data!I1979))</f>
        <v>0.41736111111111113</v>
      </c>
      <c r="L1979" s="15">
        <f>IF(Raw_Data!J1979="","",TIMEVALUE(Raw_Data!J1979))</f>
        <v>0.7368055555555556</v>
      </c>
      <c r="M1979" s="13">
        <f>Raw_Data!K1979</f>
        <v>7.68</v>
      </c>
      <c r="N1979" s="13">
        <f>Raw_Data!L1979</f>
        <v>20</v>
      </c>
      <c r="O1979" s="13">
        <f>Raw_Data!M1979</f>
        <v>16</v>
      </c>
      <c r="P1979" s="13">
        <f t="shared" si="122"/>
        <v>4</v>
      </c>
      <c r="Q1979" s="13">
        <f>Raw_Data!O1979</f>
        <v>20</v>
      </c>
      <c r="R1979" s="16">
        <f t="shared" si="123"/>
        <v>80</v>
      </c>
      <c r="S1979" s="16">
        <f>Raw_Data!Q1979</f>
        <v>80</v>
      </c>
      <c r="T1979" s="17">
        <f>Raw_Data!R1979</f>
        <v>0</v>
      </c>
      <c r="U1979" s="13" t="str">
        <f>Raw_Data!S1979</f>
        <v>High</v>
      </c>
      <c r="V1979" s="13" t="str">
        <f>Raw_Data!T1979</f>
        <v>Pending</v>
      </c>
    </row>
    <row r="1980" spans="1:22" x14ac:dyDescent="0.3">
      <c r="A1980" s="13" t="str">
        <f>Raw_Data!A1980</f>
        <v>EMP019</v>
      </c>
      <c r="B1980" s="13" t="str">
        <f>Raw_Data!B1980</f>
        <v>Manish Kumar</v>
      </c>
      <c r="C1980" s="13" t="str">
        <f>Raw_Data!C1980</f>
        <v>Sales</v>
      </c>
      <c r="D1980" s="13" t="str">
        <f>Raw_Data!D1980</f>
        <v>Sales Executive</v>
      </c>
      <c r="E1980" s="13" t="str">
        <f>Raw_Data!E1980</f>
        <v>Durgapur</v>
      </c>
      <c r="F1980" s="13" t="str">
        <f>Raw_Data!F1980</f>
        <v>Sourav Das</v>
      </c>
      <c r="G1980" s="14">
        <f>DATE(VALUE(RIGHT(Raw_Data!G1980,4)),VALUE(MID(Raw_Data!G1980,4,2)),VALUE(LEFT(Raw_Data!G1980,2)))</f>
        <v>46227</v>
      </c>
      <c r="H1980" s="13" t="str">
        <f t="shared" si="120"/>
        <v>Jul-2026</v>
      </c>
      <c r="I1980" s="13" t="str">
        <f t="shared" si="121"/>
        <v>Fri</v>
      </c>
      <c r="J1980" s="13" t="str">
        <f>Raw_Data!H1980</f>
        <v>Present</v>
      </c>
      <c r="K1980" s="15">
        <f>IF(Raw_Data!I1980="","",TIMEVALUE(Raw_Data!I1980))</f>
        <v>0.4201388888888889</v>
      </c>
      <c r="L1980" s="15">
        <f>IF(Raw_Data!J1980="","",TIMEVALUE(Raw_Data!J1980))</f>
        <v>0.81388888888888888</v>
      </c>
      <c r="M1980" s="13">
        <f>Raw_Data!K1980</f>
        <v>9.4600000000000009</v>
      </c>
      <c r="N1980" s="13">
        <f>Raw_Data!L1980</f>
        <v>23</v>
      </c>
      <c r="O1980" s="13">
        <f>Raw_Data!M1980</f>
        <v>21</v>
      </c>
      <c r="P1980" s="13">
        <f t="shared" si="122"/>
        <v>2</v>
      </c>
      <c r="Q1980" s="13">
        <f>Raw_Data!O1980</f>
        <v>23</v>
      </c>
      <c r="R1980" s="16">
        <f t="shared" si="123"/>
        <v>91.304347826086953</v>
      </c>
      <c r="S1980" s="16">
        <f>Raw_Data!Q1980</f>
        <v>91.3</v>
      </c>
      <c r="T1980" s="17">
        <f>Raw_Data!R1980</f>
        <v>1.46</v>
      </c>
      <c r="U1980" s="13" t="str">
        <f>Raw_Data!S1980</f>
        <v>Low</v>
      </c>
      <c r="V1980" s="13" t="str">
        <f>Raw_Data!T1980</f>
        <v>In Progress</v>
      </c>
    </row>
    <row r="1981" spans="1:22" x14ac:dyDescent="0.3">
      <c r="A1981" s="13" t="str">
        <f>Raw_Data!A1981</f>
        <v>EMP020</v>
      </c>
      <c r="B1981" s="13" t="str">
        <f>Raw_Data!B1981</f>
        <v>Riya Chatterjee</v>
      </c>
      <c r="C1981" s="13" t="str">
        <f>Raw_Data!C1981</f>
        <v>Customer Support</v>
      </c>
      <c r="D1981" s="13" t="str">
        <f>Raw_Data!D1981</f>
        <v>Support Executive</v>
      </c>
      <c r="E1981" s="13" t="str">
        <f>Raw_Data!E1981</f>
        <v>Durgapur</v>
      </c>
      <c r="F1981" s="13" t="str">
        <f>Raw_Data!F1981</f>
        <v>Ritu Ghosh</v>
      </c>
      <c r="G1981" s="14">
        <f>DATE(VALUE(RIGHT(Raw_Data!G1981,4)),VALUE(MID(Raw_Data!G1981,4,2)),VALUE(LEFT(Raw_Data!G1981,2)))</f>
        <v>46227</v>
      </c>
      <c r="H1981" s="13" t="str">
        <f t="shared" si="120"/>
        <v>Jul-2026</v>
      </c>
      <c r="I1981" s="13" t="str">
        <f t="shared" si="121"/>
        <v>Fri</v>
      </c>
      <c r="J1981" s="13" t="str">
        <f>Raw_Data!H1981</f>
        <v>Half Day</v>
      </c>
      <c r="K1981" s="15">
        <f>IF(Raw_Data!I1981="","",TIMEVALUE(Raw_Data!I1981))</f>
        <v>0.42916666666666664</v>
      </c>
      <c r="L1981" s="15">
        <f>IF(Raw_Data!J1981="","",TIMEVALUE(Raw_Data!J1981))</f>
        <v>0.62291666666666667</v>
      </c>
      <c r="M1981" s="13">
        <f>Raw_Data!K1981</f>
        <v>4.6500000000000004</v>
      </c>
      <c r="N1981" s="13">
        <f>Raw_Data!L1981</f>
        <v>18</v>
      </c>
      <c r="O1981" s="13">
        <f>Raw_Data!M1981</f>
        <v>13</v>
      </c>
      <c r="P1981" s="13">
        <f t="shared" si="122"/>
        <v>5</v>
      </c>
      <c r="Q1981" s="13">
        <f>Raw_Data!O1981</f>
        <v>18</v>
      </c>
      <c r="R1981" s="16">
        <f t="shared" si="123"/>
        <v>72.222222222222214</v>
      </c>
      <c r="S1981" s="16">
        <f>Raw_Data!Q1981</f>
        <v>72.2</v>
      </c>
      <c r="T1981" s="17">
        <f>Raw_Data!R1981</f>
        <v>0</v>
      </c>
      <c r="U1981" s="13" t="str">
        <f>Raw_Data!S1981</f>
        <v>Medium</v>
      </c>
      <c r="V1981" s="13" t="str">
        <f>Raw_Data!T1981</f>
        <v>Pending</v>
      </c>
    </row>
    <row r="1982" spans="1:22" x14ac:dyDescent="0.3">
      <c r="A1982" s="13" t="str">
        <f>Raw_Data!A1982</f>
        <v>EMP001</v>
      </c>
      <c r="B1982" s="13" t="str">
        <f>Raw_Data!B1982</f>
        <v>Aarav Sharma</v>
      </c>
      <c r="C1982" s="13" t="str">
        <f>Raw_Data!C1982</f>
        <v>Operations</v>
      </c>
      <c r="D1982" s="13" t="str">
        <f>Raw_Data!D1982</f>
        <v>MIS Executive</v>
      </c>
      <c r="E1982" s="13" t="str">
        <f>Raw_Data!E1982</f>
        <v>Kolkata</v>
      </c>
      <c r="F1982" s="13" t="str">
        <f>Raw_Data!F1982</f>
        <v>Amit Roy</v>
      </c>
      <c r="G1982" s="14">
        <f>DATE(VALUE(RIGHT(Raw_Data!G1982,4)),VALUE(MID(Raw_Data!G1982,4,2)),VALUE(LEFT(Raw_Data!G1982,2)))</f>
        <v>46228</v>
      </c>
      <c r="H1982" s="13" t="str">
        <f t="shared" si="120"/>
        <v>Jul-2026</v>
      </c>
      <c r="I1982" s="13" t="str">
        <f t="shared" si="121"/>
        <v>Sat</v>
      </c>
      <c r="J1982" s="13" t="str">
        <f>Raw_Data!H1982</f>
        <v>Present</v>
      </c>
      <c r="K1982" s="15">
        <f>IF(Raw_Data!I1982="","",TIMEVALUE(Raw_Data!I1982))</f>
        <v>0.4236111111111111</v>
      </c>
      <c r="L1982" s="15">
        <f>IF(Raw_Data!J1982="","",TIMEVALUE(Raw_Data!J1982))</f>
        <v>0.77013888888888893</v>
      </c>
      <c r="M1982" s="13">
        <f>Raw_Data!K1982</f>
        <v>8.32</v>
      </c>
      <c r="N1982" s="13">
        <f>Raw_Data!L1982</f>
        <v>24</v>
      </c>
      <c r="O1982" s="13">
        <f>Raw_Data!M1982</f>
        <v>24</v>
      </c>
      <c r="P1982" s="13">
        <f t="shared" si="122"/>
        <v>0</v>
      </c>
      <c r="Q1982" s="13">
        <f>Raw_Data!O1982</f>
        <v>24</v>
      </c>
      <c r="R1982" s="16">
        <f t="shared" si="123"/>
        <v>100</v>
      </c>
      <c r="S1982" s="16">
        <f>Raw_Data!Q1982</f>
        <v>100</v>
      </c>
      <c r="T1982" s="17">
        <f>Raw_Data!R1982</f>
        <v>0.32</v>
      </c>
      <c r="U1982" s="13" t="str">
        <f>Raw_Data!S1982</f>
        <v>Low</v>
      </c>
      <c r="V1982" s="13" t="str">
        <f>Raw_Data!T1982</f>
        <v>Closed</v>
      </c>
    </row>
    <row r="1983" spans="1:22" x14ac:dyDescent="0.3">
      <c r="A1983" s="13" t="str">
        <f>Raw_Data!A1983</f>
        <v>EMP002</v>
      </c>
      <c r="B1983" s="13" t="str">
        <f>Raw_Data!B1983</f>
        <v>Priya Singh</v>
      </c>
      <c r="C1983" s="13" t="str">
        <f>Raw_Data!C1983</f>
        <v>Operations</v>
      </c>
      <c r="D1983" s="13" t="str">
        <f>Raw_Data!D1983</f>
        <v>Process Executive</v>
      </c>
      <c r="E1983" s="13" t="str">
        <f>Raw_Data!E1983</f>
        <v>Kolkata</v>
      </c>
      <c r="F1983" s="13" t="str">
        <f>Raw_Data!F1983</f>
        <v>Amit Roy</v>
      </c>
      <c r="G1983" s="14">
        <f>DATE(VALUE(RIGHT(Raw_Data!G1983,4)),VALUE(MID(Raw_Data!G1983,4,2)),VALUE(LEFT(Raw_Data!G1983,2)))</f>
        <v>46228</v>
      </c>
      <c r="H1983" s="13" t="str">
        <f t="shared" si="120"/>
        <v>Jul-2026</v>
      </c>
      <c r="I1983" s="13" t="str">
        <f t="shared" si="121"/>
        <v>Sat</v>
      </c>
      <c r="J1983" s="13" t="str">
        <f>Raw_Data!H1983</f>
        <v>Present</v>
      </c>
      <c r="K1983" s="15">
        <f>IF(Raw_Data!I1983="","",TIMEVALUE(Raw_Data!I1983))</f>
        <v>0.4236111111111111</v>
      </c>
      <c r="L1983" s="15">
        <f>IF(Raw_Data!J1983="","",TIMEVALUE(Raw_Data!J1983))</f>
        <v>0.78402777777777777</v>
      </c>
      <c r="M1983" s="13">
        <f>Raw_Data!K1983</f>
        <v>8.66</v>
      </c>
      <c r="N1983" s="13">
        <f>Raw_Data!L1983</f>
        <v>24</v>
      </c>
      <c r="O1983" s="13">
        <f>Raw_Data!M1983</f>
        <v>22</v>
      </c>
      <c r="P1983" s="13">
        <f t="shared" si="122"/>
        <v>2</v>
      </c>
      <c r="Q1983" s="13">
        <f>Raw_Data!O1983</f>
        <v>24</v>
      </c>
      <c r="R1983" s="16">
        <f t="shared" si="123"/>
        <v>91.666666666666657</v>
      </c>
      <c r="S1983" s="16">
        <f>Raw_Data!Q1983</f>
        <v>91.7</v>
      </c>
      <c r="T1983" s="17">
        <f>Raw_Data!R1983</f>
        <v>0.66</v>
      </c>
      <c r="U1983" s="13" t="str">
        <f>Raw_Data!S1983</f>
        <v>Low</v>
      </c>
      <c r="V1983" s="13" t="str">
        <f>Raw_Data!T1983</f>
        <v>In Progress</v>
      </c>
    </row>
    <row r="1984" spans="1:22" x14ac:dyDescent="0.3">
      <c r="A1984" s="13" t="str">
        <f>Raw_Data!A1984</f>
        <v>EMP003</v>
      </c>
      <c r="B1984" s="13" t="str">
        <f>Raw_Data!B1984</f>
        <v>Rahul Verma</v>
      </c>
      <c r="C1984" s="13" t="str">
        <f>Raw_Data!C1984</f>
        <v>Operations</v>
      </c>
      <c r="D1984" s="13" t="str">
        <f>Raw_Data!D1984</f>
        <v>Process Executive</v>
      </c>
      <c r="E1984" s="13" t="str">
        <f>Raw_Data!E1984</f>
        <v>Kolkata</v>
      </c>
      <c r="F1984" s="13" t="str">
        <f>Raw_Data!F1984</f>
        <v>Amit Roy</v>
      </c>
      <c r="G1984" s="14">
        <f>DATE(VALUE(RIGHT(Raw_Data!G1984,4)),VALUE(MID(Raw_Data!G1984,4,2)),VALUE(LEFT(Raw_Data!G1984,2)))</f>
        <v>46228</v>
      </c>
      <c r="H1984" s="13" t="str">
        <f t="shared" si="120"/>
        <v>Jul-2026</v>
      </c>
      <c r="I1984" s="13" t="str">
        <f t="shared" si="121"/>
        <v>Sat</v>
      </c>
      <c r="J1984" s="13" t="str">
        <f>Raw_Data!H1984</f>
        <v>Present</v>
      </c>
      <c r="K1984" s="15">
        <f>IF(Raw_Data!I1984="","",TIMEVALUE(Raw_Data!I1984))</f>
        <v>0.37638888888888888</v>
      </c>
      <c r="L1984" s="15">
        <f>IF(Raw_Data!J1984="","",TIMEVALUE(Raw_Data!J1984))</f>
        <v>0.67847222222222225</v>
      </c>
      <c r="M1984" s="13">
        <f>Raw_Data!K1984</f>
        <v>7.25</v>
      </c>
      <c r="N1984" s="13">
        <f>Raw_Data!L1984</f>
        <v>17</v>
      </c>
      <c r="O1984" s="13">
        <f>Raw_Data!M1984</f>
        <v>17</v>
      </c>
      <c r="P1984" s="13">
        <f t="shared" si="122"/>
        <v>0</v>
      </c>
      <c r="Q1984" s="13">
        <f>Raw_Data!O1984</f>
        <v>17</v>
      </c>
      <c r="R1984" s="16">
        <f t="shared" si="123"/>
        <v>100</v>
      </c>
      <c r="S1984" s="16">
        <f>Raw_Data!Q1984</f>
        <v>100</v>
      </c>
      <c r="T1984" s="17">
        <f>Raw_Data!R1984</f>
        <v>0</v>
      </c>
      <c r="U1984" s="13" t="str">
        <f>Raw_Data!S1984</f>
        <v>Low</v>
      </c>
      <c r="V1984" s="13" t="str">
        <f>Raw_Data!T1984</f>
        <v>Closed</v>
      </c>
    </row>
    <row r="1985" spans="1:22" x14ac:dyDescent="0.3">
      <c r="A1985" s="13" t="str">
        <f>Raw_Data!A1985</f>
        <v>EMP004</v>
      </c>
      <c r="B1985" s="13" t="str">
        <f>Raw_Data!B1985</f>
        <v>Sneha Das</v>
      </c>
      <c r="C1985" s="13" t="str">
        <f>Raw_Data!C1985</f>
        <v>Operations</v>
      </c>
      <c r="D1985" s="13" t="str">
        <f>Raw_Data!D1985</f>
        <v>Senior Executive</v>
      </c>
      <c r="E1985" s="13" t="str">
        <f>Raw_Data!E1985</f>
        <v>Kolkata</v>
      </c>
      <c r="F1985" s="13" t="str">
        <f>Raw_Data!F1985</f>
        <v>Amit Roy</v>
      </c>
      <c r="G1985" s="14">
        <f>DATE(VALUE(RIGHT(Raw_Data!G1985,4)),VALUE(MID(Raw_Data!G1985,4,2)),VALUE(LEFT(Raw_Data!G1985,2)))</f>
        <v>46228</v>
      </c>
      <c r="H1985" s="13" t="str">
        <f t="shared" si="120"/>
        <v>Jul-2026</v>
      </c>
      <c r="I1985" s="13" t="str">
        <f t="shared" si="121"/>
        <v>Sat</v>
      </c>
      <c r="J1985" s="13" t="str">
        <f>Raw_Data!H1985</f>
        <v>Present</v>
      </c>
      <c r="K1985" s="15">
        <f>IF(Raw_Data!I1985="","",TIMEVALUE(Raw_Data!I1985))</f>
        <v>0.37638888888888888</v>
      </c>
      <c r="L1985" s="15">
        <f>IF(Raw_Data!J1985="","",TIMEVALUE(Raw_Data!J1985))</f>
        <v>0.70763888888888893</v>
      </c>
      <c r="M1985" s="13">
        <f>Raw_Data!K1985</f>
        <v>7.95</v>
      </c>
      <c r="N1985" s="13">
        <f>Raw_Data!L1985</f>
        <v>26</v>
      </c>
      <c r="O1985" s="13">
        <f>Raw_Data!M1985</f>
        <v>19</v>
      </c>
      <c r="P1985" s="13">
        <f t="shared" si="122"/>
        <v>7</v>
      </c>
      <c r="Q1985" s="13">
        <f>Raw_Data!O1985</f>
        <v>26</v>
      </c>
      <c r="R1985" s="16">
        <f t="shared" si="123"/>
        <v>73.076923076923066</v>
      </c>
      <c r="S1985" s="16">
        <f>Raw_Data!Q1985</f>
        <v>73.099999999999994</v>
      </c>
      <c r="T1985" s="17">
        <f>Raw_Data!R1985</f>
        <v>0</v>
      </c>
      <c r="U1985" s="13" t="str">
        <f>Raw_Data!S1985</f>
        <v>Low</v>
      </c>
      <c r="V1985" s="13" t="str">
        <f>Raw_Data!T1985</f>
        <v>Pending</v>
      </c>
    </row>
    <row r="1986" spans="1:22" x14ac:dyDescent="0.3">
      <c r="A1986" s="13" t="str">
        <f>Raw_Data!A1986</f>
        <v>EMP005</v>
      </c>
      <c r="B1986" s="13" t="str">
        <f>Raw_Data!B1986</f>
        <v>Vikram Patel</v>
      </c>
      <c r="C1986" s="13" t="str">
        <f>Raw_Data!C1986</f>
        <v>Operations</v>
      </c>
      <c r="D1986" s="13" t="str">
        <f>Raw_Data!D1986</f>
        <v>Process Executive</v>
      </c>
      <c r="E1986" s="13" t="str">
        <f>Raw_Data!E1986</f>
        <v>Kolkata</v>
      </c>
      <c r="F1986" s="13" t="str">
        <f>Raw_Data!F1986</f>
        <v>Amit Roy</v>
      </c>
      <c r="G1986" s="14">
        <f>DATE(VALUE(RIGHT(Raw_Data!G1986,4)),VALUE(MID(Raw_Data!G1986,4,2)),VALUE(LEFT(Raw_Data!G1986,2)))</f>
        <v>46228</v>
      </c>
      <c r="H1986" s="13" t="str">
        <f t="shared" ref="H1986:H2049" si="124">TEXT(G1986,"mmm-yyyy")</f>
        <v>Jul-2026</v>
      </c>
      <c r="I1986" s="13" t="str">
        <f t="shared" ref="I1986:I2049" si="125">TEXT(G1986,"ddd")</f>
        <v>Sat</v>
      </c>
      <c r="J1986" s="13" t="str">
        <f>Raw_Data!H1986</f>
        <v>Present</v>
      </c>
      <c r="K1986" s="15">
        <f>IF(Raw_Data!I1986="","",TIMEVALUE(Raw_Data!I1986))</f>
        <v>0.38819444444444445</v>
      </c>
      <c r="L1986" s="15">
        <f>IF(Raw_Data!J1986="","",TIMEVALUE(Raw_Data!J1986))</f>
        <v>0.77847222222222223</v>
      </c>
      <c r="M1986" s="13">
        <f>Raw_Data!K1986</f>
        <v>9.3800000000000008</v>
      </c>
      <c r="N1986" s="13">
        <f>Raw_Data!L1986</f>
        <v>22</v>
      </c>
      <c r="O1986" s="13">
        <f>Raw_Data!M1986</f>
        <v>20</v>
      </c>
      <c r="P1986" s="13">
        <f t="shared" ref="P1986:P2049" si="126">N1986-O1986</f>
        <v>2</v>
      </c>
      <c r="Q1986" s="13">
        <f>Raw_Data!O1986</f>
        <v>22</v>
      </c>
      <c r="R1986" s="16">
        <f t="shared" ref="R1986:R2049" si="127">IFERROR(O1986/N1986*100,0)</f>
        <v>90.909090909090907</v>
      </c>
      <c r="S1986" s="16">
        <f>Raw_Data!Q1986</f>
        <v>90.9</v>
      </c>
      <c r="T1986" s="17">
        <f>Raw_Data!R1986</f>
        <v>1.38</v>
      </c>
      <c r="U1986" s="13" t="str">
        <f>Raw_Data!S1986</f>
        <v>High</v>
      </c>
      <c r="V1986" s="13" t="str">
        <f>Raw_Data!T1986</f>
        <v>In Progress</v>
      </c>
    </row>
    <row r="1987" spans="1:22" x14ac:dyDescent="0.3">
      <c r="A1987" s="13" t="str">
        <f>Raw_Data!A1987</f>
        <v>EMP006</v>
      </c>
      <c r="B1987" s="13" t="str">
        <f>Raw_Data!B1987</f>
        <v>Ananya Gupta</v>
      </c>
      <c r="C1987" s="13" t="str">
        <f>Raw_Data!C1987</f>
        <v>Finance</v>
      </c>
      <c r="D1987" s="13" t="str">
        <f>Raw_Data!D1987</f>
        <v>Finance Executive</v>
      </c>
      <c r="E1987" s="13" t="str">
        <f>Raw_Data!E1987</f>
        <v>Kolkata</v>
      </c>
      <c r="F1987" s="13" t="str">
        <f>Raw_Data!F1987</f>
        <v>Neha Sen</v>
      </c>
      <c r="G1987" s="14">
        <f>DATE(VALUE(RIGHT(Raw_Data!G1987,4)),VALUE(MID(Raw_Data!G1987,4,2)),VALUE(LEFT(Raw_Data!G1987,2)))</f>
        <v>46228</v>
      </c>
      <c r="H1987" s="13" t="str">
        <f t="shared" si="124"/>
        <v>Jul-2026</v>
      </c>
      <c r="I1987" s="13" t="str">
        <f t="shared" si="125"/>
        <v>Sat</v>
      </c>
      <c r="J1987" s="13" t="str">
        <f>Raw_Data!H1987</f>
        <v>Present</v>
      </c>
      <c r="K1987" s="15">
        <f>IF(Raw_Data!I1987="","",TIMEVALUE(Raw_Data!I1987))</f>
        <v>0.38124999999999998</v>
      </c>
      <c r="L1987" s="15">
        <f>IF(Raw_Data!J1987="","",TIMEVALUE(Raw_Data!J1987))</f>
        <v>0.71111111111111114</v>
      </c>
      <c r="M1987" s="13">
        <f>Raw_Data!K1987</f>
        <v>7.93</v>
      </c>
      <c r="N1987" s="13">
        <f>Raw_Data!L1987</f>
        <v>16</v>
      </c>
      <c r="O1987" s="13">
        <f>Raw_Data!M1987</f>
        <v>16</v>
      </c>
      <c r="P1987" s="13">
        <f t="shared" si="126"/>
        <v>0</v>
      </c>
      <c r="Q1987" s="13">
        <f>Raw_Data!O1987</f>
        <v>16</v>
      </c>
      <c r="R1987" s="16">
        <f t="shared" si="127"/>
        <v>100</v>
      </c>
      <c r="S1987" s="16">
        <f>Raw_Data!Q1987</f>
        <v>100</v>
      </c>
      <c r="T1987" s="17">
        <f>Raw_Data!R1987</f>
        <v>0</v>
      </c>
      <c r="U1987" s="13" t="str">
        <f>Raw_Data!S1987</f>
        <v>Low</v>
      </c>
      <c r="V1987" s="13" t="str">
        <f>Raw_Data!T1987</f>
        <v>Closed</v>
      </c>
    </row>
    <row r="1988" spans="1:22" x14ac:dyDescent="0.3">
      <c r="A1988" s="13" t="str">
        <f>Raw_Data!A1988</f>
        <v>EMP007</v>
      </c>
      <c r="B1988" s="13" t="str">
        <f>Raw_Data!B1988</f>
        <v>Rohan Mehta</v>
      </c>
      <c r="C1988" s="13" t="str">
        <f>Raw_Data!C1988</f>
        <v>Finance</v>
      </c>
      <c r="D1988" s="13" t="str">
        <f>Raw_Data!D1988</f>
        <v>Accounts Executive</v>
      </c>
      <c r="E1988" s="13" t="str">
        <f>Raw_Data!E1988</f>
        <v>Kolkata</v>
      </c>
      <c r="F1988" s="13" t="str">
        <f>Raw_Data!F1988</f>
        <v>Neha Sen</v>
      </c>
      <c r="G1988" s="14">
        <f>DATE(VALUE(RIGHT(Raw_Data!G1988,4)),VALUE(MID(Raw_Data!G1988,4,2)),VALUE(LEFT(Raw_Data!G1988,2)))</f>
        <v>46228</v>
      </c>
      <c r="H1988" s="13" t="str">
        <f t="shared" si="124"/>
        <v>Jul-2026</v>
      </c>
      <c r="I1988" s="13" t="str">
        <f t="shared" si="125"/>
        <v>Sat</v>
      </c>
      <c r="J1988" s="13" t="str">
        <f>Raw_Data!H1988</f>
        <v>Present</v>
      </c>
      <c r="K1988" s="15">
        <f>IF(Raw_Data!I1988="","",TIMEVALUE(Raw_Data!I1988))</f>
        <v>0.38680555555555557</v>
      </c>
      <c r="L1988" s="15">
        <f>IF(Raw_Data!J1988="","",TIMEVALUE(Raw_Data!J1988))</f>
        <v>0.77708333333333335</v>
      </c>
      <c r="M1988" s="13">
        <f>Raw_Data!K1988</f>
        <v>9.3800000000000008</v>
      </c>
      <c r="N1988" s="13">
        <f>Raw_Data!L1988</f>
        <v>13</v>
      </c>
      <c r="O1988" s="13">
        <f>Raw_Data!M1988</f>
        <v>11</v>
      </c>
      <c r="P1988" s="13">
        <f t="shared" si="126"/>
        <v>2</v>
      </c>
      <c r="Q1988" s="13">
        <f>Raw_Data!O1988</f>
        <v>13</v>
      </c>
      <c r="R1988" s="16">
        <f t="shared" si="127"/>
        <v>84.615384615384613</v>
      </c>
      <c r="S1988" s="16">
        <f>Raw_Data!Q1988</f>
        <v>84.6</v>
      </c>
      <c r="T1988" s="17">
        <f>Raw_Data!R1988</f>
        <v>1.38</v>
      </c>
      <c r="U1988" s="13" t="str">
        <f>Raw_Data!S1988</f>
        <v>Medium</v>
      </c>
      <c r="V1988" s="13" t="str">
        <f>Raw_Data!T1988</f>
        <v>In Progress</v>
      </c>
    </row>
    <row r="1989" spans="1:22" x14ac:dyDescent="0.3">
      <c r="A1989" s="13" t="str">
        <f>Raw_Data!A1989</f>
        <v>EMP008</v>
      </c>
      <c r="B1989" s="13" t="str">
        <f>Raw_Data!B1989</f>
        <v>Ishita Roy</v>
      </c>
      <c r="C1989" s="13" t="str">
        <f>Raw_Data!C1989</f>
        <v>Finance</v>
      </c>
      <c r="D1989" s="13" t="str">
        <f>Raw_Data!D1989</f>
        <v>Finance Executive</v>
      </c>
      <c r="E1989" s="13" t="str">
        <f>Raw_Data!E1989</f>
        <v>Kolkata</v>
      </c>
      <c r="F1989" s="13" t="str">
        <f>Raw_Data!F1989</f>
        <v>Neha Sen</v>
      </c>
      <c r="G1989" s="14">
        <f>DATE(VALUE(RIGHT(Raw_Data!G1989,4)),VALUE(MID(Raw_Data!G1989,4,2)),VALUE(LEFT(Raw_Data!G1989,2)))</f>
        <v>46228</v>
      </c>
      <c r="H1989" s="13" t="str">
        <f t="shared" si="124"/>
        <v>Jul-2026</v>
      </c>
      <c r="I1989" s="13" t="str">
        <f t="shared" si="125"/>
        <v>Sat</v>
      </c>
      <c r="J1989" s="13" t="str">
        <f>Raw_Data!H1989</f>
        <v>Present</v>
      </c>
      <c r="K1989" s="15">
        <f>IF(Raw_Data!I1989="","",TIMEVALUE(Raw_Data!I1989))</f>
        <v>0.37986111111111109</v>
      </c>
      <c r="L1989" s="15">
        <f>IF(Raw_Data!J1989="","",TIMEVALUE(Raw_Data!J1989))</f>
        <v>0.77708333333333335</v>
      </c>
      <c r="M1989" s="13">
        <f>Raw_Data!K1989</f>
        <v>9.5399999999999991</v>
      </c>
      <c r="N1989" s="13">
        <f>Raw_Data!L1989</f>
        <v>14</v>
      </c>
      <c r="O1989" s="13">
        <f>Raw_Data!M1989</f>
        <v>12</v>
      </c>
      <c r="P1989" s="13">
        <f t="shared" si="126"/>
        <v>2</v>
      </c>
      <c r="Q1989" s="13">
        <f>Raw_Data!O1989</f>
        <v>14</v>
      </c>
      <c r="R1989" s="16">
        <f t="shared" si="127"/>
        <v>85.714285714285708</v>
      </c>
      <c r="S1989" s="16">
        <f>Raw_Data!Q1989</f>
        <v>85.7</v>
      </c>
      <c r="T1989" s="17">
        <f>Raw_Data!R1989</f>
        <v>1.54</v>
      </c>
      <c r="U1989" s="13" t="str">
        <f>Raw_Data!S1989</f>
        <v>Medium</v>
      </c>
      <c r="V1989" s="13" t="str">
        <f>Raw_Data!T1989</f>
        <v>In Progress</v>
      </c>
    </row>
    <row r="1990" spans="1:22" x14ac:dyDescent="0.3">
      <c r="A1990" s="13" t="str">
        <f>Raw_Data!A1990</f>
        <v>EMP009</v>
      </c>
      <c r="B1990" s="13" t="str">
        <f>Raw_Data!B1990</f>
        <v>Arjun Nair</v>
      </c>
      <c r="C1990" s="13" t="str">
        <f>Raw_Data!C1990</f>
        <v>Sales</v>
      </c>
      <c r="D1990" s="13" t="str">
        <f>Raw_Data!D1990</f>
        <v>Sales Executive</v>
      </c>
      <c r="E1990" s="13" t="str">
        <f>Raw_Data!E1990</f>
        <v>Kolkata</v>
      </c>
      <c r="F1990" s="13" t="str">
        <f>Raw_Data!F1990</f>
        <v>Sourav Das</v>
      </c>
      <c r="G1990" s="14">
        <f>DATE(VALUE(RIGHT(Raw_Data!G1990,4)),VALUE(MID(Raw_Data!G1990,4,2)),VALUE(LEFT(Raw_Data!G1990,2)))</f>
        <v>46228</v>
      </c>
      <c r="H1990" s="13" t="str">
        <f t="shared" si="124"/>
        <v>Jul-2026</v>
      </c>
      <c r="I1990" s="13" t="str">
        <f t="shared" si="125"/>
        <v>Sat</v>
      </c>
      <c r="J1990" s="13" t="str">
        <f>Raw_Data!H1990</f>
        <v>Present</v>
      </c>
      <c r="K1990" s="15">
        <f>IF(Raw_Data!I1990="","",TIMEVALUE(Raw_Data!I1990))</f>
        <v>0.42708333333333331</v>
      </c>
      <c r="L1990" s="15">
        <f>IF(Raw_Data!J1990="","",TIMEVALUE(Raw_Data!J1990))</f>
        <v>0.76458333333333328</v>
      </c>
      <c r="M1990" s="13">
        <f>Raw_Data!K1990</f>
        <v>8.11</v>
      </c>
      <c r="N1990" s="13">
        <f>Raw_Data!L1990</f>
        <v>17</v>
      </c>
      <c r="O1990" s="13">
        <f>Raw_Data!M1990</f>
        <v>13</v>
      </c>
      <c r="P1990" s="13">
        <f t="shared" si="126"/>
        <v>4</v>
      </c>
      <c r="Q1990" s="13">
        <f>Raw_Data!O1990</f>
        <v>17</v>
      </c>
      <c r="R1990" s="16">
        <f t="shared" si="127"/>
        <v>76.470588235294116</v>
      </c>
      <c r="S1990" s="16">
        <f>Raw_Data!Q1990</f>
        <v>76.5</v>
      </c>
      <c r="T1990" s="17">
        <f>Raw_Data!R1990</f>
        <v>0.11</v>
      </c>
      <c r="U1990" s="13" t="str">
        <f>Raw_Data!S1990</f>
        <v>Low</v>
      </c>
      <c r="V1990" s="13" t="str">
        <f>Raw_Data!T1990</f>
        <v>Pending</v>
      </c>
    </row>
    <row r="1991" spans="1:22" x14ac:dyDescent="0.3">
      <c r="A1991" s="13" t="str">
        <f>Raw_Data!A1991</f>
        <v>EMP010</v>
      </c>
      <c r="B1991" s="13" t="str">
        <f>Raw_Data!B1991</f>
        <v>Meera Kapoor</v>
      </c>
      <c r="C1991" s="13" t="str">
        <f>Raw_Data!C1991</f>
        <v>Sales</v>
      </c>
      <c r="D1991" s="13" t="str">
        <f>Raw_Data!D1991</f>
        <v>Sales Executive</v>
      </c>
      <c r="E1991" s="13" t="str">
        <f>Raw_Data!E1991</f>
        <v>Kolkata</v>
      </c>
      <c r="F1991" s="13" t="str">
        <f>Raw_Data!F1991</f>
        <v>Sourav Das</v>
      </c>
      <c r="G1991" s="14">
        <f>DATE(VALUE(RIGHT(Raw_Data!G1991,4)),VALUE(MID(Raw_Data!G1991,4,2)),VALUE(LEFT(Raw_Data!G1991,2)))</f>
        <v>46228</v>
      </c>
      <c r="H1991" s="13" t="str">
        <f t="shared" si="124"/>
        <v>Jul-2026</v>
      </c>
      <c r="I1991" s="13" t="str">
        <f t="shared" si="125"/>
        <v>Sat</v>
      </c>
      <c r="J1991" s="13" t="str">
        <f>Raw_Data!H1991</f>
        <v>Present</v>
      </c>
      <c r="K1991" s="15">
        <f>IF(Raw_Data!I1991="","",TIMEVALUE(Raw_Data!I1991))</f>
        <v>0.38472222222222224</v>
      </c>
      <c r="L1991" s="15">
        <f>IF(Raw_Data!J1991="","",TIMEVALUE(Raw_Data!J1991))</f>
        <v>0.74305555555555558</v>
      </c>
      <c r="M1991" s="13">
        <f>Raw_Data!K1991</f>
        <v>8.6</v>
      </c>
      <c r="N1991" s="13">
        <f>Raw_Data!L1991</f>
        <v>24</v>
      </c>
      <c r="O1991" s="13">
        <f>Raw_Data!M1991</f>
        <v>24</v>
      </c>
      <c r="P1991" s="13">
        <f t="shared" si="126"/>
        <v>0</v>
      </c>
      <c r="Q1991" s="13">
        <f>Raw_Data!O1991</f>
        <v>24</v>
      </c>
      <c r="R1991" s="16">
        <f t="shared" si="127"/>
        <v>100</v>
      </c>
      <c r="S1991" s="16">
        <f>Raw_Data!Q1991</f>
        <v>100</v>
      </c>
      <c r="T1991" s="17">
        <f>Raw_Data!R1991</f>
        <v>0.6</v>
      </c>
      <c r="U1991" s="13" t="str">
        <f>Raw_Data!S1991</f>
        <v>Low</v>
      </c>
      <c r="V1991" s="13" t="str">
        <f>Raw_Data!T1991</f>
        <v>Closed</v>
      </c>
    </row>
    <row r="1992" spans="1:22" x14ac:dyDescent="0.3">
      <c r="A1992" s="13" t="str">
        <f>Raw_Data!A1992</f>
        <v>EMP011</v>
      </c>
      <c r="B1992" s="13" t="str">
        <f>Raw_Data!B1992</f>
        <v>Karan Malhotra</v>
      </c>
      <c r="C1992" s="13" t="str">
        <f>Raw_Data!C1992</f>
        <v>Sales</v>
      </c>
      <c r="D1992" s="13" t="str">
        <f>Raw_Data!D1992</f>
        <v>Senior Executive</v>
      </c>
      <c r="E1992" s="13" t="str">
        <f>Raw_Data!E1992</f>
        <v>Kolkata</v>
      </c>
      <c r="F1992" s="13" t="str">
        <f>Raw_Data!F1992</f>
        <v>Sourav Das</v>
      </c>
      <c r="G1992" s="14">
        <f>DATE(VALUE(RIGHT(Raw_Data!G1992,4)),VALUE(MID(Raw_Data!G1992,4,2)),VALUE(LEFT(Raw_Data!G1992,2)))</f>
        <v>46228</v>
      </c>
      <c r="H1992" s="13" t="str">
        <f t="shared" si="124"/>
        <v>Jul-2026</v>
      </c>
      <c r="I1992" s="13" t="str">
        <f t="shared" si="125"/>
        <v>Sat</v>
      </c>
      <c r="J1992" s="13" t="str">
        <f>Raw_Data!H1992</f>
        <v>Late</v>
      </c>
      <c r="K1992" s="15">
        <f>IF(Raw_Data!I1992="","",TIMEVALUE(Raw_Data!I1992))</f>
        <v>0.46597222222222223</v>
      </c>
      <c r="L1992" s="15">
        <f>IF(Raw_Data!J1992="","",TIMEVALUE(Raw_Data!J1992))</f>
        <v>0.85416666666666663</v>
      </c>
      <c r="M1992" s="13">
        <f>Raw_Data!K1992</f>
        <v>9.33</v>
      </c>
      <c r="N1992" s="13">
        <f>Raw_Data!L1992</f>
        <v>29</v>
      </c>
      <c r="O1992" s="13">
        <f>Raw_Data!M1992</f>
        <v>29</v>
      </c>
      <c r="P1992" s="13">
        <f t="shared" si="126"/>
        <v>0</v>
      </c>
      <c r="Q1992" s="13">
        <f>Raw_Data!O1992</f>
        <v>29</v>
      </c>
      <c r="R1992" s="16">
        <f t="shared" si="127"/>
        <v>100</v>
      </c>
      <c r="S1992" s="16">
        <f>Raw_Data!Q1992</f>
        <v>100</v>
      </c>
      <c r="T1992" s="17">
        <f>Raw_Data!R1992</f>
        <v>1.33</v>
      </c>
      <c r="U1992" s="13" t="str">
        <f>Raw_Data!S1992</f>
        <v>Low</v>
      </c>
      <c r="V1992" s="13" t="str">
        <f>Raw_Data!T1992</f>
        <v>Closed</v>
      </c>
    </row>
    <row r="1993" spans="1:22" x14ac:dyDescent="0.3">
      <c r="A1993" s="13" t="str">
        <f>Raw_Data!A1993</f>
        <v>EMP012</v>
      </c>
      <c r="B1993" s="13" t="str">
        <f>Raw_Data!B1993</f>
        <v>Tanya Bose</v>
      </c>
      <c r="C1993" s="13" t="str">
        <f>Raw_Data!C1993</f>
        <v>HR</v>
      </c>
      <c r="D1993" s="13" t="str">
        <f>Raw_Data!D1993</f>
        <v>HR Executive</v>
      </c>
      <c r="E1993" s="13" t="str">
        <f>Raw_Data!E1993</f>
        <v>Kolkata</v>
      </c>
      <c r="F1993" s="13" t="str">
        <f>Raw_Data!F1993</f>
        <v>Ritu Ghosh</v>
      </c>
      <c r="G1993" s="14">
        <f>DATE(VALUE(RIGHT(Raw_Data!G1993,4)),VALUE(MID(Raw_Data!G1993,4,2)),VALUE(LEFT(Raw_Data!G1993,2)))</f>
        <v>46228</v>
      </c>
      <c r="H1993" s="13" t="str">
        <f t="shared" si="124"/>
        <v>Jul-2026</v>
      </c>
      <c r="I1993" s="13" t="str">
        <f t="shared" si="125"/>
        <v>Sat</v>
      </c>
      <c r="J1993" s="13" t="str">
        <f>Raw_Data!H1993</f>
        <v>Present</v>
      </c>
      <c r="K1993" s="15">
        <f>IF(Raw_Data!I1993="","",TIMEVALUE(Raw_Data!I1993))</f>
        <v>0.37847222222222221</v>
      </c>
      <c r="L1993" s="15">
        <f>IF(Raw_Data!J1993="","",TIMEVALUE(Raw_Data!J1993))</f>
        <v>0.69166666666666665</v>
      </c>
      <c r="M1993" s="13">
        <f>Raw_Data!K1993</f>
        <v>7.52</v>
      </c>
      <c r="N1993" s="13">
        <f>Raw_Data!L1993</f>
        <v>10</v>
      </c>
      <c r="O1993" s="13">
        <f>Raw_Data!M1993</f>
        <v>7</v>
      </c>
      <c r="P1993" s="13">
        <f t="shared" si="126"/>
        <v>3</v>
      </c>
      <c r="Q1993" s="13">
        <f>Raw_Data!O1993</f>
        <v>10</v>
      </c>
      <c r="R1993" s="16">
        <f t="shared" si="127"/>
        <v>70</v>
      </c>
      <c r="S1993" s="16">
        <f>Raw_Data!Q1993</f>
        <v>70</v>
      </c>
      <c r="T1993" s="17">
        <f>Raw_Data!R1993</f>
        <v>0</v>
      </c>
      <c r="U1993" s="13" t="str">
        <f>Raw_Data!S1993</f>
        <v>Critical</v>
      </c>
      <c r="V1993" s="13" t="str">
        <f>Raw_Data!T1993</f>
        <v>In Progress</v>
      </c>
    </row>
    <row r="1994" spans="1:22" x14ac:dyDescent="0.3">
      <c r="A1994" s="13" t="str">
        <f>Raw_Data!A1994</f>
        <v>EMP013</v>
      </c>
      <c r="B1994" s="13" t="str">
        <f>Raw_Data!B1994</f>
        <v>Aditya Jain</v>
      </c>
      <c r="C1994" s="13" t="str">
        <f>Raw_Data!C1994</f>
        <v>Customer Support</v>
      </c>
      <c r="D1994" s="13" t="str">
        <f>Raw_Data!D1994</f>
        <v>Support Executive</v>
      </c>
      <c r="E1994" s="13" t="str">
        <f>Raw_Data!E1994</f>
        <v>Kolkata</v>
      </c>
      <c r="F1994" s="13" t="str">
        <f>Raw_Data!F1994</f>
        <v>Ritu Ghosh</v>
      </c>
      <c r="G1994" s="14">
        <f>DATE(VALUE(RIGHT(Raw_Data!G1994,4)),VALUE(MID(Raw_Data!G1994,4,2)),VALUE(LEFT(Raw_Data!G1994,2)))</f>
        <v>46228</v>
      </c>
      <c r="H1994" s="13" t="str">
        <f t="shared" si="124"/>
        <v>Jul-2026</v>
      </c>
      <c r="I1994" s="13" t="str">
        <f t="shared" si="125"/>
        <v>Sat</v>
      </c>
      <c r="J1994" s="13" t="str">
        <f>Raw_Data!H1994</f>
        <v>Present</v>
      </c>
      <c r="K1994" s="15">
        <f>IF(Raw_Data!I1994="","",TIMEVALUE(Raw_Data!I1994))</f>
        <v>0.3888888888888889</v>
      </c>
      <c r="L1994" s="15">
        <f>IF(Raw_Data!J1994="","",TIMEVALUE(Raw_Data!J1994))</f>
        <v>0.72083333333333333</v>
      </c>
      <c r="M1994" s="13">
        <f>Raw_Data!K1994</f>
        <v>7.97</v>
      </c>
      <c r="N1994" s="13">
        <f>Raw_Data!L1994</f>
        <v>32</v>
      </c>
      <c r="O1994" s="13">
        <f>Raw_Data!M1994</f>
        <v>31</v>
      </c>
      <c r="P1994" s="13">
        <f t="shared" si="126"/>
        <v>1</v>
      </c>
      <c r="Q1994" s="13">
        <f>Raw_Data!O1994</f>
        <v>32</v>
      </c>
      <c r="R1994" s="16">
        <f t="shared" si="127"/>
        <v>96.875</v>
      </c>
      <c r="S1994" s="16">
        <f>Raw_Data!Q1994</f>
        <v>96.9</v>
      </c>
      <c r="T1994" s="17">
        <f>Raw_Data!R1994</f>
        <v>0</v>
      </c>
      <c r="U1994" s="13" t="str">
        <f>Raw_Data!S1994</f>
        <v>High</v>
      </c>
      <c r="V1994" s="13" t="str">
        <f>Raw_Data!T1994</f>
        <v>In Progress</v>
      </c>
    </row>
    <row r="1995" spans="1:22" x14ac:dyDescent="0.3">
      <c r="A1995" s="13" t="str">
        <f>Raw_Data!A1995</f>
        <v>EMP014</v>
      </c>
      <c r="B1995" s="13" t="str">
        <f>Raw_Data!B1995</f>
        <v>Neha Agarwal</v>
      </c>
      <c r="C1995" s="13" t="str">
        <f>Raw_Data!C1995</f>
        <v>Customer Support</v>
      </c>
      <c r="D1995" s="13" t="str">
        <f>Raw_Data!D1995</f>
        <v>Support Executive</v>
      </c>
      <c r="E1995" s="13" t="str">
        <f>Raw_Data!E1995</f>
        <v>Kolkata</v>
      </c>
      <c r="F1995" s="13" t="str">
        <f>Raw_Data!F1995</f>
        <v>Ritu Ghosh</v>
      </c>
      <c r="G1995" s="14">
        <f>DATE(VALUE(RIGHT(Raw_Data!G1995,4)),VALUE(MID(Raw_Data!G1995,4,2)),VALUE(LEFT(Raw_Data!G1995,2)))</f>
        <v>46228</v>
      </c>
      <c r="H1995" s="13" t="str">
        <f t="shared" si="124"/>
        <v>Jul-2026</v>
      </c>
      <c r="I1995" s="13" t="str">
        <f t="shared" si="125"/>
        <v>Sat</v>
      </c>
      <c r="J1995" s="13" t="str">
        <f>Raw_Data!H1995</f>
        <v>Present</v>
      </c>
      <c r="K1995" s="15">
        <f>IF(Raw_Data!I1995="","",TIMEVALUE(Raw_Data!I1995))</f>
        <v>0.41666666666666669</v>
      </c>
      <c r="L1995" s="15">
        <f>IF(Raw_Data!J1995="","",TIMEVALUE(Raw_Data!J1995))</f>
        <v>0.77847222222222223</v>
      </c>
      <c r="M1995" s="13">
        <f>Raw_Data!K1995</f>
        <v>8.69</v>
      </c>
      <c r="N1995" s="13">
        <f>Raw_Data!L1995</f>
        <v>14</v>
      </c>
      <c r="O1995" s="13">
        <f>Raw_Data!M1995</f>
        <v>11</v>
      </c>
      <c r="P1995" s="13">
        <f t="shared" si="126"/>
        <v>3</v>
      </c>
      <c r="Q1995" s="13">
        <f>Raw_Data!O1995</f>
        <v>14</v>
      </c>
      <c r="R1995" s="16">
        <f t="shared" si="127"/>
        <v>78.571428571428569</v>
      </c>
      <c r="S1995" s="16">
        <f>Raw_Data!Q1995</f>
        <v>78.599999999999994</v>
      </c>
      <c r="T1995" s="17">
        <f>Raw_Data!R1995</f>
        <v>0.69</v>
      </c>
      <c r="U1995" s="13" t="str">
        <f>Raw_Data!S1995</f>
        <v>Low</v>
      </c>
      <c r="V1995" s="13" t="str">
        <f>Raw_Data!T1995</f>
        <v>In Progress</v>
      </c>
    </row>
    <row r="1996" spans="1:22" x14ac:dyDescent="0.3">
      <c r="A1996" s="13" t="str">
        <f>Raw_Data!A1996</f>
        <v>EMP015</v>
      </c>
      <c r="B1996" s="13" t="str">
        <f>Raw_Data!B1996</f>
        <v>Siddharth Roy</v>
      </c>
      <c r="C1996" s="13" t="str">
        <f>Raw_Data!C1996</f>
        <v>Customer Support</v>
      </c>
      <c r="D1996" s="13" t="str">
        <f>Raw_Data!D1996</f>
        <v>Senior Executive</v>
      </c>
      <c r="E1996" s="13" t="str">
        <f>Raw_Data!E1996</f>
        <v>Kolkata</v>
      </c>
      <c r="F1996" s="13" t="str">
        <f>Raw_Data!F1996</f>
        <v>Ritu Ghosh</v>
      </c>
      <c r="G1996" s="14">
        <f>DATE(VALUE(RIGHT(Raw_Data!G1996,4)),VALUE(MID(Raw_Data!G1996,4,2)),VALUE(LEFT(Raw_Data!G1996,2)))</f>
        <v>46228</v>
      </c>
      <c r="H1996" s="13" t="str">
        <f t="shared" si="124"/>
        <v>Jul-2026</v>
      </c>
      <c r="I1996" s="13" t="str">
        <f t="shared" si="125"/>
        <v>Sat</v>
      </c>
      <c r="J1996" s="13" t="str">
        <f>Raw_Data!H1996</f>
        <v>Present</v>
      </c>
      <c r="K1996" s="15">
        <f>IF(Raw_Data!I1996="","",TIMEVALUE(Raw_Data!I1996))</f>
        <v>0.38541666666666669</v>
      </c>
      <c r="L1996" s="15">
        <f>IF(Raw_Data!J1996="","",TIMEVALUE(Raw_Data!J1996))</f>
        <v>0.71666666666666667</v>
      </c>
      <c r="M1996" s="13">
        <f>Raw_Data!K1996</f>
        <v>7.96</v>
      </c>
      <c r="N1996" s="13">
        <f>Raw_Data!L1996</f>
        <v>19</v>
      </c>
      <c r="O1996" s="13">
        <f>Raw_Data!M1996</f>
        <v>14</v>
      </c>
      <c r="P1996" s="13">
        <f t="shared" si="126"/>
        <v>5</v>
      </c>
      <c r="Q1996" s="13">
        <f>Raw_Data!O1996</f>
        <v>19</v>
      </c>
      <c r="R1996" s="16">
        <f t="shared" si="127"/>
        <v>73.68421052631578</v>
      </c>
      <c r="S1996" s="16">
        <f>Raw_Data!Q1996</f>
        <v>73.7</v>
      </c>
      <c r="T1996" s="17">
        <f>Raw_Data!R1996</f>
        <v>0</v>
      </c>
      <c r="U1996" s="13" t="str">
        <f>Raw_Data!S1996</f>
        <v>Medium</v>
      </c>
      <c r="V1996" s="13" t="str">
        <f>Raw_Data!T1996</f>
        <v>Pending</v>
      </c>
    </row>
    <row r="1997" spans="1:22" x14ac:dyDescent="0.3">
      <c r="A1997" s="13" t="str">
        <f>Raw_Data!A1997</f>
        <v>EMP016</v>
      </c>
      <c r="B1997" s="13" t="str">
        <f>Raw_Data!B1997</f>
        <v>Pooja Saha</v>
      </c>
      <c r="C1997" s="13" t="str">
        <f>Raw_Data!C1997</f>
        <v>Operations</v>
      </c>
      <c r="D1997" s="13" t="str">
        <f>Raw_Data!D1997</f>
        <v>Process Executive</v>
      </c>
      <c r="E1997" s="13" t="str">
        <f>Raw_Data!E1997</f>
        <v>Durgapur</v>
      </c>
      <c r="F1997" s="13" t="str">
        <f>Raw_Data!F1997</f>
        <v>Amit Roy</v>
      </c>
      <c r="G1997" s="14">
        <f>DATE(VALUE(RIGHT(Raw_Data!G1997,4)),VALUE(MID(Raw_Data!G1997,4,2)),VALUE(LEFT(Raw_Data!G1997,2)))</f>
        <v>46228</v>
      </c>
      <c r="H1997" s="13" t="str">
        <f t="shared" si="124"/>
        <v>Jul-2026</v>
      </c>
      <c r="I1997" s="13" t="str">
        <f t="shared" si="125"/>
        <v>Sat</v>
      </c>
      <c r="J1997" s="13" t="str">
        <f>Raw_Data!H1997</f>
        <v>Present</v>
      </c>
      <c r="K1997" s="15">
        <f>IF(Raw_Data!I1997="","",TIMEVALUE(Raw_Data!I1997))</f>
        <v>0.38472222222222224</v>
      </c>
      <c r="L1997" s="15">
        <f>IF(Raw_Data!J1997="","",TIMEVALUE(Raw_Data!J1997))</f>
        <v>0.78402777777777777</v>
      </c>
      <c r="M1997" s="13">
        <f>Raw_Data!K1997</f>
        <v>9.59</v>
      </c>
      <c r="N1997" s="13">
        <f>Raw_Data!L1997</f>
        <v>21</v>
      </c>
      <c r="O1997" s="13">
        <f>Raw_Data!M1997</f>
        <v>21</v>
      </c>
      <c r="P1997" s="13">
        <f t="shared" si="126"/>
        <v>0</v>
      </c>
      <c r="Q1997" s="13">
        <f>Raw_Data!O1997</f>
        <v>21</v>
      </c>
      <c r="R1997" s="16">
        <f t="shared" si="127"/>
        <v>100</v>
      </c>
      <c r="S1997" s="16">
        <f>Raw_Data!Q1997</f>
        <v>100</v>
      </c>
      <c r="T1997" s="17">
        <f>Raw_Data!R1997</f>
        <v>1.59</v>
      </c>
      <c r="U1997" s="13" t="str">
        <f>Raw_Data!S1997</f>
        <v>Low</v>
      </c>
      <c r="V1997" s="13" t="str">
        <f>Raw_Data!T1997</f>
        <v>Closed</v>
      </c>
    </row>
    <row r="1998" spans="1:22" x14ac:dyDescent="0.3">
      <c r="A1998" s="13" t="str">
        <f>Raw_Data!A1998</f>
        <v>EMP017</v>
      </c>
      <c r="B1998" s="13" t="str">
        <f>Raw_Data!B1998</f>
        <v>Abhishek Paul</v>
      </c>
      <c r="C1998" s="13" t="str">
        <f>Raw_Data!C1998</f>
        <v>Operations</v>
      </c>
      <c r="D1998" s="13" t="str">
        <f>Raw_Data!D1998</f>
        <v>Process Executive</v>
      </c>
      <c r="E1998" s="13" t="str">
        <f>Raw_Data!E1998</f>
        <v>Durgapur</v>
      </c>
      <c r="F1998" s="13" t="str">
        <f>Raw_Data!F1998</f>
        <v>Amit Roy</v>
      </c>
      <c r="G1998" s="14">
        <f>DATE(VALUE(RIGHT(Raw_Data!G1998,4)),VALUE(MID(Raw_Data!G1998,4,2)),VALUE(LEFT(Raw_Data!G1998,2)))</f>
        <v>46228</v>
      </c>
      <c r="H1998" s="13" t="str">
        <f t="shared" si="124"/>
        <v>Jul-2026</v>
      </c>
      <c r="I1998" s="13" t="str">
        <f t="shared" si="125"/>
        <v>Sat</v>
      </c>
      <c r="J1998" s="13" t="str">
        <f>Raw_Data!H1998</f>
        <v>Present</v>
      </c>
      <c r="K1998" s="15">
        <f>IF(Raw_Data!I1998="","",TIMEVALUE(Raw_Data!I1998))</f>
        <v>0.38194444444444442</v>
      </c>
      <c r="L1998" s="15">
        <f>IF(Raw_Data!J1998="","",TIMEVALUE(Raw_Data!J1998))</f>
        <v>0.7368055555555556</v>
      </c>
      <c r="M1998" s="13">
        <f>Raw_Data!K1998</f>
        <v>8.52</v>
      </c>
      <c r="N1998" s="13">
        <f>Raw_Data!L1998</f>
        <v>27</v>
      </c>
      <c r="O1998" s="13">
        <f>Raw_Data!M1998</f>
        <v>20</v>
      </c>
      <c r="P1998" s="13">
        <f t="shared" si="126"/>
        <v>7</v>
      </c>
      <c r="Q1998" s="13">
        <f>Raw_Data!O1998</f>
        <v>27</v>
      </c>
      <c r="R1998" s="16">
        <f t="shared" si="127"/>
        <v>74.074074074074076</v>
      </c>
      <c r="S1998" s="16">
        <f>Raw_Data!Q1998</f>
        <v>74.099999999999994</v>
      </c>
      <c r="T1998" s="17">
        <f>Raw_Data!R1998</f>
        <v>0.52</v>
      </c>
      <c r="U1998" s="13" t="str">
        <f>Raw_Data!S1998</f>
        <v>Critical</v>
      </c>
      <c r="V1998" s="13" t="str">
        <f>Raw_Data!T1998</f>
        <v>Pending</v>
      </c>
    </row>
    <row r="1999" spans="1:22" x14ac:dyDescent="0.3">
      <c r="A1999" s="13" t="str">
        <f>Raw_Data!A1999</f>
        <v>EMP018</v>
      </c>
      <c r="B1999" s="13" t="str">
        <f>Raw_Data!B1999</f>
        <v>Nandini Ghosh</v>
      </c>
      <c r="C1999" s="13" t="str">
        <f>Raw_Data!C1999</f>
        <v>Finance</v>
      </c>
      <c r="D1999" s="13" t="str">
        <f>Raw_Data!D1999</f>
        <v>Finance Executive</v>
      </c>
      <c r="E1999" s="13" t="str">
        <f>Raw_Data!E1999</f>
        <v>Durgapur</v>
      </c>
      <c r="F1999" s="13" t="str">
        <f>Raw_Data!F1999</f>
        <v>Neha Sen</v>
      </c>
      <c r="G1999" s="14">
        <f>DATE(VALUE(RIGHT(Raw_Data!G1999,4)),VALUE(MID(Raw_Data!G1999,4,2)),VALUE(LEFT(Raw_Data!G1999,2)))</f>
        <v>46228</v>
      </c>
      <c r="H1999" s="13" t="str">
        <f t="shared" si="124"/>
        <v>Jul-2026</v>
      </c>
      <c r="I1999" s="13" t="str">
        <f t="shared" si="125"/>
        <v>Sat</v>
      </c>
      <c r="J1999" s="13" t="str">
        <f>Raw_Data!H1999</f>
        <v>Present</v>
      </c>
      <c r="K1999" s="15">
        <f>IF(Raw_Data!I1999="","",TIMEVALUE(Raw_Data!I1999))</f>
        <v>0.38124999999999998</v>
      </c>
      <c r="L1999" s="15">
        <f>IF(Raw_Data!J1999="","",TIMEVALUE(Raw_Data!J1999))</f>
        <v>0.71875</v>
      </c>
      <c r="M1999" s="13">
        <f>Raw_Data!K1999</f>
        <v>8.11</v>
      </c>
      <c r="N1999" s="13">
        <f>Raw_Data!L1999</f>
        <v>20</v>
      </c>
      <c r="O1999" s="13">
        <f>Raw_Data!M1999</f>
        <v>14</v>
      </c>
      <c r="P1999" s="13">
        <f t="shared" si="126"/>
        <v>6</v>
      </c>
      <c r="Q1999" s="13">
        <f>Raw_Data!O1999</f>
        <v>20</v>
      </c>
      <c r="R1999" s="16">
        <f t="shared" si="127"/>
        <v>70</v>
      </c>
      <c r="S1999" s="16">
        <f>Raw_Data!Q1999</f>
        <v>70</v>
      </c>
      <c r="T1999" s="17">
        <f>Raw_Data!R1999</f>
        <v>0.11</v>
      </c>
      <c r="U1999" s="13" t="str">
        <f>Raw_Data!S1999</f>
        <v>Medium</v>
      </c>
      <c r="V1999" s="13" t="str">
        <f>Raw_Data!T1999</f>
        <v>Pending</v>
      </c>
    </row>
    <row r="2000" spans="1:22" x14ac:dyDescent="0.3">
      <c r="A2000" s="13" t="str">
        <f>Raw_Data!A2000</f>
        <v>EMP019</v>
      </c>
      <c r="B2000" s="13" t="str">
        <f>Raw_Data!B2000</f>
        <v>Manish Kumar</v>
      </c>
      <c r="C2000" s="13" t="str">
        <f>Raw_Data!C2000</f>
        <v>Sales</v>
      </c>
      <c r="D2000" s="13" t="str">
        <f>Raw_Data!D2000</f>
        <v>Sales Executive</v>
      </c>
      <c r="E2000" s="13" t="str">
        <f>Raw_Data!E2000</f>
        <v>Durgapur</v>
      </c>
      <c r="F2000" s="13" t="str">
        <f>Raw_Data!F2000</f>
        <v>Sourav Das</v>
      </c>
      <c r="G2000" s="14">
        <f>DATE(VALUE(RIGHT(Raw_Data!G2000,4)),VALUE(MID(Raw_Data!G2000,4,2)),VALUE(LEFT(Raw_Data!G2000,2)))</f>
        <v>46228</v>
      </c>
      <c r="H2000" s="13" t="str">
        <f t="shared" si="124"/>
        <v>Jul-2026</v>
      </c>
      <c r="I2000" s="13" t="str">
        <f t="shared" si="125"/>
        <v>Sat</v>
      </c>
      <c r="J2000" s="13" t="str">
        <f>Raw_Data!H2000</f>
        <v>Present</v>
      </c>
      <c r="K2000" s="15">
        <f>IF(Raw_Data!I2000="","",TIMEVALUE(Raw_Data!I2000))</f>
        <v>0.38263888888888886</v>
      </c>
      <c r="L2000" s="15">
        <f>IF(Raw_Data!J2000="","",TIMEVALUE(Raw_Data!J2000))</f>
        <v>0.76249999999999996</v>
      </c>
      <c r="M2000" s="13">
        <f>Raw_Data!K2000</f>
        <v>9.1300000000000008</v>
      </c>
      <c r="N2000" s="13">
        <f>Raw_Data!L2000</f>
        <v>17</v>
      </c>
      <c r="O2000" s="13">
        <f>Raw_Data!M2000</f>
        <v>17</v>
      </c>
      <c r="P2000" s="13">
        <f t="shared" si="126"/>
        <v>0</v>
      </c>
      <c r="Q2000" s="13">
        <f>Raw_Data!O2000</f>
        <v>17</v>
      </c>
      <c r="R2000" s="16">
        <f t="shared" si="127"/>
        <v>100</v>
      </c>
      <c r="S2000" s="16">
        <f>Raw_Data!Q2000</f>
        <v>100</v>
      </c>
      <c r="T2000" s="17">
        <f>Raw_Data!R2000</f>
        <v>1.1299999999999999</v>
      </c>
      <c r="U2000" s="13" t="str">
        <f>Raw_Data!S2000</f>
        <v>Low</v>
      </c>
      <c r="V2000" s="13" t="str">
        <f>Raw_Data!T2000</f>
        <v>Closed</v>
      </c>
    </row>
    <row r="2001" spans="1:22" x14ac:dyDescent="0.3">
      <c r="A2001" s="13" t="str">
        <f>Raw_Data!A2001</f>
        <v>EMP020</v>
      </c>
      <c r="B2001" s="13" t="str">
        <f>Raw_Data!B2001</f>
        <v>Riya Chatterjee</v>
      </c>
      <c r="C2001" s="13" t="str">
        <f>Raw_Data!C2001</f>
        <v>Customer Support</v>
      </c>
      <c r="D2001" s="13" t="str">
        <f>Raw_Data!D2001</f>
        <v>Support Executive</v>
      </c>
      <c r="E2001" s="13" t="str">
        <f>Raw_Data!E2001</f>
        <v>Durgapur</v>
      </c>
      <c r="F2001" s="13" t="str">
        <f>Raw_Data!F2001</f>
        <v>Ritu Ghosh</v>
      </c>
      <c r="G2001" s="14">
        <f>DATE(VALUE(RIGHT(Raw_Data!G2001,4)),VALUE(MID(Raw_Data!G2001,4,2)),VALUE(LEFT(Raw_Data!G2001,2)))</f>
        <v>46228</v>
      </c>
      <c r="H2001" s="13" t="str">
        <f t="shared" si="124"/>
        <v>Jul-2026</v>
      </c>
      <c r="I2001" s="13" t="str">
        <f t="shared" si="125"/>
        <v>Sat</v>
      </c>
      <c r="J2001" s="13" t="str">
        <f>Raw_Data!H2001</f>
        <v>Present</v>
      </c>
      <c r="K2001" s="15">
        <f>IF(Raw_Data!I2001="","",TIMEVALUE(Raw_Data!I2001))</f>
        <v>0.4236111111111111</v>
      </c>
      <c r="L2001" s="15">
        <f>IF(Raw_Data!J2001="","",TIMEVALUE(Raw_Data!J2001))</f>
        <v>0.7368055555555556</v>
      </c>
      <c r="M2001" s="13">
        <f>Raw_Data!K2001</f>
        <v>7.52</v>
      </c>
      <c r="N2001" s="13">
        <f>Raw_Data!L2001</f>
        <v>25</v>
      </c>
      <c r="O2001" s="13">
        <f>Raw_Data!M2001</f>
        <v>19</v>
      </c>
      <c r="P2001" s="13">
        <f t="shared" si="126"/>
        <v>6</v>
      </c>
      <c r="Q2001" s="13">
        <f>Raw_Data!O2001</f>
        <v>25</v>
      </c>
      <c r="R2001" s="16">
        <f t="shared" si="127"/>
        <v>76</v>
      </c>
      <c r="S2001" s="16">
        <f>Raw_Data!Q2001</f>
        <v>76</v>
      </c>
      <c r="T2001" s="17">
        <f>Raw_Data!R2001</f>
        <v>0</v>
      </c>
      <c r="U2001" s="13" t="str">
        <f>Raw_Data!S2001</f>
        <v>Low</v>
      </c>
      <c r="V2001" s="13" t="str">
        <f>Raw_Data!T2001</f>
        <v>Pending</v>
      </c>
    </row>
    <row r="2002" spans="1:22" x14ac:dyDescent="0.3">
      <c r="A2002" s="13" t="str">
        <f>Raw_Data!A2002</f>
        <v>EMP001</v>
      </c>
      <c r="B2002" s="13" t="str">
        <f>Raw_Data!B2002</f>
        <v>Aarav Sharma</v>
      </c>
      <c r="C2002" s="13" t="str">
        <f>Raw_Data!C2002</f>
        <v>Operations</v>
      </c>
      <c r="D2002" s="13" t="str">
        <f>Raw_Data!D2002</f>
        <v>MIS Executive</v>
      </c>
      <c r="E2002" s="13" t="str">
        <f>Raw_Data!E2002</f>
        <v>Kolkata</v>
      </c>
      <c r="F2002" s="13" t="str">
        <f>Raw_Data!F2002</f>
        <v>Amit Roy</v>
      </c>
      <c r="G2002" s="14">
        <f>DATE(VALUE(RIGHT(Raw_Data!G2002,4)),VALUE(MID(Raw_Data!G2002,4,2)),VALUE(LEFT(Raw_Data!G2002,2)))</f>
        <v>46230</v>
      </c>
      <c r="H2002" s="13" t="str">
        <f t="shared" si="124"/>
        <v>Jul-2026</v>
      </c>
      <c r="I2002" s="13" t="str">
        <f t="shared" si="125"/>
        <v>Mon</v>
      </c>
      <c r="J2002" s="13" t="str">
        <f>Raw_Data!H2002</f>
        <v>Present</v>
      </c>
      <c r="K2002" s="15">
        <f>IF(Raw_Data!I2002="","",TIMEVALUE(Raw_Data!I2002))</f>
        <v>0.41805555555555557</v>
      </c>
      <c r="L2002" s="15">
        <f>IF(Raw_Data!J2002="","",TIMEVALUE(Raw_Data!J2002))</f>
        <v>0.79791666666666672</v>
      </c>
      <c r="M2002" s="13">
        <f>Raw_Data!K2002</f>
        <v>9.1300000000000008</v>
      </c>
      <c r="N2002" s="13">
        <f>Raw_Data!L2002</f>
        <v>27</v>
      </c>
      <c r="O2002" s="13">
        <f>Raw_Data!M2002</f>
        <v>27</v>
      </c>
      <c r="P2002" s="13">
        <f t="shared" si="126"/>
        <v>0</v>
      </c>
      <c r="Q2002" s="13">
        <f>Raw_Data!O2002</f>
        <v>27</v>
      </c>
      <c r="R2002" s="16">
        <f t="shared" si="127"/>
        <v>100</v>
      </c>
      <c r="S2002" s="16">
        <f>Raw_Data!Q2002</f>
        <v>100</v>
      </c>
      <c r="T2002" s="17">
        <f>Raw_Data!R2002</f>
        <v>1.1299999999999999</v>
      </c>
      <c r="U2002" s="13" t="str">
        <f>Raw_Data!S2002</f>
        <v>Low</v>
      </c>
      <c r="V2002" s="13" t="str">
        <f>Raw_Data!T2002</f>
        <v>Closed</v>
      </c>
    </row>
    <row r="2003" spans="1:22" x14ac:dyDescent="0.3">
      <c r="A2003" s="13" t="str">
        <f>Raw_Data!A2003</f>
        <v>EMP002</v>
      </c>
      <c r="B2003" s="13" t="str">
        <f>Raw_Data!B2003</f>
        <v>Priya Singh</v>
      </c>
      <c r="C2003" s="13" t="str">
        <f>Raw_Data!C2003</f>
        <v>Operations</v>
      </c>
      <c r="D2003" s="13" t="str">
        <f>Raw_Data!D2003</f>
        <v>Process Executive</v>
      </c>
      <c r="E2003" s="13" t="str">
        <f>Raw_Data!E2003</f>
        <v>Kolkata</v>
      </c>
      <c r="F2003" s="13" t="str">
        <f>Raw_Data!F2003</f>
        <v>Amit Roy</v>
      </c>
      <c r="G2003" s="14">
        <f>DATE(VALUE(RIGHT(Raw_Data!G2003,4)),VALUE(MID(Raw_Data!G2003,4,2)),VALUE(LEFT(Raw_Data!G2003,2)))</f>
        <v>46230</v>
      </c>
      <c r="H2003" s="13" t="str">
        <f t="shared" si="124"/>
        <v>Jul-2026</v>
      </c>
      <c r="I2003" s="13" t="str">
        <f t="shared" si="125"/>
        <v>Mon</v>
      </c>
      <c r="J2003" s="13" t="str">
        <f>Raw_Data!H2003</f>
        <v>Present</v>
      </c>
      <c r="K2003" s="15">
        <f>IF(Raw_Data!I2003="","",TIMEVALUE(Raw_Data!I2003))</f>
        <v>0.375</v>
      </c>
      <c r="L2003" s="15">
        <f>IF(Raw_Data!J2003="","",TIMEVALUE(Raw_Data!J2003))</f>
        <v>0.75624999999999998</v>
      </c>
      <c r="M2003" s="13">
        <f>Raw_Data!K2003</f>
        <v>9.15</v>
      </c>
      <c r="N2003" s="13">
        <f>Raw_Data!L2003</f>
        <v>24</v>
      </c>
      <c r="O2003" s="13">
        <f>Raw_Data!M2003</f>
        <v>17</v>
      </c>
      <c r="P2003" s="13">
        <f t="shared" si="126"/>
        <v>7</v>
      </c>
      <c r="Q2003" s="13">
        <f>Raw_Data!O2003</f>
        <v>24</v>
      </c>
      <c r="R2003" s="16">
        <f t="shared" si="127"/>
        <v>70.833333333333343</v>
      </c>
      <c r="S2003" s="16">
        <f>Raw_Data!Q2003</f>
        <v>70.8</v>
      </c>
      <c r="T2003" s="17">
        <f>Raw_Data!R2003</f>
        <v>1.1499999999999999</v>
      </c>
      <c r="U2003" s="13" t="str">
        <f>Raw_Data!S2003</f>
        <v>Medium</v>
      </c>
      <c r="V2003" s="13" t="str">
        <f>Raw_Data!T2003</f>
        <v>Pending</v>
      </c>
    </row>
    <row r="2004" spans="1:22" x14ac:dyDescent="0.3">
      <c r="A2004" s="13" t="str">
        <f>Raw_Data!A2004</f>
        <v>EMP003</v>
      </c>
      <c r="B2004" s="13" t="str">
        <f>Raw_Data!B2004</f>
        <v>Rahul Verma</v>
      </c>
      <c r="C2004" s="13" t="str">
        <f>Raw_Data!C2004</f>
        <v>Operations</v>
      </c>
      <c r="D2004" s="13" t="str">
        <f>Raw_Data!D2004</f>
        <v>Process Executive</v>
      </c>
      <c r="E2004" s="13" t="str">
        <f>Raw_Data!E2004</f>
        <v>Kolkata</v>
      </c>
      <c r="F2004" s="13" t="str">
        <f>Raw_Data!F2004</f>
        <v>Amit Roy</v>
      </c>
      <c r="G2004" s="14">
        <f>DATE(VALUE(RIGHT(Raw_Data!G2004,4)),VALUE(MID(Raw_Data!G2004,4,2)),VALUE(LEFT(Raw_Data!G2004,2)))</f>
        <v>46230</v>
      </c>
      <c r="H2004" s="13" t="str">
        <f t="shared" si="124"/>
        <v>Jul-2026</v>
      </c>
      <c r="I2004" s="13" t="str">
        <f t="shared" si="125"/>
        <v>Mon</v>
      </c>
      <c r="J2004" s="13" t="str">
        <f>Raw_Data!H2004</f>
        <v>Present</v>
      </c>
      <c r="K2004" s="15">
        <f>IF(Raw_Data!I2004="","",TIMEVALUE(Raw_Data!I2004))</f>
        <v>0.37638888888888888</v>
      </c>
      <c r="L2004" s="15">
        <f>IF(Raw_Data!J2004="","",TIMEVALUE(Raw_Data!J2004))</f>
        <v>0.76249999999999996</v>
      </c>
      <c r="M2004" s="13">
        <f>Raw_Data!K2004</f>
        <v>9.27</v>
      </c>
      <c r="N2004" s="13">
        <f>Raw_Data!L2004</f>
        <v>21</v>
      </c>
      <c r="O2004" s="13">
        <f>Raw_Data!M2004</f>
        <v>14</v>
      </c>
      <c r="P2004" s="13">
        <f t="shared" si="126"/>
        <v>7</v>
      </c>
      <c r="Q2004" s="13">
        <f>Raw_Data!O2004</f>
        <v>21</v>
      </c>
      <c r="R2004" s="16">
        <f t="shared" si="127"/>
        <v>66.666666666666657</v>
      </c>
      <c r="S2004" s="16">
        <f>Raw_Data!Q2004</f>
        <v>66.7</v>
      </c>
      <c r="T2004" s="17">
        <f>Raw_Data!R2004</f>
        <v>1.27</v>
      </c>
      <c r="U2004" s="13" t="str">
        <f>Raw_Data!S2004</f>
        <v>Low</v>
      </c>
      <c r="V2004" s="13" t="str">
        <f>Raw_Data!T2004</f>
        <v>Pending</v>
      </c>
    </row>
    <row r="2005" spans="1:22" x14ac:dyDescent="0.3">
      <c r="A2005" s="13" t="str">
        <f>Raw_Data!A2005</f>
        <v>EMP004</v>
      </c>
      <c r="B2005" s="13" t="str">
        <f>Raw_Data!B2005</f>
        <v>Sneha Das</v>
      </c>
      <c r="C2005" s="13" t="str">
        <f>Raw_Data!C2005</f>
        <v>Operations</v>
      </c>
      <c r="D2005" s="13" t="str">
        <f>Raw_Data!D2005</f>
        <v>Senior Executive</v>
      </c>
      <c r="E2005" s="13" t="str">
        <f>Raw_Data!E2005</f>
        <v>Kolkata</v>
      </c>
      <c r="F2005" s="13" t="str">
        <f>Raw_Data!F2005</f>
        <v>Amit Roy</v>
      </c>
      <c r="G2005" s="14">
        <f>DATE(VALUE(RIGHT(Raw_Data!G2005,4)),VALUE(MID(Raw_Data!G2005,4,2)),VALUE(LEFT(Raw_Data!G2005,2)))</f>
        <v>46230</v>
      </c>
      <c r="H2005" s="13" t="str">
        <f t="shared" si="124"/>
        <v>Jul-2026</v>
      </c>
      <c r="I2005" s="13" t="str">
        <f t="shared" si="125"/>
        <v>Mon</v>
      </c>
      <c r="J2005" s="13" t="str">
        <f>Raw_Data!H2005</f>
        <v>Present</v>
      </c>
      <c r="K2005" s="15">
        <f>IF(Raw_Data!I2005="","",TIMEVALUE(Raw_Data!I2005))</f>
        <v>0.37777777777777777</v>
      </c>
      <c r="L2005" s="15">
        <f>IF(Raw_Data!J2005="","",TIMEVALUE(Raw_Data!J2005))</f>
        <v>0.73611111111111116</v>
      </c>
      <c r="M2005" s="13">
        <f>Raw_Data!K2005</f>
        <v>8.6</v>
      </c>
      <c r="N2005" s="13">
        <f>Raw_Data!L2005</f>
        <v>36</v>
      </c>
      <c r="O2005" s="13">
        <f>Raw_Data!M2005</f>
        <v>33</v>
      </c>
      <c r="P2005" s="13">
        <f t="shared" si="126"/>
        <v>3</v>
      </c>
      <c r="Q2005" s="13">
        <f>Raw_Data!O2005</f>
        <v>36</v>
      </c>
      <c r="R2005" s="16">
        <f t="shared" si="127"/>
        <v>91.666666666666657</v>
      </c>
      <c r="S2005" s="16">
        <f>Raw_Data!Q2005</f>
        <v>91.7</v>
      </c>
      <c r="T2005" s="17">
        <f>Raw_Data!R2005</f>
        <v>0.6</v>
      </c>
      <c r="U2005" s="13" t="str">
        <f>Raw_Data!S2005</f>
        <v>Low</v>
      </c>
      <c r="V2005" s="13" t="str">
        <f>Raw_Data!T2005</f>
        <v>In Progress</v>
      </c>
    </row>
    <row r="2006" spans="1:22" x14ac:dyDescent="0.3">
      <c r="A2006" s="13" t="str">
        <f>Raw_Data!A2006</f>
        <v>EMP005</v>
      </c>
      <c r="B2006" s="13" t="str">
        <f>Raw_Data!B2006</f>
        <v>Vikram Patel</v>
      </c>
      <c r="C2006" s="13" t="str">
        <f>Raw_Data!C2006</f>
        <v>Operations</v>
      </c>
      <c r="D2006" s="13" t="str">
        <f>Raw_Data!D2006</f>
        <v>Process Executive</v>
      </c>
      <c r="E2006" s="13" t="str">
        <f>Raw_Data!E2006</f>
        <v>Kolkata</v>
      </c>
      <c r="F2006" s="13" t="str">
        <f>Raw_Data!F2006</f>
        <v>Amit Roy</v>
      </c>
      <c r="G2006" s="14">
        <f>DATE(VALUE(RIGHT(Raw_Data!G2006,4)),VALUE(MID(Raw_Data!G2006,4,2)),VALUE(LEFT(Raw_Data!G2006,2)))</f>
        <v>46230</v>
      </c>
      <c r="H2006" s="13" t="str">
        <f t="shared" si="124"/>
        <v>Jul-2026</v>
      </c>
      <c r="I2006" s="13" t="str">
        <f t="shared" si="125"/>
        <v>Mon</v>
      </c>
      <c r="J2006" s="13" t="str">
        <f>Raw_Data!H2006</f>
        <v>Present</v>
      </c>
      <c r="K2006" s="15">
        <f>IF(Raw_Data!I2006="","",TIMEVALUE(Raw_Data!I2006))</f>
        <v>0.37569444444444444</v>
      </c>
      <c r="L2006" s="15">
        <f>IF(Raw_Data!J2006="","",TIMEVALUE(Raw_Data!J2006))</f>
        <v>0.74583333333333335</v>
      </c>
      <c r="M2006" s="13">
        <f>Raw_Data!K2006</f>
        <v>8.89</v>
      </c>
      <c r="N2006" s="13">
        <f>Raw_Data!L2006</f>
        <v>21</v>
      </c>
      <c r="O2006" s="13">
        <f>Raw_Data!M2006</f>
        <v>16</v>
      </c>
      <c r="P2006" s="13">
        <f t="shared" si="126"/>
        <v>5</v>
      </c>
      <c r="Q2006" s="13">
        <f>Raw_Data!O2006</f>
        <v>21</v>
      </c>
      <c r="R2006" s="16">
        <f t="shared" si="127"/>
        <v>76.19047619047619</v>
      </c>
      <c r="S2006" s="16">
        <f>Raw_Data!Q2006</f>
        <v>76.2</v>
      </c>
      <c r="T2006" s="17">
        <f>Raw_Data!R2006</f>
        <v>0.89</v>
      </c>
      <c r="U2006" s="13" t="str">
        <f>Raw_Data!S2006</f>
        <v>Medium</v>
      </c>
      <c r="V2006" s="13" t="str">
        <f>Raw_Data!T2006</f>
        <v>Pending</v>
      </c>
    </row>
    <row r="2007" spans="1:22" x14ac:dyDescent="0.3">
      <c r="A2007" s="13" t="str">
        <f>Raw_Data!A2007</f>
        <v>EMP006</v>
      </c>
      <c r="B2007" s="13" t="str">
        <f>Raw_Data!B2007</f>
        <v>Ananya Gupta</v>
      </c>
      <c r="C2007" s="13" t="str">
        <f>Raw_Data!C2007</f>
        <v>Finance</v>
      </c>
      <c r="D2007" s="13" t="str">
        <f>Raw_Data!D2007</f>
        <v>Finance Executive</v>
      </c>
      <c r="E2007" s="13" t="str">
        <f>Raw_Data!E2007</f>
        <v>Kolkata</v>
      </c>
      <c r="F2007" s="13" t="str">
        <f>Raw_Data!F2007</f>
        <v>Neha Sen</v>
      </c>
      <c r="G2007" s="14">
        <f>DATE(VALUE(RIGHT(Raw_Data!G2007,4)),VALUE(MID(Raw_Data!G2007,4,2)),VALUE(LEFT(Raw_Data!G2007,2)))</f>
        <v>46230</v>
      </c>
      <c r="H2007" s="13" t="str">
        <f t="shared" si="124"/>
        <v>Jul-2026</v>
      </c>
      <c r="I2007" s="13" t="str">
        <f t="shared" si="125"/>
        <v>Mon</v>
      </c>
      <c r="J2007" s="13" t="str">
        <f>Raw_Data!H2007</f>
        <v>Present</v>
      </c>
      <c r="K2007" s="15">
        <f>IF(Raw_Data!I2007="","",TIMEVALUE(Raw_Data!I2007))</f>
        <v>0.37638888888888888</v>
      </c>
      <c r="L2007" s="15">
        <f>IF(Raw_Data!J2007="","",TIMEVALUE(Raw_Data!J2007))</f>
        <v>0.67638888888888893</v>
      </c>
      <c r="M2007" s="13">
        <f>Raw_Data!K2007</f>
        <v>7.21</v>
      </c>
      <c r="N2007" s="13">
        <f>Raw_Data!L2007</f>
        <v>16</v>
      </c>
      <c r="O2007" s="13">
        <f>Raw_Data!M2007</f>
        <v>11</v>
      </c>
      <c r="P2007" s="13">
        <f t="shared" si="126"/>
        <v>5</v>
      </c>
      <c r="Q2007" s="13">
        <f>Raw_Data!O2007</f>
        <v>16</v>
      </c>
      <c r="R2007" s="16">
        <f t="shared" si="127"/>
        <v>68.75</v>
      </c>
      <c r="S2007" s="16">
        <f>Raw_Data!Q2007</f>
        <v>68.8</v>
      </c>
      <c r="T2007" s="17">
        <f>Raw_Data!R2007</f>
        <v>0</v>
      </c>
      <c r="U2007" s="13" t="str">
        <f>Raw_Data!S2007</f>
        <v>Low</v>
      </c>
      <c r="V2007" s="13" t="str">
        <f>Raw_Data!T2007</f>
        <v>Pending</v>
      </c>
    </row>
    <row r="2008" spans="1:22" x14ac:dyDescent="0.3">
      <c r="A2008" s="13" t="str">
        <f>Raw_Data!A2008</f>
        <v>EMP007</v>
      </c>
      <c r="B2008" s="13" t="str">
        <f>Raw_Data!B2008</f>
        <v>Rohan Mehta</v>
      </c>
      <c r="C2008" s="13" t="str">
        <f>Raw_Data!C2008</f>
        <v>Finance</v>
      </c>
      <c r="D2008" s="13" t="str">
        <f>Raw_Data!D2008</f>
        <v>Accounts Executive</v>
      </c>
      <c r="E2008" s="13" t="str">
        <f>Raw_Data!E2008</f>
        <v>Kolkata</v>
      </c>
      <c r="F2008" s="13" t="str">
        <f>Raw_Data!F2008</f>
        <v>Neha Sen</v>
      </c>
      <c r="G2008" s="14">
        <f>DATE(VALUE(RIGHT(Raw_Data!G2008,4)),VALUE(MID(Raw_Data!G2008,4,2)),VALUE(LEFT(Raw_Data!G2008,2)))</f>
        <v>46230</v>
      </c>
      <c r="H2008" s="13" t="str">
        <f t="shared" si="124"/>
        <v>Jul-2026</v>
      </c>
      <c r="I2008" s="13" t="str">
        <f t="shared" si="125"/>
        <v>Mon</v>
      </c>
      <c r="J2008" s="13" t="str">
        <f>Raw_Data!H2008</f>
        <v>Present</v>
      </c>
      <c r="K2008" s="15">
        <f>IF(Raw_Data!I2008="","",TIMEVALUE(Raw_Data!I2008))</f>
        <v>0.38541666666666669</v>
      </c>
      <c r="L2008" s="15">
        <f>IF(Raw_Data!J2008="","",TIMEVALUE(Raw_Data!J2008))</f>
        <v>0.76666666666666672</v>
      </c>
      <c r="M2008" s="13">
        <f>Raw_Data!K2008</f>
        <v>9.16</v>
      </c>
      <c r="N2008" s="13">
        <f>Raw_Data!L2008</f>
        <v>12</v>
      </c>
      <c r="O2008" s="13">
        <f>Raw_Data!M2008</f>
        <v>11</v>
      </c>
      <c r="P2008" s="13">
        <f t="shared" si="126"/>
        <v>1</v>
      </c>
      <c r="Q2008" s="13">
        <f>Raw_Data!O2008</f>
        <v>12</v>
      </c>
      <c r="R2008" s="16">
        <f t="shared" si="127"/>
        <v>91.666666666666657</v>
      </c>
      <c r="S2008" s="16">
        <f>Raw_Data!Q2008</f>
        <v>91.7</v>
      </c>
      <c r="T2008" s="17">
        <f>Raw_Data!R2008</f>
        <v>1.1599999999999999</v>
      </c>
      <c r="U2008" s="13" t="str">
        <f>Raw_Data!S2008</f>
        <v>Medium</v>
      </c>
      <c r="V2008" s="13" t="str">
        <f>Raw_Data!T2008</f>
        <v>In Progress</v>
      </c>
    </row>
    <row r="2009" spans="1:22" x14ac:dyDescent="0.3">
      <c r="A2009" s="13" t="str">
        <f>Raw_Data!A2009</f>
        <v>EMP008</v>
      </c>
      <c r="B2009" s="13" t="str">
        <f>Raw_Data!B2009</f>
        <v>Ishita Roy</v>
      </c>
      <c r="C2009" s="13" t="str">
        <f>Raw_Data!C2009</f>
        <v>Finance</v>
      </c>
      <c r="D2009" s="13" t="str">
        <f>Raw_Data!D2009</f>
        <v>Finance Executive</v>
      </c>
      <c r="E2009" s="13" t="str">
        <f>Raw_Data!E2009</f>
        <v>Kolkata</v>
      </c>
      <c r="F2009" s="13" t="str">
        <f>Raw_Data!F2009</f>
        <v>Neha Sen</v>
      </c>
      <c r="G2009" s="14">
        <f>DATE(VALUE(RIGHT(Raw_Data!G2009,4)),VALUE(MID(Raw_Data!G2009,4,2)),VALUE(LEFT(Raw_Data!G2009,2)))</f>
        <v>46230</v>
      </c>
      <c r="H2009" s="13" t="str">
        <f t="shared" si="124"/>
        <v>Jul-2026</v>
      </c>
      <c r="I2009" s="13" t="str">
        <f t="shared" si="125"/>
        <v>Mon</v>
      </c>
      <c r="J2009" s="13" t="str">
        <f>Raw_Data!H2009</f>
        <v>Present</v>
      </c>
      <c r="K2009" s="15">
        <f>IF(Raw_Data!I2009="","",TIMEVALUE(Raw_Data!I2009))</f>
        <v>0.42291666666666666</v>
      </c>
      <c r="L2009" s="15">
        <f>IF(Raw_Data!J2009="","",TIMEVALUE(Raw_Data!J2009))</f>
        <v>0.79583333333333328</v>
      </c>
      <c r="M2009" s="13">
        <f>Raw_Data!K2009</f>
        <v>8.9600000000000009</v>
      </c>
      <c r="N2009" s="13">
        <f>Raw_Data!L2009</f>
        <v>7</v>
      </c>
      <c r="O2009" s="13">
        <f>Raw_Data!M2009</f>
        <v>6</v>
      </c>
      <c r="P2009" s="13">
        <f t="shared" si="126"/>
        <v>1</v>
      </c>
      <c r="Q2009" s="13">
        <f>Raw_Data!O2009</f>
        <v>7</v>
      </c>
      <c r="R2009" s="16">
        <f t="shared" si="127"/>
        <v>85.714285714285708</v>
      </c>
      <c r="S2009" s="16">
        <f>Raw_Data!Q2009</f>
        <v>85.7</v>
      </c>
      <c r="T2009" s="17">
        <f>Raw_Data!R2009</f>
        <v>0.96</v>
      </c>
      <c r="U2009" s="13" t="str">
        <f>Raw_Data!S2009</f>
        <v>Medium</v>
      </c>
      <c r="V2009" s="13" t="str">
        <f>Raw_Data!T2009</f>
        <v>In Progress</v>
      </c>
    </row>
    <row r="2010" spans="1:22" x14ac:dyDescent="0.3">
      <c r="A2010" s="13" t="str">
        <f>Raw_Data!A2010</f>
        <v>EMP009</v>
      </c>
      <c r="B2010" s="13" t="str">
        <f>Raw_Data!B2010</f>
        <v>Arjun Nair</v>
      </c>
      <c r="C2010" s="13" t="str">
        <f>Raw_Data!C2010</f>
        <v>Sales</v>
      </c>
      <c r="D2010" s="13" t="str">
        <f>Raw_Data!D2010</f>
        <v>Sales Executive</v>
      </c>
      <c r="E2010" s="13" t="str">
        <f>Raw_Data!E2010</f>
        <v>Kolkata</v>
      </c>
      <c r="F2010" s="13" t="str">
        <f>Raw_Data!F2010</f>
        <v>Sourav Das</v>
      </c>
      <c r="G2010" s="14">
        <f>DATE(VALUE(RIGHT(Raw_Data!G2010,4)),VALUE(MID(Raw_Data!G2010,4,2)),VALUE(LEFT(Raw_Data!G2010,2)))</f>
        <v>46230</v>
      </c>
      <c r="H2010" s="13" t="str">
        <f t="shared" si="124"/>
        <v>Jul-2026</v>
      </c>
      <c r="I2010" s="13" t="str">
        <f t="shared" si="125"/>
        <v>Mon</v>
      </c>
      <c r="J2010" s="13" t="str">
        <f>Raw_Data!H2010</f>
        <v>Present</v>
      </c>
      <c r="K2010" s="15">
        <f>IF(Raw_Data!I2010="","",TIMEVALUE(Raw_Data!I2010))</f>
        <v>0.38055555555555554</v>
      </c>
      <c r="L2010" s="15">
        <f>IF(Raw_Data!J2010="","",TIMEVALUE(Raw_Data!J2010))</f>
        <v>0.69513888888888886</v>
      </c>
      <c r="M2010" s="13">
        <f>Raw_Data!K2010</f>
        <v>7.55</v>
      </c>
      <c r="N2010" s="13">
        <f>Raw_Data!L2010</f>
        <v>14</v>
      </c>
      <c r="O2010" s="13">
        <f>Raw_Data!M2010</f>
        <v>12</v>
      </c>
      <c r="P2010" s="13">
        <f t="shared" si="126"/>
        <v>2</v>
      </c>
      <c r="Q2010" s="13">
        <f>Raw_Data!O2010</f>
        <v>14</v>
      </c>
      <c r="R2010" s="16">
        <f t="shared" si="127"/>
        <v>85.714285714285708</v>
      </c>
      <c r="S2010" s="16">
        <f>Raw_Data!Q2010</f>
        <v>85.7</v>
      </c>
      <c r="T2010" s="17">
        <f>Raw_Data!R2010</f>
        <v>0</v>
      </c>
      <c r="U2010" s="13" t="str">
        <f>Raw_Data!S2010</f>
        <v>Critical</v>
      </c>
      <c r="V2010" s="13" t="str">
        <f>Raw_Data!T2010</f>
        <v>In Progress</v>
      </c>
    </row>
    <row r="2011" spans="1:22" x14ac:dyDescent="0.3">
      <c r="A2011" s="13" t="str">
        <f>Raw_Data!A2011</f>
        <v>EMP010</v>
      </c>
      <c r="B2011" s="13" t="str">
        <f>Raw_Data!B2011</f>
        <v>Meera Kapoor</v>
      </c>
      <c r="C2011" s="13" t="str">
        <f>Raw_Data!C2011</f>
        <v>Sales</v>
      </c>
      <c r="D2011" s="13" t="str">
        <f>Raw_Data!D2011</f>
        <v>Sales Executive</v>
      </c>
      <c r="E2011" s="13" t="str">
        <f>Raw_Data!E2011</f>
        <v>Kolkata</v>
      </c>
      <c r="F2011" s="13" t="str">
        <f>Raw_Data!F2011</f>
        <v>Sourav Das</v>
      </c>
      <c r="G2011" s="14">
        <f>DATE(VALUE(RIGHT(Raw_Data!G2011,4)),VALUE(MID(Raw_Data!G2011,4,2)),VALUE(LEFT(Raw_Data!G2011,2)))</f>
        <v>46230</v>
      </c>
      <c r="H2011" s="13" t="str">
        <f t="shared" si="124"/>
        <v>Jul-2026</v>
      </c>
      <c r="I2011" s="13" t="str">
        <f t="shared" si="125"/>
        <v>Mon</v>
      </c>
      <c r="J2011" s="13" t="str">
        <f>Raw_Data!H2011</f>
        <v>Present</v>
      </c>
      <c r="K2011" s="15">
        <f>IF(Raw_Data!I2011="","",TIMEVALUE(Raw_Data!I2011))</f>
        <v>0.37916666666666665</v>
      </c>
      <c r="L2011" s="15">
        <f>IF(Raw_Data!J2011="","",TIMEVALUE(Raw_Data!J2011))</f>
        <v>0.69791666666666663</v>
      </c>
      <c r="M2011" s="13">
        <f>Raw_Data!K2011</f>
        <v>7.65</v>
      </c>
      <c r="N2011" s="13">
        <f>Raw_Data!L2011</f>
        <v>13</v>
      </c>
      <c r="O2011" s="13">
        <f>Raw_Data!M2011</f>
        <v>9</v>
      </c>
      <c r="P2011" s="13">
        <f t="shared" si="126"/>
        <v>4</v>
      </c>
      <c r="Q2011" s="13">
        <f>Raw_Data!O2011</f>
        <v>13</v>
      </c>
      <c r="R2011" s="16">
        <f t="shared" si="127"/>
        <v>69.230769230769226</v>
      </c>
      <c r="S2011" s="16">
        <f>Raw_Data!Q2011</f>
        <v>69.2</v>
      </c>
      <c r="T2011" s="17">
        <f>Raw_Data!R2011</f>
        <v>0</v>
      </c>
      <c r="U2011" s="13" t="str">
        <f>Raw_Data!S2011</f>
        <v>Medium</v>
      </c>
      <c r="V2011" s="13" t="str">
        <f>Raw_Data!T2011</f>
        <v>Pending</v>
      </c>
    </row>
    <row r="2012" spans="1:22" x14ac:dyDescent="0.3">
      <c r="A2012" s="13" t="str">
        <f>Raw_Data!A2012</f>
        <v>EMP011</v>
      </c>
      <c r="B2012" s="13" t="str">
        <f>Raw_Data!B2012</f>
        <v>Karan Malhotra</v>
      </c>
      <c r="C2012" s="13" t="str">
        <f>Raw_Data!C2012</f>
        <v>Sales</v>
      </c>
      <c r="D2012" s="13" t="str">
        <f>Raw_Data!D2012</f>
        <v>Senior Executive</v>
      </c>
      <c r="E2012" s="13" t="str">
        <f>Raw_Data!E2012</f>
        <v>Kolkata</v>
      </c>
      <c r="F2012" s="13" t="str">
        <f>Raw_Data!F2012</f>
        <v>Sourav Das</v>
      </c>
      <c r="G2012" s="14">
        <f>DATE(VALUE(RIGHT(Raw_Data!G2012,4)),VALUE(MID(Raw_Data!G2012,4,2)),VALUE(LEFT(Raw_Data!G2012,2)))</f>
        <v>46230</v>
      </c>
      <c r="H2012" s="13" t="str">
        <f t="shared" si="124"/>
        <v>Jul-2026</v>
      </c>
      <c r="I2012" s="13" t="str">
        <f t="shared" si="125"/>
        <v>Mon</v>
      </c>
      <c r="J2012" s="13" t="str">
        <f>Raw_Data!H2012</f>
        <v>Present</v>
      </c>
      <c r="K2012" s="15">
        <f>IF(Raw_Data!I2012="","",TIMEVALUE(Raw_Data!I2012))</f>
        <v>0.42777777777777776</v>
      </c>
      <c r="L2012" s="15">
        <f>IF(Raw_Data!J2012="","",TIMEVALUE(Raw_Data!J2012))</f>
        <v>0.79166666666666663</v>
      </c>
      <c r="M2012" s="13">
        <f>Raw_Data!K2012</f>
        <v>8.74</v>
      </c>
      <c r="N2012" s="13">
        <f>Raw_Data!L2012</f>
        <v>33</v>
      </c>
      <c r="O2012" s="13">
        <f>Raw_Data!M2012</f>
        <v>25</v>
      </c>
      <c r="P2012" s="13">
        <f t="shared" si="126"/>
        <v>8</v>
      </c>
      <c r="Q2012" s="13">
        <f>Raw_Data!O2012</f>
        <v>33</v>
      </c>
      <c r="R2012" s="16">
        <f t="shared" si="127"/>
        <v>75.757575757575751</v>
      </c>
      <c r="S2012" s="16">
        <f>Raw_Data!Q2012</f>
        <v>75.8</v>
      </c>
      <c r="T2012" s="17">
        <f>Raw_Data!R2012</f>
        <v>0.74</v>
      </c>
      <c r="U2012" s="13" t="str">
        <f>Raw_Data!S2012</f>
        <v>Low</v>
      </c>
      <c r="V2012" s="13" t="str">
        <f>Raw_Data!T2012</f>
        <v>Backlog</v>
      </c>
    </row>
    <row r="2013" spans="1:22" x14ac:dyDescent="0.3">
      <c r="A2013" s="13" t="str">
        <f>Raw_Data!A2013</f>
        <v>EMP012</v>
      </c>
      <c r="B2013" s="13" t="str">
        <f>Raw_Data!B2013</f>
        <v>Tanya Bose</v>
      </c>
      <c r="C2013" s="13" t="str">
        <f>Raw_Data!C2013</f>
        <v>HR</v>
      </c>
      <c r="D2013" s="13" t="str">
        <f>Raw_Data!D2013</f>
        <v>HR Executive</v>
      </c>
      <c r="E2013" s="13" t="str">
        <f>Raw_Data!E2013</f>
        <v>Kolkata</v>
      </c>
      <c r="F2013" s="13" t="str">
        <f>Raw_Data!F2013</f>
        <v>Ritu Ghosh</v>
      </c>
      <c r="G2013" s="14">
        <f>DATE(VALUE(RIGHT(Raw_Data!G2013,4)),VALUE(MID(Raw_Data!G2013,4,2)),VALUE(LEFT(Raw_Data!G2013,2)))</f>
        <v>46230</v>
      </c>
      <c r="H2013" s="13" t="str">
        <f t="shared" si="124"/>
        <v>Jul-2026</v>
      </c>
      <c r="I2013" s="13" t="str">
        <f t="shared" si="125"/>
        <v>Mon</v>
      </c>
      <c r="J2013" s="13" t="str">
        <f>Raw_Data!H2013</f>
        <v>Present</v>
      </c>
      <c r="K2013" s="15">
        <f>IF(Raw_Data!I2013="","",TIMEVALUE(Raw_Data!I2013))</f>
        <v>0.38611111111111113</v>
      </c>
      <c r="L2013" s="15">
        <f>IF(Raw_Data!J2013="","",TIMEVALUE(Raw_Data!J2013))</f>
        <v>0.68680555555555556</v>
      </c>
      <c r="M2013" s="13">
        <f>Raw_Data!K2013</f>
        <v>7.22</v>
      </c>
      <c r="N2013" s="13">
        <f>Raw_Data!L2013</f>
        <v>17</v>
      </c>
      <c r="O2013" s="13">
        <f>Raw_Data!M2013</f>
        <v>13</v>
      </c>
      <c r="P2013" s="13">
        <f t="shared" si="126"/>
        <v>4</v>
      </c>
      <c r="Q2013" s="13">
        <f>Raw_Data!O2013</f>
        <v>17</v>
      </c>
      <c r="R2013" s="16">
        <f t="shared" si="127"/>
        <v>76.470588235294116</v>
      </c>
      <c r="S2013" s="16">
        <f>Raw_Data!Q2013</f>
        <v>76.5</v>
      </c>
      <c r="T2013" s="17">
        <f>Raw_Data!R2013</f>
        <v>0</v>
      </c>
      <c r="U2013" s="13" t="str">
        <f>Raw_Data!S2013</f>
        <v>Low</v>
      </c>
      <c r="V2013" s="13" t="str">
        <f>Raw_Data!T2013</f>
        <v>Pending</v>
      </c>
    </row>
    <row r="2014" spans="1:22" x14ac:dyDescent="0.3">
      <c r="A2014" s="13" t="str">
        <f>Raw_Data!A2014</f>
        <v>EMP013</v>
      </c>
      <c r="B2014" s="13" t="str">
        <f>Raw_Data!B2014</f>
        <v>Aditya Jain</v>
      </c>
      <c r="C2014" s="13" t="str">
        <f>Raw_Data!C2014</f>
        <v>Customer Support</v>
      </c>
      <c r="D2014" s="13" t="str">
        <f>Raw_Data!D2014</f>
        <v>Support Executive</v>
      </c>
      <c r="E2014" s="13" t="str">
        <f>Raw_Data!E2014</f>
        <v>Kolkata</v>
      </c>
      <c r="F2014" s="13" t="str">
        <f>Raw_Data!F2014</f>
        <v>Ritu Ghosh</v>
      </c>
      <c r="G2014" s="14">
        <f>DATE(VALUE(RIGHT(Raw_Data!G2014,4)),VALUE(MID(Raw_Data!G2014,4,2)),VALUE(LEFT(Raw_Data!G2014,2)))</f>
        <v>46230</v>
      </c>
      <c r="H2014" s="13" t="str">
        <f t="shared" si="124"/>
        <v>Jul-2026</v>
      </c>
      <c r="I2014" s="13" t="str">
        <f t="shared" si="125"/>
        <v>Mon</v>
      </c>
      <c r="J2014" s="13" t="str">
        <f>Raw_Data!H2014</f>
        <v>Present</v>
      </c>
      <c r="K2014" s="15">
        <f>IF(Raw_Data!I2014="","",TIMEVALUE(Raw_Data!I2014))</f>
        <v>0.42430555555555555</v>
      </c>
      <c r="L2014" s="15">
        <f>IF(Raw_Data!J2014="","",TIMEVALUE(Raw_Data!J2014))</f>
        <v>0.81458333333333333</v>
      </c>
      <c r="M2014" s="13">
        <f>Raw_Data!K2014</f>
        <v>9.3699999999999992</v>
      </c>
      <c r="N2014" s="13">
        <f>Raw_Data!L2014</f>
        <v>23</v>
      </c>
      <c r="O2014" s="13">
        <f>Raw_Data!M2014</f>
        <v>16</v>
      </c>
      <c r="P2014" s="13">
        <f t="shared" si="126"/>
        <v>7</v>
      </c>
      <c r="Q2014" s="13">
        <f>Raw_Data!O2014</f>
        <v>23</v>
      </c>
      <c r="R2014" s="16">
        <f t="shared" si="127"/>
        <v>69.565217391304344</v>
      </c>
      <c r="S2014" s="16">
        <f>Raw_Data!Q2014</f>
        <v>69.599999999999994</v>
      </c>
      <c r="T2014" s="17">
        <f>Raw_Data!R2014</f>
        <v>1.37</v>
      </c>
      <c r="U2014" s="13" t="str">
        <f>Raw_Data!S2014</f>
        <v>Medium</v>
      </c>
      <c r="V2014" s="13" t="str">
        <f>Raw_Data!T2014</f>
        <v>Pending</v>
      </c>
    </row>
    <row r="2015" spans="1:22" x14ac:dyDescent="0.3">
      <c r="A2015" s="13" t="str">
        <f>Raw_Data!A2015</f>
        <v>EMP014</v>
      </c>
      <c r="B2015" s="13" t="str">
        <f>Raw_Data!B2015</f>
        <v>Neha Agarwal</v>
      </c>
      <c r="C2015" s="13" t="str">
        <f>Raw_Data!C2015</f>
        <v>Customer Support</v>
      </c>
      <c r="D2015" s="13" t="str">
        <f>Raw_Data!D2015</f>
        <v>Support Executive</v>
      </c>
      <c r="E2015" s="13" t="str">
        <f>Raw_Data!E2015</f>
        <v>Kolkata</v>
      </c>
      <c r="F2015" s="13" t="str">
        <f>Raw_Data!F2015</f>
        <v>Ritu Ghosh</v>
      </c>
      <c r="G2015" s="14">
        <f>DATE(VALUE(RIGHT(Raw_Data!G2015,4)),VALUE(MID(Raw_Data!G2015,4,2)),VALUE(LEFT(Raw_Data!G2015,2)))</f>
        <v>46230</v>
      </c>
      <c r="H2015" s="13" t="str">
        <f t="shared" si="124"/>
        <v>Jul-2026</v>
      </c>
      <c r="I2015" s="13" t="str">
        <f t="shared" si="125"/>
        <v>Mon</v>
      </c>
      <c r="J2015" s="13" t="str">
        <f>Raw_Data!H2015</f>
        <v>Present</v>
      </c>
      <c r="K2015" s="15">
        <f>IF(Raw_Data!I2015="","",TIMEVALUE(Raw_Data!I2015))</f>
        <v>0.41666666666666669</v>
      </c>
      <c r="L2015" s="15">
        <f>IF(Raw_Data!J2015="","",TIMEVALUE(Raw_Data!J2015))</f>
        <v>0.81458333333333333</v>
      </c>
      <c r="M2015" s="13">
        <f>Raw_Data!K2015</f>
        <v>9.5500000000000007</v>
      </c>
      <c r="N2015" s="13">
        <f>Raw_Data!L2015</f>
        <v>26</v>
      </c>
      <c r="O2015" s="13">
        <f>Raw_Data!M2015</f>
        <v>25</v>
      </c>
      <c r="P2015" s="13">
        <f t="shared" si="126"/>
        <v>1</v>
      </c>
      <c r="Q2015" s="13">
        <f>Raw_Data!O2015</f>
        <v>26</v>
      </c>
      <c r="R2015" s="16">
        <f t="shared" si="127"/>
        <v>96.15384615384616</v>
      </c>
      <c r="S2015" s="16">
        <f>Raw_Data!Q2015</f>
        <v>96.2</v>
      </c>
      <c r="T2015" s="17">
        <f>Raw_Data!R2015</f>
        <v>1.55</v>
      </c>
      <c r="U2015" s="13" t="str">
        <f>Raw_Data!S2015</f>
        <v>High</v>
      </c>
      <c r="V2015" s="13" t="str">
        <f>Raw_Data!T2015</f>
        <v>In Progress</v>
      </c>
    </row>
    <row r="2016" spans="1:22" x14ac:dyDescent="0.3">
      <c r="A2016" s="13" t="str">
        <f>Raw_Data!A2016</f>
        <v>EMP015</v>
      </c>
      <c r="B2016" s="13" t="str">
        <f>Raw_Data!B2016</f>
        <v>Siddharth Roy</v>
      </c>
      <c r="C2016" s="13" t="str">
        <f>Raw_Data!C2016</f>
        <v>Customer Support</v>
      </c>
      <c r="D2016" s="13" t="str">
        <f>Raw_Data!D2016</f>
        <v>Senior Executive</v>
      </c>
      <c r="E2016" s="13" t="str">
        <f>Raw_Data!E2016</f>
        <v>Kolkata</v>
      </c>
      <c r="F2016" s="13" t="str">
        <f>Raw_Data!F2016</f>
        <v>Ritu Ghosh</v>
      </c>
      <c r="G2016" s="14">
        <f>DATE(VALUE(RIGHT(Raw_Data!G2016,4)),VALUE(MID(Raw_Data!G2016,4,2)),VALUE(LEFT(Raw_Data!G2016,2)))</f>
        <v>46230</v>
      </c>
      <c r="H2016" s="13" t="str">
        <f t="shared" si="124"/>
        <v>Jul-2026</v>
      </c>
      <c r="I2016" s="13" t="str">
        <f t="shared" si="125"/>
        <v>Mon</v>
      </c>
      <c r="J2016" s="13" t="str">
        <f>Raw_Data!H2016</f>
        <v>Present</v>
      </c>
      <c r="K2016" s="15">
        <f>IF(Raw_Data!I2016="","",TIMEVALUE(Raw_Data!I2016))</f>
        <v>0.38750000000000001</v>
      </c>
      <c r="L2016" s="15">
        <f>IF(Raw_Data!J2016="","",TIMEVALUE(Raw_Data!J2016))</f>
        <v>0.71319444444444446</v>
      </c>
      <c r="M2016" s="13">
        <f>Raw_Data!K2016</f>
        <v>7.83</v>
      </c>
      <c r="N2016" s="13">
        <f>Raw_Data!L2016</f>
        <v>24</v>
      </c>
      <c r="O2016" s="13">
        <f>Raw_Data!M2016</f>
        <v>24</v>
      </c>
      <c r="P2016" s="13">
        <f t="shared" si="126"/>
        <v>0</v>
      </c>
      <c r="Q2016" s="13">
        <f>Raw_Data!O2016</f>
        <v>24</v>
      </c>
      <c r="R2016" s="16">
        <f t="shared" si="127"/>
        <v>100</v>
      </c>
      <c r="S2016" s="16">
        <f>Raw_Data!Q2016</f>
        <v>100</v>
      </c>
      <c r="T2016" s="17">
        <f>Raw_Data!R2016</f>
        <v>0</v>
      </c>
      <c r="U2016" s="13" t="str">
        <f>Raw_Data!S2016</f>
        <v>Low</v>
      </c>
      <c r="V2016" s="13" t="str">
        <f>Raw_Data!T2016</f>
        <v>Closed</v>
      </c>
    </row>
    <row r="2017" spans="1:22" x14ac:dyDescent="0.3">
      <c r="A2017" s="13" t="str">
        <f>Raw_Data!A2017</f>
        <v>EMP016</v>
      </c>
      <c r="B2017" s="13" t="str">
        <f>Raw_Data!B2017</f>
        <v>Pooja Saha</v>
      </c>
      <c r="C2017" s="13" t="str">
        <f>Raw_Data!C2017</f>
        <v>Operations</v>
      </c>
      <c r="D2017" s="13" t="str">
        <f>Raw_Data!D2017</f>
        <v>Process Executive</v>
      </c>
      <c r="E2017" s="13" t="str">
        <f>Raw_Data!E2017</f>
        <v>Durgapur</v>
      </c>
      <c r="F2017" s="13" t="str">
        <f>Raw_Data!F2017</f>
        <v>Amit Roy</v>
      </c>
      <c r="G2017" s="14">
        <f>DATE(VALUE(RIGHT(Raw_Data!G2017,4)),VALUE(MID(Raw_Data!G2017,4,2)),VALUE(LEFT(Raw_Data!G2017,2)))</f>
        <v>46230</v>
      </c>
      <c r="H2017" s="13" t="str">
        <f t="shared" si="124"/>
        <v>Jul-2026</v>
      </c>
      <c r="I2017" s="13" t="str">
        <f t="shared" si="125"/>
        <v>Mon</v>
      </c>
      <c r="J2017" s="13" t="str">
        <f>Raw_Data!H2017</f>
        <v>Present</v>
      </c>
      <c r="K2017" s="15">
        <f>IF(Raw_Data!I2017="","",TIMEVALUE(Raw_Data!I2017))</f>
        <v>0.42430555555555555</v>
      </c>
      <c r="L2017" s="15">
        <f>IF(Raw_Data!J2017="","",TIMEVALUE(Raw_Data!J2017))</f>
        <v>0.77430555555555558</v>
      </c>
      <c r="M2017" s="13">
        <f>Raw_Data!K2017</f>
        <v>8.4</v>
      </c>
      <c r="N2017" s="13">
        <f>Raw_Data!L2017</f>
        <v>24</v>
      </c>
      <c r="O2017" s="13">
        <f>Raw_Data!M2017</f>
        <v>24</v>
      </c>
      <c r="P2017" s="13">
        <f t="shared" si="126"/>
        <v>0</v>
      </c>
      <c r="Q2017" s="13">
        <f>Raw_Data!O2017</f>
        <v>24</v>
      </c>
      <c r="R2017" s="16">
        <f t="shared" si="127"/>
        <v>100</v>
      </c>
      <c r="S2017" s="16">
        <f>Raw_Data!Q2017</f>
        <v>100</v>
      </c>
      <c r="T2017" s="17">
        <f>Raw_Data!R2017</f>
        <v>0.4</v>
      </c>
      <c r="U2017" s="13" t="str">
        <f>Raw_Data!S2017</f>
        <v>Low</v>
      </c>
      <c r="V2017" s="13" t="str">
        <f>Raw_Data!T2017</f>
        <v>Closed</v>
      </c>
    </row>
    <row r="2018" spans="1:22" x14ac:dyDescent="0.3">
      <c r="A2018" s="13" t="str">
        <f>Raw_Data!A2018</f>
        <v>EMP017</v>
      </c>
      <c r="B2018" s="13" t="str">
        <f>Raw_Data!B2018</f>
        <v>Abhishek Paul</v>
      </c>
      <c r="C2018" s="13" t="str">
        <f>Raw_Data!C2018</f>
        <v>Operations</v>
      </c>
      <c r="D2018" s="13" t="str">
        <f>Raw_Data!D2018</f>
        <v>Process Executive</v>
      </c>
      <c r="E2018" s="13" t="str">
        <f>Raw_Data!E2018</f>
        <v>Durgapur</v>
      </c>
      <c r="F2018" s="13" t="str">
        <f>Raw_Data!F2018</f>
        <v>Amit Roy</v>
      </c>
      <c r="G2018" s="14">
        <f>DATE(VALUE(RIGHT(Raw_Data!G2018,4)),VALUE(MID(Raw_Data!G2018,4,2)),VALUE(LEFT(Raw_Data!G2018,2)))</f>
        <v>46230</v>
      </c>
      <c r="H2018" s="13" t="str">
        <f t="shared" si="124"/>
        <v>Jul-2026</v>
      </c>
      <c r="I2018" s="13" t="str">
        <f t="shared" si="125"/>
        <v>Mon</v>
      </c>
      <c r="J2018" s="13" t="str">
        <f>Raw_Data!H2018</f>
        <v>Present</v>
      </c>
      <c r="K2018" s="15">
        <f>IF(Raw_Data!I2018="","",TIMEVALUE(Raw_Data!I2018))</f>
        <v>0.37569444444444444</v>
      </c>
      <c r="L2018" s="15">
        <f>IF(Raw_Data!J2018="","",TIMEVALUE(Raw_Data!J2018))</f>
        <v>0.74444444444444446</v>
      </c>
      <c r="M2018" s="13">
        <f>Raw_Data!K2018</f>
        <v>8.86</v>
      </c>
      <c r="N2018" s="13">
        <f>Raw_Data!L2018</f>
        <v>19</v>
      </c>
      <c r="O2018" s="13">
        <f>Raw_Data!M2018</f>
        <v>16</v>
      </c>
      <c r="P2018" s="13">
        <f t="shared" si="126"/>
        <v>3</v>
      </c>
      <c r="Q2018" s="13">
        <f>Raw_Data!O2018</f>
        <v>19</v>
      </c>
      <c r="R2018" s="16">
        <f t="shared" si="127"/>
        <v>84.210526315789465</v>
      </c>
      <c r="S2018" s="16">
        <f>Raw_Data!Q2018</f>
        <v>84.2</v>
      </c>
      <c r="T2018" s="17">
        <f>Raw_Data!R2018</f>
        <v>0.86</v>
      </c>
      <c r="U2018" s="13" t="str">
        <f>Raw_Data!S2018</f>
        <v>High</v>
      </c>
      <c r="V2018" s="13" t="str">
        <f>Raw_Data!T2018</f>
        <v>In Progress</v>
      </c>
    </row>
    <row r="2019" spans="1:22" x14ac:dyDescent="0.3">
      <c r="A2019" s="13" t="str">
        <f>Raw_Data!A2019</f>
        <v>EMP018</v>
      </c>
      <c r="B2019" s="13" t="str">
        <f>Raw_Data!B2019</f>
        <v>Nandini Ghosh</v>
      </c>
      <c r="C2019" s="13" t="str">
        <f>Raw_Data!C2019</f>
        <v>Finance</v>
      </c>
      <c r="D2019" s="13" t="str">
        <f>Raw_Data!D2019</f>
        <v>Finance Executive</v>
      </c>
      <c r="E2019" s="13" t="str">
        <f>Raw_Data!E2019</f>
        <v>Durgapur</v>
      </c>
      <c r="F2019" s="13" t="str">
        <f>Raw_Data!F2019</f>
        <v>Neha Sen</v>
      </c>
      <c r="G2019" s="14">
        <f>DATE(VALUE(RIGHT(Raw_Data!G2019,4)),VALUE(MID(Raw_Data!G2019,4,2)),VALUE(LEFT(Raw_Data!G2019,2)))</f>
        <v>46230</v>
      </c>
      <c r="H2019" s="13" t="str">
        <f t="shared" si="124"/>
        <v>Jul-2026</v>
      </c>
      <c r="I2019" s="13" t="str">
        <f t="shared" si="125"/>
        <v>Mon</v>
      </c>
      <c r="J2019" s="13" t="str">
        <f>Raw_Data!H2019</f>
        <v>Present</v>
      </c>
      <c r="K2019" s="15">
        <f>IF(Raw_Data!I2019="","",TIMEVALUE(Raw_Data!I2019))</f>
        <v>0.42638888888888887</v>
      </c>
      <c r="L2019" s="15">
        <f>IF(Raw_Data!J2019="","",TIMEVALUE(Raw_Data!J2019))</f>
        <v>0.8125</v>
      </c>
      <c r="M2019" s="13">
        <f>Raw_Data!K2019</f>
        <v>9.2799999999999994</v>
      </c>
      <c r="N2019" s="13">
        <f>Raw_Data!L2019</f>
        <v>13</v>
      </c>
      <c r="O2019" s="13">
        <f>Raw_Data!M2019</f>
        <v>12</v>
      </c>
      <c r="P2019" s="13">
        <f t="shared" si="126"/>
        <v>1</v>
      </c>
      <c r="Q2019" s="13">
        <f>Raw_Data!O2019</f>
        <v>13</v>
      </c>
      <c r="R2019" s="16">
        <f t="shared" si="127"/>
        <v>92.307692307692307</v>
      </c>
      <c r="S2019" s="16">
        <f>Raw_Data!Q2019</f>
        <v>92.3</v>
      </c>
      <c r="T2019" s="17">
        <f>Raw_Data!R2019</f>
        <v>1.28</v>
      </c>
      <c r="U2019" s="13" t="str">
        <f>Raw_Data!S2019</f>
        <v>Medium</v>
      </c>
      <c r="V2019" s="13" t="str">
        <f>Raw_Data!T2019</f>
        <v>In Progress</v>
      </c>
    </row>
    <row r="2020" spans="1:22" x14ac:dyDescent="0.3">
      <c r="A2020" s="13" t="str">
        <f>Raw_Data!A2020</f>
        <v>EMP019</v>
      </c>
      <c r="B2020" s="13" t="str">
        <f>Raw_Data!B2020</f>
        <v>Manish Kumar</v>
      </c>
      <c r="C2020" s="13" t="str">
        <f>Raw_Data!C2020</f>
        <v>Sales</v>
      </c>
      <c r="D2020" s="13" t="str">
        <f>Raw_Data!D2020</f>
        <v>Sales Executive</v>
      </c>
      <c r="E2020" s="13" t="str">
        <f>Raw_Data!E2020</f>
        <v>Durgapur</v>
      </c>
      <c r="F2020" s="13" t="str">
        <f>Raw_Data!F2020</f>
        <v>Sourav Das</v>
      </c>
      <c r="G2020" s="14">
        <f>DATE(VALUE(RIGHT(Raw_Data!G2020,4)),VALUE(MID(Raw_Data!G2020,4,2)),VALUE(LEFT(Raw_Data!G2020,2)))</f>
        <v>46230</v>
      </c>
      <c r="H2020" s="13" t="str">
        <f t="shared" si="124"/>
        <v>Jul-2026</v>
      </c>
      <c r="I2020" s="13" t="str">
        <f t="shared" si="125"/>
        <v>Mon</v>
      </c>
      <c r="J2020" s="13" t="str">
        <f>Raw_Data!H2020</f>
        <v>Late</v>
      </c>
      <c r="K2020" s="15">
        <f>IF(Raw_Data!I2020="","",TIMEVALUE(Raw_Data!I2020))</f>
        <v>0.43402777777777779</v>
      </c>
      <c r="L2020" s="15">
        <f>IF(Raw_Data!J2020="","",TIMEVALUE(Raw_Data!J2020))</f>
        <v>0.76527777777777772</v>
      </c>
      <c r="M2020" s="13">
        <f>Raw_Data!K2020</f>
        <v>7.96</v>
      </c>
      <c r="N2020" s="13">
        <f>Raw_Data!L2020</f>
        <v>20</v>
      </c>
      <c r="O2020" s="13">
        <f>Raw_Data!M2020</f>
        <v>20</v>
      </c>
      <c r="P2020" s="13">
        <f t="shared" si="126"/>
        <v>0</v>
      </c>
      <c r="Q2020" s="13">
        <f>Raw_Data!O2020</f>
        <v>20</v>
      </c>
      <c r="R2020" s="16">
        <f t="shared" si="127"/>
        <v>100</v>
      </c>
      <c r="S2020" s="16">
        <f>Raw_Data!Q2020</f>
        <v>100</v>
      </c>
      <c r="T2020" s="17">
        <f>Raw_Data!R2020</f>
        <v>0</v>
      </c>
      <c r="U2020" s="13" t="str">
        <f>Raw_Data!S2020</f>
        <v>Low</v>
      </c>
      <c r="V2020" s="13" t="str">
        <f>Raw_Data!T2020</f>
        <v>Closed</v>
      </c>
    </row>
    <row r="2021" spans="1:22" x14ac:dyDescent="0.3">
      <c r="A2021" s="13" t="str">
        <f>Raw_Data!A2021</f>
        <v>EMP020</v>
      </c>
      <c r="B2021" s="13" t="str">
        <f>Raw_Data!B2021</f>
        <v>Riya Chatterjee</v>
      </c>
      <c r="C2021" s="13" t="str">
        <f>Raw_Data!C2021</f>
        <v>Customer Support</v>
      </c>
      <c r="D2021" s="13" t="str">
        <f>Raw_Data!D2021</f>
        <v>Support Executive</v>
      </c>
      <c r="E2021" s="13" t="str">
        <f>Raw_Data!E2021</f>
        <v>Durgapur</v>
      </c>
      <c r="F2021" s="13" t="str">
        <f>Raw_Data!F2021</f>
        <v>Ritu Ghosh</v>
      </c>
      <c r="G2021" s="14">
        <f>DATE(VALUE(RIGHT(Raw_Data!G2021,4)),VALUE(MID(Raw_Data!G2021,4,2)),VALUE(LEFT(Raw_Data!G2021,2)))</f>
        <v>46230</v>
      </c>
      <c r="H2021" s="13" t="str">
        <f t="shared" si="124"/>
        <v>Jul-2026</v>
      </c>
      <c r="I2021" s="13" t="str">
        <f t="shared" si="125"/>
        <v>Mon</v>
      </c>
      <c r="J2021" s="13" t="str">
        <f>Raw_Data!H2021</f>
        <v>Present</v>
      </c>
      <c r="K2021" s="15">
        <f>IF(Raw_Data!I2021="","",TIMEVALUE(Raw_Data!I2021))</f>
        <v>0.42430555555555555</v>
      </c>
      <c r="L2021" s="15">
        <f>IF(Raw_Data!J2021="","",TIMEVALUE(Raw_Data!J2021))</f>
        <v>0.72499999999999998</v>
      </c>
      <c r="M2021" s="13">
        <f>Raw_Data!K2021</f>
        <v>7.23</v>
      </c>
      <c r="N2021" s="13">
        <f>Raw_Data!L2021</f>
        <v>29</v>
      </c>
      <c r="O2021" s="13">
        <f>Raw_Data!M2021</f>
        <v>22</v>
      </c>
      <c r="P2021" s="13">
        <f t="shared" si="126"/>
        <v>7</v>
      </c>
      <c r="Q2021" s="13">
        <f>Raw_Data!O2021</f>
        <v>29</v>
      </c>
      <c r="R2021" s="16">
        <f t="shared" si="127"/>
        <v>75.862068965517238</v>
      </c>
      <c r="S2021" s="16">
        <f>Raw_Data!Q2021</f>
        <v>75.900000000000006</v>
      </c>
      <c r="T2021" s="17">
        <f>Raw_Data!R2021</f>
        <v>0</v>
      </c>
      <c r="U2021" s="13" t="str">
        <f>Raw_Data!S2021</f>
        <v>Medium</v>
      </c>
      <c r="V2021" s="13" t="str">
        <f>Raw_Data!T2021</f>
        <v>Pending</v>
      </c>
    </row>
    <row r="2022" spans="1:22" x14ac:dyDescent="0.3">
      <c r="A2022" s="13" t="str">
        <f>Raw_Data!A2022</f>
        <v>EMP001</v>
      </c>
      <c r="B2022" s="13" t="str">
        <f>Raw_Data!B2022</f>
        <v>Aarav Sharma</v>
      </c>
      <c r="C2022" s="13" t="str">
        <f>Raw_Data!C2022</f>
        <v>Operations</v>
      </c>
      <c r="D2022" s="13" t="str">
        <f>Raw_Data!D2022</f>
        <v>MIS Executive</v>
      </c>
      <c r="E2022" s="13" t="str">
        <f>Raw_Data!E2022</f>
        <v>Kolkata</v>
      </c>
      <c r="F2022" s="13" t="str">
        <f>Raw_Data!F2022</f>
        <v>Amit Roy</v>
      </c>
      <c r="G2022" s="14">
        <f>DATE(VALUE(RIGHT(Raw_Data!G2022,4)),VALUE(MID(Raw_Data!G2022,4,2)),VALUE(LEFT(Raw_Data!G2022,2)))</f>
        <v>46231</v>
      </c>
      <c r="H2022" s="13" t="str">
        <f t="shared" si="124"/>
        <v>Jul-2026</v>
      </c>
      <c r="I2022" s="13" t="str">
        <f t="shared" si="125"/>
        <v>Tue</v>
      </c>
      <c r="J2022" s="13" t="str">
        <f>Raw_Data!H2022</f>
        <v>Present</v>
      </c>
      <c r="K2022" s="15">
        <f>IF(Raw_Data!I2022="","",TIMEVALUE(Raw_Data!I2022))</f>
        <v>0.375</v>
      </c>
      <c r="L2022" s="15">
        <f>IF(Raw_Data!J2022="","",TIMEVALUE(Raw_Data!J2022))</f>
        <v>0.71388888888888891</v>
      </c>
      <c r="M2022" s="13">
        <f>Raw_Data!K2022</f>
        <v>8.14</v>
      </c>
      <c r="N2022" s="13">
        <f>Raw_Data!L2022</f>
        <v>16</v>
      </c>
      <c r="O2022" s="13">
        <f>Raw_Data!M2022</f>
        <v>12</v>
      </c>
      <c r="P2022" s="13">
        <f t="shared" si="126"/>
        <v>4</v>
      </c>
      <c r="Q2022" s="13">
        <f>Raw_Data!O2022</f>
        <v>16</v>
      </c>
      <c r="R2022" s="16">
        <f t="shared" si="127"/>
        <v>75</v>
      </c>
      <c r="S2022" s="16">
        <f>Raw_Data!Q2022</f>
        <v>75</v>
      </c>
      <c r="T2022" s="17">
        <f>Raw_Data!R2022</f>
        <v>0.14000000000000001</v>
      </c>
      <c r="U2022" s="13" t="str">
        <f>Raw_Data!S2022</f>
        <v>Low</v>
      </c>
      <c r="V2022" s="13" t="str">
        <f>Raw_Data!T2022</f>
        <v>Pending</v>
      </c>
    </row>
    <row r="2023" spans="1:22" x14ac:dyDescent="0.3">
      <c r="A2023" s="13" t="str">
        <f>Raw_Data!A2023</f>
        <v>EMP002</v>
      </c>
      <c r="B2023" s="13" t="str">
        <f>Raw_Data!B2023</f>
        <v>Priya Singh</v>
      </c>
      <c r="C2023" s="13" t="str">
        <f>Raw_Data!C2023</f>
        <v>Operations</v>
      </c>
      <c r="D2023" s="13" t="str">
        <f>Raw_Data!D2023</f>
        <v>Process Executive</v>
      </c>
      <c r="E2023" s="13" t="str">
        <f>Raw_Data!E2023</f>
        <v>Kolkata</v>
      </c>
      <c r="F2023" s="13" t="str">
        <f>Raw_Data!F2023</f>
        <v>Amit Roy</v>
      </c>
      <c r="G2023" s="14">
        <f>DATE(VALUE(RIGHT(Raw_Data!G2023,4)),VALUE(MID(Raw_Data!G2023,4,2)),VALUE(LEFT(Raw_Data!G2023,2)))</f>
        <v>46231</v>
      </c>
      <c r="H2023" s="13" t="str">
        <f t="shared" si="124"/>
        <v>Jul-2026</v>
      </c>
      <c r="I2023" s="13" t="str">
        <f t="shared" si="125"/>
        <v>Tue</v>
      </c>
      <c r="J2023" s="13" t="str">
        <f>Raw_Data!H2023</f>
        <v>Present</v>
      </c>
      <c r="K2023" s="15">
        <f>IF(Raw_Data!I2023="","",TIMEVALUE(Raw_Data!I2023))</f>
        <v>0.4201388888888889</v>
      </c>
      <c r="L2023" s="15">
        <f>IF(Raw_Data!J2023="","",TIMEVALUE(Raw_Data!J2023))</f>
        <v>0.75</v>
      </c>
      <c r="M2023" s="13">
        <f>Raw_Data!K2023</f>
        <v>7.93</v>
      </c>
      <c r="N2023" s="13">
        <f>Raw_Data!L2023</f>
        <v>30</v>
      </c>
      <c r="O2023" s="13">
        <f>Raw_Data!M2023</f>
        <v>23</v>
      </c>
      <c r="P2023" s="13">
        <f t="shared" si="126"/>
        <v>7</v>
      </c>
      <c r="Q2023" s="13">
        <f>Raw_Data!O2023</f>
        <v>30</v>
      </c>
      <c r="R2023" s="16">
        <f t="shared" si="127"/>
        <v>76.666666666666671</v>
      </c>
      <c r="S2023" s="16">
        <f>Raw_Data!Q2023</f>
        <v>76.7</v>
      </c>
      <c r="T2023" s="17">
        <f>Raw_Data!R2023</f>
        <v>0</v>
      </c>
      <c r="U2023" s="13" t="str">
        <f>Raw_Data!S2023</f>
        <v>Medium</v>
      </c>
      <c r="V2023" s="13" t="str">
        <f>Raw_Data!T2023</f>
        <v>Pending</v>
      </c>
    </row>
    <row r="2024" spans="1:22" x14ac:dyDescent="0.3">
      <c r="A2024" s="13" t="str">
        <f>Raw_Data!A2024</f>
        <v>EMP003</v>
      </c>
      <c r="B2024" s="13" t="str">
        <f>Raw_Data!B2024</f>
        <v>Rahul Verma</v>
      </c>
      <c r="C2024" s="13" t="str">
        <f>Raw_Data!C2024</f>
        <v>Operations</v>
      </c>
      <c r="D2024" s="13" t="str">
        <f>Raw_Data!D2024</f>
        <v>Process Executive</v>
      </c>
      <c r="E2024" s="13" t="str">
        <f>Raw_Data!E2024</f>
        <v>Kolkata</v>
      </c>
      <c r="F2024" s="13" t="str">
        <f>Raw_Data!F2024</f>
        <v>Amit Roy</v>
      </c>
      <c r="G2024" s="14">
        <f>DATE(VALUE(RIGHT(Raw_Data!G2024,4)),VALUE(MID(Raw_Data!G2024,4,2)),VALUE(LEFT(Raw_Data!G2024,2)))</f>
        <v>46231</v>
      </c>
      <c r="H2024" s="13" t="str">
        <f t="shared" si="124"/>
        <v>Jul-2026</v>
      </c>
      <c r="I2024" s="13" t="str">
        <f t="shared" si="125"/>
        <v>Tue</v>
      </c>
      <c r="J2024" s="13" t="str">
        <f>Raw_Data!H2024</f>
        <v>Present</v>
      </c>
      <c r="K2024" s="15">
        <f>IF(Raw_Data!I2024="","",TIMEVALUE(Raw_Data!I2024))</f>
        <v>0.42569444444444443</v>
      </c>
      <c r="L2024" s="15">
        <f>IF(Raw_Data!J2024="","",TIMEVALUE(Raw_Data!J2024))</f>
        <v>0.82013888888888886</v>
      </c>
      <c r="M2024" s="13">
        <f>Raw_Data!K2024</f>
        <v>9.4700000000000006</v>
      </c>
      <c r="N2024" s="13">
        <f>Raw_Data!L2024</f>
        <v>22</v>
      </c>
      <c r="O2024" s="13">
        <f>Raw_Data!M2024</f>
        <v>16</v>
      </c>
      <c r="P2024" s="13">
        <f t="shared" si="126"/>
        <v>6</v>
      </c>
      <c r="Q2024" s="13">
        <f>Raw_Data!O2024</f>
        <v>22</v>
      </c>
      <c r="R2024" s="16">
        <f t="shared" si="127"/>
        <v>72.727272727272734</v>
      </c>
      <c r="S2024" s="16">
        <f>Raw_Data!Q2024</f>
        <v>72.7</v>
      </c>
      <c r="T2024" s="17">
        <f>Raw_Data!R2024</f>
        <v>1.47</v>
      </c>
      <c r="U2024" s="13" t="str">
        <f>Raw_Data!S2024</f>
        <v>High</v>
      </c>
      <c r="V2024" s="13" t="str">
        <f>Raw_Data!T2024</f>
        <v>Pending</v>
      </c>
    </row>
    <row r="2025" spans="1:22" x14ac:dyDescent="0.3">
      <c r="A2025" s="13" t="str">
        <f>Raw_Data!A2025</f>
        <v>EMP004</v>
      </c>
      <c r="B2025" s="13" t="str">
        <f>Raw_Data!B2025</f>
        <v>Sneha Das</v>
      </c>
      <c r="C2025" s="13" t="str">
        <f>Raw_Data!C2025</f>
        <v>Operations</v>
      </c>
      <c r="D2025" s="13" t="str">
        <f>Raw_Data!D2025</f>
        <v>Senior Executive</v>
      </c>
      <c r="E2025" s="13" t="str">
        <f>Raw_Data!E2025</f>
        <v>Kolkata</v>
      </c>
      <c r="F2025" s="13" t="str">
        <f>Raw_Data!F2025</f>
        <v>Amit Roy</v>
      </c>
      <c r="G2025" s="14">
        <f>DATE(VALUE(RIGHT(Raw_Data!G2025,4)),VALUE(MID(Raw_Data!G2025,4,2)),VALUE(LEFT(Raw_Data!G2025,2)))</f>
        <v>46231</v>
      </c>
      <c r="H2025" s="13" t="str">
        <f t="shared" si="124"/>
        <v>Jul-2026</v>
      </c>
      <c r="I2025" s="13" t="str">
        <f t="shared" si="125"/>
        <v>Tue</v>
      </c>
      <c r="J2025" s="13" t="str">
        <f>Raw_Data!H2025</f>
        <v>Present</v>
      </c>
      <c r="K2025" s="15">
        <f>IF(Raw_Data!I2025="","",TIMEVALUE(Raw_Data!I2025))</f>
        <v>0.37638888888888888</v>
      </c>
      <c r="L2025" s="15">
        <f>IF(Raw_Data!J2025="","",TIMEVALUE(Raw_Data!J2025))</f>
        <v>0.77152777777777781</v>
      </c>
      <c r="M2025" s="13">
        <f>Raw_Data!K2025</f>
        <v>9.49</v>
      </c>
      <c r="N2025" s="13">
        <f>Raw_Data!L2025</f>
        <v>22</v>
      </c>
      <c r="O2025" s="13">
        <f>Raw_Data!M2025</f>
        <v>16</v>
      </c>
      <c r="P2025" s="13">
        <f t="shared" si="126"/>
        <v>6</v>
      </c>
      <c r="Q2025" s="13">
        <f>Raw_Data!O2025</f>
        <v>22</v>
      </c>
      <c r="R2025" s="16">
        <f t="shared" si="127"/>
        <v>72.727272727272734</v>
      </c>
      <c r="S2025" s="16">
        <f>Raw_Data!Q2025</f>
        <v>72.7</v>
      </c>
      <c r="T2025" s="17">
        <f>Raw_Data!R2025</f>
        <v>1.49</v>
      </c>
      <c r="U2025" s="13" t="str">
        <f>Raw_Data!S2025</f>
        <v>Medium</v>
      </c>
      <c r="V2025" s="13" t="str">
        <f>Raw_Data!T2025</f>
        <v>Pending</v>
      </c>
    </row>
    <row r="2026" spans="1:22" x14ac:dyDescent="0.3">
      <c r="A2026" s="13" t="str">
        <f>Raw_Data!A2026</f>
        <v>EMP005</v>
      </c>
      <c r="B2026" s="13" t="str">
        <f>Raw_Data!B2026</f>
        <v>Vikram Patel</v>
      </c>
      <c r="C2026" s="13" t="str">
        <f>Raw_Data!C2026</f>
        <v>Operations</v>
      </c>
      <c r="D2026" s="13" t="str">
        <f>Raw_Data!D2026</f>
        <v>Process Executive</v>
      </c>
      <c r="E2026" s="13" t="str">
        <f>Raw_Data!E2026</f>
        <v>Kolkata</v>
      </c>
      <c r="F2026" s="13" t="str">
        <f>Raw_Data!F2026</f>
        <v>Amit Roy</v>
      </c>
      <c r="G2026" s="14">
        <f>DATE(VALUE(RIGHT(Raw_Data!G2026,4)),VALUE(MID(Raw_Data!G2026,4,2)),VALUE(LEFT(Raw_Data!G2026,2)))</f>
        <v>46231</v>
      </c>
      <c r="H2026" s="13" t="str">
        <f t="shared" si="124"/>
        <v>Jul-2026</v>
      </c>
      <c r="I2026" s="13" t="str">
        <f t="shared" si="125"/>
        <v>Tue</v>
      </c>
      <c r="J2026" s="13" t="str">
        <f>Raw_Data!H2026</f>
        <v>Present</v>
      </c>
      <c r="K2026" s="15">
        <f>IF(Raw_Data!I2026="","",TIMEVALUE(Raw_Data!I2026))</f>
        <v>0.3840277777777778</v>
      </c>
      <c r="L2026" s="15">
        <f>IF(Raw_Data!J2026="","",TIMEVALUE(Raw_Data!J2026))</f>
        <v>0.73263888888888884</v>
      </c>
      <c r="M2026" s="13">
        <f>Raw_Data!K2026</f>
        <v>8.3800000000000008</v>
      </c>
      <c r="N2026" s="13">
        <f>Raw_Data!L2026</f>
        <v>17</v>
      </c>
      <c r="O2026" s="13">
        <f>Raw_Data!M2026</f>
        <v>17</v>
      </c>
      <c r="P2026" s="13">
        <f t="shared" si="126"/>
        <v>0</v>
      </c>
      <c r="Q2026" s="13">
        <f>Raw_Data!O2026</f>
        <v>17</v>
      </c>
      <c r="R2026" s="16">
        <f t="shared" si="127"/>
        <v>100</v>
      </c>
      <c r="S2026" s="16">
        <f>Raw_Data!Q2026</f>
        <v>100</v>
      </c>
      <c r="T2026" s="17">
        <f>Raw_Data!R2026</f>
        <v>0.38</v>
      </c>
      <c r="U2026" s="13" t="str">
        <f>Raw_Data!S2026</f>
        <v>Low</v>
      </c>
      <c r="V2026" s="13" t="str">
        <f>Raw_Data!T2026</f>
        <v>Closed</v>
      </c>
    </row>
    <row r="2027" spans="1:22" x14ac:dyDescent="0.3">
      <c r="A2027" s="13" t="str">
        <f>Raw_Data!A2027</f>
        <v>EMP006</v>
      </c>
      <c r="B2027" s="13" t="str">
        <f>Raw_Data!B2027</f>
        <v>Ananya Gupta</v>
      </c>
      <c r="C2027" s="13" t="str">
        <f>Raw_Data!C2027</f>
        <v>Finance</v>
      </c>
      <c r="D2027" s="13" t="str">
        <f>Raw_Data!D2027</f>
        <v>Finance Executive</v>
      </c>
      <c r="E2027" s="13" t="str">
        <f>Raw_Data!E2027</f>
        <v>Kolkata</v>
      </c>
      <c r="F2027" s="13" t="str">
        <f>Raw_Data!F2027</f>
        <v>Neha Sen</v>
      </c>
      <c r="G2027" s="14">
        <f>DATE(VALUE(RIGHT(Raw_Data!G2027,4)),VALUE(MID(Raw_Data!G2027,4,2)),VALUE(LEFT(Raw_Data!G2027,2)))</f>
        <v>46231</v>
      </c>
      <c r="H2027" s="13" t="str">
        <f t="shared" si="124"/>
        <v>Jul-2026</v>
      </c>
      <c r="I2027" s="13" t="str">
        <f t="shared" si="125"/>
        <v>Tue</v>
      </c>
      <c r="J2027" s="13" t="str">
        <f>Raw_Data!H2027</f>
        <v>Present</v>
      </c>
      <c r="K2027" s="15">
        <f>IF(Raw_Data!I2027="","",TIMEVALUE(Raw_Data!I2027))</f>
        <v>0.3888888888888889</v>
      </c>
      <c r="L2027" s="15">
        <f>IF(Raw_Data!J2027="","",TIMEVALUE(Raw_Data!J2027))</f>
        <v>0.72013888888888888</v>
      </c>
      <c r="M2027" s="13">
        <f>Raw_Data!K2027</f>
        <v>7.95</v>
      </c>
      <c r="N2027" s="13">
        <f>Raw_Data!L2027</f>
        <v>10</v>
      </c>
      <c r="O2027" s="13">
        <f>Raw_Data!M2027</f>
        <v>9</v>
      </c>
      <c r="P2027" s="13">
        <f t="shared" si="126"/>
        <v>1</v>
      </c>
      <c r="Q2027" s="13">
        <f>Raw_Data!O2027</f>
        <v>10</v>
      </c>
      <c r="R2027" s="16">
        <f t="shared" si="127"/>
        <v>90</v>
      </c>
      <c r="S2027" s="16">
        <f>Raw_Data!Q2027</f>
        <v>90</v>
      </c>
      <c r="T2027" s="17">
        <f>Raw_Data!R2027</f>
        <v>0</v>
      </c>
      <c r="U2027" s="13" t="str">
        <f>Raw_Data!S2027</f>
        <v>Medium</v>
      </c>
      <c r="V2027" s="13" t="str">
        <f>Raw_Data!T2027</f>
        <v>In Progress</v>
      </c>
    </row>
    <row r="2028" spans="1:22" x14ac:dyDescent="0.3">
      <c r="A2028" s="13" t="str">
        <f>Raw_Data!A2028</f>
        <v>EMP007</v>
      </c>
      <c r="B2028" s="13" t="str">
        <f>Raw_Data!B2028</f>
        <v>Rohan Mehta</v>
      </c>
      <c r="C2028" s="13" t="str">
        <f>Raw_Data!C2028</f>
        <v>Finance</v>
      </c>
      <c r="D2028" s="13" t="str">
        <f>Raw_Data!D2028</f>
        <v>Accounts Executive</v>
      </c>
      <c r="E2028" s="13" t="str">
        <f>Raw_Data!E2028</f>
        <v>Kolkata</v>
      </c>
      <c r="F2028" s="13" t="str">
        <f>Raw_Data!F2028</f>
        <v>Neha Sen</v>
      </c>
      <c r="G2028" s="14">
        <f>DATE(VALUE(RIGHT(Raw_Data!G2028,4)),VALUE(MID(Raw_Data!G2028,4,2)),VALUE(LEFT(Raw_Data!G2028,2)))</f>
        <v>46231</v>
      </c>
      <c r="H2028" s="13" t="str">
        <f t="shared" si="124"/>
        <v>Jul-2026</v>
      </c>
      <c r="I2028" s="13" t="str">
        <f t="shared" si="125"/>
        <v>Tue</v>
      </c>
      <c r="J2028" s="13" t="str">
        <f>Raw_Data!H2028</f>
        <v>Present</v>
      </c>
      <c r="K2028" s="15">
        <f>IF(Raw_Data!I2028="","",TIMEVALUE(Raw_Data!I2028))</f>
        <v>0.37777777777777777</v>
      </c>
      <c r="L2028" s="15">
        <f>IF(Raw_Data!J2028="","",TIMEVALUE(Raw_Data!J2028))</f>
        <v>0.71458333333333335</v>
      </c>
      <c r="M2028" s="13">
        <f>Raw_Data!K2028</f>
        <v>8.09</v>
      </c>
      <c r="N2028" s="13">
        <f>Raw_Data!L2028</f>
        <v>11</v>
      </c>
      <c r="O2028" s="13">
        <f>Raw_Data!M2028</f>
        <v>11</v>
      </c>
      <c r="P2028" s="13">
        <f t="shared" si="126"/>
        <v>0</v>
      </c>
      <c r="Q2028" s="13">
        <f>Raw_Data!O2028</f>
        <v>11</v>
      </c>
      <c r="R2028" s="16">
        <f t="shared" si="127"/>
        <v>100</v>
      </c>
      <c r="S2028" s="16">
        <f>Raw_Data!Q2028</f>
        <v>100</v>
      </c>
      <c r="T2028" s="17">
        <f>Raw_Data!R2028</f>
        <v>0.09</v>
      </c>
      <c r="U2028" s="13" t="str">
        <f>Raw_Data!S2028</f>
        <v>Low</v>
      </c>
      <c r="V2028" s="13" t="str">
        <f>Raw_Data!T2028</f>
        <v>Closed</v>
      </c>
    </row>
    <row r="2029" spans="1:22" x14ac:dyDescent="0.3">
      <c r="A2029" s="13" t="str">
        <f>Raw_Data!A2029</f>
        <v>EMP008</v>
      </c>
      <c r="B2029" s="13" t="str">
        <f>Raw_Data!B2029</f>
        <v>Ishita Roy</v>
      </c>
      <c r="C2029" s="13" t="str">
        <f>Raw_Data!C2029</f>
        <v>Finance</v>
      </c>
      <c r="D2029" s="13" t="str">
        <f>Raw_Data!D2029</f>
        <v>Finance Executive</v>
      </c>
      <c r="E2029" s="13" t="str">
        <f>Raw_Data!E2029</f>
        <v>Kolkata</v>
      </c>
      <c r="F2029" s="13" t="str">
        <f>Raw_Data!F2029</f>
        <v>Neha Sen</v>
      </c>
      <c r="G2029" s="14">
        <f>DATE(VALUE(RIGHT(Raw_Data!G2029,4)),VALUE(MID(Raw_Data!G2029,4,2)),VALUE(LEFT(Raw_Data!G2029,2)))</f>
        <v>46231</v>
      </c>
      <c r="H2029" s="13" t="str">
        <f t="shared" si="124"/>
        <v>Jul-2026</v>
      </c>
      <c r="I2029" s="13" t="str">
        <f t="shared" si="125"/>
        <v>Tue</v>
      </c>
      <c r="J2029" s="13" t="str">
        <f>Raw_Data!H2029</f>
        <v>Present</v>
      </c>
      <c r="K2029" s="15">
        <f>IF(Raw_Data!I2029="","",TIMEVALUE(Raw_Data!I2029))</f>
        <v>0.42430555555555555</v>
      </c>
      <c r="L2029" s="15">
        <f>IF(Raw_Data!J2029="","",TIMEVALUE(Raw_Data!J2029))</f>
        <v>0.76597222222222228</v>
      </c>
      <c r="M2029" s="13">
        <f>Raw_Data!K2029</f>
        <v>8.1999999999999993</v>
      </c>
      <c r="N2029" s="13">
        <f>Raw_Data!L2029</f>
        <v>17</v>
      </c>
      <c r="O2029" s="13">
        <f>Raw_Data!M2029</f>
        <v>13</v>
      </c>
      <c r="P2029" s="13">
        <f t="shared" si="126"/>
        <v>4</v>
      </c>
      <c r="Q2029" s="13">
        <f>Raw_Data!O2029</f>
        <v>17</v>
      </c>
      <c r="R2029" s="16">
        <f t="shared" si="127"/>
        <v>76.470588235294116</v>
      </c>
      <c r="S2029" s="16">
        <f>Raw_Data!Q2029</f>
        <v>76.5</v>
      </c>
      <c r="T2029" s="17">
        <f>Raw_Data!R2029</f>
        <v>0.2</v>
      </c>
      <c r="U2029" s="13" t="str">
        <f>Raw_Data!S2029</f>
        <v>High</v>
      </c>
      <c r="V2029" s="13" t="str">
        <f>Raw_Data!T2029</f>
        <v>Pending</v>
      </c>
    </row>
    <row r="2030" spans="1:22" x14ac:dyDescent="0.3">
      <c r="A2030" s="13" t="str">
        <f>Raw_Data!A2030</f>
        <v>EMP009</v>
      </c>
      <c r="B2030" s="13" t="str">
        <f>Raw_Data!B2030</f>
        <v>Arjun Nair</v>
      </c>
      <c r="C2030" s="13" t="str">
        <f>Raw_Data!C2030</f>
        <v>Sales</v>
      </c>
      <c r="D2030" s="13" t="str">
        <f>Raw_Data!D2030</f>
        <v>Sales Executive</v>
      </c>
      <c r="E2030" s="13" t="str">
        <f>Raw_Data!E2030</f>
        <v>Kolkata</v>
      </c>
      <c r="F2030" s="13" t="str">
        <f>Raw_Data!F2030</f>
        <v>Sourav Das</v>
      </c>
      <c r="G2030" s="14">
        <f>DATE(VALUE(RIGHT(Raw_Data!G2030,4)),VALUE(MID(Raw_Data!G2030,4,2)),VALUE(LEFT(Raw_Data!G2030,2)))</f>
        <v>46231</v>
      </c>
      <c r="H2030" s="13" t="str">
        <f t="shared" si="124"/>
        <v>Jul-2026</v>
      </c>
      <c r="I2030" s="13" t="str">
        <f t="shared" si="125"/>
        <v>Tue</v>
      </c>
      <c r="J2030" s="13" t="str">
        <f>Raw_Data!H2030</f>
        <v>Present</v>
      </c>
      <c r="K2030" s="15">
        <f>IF(Raw_Data!I2030="","",TIMEVALUE(Raw_Data!I2030))</f>
        <v>0.42222222222222222</v>
      </c>
      <c r="L2030" s="15">
        <f>IF(Raw_Data!J2030="","",TIMEVALUE(Raw_Data!J2030))</f>
        <v>0.77708333333333335</v>
      </c>
      <c r="M2030" s="13">
        <f>Raw_Data!K2030</f>
        <v>8.5299999999999994</v>
      </c>
      <c r="N2030" s="13">
        <f>Raw_Data!L2030</f>
        <v>24</v>
      </c>
      <c r="O2030" s="13">
        <f>Raw_Data!M2030</f>
        <v>22</v>
      </c>
      <c r="P2030" s="13">
        <f t="shared" si="126"/>
        <v>2</v>
      </c>
      <c r="Q2030" s="13">
        <f>Raw_Data!O2030</f>
        <v>24</v>
      </c>
      <c r="R2030" s="16">
        <f t="shared" si="127"/>
        <v>91.666666666666657</v>
      </c>
      <c r="S2030" s="16">
        <f>Raw_Data!Q2030</f>
        <v>91.7</v>
      </c>
      <c r="T2030" s="17">
        <f>Raw_Data!R2030</f>
        <v>0.53</v>
      </c>
      <c r="U2030" s="13" t="str">
        <f>Raw_Data!S2030</f>
        <v>Low</v>
      </c>
      <c r="V2030" s="13" t="str">
        <f>Raw_Data!T2030</f>
        <v>In Progress</v>
      </c>
    </row>
    <row r="2031" spans="1:22" x14ac:dyDescent="0.3">
      <c r="A2031" s="13" t="str">
        <f>Raw_Data!A2031</f>
        <v>EMP010</v>
      </c>
      <c r="B2031" s="13" t="str">
        <f>Raw_Data!B2031</f>
        <v>Meera Kapoor</v>
      </c>
      <c r="C2031" s="13" t="str">
        <f>Raw_Data!C2031</f>
        <v>Sales</v>
      </c>
      <c r="D2031" s="13" t="str">
        <f>Raw_Data!D2031</f>
        <v>Sales Executive</v>
      </c>
      <c r="E2031" s="13" t="str">
        <f>Raw_Data!E2031</f>
        <v>Kolkata</v>
      </c>
      <c r="F2031" s="13" t="str">
        <f>Raw_Data!F2031</f>
        <v>Sourav Das</v>
      </c>
      <c r="G2031" s="14">
        <f>DATE(VALUE(RIGHT(Raw_Data!G2031,4)),VALUE(MID(Raw_Data!G2031,4,2)),VALUE(LEFT(Raw_Data!G2031,2)))</f>
        <v>46231</v>
      </c>
      <c r="H2031" s="13" t="str">
        <f t="shared" si="124"/>
        <v>Jul-2026</v>
      </c>
      <c r="I2031" s="13" t="str">
        <f t="shared" si="125"/>
        <v>Tue</v>
      </c>
      <c r="J2031" s="13" t="str">
        <f>Raw_Data!H2031</f>
        <v>Present</v>
      </c>
      <c r="K2031" s="15">
        <f>IF(Raw_Data!I2031="","",TIMEVALUE(Raw_Data!I2031))</f>
        <v>0.38194444444444442</v>
      </c>
      <c r="L2031" s="15">
        <f>IF(Raw_Data!J2031="","",TIMEVALUE(Raw_Data!J2031))</f>
        <v>0.75972222222222219</v>
      </c>
      <c r="M2031" s="13">
        <f>Raw_Data!K2031</f>
        <v>9.08</v>
      </c>
      <c r="N2031" s="13">
        <f>Raw_Data!L2031</f>
        <v>10</v>
      </c>
      <c r="O2031" s="13">
        <f>Raw_Data!M2031</f>
        <v>9</v>
      </c>
      <c r="P2031" s="13">
        <f t="shared" si="126"/>
        <v>1</v>
      </c>
      <c r="Q2031" s="13">
        <f>Raw_Data!O2031</f>
        <v>10</v>
      </c>
      <c r="R2031" s="16">
        <f t="shared" si="127"/>
        <v>90</v>
      </c>
      <c r="S2031" s="16">
        <f>Raw_Data!Q2031</f>
        <v>90</v>
      </c>
      <c r="T2031" s="17">
        <f>Raw_Data!R2031</f>
        <v>1.08</v>
      </c>
      <c r="U2031" s="13" t="str">
        <f>Raw_Data!S2031</f>
        <v>Medium</v>
      </c>
      <c r="V2031" s="13" t="str">
        <f>Raw_Data!T2031</f>
        <v>In Progress</v>
      </c>
    </row>
    <row r="2032" spans="1:22" x14ac:dyDescent="0.3">
      <c r="A2032" s="13" t="str">
        <f>Raw_Data!A2032</f>
        <v>EMP011</v>
      </c>
      <c r="B2032" s="13" t="str">
        <f>Raw_Data!B2032</f>
        <v>Karan Malhotra</v>
      </c>
      <c r="C2032" s="13" t="str">
        <f>Raw_Data!C2032</f>
        <v>Sales</v>
      </c>
      <c r="D2032" s="13" t="str">
        <f>Raw_Data!D2032</f>
        <v>Senior Executive</v>
      </c>
      <c r="E2032" s="13" t="str">
        <f>Raw_Data!E2032</f>
        <v>Kolkata</v>
      </c>
      <c r="F2032" s="13" t="str">
        <f>Raw_Data!F2032</f>
        <v>Sourav Das</v>
      </c>
      <c r="G2032" s="14">
        <f>DATE(VALUE(RIGHT(Raw_Data!G2032,4)),VALUE(MID(Raw_Data!G2032,4,2)),VALUE(LEFT(Raw_Data!G2032,2)))</f>
        <v>46231</v>
      </c>
      <c r="H2032" s="13" t="str">
        <f t="shared" si="124"/>
        <v>Jul-2026</v>
      </c>
      <c r="I2032" s="13" t="str">
        <f t="shared" si="125"/>
        <v>Tue</v>
      </c>
      <c r="J2032" s="13" t="str">
        <f>Raw_Data!H2032</f>
        <v>Present</v>
      </c>
      <c r="K2032" s="15">
        <f>IF(Raw_Data!I2032="","",TIMEVALUE(Raw_Data!I2032))</f>
        <v>0.38541666666666669</v>
      </c>
      <c r="L2032" s="15">
        <f>IF(Raw_Data!J2032="","",TIMEVALUE(Raw_Data!J2032))</f>
        <v>0.7416666666666667</v>
      </c>
      <c r="M2032" s="13">
        <f>Raw_Data!K2032</f>
        <v>8.5500000000000007</v>
      </c>
      <c r="N2032" s="13">
        <f>Raw_Data!L2032</f>
        <v>15</v>
      </c>
      <c r="O2032" s="13">
        <f>Raw_Data!M2032</f>
        <v>15</v>
      </c>
      <c r="P2032" s="13">
        <f t="shared" si="126"/>
        <v>0</v>
      </c>
      <c r="Q2032" s="13">
        <f>Raw_Data!O2032</f>
        <v>15</v>
      </c>
      <c r="R2032" s="16">
        <f t="shared" si="127"/>
        <v>100</v>
      </c>
      <c r="S2032" s="16">
        <f>Raw_Data!Q2032</f>
        <v>100</v>
      </c>
      <c r="T2032" s="17">
        <f>Raw_Data!R2032</f>
        <v>0.55000000000000004</v>
      </c>
      <c r="U2032" s="13" t="str">
        <f>Raw_Data!S2032</f>
        <v>Low</v>
      </c>
      <c r="V2032" s="13" t="str">
        <f>Raw_Data!T2032</f>
        <v>Closed</v>
      </c>
    </row>
    <row r="2033" spans="1:22" x14ac:dyDescent="0.3">
      <c r="A2033" s="13" t="str">
        <f>Raw_Data!A2033</f>
        <v>EMP012</v>
      </c>
      <c r="B2033" s="13" t="str">
        <f>Raw_Data!B2033</f>
        <v>Tanya Bose</v>
      </c>
      <c r="C2033" s="13" t="str">
        <f>Raw_Data!C2033</f>
        <v>HR</v>
      </c>
      <c r="D2033" s="13" t="str">
        <f>Raw_Data!D2033</f>
        <v>HR Executive</v>
      </c>
      <c r="E2033" s="13" t="str">
        <f>Raw_Data!E2033</f>
        <v>Kolkata</v>
      </c>
      <c r="F2033" s="13" t="str">
        <f>Raw_Data!F2033</f>
        <v>Ritu Ghosh</v>
      </c>
      <c r="G2033" s="14">
        <f>DATE(VALUE(RIGHT(Raw_Data!G2033,4)),VALUE(MID(Raw_Data!G2033,4,2)),VALUE(LEFT(Raw_Data!G2033,2)))</f>
        <v>46231</v>
      </c>
      <c r="H2033" s="13" t="str">
        <f t="shared" si="124"/>
        <v>Jul-2026</v>
      </c>
      <c r="I2033" s="13" t="str">
        <f t="shared" si="125"/>
        <v>Tue</v>
      </c>
      <c r="J2033" s="13" t="str">
        <f>Raw_Data!H2033</f>
        <v>Present</v>
      </c>
      <c r="K2033" s="15">
        <f>IF(Raw_Data!I2033="","",TIMEVALUE(Raw_Data!I2033))</f>
        <v>0.38333333333333336</v>
      </c>
      <c r="L2033" s="15">
        <f>IF(Raw_Data!J2033="","",TIMEVALUE(Raw_Data!J2033))</f>
        <v>0.7583333333333333</v>
      </c>
      <c r="M2033" s="13">
        <f>Raw_Data!K2033</f>
        <v>9</v>
      </c>
      <c r="N2033" s="13">
        <f>Raw_Data!L2033</f>
        <v>10</v>
      </c>
      <c r="O2033" s="13">
        <f>Raw_Data!M2033</f>
        <v>8</v>
      </c>
      <c r="P2033" s="13">
        <f t="shared" si="126"/>
        <v>2</v>
      </c>
      <c r="Q2033" s="13">
        <f>Raw_Data!O2033</f>
        <v>10</v>
      </c>
      <c r="R2033" s="16">
        <f t="shared" si="127"/>
        <v>80</v>
      </c>
      <c r="S2033" s="16">
        <f>Raw_Data!Q2033</f>
        <v>80</v>
      </c>
      <c r="T2033" s="17">
        <f>Raw_Data!R2033</f>
        <v>1</v>
      </c>
      <c r="U2033" s="13" t="str">
        <f>Raw_Data!S2033</f>
        <v>Medium</v>
      </c>
      <c r="V2033" s="13" t="str">
        <f>Raw_Data!T2033</f>
        <v>In Progress</v>
      </c>
    </row>
    <row r="2034" spans="1:22" x14ac:dyDescent="0.3">
      <c r="A2034" s="13" t="str">
        <f>Raw_Data!A2034</f>
        <v>EMP013</v>
      </c>
      <c r="B2034" s="13" t="str">
        <f>Raw_Data!B2034</f>
        <v>Aditya Jain</v>
      </c>
      <c r="C2034" s="13" t="str">
        <f>Raw_Data!C2034</f>
        <v>Customer Support</v>
      </c>
      <c r="D2034" s="13" t="str">
        <f>Raw_Data!D2034</f>
        <v>Support Executive</v>
      </c>
      <c r="E2034" s="13" t="str">
        <f>Raw_Data!E2034</f>
        <v>Kolkata</v>
      </c>
      <c r="F2034" s="13" t="str">
        <f>Raw_Data!F2034</f>
        <v>Ritu Ghosh</v>
      </c>
      <c r="G2034" s="14">
        <f>DATE(VALUE(RIGHT(Raw_Data!G2034,4)),VALUE(MID(Raw_Data!G2034,4,2)),VALUE(LEFT(Raw_Data!G2034,2)))</f>
        <v>46231</v>
      </c>
      <c r="H2034" s="13" t="str">
        <f t="shared" si="124"/>
        <v>Jul-2026</v>
      </c>
      <c r="I2034" s="13" t="str">
        <f t="shared" si="125"/>
        <v>Tue</v>
      </c>
      <c r="J2034" s="13" t="str">
        <f>Raw_Data!H2034</f>
        <v>Present</v>
      </c>
      <c r="K2034" s="15">
        <f>IF(Raw_Data!I2034="","",TIMEVALUE(Raw_Data!I2034))</f>
        <v>0.37638888888888888</v>
      </c>
      <c r="L2034" s="15">
        <f>IF(Raw_Data!J2034="","",TIMEVALUE(Raw_Data!J2034))</f>
        <v>0.72083333333333333</v>
      </c>
      <c r="M2034" s="13">
        <f>Raw_Data!K2034</f>
        <v>8.2799999999999994</v>
      </c>
      <c r="N2034" s="13">
        <f>Raw_Data!L2034</f>
        <v>26</v>
      </c>
      <c r="O2034" s="13">
        <f>Raw_Data!M2034</f>
        <v>25</v>
      </c>
      <c r="P2034" s="13">
        <f t="shared" si="126"/>
        <v>1</v>
      </c>
      <c r="Q2034" s="13">
        <f>Raw_Data!O2034</f>
        <v>26</v>
      </c>
      <c r="R2034" s="16">
        <f t="shared" si="127"/>
        <v>96.15384615384616</v>
      </c>
      <c r="S2034" s="16">
        <f>Raw_Data!Q2034</f>
        <v>96.2</v>
      </c>
      <c r="T2034" s="17">
        <f>Raw_Data!R2034</f>
        <v>0.28000000000000003</v>
      </c>
      <c r="U2034" s="13" t="str">
        <f>Raw_Data!S2034</f>
        <v>Medium</v>
      </c>
      <c r="V2034" s="13" t="str">
        <f>Raw_Data!T2034</f>
        <v>In Progress</v>
      </c>
    </row>
    <row r="2035" spans="1:22" x14ac:dyDescent="0.3">
      <c r="A2035" s="13" t="str">
        <f>Raw_Data!A2035</f>
        <v>EMP014</v>
      </c>
      <c r="B2035" s="13" t="str">
        <f>Raw_Data!B2035</f>
        <v>Neha Agarwal</v>
      </c>
      <c r="C2035" s="13" t="str">
        <f>Raw_Data!C2035</f>
        <v>Customer Support</v>
      </c>
      <c r="D2035" s="13" t="str">
        <f>Raw_Data!D2035</f>
        <v>Support Executive</v>
      </c>
      <c r="E2035" s="13" t="str">
        <f>Raw_Data!E2035</f>
        <v>Kolkata</v>
      </c>
      <c r="F2035" s="13" t="str">
        <f>Raw_Data!F2035</f>
        <v>Ritu Ghosh</v>
      </c>
      <c r="G2035" s="14">
        <f>DATE(VALUE(RIGHT(Raw_Data!G2035,4)),VALUE(MID(Raw_Data!G2035,4,2)),VALUE(LEFT(Raw_Data!G2035,2)))</f>
        <v>46231</v>
      </c>
      <c r="H2035" s="13" t="str">
        <f t="shared" si="124"/>
        <v>Jul-2026</v>
      </c>
      <c r="I2035" s="13" t="str">
        <f t="shared" si="125"/>
        <v>Tue</v>
      </c>
      <c r="J2035" s="13" t="str">
        <f>Raw_Data!H2035</f>
        <v>Present</v>
      </c>
      <c r="K2035" s="15">
        <f>IF(Raw_Data!I2035="","",TIMEVALUE(Raw_Data!I2035))</f>
        <v>0.38263888888888886</v>
      </c>
      <c r="L2035" s="15">
        <f>IF(Raw_Data!J2035="","",TIMEVALUE(Raw_Data!J2035))</f>
        <v>0.76666666666666672</v>
      </c>
      <c r="M2035" s="13">
        <f>Raw_Data!K2035</f>
        <v>9.23</v>
      </c>
      <c r="N2035" s="13">
        <f>Raw_Data!L2035</f>
        <v>31</v>
      </c>
      <c r="O2035" s="13">
        <f>Raw_Data!M2035</f>
        <v>29</v>
      </c>
      <c r="P2035" s="13">
        <f t="shared" si="126"/>
        <v>2</v>
      </c>
      <c r="Q2035" s="13">
        <f>Raw_Data!O2035</f>
        <v>31</v>
      </c>
      <c r="R2035" s="16">
        <f t="shared" si="127"/>
        <v>93.548387096774192</v>
      </c>
      <c r="S2035" s="16">
        <f>Raw_Data!Q2035</f>
        <v>93.5</v>
      </c>
      <c r="T2035" s="17">
        <f>Raw_Data!R2035</f>
        <v>1.23</v>
      </c>
      <c r="U2035" s="13" t="str">
        <f>Raw_Data!S2035</f>
        <v>Low</v>
      </c>
      <c r="V2035" s="13" t="str">
        <f>Raw_Data!T2035</f>
        <v>In Progress</v>
      </c>
    </row>
    <row r="2036" spans="1:22" x14ac:dyDescent="0.3">
      <c r="A2036" s="13" t="str">
        <f>Raw_Data!A2036</f>
        <v>EMP015</v>
      </c>
      <c r="B2036" s="13" t="str">
        <f>Raw_Data!B2036</f>
        <v>Siddharth Roy</v>
      </c>
      <c r="C2036" s="13" t="str">
        <f>Raw_Data!C2036</f>
        <v>Customer Support</v>
      </c>
      <c r="D2036" s="13" t="str">
        <f>Raw_Data!D2036</f>
        <v>Senior Executive</v>
      </c>
      <c r="E2036" s="13" t="str">
        <f>Raw_Data!E2036</f>
        <v>Kolkata</v>
      </c>
      <c r="F2036" s="13" t="str">
        <f>Raw_Data!F2036</f>
        <v>Ritu Ghosh</v>
      </c>
      <c r="G2036" s="14">
        <f>DATE(VALUE(RIGHT(Raw_Data!G2036,4)),VALUE(MID(Raw_Data!G2036,4,2)),VALUE(LEFT(Raw_Data!G2036,2)))</f>
        <v>46231</v>
      </c>
      <c r="H2036" s="13" t="str">
        <f t="shared" si="124"/>
        <v>Jul-2026</v>
      </c>
      <c r="I2036" s="13" t="str">
        <f t="shared" si="125"/>
        <v>Tue</v>
      </c>
      <c r="J2036" s="13" t="str">
        <f>Raw_Data!H2036</f>
        <v>Present</v>
      </c>
      <c r="K2036" s="15">
        <f>IF(Raw_Data!I2036="","",TIMEVALUE(Raw_Data!I2036))</f>
        <v>0.4284722222222222</v>
      </c>
      <c r="L2036" s="15">
        <f>IF(Raw_Data!J2036="","",TIMEVALUE(Raw_Data!J2036))</f>
        <v>0.74305555555555558</v>
      </c>
      <c r="M2036" s="13">
        <f>Raw_Data!K2036</f>
        <v>7.55</v>
      </c>
      <c r="N2036" s="13">
        <f>Raw_Data!L2036</f>
        <v>29</v>
      </c>
      <c r="O2036" s="13">
        <f>Raw_Data!M2036</f>
        <v>23</v>
      </c>
      <c r="P2036" s="13">
        <f t="shared" si="126"/>
        <v>6</v>
      </c>
      <c r="Q2036" s="13">
        <f>Raw_Data!O2036</f>
        <v>29</v>
      </c>
      <c r="R2036" s="16">
        <f t="shared" si="127"/>
        <v>79.310344827586206</v>
      </c>
      <c r="S2036" s="16">
        <f>Raw_Data!Q2036</f>
        <v>79.3</v>
      </c>
      <c r="T2036" s="17">
        <f>Raw_Data!R2036</f>
        <v>0</v>
      </c>
      <c r="U2036" s="13" t="str">
        <f>Raw_Data!S2036</f>
        <v>Low</v>
      </c>
      <c r="V2036" s="13" t="str">
        <f>Raw_Data!T2036</f>
        <v>Pending</v>
      </c>
    </row>
    <row r="2037" spans="1:22" x14ac:dyDescent="0.3">
      <c r="A2037" s="13" t="str">
        <f>Raw_Data!A2037</f>
        <v>EMP016</v>
      </c>
      <c r="B2037" s="13" t="str">
        <f>Raw_Data!B2037</f>
        <v>Pooja Saha</v>
      </c>
      <c r="C2037" s="13" t="str">
        <f>Raw_Data!C2037</f>
        <v>Operations</v>
      </c>
      <c r="D2037" s="13" t="str">
        <f>Raw_Data!D2037</f>
        <v>Process Executive</v>
      </c>
      <c r="E2037" s="13" t="str">
        <f>Raw_Data!E2037</f>
        <v>Durgapur</v>
      </c>
      <c r="F2037" s="13" t="str">
        <f>Raw_Data!F2037</f>
        <v>Amit Roy</v>
      </c>
      <c r="G2037" s="14">
        <f>DATE(VALUE(RIGHT(Raw_Data!G2037,4)),VALUE(MID(Raw_Data!G2037,4,2)),VALUE(LEFT(Raw_Data!G2037,2)))</f>
        <v>46231</v>
      </c>
      <c r="H2037" s="13" t="str">
        <f t="shared" si="124"/>
        <v>Jul-2026</v>
      </c>
      <c r="I2037" s="13" t="str">
        <f t="shared" si="125"/>
        <v>Tue</v>
      </c>
      <c r="J2037" s="13" t="str">
        <f>Raw_Data!H2037</f>
        <v>Half Day</v>
      </c>
      <c r="K2037" s="15">
        <f>IF(Raw_Data!I2037="","",TIMEVALUE(Raw_Data!I2037))</f>
        <v>0.4284722222222222</v>
      </c>
      <c r="L2037" s="15">
        <f>IF(Raw_Data!J2037="","",TIMEVALUE(Raw_Data!J2037))</f>
        <v>0.58680555555555558</v>
      </c>
      <c r="M2037" s="13">
        <f>Raw_Data!K2037</f>
        <v>3.8</v>
      </c>
      <c r="N2037" s="13">
        <f>Raw_Data!L2037</f>
        <v>18</v>
      </c>
      <c r="O2037" s="13">
        <f>Raw_Data!M2037</f>
        <v>12</v>
      </c>
      <c r="P2037" s="13">
        <f t="shared" si="126"/>
        <v>6</v>
      </c>
      <c r="Q2037" s="13">
        <f>Raw_Data!O2037</f>
        <v>18</v>
      </c>
      <c r="R2037" s="16">
        <f t="shared" si="127"/>
        <v>66.666666666666657</v>
      </c>
      <c r="S2037" s="16">
        <f>Raw_Data!Q2037</f>
        <v>66.7</v>
      </c>
      <c r="T2037" s="17">
        <f>Raw_Data!R2037</f>
        <v>0</v>
      </c>
      <c r="U2037" s="13" t="str">
        <f>Raw_Data!S2037</f>
        <v>High</v>
      </c>
      <c r="V2037" s="13" t="str">
        <f>Raw_Data!T2037</f>
        <v>Pending</v>
      </c>
    </row>
    <row r="2038" spans="1:22" x14ac:dyDescent="0.3">
      <c r="A2038" s="13" t="str">
        <f>Raw_Data!A2038</f>
        <v>EMP017</v>
      </c>
      <c r="B2038" s="13" t="str">
        <f>Raw_Data!B2038</f>
        <v>Abhishek Paul</v>
      </c>
      <c r="C2038" s="13" t="str">
        <f>Raw_Data!C2038</f>
        <v>Operations</v>
      </c>
      <c r="D2038" s="13" t="str">
        <f>Raw_Data!D2038</f>
        <v>Process Executive</v>
      </c>
      <c r="E2038" s="13" t="str">
        <f>Raw_Data!E2038</f>
        <v>Durgapur</v>
      </c>
      <c r="F2038" s="13" t="str">
        <f>Raw_Data!F2038</f>
        <v>Amit Roy</v>
      </c>
      <c r="G2038" s="14">
        <f>DATE(VALUE(RIGHT(Raw_Data!G2038,4)),VALUE(MID(Raw_Data!G2038,4,2)),VALUE(LEFT(Raw_Data!G2038,2)))</f>
        <v>46231</v>
      </c>
      <c r="H2038" s="13" t="str">
        <f t="shared" si="124"/>
        <v>Jul-2026</v>
      </c>
      <c r="I2038" s="13" t="str">
        <f t="shared" si="125"/>
        <v>Tue</v>
      </c>
      <c r="J2038" s="13" t="str">
        <f>Raw_Data!H2038</f>
        <v>Present</v>
      </c>
      <c r="K2038" s="15">
        <f>IF(Raw_Data!I2038="","",TIMEVALUE(Raw_Data!I2038))</f>
        <v>0.37569444444444444</v>
      </c>
      <c r="L2038" s="15">
        <f>IF(Raw_Data!J2038="","",TIMEVALUE(Raw_Data!J2038))</f>
        <v>0.74930555555555556</v>
      </c>
      <c r="M2038" s="13">
        <f>Raw_Data!K2038</f>
        <v>8.9700000000000006</v>
      </c>
      <c r="N2038" s="13">
        <f>Raw_Data!L2038</f>
        <v>27</v>
      </c>
      <c r="O2038" s="13">
        <f>Raw_Data!M2038</f>
        <v>21</v>
      </c>
      <c r="P2038" s="13">
        <f t="shared" si="126"/>
        <v>6</v>
      </c>
      <c r="Q2038" s="13">
        <f>Raw_Data!O2038</f>
        <v>27</v>
      </c>
      <c r="R2038" s="16">
        <f t="shared" si="127"/>
        <v>77.777777777777786</v>
      </c>
      <c r="S2038" s="16">
        <f>Raw_Data!Q2038</f>
        <v>77.8</v>
      </c>
      <c r="T2038" s="17">
        <f>Raw_Data!R2038</f>
        <v>0.97</v>
      </c>
      <c r="U2038" s="13" t="str">
        <f>Raw_Data!S2038</f>
        <v>Medium</v>
      </c>
      <c r="V2038" s="13" t="str">
        <f>Raw_Data!T2038</f>
        <v>Pending</v>
      </c>
    </row>
    <row r="2039" spans="1:22" x14ac:dyDescent="0.3">
      <c r="A2039" s="13" t="str">
        <f>Raw_Data!A2039</f>
        <v>EMP018</v>
      </c>
      <c r="B2039" s="13" t="str">
        <f>Raw_Data!B2039</f>
        <v>Nandini Ghosh</v>
      </c>
      <c r="C2039" s="13" t="str">
        <f>Raw_Data!C2039</f>
        <v>Finance</v>
      </c>
      <c r="D2039" s="13" t="str">
        <f>Raw_Data!D2039</f>
        <v>Finance Executive</v>
      </c>
      <c r="E2039" s="13" t="str">
        <f>Raw_Data!E2039</f>
        <v>Durgapur</v>
      </c>
      <c r="F2039" s="13" t="str">
        <f>Raw_Data!F2039</f>
        <v>Neha Sen</v>
      </c>
      <c r="G2039" s="14">
        <f>DATE(VALUE(RIGHT(Raw_Data!G2039,4)),VALUE(MID(Raw_Data!G2039,4,2)),VALUE(LEFT(Raw_Data!G2039,2)))</f>
        <v>46231</v>
      </c>
      <c r="H2039" s="13" t="str">
        <f t="shared" si="124"/>
        <v>Jul-2026</v>
      </c>
      <c r="I2039" s="13" t="str">
        <f t="shared" si="125"/>
        <v>Tue</v>
      </c>
      <c r="J2039" s="13" t="str">
        <f>Raw_Data!H2039</f>
        <v>Present</v>
      </c>
      <c r="K2039" s="15">
        <f>IF(Raw_Data!I2039="","",TIMEVALUE(Raw_Data!I2039))</f>
        <v>0.38124999999999998</v>
      </c>
      <c r="L2039" s="15">
        <f>IF(Raw_Data!J2039="","",TIMEVALUE(Raw_Data!J2039))</f>
        <v>0.70694444444444449</v>
      </c>
      <c r="M2039" s="13">
        <f>Raw_Data!K2039</f>
        <v>7.83</v>
      </c>
      <c r="N2039" s="13">
        <f>Raw_Data!L2039</f>
        <v>24</v>
      </c>
      <c r="O2039" s="13">
        <f>Raw_Data!M2039</f>
        <v>18</v>
      </c>
      <c r="P2039" s="13">
        <f t="shared" si="126"/>
        <v>6</v>
      </c>
      <c r="Q2039" s="13">
        <f>Raw_Data!O2039</f>
        <v>24</v>
      </c>
      <c r="R2039" s="16">
        <f t="shared" si="127"/>
        <v>75</v>
      </c>
      <c r="S2039" s="16">
        <f>Raw_Data!Q2039</f>
        <v>75</v>
      </c>
      <c r="T2039" s="17">
        <f>Raw_Data!R2039</f>
        <v>0</v>
      </c>
      <c r="U2039" s="13" t="str">
        <f>Raw_Data!S2039</f>
        <v>Low</v>
      </c>
      <c r="V2039" s="13" t="str">
        <f>Raw_Data!T2039</f>
        <v>Pending</v>
      </c>
    </row>
    <row r="2040" spans="1:22" x14ac:dyDescent="0.3">
      <c r="A2040" s="13" t="str">
        <f>Raw_Data!A2040</f>
        <v>EMP019</v>
      </c>
      <c r="B2040" s="13" t="str">
        <f>Raw_Data!B2040</f>
        <v>Manish Kumar</v>
      </c>
      <c r="C2040" s="13" t="str">
        <f>Raw_Data!C2040</f>
        <v>Sales</v>
      </c>
      <c r="D2040" s="13" t="str">
        <f>Raw_Data!D2040</f>
        <v>Sales Executive</v>
      </c>
      <c r="E2040" s="13" t="str">
        <f>Raw_Data!E2040</f>
        <v>Durgapur</v>
      </c>
      <c r="F2040" s="13" t="str">
        <f>Raw_Data!F2040</f>
        <v>Sourav Das</v>
      </c>
      <c r="G2040" s="14">
        <f>DATE(VALUE(RIGHT(Raw_Data!G2040,4)),VALUE(MID(Raw_Data!G2040,4,2)),VALUE(LEFT(Raw_Data!G2040,2)))</f>
        <v>46231</v>
      </c>
      <c r="H2040" s="13" t="str">
        <f t="shared" si="124"/>
        <v>Jul-2026</v>
      </c>
      <c r="I2040" s="13" t="str">
        <f t="shared" si="125"/>
        <v>Tue</v>
      </c>
      <c r="J2040" s="13" t="str">
        <f>Raw_Data!H2040</f>
        <v>Present</v>
      </c>
      <c r="K2040" s="15">
        <f>IF(Raw_Data!I2040="","",TIMEVALUE(Raw_Data!I2040))</f>
        <v>0.41805555555555557</v>
      </c>
      <c r="L2040" s="15">
        <f>IF(Raw_Data!J2040="","",TIMEVALUE(Raw_Data!J2040))</f>
        <v>0.75416666666666665</v>
      </c>
      <c r="M2040" s="13">
        <f>Raw_Data!K2040</f>
        <v>8.08</v>
      </c>
      <c r="N2040" s="13">
        <f>Raw_Data!L2040</f>
        <v>22</v>
      </c>
      <c r="O2040" s="13">
        <f>Raw_Data!M2040</f>
        <v>19</v>
      </c>
      <c r="P2040" s="13">
        <f t="shared" si="126"/>
        <v>3</v>
      </c>
      <c r="Q2040" s="13">
        <f>Raw_Data!O2040</f>
        <v>22</v>
      </c>
      <c r="R2040" s="16">
        <f t="shared" si="127"/>
        <v>86.36363636363636</v>
      </c>
      <c r="S2040" s="16">
        <f>Raw_Data!Q2040</f>
        <v>86.4</v>
      </c>
      <c r="T2040" s="17">
        <f>Raw_Data!R2040</f>
        <v>0.08</v>
      </c>
      <c r="U2040" s="13" t="str">
        <f>Raw_Data!S2040</f>
        <v>Medium</v>
      </c>
      <c r="V2040" s="13" t="str">
        <f>Raw_Data!T2040</f>
        <v>In Progress</v>
      </c>
    </row>
    <row r="2041" spans="1:22" x14ac:dyDescent="0.3">
      <c r="A2041" s="13" t="str">
        <f>Raw_Data!A2041</f>
        <v>EMP020</v>
      </c>
      <c r="B2041" s="13" t="str">
        <f>Raw_Data!B2041</f>
        <v>Riya Chatterjee</v>
      </c>
      <c r="C2041" s="13" t="str">
        <f>Raw_Data!C2041</f>
        <v>Customer Support</v>
      </c>
      <c r="D2041" s="13" t="str">
        <f>Raw_Data!D2041</f>
        <v>Support Executive</v>
      </c>
      <c r="E2041" s="13" t="str">
        <f>Raw_Data!E2041</f>
        <v>Durgapur</v>
      </c>
      <c r="F2041" s="13" t="str">
        <f>Raw_Data!F2041</f>
        <v>Ritu Ghosh</v>
      </c>
      <c r="G2041" s="14">
        <f>DATE(VALUE(RIGHT(Raw_Data!G2041,4)),VALUE(MID(Raw_Data!G2041,4,2)),VALUE(LEFT(Raw_Data!G2041,2)))</f>
        <v>46231</v>
      </c>
      <c r="H2041" s="13" t="str">
        <f t="shared" si="124"/>
        <v>Jul-2026</v>
      </c>
      <c r="I2041" s="13" t="str">
        <f t="shared" si="125"/>
        <v>Tue</v>
      </c>
      <c r="J2041" s="13" t="str">
        <f>Raw_Data!H2041</f>
        <v>Present</v>
      </c>
      <c r="K2041" s="15">
        <f>IF(Raw_Data!I2041="","",TIMEVALUE(Raw_Data!I2041))</f>
        <v>0.4236111111111111</v>
      </c>
      <c r="L2041" s="15">
        <f>IF(Raw_Data!J2041="","",TIMEVALUE(Raw_Data!J2041))</f>
        <v>0.73402777777777772</v>
      </c>
      <c r="M2041" s="13">
        <f>Raw_Data!K2041</f>
        <v>7.46</v>
      </c>
      <c r="N2041" s="13">
        <f>Raw_Data!L2041</f>
        <v>12</v>
      </c>
      <c r="O2041" s="13">
        <f>Raw_Data!M2041</f>
        <v>9</v>
      </c>
      <c r="P2041" s="13">
        <f t="shared" si="126"/>
        <v>3</v>
      </c>
      <c r="Q2041" s="13">
        <f>Raw_Data!O2041</f>
        <v>12</v>
      </c>
      <c r="R2041" s="16">
        <f t="shared" si="127"/>
        <v>75</v>
      </c>
      <c r="S2041" s="16">
        <f>Raw_Data!Q2041</f>
        <v>75</v>
      </c>
      <c r="T2041" s="17">
        <f>Raw_Data!R2041</f>
        <v>0</v>
      </c>
      <c r="U2041" s="13" t="str">
        <f>Raw_Data!S2041</f>
        <v>Low</v>
      </c>
      <c r="V2041" s="13" t="str">
        <f>Raw_Data!T2041</f>
        <v>In Progress</v>
      </c>
    </row>
    <row r="2042" spans="1:22" x14ac:dyDescent="0.3">
      <c r="A2042" s="13" t="str">
        <f>Raw_Data!A2042</f>
        <v>EMP001</v>
      </c>
      <c r="B2042" s="13" t="str">
        <f>Raw_Data!B2042</f>
        <v>Aarav Sharma</v>
      </c>
      <c r="C2042" s="13" t="str">
        <f>Raw_Data!C2042</f>
        <v>Operations</v>
      </c>
      <c r="D2042" s="13" t="str">
        <f>Raw_Data!D2042</f>
        <v>MIS Executive</v>
      </c>
      <c r="E2042" s="13" t="str">
        <f>Raw_Data!E2042</f>
        <v>Kolkata</v>
      </c>
      <c r="F2042" s="13" t="str">
        <f>Raw_Data!F2042</f>
        <v>Amit Roy</v>
      </c>
      <c r="G2042" s="14">
        <f>DATE(VALUE(RIGHT(Raw_Data!G2042,4)),VALUE(MID(Raw_Data!G2042,4,2)),VALUE(LEFT(Raw_Data!G2042,2)))</f>
        <v>46232</v>
      </c>
      <c r="H2042" s="13" t="str">
        <f t="shared" si="124"/>
        <v>Jul-2026</v>
      </c>
      <c r="I2042" s="13" t="str">
        <f t="shared" si="125"/>
        <v>Wed</v>
      </c>
      <c r="J2042" s="13" t="str">
        <f>Raw_Data!H2042</f>
        <v>Present</v>
      </c>
      <c r="K2042" s="15">
        <f>IF(Raw_Data!I2042="","",TIMEVALUE(Raw_Data!I2042))</f>
        <v>0.42291666666666666</v>
      </c>
      <c r="L2042" s="15">
        <f>IF(Raw_Data!J2042="","",TIMEVALUE(Raw_Data!J2042))</f>
        <v>0.73888888888888893</v>
      </c>
      <c r="M2042" s="13">
        <f>Raw_Data!K2042</f>
        <v>7.59</v>
      </c>
      <c r="N2042" s="13">
        <f>Raw_Data!L2042</f>
        <v>32</v>
      </c>
      <c r="O2042" s="13">
        <f>Raw_Data!M2042</f>
        <v>23</v>
      </c>
      <c r="P2042" s="13">
        <f t="shared" si="126"/>
        <v>9</v>
      </c>
      <c r="Q2042" s="13">
        <f>Raw_Data!O2042</f>
        <v>32</v>
      </c>
      <c r="R2042" s="16">
        <f t="shared" si="127"/>
        <v>71.875</v>
      </c>
      <c r="S2042" s="16">
        <f>Raw_Data!Q2042</f>
        <v>71.900000000000006</v>
      </c>
      <c r="T2042" s="17">
        <f>Raw_Data!R2042</f>
        <v>0</v>
      </c>
      <c r="U2042" s="13" t="str">
        <f>Raw_Data!S2042</f>
        <v>High</v>
      </c>
      <c r="V2042" s="13" t="str">
        <f>Raw_Data!T2042</f>
        <v>Backlog</v>
      </c>
    </row>
    <row r="2043" spans="1:22" x14ac:dyDescent="0.3">
      <c r="A2043" s="13" t="str">
        <f>Raw_Data!A2043</f>
        <v>EMP002</v>
      </c>
      <c r="B2043" s="13" t="str">
        <f>Raw_Data!B2043</f>
        <v>Priya Singh</v>
      </c>
      <c r="C2043" s="13" t="str">
        <f>Raw_Data!C2043</f>
        <v>Operations</v>
      </c>
      <c r="D2043" s="13" t="str">
        <f>Raw_Data!D2043</f>
        <v>Process Executive</v>
      </c>
      <c r="E2043" s="13" t="str">
        <f>Raw_Data!E2043</f>
        <v>Kolkata</v>
      </c>
      <c r="F2043" s="13" t="str">
        <f>Raw_Data!F2043</f>
        <v>Amit Roy</v>
      </c>
      <c r="G2043" s="14">
        <f>DATE(VALUE(RIGHT(Raw_Data!G2043,4)),VALUE(MID(Raw_Data!G2043,4,2)),VALUE(LEFT(Raw_Data!G2043,2)))</f>
        <v>46232</v>
      </c>
      <c r="H2043" s="13" t="str">
        <f t="shared" si="124"/>
        <v>Jul-2026</v>
      </c>
      <c r="I2043" s="13" t="str">
        <f t="shared" si="125"/>
        <v>Wed</v>
      </c>
      <c r="J2043" s="13" t="str">
        <f>Raw_Data!H2043</f>
        <v>Present</v>
      </c>
      <c r="K2043" s="15">
        <f>IF(Raw_Data!I2043="","",TIMEVALUE(Raw_Data!I2043))</f>
        <v>0.37777777777777777</v>
      </c>
      <c r="L2043" s="15">
        <f>IF(Raw_Data!J2043="","",TIMEVALUE(Raw_Data!J2043))</f>
        <v>0.70902777777777781</v>
      </c>
      <c r="M2043" s="13">
        <f>Raw_Data!K2043</f>
        <v>7.96</v>
      </c>
      <c r="N2043" s="13">
        <f>Raw_Data!L2043</f>
        <v>33</v>
      </c>
      <c r="O2043" s="13">
        <f>Raw_Data!M2043</f>
        <v>32</v>
      </c>
      <c r="P2043" s="13">
        <f t="shared" si="126"/>
        <v>1</v>
      </c>
      <c r="Q2043" s="13">
        <f>Raw_Data!O2043</f>
        <v>33</v>
      </c>
      <c r="R2043" s="16">
        <f t="shared" si="127"/>
        <v>96.969696969696969</v>
      </c>
      <c r="S2043" s="16">
        <f>Raw_Data!Q2043</f>
        <v>97</v>
      </c>
      <c r="T2043" s="17">
        <f>Raw_Data!R2043</f>
        <v>0</v>
      </c>
      <c r="U2043" s="13" t="str">
        <f>Raw_Data!S2043</f>
        <v>Medium</v>
      </c>
      <c r="V2043" s="13" t="str">
        <f>Raw_Data!T2043</f>
        <v>In Progress</v>
      </c>
    </row>
    <row r="2044" spans="1:22" x14ac:dyDescent="0.3">
      <c r="A2044" s="13" t="str">
        <f>Raw_Data!A2044</f>
        <v>EMP003</v>
      </c>
      <c r="B2044" s="13" t="str">
        <f>Raw_Data!B2044</f>
        <v>Rahul Verma</v>
      </c>
      <c r="C2044" s="13" t="str">
        <f>Raw_Data!C2044</f>
        <v>Operations</v>
      </c>
      <c r="D2044" s="13" t="str">
        <f>Raw_Data!D2044</f>
        <v>Process Executive</v>
      </c>
      <c r="E2044" s="13" t="str">
        <f>Raw_Data!E2044</f>
        <v>Kolkata</v>
      </c>
      <c r="F2044" s="13" t="str">
        <f>Raw_Data!F2044</f>
        <v>Amit Roy</v>
      </c>
      <c r="G2044" s="14">
        <f>DATE(VALUE(RIGHT(Raw_Data!G2044,4)),VALUE(MID(Raw_Data!G2044,4,2)),VALUE(LEFT(Raw_Data!G2044,2)))</f>
        <v>46232</v>
      </c>
      <c r="H2044" s="13" t="str">
        <f t="shared" si="124"/>
        <v>Jul-2026</v>
      </c>
      <c r="I2044" s="13" t="str">
        <f t="shared" si="125"/>
        <v>Wed</v>
      </c>
      <c r="J2044" s="13" t="str">
        <f>Raw_Data!H2044</f>
        <v>Present</v>
      </c>
      <c r="K2044" s="15">
        <f>IF(Raw_Data!I2044="","",TIMEVALUE(Raw_Data!I2044))</f>
        <v>0.38333333333333336</v>
      </c>
      <c r="L2044" s="15">
        <f>IF(Raw_Data!J2044="","",TIMEVALUE(Raw_Data!J2044))</f>
        <v>0.7006944444444444</v>
      </c>
      <c r="M2044" s="13">
        <f>Raw_Data!K2044</f>
        <v>7.63</v>
      </c>
      <c r="N2044" s="13">
        <f>Raw_Data!L2044</f>
        <v>17</v>
      </c>
      <c r="O2044" s="13">
        <f>Raw_Data!M2044</f>
        <v>16</v>
      </c>
      <c r="P2044" s="13">
        <f t="shared" si="126"/>
        <v>1</v>
      </c>
      <c r="Q2044" s="13">
        <f>Raw_Data!O2044</f>
        <v>17</v>
      </c>
      <c r="R2044" s="16">
        <f t="shared" si="127"/>
        <v>94.117647058823522</v>
      </c>
      <c r="S2044" s="16">
        <f>Raw_Data!Q2044</f>
        <v>94.1</v>
      </c>
      <c r="T2044" s="17">
        <f>Raw_Data!R2044</f>
        <v>0</v>
      </c>
      <c r="U2044" s="13" t="str">
        <f>Raw_Data!S2044</f>
        <v>Low</v>
      </c>
      <c r="V2044" s="13" t="str">
        <f>Raw_Data!T2044</f>
        <v>In Progress</v>
      </c>
    </row>
    <row r="2045" spans="1:22" x14ac:dyDescent="0.3">
      <c r="A2045" s="13" t="str">
        <f>Raw_Data!A2045</f>
        <v>EMP004</v>
      </c>
      <c r="B2045" s="13" t="str">
        <f>Raw_Data!B2045</f>
        <v>Sneha Das</v>
      </c>
      <c r="C2045" s="13" t="str">
        <f>Raw_Data!C2045</f>
        <v>Operations</v>
      </c>
      <c r="D2045" s="13" t="str">
        <f>Raw_Data!D2045</f>
        <v>Senior Executive</v>
      </c>
      <c r="E2045" s="13" t="str">
        <f>Raw_Data!E2045</f>
        <v>Kolkata</v>
      </c>
      <c r="F2045" s="13" t="str">
        <f>Raw_Data!F2045</f>
        <v>Amit Roy</v>
      </c>
      <c r="G2045" s="14">
        <f>DATE(VALUE(RIGHT(Raw_Data!G2045,4)),VALUE(MID(Raw_Data!G2045,4,2)),VALUE(LEFT(Raw_Data!G2045,2)))</f>
        <v>46232</v>
      </c>
      <c r="H2045" s="13" t="str">
        <f t="shared" si="124"/>
        <v>Jul-2026</v>
      </c>
      <c r="I2045" s="13" t="str">
        <f t="shared" si="125"/>
        <v>Wed</v>
      </c>
      <c r="J2045" s="13" t="str">
        <f>Raw_Data!H2045</f>
        <v>Present</v>
      </c>
      <c r="K2045" s="15">
        <f>IF(Raw_Data!I2045="","",TIMEVALUE(Raw_Data!I2045))</f>
        <v>0.38611111111111113</v>
      </c>
      <c r="L2045" s="15">
        <f>IF(Raw_Data!J2045="","",TIMEVALUE(Raw_Data!J2045))</f>
        <v>0.69097222222222221</v>
      </c>
      <c r="M2045" s="13">
        <f>Raw_Data!K2045</f>
        <v>7.33</v>
      </c>
      <c r="N2045" s="13">
        <f>Raw_Data!L2045</f>
        <v>18</v>
      </c>
      <c r="O2045" s="13">
        <f>Raw_Data!M2045</f>
        <v>17</v>
      </c>
      <c r="P2045" s="13">
        <f t="shared" si="126"/>
        <v>1</v>
      </c>
      <c r="Q2045" s="13">
        <f>Raw_Data!O2045</f>
        <v>18</v>
      </c>
      <c r="R2045" s="16">
        <f t="shared" si="127"/>
        <v>94.444444444444443</v>
      </c>
      <c r="S2045" s="16">
        <f>Raw_Data!Q2045</f>
        <v>94.4</v>
      </c>
      <c r="T2045" s="17">
        <f>Raw_Data!R2045</f>
        <v>0</v>
      </c>
      <c r="U2045" s="13" t="str">
        <f>Raw_Data!S2045</f>
        <v>Low</v>
      </c>
      <c r="V2045" s="13" t="str">
        <f>Raw_Data!T2045</f>
        <v>In Progress</v>
      </c>
    </row>
    <row r="2046" spans="1:22" x14ac:dyDescent="0.3">
      <c r="A2046" s="13" t="str">
        <f>Raw_Data!A2046</f>
        <v>EMP005</v>
      </c>
      <c r="B2046" s="13" t="str">
        <f>Raw_Data!B2046</f>
        <v>Vikram Patel</v>
      </c>
      <c r="C2046" s="13" t="str">
        <f>Raw_Data!C2046</f>
        <v>Operations</v>
      </c>
      <c r="D2046" s="13" t="str">
        <f>Raw_Data!D2046</f>
        <v>Process Executive</v>
      </c>
      <c r="E2046" s="13" t="str">
        <f>Raw_Data!E2046</f>
        <v>Kolkata</v>
      </c>
      <c r="F2046" s="13" t="str">
        <f>Raw_Data!F2046</f>
        <v>Amit Roy</v>
      </c>
      <c r="G2046" s="14">
        <f>DATE(VALUE(RIGHT(Raw_Data!G2046,4)),VALUE(MID(Raw_Data!G2046,4,2)),VALUE(LEFT(Raw_Data!G2046,2)))</f>
        <v>46232</v>
      </c>
      <c r="H2046" s="13" t="str">
        <f t="shared" si="124"/>
        <v>Jul-2026</v>
      </c>
      <c r="I2046" s="13" t="str">
        <f t="shared" si="125"/>
        <v>Wed</v>
      </c>
      <c r="J2046" s="13" t="str">
        <f>Raw_Data!H2046</f>
        <v>Present</v>
      </c>
      <c r="K2046" s="15">
        <f>IF(Raw_Data!I2046="","",TIMEVALUE(Raw_Data!I2046))</f>
        <v>0.37777777777777777</v>
      </c>
      <c r="L2046" s="15">
        <f>IF(Raw_Data!J2046="","",TIMEVALUE(Raw_Data!J2046))</f>
        <v>0.69236111111111109</v>
      </c>
      <c r="M2046" s="13">
        <f>Raw_Data!K2046</f>
        <v>7.56</v>
      </c>
      <c r="N2046" s="13">
        <f>Raw_Data!L2046</f>
        <v>12</v>
      </c>
      <c r="O2046" s="13">
        <f>Raw_Data!M2046</f>
        <v>9</v>
      </c>
      <c r="P2046" s="13">
        <f t="shared" si="126"/>
        <v>3</v>
      </c>
      <c r="Q2046" s="13">
        <f>Raw_Data!O2046</f>
        <v>12</v>
      </c>
      <c r="R2046" s="16">
        <f t="shared" si="127"/>
        <v>75</v>
      </c>
      <c r="S2046" s="16">
        <f>Raw_Data!Q2046</f>
        <v>75</v>
      </c>
      <c r="T2046" s="17">
        <f>Raw_Data!R2046</f>
        <v>0</v>
      </c>
      <c r="U2046" s="13" t="str">
        <f>Raw_Data!S2046</f>
        <v>Medium</v>
      </c>
      <c r="V2046" s="13" t="str">
        <f>Raw_Data!T2046</f>
        <v>In Progress</v>
      </c>
    </row>
    <row r="2047" spans="1:22" x14ac:dyDescent="0.3">
      <c r="A2047" s="13" t="str">
        <f>Raw_Data!A2047</f>
        <v>EMP006</v>
      </c>
      <c r="B2047" s="13" t="str">
        <f>Raw_Data!B2047</f>
        <v>Ananya Gupta</v>
      </c>
      <c r="C2047" s="13" t="str">
        <f>Raw_Data!C2047</f>
        <v>Finance</v>
      </c>
      <c r="D2047" s="13" t="str">
        <f>Raw_Data!D2047</f>
        <v>Finance Executive</v>
      </c>
      <c r="E2047" s="13" t="str">
        <f>Raw_Data!E2047</f>
        <v>Kolkata</v>
      </c>
      <c r="F2047" s="13" t="str">
        <f>Raw_Data!F2047</f>
        <v>Neha Sen</v>
      </c>
      <c r="G2047" s="14">
        <f>DATE(VALUE(RIGHT(Raw_Data!G2047,4)),VALUE(MID(Raw_Data!G2047,4,2)),VALUE(LEFT(Raw_Data!G2047,2)))</f>
        <v>46232</v>
      </c>
      <c r="H2047" s="13" t="str">
        <f t="shared" si="124"/>
        <v>Jul-2026</v>
      </c>
      <c r="I2047" s="13" t="str">
        <f t="shared" si="125"/>
        <v>Wed</v>
      </c>
      <c r="J2047" s="13" t="str">
        <f>Raw_Data!H2047</f>
        <v>Leave</v>
      </c>
      <c r="K2047" s="15" t="str">
        <f>IF(Raw_Data!I2047="","",TIMEVALUE(Raw_Data!I2047))</f>
        <v/>
      </c>
      <c r="L2047" s="15" t="str">
        <f>IF(Raw_Data!J2047="","",TIMEVALUE(Raw_Data!J2047))</f>
        <v/>
      </c>
      <c r="M2047" s="13">
        <f>Raw_Data!K2047</f>
        <v>0</v>
      </c>
      <c r="N2047" s="13">
        <f>Raw_Data!L2047</f>
        <v>0</v>
      </c>
      <c r="O2047" s="13">
        <f>Raw_Data!M2047</f>
        <v>0</v>
      </c>
      <c r="P2047" s="13">
        <f t="shared" si="126"/>
        <v>0</v>
      </c>
      <c r="Q2047" s="13">
        <f>Raw_Data!O2047</f>
        <v>0</v>
      </c>
      <c r="R2047" s="16">
        <f t="shared" si="127"/>
        <v>0</v>
      </c>
      <c r="S2047" s="16">
        <f>Raw_Data!Q2047</f>
        <v>0</v>
      </c>
      <c r="T2047" s="17">
        <f>Raw_Data!R2047</f>
        <v>0</v>
      </c>
      <c r="U2047" s="13" t="str">
        <f>Raw_Data!S2047</f>
        <v>Low</v>
      </c>
      <c r="V2047" s="13" t="str">
        <f>Raw_Data!T2047</f>
        <v>Closed</v>
      </c>
    </row>
    <row r="2048" spans="1:22" x14ac:dyDescent="0.3">
      <c r="A2048" s="13" t="str">
        <f>Raw_Data!A2048</f>
        <v>EMP007</v>
      </c>
      <c r="B2048" s="13" t="str">
        <f>Raw_Data!B2048</f>
        <v>Rohan Mehta</v>
      </c>
      <c r="C2048" s="13" t="str">
        <f>Raw_Data!C2048</f>
        <v>Finance</v>
      </c>
      <c r="D2048" s="13" t="str">
        <f>Raw_Data!D2048</f>
        <v>Accounts Executive</v>
      </c>
      <c r="E2048" s="13" t="str">
        <f>Raw_Data!E2048</f>
        <v>Kolkata</v>
      </c>
      <c r="F2048" s="13" t="str">
        <f>Raw_Data!F2048</f>
        <v>Neha Sen</v>
      </c>
      <c r="G2048" s="14">
        <f>DATE(VALUE(RIGHT(Raw_Data!G2048,4)),VALUE(MID(Raw_Data!G2048,4,2)),VALUE(LEFT(Raw_Data!G2048,2)))</f>
        <v>46232</v>
      </c>
      <c r="H2048" s="13" t="str">
        <f t="shared" si="124"/>
        <v>Jul-2026</v>
      </c>
      <c r="I2048" s="13" t="str">
        <f t="shared" si="125"/>
        <v>Wed</v>
      </c>
      <c r="J2048" s="13" t="str">
        <f>Raw_Data!H2048</f>
        <v>Present</v>
      </c>
      <c r="K2048" s="15">
        <f>IF(Raw_Data!I2048="","",TIMEVALUE(Raw_Data!I2048))</f>
        <v>0.4236111111111111</v>
      </c>
      <c r="L2048" s="15">
        <f>IF(Raw_Data!J2048="","",TIMEVALUE(Raw_Data!J2048))</f>
        <v>0.79861111111111116</v>
      </c>
      <c r="M2048" s="13">
        <f>Raw_Data!K2048</f>
        <v>9</v>
      </c>
      <c r="N2048" s="13">
        <f>Raw_Data!L2048</f>
        <v>14</v>
      </c>
      <c r="O2048" s="13">
        <f>Raw_Data!M2048</f>
        <v>12</v>
      </c>
      <c r="P2048" s="13">
        <f t="shared" si="126"/>
        <v>2</v>
      </c>
      <c r="Q2048" s="13">
        <f>Raw_Data!O2048</f>
        <v>14</v>
      </c>
      <c r="R2048" s="16">
        <f t="shared" si="127"/>
        <v>85.714285714285708</v>
      </c>
      <c r="S2048" s="16">
        <f>Raw_Data!Q2048</f>
        <v>85.7</v>
      </c>
      <c r="T2048" s="17">
        <f>Raw_Data!R2048</f>
        <v>1</v>
      </c>
      <c r="U2048" s="13" t="str">
        <f>Raw_Data!S2048</f>
        <v>Medium</v>
      </c>
      <c r="V2048" s="13" t="str">
        <f>Raw_Data!T2048</f>
        <v>In Progress</v>
      </c>
    </row>
    <row r="2049" spans="1:22" x14ac:dyDescent="0.3">
      <c r="A2049" s="13" t="str">
        <f>Raw_Data!A2049</f>
        <v>EMP008</v>
      </c>
      <c r="B2049" s="13" t="str">
        <f>Raw_Data!B2049</f>
        <v>Ishita Roy</v>
      </c>
      <c r="C2049" s="13" t="str">
        <f>Raw_Data!C2049</f>
        <v>Finance</v>
      </c>
      <c r="D2049" s="13" t="str">
        <f>Raw_Data!D2049</f>
        <v>Finance Executive</v>
      </c>
      <c r="E2049" s="13" t="str">
        <f>Raw_Data!E2049</f>
        <v>Kolkata</v>
      </c>
      <c r="F2049" s="13" t="str">
        <f>Raw_Data!F2049</f>
        <v>Neha Sen</v>
      </c>
      <c r="G2049" s="14">
        <f>DATE(VALUE(RIGHT(Raw_Data!G2049,4)),VALUE(MID(Raw_Data!G2049,4,2)),VALUE(LEFT(Raw_Data!G2049,2)))</f>
        <v>46232</v>
      </c>
      <c r="H2049" s="13" t="str">
        <f t="shared" si="124"/>
        <v>Jul-2026</v>
      </c>
      <c r="I2049" s="13" t="str">
        <f t="shared" si="125"/>
        <v>Wed</v>
      </c>
      <c r="J2049" s="13" t="str">
        <f>Raw_Data!H2049</f>
        <v>Present</v>
      </c>
      <c r="K2049" s="15">
        <f>IF(Raw_Data!I2049="","",TIMEVALUE(Raw_Data!I2049))</f>
        <v>0.41944444444444445</v>
      </c>
      <c r="L2049" s="15">
        <f>IF(Raw_Data!J2049="","",TIMEVALUE(Raw_Data!J2049))</f>
        <v>0.77430555555555558</v>
      </c>
      <c r="M2049" s="13">
        <f>Raw_Data!K2049</f>
        <v>8.52</v>
      </c>
      <c r="N2049" s="13">
        <f>Raw_Data!L2049</f>
        <v>18</v>
      </c>
      <c r="O2049" s="13">
        <f>Raw_Data!M2049</f>
        <v>13</v>
      </c>
      <c r="P2049" s="13">
        <f t="shared" si="126"/>
        <v>5</v>
      </c>
      <c r="Q2049" s="13">
        <f>Raw_Data!O2049</f>
        <v>18</v>
      </c>
      <c r="R2049" s="16">
        <f t="shared" si="127"/>
        <v>72.222222222222214</v>
      </c>
      <c r="S2049" s="16">
        <f>Raw_Data!Q2049</f>
        <v>72.2</v>
      </c>
      <c r="T2049" s="17">
        <f>Raw_Data!R2049</f>
        <v>0.52</v>
      </c>
      <c r="U2049" s="13" t="str">
        <f>Raw_Data!S2049</f>
        <v>Medium</v>
      </c>
      <c r="V2049" s="13" t="str">
        <f>Raw_Data!T2049</f>
        <v>Pending</v>
      </c>
    </row>
    <row r="2050" spans="1:22" x14ac:dyDescent="0.3">
      <c r="A2050" s="13" t="str">
        <f>Raw_Data!A2050</f>
        <v>EMP009</v>
      </c>
      <c r="B2050" s="13" t="str">
        <f>Raw_Data!B2050</f>
        <v>Arjun Nair</v>
      </c>
      <c r="C2050" s="13" t="str">
        <f>Raw_Data!C2050</f>
        <v>Sales</v>
      </c>
      <c r="D2050" s="13" t="str">
        <f>Raw_Data!D2050</f>
        <v>Sales Executive</v>
      </c>
      <c r="E2050" s="13" t="str">
        <f>Raw_Data!E2050</f>
        <v>Kolkata</v>
      </c>
      <c r="F2050" s="13" t="str">
        <f>Raw_Data!F2050</f>
        <v>Sourav Das</v>
      </c>
      <c r="G2050" s="14">
        <f>DATE(VALUE(RIGHT(Raw_Data!G2050,4)),VALUE(MID(Raw_Data!G2050,4,2)),VALUE(LEFT(Raw_Data!G2050,2)))</f>
        <v>46232</v>
      </c>
      <c r="H2050" s="13" t="str">
        <f t="shared" ref="H2050:H2113" si="128">TEXT(G2050,"mmm-yyyy")</f>
        <v>Jul-2026</v>
      </c>
      <c r="I2050" s="13" t="str">
        <f t="shared" ref="I2050:I2113" si="129">TEXT(G2050,"ddd")</f>
        <v>Wed</v>
      </c>
      <c r="J2050" s="13" t="str">
        <f>Raw_Data!H2050</f>
        <v>Present</v>
      </c>
      <c r="K2050" s="15">
        <f>IF(Raw_Data!I2050="","",TIMEVALUE(Raw_Data!I2050))</f>
        <v>0.37986111111111109</v>
      </c>
      <c r="L2050" s="15">
        <f>IF(Raw_Data!J2050="","",TIMEVALUE(Raw_Data!J2050))</f>
        <v>0.68541666666666667</v>
      </c>
      <c r="M2050" s="13">
        <f>Raw_Data!K2050</f>
        <v>7.34</v>
      </c>
      <c r="N2050" s="13">
        <f>Raw_Data!L2050</f>
        <v>21</v>
      </c>
      <c r="O2050" s="13">
        <f>Raw_Data!M2050</f>
        <v>20</v>
      </c>
      <c r="P2050" s="13">
        <f t="shared" ref="P2050:P2113" si="130">N2050-O2050</f>
        <v>1</v>
      </c>
      <c r="Q2050" s="13">
        <f>Raw_Data!O2050</f>
        <v>21</v>
      </c>
      <c r="R2050" s="16">
        <f t="shared" ref="R2050:R2113" si="131">IFERROR(O2050/N2050*100,0)</f>
        <v>95.238095238095227</v>
      </c>
      <c r="S2050" s="16">
        <f>Raw_Data!Q2050</f>
        <v>95.2</v>
      </c>
      <c r="T2050" s="17">
        <f>Raw_Data!R2050</f>
        <v>0</v>
      </c>
      <c r="U2050" s="13" t="str">
        <f>Raw_Data!S2050</f>
        <v>Low</v>
      </c>
      <c r="V2050" s="13" t="str">
        <f>Raw_Data!T2050</f>
        <v>In Progress</v>
      </c>
    </row>
    <row r="2051" spans="1:22" x14ac:dyDescent="0.3">
      <c r="A2051" s="13" t="str">
        <f>Raw_Data!A2051</f>
        <v>EMP010</v>
      </c>
      <c r="B2051" s="13" t="str">
        <f>Raw_Data!B2051</f>
        <v>Meera Kapoor</v>
      </c>
      <c r="C2051" s="13" t="str">
        <f>Raw_Data!C2051</f>
        <v>Sales</v>
      </c>
      <c r="D2051" s="13" t="str">
        <f>Raw_Data!D2051</f>
        <v>Sales Executive</v>
      </c>
      <c r="E2051" s="13" t="str">
        <f>Raw_Data!E2051</f>
        <v>Kolkata</v>
      </c>
      <c r="F2051" s="13" t="str">
        <f>Raw_Data!F2051</f>
        <v>Sourav Das</v>
      </c>
      <c r="G2051" s="14">
        <f>DATE(VALUE(RIGHT(Raw_Data!G2051,4)),VALUE(MID(Raw_Data!G2051,4,2)),VALUE(LEFT(Raw_Data!G2051,2)))</f>
        <v>46232</v>
      </c>
      <c r="H2051" s="13" t="str">
        <f t="shared" si="128"/>
        <v>Jul-2026</v>
      </c>
      <c r="I2051" s="13" t="str">
        <f t="shared" si="129"/>
        <v>Wed</v>
      </c>
      <c r="J2051" s="13" t="str">
        <f>Raw_Data!H2051</f>
        <v>Present</v>
      </c>
      <c r="K2051" s="15">
        <f>IF(Raw_Data!I2051="","",TIMEVALUE(Raw_Data!I2051))</f>
        <v>0.38541666666666669</v>
      </c>
      <c r="L2051" s="15">
        <f>IF(Raw_Data!J2051="","",TIMEVALUE(Raw_Data!J2051))</f>
        <v>0.68958333333333333</v>
      </c>
      <c r="M2051" s="13">
        <f>Raw_Data!K2051</f>
        <v>7.3</v>
      </c>
      <c r="N2051" s="13">
        <f>Raw_Data!L2051</f>
        <v>20</v>
      </c>
      <c r="O2051" s="13">
        <f>Raw_Data!M2051</f>
        <v>15</v>
      </c>
      <c r="P2051" s="13">
        <f t="shared" si="130"/>
        <v>5</v>
      </c>
      <c r="Q2051" s="13">
        <f>Raw_Data!O2051</f>
        <v>20</v>
      </c>
      <c r="R2051" s="16">
        <f t="shared" si="131"/>
        <v>75</v>
      </c>
      <c r="S2051" s="16">
        <f>Raw_Data!Q2051</f>
        <v>75</v>
      </c>
      <c r="T2051" s="17">
        <f>Raw_Data!R2051</f>
        <v>0</v>
      </c>
      <c r="U2051" s="13" t="str">
        <f>Raw_Data!S2051</f>
        <v>High</v>
      </c>
      <c r="V2051" s="13" t="str">
        <f>Raw_Data!T2051</f>
        <v>Pending</v>
      </c>
    </row>
    <row r="2052" spans="1:22" x14ac:dyDescent="0.3">
      <c r="A2052" s="13" t="str">
        <f>Raw_Data!A2052</f>
        <v>EMP011</v>
      </c>
      <c r="B2052" s="13" t="str">
        <f>Raw_Data!B2052</f>
        <v>Karan Malhotra</v>
      </c>
      <c r="C2052" s="13" t="str">
        <f>Raw_Data!C2052</f>
        <v>Sales</v>
      </c>
      <c r="D2052" s="13" t="str">
        <f>Raw_Data!D2052</f>
        <v>Senior Executive</v>
      </c>
      <c r="E2052" s="13" t="str">
        <f>Raw_Data!E2052</f>
        <v>Kolkata</v>
      </c>
      <c r="F2052" s="13" t="str">
        <f>Raw_Data!F2052</f>
        <v>Sourav Das</v>
      </c>
      <c r="G2052" s="14">
        <f>DATE(VALUE(RIGHT(Raw_Data!G2052,4)),VALUE(MID(Raw_Data!G2052,4,2)),VALUE(LEFT(Raw_Data!G2052,2)))</f>
        <v>46232</v>
      </c>
      <c r="H2052" s="13" t="str">
        <f t="shared" si="128"/>
        <v>Jul-2026</v>
      </c>
      <c r="I2052" s="13" t="str">
        <f t="shared" si="129"/>
        <v>Wed</v>
      </c>
      <c r="J2052" s="13" t="str">
        <f>Raw_Data!H2052</f>
        <v>Present</v>
      </c>
      <c r="K2052" s="15">
        <f>IF(Raw_Data!I2052="","",TIMEVALUE(Raw_Data!I2052))</f>
        <v>0.38333333333333336</v>
      </c>
      <c r="L2052" s="15">
        <f>IF(Raw_Data!J2052="","",TIMEVALUE(Raw_Data!J2052))</f>
        <v>0.7583333333333333</v>
      </c>
      <c r="M2052" s="13">
        <f>Raw_Data!K2052</f>
        <v>9.01</v>
      </c>
      <c r="N2052" s="13">
        <f>Raw_Data!L2052</f>
        <v>23</v>
      </c>
      <c r="O2052" s="13">
        <f>Raw_Data!M2052</f>
        <v>21</v>
      </c>
      <c r="P2052" s="13">
        <f t="shared" si="130"/>
        <v>2</v>
      </c>
      <c r="Q2052" s="13">
        <f>Raw_Data!O2052</f>
        <v>23</v>
      </c>
      <c r="R2052" s="16">
        <f t="shared" si="131"/>
        <v>91.304347826086953</v>
      </c>
      <c r="S2052" s="16">
        <f>Raw_Data!Q2052</f>
        <v>91.3</v>
      </c>
      <c r="T2052" s="17">
        <f>Raw_Data!R2052</f>
        <v>1.01</v>
      </c>
      <c r="U2052" s="13" t="str">
        <f>Raw_Data!S2052</f>
        <v>Low</v>
      </c>
      <c r="V2052" s="13" t="str">
        <f>Raw_Data!T2052</f>
        <v>In Progress</v>
      </c>
    </row>
    <row r="2053" spans="1:22" x14ac:dyDescent="0.3">
      <c r="A2053" s="13" t="str">
        <f>Raw_Data!A2053</f>
        <v>EMP012</v>
      </c>
      <c r="B2053" s="13" t="str">
        <f>Raw_Data!B2053</f>
        <v>Tanya Bose</v>
      </c>
      <c r="C2053" s="13" t="str">
        <f>Raw_Data!C2053</f>
        <v>HR</v>
      </c>
      <c r="D2053" s="13" t="str">
        <f>Raw_Data!D2053</f>
        <v>HR Executive</v>
      </c>
      <c r="E2053" s="13" t="str">
        <f>Raw_Data!E2053</f>
        <v>Kolkata</v>
      </c>
      <c r="F2053" s="13" t="str">
        <f>Raw_Data!F2053</f>
        <v>Ritu Ghosh</v>
      </c>
      <c r="G2053" s="14">
        <f>DATE(VALUE(RIGHT(Raw_Data!G2053,4)),VALUE(MID(Raw_Data!G2053,4,2)),VALUE(LEFT(Raw_Data!G2053,2)))</f>
        <v>46232</v>
      </c>
      <c r="H2053" s="13" t="str">
        <f t="shared" si="128"/>
        <v>Jul-2026</v>
      </c>
      <c r="I2053" s="13" t="str">
        <f t="shared" si="129"/>
        <v>Wed</v>
      </c>
      <c r="J2053" s="13" t="str">
        <f>Raw_Data!H2053</f>
        <v>Present</v>
      </c>
      <c r="K2053" s="15">
        <f>IF(Raw_Data!I2053="","",TIMEVALUE(Raw_Data!I2053))</f>
        <v>0.41666666666666669</v>
      </c>
      <c r="L2053" s="15">
        <f>IF(Raw_Data!J2053="","",TIMEVALUE(Raw_Data!J2053))</f>
        <v>0.78333333333333333</v>
      </c>
      <c r="M2053" s="13">
        <f>Raw_Data!K2053</f>
        <v>8.81</v>
      </c>
      <c r="N2053" s="13">
        <f>Raw_Data!L2053</f>
        <v>9</v>
      </c>
      <c r="O2053" s="13">
        <f>Raw_Data!M2053</f>
        <v>6</v>
      </c>
      <c r="P2053" s="13">
        <f t="shared" si="130"/>
        <v>3</v>
      </c>
      <c r="Q2053" s="13">
        <f>Raw_Data!O2053</f>
        <v>9</v>
      </c>
      <c r="R2053" s="16">
        <f t="shared" si="131"/>
        <v>66.666666666666657</v>
      </c>
      <c r="S2053" s="16">
        <f>Raw_Data!Q2053</f>
        <v>66.7</v>
      </c>
      <c r="T2053" s="17">
        <f>Raw_Data!R2053</f>
        <v>0.81</v>
      </c>
      <c r="U2053" s="13" t="str">
        <f>Raw_Data!S2053</f>
        <v>Medium</v>
      </c>
      <c r="V2053" s="13" t="str">
        <f>Raw_Data!T2053</f>
        <v>In Progress</v>
      </c>
    </row>
    <row r="2054" spans="1:22" x14ac:dyDescent="0.3">
      <c r="A2054" s="13" t="str">
        <f>Raw_Data!A2054</f>
        <v>EMP013</v>
      </c>
      <c r="B2054" s="13" t="str">
        <f>Raw_Data!B2054</f>
        <v>Aditya Jain</v>
      </c>
      <c r="C2054" s="13" t="str">
        <f>Raw_Data!C2054</f>
        <v>Customer Support</v>
      </c>
      <c r="D2054" s="13" t="str">
        <f>Raw_Data!D2054</f>
        <v>Support Executive</v>
      </c>
      <c r="E2054" s="13" t="str">
        <f>Raw_Data!E2054</f>
        <v>Kolkata</v>
      </c>
      <c r="F2054" s="13" t="str">
        <f>Raw_Data!F2054</f>
        <v>Ritu Ghosh</v>
      </c>
      <c r="G2054" s="14">
        <f>DATE(VALUE(RIGHT(Raw_Data!G2054,4)),VALUE(MID(Raw_Data!G2054,4,2)),VALUE(LEFT(Raw_Data!G2054,2)))</f>
        <v>46232</v>
      </c>
      <c r="H2054" s="13" t="str">
        <f t="shared" si="128"/>
        <v>Jul-2026</v>
      </c>
      <c r="I2054" s="13" t="str">
        <f t="shared" si="129"/>
        <v>Wed</v>
      </c>
      <c r="J2054" s="13" t="str">
        <f>Raw_Data!H2054</f>
        <v>Present</v>
      </c>
      <c r="K2054" s="15">
        <f>IF(Raw_Data!I2054="","",TIMEVALUE(Raw_Data!I2054))</f>
        <v>0.41666666666666669</v>
      </c>
      <c r="L2054" s="15">
        <f>IF(Raw_Data!J2054="","",TIMEVALUE(Raw_Data!J2054))</f>
        <v>0.75138888888888888</v>
      </c>
      <c r="M2054" s="13">
        <f>Raw_Data!K2054</f>
        <v>8.0399999999999991</v>
      </c>
      <c r="N2054" s="13">
        <f>Raw_Data!L2054</f>
        <v>22</v>
      </c>
      <c r="O2054" s="13">
        <f>Raw_Data!M2054</f>
        <v>16</v>
      </c>
      <c r="P2054" s="13">
        <f t="shared" si="130"/>
        <v>6</v>
      </c>
      <c r="Q2054" s="13">
        <f>Raw_Data!O2054</f>
        <v>22</v>
      </c>
      <c r="R2054" s="16">
        <f t="shared" si="131"/>
        <v>72.727272727272734</v>
      </c>
      <c r="S2054" s="16">
        <f>Raw_Data!Q2054</f>
        <v>72.7</v>
      </c>
      <c r="T2054" s="17">
        <f>Raw_Data!R2054</f>
        <v>0.04</v>
      </c>
      <c r="U2054" s="13" t="str">
        <f>Raw_Data!S2054</f>
        <v>High</v>
      </c>
      <c r="V2054" s="13" t="str">
        <f>Raw_Data!T2054</f>
        <v>Pending</v>
      </c>
    </row>
    <row r="2055" spans="1:22" x14ac:dyDescent="0.3">
      <c r="A2055" s="13" t="str">
        <f>Raw_Data!A2055</f>
        <v>EMP014</v>
      </c>
      <c r="B2055" s="13" t="str">
        <f>Raw_Data!B2055</f>
        <v>Neha Agarwal</v>
      </c>
      <c r="C2055" s="13" t="str">
        <f>Raw_Data!C2055</f>
        <v>Customer Support</v>
      </c>
      <c r="D2055" s="13" t="str">
        <f>Raw_Data!D2055</f>
        <v>Support Executive</v>
      </c>
      <c r="E2055" s="13" t="str">
        <f>Raw_Data!E2055</f>
        <v>Kolkata</v>
      </c>
      <c r="F2055" s="13" t="str">
        <f>Raw_Data!F2055</f>
        <v>Ritu Ghosh</v>
      </c>
      <c r="G2055" s="14">
        <f>DATE(VALUE(RIGHT(Raw_Data!G2055,4)),VALUE(MID(Raw_Data!G2055,4,2)),VALUE(LEFT(Raw_Data!G2055,2)))</f>
        <v>46232</v>
      </c>
      <c r="H2055" s="13" t="str">
        <f t="shared" si="128"/>
        <v>Jul-2026</v>
      </c>
      <c r="I2055" s="13" t="str">
        <f t="shared" si="129"/>
        <v>Wed</v>
      </c>
      <c r="J2055" s="13" t="str">
        <f>Raw_Data!H2055</f>
        <v>Present</v>
      </c>
      <c r="K2055" s="15">
        <f>IF(Raw_Data!I2055="","",TIMEVALUE(Raw_Data!I2055))</f>
        <v>0.38333333333333336</v>
      </c>
      <c r="L2055" s="15">
        <f>IF(Raw_Data!J2055="","",TIMEVALUE(Raw_Data!J2055))</f>
        <v>0.70416666666666672</v>
      </c>
      <c r="M2055" s="13">
        <f>Raw_Data!K2055</f>
        <v>7.71</v>
      </c>
      <c r="N2055" s="13">
        <f>Raw_Data!L2055</f>
        <v>17</v>
      </c>
      <c r="O2055" s="13">
        <f>Raw_Data!M2055</f>
        <v>16</v>
      </c>
      <c r="P2055" s="13">
        <f t="shared" si="130"/>
        <v>1</v>
      </c>
      <c r="Q2055" s="13">
        <f>Raw_Data!O2055</f>
        <v>17</v>
      </c>
      <c r="R2055" s="16">
        <f t="shared" si="131"/>
        <v>94.117647058823522</v>
      </c>
      <c r="S2055" s="16">
        <f>Raw_Data!Q2055</f>
        <v>94.1</v>
      </c>
      <c r="T2055" s="17">
        <f>Raw_Data!R2055</f>
        <v>0</v>
      </c>
      <c r="U2055" s="13" t="str">
        <f>Raw_Data!S2055</f>
        <v>Low</v>
      </c>
      <c r="V2055" s="13" t="str">
        <f>Raw_Data!T2055</f>
        <v>In Progress</v>
      </c>
    </row>
    <row r="2056" spans="1:22" x14ac:dyDescent="0.3">
      <c r="A2056" s="13" t="str">
        <f>Raw_Data!A2056</f>
        <v>EMP015</v>
      </c>
      <c r="B2056" s="13" t="str">
        <f>Raw_Data!B2056</f>
        <v>Siddharth Roy</v>
      </c>
      <c r="C2056" s="13" t="str">
        <f>Raw_Data!C2056</f>
        <v>Customer Support</v>
      </c>
      <c r="D2056" s="13" t="str">
        <f>Raw_Data!D2056</f>
        <v>Senior Executive</v>
      </c>
      <c r="E2056" s="13" t="str">
        <f>Raw_Data!E2056</f>
        <v>Kolkata</v>
      </c>
      <c r="F2056" s="13" t="str">
        <f>Raw_Data!F2056</f>
        <v>Ritu Ghosh</v>
      </c>
      <c r="G2056" s="14">
        <f>DATE(VALUE(RIGHT(Raw_Data!G2056,4)),VALUE(MID(Raw_Data!G2056,4,2)),VALUE(LEFT(Raw_Data!G2056,2)))</f>
        <v>46232</v>
      </c>
      <c r="H2056" s="13" t="str">
        <f t="shared" si="128"/>
        <v>Jul-2026</v>
      </c>
      <c r="I2056" s="13" t="str">
        <f t="shared" si="129"/>
        <v>Wed</v>
      </c>
      <c r="J2056" s="13" t="str">
        <f>Raw_Data!H2056</f>
        <v>Present</v>
      </c>
      <c r="K2056" s="15">
        <f>IF(Raw_Data!I2056="","",TIMEVALUE(Raw_Data!I2056))</f>
        <v>0.4201388888888889</v>
      </c>
      <c r="L2056" s="15">
        <f>IF(Raw_Data!J2056="","",TIMEVALUE(Raw_Data!J2056))</f>
        <v>0.80347222222222225</v>
      </c>
      <c r="M2056" s="13">
        <f>Raw_Data!K2056</f>
        <v>9.1999999999999993</v>
      </c>
      <c r="N2056" s="13">
        <f>Raw_Data!L2056</f>
        <v>25</v>
      </c>
      <c r="O2056" s="13">
        <f>Raw_Data!M2056</f>
        <v>24</v>
      </c>
      <c r="P2056" s="13">
        <f t="shared" si="130"/>
        <v>1</v>
      </c>
      <c r="Q2056" s="13">
        <f>Raw_Data!O2056</f>
        <v>25</v>
      </c>
      <c r="R2056" s="16">
        <f t="shared" si="131"/>
        <v>96</v>
      </c>
      <c r="S2056" s="16">
        <f>Raw_Data!Q2056</f>
        <v>96</v>
      </c>
      <c r="T2056" s="17">
        <f>Raw_Data!R2056</f>
        <v>1.2</v>
      </c>
      <c r="U2056" s="13" t="str">
        <f>Raw_Data!S2056</f>
        <v>Low</v>
      </c>
      <c r="V2056" s="13" t="str">
        <f>Raw_Data!T2056</f>
        <v>In Progress</v>
      </c>
    </row>
    <row r="2057" spans="1:22" x14ac:dyDescent="0.3">
      <c r="A2057" s="13" t="str">
        <f>Raw_Data!A2057</f>
        <v>EMP016</v>
      </c>
      <c r="B2057" s="13" t="str">
        <f>Raw_Data!B2057</f>
        <v>Pooja Saha</v>
      </c>
      <c r="C2057" s="13" t="str">
        <f>Raw_Data!C2057</f>
        <v>Operations</v>
      </c>
      <c r="D2057" s="13" t="str">
        <f>Raw_Data!D2057</f>
        <v>Process Executive</v>
      </c>
      <c r="E2057" s="13" t="str">
        <f>Raw_Data!E2057</f>
        <v>Durgapur</v>
      </c>
      <c r="F2057" s="13" t="str">
        <f>Raw_Data!F2057</f>
        <v>Amit Roy</v>
      </c>
      <c r="G2057" s="14">
        <f>DATE(VALUE(RIGHT(Raw_Data!G2057,4)),VALUE(MID(Raw_Data!G2057,4,2)),VALUE(LEFT(Raw_Data!G2057,2)))</f>
        <v>46232</v>
      </c>
      <c r="H2057" s="13" t="str">
        <f t="shared" si="128"/>
        <v>Jul-2026</v>
      </c>
      <c r="I2057" s="13" t="str">
        <f t="shared" si="129"/>
        <v>Wed</v>
      </c>
      <c r="J2057" s="13" t="str">
        <f>Raw_Data!H2057</f>
        <v>Present</v>
      </c>
      <c r="K2057" s="15">
        <f>IF(Raw_Data!I2057="","",TIMEVALUE(Raw_Data!I2057))</f>
        <v>0.38333333333333336</v>
      </c>
      <c r="L2057" s="15">
        <f>IF(Raw_Data!J2057="","",TIMEVALUE(Raw_Data!J2057))</f>
        <v>0.69513888888888886</v>
      </c>
      <c r="M2057" s="13">
        <f>Raw_Data!K2057</f>
        <v>7.49</v>
      </c>
      <c r="N2057" s="13">
        <f>Raw_Data!L2057</f>
        <v>23</v>
      </c>
      <c r="O2057" s="13">
        <f>Raw_Data!M2057</f>
        <v>21</v>
      </c>
      <c r="P2057" s="13">
        <f t="shared" si="130"/>
        <v>2</v>
      </c>
      <c r="Q2057" s="13">
        <f>Raw_Data!O2057</f>
        <v>23</v>
      </c>
      <c r="R2057" s="16">
        <f t="shared" si="131"/>
        <v>91.304347826086953</v>
      </c>
      <c r="S2057" s="16">
        <f>Raw_Data!Q2057</f>
        <v>91.3</v>
      </c>
      <c r="T2057" s="17">
        <f>Raw_Data!R2057</f>
        <v>0</v>
      </c>
      <c r="U2057" s="13" t="str">
        <f>Raw_Data!S2057</f>
        <v>Medium</v>
      </c>
      <c r="V2057" s="13" t="str">
        <f>Raw_Data!T2057</f>
        <v>In Progress</v>
      </c>
    </row>
    <row r="2058" spans="1:22" x14ac:dyDescent="0.3">
      <c r="A2058" s="13" t="str">
        <f>Raw_Data!A2058</f>
        <v>EMP017</v>
      </c>
      <c r="B2058" s="13" t="str">
        <f>Raw_Data!B2058</f>
        <v>Abhishek Paul</v>
      </c>
      <c r="C2058" s="13" t="str">
        <f>Raw_Data!C2058</f>
        <v>Operations</v>
      </c>
      <c r="D2058" s="13" t="str">
        <f>Raw_Data!D2058</f>
        <v>Process Executive</v>
      </c>
      <c r="E2058" s="13" t="str">
        <f>Raw_Data!E2058</f>
        <v>Durgapur</v>
      </c>
      <c r="F2058" s="13" t="str">
        <f>Raw_Data!F2058</f>
        <v>Amit Roy</v>
      </c>
      <c r="G2058" s="14">
        <f>DATE(VALUE(RIGHT(Raw_Data!G2058,4)),VALUE(MID(Raw_Data!G2058,4,2)),VALUE(LEFT(Raw_Data!G2058,2)))</f>
        <v>46232</v>
      </c>
      <c r="H2058" s="13" t="str">
        <f t="shared" si="128"/>
        <v>Jul-2026</v>
      </c>
      <c r="I2058" s="13" t="str">
        <f t="shared" si="129"/>
        <v>Wed</v>
      </c>
      <c r="J2058" s="13" t="str">
        <f>Raw_Data!H2058</f>
        <v>Present</v>
      </c>
      <c r="K2058" s="15">
        <f>IF(Raw_Data!I2058="","",TIMEVALUE(Raw_Data!I2058))</f>
        <v>0.42083333333333334</v>
      </c>
      <c r="L2058" s="15">
        <f>IF(Raw_Data!J2058="","",TIMEVALUE(Raw_Data!J2058))</f>
        <v>0.73888888888888893</v>
      </c>
      <c r="M2058" s="13">
        <f>Raw_Data!K2058</f>
        <v>7.64</v>
      </c>
      <c r="N2058" s="13">
        <f>Raw_Data!L2058</f>
        <v>25</v>
      </c>
      <c r="O2058" s="13">
        <f>Raw_Data!M2058</f>
        <v>17</v>
      </c>
      <c r="P2058" s="13">
        <f t="shared" si="130"/>
        <v>8</v>
      </c>
      <c r="Q2058" s="13">
        <f>Raw_Data!O2058</f>
        <v>25</v>
      </c>
      <c r="R2058" s="16">
        <f t="shared" si="131"/>
        <v>68</v>
      </c>
      <c r="S2058" s="16">
        <f>Raw_Data!Q2058</f>
        <v>68</v>
      </c>
      <c r="T2058" s="17">
        <f>Raw_Data!R2058</f>
        <v>0</v>
      </c>
      <c r="U2058" s="13" t="str">
        <f>Raw_Data!S2058</f>
        <v>High</v>
      </c>
      <c r="V2058" s="13" t="str">
        <f>Raw_Data!T2058</f>
        <v>Backlog</v>
      </c>
    </row>
    <row r="2059" spans="1:22" x14ac:dyDescent="0.3">
      <c r="A2059" s="13" t="str">
        <f>Raw_Data!A2059</f>
        <v>EMP018</v>
      </c>
      <c r="B2059" s="13" t="str">
        <f>Raw_Data!B2059</f>
        <v>Nandini Ghosh</v>
      </c>
      <c r="C2059" s="13" t="str">
        <f>Raw_Data!C2059</f>
        <v>Finance</v>
      </c>
      <c r="D2059" s="13" t="str">
        <f>Raw_Data!D2059</f>
        <v>Finance Executive</v>
      </c>
      <c r="E2059" s="13" t="str">
        <f>Raw_Data!E2059</f>
        <v>Durgapur</v>
      </c>
      <c r="F2059" s="13" t="str">
        <f>Raw_Data!F2059</f>
        <v>Neha Sen</v>
      </c>
      <c r="G2059" s="14">
        <f>DATE(VALUE(RIGHT(Raw_Data!G2059,4)),VALUE(MID(Raw_Data!G2059,4,2)),VALUE(LEFT(Raw_Data!G2059,2)))</f>
        <v>46232</v>
      </c>
      <c r="H2059" s="13" t="str">
        <f t="shared" si="128"/>
        <v>Jul-2026</v>
      </c>
      <c r="I2059" s="13" t="str">
        <f t="shared" si="129"/>
        <v>Wed</v>
      </c>
      <c r="J2059" s="13" t="str">
        <f>Raw_Data!H2059</f>
        <v>Present</v>
      </c>
      <c r="K2059" s="15">
        <f>IF(Raw_Data!I2059="","",TIMEVALUE(Raw_Data!I2059))</f>
        <v>0.37916666666666665</v>
      </c>
      <c r="L2059" s="15">
        <f>IF(Raw_Data!J2059="","",TIMEVALUE(Raw_Data!J2059))</f>
        <v>0.75486111111111109</v>
      </c>
      <c r="M2059" s="13">
        <f>Raw_Data!K2059</f>
        <v>9.02</v>
      </c>
      <c r="N2059" s="13">
        <f>Raw_Data!L2059</f>
        <v>15</v>
      </c>
      <c r="O2059" s="13">
        <f>Raw_Data!M2059</f>
        <v>14</v>
      </c>
      <c r="P2059" s="13">
        <f t="shared" si="130"/>
        <v>1</v>
      </c>
      <c r="Q2059" s="13">
        <f>Raw_Data!O2059</f>
        <v>15</v>
      </c>
      <c r="R2059" s="16">
        <f t="shared" si="131"/>
        <v>93.333333333333329</v>
      </c>
      <c r="S2059" s="16">
        <f>Raw_Data!Q2059</f>
        <v>93.3</v>
      </c>
      <c r="T2059" s="17">
        <f>Raw_Data!R2059</f>
        <v>1.02</v>
      </c>
      <c r="U2059" s="13" t="str">
        <f>Raw_Data!S2059</f>
        <v>Low</v>
      </c>
      <c r="V2059" s="13" t="str">
        <f>Raw_Data!T2059</f>
        <v>In Progress</v>
      </c>
    </row>
    <row r="2060" spans="1:22" x14ac:dyDescent="0.3">
      <c r="A2060" s="13" t="str">
        <f>Raw_Data!A2060</f>
        <v>EMP019</v>
      </c>
      <c r="B2060" s="13" t="str">
        <f>Raw_Data!B2060</f>
        <v>Manish Kumar</v>
      </c>
      <c r="C2060" s="13" t="str">
        <f>Raw_Data!C2060</f>
        <v>Sales</v>
      </c>
      <c r="D2060" s="13" t="str">
        <f>Raw_Data!D2060</f>
        <v>Sales Executive</v>
      </c>
      <c r="E2060" s="13" t="str">
        <f>Raw_Data!E2060</f>
        <v>Durgapur</v>
      </c>
      <c r="F2060" s="13" t="str">
        <f>Raw_Data!F2060</f>
        <v>Sourav Das</v>
      </c>
      <c r="G2060" s="14">
        <f>DATE(VALUE(RIGHT(Raw_Data!G2060,4)),VALUE(MID(Raw_Data!G2060,4,2)),VALUE(LEFT(Raw_Data!G2060,2)))</f>
        <v>46232</v>
      </c>
      <c r="H2060" s="13" t="str">
        <f t="shared" si="128"/>
        <v>Jul-2026</v>
      </c>
      <c r="I2060" s="13" t="str">
        <f t="shared" si="129"/>
        <v>Wed</v>
      </c>
      <c r="J2060" s="13" t="str">
        <f>Raw_Data!H2060</f>
        <v>Present</v>
      </c>
      <c r="K2060" s="15">
        <f>IF(Raw_Data!I2060="","",TIMEVALUE(Raw_Data!I2060))</f>
        <v>0.38263888888888886</v>
      </c>
      <c r="L2060" s="15">
        <f>IF(Raw_Data!J2060="","",TIMEVALUE(Raw_Data!J2060))</f>
        <v>0.72847222222222219</v>
      </c>
      <c r="M2060" s="13">
        <f>Raw_Data!K2060</f>
        <v>8.31</v>
      </c>
      <c r="N2060" s="13">
        <f>Raw_Data!L2060</f>
        <v>15</v>
      </c>
      <c r="O2060" s="13">
        <f>Raw_Data!M2060</f>
        <v>14</v>
      </c>
      <c r="P2060" s="13">
        <f t="shared" si="130"/>
        <v>1</v>
      </c>
      <c r="Q2060" s="13">
        <f>Raw_Data!O2060</f>
        <v>15</v>
      </c>
      <c r="R2060" s="16">
        <f t="shared" si="131"/>
        <v>93.333333333333329</v>
      </c>
      <c r="S2060" s="16">
        <f>Raw_Data!Q2060</f>
        <v>93.3</v>
      </c>
      <c r="T2060" s="17">
        <f>Raw_Data!R2060</f>
        <v>0.31</v>
      </c>
      <c r="U2060" s="13" t="str">
        <f>Raw_Data!S2060</f>
        <v>Low</v>
      </c>
      <c r="V2060" s="13" t="str">
        <f>Raw_Data!T2060</f>
        <v>In Progress</v>
      </c>
    </row>
    <row r="2061" spans="1:22" x14ac:dyDescent="0.3">
      <c r="A2061" s="13" t="str">
        <f>Raw_Data!A2061</f>
        <v>EMP020</v>
      </c>
      <c r="B2061" s="13" t="str">
        <f>Raw_Data!B2061</f>
        <v>Riya Chatterjee</v>
      </c>
      <c r="C2061" s="13" t="str">
        <f>Raw_Data!C2061</f>
        <v>Customer Support</v>
      </c>
      <c r="D2061" s="13" t="str">
        <f>Raw_Data!D2061</f>
        <v>Support Executive</v>
      </c>
      <c r="E2061" s="13" t="str">
        <f>Raw_Data!E2061</f>
        <v>Durgapur</v>
      </c>
      <c r="F2061" s="13" t="str">
        <f>Raw_Data!F2061</f>
        <v>Ritu Ghosh</v>
      </c>
      <c r="G2061" s="14">
        <f>DATE(VALUE(RIGHT(Raw_Data!G2061,4)),VALUE(MID(Raw_Data!G2061,4,2)),VALUE(LEFT(Raw_Data!G2061,2)))</f>
        <v>46232</v>
      </c>
      <c r="H2061" s="13" t="str">
        <f t="shared" si="128"/>
        <v>Jul-2026</v>
      </c>
      <c r="I2061" s="13" t="str">
        <f t="shared" si="129"/>
        <v>Wed</v>
      </c>
      <c r="J2061" s="13" t="str">
        <f>Raw_Data!H2061</f>
        <v>Present</v>
      </c>
      <c r="K2061" s="15">
        <f>IF(Raw_Data!I2061="","",TIMEVALUE(Raw_Data!I2061))</f>
        <v>0.37916666666666665</v>
      </c>
      <c r="L2061" s="15">
        <f>IF(Raw_Data!J2061="","",TIMEVALUE(Raw_Data!J2061))</f>
        <v>0.72986111111111107</v>
      </c>
      <c r="M2061" s="13">
        <f>Raw_Data!K2061</f>
        <v>8.43</v>
      </c>
      <c r="N2061" s="13">
        <f>Raw_Data!L2061</f>
        <v>26</v>
      </c>
      <c r="O2061" s="13">
        <f>Raw_Data!M2061</f>
        <v>19</v>
      </c>
      <c r="P2061" s="13">
        <f t="shared" si="130"/>
        <v>7</v>
      </c>
      <c r="Q2061" s="13">
        <f>Raw_Data!O2061</f>
        <v>26</v>
      </c>
      <c r="R2061" s="16">
        <f t="shared" si="131"/>
        <v>73.076923076923066</v>
      </c>
      <c r="S2061" s="16">
        <f>Raw_Data!Q2061</f>
        <v>73.099999999999994</v>
      </c>
      <c r="T2061" s="17">
        <f>Raw_Data!R2061</f>
        <v>0.43</v>
      </c>
      <c r="U2061" s="13" t="str">
        <f>Raw_Data!S2061</f>
        <v>Low</v>
      </c>
      <c r="V2061" s="13" t="str">
        <f>Raw_Data!T2061</f>
        <v>Pending</v>
      </c>
    </row>
    <row r="2062" spans="1:22" x14ac:dyDescent="0.3">
      <c r="A2062" s="13" t="str">
        <f>Raw_Data!A2062</f>
        <v>EMP001</v>
      </c>
      <c r="B2062" s="13" t="str">
        <f>Raw_Data!B2062</f>
        <v>Aarav Sharma</v>
      </c>
      <c r="C2062" s="13" t="str">
        <f>Raw_Data!C2062</f>
        <v>Operations</v>
      </c>
      <c r="D2062" s="13" t="str">
        <f>Raw_Data!D2062</f>
        <v>MIS Executive</v>
      </c>
      <c r="E2062" s="13" t="str">
        <f>Raw_Data!E2062</f>
        <v>Kolkata</v>
      </c>
      <c r="F2062" s="13" t="str">
        <f>Raw_Data!F2062</f>
        <v>Amit Roy</v>
      </c>
      <c r="G2062" s="14">
        <f>DATE(VALUE(RIGHT(Raw_Data!G2062,4)),VALUE(MID(Raw_Data!G2062,4,2)),VALUE(LEFT(Raw_Data!G2062,2)))</f>
        <v>46233</v>
      </c>
      <c r="H2062" s="13" t="str">
        <f t="shared" si="128"/>
        <v>Jul-2026</v>
      </c>
      <c r="I2062" s="13" t="str">
        <f t="shared" si="129"/>
        <v>Thu</v>
      </c>
      <c r="J2062" s="13" t="str">
        <f>Raw_Data!H2062</f>
        <v>Present</v>
      </c>
      <c r="K2062" s="15">
        <f>IF(Raw_Data!I2062="","",TIMEVALUE(Raw_Data!I2062))</f>
        <v>0.4236111111111111</v>
      </c>
      <c r="L2062" s="15">
        <f>IF(Raw_Data!J2062="","",TIMEVALUE(Raw_Data!J2062))</f>
        <v>0.76944444444444449</v>
      </c>
      <c r="M2062" s="13">
        <f>Raw_Data!K2062</f>
        <v>8.3000000000000007</v>
      </c>
      <c r="N2062" s="13">
        <f>Raw_Data!L2062</f>
        <v>27</v>
      </c>
      <c r="O2062" s="13">
        <f>Raw_Data!M2062</f>
        <v>22</v>
      </c>
      <c r="P2062" s="13">
        <f t="shared" si="130"/>
        <v>5</v>
      </c>
      <c r="Q2062" s="13">
        <f>Raw_Data!O2062</f>
        <v>27</v>
      </c>
      <c r="R2062" s="16">
        <f t="shared" si="131"/>
        <v>81.481481481481481</v>
      </c>
      <c r="S2062" s="16">
        <f>Raw_Data!Q2062</f>
        <v>81.5</v>
      </c>
      <c r="T2062" s="17">
        <f>Raw_Data!R2062</f>
        <v>0.3</v>
      </c>
      <c r="U2062" s="13" t="str">
        <f>Raw_Data!S2062</f>
        <v>Medium</v>
      </c>
      <c r="V2062" s="13" t="str">
        <f>Raw_Data!T2062</f>
        <v>Pending</v>
      </c>
    </row>
    <row r="2063" spans="1:22" x14ac:dyDescent="0.3">
      <c r="A2063" s="13" t="str">
        <f>Raw_Data!A2063</f>
        <v>EMP002</v>
      </c>
      <c r="B2063" s="13" t="str">
        <f>Raw_Data!B2063</f>
        <v>Priya Singh</v>
      </c>
      <c r="C2063" s="13" t="str">
        <f>Raw_Data!C2063</f>
        <v>Operations</v>
      </c>
      <c r="D2063" s="13" t="str">
        <f>Raw_Data!D2063</f>
        <v>Process Executive</v>
      </c>
      <c r="E2063" s="13" t="str">
        <f>Raw_Data!E2063</f>
        <v>Kolkata</v>
      </c>
      <c r="F2063" s="13" t="str">
        <f>Raw_Data!F2063</f>
        <v>Amit Roy</v>
      </c>
      <c r="G2063" s="14">
        <f>DATE(VALUE(RIGHT(Raw_Data!G2063,4)),VALUE(MID(Raw_Data!G2063,4,2)),VALUE(LEFT(Raw_Data!G2063,2)))</f>
        <v>46233</v>
      </c>
      <c r="H2063" s="13" t="str">
        <f t="shared" si="128"/>
        <v>Jul-2026</v>
      </c>
      <c r="I2063" s="13" t="str">
        <f t="shared" si="129"/>
        <v>Thu</v>
      </c>
      <c r="J2063" s="13" t="str">
        <f>Raw_Data!H2063</f>
        <v>Late</v>
      </c>
      <c r="K2063" s="15">
        <f>IF(Raw_Data!I2063="","",TIMEVALUE(Raw_Data!I2063))</f>
        <v>0.4284722222222222</v>
      </c>
      <c r="L2063" s="15">
        <f>IF(Raw_Data!J2063="","",TIMEVALUE(Raw_Data!J2063))</f>
        <v>0.78749999999999998</v>
      </c>
      <c r="M2063" s="13">
        <f>Raw_Data!K2063</f>
        <v>8.6300000000000008</v>
      </c>
      <c r="N2063" s="13">
        <f>Raw_Data!L2063</f>
        <v>26</v>
      </c>
      <c r="O2063" s="13">
        <f>Raw_Data!M2063</f>
        <v>26</v>
      </c>
      <c r="P2063" s="13">
        <f t="shared" si="130"/>
        <v>0</v>
      </c>
      <c r="Q2063" s="13">
        <f>Raw_Data!O2063</f>
        <v>26</v>
      </c>
      <c r="R2063" s="16">
        <f t="shared" si="131"/>
        <v>100</v>
      </c>
      <c r="S2063" s="16">
        <f>Raw_Data!Q2063</f>
        <v>100</v>
      </c>
      <c r="T2063" s="17">
        <f>Raw_Data!R2063</f>
        <v>0.63</v>
      </c>
      <c r="U2063" s="13" t="str">
        <f>Raw_Data!S2063</f>
        <v>Low</v>
      </c>
      <c r="V2063" s="13" t="str">
        <f>Raw_Data!T2063</f>
        <v>Closed</v>
      </c>
    </row>
    <row r="2064" spans="1:22" x14ac:dyDescent="0.3">
      <c r="A2064" s="13" t="str">
        <f>Raw_Data!A2064</f>
        <v>EMP003</v>
      </c>
      <c r="B2064" s="13" t="str">
        <f>Raw_Data!B2064</f>
        <v>Rahul Verma</v>
      </c>
      <c r="C2064" s="13" t="str">
        <f>Raw_Data!C2064</f>
        <v>Operations</v>
      </c>
      <c r="D2064" s="13" t="str">
        <f>Raw_Data!D2064</f>
        <v>Process Executive</v>
      </c>
      <c r="E2064" s="13" t="str">
        <f>Raw_Data!E2064</f>
        <v>Kolkata</v>
      </c>
      <c r="F2064" s="13" t="str">
        <f>Raw_Data!F2064</f>
        <v>Amit Roy</v>
      </c>
      <c r="G2064" s="14">
        <f>DATE(VALUE(RIGHT(Raw_Data!G2064,4)),VALUE(MID(Raw_Data!G2064,4,2)),VALUE(LEFT(Raw_Data!G2064,2)))</f>
        <v>46233</v>
      </c>
      <c r="H2064" s="13" t="str">
        <f t="shared" si="128"/>
        <v>Jul-2026</v>
      </c>
      <c r="I2064" s="13" t="str">
        <f t="shared" si="129"/>
        <v>Thu</v>
      </c>
      <c r="J2064" s="13" t="str">
        <f>Raw_Data!H2064</f>
        <v>Present</v>
      </c>
      <c r="K2064" s="15">
        <f>IF(Raw_Data!I2064="","",TIMEVALUE(Raw_Data!I2064))</f>
        <v>0.375</v>
      </c>
      <c r="L2064" s="15">
        <f>IF(Raw_Data!J2064="","",TIMEVALUE(Raw_Data!J2064))</f>
        <v>0.76041666666666663</v>
      </c>
      <c r="M2064" s="13">
        <f>Raw_Data!K2064</f>
        <v>9.25</v>
      </c>
      <c r="N2064" s="13">
        <f>Raw_Data!L2064</f>
        <v>16</v>
      </c>
      <c r="O2064" s="13">
        <f>Raw_Data!M2064</f>
        <v>14</v>
      </c>
      <c r="P2064" s="13">
        <f t="shared" si="130"/>
        <v>2</v>
      </c>
      <c r="Q2064" s="13">
        <f>Raw_Data!O2064</f>
        <v>16</v>
      </c>
      <c r="R2064" s="16">
        <f t="shared" si="131"/>
        <v>87.5</v>
      </c>
      <c r="S2064" s="16">
        <f>Raw_Data!Q2064</f>
        <v>87.5</v>
      </c>
      <c r="T2064" s="17">
        <f>Raw_Data!R2064</f>
        <v>1.25</v>
      </c>
      <c r="U2064" s="13" t="str">
        <f>Raw_Data!S2064</f>
        <v>High</v>
      </c>
      <c r="V2064" s="13" t="str">
        <f>Raw_Data!T2064</f>
        <v>In Progress</v>
      </c>
    </row>
    <row r="2065" spans="1:22" x14ac:dyDescent="0.3">
      <c r="A2065" s="13" t="str">
        <f>Raw_Data!A2065</f>
        <v>EMP004</v>
      </c>
      <c r="B2065" s="13" t="str">
        <f>Raw_Data!B2065</f>
        <v>Sneha Das</v>
      </c>
      <c r="C2065" s="13" t="str">
        <f>Raw_Data!C2065</f>
        <v>Operations</v>
      </c>
      <c r="D2065" s="13" t="str">
        <f>Raw_Data!D2065</f>
        <v>Senior Executive</v>
      </c>
      <c r="E2065" s="13" t="str">
        <f>Raw_Data!E2065</f>
        <v>Kolkata</v>
      </c>
      <c r="F2065" s="13" t="str">
        <f>Raw_Data!F2065</f>
        <v>Amit Roy</v>
      </c>
      <c r="G2065" s="14">
        <f>DATE(VALUE(RIGHT(Raw_Data!G2065,4)),VALUE(MID(Raw_Data!G2065,4,2)),VALUE(LEFT(Raw_Data!G2065,2)))</f>
        <v>46233</v>
      </c>
      <c r="H2065" s="13" t="str">
        <f t="shared" si="128"/>
        <v>Jul-2026</v>
      </c>
      <c r="I2065" s="13" t="str">
        <f t="shared" si="129"/>
        <v>Thu</v>
      </c>
      <c r="J2065" s="13" t="str">
        <f>Raw_Data!H2065</f>
        <v>Late</v>
      </c>
      <c r="K2065" s="15">
        <f>IF(Raw_Data!I2065="","",TIMEVALUE(Raw_Data!I2065))</f>
        <v>0.42291666666666666</v>
      </c>
      <c r="L2065" s="15">
        <f>IF(Raw_Data!J2065="","",TIMEVALUE(Raw_Data!J2065))</f>
        <v>0.76736111111111116</v>
      </c>
      <c r="M2065" s="13">
        <f>Raw_Data!K2065</f>
        <v>8.27</v>
      </c>
      <c r="N2065" s="13">
        <f>Raw_Data!L2065</f>
        <v>22</v>
      </c>
      <c r="O2065" s="13">
        <f>Raw_Data!M2065</f>
        <v>16</v>
      </c>
      <c r="P2065" s="13">
        <f t="shared" si="130"/>
        <v>6</v>
      </c>
      <c r="Q2065" s="13">
        <f>Raw_Data!O2065</f>
        <v>22</v>
      </c>
      <c r="R2065" s="16">
        <f t="shared" si="131"/>
        <v>72.727272727272734</v>
      </c>
      <c r="S2065" s="16">
        <f>Raw_Data!Q2065</f>
        <v>72.7</v>
      </c>
      <c r="T2065" s="17">
        <f>Raw_Data!R2065</f>
        <v>0.27</v>
      </c>
      <c r="U2065" s="13" t="str">
        <f>Raw_Data!S2065</f>
        <v>Medium</v>
      </c>
      <c r="V2065" s="13" t="str">
        <f>Raw_Data!T2065</f>
        <v>Pending</v>
      </c>
    </row>
    <row r="2066" spans="1:22" x14ac:dyDescent="0.3">
      <c r="A2066" s="13" t="str">
        <f>Raw_Data!A2066</f>
        <v>EMP005</v>
      </c>
      <c r="B2066" s="13" t="str">
        <f>Raw_Data!B2066</f>
        <v>Vikram Patel</v>
      </c>
      <c r="C2066" s="13" t="str">
        <f>Raw_Data!C2066</f>
        <v>Operations</v>
      </c>
      <c r="D2066" s="13" t="str">
        <f>Raw_Data!D2066</f>
        <v>Process Executive</v>
      </c>
      <c r="E2066" s="13" t="str">
        <f>Raw_Data!E2066</f>
        <v>Kolkata</v>
      </c>
      <c r="F2066" s="13" t="str">
        <f>Raw_Data!F2066</f>
        <v>Amit Roy</v>
      </c>
      <c r="G2066" s="14">
        <f>DATE(VALUE(RIGHT(Raw_Data!G2066,4)),VALUE(MID(Raw_Data!G2066,4,2)),VALUE(LEFT(Raw_Data!G2066,2)))</f>
        <v>46233</v>
      </c>
      <c r="H2066" s="13" t="str">
        <f t="shared" si="128"/>
        <v>Jul-2026</v>
      </c>
      <c r="I2066" s="13" t="str">
        <f t="shared" si="129"/>
        <v>Thu</v>
      </c>
      <c r="J2066" s="13" t="str">
        <f>Raw_Data!H2066</f>
        <v>Present</v>
      </c>
      <c r="K2066" s="15">
        <f>IF(Raw_Data!I2066="","",TIMEVALUE(Raw_Data!I2066))</f>
        <v>0.42430555555555555</v>
      </c>
      <c r="L2066" s="15">
        <f>IF(Raw_Data!J2066="","",TIMEVALUE(Raw_Data!J2066))</f>
        <v>0.73124999999999996</v>
      </c>
      <c r="M2066" s="13">
        <f>Raw_Data!K2066</f>
        <v>7.38</v>
      </c>
      <c r="N2066" s="13">
        <f>Raw_Data!L2066</f>
        <v>11</v>
      </c>
      <c r="O2066" s="13">
        <f>Raw_Data!M2066</f>
        <v>9</v>
      </c>
      <c r="P2066" s="13">
        <f t="shared" si="130"/>
        <v>2</v>
      </c>
      <c r="Q2066" s="13">
        <f>Raw_Data!O2066</f>
        <v>11</v>
      </c>
      <c r="R2066" s="16">
        <f t="shared" si="131"/>
        <v>81.818181818181827</v>
      </c>
      <c r="S2066" s="16">
        <f>Raw_Data!Q2066</f>
        <v>81.8</v>
      </c>
      <c r="T2066" s="17">
        <f>Raw_Data!R2066</f>
        <v>0</v>
      </c>
      <c r="U2066" s="13" t="str">
        <f>Raw_Data!S2066</f>
        <v>Low</v>
      </c>
      <c r="V2066" s="13" t="str">
        <f>Raw_Data!T2066</f>
        <v>In Progress</v>
      </c>
    </row>
    <row r="2067" spans="1:22" x14ac:dyDescent="0.3">
      <c r="A2067" s="13" t="str">
        <f>Raw_Data!A2067</f>
        <v>EMP006</v>
      </c>
      <c r="B2067" s="13" t="str">
        <f>Raw_Data!B2067</f>
        <v>Ananya Gupta</v>
      </c>
      <c r="C2067" s="13" t="str">
        <f>Raw_Data!C2067</f>
        <v>Finance</v>
      </c>
      <c r="D2067" s="13" t="str">
        <f>Raw_Data!D2067</f>
        <v>Finance Executive</v>
      </c>
      <c r="E2067" s="13" t="str">
        <f>Raw_Data!E2067</f>
        <v>Kolkata</v>
      </c>
      <c r="F2067" s="13" t="str">
        <f>Raw_Data!F2067</f>
        <v>Neha Sen</v>
      </c>
      <c r="G2067" s="14">
        <f>DATE(VALUE(RIGHT(Raw_Data!G2067,4)),VALUE(MID(Raw_Data!G2067,4,2)),VALUE(LEFT(Raw_Data!G2067,2)))</f>
        <v>46233</v>
      </c>
      <c r="H2067" s="13" t="str">
        <f t="shared" si="128"/>
        <v>Jul-2026</v>
      </c>
      <c r="I2067" s="13" t="str">
        <f t="shared" si="129"/>
        <v>Thu</v>
      </c>
      <c r="J2067" s="13" t="str">
        <f>Raw_Data!H2067</f>
        <v>Present</v>
      </c>
      <c r="K2067" s="15">
        <f>IF(Raw_Data!I2067="","",TIMEVALUE(Raw_Data!I2067))</f>
        <v>0.38124999999999998</v>
      </c>
      <c r="L2067" s="15">
        <f>IF(Raw_Data!J2067="","",TIMEVALUE(Raw_Data!J2067))</f>
        <v>0.69513888888888886</v>
      </c>
      <c r="M2067" s="13">
        <f>Raw_Data!K2067</f>
        <v>7.54</v>
      </c>
      <c r="N2067" s="13">
        <f>Raw_Data!L2067</f>
        <v>5</v>
      </c>
      <c r="O2067" s="13">
        <f>Raw_Data!M2067</f>
        <v>5</v>
      </c>
      <c r="P2067" s="13">
        <f t="shared" si="130"/>
        <v>0</v>
      </c>
      <c r="Q2067" s="13">
        <f>Raw_Data!O2067</f>
        <v>5</v>
      </c>
      <c r="R2067" s="16">
        <f t="shared" si="131"/>
        <v>100</v>
      </c>
      <c r="S2067" s="16">
        <f>Raw_Data!Q2067</f>
        <v>100</v>
      </c>
      <c r="T2067" s="17">
        <f>Raw_Data!R2067</f>
        <v>0</v>
      </c>
      <c r="U2067" s="13" t="str">
        <f>Raw_Data!S2067</f>
        <v>Low</v>
      </c>
      <c r="V2067" s="13" t="str">
        <f>Raw_Data!T2067</f>
        <v>Closed</v>
      </c>
    </row>
    <row r="2068" spans="1:22" x14ac:dyDescent="0.3">
      <c r="A2068" s="13" t="str">
        <f>Raw_Data!A2068</f>
        <v>EMP007</v>
      </c>
      <c r="B2068" s="13" t="str">
        <f>Raw_Data!B2068</f>
        <v>Rohan Mehta</v>
      </c>
      <c r="C2068" s="13" t="str">
        <f>Raw_Data!C2068</f>
        <v>Finance</v>
      </c>
      <c r="D2068" s="13" t="str">
        <f>Raw_Data!D2068</f>
        <v>Accounts Executive</v>
      </c>
      <c r="E2068" s="13" t="str">
        <f>Raw_Data!E2068</f>
        <v>Kolkata</v>
      </c>
      <c r="F2068" s="13" t="str">
        <f>Raw_Data!F2068</f>
        <v>Neha Sen</v>
      </c>
      <c r="G2068" s="14">
        <f>DATE(VALUE(RIGHT(Raw_Data!G2068,4)),VALUE(MID(Raw_Data!G2068,4,2)),VALUE(LEFT(Raw_Data!G2068,2)))</f>
        <v>46233</v>
      </c>
      <c r="H2068" s="13" t="str">
        <f t="shared" si="128"/>
        <v>Jul-2026</v>
      </c>
      <c r="I2068" s="13" t="str">
        <f t="shared" si="129"/>
        <v>Thu</v>
      </c>
      <c r="J2068" s="13" t="str">
        <f>Raw_Data!H2068</f>
        <v>Late</v>
      </c>
      <c r="K2068" s="15">
        <f>IF(Raw_Data!I2068="","",TIMEVALUE(Raw_Data!I2068))</f>
        <v>0.43680555555555556</v>
      </c>
      <c r="L2068" s="15">
        <f>IF(Raw_Data!J2068="","",TIMEVALUE(Raw_Data!J2068))</f>
        <v>0.8</v>
      </c>
      <c r="M2068" s="13">
        <f>Raw_Data!K2068</f>
        <v>8.73</v>
      </c>
      <c r="N2068" s="13">
        <f>Raw_Data!L2068</f>
        <v>19</v>
      </c>
      <c r="O2068" s="13">
        <f>Raw_Data!M2068</f>
        <v>19</v>
      </c>
      <c r="P2068" s="13">
        <f t="shared" si="130"/>
        <v>0</v>
      </c>
      <c r="Q2068" s="13">
        <f>Raw_Data!O2068</f>
        <v>19</v>
      </c>
      <c r="R2068" s="16">
        <f t="shared" si="131"/>
        <v>100</v>
      </c>
      <c r="S2068" s="16">
        <f>Raw_Data!Q2068</f>
        <v>100</v>
      </c>
      <c r="T2068" s="17">
        <f>Raw_Data!R2068</f>
        <v>0.73</v>
      </c>
      <c r="U2068" s="13" t="str">
        <f>Raw_Data!S2068</f>
        <v>Low</v>
      </c>
      <c r="V2068" s="13" t="str">
        <f>Raw_Data!T2068</f>
        <v>Closed</v>
      </c>
    </row>
    <row r="2069" spans="1:22" x14ac:dyDescent="0.3">
      <c r="A2069" s="13" t="str">
        <f>Raw_Data!A2069</f>
        <v>EMP008</v>
      </c>
      <c r="B2069" s="13" t="str">
        <f>Raw_Data!B2069</f>
        <v>Ishita Roy</v>
      </c>
      <c r="C2069" s="13" t="str">
        <f>Raw_Data!C2069</f>
        <v>Finance</v>
      </c>
      <c r="D2069" s="13" t="str">
        <f>Raw_Data!D2069</f>
        <v>Finance Executive</v>
      </c>
      <c r="E2069" s="13" t="str">
        <f>Raw_Data!E2069</f>
        <v>Kolkata</v>
      </c>
      <c r="F2069" s="13" t="str">
        <f>Raw_Data!F2069</f>
        <v>Neha Sen</v>
      </c>
      <c r="G2069" s="14">
        <f>DATE(VALUE(RIGHT(Raw_Data!G2069,4)),VALUE(MID(Raw_Data!G2069,4,2)),VALUE(LEFT(Raw_Data!G2069,2)))</f>
        <v>46233</v>
      </c>
      <c r="H2069" s="13" t="str">
        <f t="shared" si="128"/>
        <v>Jul-2026</v>
      </c>
      <c r="I2069" s="13" t="str">
        <f t="shared" si="129"/>
        <v>Thu</v>
      </c>
      <c r="J2069" s="13" t="str">
        <f>Raw_Data!H2069</f>
        <v>Present</v>
      </c>
      <c r="K2069" s="15">
        <f>IF(Raw_Data!I2069="","",TIMEVALUE(Raw_Data!I2069))</f>
        <v>0.4201388888888889</v>
      </c>
      <c r="L2069" s="15">
        <f>IF(Raw_Data!J2069="","",TIMEVALUE(Raw_Data!J2069))</f>
        <v>0.72083333333333333</v>
      </c>
      <c r="M2069" s="13">
        <f>Raw_Data!K2069</f>
        <v>7.23</v>
      </c>
      <c r="N2069" s="13">
        <f>Raw_Data!L2069</f>
        <v>19</v>
      </c>
      <c r="O2069" s="13">
        <f>Raw_Data!M2069</f>
        <v>19</v>
      </c>
      <c r="P2069" s="13">
        <f t="shared" si="130"/>
        <v>0</v>
      </c>
      <c r="Q2069" s="13">
        <f>Raw_Data!O2069</f>
        <v>19</v>
      </c>
      <c r="R2069" s="16">
        <f t="shared" si="131"/>
        <v>100</v>
      </c>
      <c r="S2069" s="16">
        <f>Raw_Data!Q2069</f>
        <v>100</v>
      </c>
      <c r="T2069" s="17">
        <f>Raw_Data!R2069</f>
        <v>0</v>
      </c>
      <c r="U2069" s="13" t="str">
        <f>Raw_Data!S2069</f>
        <v>Low</v>
      </c>
      <c r="V2069" s="13" t="str">
        <f>Raw_Data!T2069</f>
        <v>Closed</v>
      </c>
    </row>
    <row r="2070" spans="1:22" x14ac:dyDescent="0.3">
      <c r="A2070" s="13" t="str">
        <f>Raw_Data!A2070</f>
        <v>EMP009</v>
      </c>
      <c r="B2070" s="13" t="str">
        <f>Raw_Data!B2070</f>
        <v>Arjun Nair</v>
      </c>
      <c r="C2070" s="13" t="str">
        <f>Raw_Data!C2070</f>
        <v>Sales</v>
      </c>
      <c r="D2070" s="13" t="str">
        <f>Raw_Data!D2070</f>
        <v>Sales Executive</v>
      </c>
      <c r="E2070" s="13" t="str">
        <f>Raw_Data!E2070</f>
        <v>Kolkata</v>
      </c>
      <c r="F2070" s="13" t="str">
        <f>Raw_Data!F2070</f>
        <v>Sourav Das</v>
      </c>
      <c r="G2070" s="14">
        <f>DATE(VALUE(RIGHT(Raw_Data!G2070,4)),VALUE(MID(Raw_Data!G2070,4,2)),VALUE(LEFT(Raw_Data!G2070,2)))</f>
        <v>46233</v>
      </c>
      <c r="H2070" s="13" t="str">
        <f t="shared" si="128"/>
        <v>Jul-2026</v>
      </c>
      <c r="I2070" s="13" t="str">
        <f t="shared" si="129"/>
        <v>Thu</v>
      </c>
      <c r="J2070" s="13" t="str">
        <f>Raw_Data!H2070</f>
        <v>Present</v>
      </c>
      <c r="K2070" s="15">
        <f>IF(Raw_Data!I2070="","",TIMEVALUE(Raw_Data!I2070))</f>
        <v>0.38055555555555554</v>
      </c>
      <c r="L2070" s="15">
        <f>IF(Raw_Data!J2070="","",TIMEVALUE(Raw_Data!J2070))</f>
        <v>0.68263888888888891</v>
      </c>
      <c r="M2070" s="13">
        <f>Raw_Data!K2070</f>
        <v>7.25</v>
      </c>
      <c r="N2070" s="13">
        <f>Raw_Data!L2070</f>
        <v>21</v>
      </c>
      <c r="O2070" s="13">
        <f>Raw_Data!M2070</f>
        <v>19</v>
      </c>
      <c r="P2070" s="13">
        <f t="shared" si="130"/>
        <v>2</v>
      </c>
      <c r="Q2070" s="13">
        <f>Raw_Data!O2070</f>
        <v>21</v>
      </c>
      <c r="R2070" s="16">
        <f t="shared" si="131"/>
        <v>90.476190476190482</v>
      </c>
      <c r="S2070" s="16">
        <f>Raw_Data!Q2070</f>
        <v>90.5</v>
      </c>
      <c r="T2070" s="17">
        <f>Raw_Data!R2070</f>
        <v>0</v>
      </c>
      <c r="U2070" s="13" t="str">
        <f>Raw_Data!S2070</f>
        <v>Low</v>
      </c>
      <c r="V2070" s="13" t="str">
        <f>Raw_Data!T2070</f>
        <v>In Progress</v>
      </c>
    </row>
    <row r="2071" spans="1:22" x14ac:dyDescent="0.3">
      <c r="A2071" s="13" t="str">
        <f>Raw_Data!A2071</f>
        <v>EMP010</v>
      </c>
      <c r="B2071" s="13" t="str">
        <f>Raw_Data!B2071</f>
        <v>Meera Kapoor</v>
      </c>
      <c r="C2071" s="13" t="str">
        <f>Raw_Data!C2071</f>
        <v>Sales</v>
      </c>
      <c r="D2071" s="13" t="str">
        <f>Raw_Data!D2071</f>
        <v>Sales Executive</v>
      </c>
      <c r="E2071" s="13" t="str">
        <f>Raw_Data!E2071</f>
        <v>Kolkata</v>
      </c>
      <c r="F2071" s="13" t="str">
        <f>Raw_Data!F2071</f>
        <v>Sourav Das</v>
      </c>
      <c r="G2071" s="14">
        <f>DATE(VALUE(RIGHT(Raw_Data!G2071,4)),VALUE(MID(Raw_Data!G2071,4,2)),VALUE(LEFT(Raw_Data!G2071,2)))</f>
        <v>46233</v>
      </c>
      <c r="H2071" s="13" t="str">
        <f t="shared" si="128"/>
        <v>Jul-2026</v>
      </c>
      <c r="I2071" s="13" t="str">
        <f t="shared" si="129"/>
        <v>Thu</v>
      </c>
      <c r="J2071" s="13" t="str">
        <f>Raw_Data!H2071</f>
        <v>Present</v>
      </c>
      <c r="K2071" s="15">
        <f>IF(Raw_Data!I2071="","",TIMEVALUE(Raw_Data!I2071))</f>
        <v>0.37638888888888888</v>
      </c>
      <c r="L2071" s="15">
        <f>IF(Raw_Data!J2071="","",TIMEVALUE(Raw_Data!J2071))</f>
        <v>0.71597222222222223</v>
      </c>
      <c r="M2071" s="13">
        <f>Raw_Data!K2071</f>
        <v>8.15</v>
      </c>
      <c r="N2071" s="13">
        <f>Raw_Data!L2071</f>
        <v>19</v>
      </c>
      <c r="O2071" s="13">
        <f>Raw_Data!M2071</f>
        <v>16</v>
      </c>
      <c r="P2071" s="13">
        <f t="shared" si="130"/>
        <v>3</v>
      </c>
      <c r="Q2071" s="13">
        <f>Raw_Data!O2071</f>
        <v>19</v>
      </c>
      <c r="R2071" s="16">
        <f t="shared" si="131"/>
        <v>84.210526315789465</v>
      </c>
      <c r="S2071" s="16">
        <f>Raw_Data!Q2071</f>
        <v>84.2</v>
      </c>
      <c r="T2071" s="17">
        <f>Raw_Data!R2071</f>
        <v>0.15</v>
      </c>
      <c r="U2071" s="13" t="str">
        <f>Raw_Data!S2071</f>
        <v>Medium</v>
      </c>
      <c r="V2071" s="13" t="str">
        <f>Raw_Data!T2071</f>
        <v>In Progress</v>
      </c>
    </row>
    <row r="2072" spans="1:22" x14ac:dyDescent="0.3">
      <c r="A2072" s="13" t="str">
        <f>Raw_Data!A2072</f>
        <v>EMP011</v>
      </c>
      <c r="B2072" s="13" t="str">
        <f>Raw_Data!B2072</f>
        <v>Karan Malhotra</v>
      </c>
      <c r="C2072" s="13" t="str">
        <f>Raw_Data!C2072</f>
        <v>Sales</v>
      </c>
      <c r="D2072" s="13" t="str">
        <f>Raw_Data!D2072</f>
        <v>Senior Executive</v>
      </c>
      <c r="E2072" s="13" t="str">
        <f>Raw_Data!E2072</f>
        <v>Kolkata</v>
      </c>
      <c r="F2072" s="13" t="str">
        <f>Raw_Data!F2072</f>
        <v>Sourav Das</v>
      </c>
      <c r="G2072" s="14">
        <f>DATE(VALUE(RIGHT(Raw_Data!G2072,4)),VALUE(MID(Raw_Data!G2072,4,2)),VALUE(LEFT(Raw_Data!G2072,2)))</f>
        <v>46233</v>
      </c>
      <c r="H2072" s="13" t="str">
        <f t="shared" si="128"/>
        <v>Jul-2026</v>
      </c>
      <c r="I2072" s="13" t="str">
        <f t="shared" si="129"/>
        <v>Thu</v>
      </c>
      <c r="J2072" s="13" t="str">
        <f>Raw_Data!H2072</f>
        <v>Present</v>
      </c>
      <c r="K2072" s="15">
        <f>IF(Raw_Data!I2072="","",TIMEVALUE(Raw_Data!I2072))</f>
        <v>0.38750000000000001</v>
      </c>
      <c r="L2072" s="15">
        <f>IF(Raw_Data!J2072="","",TIMEVALUE(Raw_Data!J2072))</f>
        <v>0.77708333333333335</v>
      </c>
      <c r="M2072" s="13">
        <f>Raw_Data!K2072</f>
        <v>9.35</v>
      </c>
      <c r="N2072" s="13">
        <f>Raw_Data!L2072</f>
        <v>20</v>
      </c>
      <c r="O2072" s="13">
        <f>Raw_Data!M2072</f>
        <v>18</v>
      </c>
      <c r="P2072" s="13">
        <f t="shared" si="130"/>
        <v>2</v>
      </c>
      <c r="Q2072" s="13">
        <f>Raw_Data!O2072</f>
        <v>20</v>
      </c>
      <c r="R2072" s="16">
        <f t="shared" si="131"/>
        <v>90</v>
      </c>
      <c r="S2072" s="16">
        <f>Raw_Data!Q2072</f>
        <v>90</v>
      </c>
      <c r="T2072" s="17">
        <f>Raw_Data!R2072</f>
        <v>1.35</v>
      </c>
      <c r="U2072" s="13" t="str">
        <f>Raw_Data!S2072</f>
        <v>High</v>
      </c>
      <c r="V2072" s="13" t="str">
        <f>Raw_Data!T2072</f>
        <v>In Progress</v>
      </c>
    </row>
    <row r="2073" spans="1:22" x14ac:dyDescent="0.3">
      <c r="A2073" s="13" t="str">
        <f>Raw_Data!A2073</f>
        <v>EMP012</v>
      </c>
      <c r="B2073" s="13" t="str">
        <f>Raw_Data!B2073</f>
        <v>Tanya Bose</v>
      </c>
      <c r="C2073" s="13" t="str">
        <f>Raw_Data!C2073</f>
        <v>HR</v>
      </c>
      <c r="D2073" s="13" t="str">
        <f>Raw_Data!D2073</f>
        <v>HR Executive</v>
      </c>
      <c r="E2073" s="13" t="str">
        <f>Raw_Data!E2073</f>
        <v>Kolkata</v>
      </c>
      <c r="F2073" s="13" t="str">
        <f>Raw_Data!F2073</f>
        <v>Ritu Ghosh</v>
      </c>
      <c r="G2073" s="14">
        <f>DATE(VALUE(RIGHT(Raw_Data!G2073,4)),VALUE(MID(Raw_Data!G2073,4,2)),VALUE(LEFT(Raw_Data!G2073,2)))</f>
        <v>46233</v>
      </c>
      <c r="H2073" s="13" t="str">
        <f t="shared" si="128"/>
        <v>Jul-2026</v>
      </c>
      <c r="I2073" s="13" t="str">
        <f t="shared" si="129"/>
        <v>Thu</v>
      </c>
      <c r="J2073" s="13" t="str">
        <f>Raw_Data!H2073</f>
        <v>Present</v>
      </c>
      <c r="K2073" s="15">
        <f>IF(Raw_Data!I2073="","",TIMEVALUE(Raw_Data!I2073))</f>
        <v>0.38541666666666669</v>
      </c>
      <c r="L2073" s="15">
        <f>IF(Raw_Data!J2073="","",TIMEVALUE(Raw_Data!J2073))</f>
        <v>0.7055555555555556</v>
      </c>
      <c r="M2073" s="13">
        <f>Raw_Data!K2073</f>
        <v>7.69</v>
      </c>
      <c r="N2073" s="13">
        <f>Raw_Data!L2073</f>
        <v>11</v>
      </c>
      <c r="O2073" s="13">
        <f>Raw_Data!M2073</f>
        <v>11</v>
      </c>
      <c r="P2073" s="13">
        <f t="shared" si="130"/>
        <v>0</v>
      </c>
      <c r="Q2073" s="13">
        <f>Raw_Data!O2073</f>
        <v>11</v>
      </c>
      <c r="R2073" s="16">
        <f t="shared" si="131"/>
        <v>100</v>
      </c>
      <c r="S2073" s="16">
        <f>Raw_Data!Q2073</f>
        <v>100</v>
      </c>
      <c r="T2073" s="17">
        <f>Raw_Data!R2073</f>
        <v>0</v>
      </c>
      <c r="U2073" s="13" t="str">
        <f>Raw_Data!S2073</f>
        <v>Low</v>
      </c>
      <c r="V2073" s="13" t="str">
        <f>Raw_Data!T2073</f>
        <v>Closed</v>
      </c>
    </row>
    <row r="2074" spans="1:22" x14ac:dyDescent="0.3">
      <c r="A2074" s="13" t="str">
        <f>Raw_Data!A2074</f>
        <v>EMP013</v>
      </c>
      <c r="B2074" s="13" t="str">
        <f>Raw_Data!B2074</f>
        <v>Aditya Jain</v>
      </c>
      <c r="C2074" s="13" t="str">
        <f>Raw_Data!C2074</f>
        <v>Customer Support</v>
      </c>
      <c r="D2074" s="13" t="str">
        <f>Raw_Data!D2074</f>
        <v>Support Executive</v>
      </c>
      <c r="E2074" s="13" t="str">
        <f>Raw_Data!E2074</f>
        <v>Kolkata</v>
      </c>
      <c r="F2074" s="13" t="str">
        <f>Raw_Data!F2074</f>
        <v>Ritu Ghosh</v>
      </c>
      <c r="G2074" s="14">
        <f>DATE(VALUE(RIGHT(Raw_Data!G2074,4)),VALUE(MID(Raw_Data!G2074,4,2)),VALUE(LEFT(Raw_Data!G2074,2)))</f>
        <v>46233</v>
      </c>
      <c r="H2074" s="13" t="str">
        <f t="shared" si="128"/>
        <v>Jul-2026</v>
      </c>
      <c r="I2074" s="13" t="str">
        <f t="shared" si="129"/>
        <v>Thu</v>
      </c>
      <c r="J2074" s="13" t="str">
        <f>Raw_Data!H2074</f>
        <v>Present</v>
      </c>
      <c r="K2074" s="15">
        <f>IF(Raw_Data!I2074="","",TIMEVALUE(Raw_Data!I2074))</f>
        <v>0.41666666666666669</v>
      </c>
      <c r="L2074" s="15">
        <f>IF(Raw_Data!J2074="","",TIMEVALUE(Raw_Data!J2074))</f>
        <v>0.81597222222222221</v>
      </c>
      <c r="M2074" s="13">
        <f>Raw_Data!K2074</f>
        <v>9.59</v>
      </c>
      <c r="N2074" s="13">
        <f>Raw_Data!L2074</f>
        <v>35</v>
      </c>
      <c r="O2074" s="13">
        <f>Raw_Data!M2074</f>
        <v>25</v>
      </c>
      <c r="P2074" s="13">
        <f t="shared" si="130"/>
        <v>10</v>
      </c>
      <c r="Q2074" s="13">
        <f>Raw_Data!O2074</f>
        <v>35</v>
      </c>
      <c r="R2074" s="16">
        <f t="shared" si="131"/>
        <v>71.428571428571431</v>
      </c>
      <c r="S2074" s="16">
        <f>Raw_Data!Q2074</f>
        <v>71.400000000000006</v>
      </c>
      <c r="T2074" s="17">
        <f>Raw_Data!R2074</f>
        <v>1.59</v>
      </c>
      <c r="U2074" s="13" t="str">
        <f>Raw_Data!S2074</f>
        <v>Medium</v>
      </c>
      <c r="V2074" s="13" t="str">
        <f>Raw_Data!T2074</f>
        <v>Backlog</v>
      </c>
    </row>
    <row r="2075" spans="1:22" x14ac:dyDescent="0.3">
      <c r="A2075" s="13" t="str">
        <f>Raw_Data!A2075</f>
        <v>EMP014</v>
      </c>
      <c r="B2075" s="13" t="str">
        <f>Raw_Data!B2075</f>
        <v>Neha Agarwal</v>
      </c>
      <c r="C2075" s="13" t="str">
        <f>Raw_Data!C2075</f>
        <v>Customer Support</v>
      </c>
      <c r="D2075" s="13" t="str">
        <f>Raw_Data!D2075</f>
        <v>Support Executive</v>
      </c>
      <c r="E2075" s="13" t="str">
        <f>Raw_Data!E2075</f>
        <v>Kolkata</v>
      </c>
      <c r="F2075" s="13" t="str">
        <f>Raw_Data!F2075</f>
        <v>Ritu Ghosh</v>
      </c>
      <c r="G2075" s="14">
        <f>DATE(VALUE(RIGHT(Raw_Data!G2075,4)),VALUE(MID(Raw_Data!G2075,4,2)),VALUE(LEFT(Raw_Data!G2075,2)))</f>
        <v>46233</v>
      </c>
      <c r="H2075" s="13" t="str">
        <f t="shared" si="128"/>
        <v>Jul-2026</v>
      </c>
      <c r="I2075" s="13" t="str">
        <f t="shared" si="129"/>
        <v>Thu</v>
      </c>
      <c r="J2075" s="13" t="str">
        <f>Raw_Data!H2075</f>
        <v>Present</v>
      </c>
      <c r="K2075" s="15">
        <f>IF(Raw_Data!I2075="","",TIMEVALUE(Raw_Data!I2075))</f>
        <v>0.42152777777777778</v>
      </c>
      <c r="L2075" s="15">
        <f>IF(Raw_Data!J2075="","",TIMEVALUE(Raw_Data!J2075))</f>
        <v>0.79305555555555551</v>
      </c>
      <c r="M2075" s="13">
        <f>Raw_Data!K2075</f>
        <v>8.92</v>
      </c>
      <c r="N2075" s="13">
        <f>Raw_Data!L2075</f>
        <v>27</v>
      </c>
      <c r="O2075" s="13">
        <f>Raw_Data!M2075</f>
        <v>19</v>
      </c>
      <c r="P2075" s="13">
        <f t="shared" si="130"/>
        <v>8</v>
      </c>
      <c r="Q2075" s="13">
        <f>Raw_Data!O2075</f>
        <v>27</v>
      </c>
      <c r="R2075" s="16">
        <f t="shared" si="131"/>
        <v>70.370370370370367</v>
      </c>
      <c r="S2075" s="16">
        <f>Raw_Data!Q2075</f>
        <v>70.400000000000006</v>
      </c>
      <c r="T2075" s="17">
        <f>Raw_Data!R2075</f>
        <v>0.92</v>
      </c>
      <c r="U2075" s="13" t="str">
        <f>Raw_Data!S2075</f>
        <v>Medium</v>
      </c>
      <c r="V2075" s="13" t="str">
        <f>Raw_Data!T2075</f>
        <v>Backlog</v>
      </c>
    </row>
    <row r="2076" spans="1:22" x14ac:dyDescent="0.3">
      <c r="A2076" s="13" t="str">
        <f>Raw_Data!A2076</f>
        <v>EMP015</v>
      </c>
      <c r="B2076" s="13" t="str">
        <f>Raw_Data!B2076</f>
        <v>Siddharth Roy</v>
      </c>
      <c r="C2076" s="13" t="str">
        <f>Raw_Data!C2076</f>
        <v>Customer Support</v>
      </c>
      <c r="D2076" s="13" t="str">
        <f>Raw_Data!D2076</f>
        <v>Senior Executive</v>
      </c>
      <c r="E2076" s="13" t="str">
        <f>Raw_Data!E2076</f>
        <v>Kolkata</v>
      </c>
      <c r="F2076" s="13" t="str">
        <f>Raw_Data!F2076</f>
        <v>Ritu Ghosh</v>
      </c>
      <c r="G2076" s="14">
        <f>DATE(VALUE(RIGHT(Raw_Data!G2076,4)),VALUE(MID(Raw_Data!G2076,4,2)),VALUE(LEFT(Raw_Data!G2076,2)))</f>
        <v>46233</v>
      </c>
      <c r="H2076" s="13" t="str">
        <f t="shared" si="128"/>
        <v>Jul-2026</v>
      </c>
      <c r="I2076" s="13" t="str">
        <f t="shared" si="129"/>
        <v>Thu</v>
      </c>
      <c r="J2076" s="13" t="str">
        <f>Raw_Data!H2076</f>
        <v>Present</v>
      </c>
      <c r="K2076" s="15">
        <f>IF(Raw_Data!I2076="","",TIMEVALUE(Raw_Data!I2076))</f>
        <v>0.38263888888888886</v>
      </c>
      <c r="L2076" s="15">
        <f>IF(Raw_Data!J2076="","",TIMEVALUE(Raw_Data!J2076))</f>
        <v>0.74791666666666667</v>
      </c>
      <c r="M2076" s="13">
        <f>Raw_Data!K2076</f>
        <v>8.7799999999999994</v>
      </c>
      <c r="N2076" s="13">
        <f>Raw_Data!L2076</f>
        <v>23</v>
      </c>
      <c r="O2076" s="13">
        <f>Raw_Data!M2076</f>
        <v>19</v>
      </c>
      <c r="P2076" s="13">
        <f t="shared" si="130"/>
        <v>4</v>
      </c>
      <c r="Q2076" s="13">
        <f>Raw_Data!O2076</f>
        <v>23</v>
      </c>
      <c r="R2076" s="16">
        <f t="shared" si="131"/>
        <v>82.608695652173907</v>
      </c>
      <c r="S2076" s="16">
        <f>Raw_Data!Q2076</f>
        <v>82.6</v>
      </c>
      <c r="T2076" s="17">
        <f>Raw_Data!R2076</f>
        <v>0.78</v>
      </c>
      <c r="U2076" s="13" t="str">
        <f>Raw_Data!S2076</f>
        <v>Medium</v>
      </c>
      <c r="V2076" s="13" t="str">
        <f>Raw_Data!T2076</f>
        <v>Pending</v>
      </c>
    </row>
    <row r="2077" spans="1:22" x14ac:dyDescent="0.3">
      <c r="A2077" s="13" t="str">
        <f>Raw_Data!A2077</f>
        <v>EMP016</v>
      </c>
      <c r="B2077" s="13" t="str">
        <f>Raw_Data!B2077</f>
        <v>Pooja Saha</v>
      </c>
      <c r="C2077" s="13" t="str">
        <f>Raw_Data!C2077</f>
        <v>Operations</v>
      </c>
      <c r="D2077" s="13" t="str">
        <f>Raw_Data!D2077</f>
        <v>Process Executive</v>
      </c>
      <c r="E2077" s="13" t="str">
        <f>Raw_Data!E2077</f>
        <v>Durgapur</v>
      </c>
      <c r="F2077" s="13" t="str">
        <f>Raw_Data!F2077</f>
        <v>Amit Roy</v>
      </c>
      <c r="G2077" s="14">
        <f>DATE(VALUE(RIGHT(Raw_Data!G2077,4)),VALUE(MID(Raw_Data!G2077,4,2)),VALUE(LEFT(Raw_Data!G2077,2)))</f>
        <v>46233</v>
      </c>
      <c r="H2077" s="13" t="str">
        <f t="shared" si="128"/>
        <v>Jul-2026</v>
      </c>
      <c r="I2077" s="13" t="str">
        <f t="shared" si="129"/>
        <v>Thu</v>
      </c>
      <c r="J2077" s="13" t="str">
        <f>Raw_Data!H2077</f>
        <v>Present</v>
      </c>
      <c r="K2077" s="15">
        <f>IF(Raw_Data!I2077="","",TIMEVALUE(Raw_Data!I2077))</f>
        <v>0.3840277777777778</v>
      </c>
      <c r="L2077" s="15">
        <f>IF(Raw_Data!J2077="","",TIMEVALUE(Raw_Data!J2077))</f>
        <v>0.70138888888888884</v>
      </c>
      <c r="M2077" s="13">
        <f>Raw_Data!K2077</f>
        <v>7.62</v>
      </c>
      <c r="N2077" s="13">
        <f>Raw_Data!L2077</f>
        <v>19</v>
      </c>
      <c r="O2077" s="13">
        <f>Raw_Data!M2077</f>
        <v>15</v>
      </c>
      <c r="P2077" s="13">
        <f t="shared" si="130"/>
        <v>4</v>
      </c>
      <c r="Q2077" s="13">
        <f>Raw_Data!O2077</f>
        <v>19</v>
      </c>
      <c r="R2077" s="16">
        <f t="shared" si="131"/>
        <v>78.94736842105263</v>
      </c>
      <c r="S2077" s="16">
        <f>Raw_Data!Q2077</f>
        <v>78.900000000000006</v>
      </c>
      <c r="T2077" s="17">
        <f>Raw_Data!R2077</f>
        <v>0</v>
      </c>
      <c r="U2077" s="13" t="str">
        <f>Raw_Data!S2077</f>
        <v>Low</v>
      </c>
      <c r="V2077" s="13" t="str">
        <f>Raw_Data!T2077</f>
        <v>Pending</v>
      </c>
    </row>
    <row r="2078" spans="1:22" x14ac:dyDescent="0.3">
      <c r="A2078" s="13" t="str">
        <f>Raw_Data!A2078</f>
        <v>EMP017</v>
      </c>
      <c r="B2078" s="13" t="str">
        <f>Raw_Data!B2078</f>
        <v>Abhishek Paul</v>
      </c>
      <c r="C2078" s="13" t="str">
        <f>Raw_Data!C2078</f>
        <v>Operations</v>
      </c>
      <c r="D2078" s="13" t="str">
        <f>Raw_Data!D2078</f>
        <v>Process Executive</v>
      </c>
      <c r="E2078" s="13" t="str">
        <f>Raw_Data!E2078</f>
        <v>Durgapur</v>
      </c>
      <c r="F2078" s="13" t="str">
        <f>Raw_Data!F2078</f>
        <v>Amit Roy</v>
      </c>
      <c r="G2078" s="14">
        <f>DATE(VALUE(RIGHT(Raw_Data!G2078,4)),VALUE(MID(Raw_Data!G2078,4,2)),VALUE(LEFT(Raw_Data!G2078,2)))</f>
        <v>46233</v>
      </c>
      <c r="H2078" s="13" t="str">
        <f t="shared" si="128"/>
        <v>Jul-2026</v>
      </c>
      <c r="I2078" s="13" t="str">
        <f t="shared" si="129"/>
        <v>Thu</v>
      </c>
      <c r="J2078" s="13" t="str">
        <f>Raw_Data!H2078</f>
        <v>Present</v>
      </c>
      <c r="K2078" s="15">
        <f>IF(Raw_Data!I2078="","",TIMEVALUE(Raw_Data!I2078))</f>
        <v>0.4284722222222222</v>
      </c>
      <c r="L2078" s="15">
        <f>IF(Raw_Data!J2078="","",TIMEVALUE(Raw_Data!J2078))</f>
        <v>0.76875000000000004</v>
      </c>
      <c r="M2078" s="13">
        <f>Raw_Data!K2078</f>
        <v>8.18</v>
      </c>
      <c r="N2078" s="13">
        <f>Raw_Data!L2078</f>
        <v>27</v>
      </c>
      <c r="O2078" s="13">
        <f>Raw_Data!M2078</f>
        <v>27</v>
      </c>
      <c r="P2078" s="13">
        <f t="shared" si="130"/>
        <v>0</v>
      </c>
      <c r="Q2078" s="13">
        <f>Raw_Data!O2078</f>
        <v>27</v>
      </c>
      <c r="R2078" s="16">
        <f t="shared" si="131"/>
        <v>100</v>
      </c>
      <c r="S2078" s="16">
        <f>Raw_Data!Q2078</f>
        <v>100</v>
      </c>
      <c r="T2078" s="17">
        <f>Raw_Data!R2078</f>
        <v>0.18</v>
      </c>
      <c r="U2078" s="13" t="str">
        <f>Raw_Data!S2078</f>
        <v>Low</v>
      </c>
      <c r="V2078" s="13" t="str">
        <f>Raw_Data!T2078</f>
        <v>Closed</v>
      </c>
    </row>
    <row r="2079" spans="1:22" x14ac:dyDescent="0.3">
      <c r="A2079" s="13" t="str">
        <f>Raw_Data!A2079</f>
        <v>EMP018</v>
      </c>
      <c r="B2079" s="13" t="str">
        <f>Raw_Data!B2079</f>
        <v>Nandini Ghosh</v>
      </c>
      <c r="C2079" s="13" t="str">
        <f>Raw_Data!C2079</f>
        <v>Finance</v>
      </c>
      <c r="D2079" s="13" t="str">
        <f>Raw_Data!D2079</f>
        <v>Finance Executive</v>
      </c>
      <c r="E2079" s="13" t="str">
        <f>Raw_Data!E2079</f>
        <v>Durgapur</v>
      </c>
      <c r="F2079" s="13" t="str">
        <f>Raw_Data!F2079</f>
        <v>Neha Sen</v>
      </c>
      <c r="G2079" s="14">
        <f>DATE(VALUE(RIGHT(Raw_Data!G2079,4)),VALUE(MID(Raw_Data!G2079,4,2)),VALUE(LEFT(Raw_Data!G2079,2)))</f>
        <v>46233</v>
      </c>
      <c r="H2079" s="13" t="str">
        <f t="shared" si="128"/>
        <v>Jul-2026</v>
      </c>
      <c r="I2079" s="13" t="str">
        <f t="shared" si="129"/>
        <v>Thu</v>
      </c>
      <c r="J2079" s="13" t="str">
        <f>Raw_Data!H2079</f>
        <v>Present</v>
      </c>
      <c r="K2079" s="15">
        <f>IF(Raw_Data!I2079="","",TIMEVALUE(Raw_Data!I2079))</f>
        <v>0.37777777777777777</v>
      </c>
      <c r="L2079" s="15">
        <f>IF(Raw_Data!J2079="","",TIMEVALUE(Raw_Data!J2079))</f>
        <v>0.71111111111111114</v>
      </c>
      <c r="M2079" s="13">
        <f>Raw_Data!K2079</f>
        <v>8</v>
      </c>
      <c r="N2079" s="13">
        <f>Raw_Data!L2079</f>
        <v>12</v>
      </c>
      <c r="O2079" s="13">
        <f>Raw_Data!M2079</f>
        <v>11</v>
      </c>
      <c r="P2079" s="13">
        <f t="shared" si="130"/>
        <v>1</v>
      </c>
      <c r="Q2079" s="13">
        <f>Raw_Data!O2079</f>
        <v>12</v>
      </c>
      <c r="R2079" s="16">
        <f t="shared" si="131"/>
        <v>91.666666666666657</v>
      </c>
      <c r="S2079" s="16">
        <f>Raw_Data!Q2079</f>
        <v>91.7</v>
      </c>
      <c r="T2079" s="17">
        <f>Raw_Data!R2079</f>
        <v>0</v>
      </c>
      <c r="U2079" s="13" t="str">
        <f>Raw_Data!S2079</f>
        <v>High</v>
      </c>
      <c r="V2079" s="13" t="str">
        <f>Raw_Data!T2079</f>
        <v>In Progress</v>
      </c>
    </row>
    <row r="2080" spans="1:22" x14ac:dyDescent="0.3">
      <c r="A2080" s="13" t="str">
        <f>Raw_Data!A2080</f>
        <v>EMP019</v>
      </c>
      <c r="B2080" s="13" t="str">
        <f>Raw_Data!B2080</f>
        <v>Manish Kumar</v>
      </c>
      <c r="C2080" s="13" t="str">
        <f>Raw_Data!C2080</f>
        <v>Sales</v>
      </c>
      <c r="D2080" s="13" t="str">
        <f>Raw_Data!D2080</f>
        <v>Sales Executive</v>
      </c>
      <c r="E2080" s="13" t="str">
        <f>Raw_Data!E2080</f>
        <v>Durgapur</v>
      </c>
      <c r="F2080" s="13" t="str">
        <f>Raw_Data!F2080</f>
        <v>Sourav Das</v>
      </c>
      <c r="G2080" s="14">
        <f>DATE(VALUE(RIGHT(Raw_Data!G2080,4)),VALUE(MID(Raw_Data!G2080,4,2)),VALUE(LEFT(Raw_Data!G2080,2)))</f>
        <v>46233</v>
      </c>
      <c r="H2080" s="13" t="str">
        <f t="shared" si="128"/>
        <v>Jul-2026</v>
      </c>
      <c r="I2080" s="13" t="str">
        <f t="shared" si="129"/>
        <v>Thu</v>
      </c>
      <c r="J2080" s="13" t="str">
        <f>Raw_Data!H2080</f>
        <v>Present</v>
      </c>
      <c r="K2080" s="15">
        <f>IF(Raw_Data!I2080="","",TIMEVALUE(Raw_Data!I2080))</f>
        <v>0.38194444444444442</v>
      </c>
      <c r="L2080" s="15">
        <f>IF(Raw_Data!J2080="","",TIMEVALUE(Raw_Data!J2080))</f>
        <v>0.73263888888888884</v>
      </c>
      <c r="M2080" s="13">
        <f>Raw_Data!K2080</f>
        <v>8.42</v>
      </c>
      <c r="N2080" s="13">
        <f>Raw_Data!L2080</f>
        <v>24</v>
      </c>
      <c r="O2080" s="13">
        <f>Raw_Data!M2080</f>
        <v>24</v>
      </c>
      <c r="P2080" s="13">
        <f t="shared" si="130"/>
        <v>0</v>
      </c>
      <c r="Q2080" s="13">
        <f>Raw_Data!O2080</f>
        <v>24</v>
      </c>
      <c r="R2080" s="16">
        <f t="shared" si="131"/>
        <v>100</v>
      </c>
      <c r="S2080" s="16">
        <f>Raw_Data!Q2080</f>
        <v>100</v>
      </c>
      <c r="T2080" s="17">
        <f>Raw_Data!R2080</f>
        <v>0.42</v>
      </c>
      <c r="U2080" s="13" t="str">
        <f>Raw_Data!S2080</f>
        <v>Low</v>
      </c>
      <c r="V2080" s="13" t="str">
        <f>Raw_Data!T2080</f>
        <v>Closed</v>
      </c>
    </row>
    <row r="2081" spans="1:22" x14ac:dyDescent="0.3">
      <c r="A2081" s="13" t="str">
        <f>Raw_Data!A2081</f>
        <v>EMP020</v>
      </c>
      <c r="B2081" s="13" t="str">
        <f>Raw_Data!B2081</f>
        <v>Riya Chatterjee</v>
      </c>
      <c r="C2081" s="13" t="str">
        <f>Raw_Data!C2081</f>
        <v>Customer Support</v>
      </c>
      <c r="D2081" s="13" t="str">
        <f>Raw_Data!D2081</f>
        <v>Support Executive</v>
      </c>
      <c r="E2081" s="13" t="str">
        <f>Raw_Data!E2081</f>
        <v>Durgapur</v>
      </c>
      <c r="F2081" s="13" t="str">
        <f>Raw_Data!F2081</f>
        <v>Ritu Ghosh</v>
      </c>
      <c r="G2081" s="14">
        <f>DATE(VALUE(RIGHT(Raw_Data!G2081,4)),VALUE(MID(Raw_Data!G2081,4,2)),VALUE(LEFT(Raw_Data!G2081,2)))</f>
        <v>46233</v>
      </c>
      <c r="H2081" s="13" t="str">
        <f t="shared" si="128"/>
        <v>Jul-2026</v>
      </c>
      <c r="I2081" s="13" t="str">
        <f t="shared" si="129"/>
        <v>Thu</v>
      </c>
      <c r="J2081" s="13" t="str">
        <f>Raw_Data!H2081</f>
        <v>Present</v>
      </c>
      <c r="K2081" s="15">
        <f>IF(Raw_Data!I2081="","",TIMEVALUE(Raw_Data!I2081))</f>
        <v>0.38680555555555557</v>
      </c>
      <c r="L2081" s="15">
        <f>IF(Raw_Data!J2081="","",TIMEVALUE(Raw_Data!J2081))</f>
        <v>0.75</v>
      </c>
      <c r="M2081" s="13">
        <f>Raw_Data!K2081</f>
        <v>8.7200000000000006</v>
      </c>
      <c r="N2081" s="13">
        <f>Raw_Data!L2081</f>
        <v>27</v>
      </c>
      <c r="O2081" s="13">
        <f>Raw_Data!M2081</f>
        <v>24</v>
      </c>
      <c r="P2081" s="13">
        <f t="shared" si="130"/>
        <v>3</v>
      </c>
      <c r="Q2081" s="13">
        <f>Raw_Data!O2081</f>
        <v>27</v>
      </c>
      <c r="R2081" s="16">
        <f t="shared" si="131"/>
        <v>88.888888888888886</v>
      </c>
      <c r="S2081" s="16">
        <f>Raw_Data!Q2081</f>
        <v>88.9</v>
      </c>
      <c r="T2081" s="17">
        <f>Raw_Data!R2081</f>
        <v>0.72</v>
      </c>
      <c r="U2081" s="13" t="str">
        <f>Raw_Data!S2081</f>
        <v>Critical</v>
      </c>
      <c r="V2081" s="13" t="str">
        <f>Raw_Data!T2081</f>
        <v>In Progress</v>
      </c>
    </row>
    <row r="2082" spans="1:22" x14ac:dyDescent="0.3">
      <c r="A2082" s="13" t="str">
        <f>Raw_Data!A2082</f>
        <v>EMP001</v>
      </c>
      <c r="B2082" s="13" t="str">
        <f>Raw_Data!B2082</f>
        <v>Aarav Sharma</v>
      </c>
      <c r="C2082" s="13" t="str">
        <f>Raw_Data!C2082</f>
        <v>Operations</v>
      </c>
      <c r="D2082" s="13" t="str">
        <f>Raw_Data!D2082</f>
        <v>MIS Executive</v>
      </c>
      <c r="E2082" s="13" t="str">
        <f>Raw_Data!E2082</f>
        <v>Kolkata</v>
      </c>
      <c r="F2082" s="13" t="str">
        <f>Raw_Data!F2082</f>
        <v>Amit Roy</v>
      </c>
      <c r="G2082" s="14">
        <f>DATE(VALUE(RIGHT(Raw_Data!G2082,4)),VALUE(MID(Raw_Data!G2082,4,2)),VALUE(LEFT(Raw_Data!G2082,2)))</f>
        <v>46234</v>
      </c>
      <c r="H2082" s="13" t="str">
        <f t="shared" si="128"/>
        <v>Jul-2026</v>
      </c>
      <c r="I2082" s="13" t="str">
        <f t="shared" si="129"/>
        <v>Fri</v>
      </c>
      <c r="J2082" s="13" t="str">
        <f>Raw_Data!H2082</f>
        <v>Present</v>
      </c>
      <c r="K2082" s="15">
        <f>IF(Raw_Data!I2082="","",TIMEVALUE(Raw_Data!I2082))</f>
        <v>0.41805555555555557</v>
      </c>
      <c r="L2082" s="15">
        <f>IF(Raw_Data!J2082="","",TIMEVALUE(Raw_Data!J2082))</f>
        <v>0.8</v>
      </c>
      <c r="M2082" s="13">
        <f>Raw_Data!K2082</f>
        <v>9.18</v>
      </c>
      <c r="N2082" s="13">
        <f>Raw_Data!L2082</f>
        <v>14</v>
      </c>
      <c r="O2082" s="13">
        <f>Raw_Data!M2082</f>
        <v>14</v>
      </c>
      <c r="P2082" s="13">
        <f t="shared" si="130"/>
        <v>0</v>
      </c>
      <c r="Q2082" s="13">
        <f>Raw_Data!O2082</f>
        <v>14</v>
      </c>
      <c r="R2082" s="16">
        <f t="shared" si="131"/>
        <v>100</v>
      </c>
      <c r="S2082" s="16">
        <f>Raw_Data!Q2082</f>
        <v>100</v>
      </c>
      <c r="T2082" s="17">
        <f>Raw_Data!R2082</f>
        <v>1.18</v>
      </c>
      <c r="U2082" s="13" t="str">
        <f>Raw_Data!S2082</f>
        <v>Low</v>
      </c>
      <c r="V2082" s="13" t="str">
        <f>Raw_Data!T2082</f>
        <v>Closed</v>
      </c>
    </row>
    <row r="2083" spans="1:22" x14ac:dyDescent="0.3">
      <c r="A2083" s="13" t="str">
        <f>Raw_Data!A2083</f>
        <v>EMP002</v>
      </c>
      <c r="B2083" s="13" t="str">
        <f>Raw_Data!B2083</f>
        <v>Priya Singh</v>
      </c>
      <c r="C2083" s="13" t="str">
        <f>Raw_Data!C2083</f>
        <v>Operations</v>
      </c>
      <c r="D2083" s="13" t="str">
        <f>Raw_Data!D2083</f>
        <v>Process Executive</v>
      </c>
      <c r="E2083" s="13" t="str">
        <f>Raw_Data!E2083</f>
        <v>Kolkata</v>
      </c>
      <c r="F2083" s="13" t="str">
        <f>Raw_Data!F2083</f>
        <v>Amit Roy</v>
      </c>
      <c r="G2083" s="14">
        <f>DATE(VALUE(RIGHT(Raw_Data!G2083,4)),VALUE(MID(Raw_Data!G2083,4,2)),VALUE(LEFT(Raw_Data!G2083,2)))</f>
        <v>46234</v>
      </c>
      <c r="H2083" s="13" t="str">
        <f t="shared" si="128"/>
        <v>Jul-2026</v>
      </c>
      <c r="I2083" s="13" t="str">
        <f t="shared" si="129"/>
        <v>Fri</v>
      </c>
      <c r="J2083" s="13" t="str">
        <f>Raw_Data!H2083</f>
        <v>Half Day</v>
      </c>
      <c r="K2083" s="15">
        <f>IF(Raw_Data!I2083="","",TIMEVALUE(Raw_Data!I2083))</f>
        <v>0.41736111111111113</v>
      </c>
      <c r="L2083" s="15">
        <f>IF(Raw_Data!J2083="","",TIMEVALUE(Raw_Data!J2083))</f>
        <v>0.59513888888888888</v>
      </c>
      <c r="M2083" s="13">
        <f>Raw_Data!K2083</f>
        <v>4.28</v>
      </c>
      <c r="N2083" s="13">
        <f>Raw_Data!L2083</f>
        <v>17</v>
      </c>
      <c r="O2083" s="13">
        <f>Raw_Data!M2083</f>
        <v>11</v>
      </c>
      <c r="P2083" s="13">
        <f t="shared" si="130"/>
        <v>6</v>
      </c>
      <c r="Q2083" s="13">
        <f>Raw_Data!O2083</f>
        <v>17</v>
      </c>
      <c r="R2083" s="16">
        <f t="shared" si="131"/>
        <v>64.705882352941174</v>
      </c>
      <c r="S2083" s="16">
        <f>Raw_Data!Q2083</f>
        <v>64.7</v>
      </c>
      <c r="T2083" s="17">
        <f>Raw_Data!R2083</f>
        <v>0</v>
      </c>
      <c r="U2083" s="13" t="str">
        <f>Raw_Data!S2083</f>
        <v>High</v>
      </c>
      <c r="V2083" s="13" t="str">
        <f>Raw_Data!T2083</f>
        <v>Pending</v>
      </c>
    </row>
    <row r="2084" spans="1:22" x14ac:dyDescent="0.3">
      <c r="A2084" s="13" t="str">
        <f>Raw_Data!A2084</f>
        <v>EMP003</v>
      </c>
      <c r="B2084" s="13" t="str">
        <f>Raw_Data!B2084</f>
        <v>Rahul Verma</v>
      </c>
      <c r="C2084" s="13" t="str">
        <f>Raw_Data!C2084</f>
        <v>Operations</v>
      </c>
      <c r="D2084" s="13" t="str">
        <f>Raw_Data!D2084</f>
        <v>Process Executive</v>
      </c>
      <c r="E2084" s="13" t="str">
        <f>Raw_Data!E2084</f>
        <v>Kolkata</v>
      </c>
      <c r="F2084" s="13" t="str">
        <f>Raw_Data!F2084</f>
        <v>Amit Roy</v>
      </c>
      <c r="G2084" s="14">
        <f>DATE(VALUE(RIGHT(Raw_Data!G2084,4)),VALUE(MID(Raw_Data!G2084,4,2)),VALUE(LEFT(Raw_Data!G2084,2)))</f>
        <v>46234</v>
      </c>
      <c r="H2084" s="13" t="str">
        <f t="shared" si="128"/>
        <v>Jul-2026</v>
      </c>
      <c r="I2084" s="13" t="str">
        <f t="shared" si="129"/>
        <v>Fri</v>
      </c>
      <c r="J2084" s="13" t="str">
        <f>Raw_Data!H2084</f>
        <v>Present</v>
      </c>
      <c r="K2084" s="15">
        <f>IF(Raw_Data!I2084="","",TIMEVALUE(Raw_Data!I2084))</f>
        <v>0.37986111111111109</v>
      </c>
      <c r="L2084" s="15">
        <f>IF(Raw_Data!J2084="","",TIMEVALUE(Raw_Data!J2084))</f>
        <v>0.74791666666666667</v>
      </c>
      <c r="M2084" s="13">
        <f>Raw_Data!K2084</f>
        <v>8.84</v>
      </c>
      <c r="N2084" s="13">
        <f>Raw_Data!L2084</f>
        <v>25</v>
      </c>
      <c r="O2084" s="13">
        <f>Raw_Data!M2084</f>
        <v>20</v>
      </c>
      <c r="P2084" s="13">
        <f t="shared" si="130"/>
        <v>5</v>
      </c>
      <c r="Q2084" s="13">
        <f>Raw_Data!O2084</f>
        <v>25</v>
      </c>
      <c r="R2084" s="16">
        <f t="shared" si="131"/>
        <v>80</v>
      </c>
      <c r="S2084" s="16">
        <f>Raw_Data!Q2084</f>
        <v>80</v>
      </c>
      <c r="T2084" s="17">
        <f>Raw_Data!R2084</f>
        <v>0.84</v>
      </c>
      <c r="U2084" s="13" t="str">
        <f>Raw_Data!S2084</f>
        <v>High</v>
      </c>
      <c r="V2084" s="13" t="str">
        <f>Raw_Data!T2084</f>
        <v>Pending</v>
      </c>
    </row>
    <row r="2085" spans="1:22" x14ac:dyDescent="0.3">
      <c r="A2085" s="13" t="str">
        <f>Raw_Data!A2085</f>
        <v>EMP004</v>
      </c>
      <c r="B2085" s="13" t="str">
        <f>Raw_Data!B2085</f>
        <v>Sneha Das</v>
      </c>
      <c r="C2085" s="13" t="str">
        <f>Raw_Data!C2085</f>
        <v>Operations</v>
      </c>
      <c r="D2085" s="13" t="str">
        <f>Raw_Data!D2085</f>
        <v>Senior Executive</v>
      </c>
      <c r="E2085" s="13" t="str">
        <f>Raw_Data!E2085</f>
        <v>Kolkata</v>
      </c>
      <c r="F2085" s="13" t="str">
        <f>Raw_Data!F2085</f>
        <v>Amit Roy</v>
      </c>
      <c r="G2085" s="14">
        <f>DATE(VALUE(RIGHT(Raw_Data!G2085,4)),VALUE(MID(Raw_Data!G2085,4,2)),VALUE(LEFT(Raw_Data!G2085,2)))</f>
        <v>46234</v>
      </c>
      <c r="H2085" s="13" t="str">
        <f t="shared" si="128"/>
        <v>Jul-2026</v>
      </c>
      <c r="I2085" s="13" t="str">
        <f t="shared" si="129"/>
        <v>Fri</v>
      </c>
      <c r="J2085" s="13" t="str">
        <f>Raw_Data!H2085</f>
        <v>Present</v>
      </c>
      <c r="K2085" s="15">
        <f>IF(Raw_Data!I2085="","",TIMEVALUE(Raw_Data!I2085))</f>
        <v>0.42777777777777776</v>
      </c>
      <c r="L2085" s="15">
        <f>IF(Raw_Data!J2085="","",TIMEVALUE(Raw_Data!J2085))</f>
        <v>0.79305555555555551</v>
      </c>
      <c r="M2085" s="13">
        <f>Raw_Data!K2085</f>
        <v>8.7799999999999994</v>
      </c>
      <c r="N2085" s="13">
        <f>Raw_Data!L2085</f>
        <v>18</v>
      </c>
      <c r="O2085" s="13">
        <f>Raw_Data!M2085</f>
        <v>15</v>
      </c>
      <c r="P2085" s="13">
        <f t="shared" si="130"/>
        <v>3</v>
      </c>
      <c r="Q2085" s="13">
        <f>Raw_Data!O2085</f>
        <v>18</v>
      </c>
      <c r="R2085" s="16">
        <f t="shared" si="131"/>
        <v>83.333333333333343</v>
      </c>
      <c r="S2085" s="16">
        <f>Raw_Data!Q2085</f>
        <v>83.3</v>
      </c>
      <c r="T2085" s="17">
        <f>Raw_Data!R2085</f>
        <v>0.78</v>
      </c>
      <c r="U2085" s="13" t="str">
        <f>Raw_Data!S2085</f>
        <v>Medium</v>
      </c>
      <c r="V2085" s="13" t="str">
        <f>Raw_Data!T2085</f>
        <v>In Progress</v>
      </c>
    </row>
    <row r="2086" spans="1:22" x14ac:dyDescent="0.3">
      <c r="A2086" s="13" t="str">
        <f>Raw_Data!A2086</f>
        <v>EMP005</v>
      </c>
      <c r="B2086" s="13" t="str">
        <f>Raw_Data!B2086</f>
        <v>Vikram Patel</v>
      </c>
      <c r="C2086" s="13" t="str">
        <f>Raw_Data!C2086</f>
        <v>Operations</v>
      </c>
      <c r="D2086" s="13" t="str">
        <f>Raw_Data!D2086</f>
        <v>Process Executive</v>
      </c>
      <c r="E2086" s="13" t="str">
        <f>Raw_Data!E2086</f>
        <v>Kolkata</v>
      </c>
      <c r="F2086" s="13" t="str">
        <f>Raw_Data!F2086</f>
        <v>Amit Roy</v>
      </c>
      <c r="G2086" s="14">
        <f>DATE(VALUE(RIGHT(Raw_Data!G2086,4)),VALUE(MID(Raw_Data!G2086,4,2)),VALUE(LEFT(Raw_Data!G2086,2)))</f>
        <v>46234</v>
      </c>
      <c r="H2086" s="13" t="str">
        <f t="shared" si="128"/>
        <v>Jul-2026</v>
      </c>
      <c r="I2086" s="13" t="str">
        <f t="shared" si="129"/>
        <v>Fri</v>
      </c>
      <c r="J2086" s="13" t="str">
        <f>Raw_Data!H2086</f>
        <v>Present</v>
      </c>
      <c r="K2086" s="15">
        <f>IF(Raw_Data!I2086="","",TIMEVALUE(Raw_Data!I2086))</f>
        <v>0.37986111111111109</v>
      </c>
      <c r="L2086" s="15">
        <f>IF(Raw_Data!J2086="","",TIMEVALUE(Raw_Data!J2086))</f>
        <v>0.74375000000000002</v>
      </c>
      <c r="M2086" s="13">
        <f>Raw_Data!K2086</f>
        <v>8.74</v>
      </c>
      <c r="N2086" s="13">
        <f>Raw_Data!L2086</f>
        <v>14</v>
      </c>
      <c r="O2086" s="13">
        <f>Raw_Data!M2086</f>
        <v>14</v>
      </c>
      <c r="P2086" s="13">
        <f t="shared" si="130"/>
        <v>0</v>
      </c>
      <c r="Q2086" s="13">
        <f>Raw_Data!O2086</f>
        <v>14</v>
      </c>
      <c r="R2086" s="16">
        <f t="shared" si="131"/>
        <v>100</v>
      </c>
      <c r="S2086" s="16">
        <f>Raw_Data!Q2086</f>
        <v>100</v>
      </c>
      <c r="T2086" s="17">
        <f>Raw_Data!R2086</f>
        <v>0.74</v>
      </c>
      <c r="U2086" s="13" t="str">
        <f>Raw_Data!S2086</f>
        <v>Low</v>
      </c>
      <c r="V2086" s="13" t="str">
        <f>Raw_Data!T2086</f>
        <v>Closed</v>
      </c>
    </row>
    <row r="2087" spans="1:22" x14ac:dyDescent="0.3">
      <c r="A2087" s="13" t="str">
        <f>Raw_Data!A2087</f>
        <v>EMP006</v>
      </c>
      <c r="B2087" s="13" t="str">
        <f>Raw_Data!B2087</f>
        <v>Ananya Gupta</v>
      </c>
      <c r="C2087" s="13" t="str">
        <f>Raw_Data!C2087</f>
        <v>Finance</v>
      </c>
      <c r="D2087" s="13" t="str">
        <f>Raw_Data!D2087</f>
        <v>Finance Executive</v>
      </c>
      <c r="E2087" s="13" t="str">
        <f>Raw_Data!E2087</f>
        <v>Kolkata</v>
      </c>
      <c r="F2087" s="13" t="str">
        <f>Raw_Data!F2087</f>
        <v>Neha Sen</v>
      </c>
      <c r="G2087" s="14">
        <f>DATE(VALUE(RIGHT(Raw_Data!G2087,4)),VALUE(MID(Raw_Data!G2087,4,2)),VALUE(LEFT(Raw_Data!G2087,2)))</f>
        <v>46234</v>
      </c>
      <c r="H2087" s="13" t="str">
        <f t="shared" si="128"/>
        <v>Jul-2026</v>
      </c>
      <c r="I2087" s="13" t="str">
        <f t="shared" si="129"/>
        <v>Fri</v>
      </c>
      <c r="J2087" s="13" t="str">
        <f>Raw_Data!H2087</f>
        <v>Present</v>
      </c>
      <c r="K2087" s="15">
        <f>IF(Raw_Data!I2087="","",TIMEVALUE(Raw_Data!I2087))</f>
        <v>0.38611111111111113</v>
      </c>
      <c r="L2087" s="15">
        <f>IF(Raw_Data!J2087="","",TIMEVALUE(Raw_Data!J2087))</f>
        <v>0.76597222222222228</v>
      </c>
      <c r="M2087" s="13">
        <f>Raw_Data!K2087</f>
        <v>9.1199999999999992</v>
      </c>
      <c r="N2087" s="13">
        <f>Raw_Data!L2087</f>
        <v>18</v>
      </c>
      <c r="O2087" s="13">
        <f>Raw_Data!M2087</f>
        <v>15</v>
      </c>
      <c r="P2087" s="13">
        <f t="shared" si="130"/>
        <v>3</v>
      </c>
      <c r="Q2087" s="13">
        <f>Raw_Data!O2087</f>
        <v>18</v>
      </c>
      <c r="R2087" s="16">
        <f t="shared" si="131"/>
        <v>83.333333333333343</v>
      </c>
      <c r="S2087" s="16">
        <f>Raw_Data!Q2087</f>
        <v>83.3</v>
      </c>
      <c r="T2087" s="17">
        <f>Raw_Data!R2087</f>
        <v>1.1200000000000001</v>
      </c>
      <c r="U2087" s="13" t="str">
        <f>Raw_Data!S2087</f>
        <v>High</v>
      </c>
      <c r="V2087" s="13" t="str">
        <f>Raw_Data!T2087</f>
        <v>In Progress</v>
      </c>
    </row>
    <row r="2088" spans="1:22" x14ac:dyDescent="0.3">
      <c r="A2088" s="13" t="str">
        <f>Raw_Data!A2088</f>
        <v>EMP007</v>
      </c>
      <c r="B2088" s="13" t="str">
        <f>Raw_Data!B2088</f>
        <v>Rohan Mehta</v>
      </c>
      <c r="C2088" s="13" t="str">
        <f>Raw_Data!C2088</f>
        <v>Finance</v>
      </c>
      <c r="D2088" s="13" t="str">
        <f>Raw_Data!D2088</f>
        <v>Accounts Executive</v>
      </c>
      <c r="E2088" s="13" t="str">
        <f>Raw_Data!E2088</f>
        <v>Kolkata</v>
      </c>
      <c r="F2088" s="13" t="str">
        <f>Raw_Data!F2088</f>
        <v>Neha Sen</v>
      </c>
      <c r="G2088" s="14">
        <f>DATE(VALUE(RIGHT(Raw_Data!G2088,4)),VALUE(MID(Raw_Data!G2088,4,2)),VALUE(LEFT(Raw_Data!G2088,2)))</f>
        <v>46234</v>
      </c>
      <c r="H2088" s="13" t="str">
        <f t="shared" si="128"/>
        <v>Jul-2026</v>
      </c>
      <c r="I2088" s="13" t="str">
        <f t="shared" si="129"/>
        <v>Fri</v>
      </c>
      <c r="J2088" s="13" t="str">
        <f>Raw_Data!H2088</f>
        <v>Present</v>
      </c>
      <c r="K2088" s="15">
        <f>IF(Raw_Data!I2088="","",TIMEVALUE(Raw_Data!I2088))</f>
        <v>0.37986111111111109</v>
      </c>
      <c r="L2088" s="15">
        <f>IF(Raw_Data!J2088="","",TIMEVALUE(Raw_Data!J2088))</f>
        <v>0.75486111111111109</v>
      </c>
      <c r="M2088" s="13">
        <f>Raw_Data!K2088</f>
        <v>9.01</v>
      </c>
      <c r="N2088" s="13">
        <f>Raw_Data!L2088</f>
        <v>14</v>
      </c>
      <c r="O2088" s="13">
        <f>Raw_Data!M2088</f>
        <v>13</v>
      </c>
      <c r="P2088" s="13">
        <f t="shared" si="130"/>
        <v>1</v>
      </c>
      <c r="Q2088" s="13">
        <f>Raw_Data!O2088</f>
        <v>14</v>
      </c>
      <c r="R2088" s="16">
        <f t="shared" si="131"/>
        <v>92.857142857142861</v>
      </c>
      <c r="S2088" s="16">
        <f>Raw_Data!Q2088</f>
        <v>92.9</v>
      </c>
      <c r="T2088" s="17">
        <f>Raw_Data!R2088</f>
        <v>1.01</v>
      </c>
      <c r="U2088" s="13" t="str">
        <f>Raw_Data!S2088</f>
        <v>High</v>
      </c>
      <c r="V2088" s="13" t="str">
        <f>Raw_Data!T2088</f>
        <v>In Progress</v>
      </c>
    </row>
    <row r="2089" spans="1:22" x14ac:dyDescent="0.3">
      <c r="A2089" s="13" t="str">
        <f>Raw_Data!A2089</f>
        <v>EMP008</v>
      </c>
      <c r="B2089" s="13" t="str">
        <f>Raw_Data!B2089</f>
        <v>Ishita Roy</v>
      </c>
      <c r="C2089" s="13" t="str">
        <f>Raw_Data!C2089</f>
        <v>Finance</v>
      </c>
      <c r="D2089" s="13" t="str">
        <f>Raw_Data!D2089</f>
        <v>Finance Executive</v>
      </c>
      <c r="E2089" s="13" t="str">
        <f>Raw_Data!E2089</f>
        <v>Kolkata</v>
      </c>
      <c r="F2089" s="13" t="str">
        <f>Raw_Data!F2089</f>
        <v>Neha Sen</v>
      </c>
      <c r="G2089" s="14">
        <f>DATE(VALUE(RIGHT(Raw_Data!G2089,4)),VALUE(MID(Raw_Data!G2089,4,2)),VALUE(LEFT(Raw_Data!G2089,2)))</f>
        <v>46234</v>
      </c>
      <c r="H2089" s="13" t="str">
        <f t="shared" si="128"/>
        <v>Jul-2026</v>
      </c>
      <c r="I2089" s="13" t="str">
        <f t="shared" si="129"/>
        <v>Fri</v>
      </c>
      <c r="J2089" s="13" t="str">
        <f>Raw_Data!H2089</f>
        <v>Present</v>
      </c>
      <c r="K2089" s="15">
        <f>IF(Raw_Data!I2089="","",TIMEVALUE(Raw_Data!I2089))</f>
        <v>0.375</v>
      </c>
      <c r="L2089" s="15">
        <f>IF(Raw_Data!J2089="","",TIMEVALUE(Raw_Data!J2089))</f>
        <v>0.70416666666666672</v>
      </c>
      <c r="M2089" s="13">
        <f>Raw_Data!K2089</f>
        <v>7.91</v>
      </c>
      <c r="N2089" s="13">
        <f>Raw_Data!L2089</f>
        <v>19</v>
      </c>
      <c r="O2089" s="13">
        <f>Raw_Data!M2089</f>
        <v>14</v>
      </c>
      <c r="P2089" s="13">
        <f t="shared" si="130"/>
        <v>5</v>
      </c>
      <c r="Q2089" s="13">
        <f>Raw_Data!O2089</f>
        <v>19</v>
      </c>
      <c r="R2089" s="16">
        <f t="shared" si="131"/>
        <v>73.68421052631578</v>
      </c>
      <c r="S2089" s="16">
        <f>Raw_Data!Q2089</f>
        <v>73.7</v>
      </c>
      <c r="T2089" s="17">
        <f>Raw_Data!R2089</f>
        <v>0</v>
      </c>
      <c r="U2089" s="13" t="str">
        <f>Raw_Data!S2089</f>
        <v>High</v>
      </c>
      <c r="V2089" s="13" t="str">
        <f>Raw_Data!T2089</f>
        <v>Pending</v>
      </c>
    </row>
    <row r="2090" spans="1:22" x14ac:dyDescent="0.3">
      <c r="A2090" s="13" t="str">
        <f>Raw_Data!A2090</f>
        <v>EMP009</v>
      </c>
      <c r="B2090" s="13" t="str">
        <f>Raw_Data!B2090</f>
        <v>Arjun Nair</v>
      </c>
      <c r="C2090" s="13" t="str">
        <f>Raw_Data!C2090</f>
        <v>Sales</v>
      </c>
      <c r="D2090" s="13" t="str">
        <f>Raw_Data!D2090</f>
        <v>Sales Executive</v>
      </c>
      <c r="E2090" s="13" t="str">
        <f>Raw_Data!E2090</f>
        <v>Kolkata</v>
      </c>
      <c r="F2090" s="13" t="str">
        <f>Raw_Data!F2090</f>
        <v>Sourav Das</v>
      </c>
      <c r="G2090" s="14">
        <f>DATE(VALUE(RIGHT(Raw_Data!G2090,4)),VALUE(MID(Raw_Data!G2090,4,2)),VALUE(LEFT(Raw_Data!G2090,2)))</f>
        <v>46234</v>
      </c>
      <c r="H2090" s="13" t="str">
        <f t="shared" si="128"/>
        <v>Jul-2026</v>
      </c>
      <c r="I2090" s="13" t="str">
        <f t="shared" si="129"/>
        <v>Fri</v>
      </c>
      <c r="J2090" s="13" t="str">
        <f>Raw_Data!H2090</f>
        <v>Present</v>
      </c>
      <c r="K2090" s="15">
        <f>IF(Raw_Data!I2090="","",TIMEVALUE(Raw_Data!I2090))</f>
        <v>0.38055555555555554</v>
      </c>
      <c r="L2090" s="15">
        <f>IF(Raw_Data!J2090="","",TIMEVALUE(Raw_Data!J2090))</f>
        <v>0.72569444444444442</v>
      </c>
      <c r="M2090" s="13">
        <f>Raw_Data!K2090</f>
        <v>8.2899999999999991</v>
      </c>
      <c r="N2090" s="13">
        <f>Raw_Data!L2090</f>
        <v>28</v>
      </c>
      <c r="O2090" s="13">
        <f>Raw_Data!M2090</f>
        <v>26</v>
      </c>
      <c r="P2090" s="13">
        <f t="shared" si="130"/>
        <v>2</v>
      </c>
      <c r="Q2090" s="13">
        <f>Raw_Data!O2090</f>
        <v>28</v>
      </c>
      <c r="R2090" s="16">
        <f t="shared" si="131"/>
        <v>92.857142857142861</v>
      </c>
      <c r="S2090" s="16">
        <f>Raw_Data!Q2090</f>
        <v>92.9</v>
      </c>
      <c r="T2090" s="17">
        <f>Raw_Data!R2090</f>
        <v>0.28999999999999998</v>
      </c>
      <c r="U2090" s="13" t="str">
        <f>Raw_Data!S2090</f>
        <v>Low</v>
      </c>
      <c r="V2090" s="13" t="str">
        <f>Raw_Data!T2090</f>
        <v>In Progress</v>
      </c>
    </row>
    <row r="2091" spans="1:22" x14ac:dyDescent="0.3">
      <c r="A2091" s="13" t="str">
        <f>Raw_Data!A2091</f>
        <v>EMP010</v>
      </c>
      <c r="B2091" s="13" t="str">
        <f>Raw_Data!B2091</f>
        <v>Meera Kapoor</v>
      </c>
      <c r="C2091" s="13" t="str">
        <f>Raw_Data!C2091</f>
        <v>Sales</v>
      </c>
      <c r="D2091" s="13" t="str">
        <f>Raw_Data!D2091</f>
        <v>Sales Executive</v>
      </c>
      <c r="E2091" s="13" t="str">
        <f>Raw_Data!E2091</f>
        <v>Kolkata</v>
      </c>
      <c r="F2091" s="13" t="str">
        <f>Raw_Data!F2091</f>
        <v>Sourav Das</v>
      </c>
      <c r="G2091" s="14">
        <f>DATE(VALUE(RIGHT(Raw_Data!G2091,4)),VALUE(MID(Raw_Data!G2091,4,2)),VALUE(LEFT(Raw_Data!G2091,2)))</f>
        <v>46234</v>
      </c>
      <c r="H2091" s="13" t="str">
        <f t="shared" si="128"/>
        <v>Jul-2026</v>
      </c>
      <c r="I2091" s="13" t="str">
        <f t="shared" si="129"/>
        <v>Fri</v>
      </c>
      <c r="J2091" s="13" t="str">
        <f>Raw_Data!H2091</f>
        <v>Present</v>
      </c>
      <c r="K2091" s="15">
        <f>IF(Raw_Data!I2091="","",TIMEVALUE(Raw_Data!I2091))</f>
        <v>0.38333333333333336</v>
      </c>
      <c r="L2091" s="15">
        <f>IF(Raw_Data!J2091="","",TIMEVALUE(Raw_Data!J2091))</f>
        <v>0.72083333333333333</v>
      </c>
      <c r="M2091" s="13">
        <f>Raw_Data!K2091</f>
        <v>8.1</v>
      </c>
      <c r="N2091" s="13">
        <f>Raw_Data!L2091</f>
        <v>28</v>
      </c>
      <c r="O2091" s="13">
        <f>Raw_Data!M2091</f>
        <v>22</v>
      </c>
      <c r="P2091" s="13">
        <f t="shared" si="130"/>
        <v>6</v>
      </c>
      <c r="Q2091" s="13">
        <f>Raw_Data!O2091</f>
        <v>28</v>
      </c>
      <c r="R2091" s="16">
        <f t="shared" si="131"/>
        <v>78.571428571428569</v>
      </c>
      <c r="S2091" s="16">
        <f>Raw_Data!Q2091</f>
        <v>78.599999999999994</v>
      </c>
      <c r="T2091" s="17">
        <f>Raw_Data!R2091</f>
        <v>0.1</v>
      </c>
      <c r="U2091" s="13" t="str">
        <f>Raw_Data!S2091</f>
        <v>Medium</v>
      </c>
      <c r="V2091" s="13" t="str">
        <f>Raw_Data!T2091</f>
        <v>Pending</v>
      </c>
    </row>
    <row r="2092" spans="1:22" x14ac:dyDescent="0.3">
      <c r="A2092" s="13" t="str">
        <f>Raw_Data!A2092</f>
        <v>EMP011</v>
      </c>
      <c r="B2092" s="13" t="str">
        <f>Raw_Data!B2092</f>
        <v>Karan Malhotra</v>
      </c>
      <c r="C2092" s="13" t="str">
        <f>Raw_Data!C2092</f>
        <v>Sales</v>
      </c>
      <c r="D2092" s="13" t="str">
        <f>Raw_Data!D2092</f>
        <v>Senior Executive</v>
      </c>
      <c r="E2092" s="13" t="str">
        <f>Raw_Data!E2092</f>
        <v>Kolkata</v>
      </c>
      <c r="F2092" s="13" t="str">
        <f>Raw_Data!F2092</f>
        <v>Sourav Das</v>
      </c>
      <c r="G2092" s="14">
        <f>DATE(VALUE(RIGHT(Raw_Data!G2092,4)),VALUE(MID(Raw_Data!G2092,4,2)),VALUE(LEFT(Raw_Data!G2092,2)))</f>
        <v>46234</v>
      </c>
      <c r="H2092" s="13" t="str">
        <f t="shared" si="128"/>
        <v>Jul-2026</v>
      </c>
      <c r="I2092" s="13" t="str">
        <f t="shared" si="129"/>
        <v>Fri</v>
      </c>
      <c r="J2092" s="13" t="str">
        <f>Raw_Data!H2092</f>
        <v>Late</v>
      </c>
      <c r="K2092" s="15">
        <f>IF(Raw_Data!I2092="","",TIMEVALUE(Raw_Data!I2092))</f>
        <v>0.47152777777777777</v>
      </c>
      <c r="L2092" s="15">
        <f>IF(Raw_Data!J2092="","",TIMEVALUE(Raw_Data!J2092))</f>
        <v>0.8305555555555556</v>
      </c>
      <c r="M2092" s="13">
        <f>Raw_Data!K2092</f>
        <v>8.6199999999999992</v>
      </c>
      <c r="N2092" s="13">
        <f>Raw_Data!L2092</f>
        <v>14</v>
      </c>
      <c r="O2092" s="13">
        <f>Raw_Data!M2092</f>
        <v>12</v>
      </c>
      <c r="P2092" s="13">
        <f t="shared" si="130"/>
        <v>2</v>
      </c>
      <c r="Q2092" s="13">
        <f>Raw_Data!O2092</f>
        <v>14</v>
      </c>
      <c r="R2092" s="16">
        <f t="shared" si="131"/>
        <v>85.714285714285708</v>
      </c>
      <c r="S2092" s="16">
        <f>Raw_Data!Q2092</f>
        <v>85.7</v>
      </c>
      <c r="T2092" s="17">
        <f>Raw_Data!R2092</f>
        <v>0.62</v>
      </c>
      <c r="U2092" s="13" t="str">
        <f>Raw_Data!S2092</f>
        <v>Medium</v>
      </c>
      <c r="V2092" s="13" t="str">
        <f>Raw_Data!T2092</f>
        <v>In Progress</v>
      </c>
    </row>
    <row r="2093" spans="1:22" x14ac:dyDescent="0.3">
      <c r="A2093" s="13" t="str">
        <f>Raw_Data!A2093</f>
        <v>EMP012</v>
      </c>
      <c r="B2093" s="13" t="str">
        <f>Raw_Data!B2093</f>
        <v>Tanya Bose</v>
      </c>
      <c r="C2093" s="13" t="str">
        <f>Raw_Data!C2093</f>
        <v>HR</v>
      </c>
      <c r="D2093" s="13" t="str">
        <f>Raw_Data!D2093</f>
        <v>HR Executive</v>
      </c>
      <c r="E2093" s="13" t="str">
        <f>Raw_Data!E2093</f>
        <v>Kolkata</v>
      </c>
      <c r="F2093" s="13" t="str">
        <f>Raw_Data!F2093</f>
        <v>Ritu Ghosh</v>
      </c>
      <c r="G2093" s="14">
        <f>DATE(VALUE(RIGHT(Raw_Data!G2093,4)),VALUE(MID(Raw_Data!G2093,4,2)),VALUE(LEFT(Raw_Data!G2093,2)))</f>
        <v>46234</v>
      </c>
      <c r="H2093" s="13" t="str">
        <f t="shared" si="128"/>
        <v>Jul-2026</v>
      </c>
      <c r="I2093" s="13" t="str">
        <f t="shared" si="129"/>
        <v>Fri</v>
      </c>
      <c r="J2093" s="13" t="str">
        <f>Raw_Data!H2093</f>
        <v>Present</v>
      </c>
      <c r="K2093" s="15">
        <f>IF(Raw_Data!I2093="","",TIMEVALUE(Raw_Data!I2093))</f>
        <v>0.42499999999999999</v>
      </c>
      <c r="L2093" s="15">
        <f>IF(Raw_Data!J2093="","",TIMEVALUE(Raw_Data!J2093))</f>
        <v>0.8</v>
      </c>
      <c r="M2093" s="13">
        <f>Raw_Data!K2093</f>
        <v>9.01</v>
      </c>
      <c r="N2093" s="13">
        <f>Raw_Data!L2093</f>
        <v>5</v>
      </c>
      <c r="O2093" s="13">
        <f>Raw_Data!M2093</f>
        <v>4</v>
      </c>
      <c r="P2093" s="13">
        <f t="shared" si="130"/>
        <v>1</v>
      </c>
      <c r="Q2093" s="13">
        <f>Raw_Data!O2093</f>
        <v>5</v>
      </c>
      <c r="R2093" s="16">
        <f t="shared" si="131"/>
        <v>80</v>
      </c>
      <c r="S2093" s="16">
        <f>Raw_Data!Q2093</f>
        <v>80</v>
      </c>
      <c r="T2093" s="17">
        <f>Raw_Data!R2093</f>
        <v>1.01</v>
      </c>
      <c r="U2093" s="13" t="str">
        <f>Raw_Data!S2093</f>
        <v>Medium</v>
      </c>
      <c r="V2093" s="13" t="str">
        <f>Raw_Data!T2093</f>
        <v>In Progress</v>
      </c>
    </row>
    <row r="2094" spans="1:22" x14ac:dyDescent="0.3">
      <c r="A2094" s="13" t="str">
        <f>Raw_Data!A2094</f>
        <v>EMP013</v>
      </c>
      <c r="B2094" s="13" t="str">
        <f>Raw_Data!B2094</f>
        <v>Aditya Jain</v>
      </c>
      <c r="C2094" s="13" t="str">
        <f>Raw_Data!C2094</f>
        <v>Customer Support</v>
      </c>
      <c r="D2094" s="13" t="str">
        <f>Raw_Data!D2094</f>
        <v>Support Executive</v>
      </c>
      <c r="E2094" s="13" t="str">
        <f>Raw_Data!E2094</f>
        <v>Kolkata</v>
      </c>
      <c r="F2094" s="13" t="str">
        <f>Raw_Data!F2094</f>
        <v>Ritu Ghosh</v>
      </c>
      <c r="G2094" s="14">
        <f>DATE(VALUE(RIGHT(Raw_Data!G2094,4)),VALUE(MID(Raw_Data!G2094,4,2)),VALUE(LEFT(Raw_Data!G2094,2)))</f>
        <v>46234</v>
      </c>
      <c r="H2094" s="13" t="str">
        <f t="shared" si="128"/>
        <v>Jul-2026</v>
      </c>
      <c r="I2094" s="13" t="str">
        <f t="shared" si="129"/>
        <v>Fri</v>
      </c>
      <c r="J2094" s="13" t="str">
        <f>Raw_Data!H2094</f>
        <v>Present</v>
      </c>
      <c r="K2094" s="15">
        <f>IF(Raw_Data!I2094="","",TIMEVALUE(Raw_Data!I2094))</f>
        <v>0.38541666666666669</v>
      </c>
      <c r="L2094" s="15">
        <f>IF(Raw_Data!J2094="","",TIMEVALUE(Raw_Data!J2094))</f>
        <v>0.78472222222222221</v>
      </c>
      <c r="M2094" s="13">
        <f>Raw_Data!K2094</f>
        <v>9.59</v>
      </c>
      <c r="N2094" s="13">
        <f>Raw_Data!L2094</f>
        <v>18</v>
      </c>
      <c r="O2094" s="13">
        <f>Raw_Data!M2094</f>
        <v>17</v>
      </c>
      <c r="P2094" s="13">
        <f t="shared" si="130"/>
        <v>1</v>
      </c>
      <c r="Q2094" s="13">
        <f>Raw_Data!O2094</f>
        <v>18</v>
      </c>
      <c r="R2094" s="16">
        <f t="shared" si="131"/>
        <v>94.444444444444443</v>
      </c>
      <c r="S2094" s="16">
        <f>Raw_Data!Q2094</f>
        <v>94.4</v>
      </c>
      <c r="T2094" s="17">
        <f>Raw_Data!R2094</f>
        <v>1.59</v>
      </c>
      <c r="U2094" s="13" t="str">
        <f>Raw_Data!S2094</f>
        <v>Low</v>
      </c>
      <c r="V2094" s="13" t="str">
        <f>Raw_Data!T2094</f>
        <v>In Progress</v>
      </c>
    </row>
    <row r="2095" spans="1:22" x14ac:dyDescent="0.3">
      <c r="A2095" s="13" t="str">
        <f>Raw_Data!A2095</f>
        <v>EMP014</v>
      </c>
      <c r="B2095" s="13" t="str">
        <f>Raw_Data!B2095</f>
        <v>Neha Agarwal</v>
      </c>
      <c r="C2095" s="13" t="str">
        <f>Raw_Data!C2095</f>
        <v>Customer Support</v>
      </c>
      <c r="D2095" s="13" t="str">
        <f>Raw_Data!D2095</f>
        <v>Support Executive</v>
      </c>
      <c r="E2095" s="13" t="str">
        <f>Raw_Data!E2095</f>
        <v>Kolkata</v>
      </c>
      <c r="F2095" s="13" t="str">
        <f>Raw_Data!F2095</f>
        <v>Ritu Ghosh</v>
      </c>
      <c r="G2095" s="14">
        <f>DATE(VALUE(RIGHT(Raw_Data!G2095,4)),VALUE(MID(Raw_Data!G2095,4,2)),VALUE(LEFT(Raw_Data!G2095,2)))</f>
        <v>46234</v>
      </c>
      <c r="H2095" s="13" t="str">
        <f t="shared" si="128"/>
        <v>Jul-2026</v>
      </c>
      <c r="I2095" s="13" t="str">
        <f t="shared" si="129"/>
        <v>Fri</v>
      </c>
      <c r="J2095" s="13" t="str">
        <f>Raw_Data!H2095</f>
        <v>Present</v>
      </c>
      <c r="K2095" s="15">
        <f>IF(Raw_Data!I2095="","",TIMEVALUE(Raw_Data!I2095))</f>
        <v>0.37638888888888888</v>
      </c>
      <c r="L2095" s="15">
        <f>IF(Raw_Data!J2095="","",TIMEVALUE(Raw_Data!J2095))</f>
        <v>0.7006944444444444</v>
      </c>
      <c r="M2095" s="13">
        <f>Raw_Data!K2095</f>
        <v>7.79</v>
      </c>
      <c r="N2095" s="13">
        <f>Raw_Data!L2095</f>
        <v>36</v>
      </c>
      <c r="O2095" s="13">
        <f>Raw_Data!M2095</f>
        <v>36</v>
      </c>
      <c r="P2095" s="13">
        <f t="shared" si="130"/>
        <v>0</v>
      </c>
      <c r="Q2095" s="13">
        <f>Raw_Data!O2095</f>
        <v>36</v>
      </c>
      <c r="R2095" s="16">
        <f t="shared" si="131"/>
        <v>100</v>
      </c>
      <c r="S2095" s="16">
        <f>Raw_Data!Q2095</f>
        <v>100</v>
      </c>
      <c r="T2095" s="17">
        <f>Raw_Data!R2095</f>
        <v>0</v>
      </c>
      <c r="U2095" s="13" t="str">
        <f>Raw_Data!S2095</f>
        <v>Low</v>
      </c>
      <c r="V2095" s="13" t="str">
        <f>Raw_Data!T2095</f>
        <v>Closed</v>
      </c>
    </row>
    <row r="2096" spans="1:22" x14ac:dyDescent="0.3">
      <c r="A2096" s="13" t="str">
        <f>Raw_Data!A2096</f>
        <v>EMP015</v>
      </c>
      <c r="B2096" s="13" t="str">
        <f>Raw_Data!B2096</f>
        <v>Siddharth Roy</v>
      </c>
      <c r="C2096" s="13" t="str">
        <f>Raw_Data!C2096</f>
        <v>Customer Support</v>
      </c>
      <c r="D2096" s="13" t="str">
        <f>Raw_Data!D2096</f>
        <v>Senior Executive</v>
      </c>
      <c r="E2096" s="13" t="str">
        <f>Raw_Data!E2096</f>
        <v>Kolkata</v>
      </c>
      <c r="F2096" s="13" t="str">
        <f>Raw_Data!F2096</f>
        <v>Ritu Ghosh</v>
      </c>
      <c r="G2096" s="14">
        <f>DATE(VALUE(RIGHT(Raw_Data!G2096,4)),VALUE(MID(Raw_Data!G2096,4,2)),VALUE(LEFT(Raw_Data!G2096,2)))</f>
        <v>46234</v>
      </c>
      <c r="H2096" s="13" t="str">
        <f t="shared" si="128"/>
        <v>Jul-2026</v>
      </c>
      <c r="I2096" s="13" t="str">
        <f t="shared" si="129"/>
        <v>Fri</v>
      </c>
      <c r="J2096" s="13" t="str">
        <f>Raw_Data!H2096</f>
        <v>Present</v>
      </c>
      <c r="K2096" s="15">
        <f>IF(Raw_Data!I2096="","",TIMEVALUE(Raw_Data!I2096))</f>
        <v>0.38472222222222224</v>
      </c>
      <c r="L2096" s="15">
        <f>IF(Raw_Data!J2096="","",TIMEVALUE(Raw_Data!J2096))</f>
        <v>0.72222222222222221</v>
      </c>
      <c r="M2096" s="13">
        <f>Raw_Data!K2096</f>
        <v>8.11</v>
      </c>
      <c r="N2096" s="13">
        <f>Raw_Data!L2096</f>
        <v>24</v>
      </c>
      <c r="O2096" s="13">
        <f>Raw_Data!M2096</f>
        <v>21</v>
      </c>
      <c r="P2096" s="13">
        <f t="shared" si="130"/>
        <v>3</v>
      </c>
      <c r="Q2096" s="13">
        <f>Raw_Data!O2096</f>
        <v>24</v>
      </c>
      <c r="R2096" s="16">
        <f t="shared" si="131"/>
        <v>87.5</v>
      </c>
      <c r="S2096" s="16">
        <f>Raw_Data!Q2096</f>
        <v>87.5</v>
      </c>
      <c r="T2096" s="17">
        <f>Raw_Data!R2096</f>
        <v>0.11</v>
      </c>
      <c r="U2096" s="13" t="str">
        <f>Raw_Data!S2096</f>
        <v>Low</v>
      </c>
      <c r="V2096" s="13" t="str">
        <f>Raw_Data!T2096</f>
        <v>In Progress</v>
      </c>
    </row>
    <row r="2097" spans="1:22" x14ac:dyDescent="0.3">
      <c r="A2097" s="13" t="str">
        <f>Raw_Data!A2097</f>
        <v>EMP016</v>
      </c>
      <c r="B2097" s="13" t="str">
        <f>Raw_Data!B2097</f>
        <v>Pooja Saha</v>
      </c>
      <c r="C2097" s="13" t="str">
        <f>Raw_Data!C2097</f>
        <v>Operations</v>
      </c>
      <c r="D2097" s="13" t="str">
        <f>Raw_Data!D2097</f>
        <v>Process Executive</v>
      </c>
      <c r="E2097" s="13" t="str">
        <f>Raw_Data!E2097</f>
        <v>Durgapur</v>
      </c>
      <c r="F2097" s="13" t="str">
        <f>Raw_Data!F2097</f>
        <v>Amit Roy</v>
      </c>
      <c r="G2097" s="14">
        <f>DATE(VALUE(RIGHT(Raw_Data!G2097,4)),VALUE(MID(Raw_Data!G2097,4,2)),VALUE(LEFT(Raw_Data!G2097,2)))</f>
        <v>46234</v>
      </c>
      <c r="H2097" s="13" t="str">
        <f t="shared" si="128"/>
        <v>Jul-2026</v>
      </c>
      <c r="I2097" s="13" t="str">
        <f t="shared" si="129"/>
        <v>Fri</v>
      </c>
      <c r="J2097" s="13" t="str">
        <f>Raw_Data!H2097</f>
        <v>Present</v>
      </c>
      <c r="K2097" s="15">
        <f>IF(Raw_Data!I2097="","",TIMEVALUE(Raw_Data!I2097))</f>
        <v>0.42083333333333334</v>
      </c>
      <c r="L2097" s="15">
        <f>IF(Raw_Data!J2097="","",TIMEVALUE(Raw_Data!J2097))</f>
        <v>0.78194444444444444</v>
      </c>
      <c r="M2097" s="13">
        <f>Raw_Data!K2097</f>
        <v>8.67</v>
      </c>
      <c r="N2097" s="13">
        <f>Raw_Data!L2097</f>
        <v>29</v>
      </c>
      <c r="O2097" s="13">
        <f>Raw_Data!M2097</f>
        <v>21</v>
      </c>
      <c r="P2097" s="13">
        <f t="shared" si="130"/>
        <v>8</v>
      </c>
      <c r="Q2097" s="13">
        <f>Raw_Data!O2097</f>
        <v>29</v>
      </c>
      <c r="R2097" s="16">
        <f t="shared" si="131"/>
        <v>72.41379310344827</v>
      </c>
      <c r="S2097" s="16">
        <f>Raw_Data!Q2097</f>
        <v>72.400000000000006</v>
      </c>
      <c r="T2097" s="17">
        <f>Raw_Data!R2097</f>
        <v>0.67</v>
      </c>
      <c r="U2097" s="13" t="str">
        <f>Raw_Data!S2097</f>
        <v>Medium</v>
      </c>
      <c r="V2097" s="13" t="str">
        <f>Raw_Data!T2097</f>
        <v>Backlog</v>
      </c>
    </row>
    <row r="2098" spans="1:22" x14ac:dyDescent="0.3">
      <c r="A2098" s="13" t="str">
        <f>Raw_Data!A2098</f>
        <v>EMP017</v>
      </c>
      <c r="B2098" s="13" t="str">
        <f>Raw_Data!B2098</f>
        <v>Abhishek Paul</v>
      </c>
      <c r="C2098" s="13" t="str">
        <f>Raw_Data!C2098</f>
        <v>Operations</v>
      </c>
      <c r="D2098" s="13" t="str">
        <f>Raw_Data!D2098</f>
        <v>Process Executive</v>
      </c>
      <c r="E2098" s="13" t="str">
        <f>Raw_Data!E2098</f>
        <v>Durgapur</v>
      </c>
      <c r="F2098" s="13" t="str">
        <f>Raw_Data!F2098</f>
        <v>Amit Roy</v>
      </c>
      <c r="G2098" s="14">
        <f>DATE(VALUE(RIGHT(Raw_Data!G2098,4)),VALUE(MID(Raw_Data!G2098,4,2)),VALUE(LEFT(Raw_Data!G2098,2)))</f>
        <v>46234</v>
      </c>
      <c r="H2098" s="13" t="str">
        <f t="shared" si="128"/>
        <v>Jul-2026</v>
      </c>
      <c r="I2098" s="13" t="str">
        <f t="shared" si="129"/>
        <v>Fri</v>
      </c>
      <c r="J2098" s="13" t="str">
        <f>Raw_Data!H2098</f>
        <v>Present</v>
      </c>
      <c r="K2098" s="15">
        <f>IF(Raw_Data!I2098="","",TIMEVALUE(Raw_Data!I2098))</f>
        <v>0.38611111111111113</v>
      </c>
      <c r="L2098" s="15">
        <f>IF(Raw_Data!J2098="","",TIMEVALUE(Raw_Data!J2098))</f>
        <v>0.73055555555555551</v>
      </c>
      <c r="M2098" s="13">
        <f>Raw_Data!K2098</f>
        <v>8.27</v>
      </c>
      <c r="N2098" s="13">
        <f>Raw_Data!L2098</f>
        <v>18</v>
      </c>
      <c r="O2098" s="13">
        <f>Raw_Data!M2098</f>
        <v>17</v>
      </c>
      <c r="P2098" s="13">
        <f t="shared" si="130"/>
        <v>1</v>
      </c>
      <c r="Q2098" s="13">
        <f>Raw_Data!O2098</f>
        <v>18</v>
      </c>
      <c r="R2098" s="16">
        <f t="shared" si="131"/>
        <v>94.444444444444443</v>
      </c>
      <c r="S2098" s="16">
        <f>Raw_Data!Q2098</f>
        <v>94.4</v>
      </c>
      <c r="T2098" s="17">
        <f>Raw_Data!R2098</f>
        <v>0.27</v>
      </c>
      <c r="U2098" s="13" t="str">
        <f>Raw_Data!S2098</f>
        <v>Medium</v>
      </c>
      <c r="V2098" s="13" t="str">
        <f>Raw_Data!T2098</f>
        <v>In Progress</v>
      </c>
    </row>
    <row r="2099" spans="1:22" x14ac:dyDescent="0.3">
      <c r="A2099" s="13" t="str">
        <f>Raw_Data!A2099</f>
        <v>EMP018</v>
      </c>
      <c r="B2099" s="13" t="str">
        <f>Raw_Data!B2099</f>
        <v>Nandini Ghosh</v>
      </c>
      <c r="C2099" s="13" t="str">
        <f>Raw_Data!C2099</f>
        <v>Finance</v>
      </c>
      <c r="D2099" s="13" t="str">
        <f>Raw_Data!D2099</f>
        <v>Finance Executive</v>
      </c>
      <c r="E2099" s="13" t="str">
        <f>Raw_Data!E2099</f>
        <v>Durgapur</v>
      </c>
      <c r="F2099" s="13" t="str">
        <f>Raw_Data!F2099</f>
        <v>Neha Sen</v>
      </c>
      <c r="G2099" s="14">
        <f>DATE(VALUE(RIGHT(Raw_Data!G2099,4)),VALUE(MID(Raw_Data!G2099,4,2)),VALUE(LEFT(Raw_Data!G2099,2)))</f>
        <v>46234</v>
      </c>
      <c r="H2099" s="13" t="str">
        <f t="shared" si="128"/>
        <v>Jul-2026</v>
      </c>
      <c r="I2099" s="13" t="str">
        <f t="shared" si="129"/>
        <v>Fri</v>
      </c>
      <c r="J2099" s="13" t="str">
        <f>Raw_Data!H2099</f>
        <v>Late</v>
      </c>
      <c r="K2099" s="15">
        <f>IF(Raw_Data!I2099="","",TIMEVALUE(Raw_Data!I2099))</f>
        <v>0.47430555555555554</v>
      </c>
      <c r="L2099" s="15">
        <f>IF(Raw_Data!J2099="","",TIMEVALUE(Raw_Data!J2099))</f>
        <v>0.77916666666666667</v>
      </c>
      <c r="M2099" s="13">
        <f>Raw_Data!K2099</f>
        <v>7.32</v>
      </c>
      <c r="N2099" s="13">
        <f>Raw_Data!L2099</f>
        <v>15</v>
      </c>
      <c r="O2099" s="13">
        <f>Raw_Data!M2099</f>
        <v>13</v>
      </c>
      <c r="P2099" s="13">
        <f t="shared" si="130"/>
        <v>2</v>
      </c>
      <c r="Q2099" s="13">
        <f>Raw_Data!O2099</f>
        <v>15</v>
      </c>
      <c r="R2099" s="16">
        <f t="shared" si="131"/>
        <v>86.666666666666671</v>
      </c>
      <c r="S2099" s="16">
        <f>Raw_Data!Q2099</f>
        <v>86.7</v>
      </c>
      <c r="T2099" s="17">
        <f>Raw_Data!R2099</f>
        <v>0</v>
      </c>
      <c r="U2099" s="13" t="str">
        <f>Raw_Data!S2099</f>
        <v>Medium</v>
      </c>
      <c r="V2099" s="13" t="str">
        <f>Raw_Data!T2099</f>
        <v>In Progress</v>
      </c>
    </row>
    <row r="2100" spans="1:22" x14ac:dyDescent="0.3">
      <c r="A2100" s="13" t="str">
        <f>Raw_Data!A2100</f>
        <v>EMP019</v>
      </c>
      <c r="B2100" s="13" t="str">
        <f>Raw_Data!B2100</f>
        <v>Manish Kumar</v>
      </c>
      <c r="C2100" s="13" t="str">
        <f>Raw_Data!C2100</f>
        <v>Sales</v>
      </c>
      <c r="D2100" s="13" t="str">
        <f>Raw_Data!D2100</f>
        <v>Sales Executive</v>
      </c>
      <c r="E2100" s="13" t="str">
        <f>Raw_Data!E2100</f>
        <v>Durgapur</v>
      </c>
      <c r="F2100" s="13" t="str">
        <f>Raw_Data!F2100</f>
        <v>Sourav Das</v>
      </c>
      <c r="G2100" s="14">
        <f>DATE(VALUE(RIGHT(Raw_Data!G2100,4)),VALUE(MID(Raw_Data!G2100,4,2)),VALUE(LEFT(Raw_Data!G2100,2)))</f>
        <v>46234</v>
      </c>
      <c r="H2100" s="13" t="str">
        <f t="shared" si="128"/>
        <v>Jul-2026</v>
      </c>
      <c r="I2100" s="13" t="str">
        <f t="shared" si="129"/>
        <v>Fri</v>
      </c>
      <c r="J2100" s="13" t="str">
        <f>Raw_Data!H2100</f>
        <v>Present</v>
      </c>
      <c r="K2100" s="15">
        <f>IF(Raw_Data!I2100="","",TIMEVALUE(Raw_Data!I2100))</f>
        <v>0.42291666666666666</v>
      </c>
      <c r="L2100" s="15">
        <f>IF(Raw_Data!J2100="","",TIMEVALUE(Raw_Data!J2100))</f>
        <v>0.80833333333333335</v>
      </c>
      <c r="M2100" s="13">
        <f>Raw_Data!K2100</f>
        <v>9.25</v>
      </c>
      <c r="N2100" s="13">
        <f>Raw_Data!L2100</f>
        <v>26</v>
      </c>
      <c r="O2100" s="13">
        <f>Raw_Data!M2100</f>
        <v>22</v>
      </c>
      <c r="P2100" s="13">
        <f t="shared" si="130"/>
        <v>4</v>
      </c>
      <c r="Q2100" s="13">
        <f>Raw_Data!O2100</f>
        <v>26</v>
      </c>
      <c r="R2100" s="16">
        <f t="shared" si="131"/>
        <v>84.615384615384613</v>
      </c>
      <c r="S2100" s="16">
        <f>Raw_Data!Q2100</f>
        <v>84.6</v>
      </c>
      <c r="T2100" s="17">
        <f>Raw_Data!R2100</f>
        <v>1.25</v>
      </c>
      <c r="U2100" s="13" t="str">
        <f>Raw_Data!S2100</f>
        <v>Medium</v>
      </c>
      <c r="V2100" s="13" t="str">
        <f>Raw_Data!T2100</f>
        <v>Pending</v>
      </c>
    </row>
    <row r="2101" spans="1:22" x14ac:dyDescent="0.3">
      <c r="A2101" s="13" t="str">
        <f>Raw_Data!A2101</f>
        <v>EMP020</v>
      </c>
      <c r="B2101" s="13" t="str">
        <f>Raw_Data!B2101</f>
        <v>Riya Chatterjee</v>
      </c>
      <c r="C2101" s="13" t="str">
        <f>Raw_Data!C2101</f>
        <v>Customer Support</v>
      </c>
      <c r="D2101" s="13" t="str">
        <f>Raw_Data!D2101</f>
        <v>Support Executive</v>
      </c>
      <c r="E2101" s="13" t="str">
        <f>Raw_Data!E2101</f>
        <v>Durgapur</v>
      </c>
      <c r="F2101" s="13" t="str">
        <f>Raw_Data!F2101</f>
        <v>Ritu Ghosh</v>
      </c>
      <c r="G2101" s="14">
        <f>DATE(VALUE(RIGHT(Raw_Data!G2101,4)),VALUE(MID(Raw_Data!G2101,4,2)),VALUE(LEFT(Raw_Data!G2101,2)))</f>
        <v>46234</v>
      </c>
      <c r="H2101" s="13" t="str">
        <f t="shared" si="128"/>
        <v>Jul-2026</v>
      </c>
      <c r="I2101" s="13" t="str">
        <f t="shared" si="129"/>
        <v>Fri</v>
      </c>
      <c r="J2101" s="13" t="str">
        <f>Raw_Data!H2101</f>
        <v>Leave</v>
      </c>
      <c r="K2101" s="15" t="str">
        <f>IF(Raw_Data!I2101="","",TIMEVALUE(Raw_Data!I2101))</f>
        <v/>
      </c>
      <c r="L2101" s="15" t="str">
        <f>IF(Raw_Data!J2101="","",TIMEVALUE(Raw_Data!J2101))</f>
        <v/>
      </c>
      <c r="M2101" s="13">
        <f>Raw_Data!K2101</f>
        <v>0</v>
      </c>
      <c r="N2101" s="13">
        <f>Raw_Data!L2101</f>
        <v>0</v>
      </c>
      <c r="O2101" s="13">
        <f>Raw_Data!M2101</f>
        <v>0</v>
      </c>
      <c r="P2101" s="13">
        <f t="shared" si="130"/>
        <v>0</v>
      </c>
      <c r="Q2101" s="13">
        <f>Raw_Data!O2101</f>
        <v>0</v>
      </c>
      <c r="R2101" s="16">
        <f t="shared" si="131"/>
        <v>0</v>
      </c>
      <c r="S2101" s="16">
        <f>Raw_Data!Q2101</f>
        <v>0</v>
      </c>
      <c r="T2101" s="17">
        <f>Raw_Data!R2101</f>
        <v>0</v>
      </c>
      <c r="U2101" s="13" t="str">
        <f>Raw_Data!S2101</f>
        <v>Low</v>
      </c>
      <c r="V2101" s="13" t="str">
        <f>Raw_Data!T2101</f>
        <v>Closed</v>
      </c>
    </row>
    <row r="2102" spans="1:22" x14ac:dyDescent="0.3">
      <c r="A2102" s="13" t="str">
        <f>Raw_Data!A2102</f>
        <v>EMP001</v>
      </c>
      <c r="B2102" s="13" t="str">
        <f>Raw_Data!B2102</f>
        <v>Aarav Sharma</v>
      </c>
      <c r="C2102" s="13" t="str">
        <f>Raw_Data!C2102</f>
        <v>Operations</v>
      </c>
      <c r="D2102" s="13" t="str">
        <f>Raw_Data!D2102</f>
        <v>MIS Executive</v>
      </c>
      <c r="E2102" s="13" t="str">
        <f>Raw_Data!E2102</f>
        <v>Kolkata</v>
      </c>
      <c r="F2102" s="13" t="str">
        <f>Raw_Data!F2102</f>
        <v>Amit Roy</v>
      </c>
      <c r="G2102" s="14">
        <f>DATE(VALUE(RIGHT(Raw_Data!G2102,4)),VALUE(MID(Raw_Data!G2102,4,2)),VALUE(LEFT(Raw_Data!G2102,2)))</f>
        <v>46235</v>
      </c>
      <c r="H2102" s="13" t="str">
        <f t="shared" si="128"/>
        <v>Aug-2026</v>
      </c>
      <c r="I2102" s="13" t="str">
        <f t="shared" si="129"/>
        <v>Sat</v>
      </c>
      <c r="J2102" s="13" t="str">
        <f>Raw_Data!H2102</f>
        <v>Present</v>
      </c>
      <c r="K2102" s="15">
        <f>IF(Raw_Data!I2102="","",TIMEVALUE(Raw_Data!I2102))</f>
        <v>0.42708333333333331</v>
      </c>
      <c r="L2102" s="15">
        <f>IF(Raw_Data!J2102="","",TIMEVALUE(Raw_Data!J2102))</f>
        <v>0.75208333333333333</v>
      </c>
      <c r="M2102" s="13">
        <f>Raw_Data!K2102</f>
        <v>7.8</v>
      </c>
      <c r="N2102" s="13">
        <f>Raw_Data!L2102</f>
        <v>25</v>
      </c>
      <c r="O2102" s="13">
        <f>Raw_Data!M2102</f>
        <v>21</v>
      </c>
      <c r="P2102" s="13">
        <f t="shared" si="130"/>
        <v>4</v>
      </c>
      <c r="Q2102" s="13">
        <f>Raw_Data!O2102</f>
        <v>25</v>
      </c>
      <c r="R2102" s="16">
        <f t="shared" si="131"/>
        <v>84</v>
      </c>
      <c r="S2102" s="16">
        <f>Raw_Data!Q2102</f>
        <v>84</v>
      </c>
      <c r="T2102" s="17">
        <f>Raw_Data!R2102</f>
        <v>0</v>
      </c>
      <c r="U2102" s="13" t="str">
        <f>Raw_Data!S2102</f>
        <v>Medium</v>
      </c>
      <c r="V2102" s="13" t="str">
        <f>Raw_Data!T2102</f>
        <v>Pending</v>
      </c>
    </row>
    <row r="2103" spans="1:22" x14ac:dyDescent="0.3">
      <c r="A2103" s="13" t="str">
        <f>Raw_Data!A2103</f>
        <v>EMP002</v>
      </c>
      <c r="B2103" s="13" t="str">
        <f>Raw_Data!B2103</f>
        <v>Priya Singh</v>
      </c>
      <c r="C2103" s="13" t="str">
        <f>Raw_Data!C2103</f>
        <v>Operations</v>
      </c>
      <c r="D2103" s="13" t="str">
        <f>Raw_Data!D2103</f>
        <v>Process Executive</v>
      </c>
      <c r="E2103" s="13" t="str">
        <f>Raw_Data!E2103</f>
        <v>Kolkata</v>
      </c>
      <c r="F2103" s="13" t="str">
        <f>Raw_Data!F2103</f>
        <v>Amit Roy</v>
      </c>
      <c r="G2103" s="14">
        <f>DATE(VALUE(RIGHT(Raw_Data!G2103,4)),VALUE(MID(Raw_Data!G2103,4,2)),VALUE(LEFT(Raw_Data!G2103,2)))</f>
        <v>46235</v>
      </c>
      <c r="H2103" s="13" t="str">
        <f t="shared" si="128"/>
        <v>Aug-2026</v>
      </c>
      <c r="I2103" s="13" t="str">
        <f t="shared" si="129"/>
        <v>Sat</v>
      </c>
      <c r="J2103" s="13" t="str">
        <f>Raw_Data!H2103</f>
        <v>Present</v>
      </c>
      <c r="K2103" s="15">
        <f>IF(Raw_Data!I2103="","",TIMEVALUE(Raw_Data!I2103))</f>
        <v>0.38333333333333336</v>
      </c>
      <c r="L2103" s="15">
        <f>IF(Raw_Data!J2103="","",TIMEVALUE(Raw_Data!J2103))</f>
        <v>0.6875</v>
      </c>
      <c r="M2103" s="13">
        <f>Raw_Data!K2103</f>
        <v>7.31</v>
      </c>
      <c r="N2103" s="13">
        <f>Raw_Data!L2103</f>
        <v>25</v>
      </c>
      <c r="O2103" s="13">
        <f>Raw_Data!M2103</f>
        <v>23</v>
      </c>
      <c r="P2103" s="13">
        <f t="shared" si="130"/>
        <v>2</v>
      </c>
      <c r="Q2103" s="13">
        <f>Raw_Data!O2103</f>
        <v>25</v>
      </c>
      <c r="R2103" s="16">
        <f t="shared" si="131"/>
        <v>92</v>
      </c>
      <c r="S2103" s="16">
        <f>Raw_Data!Q2103</f>
        <v>92</v>
      </c>
      <c r="T2103" s="17">
        <f>Raw_Data!R2103</f>
        <v>0</v>
      </c>
      <c r="U2103" s="13" t="str">
        <f>Raw_Data!S2103</f>
        <v>High</v>
      </c>
      <c r="V2103" s="13" t="str">
        <f>Raw_Data!T2103</f>
        <v>In Progress</v>
      </c>
    </row>
    <row r="2104" spans="1:22" x14ac:dyDescent="0.3">
      <c r="A2104" s="13" t="str">
        <f>Raw_Data!A2104</f>
        <v>EMP003</v>
      </c>
      <c r="B2104" s="13" t="str">
        <f>Raw_Data!B2104</f>
        <v>Rahul Verma</v>
      </c>
      <c r="C2104" s="13" t="str">
        <f>Raw_Data!C2104</f>
        <v>Operations</v>
      </c>
      <c r="D2104" s="13" t="str">
        <f>Raw_Data!D2104</f>
        <v>Process Executive</v>
      </c>
      <c r="E2104" s="13" t="str">
        <f>Raw_Data!E2104</f>
        <v>Kolkata</v>
      </c>
      <c r="F2104" s="13" t="str">
        <f>Raw_Data!F2104</f>
        <v>Amit Roy</v>
      </c>
      <c r="G2104" s="14">
        <f>DATE(VALUE(RIGHT(Raw_Data!G2104,4)),VALUE(MID(Raw_Data!G2104,4,2)),VALUE(LEFT(Raw_Data!G2104,2)))</f>
        <v>46235</v>
      </c>
      <c r="H2104" s="13" t="str">
        <f t="shared" si="128"/>
        <v>Aug-2026</v>
      </c>
      <c r="I2104" s="13" t="str">
        <f t="shared" si="129"/>
        <v>Sat</v>
      </c>
      <c r="J2104" s="13" t="str">
        <f>Raw_Data!H2104</f>
        <v>Present</v>
      </c>
      <c r="K2104" s="15">
        <f>IF(Raw_Data!I2104="","",TIMEVALUE(Raw_Data!I2104))</f>
        <v>0.41875000000000001</v>
      </c>
      <c r="L2104" s="15">
        <f>IF(Raw_Data!J2104="","",TIMEVALUE(Raw_Data!J2104))</f>
        <v>0.72847222222222219</v>
      </c>
      <c r="M2104" s="13">
        <f>Raw_Data!K2104</f>
        <v>7.44</v>
      </c>
      <c r="N2104" s="13">
        <f>Raw_Data!L2104</f>
        <v>28</v>
      </c>
      <c r="O2104" s="13">
        <f>Raw_Data!M2104</f>
        <v>21</v>
      </c>
      <c r="P2104" s="13">
        <f t="shared" si="130"/>
        <v>7</v>
      </c>
      <c r="Q2104" s="13">
        <f>Raw_Data!O2104</f>
        <v>28</v>
      </c>
      <c r="R2104" s="16">
        <f t="shared" si="131"/>
        <v>75</v>
      </c>
      <c r="S2104" s="16">
        <f>Raw_Data!Q2104</f>
        <v>75</v>
      </c>
      <c r="T2104" s="17">
        <f>Raw_Data!R2104</f>
        <v>0</v>
      </c>
      <c r="U2104" s="13" t="str">
        <f>Raw_Data!S2104</f>
        <v>Medium</v>
      </c>
      <c r="V2104" s="13" t="str">
        <f>Raw_Data!T2104</f>
        <v>Pending</v>
      </c>
    </row>
    <row r="2105" spans="1:22" x14ac:dyDescent="0.3">
      <c r="A2105" s="13" t="str">
        <f>Raw_Data!A2105</f>
        <v>EMP004</v>
      </c>
      <c r="B2105" s="13" t="str">
        <f>Raw_Data!B2105</f>
        <v>Sneha Das</v>
      </c>
      <c r="C2105" s="13" t="str">
        <f>Raw_Data!C2105</f>
        <v>Operations</v>
      </c>
      <c r="D2105" s="13" t="str">
        <f>Raw_Data!D2105</f>
        <v>Senior Executive</v>
      </c>
      <c r="E2105" s="13" t="str">
        <f>Raw_Data!E2105</f>
        <v>Kolkata</v>
      </c>
      <c r="F2105" s="13" t="str">
        <f>Raw_Data!F2105</f>
        <v>Amit Roy</v>
      </c>
      <c r="G2105" s="14">
        <f>DATE(VALUE(RIGHT(Raw_Data!G2105,4)),VALUE(MID(Raw_Data!G2105,4,2)),VALUE(LEFT(Raw_Data!G2105,2)))</f>
        <v>46235</v>
      </c>
      <c r="H2105" s="13" t="str">
        <f t="shared" si="128"/>
        <v>Aug-2026</v>
      </c>
      <c r="I2105" s="13" t="str">
        <f t="shared" si="129"/>
        <v>Sat</v>
      </c>
      <c r="J2105" s="13" t="str">
        <f>Raw_Data!H2105</f>
        <v>Late</v>
      </c>
      <c r="K2105" s="15">
        <f>IF(Raw_Data!I2105="","",TIMEVALUE(Raw_Data!I2105))</f>
        <v>0.45833333333333331</v>
      </c>
      <c r="L2105" s="15">
        <f>IF(Raw_Data!J2105="","",TIMEVALUE(Raw_Data!J2105))</f>
        <v>0.80208333333333337</v>
      </c>
      <c r="M2105" s="13">
        <f>Raw_Data!K2105</f>
        <v>8.25</v>
      </c>
      <c r="N2105" s="13">
        <f>Raw_Data!L2105</f>
        <v>18</v>
      </c>
      <c r="O2105" s="13">
        <f>Raw_Data!M2105</f>
        <v>12</v>
      </c>
      <c r="P2105" s="13">
        <f t="shared" si="130"/>
        <v>6</v>
      </c>
      <c r="Q2105" s="13">
        <f>Raw_Data!O2105</f>
        <v>18</v>
      </c>
      <c r="R2105" s="16">
        <f t="shared" si="131"/>
        <v>66.666666666666657</v>
      </c>
      <c r="S2105" s="16">
        <f>Raw_Data!Q2105</f>
        <v>66.7</v>
      </c>
      <c r="T2105" s="17">
        <f>Raw_Data!R2105</f>
        <v>0.25</v>
      </c>
      <c r="U2105" s="13" t="str">
        <f>Raw_Data!S2105</f>
        <v>Medium</v>
      </c>
      <c r="V2105" s="13" t="str">
        <f>Raw_Data!T2105</f>
        <v>Pending</v>
      </c>
    </row>
    <row r="2106" spans="1:22" x14ac:dyDescent="0.3">
      <c r="A2106" s="13" t="str">
        <f>Raw_Data!A2106</f>
        <v>EMP005</v>
      </c>
      <c r="B2106" s="13" t="str">
        <f>Raw_Data!B2106</f>
        <v>Vikram Patel</v>
      </c>
      <c r="C2106" s="13" t="str">
        <f>Raw_Data!C2106</f>
        <v>Operations</v>
      </c>
      <c r="D2106" s="13" t="str">
        <f>Raw_Data!D2106</f>
        <v>Process Executive</v>
      </c>
      <c r="E2106" s="13" t="str">
        <f>Raw_Data!E2106</f>
        <v>Kolkata</v>
      </c>
      <c r="F2106" s="13" t="str">
        <f>Raw_Data!F2106</f>
        <v>Amit Roy</v>
      </c>
      <c r="G2106" s="14">
        <f>DATE(VALUE(RIGHT(Raw_Data!G2106,4)),VALUE(MID(Raw_Data!G2106,4,2)),VALUE(LEFT(Raw_Data!G2106,2)))</f>
        <v>46235</v>
      </c>
      <c r="H2106" s="13" t="str">
        <f t="shared" si="128"/>
        <v>Aug-2026</v>
      </c>
      <c r="I2106" s="13" t="str">
        <f t="shared" si="129"/>
        <v>Sat</v>
      </c>
      <c r="J2106" s="13" t="str">
        <f>Raw_Data!H2106</f>
        <v>Present</v>
      </c>
      <c r="K2106" s="15">
        <f>IF(Raw_Data!I2106="","",TIMEVALUE(Raw_Data!I2106))</f>
        <v>0.3840277777777778</v>
      </c>
      <c r="L2106" s="15">
        <f>IF(Raw_Data!J2106="","",TIMEVALUE(Raw_Data!J2106))</f>
        <v>0.73124999999999996</v>
      </c>
      <c r="M2106" s="13">
        <f>Raw_Data!K2106</f>
        <v>8.34</v>
      </c>
      <c r="N2106" s="13">
        <f>Raw_Data!L2106</f>
        <v>29</v>
      </c>
      <c r="O2106" s="13">
        <f>Raw_Data!M2106</f>
        <v>23</v>
      </c>
      <c r="P2106" s="13">
        <f t="shared" si="130"/>
        <v>6</v>
      </c>
      <c r="Q2106" s="13">
        <f>Raw_Data!O2106</f>
        <v>29</v>
      </c>
      <c r="R2106" s="16">
        <f t="shared" si="131"/>
        <v>79.310344827586206</v>
      </c>
      <c r="S2106" s="16">
        <f>Raw_Data!Q2106</f>
        <v>79.3</v>
      </c>
      <c r="T2106" s="17">
        <f>Raw_Data!R2106</f>
        <v>0.34</v>
      </c>
      <c r="U2106" s="13" t="str">
        <f>Raw_Data!S2106</f>
        <v>Medium</v>
      </c>
      <c r="V2106" s="13" t="str">
        <f>Raw_Data!T2106</f>
        <v>Pending</v>
      </c>
    </row>
    <row r="2107" spans="1:22" x14ac:dyDescent="0.3">
      <c r="A2107" s="13" t="str">
        <f>Raw_Data!A2107</f>
        <v>EMP006</v>
      </c>
      <c r="B2107" s="13" t="str">
        <f>Raw_Data!B2107</f>
        <v>Ananya Gupta</v>
      </c>
      <c r="C2107" s="13" t="str">
        <f>Raw_Data!C2107</f>
        <v>Finance</v>
      </c>
      <c r="D2107" s="13" t="str">
        <f>Raw_Data!D2107</f>
        <v>Finance Executive</v>
      </c>
      <c r="E2107" s="13" t="str">
        <f>Raw_Data!E2107</f>
        <v>Kolkata</v>
      </c>
      <c r="F2107" s="13" t="str">
        <f>Raw_Data!F2107</f>
        <v>Neha Sen</v>
      </c>
      <c r="G2107" s="14">
        <f>DATE(VALUE(RIGHT(Raw_Data!G2107,4)),VALUE(MID(Raw_Data!G2107,4,2)),VALUE(LEFT(Raw_Data!G2107,2)))</f>
        <v>46235</v>
      </c>
      <c r="H2107" s="13" t="str">
        <f t="shared" si="128"/>
        <v>Aug-2026</v>
      </c>
      <c r="I2107" s="13" t="str">
        <f t="shared" si="129"/>
        <v>Sat</v>
      </c>
      <c r="J2107" s="13" t="str">
        <f>Raw_Data!H2107</f>
        <v>Present</v>
      </c>
      <c r="K2107" s="15">
        <f>IF(Raw_Data!I2107="","",TIMEVALUE(Raw_Data!I2107))</f>
        <v>0.37638888888888888</v>
      </c>
      <c r="L2107" s="15">
        <f>IF(Raw_Data!J2107="","",TIMEVALUE(Raw_Data!J2107))</f>
        <v>0.70208333333333328</v>
      </c>
      <c r="M2107" s="13">
        <f>Raw_Data!K2107</f>
        <v>7.83</v>
      </c>
      <c r="N2107" s="13">
        <f>Raw_Data!L2107</f>
        <v>20</v>
      </c>
      <c r="O2107" s="13">
        <f>Raw_Data!M2107</f>
        <v>17</v>
      </c>
      <c r="P2107" s="13">
        <f t="shared" si="130"/>
        <v>3</v>
      </c>
      <c r="Q2107" s="13">
        <f>Raw_Data!O2107</f>
        <v>20</v>
      </c>
      <c r="R2107" s="16">
        <f t="shared" si="131"/>
        <v>85</v>
      </c>
      <c r="S2107" s="16">
        <f>Raw_Data!Q2107</f>
        <v>85</v>
      </c>
      <c r="T2107" s="17">
        <f>Raw_Data!R2107</f>
        <v>0</v>
      </c>
      <c r="U2107" s="13" t="str">
        <f>Raw_Data!S2107</f>
        <v>High</v>
      </c>
      <c r="V2107" s="13" t="str">
        <f>Raw_Data!T2107</f>
        <v>In Progress</v>
      </c>
    </row>
    <row r="2108" spans="1:22" x14ac:dyDescent="0.3">
      <c r="A2108" s="13" t="str">
        <f>Raw_Data!A2108</f>
        <v>EMP007</v>
      </c>
      <c r="B2108" s="13" t="str">
        <f>Raw_Data!B2108</f>
        <v>Rohan Mehta</v>
      </c>
      <c r="C2108" s="13" t="str">
        <f>Raw_Data!C2108</f>
        <v>Finance</v>
      </c>
      <c r="D2108" s="13" t="str">
        <f>Raw_Data!D2108</f>
        <v>Accounts Executive</v>
      </c>
      <c r="E2108" s="13" t="str">
        <f>Raw_Data!E2108</f>
        <v>Kolkata</v>
      </c>
      <c r="F2108" s="13" t="str">
        <f>Raw_Data!F2108</f>
        <v>Neha Sen</v>
      </c>
      <c r="G2108" s="14">
        <f>DATE(VALUE(RIGHT(Raw_Data!G2108,4)),VALUE(MID(Raw_Data!G2108,4,2)),VALUE(LEFT(Raw_Data!G2108,2)))</f>
        <v>46235</v>
      </c>
      <c r="H2108" s="13" t="str">
        <f t="shared" si="128"/>
        <v>Aug-2026</v>
      </c>
      <c r="I2108" s="13" t="str">
        <f t="shared" si="129"/>
        <v>Sat</v>
      </c>
      <c r="J2108" s="13" t="str">
        <f>Raw_Data!H2108</f>
        <v>Present</v>
      </c>
      <c r="K2108" s="15">
        <f>IF(Raw_Data!I2108="","",TIMEVALUE(Raw_Data!I2108))</f>
        <v>0.37708333333333333</v>
      </c>
      <c r="L2108" s="15">
        <f>IF(Raw_Data!J2108="","",TIMEVALUE(Raw_Data!J2108))</f>
        <v>0.6791666666666667</v>
      </c>
      <c r="M2108" s="13">
        <f>Raw_Data!K2108</f>
        <v>7.26</v>
      </c>
      <c r="N2108" s="13">
        <f>Raw_Data!L2108</f>
        <v>14</v>
      </c>
      <c r="O2108" s="13">
        <f>Raw_Data!M2108</f>
        <v>10</v>
      </c>
      <c r="P2108" s="13">
        <f t="shared" si="130"/>
        <v>4</v>
      </c>
      <c r="Q2108" s="13">
        <f>Raw_Data!O2108</f>
        <v>14</v>
      </c>
      <c r="R2108" s="16">
        <f t="shared" si="131"/>
        <v>71.428571428571431</v>
      </c>
      <c r="S2108" s="16">
        <f>Raw_Data!Q2108</f>
        <v>71.400000000000006</v>
      </c>
      <c r="T2108" s="17">
        <f>Raw_Data!R2108</f>
        <v>0</v>
      </c>
      <c r="U2108" s="13" t="str">
        <f>Raw_Data!S2108</f>
        <v>Low</v>
      </c>
      <c r="V2108" s="13" t="str">
        <f>Raw_Data!T2108</f>
        <v>Pending</v>
      </c>
    </row>
    <row r="2109" spans="1:22" x14ac:dyDescent="0.3">
      <c r="A2109" s="13" t="str">
        <f>Raw_Data!A2109</f>
        <v>EMP008</v>
      </c>
      <c r="B2109" s="13" t="str">
        <f>Raw_Data!B2109</f>
        <v>Ishita Roy</v>
      </c>
      <c r="C2109" s="13" t="str">
        <f>Raw_Data!C2109</f>
        <v>Finance</v>
      </c>
      <c r="D2109" s="13" t="str">
        <f>Raw_Data!D2109</f>
        <v>Finance Executive</v>
      </c>
      <c r="E2109" s="13" t="str">
        <f>Raw_Data!E2109</f>
        <v>Kolkata</v>
      </c>
      <c r="F2109" s="13" t="str">
        <f>Raw_Data!F2109</f>
        <v>Neha Sen</v>
      </c>
      <c r="G2109" s="14">
        <f>DATE(VALUE(RIGHT(Raw_Data!G2109,4)),VALUE(MID(Raw_Data!G2109,4,2)),VALUE(LEFT(Raw_Data!G2109,2)))</f>
        <v>46235</v>
      </c>
      <c r="H2109" s="13" t="str">
        <f t="shared" si="128"/>
        <v>Aug-2026</v>
      </c>
      <c r="I2109" s="13" t="str">
        <f t="shared" si="129"/>
        <v>Sat</v>
      </c>
      <c r="J2109" s="13" t="str">
        <f>Raw_Data!H2109</f>
        <v>Present</v>
      </c>
      <c r="K2109" s="15">
        <f>IF(Raw_Data!I2109="","",TIMEVALUE(Raw_Data!I2109))</f>
        <v>0.38680555555555557</v>
      </c>
      <c r="L2109" s="15">
        <f>IF(Raw_Data!J2109="","",TIMEVALUE(Raw_Data!J2109))</f>
        <v>0.71250000000000002</v>
      </c>
      <c r="M2109" s="13">
        <f>Raw_Data!K2109</f>
        <v>7.83</v>
      </c>
      <c r="N2109" s="13">
        <f>Raw_Data!L2109</f>
        <v>24</v>
      </c>
      <c r="O2109" s="13">
        <f>Raw_Data!M2109</f>
        <v>18</v>
      </c>
      <c r="P2109" s="13">
        <f t="shared" si="130"/>
        <v>6</v>
      </c>
      <c r="Q2109" s="13">
        <f>Raw_Data!O2109</f>
        <v>24</v>
      </c>
      <c r="R2109" s="16">
        <f t="shared" si="131"/>
        <v>75</v>
      </c>
      <c r="S2109" s="16">
        <f>Raw_Data!Q2109</f>
        <v>75</v>
      </c>
      <c r="T2109" s="17">
        <f>Raw_Data!R2109</f>
        <v>0</v>
      </c>
      <c r="U2109" s="13" t="str">
        <f>Raw_Data!S2109</f>
        <v>Medium</v>
      </c>
      <c r="V2109" s="13" t="str">
        <f>Raw_Data!T2109</f>
        <v>Pending</v>
      </c>
    </row>
    <row r="2110" spans="1:22" x14ac:dyDescent="0.3">
      <c r="A2110" s="13" t="str">
        <f>Raw_Data!A2110</f>
        <v>EMP009</v>
      </c>
      <c r="B2110" s="13" t="str">
        <f>Raw_Data!B2110</f>
        <v>Arjun Nair</v>
      </c>
      <c r="C2110" s="13" t="str">
        <f>Raw_Data!C2110</f>
        <v>Sales</v>
      </c>
      <c r="D2110" s="13" t="str">
        <f>Raw_Data!D2110</f>
        <v>Sales Executive</v>
      </c>
      <c r="E2110" s="13" t="str">
        <f>Raw_Data!E2110</f>
        <v>Kolkata</v>
      </c>
      <c r="F2110" s="13" t="str">
        <f>Raw_Data!F2110</f>
        <v>Sourav Das</v>
      </c>
      <c r="G2110" s="14">
        <f>DATE(VALUE(RIGHT(Raw_Data!G2110,4)),VALUE(MID(Raw_Data!G2110,4,2)),VALUE(LEFT(Raw_Data!G2110,2)))</f>
        <v>46235</v>
      </c>
      <c r="H2110" s="13" t="str">
        <f t="shared" si="128"/>
        <v>Aug-2026</v>
      </c>
      <c r="I2110" s="13" t="str">
        <f t="shared" si="129"/>
        <v>Sat</v>
      </c>
      <c r="J2110" s="13" t="str">
        <f>Raw_Data!H2110</f>
        <v>Present</v>
      </c>
      <c r="K2110" s="15">
        <f>IF(Raw_Data!I2110="","",TIMEVALUE(Raw_Data!I2110))</f>
        <v>0.37916666666666665</v>
      </c>
      <c r="L2110" s="15">
        <f>IF(Raw_Data!J2110="","",TIMEVALUE(Raw_Data!J2110))</f>
        <v>0.69374999999999998</v>
      </c>
      <c r="M2110" s="13">
        <f>Raw_Data!K2110</f>
        <v>7.55</v>
      </c>
      <c r="N2110" s="13">
        <f>Raw_Data!L2110</f>
        <v>23</v>
      </c>
      <c r="O2110" s="13">
        <f>Raw_Data!M2110</f>
        <v>17</v>
      </c>
      <c r="P2110" s="13">
        <f t="shared" si="130"/>
        <v>6</v>
      </c>
      <c r="Q2110" s="13">
        <f>Raw_Data!O2110</f>
        <v>23</v>
      </c>
      <c r="R2110" s="16">
        <f t="shared" si="131"/>
        <v>73.91304347826086</v>
      </c>
      <c r="S2110" s="16">
        <f>Raw_Data!Q2110</f>
        <v>73.900000000000006</v>
      </c>
      <c r="T2110" s="17">
        <f>Raw_Data!R2110</f>
        <v>0</v>
      </c>
      <c r="U2110" s="13" t="str">
        <f>Raw_Data!S2110</f>
        <v>Medium</v>
      </c>
      <c r="V2110" s="13" t="str">
        <f>Raw_Data!T2110</f>
        <v>Pending</v>
      </c>
    </row>
    <row r="2111" spans="1:22" x14ac:dyDescent="0.3">
      <c r="A2111" s="13" t="str">
        <f>Raw_Data!A2111</f>
        <v>EMP010</v>
      </c>
      <c r="B2111" s="13" t="str">
        <f>Raw_Data!B2111</f>
        <v>Meera Kapoor</v>
      </c>
      <c r="C2111" s="13" t="str">
        <f>Raw_Data!C2111</f>
        <v>Sales</v>
      </c>
      <c r="D2111" s="13" t="str">
        <f>Raw_Data!D2111</f>
        <v>Sales Executive</v>
      </c>
      <c r="E2111" s="13" t="str">
        <f>Raw_Data!E2111</f>
        <v>Kolkata</v>
      </c>
      <c r="F2111" s="13" t="str">
        <f>Raw_Data!F2111</f>
        <v>Sourav Das</v>
      </c>
      <c r="G2111" s="14">
        <f>DATE(VALUE(RIGHT(Raw_Data!G2111,4)),VALUE(MID(Raw_Data!G2111,4,2)),VALUE(LEFT(Raw_Data!G2111,2)))</f>
        <v>46235</v>
      </c>
      <c r="H2111" s="13" t="str">
        <f t="shared" si="128"/>
        <v>Aug-2026</v>
      </c>
      <c r="I2111" s="13" t="str">
        <f t="shared" si="129"/>
        <v>Sat</v>
      </c>
      <c r="J2111" s="13" t="str">
        <f>Raw_Data!H2111</f>
        <v>Present</v>
      </c>
      <c r="K2111" s="15">
        <f>IF(Raw_Data!I2111="","",TIMEVALUE(Raw_Data!I2111))</f>
        <v>0.38611111111111113</v>
      </c>
      <c r="L2111" s="15">
        <f>IF(Raw_Data!J2111="","",TIMEVALUE(Raw_Data!J2111))</f>
        <v>0.76458333333333328</v>
      </c>
      <c r="M2111" s="13">
        <f>Raw_Data!K2111</f>
        <v>9.09</v>
      </c>
      <c r="N2111" s="13">
        <f>Raw_Data!L2111</f>
        <v>25</v>
      </c>
      <c r="O2111" s="13">
        <f>Raw_Data!M2111</f>
        <v>23</v>
      </c>
      <c r="P2111" s="13">
        <f t="shared" si="130"/>
        <v>2</v>
      </c>
      <c r="Q2111" s="13">
        <f>Raw_Data!O2111</f>
        <v>25</v>
      </c>
      <c r="R2111" s="16">
        <f t="shared" si="131"/>
        <v>92</v>
      </c>
      <c r="S2111" s="16">
        <f>Raw_Data!Q2111</f>
        <v>92</v>
      </c>
      <c r="T2111" s="17">
        <f>Raw_Data!R2111</f>
        <v>1.0900000000000001</v>
      </c>
      <c r="U2111" s="13" t="str">
        <f>Raw_Data!S2111</f>
        <v>Low</v>
      </c>
      <c r="V2111" s="13" t="str">
        <f>Raw_Data!T2111</f>
        <v>In Progress</v>
      </c>
    </row>
    <row r="2112" spans="1:22" x14ac:dyDescent="0.3">
      <c r="A2112" s="13" t="str">
        <f>Raw_Data!A2112</f>
        <v>EMP011</v>
      </c>
      <c r="B2112" s="13" t="str">
        <f>Raw_Data!B2112</f>
        <v>Karan Malhotra</v>
      </c>
      <c r="C2112" s="13" t="str">
        <f>Raw_Data!C2112</f>
        <v>Sales</v>
      </c>
      <c r="D2112" s="13" t="str">
        <f>Raw_Data!D2112</f>
        <v>Senior Executive</v>
      </c>
      <c r="E2112" s="13" t="str">
        <f>Raw_Data!E2112</f>
        <v>Kolkata</v>
      </c>
      <c r="F2112" s="13" t="str">
        <f>Raw_Data!F2112</f>
        <v>Sourav Das</v>
      </c>
      <c r="G2112" s="14">
        <f>DATE(VALUE(RIGHT(Raw_Data!G2112,4)),VALUE(MID(Raw_Data!G2112,4,2)),VALUE(LEFT(Raw_Data!G2112,2)))</f>
        <v>46235</v>
      </c>
      <c r="H2112" s="13" t="str">
        <f t="shared" si="128"/>
        <v>Aug-2026</v>
      </c>
      <c r="I2112" s="13" t="str">
        <f t="shared" si="129"/>
        <v>Sat</v>
      </c>
      <c r="J2112" s="13" t="str">
        <f>Raw_Data!H2112</f>
        <v>Present</v>
      </c>
      <c r="K2112" s="15">
        <f>IF(Raw_Data!I2112="","",TIMEVALUE(Raw_Data!I2112))</f>
        <v>0.38194444444444442</v>
      </c>
      <c r="L2112" s="15">
        <f>IF(Raw_Data!J2112="","",TIMEVALUE(Raw_Data!J2112))</f>
        <v>0.77361111111111114</v>
      </c>
      <c r="M2112" s="13">
        <f>Raw_Data!K2112</f>
        <v>9.41</v>
      </c>
      <c r="N2112" s="13">
        <f>Raw_Data!L2112</f>
        <v>24</v>
      </c>
      <c r="O2112" s="13">
        <f>Raw_Data!M2112</f>
        <v>24</v>
      </c>
      <c r="P2112" s="13">
        <f t="shared" si="130"/>
        <v>0</v>
      </c>
      <c r="Q2112" s="13">
        <f>Raw_Data!O2112</f>
        <v>24</v>
      </c>
      <c r="R2112" s="16">
        <f t="shared" si="131"/>
        <v>100</v>
      </c>
      <c r="S2112" s="16">
        <f>Raw_Data!Q2112</f>
        <v>100</v>
      </c>
      <c r="T2112" s="17">
        <f>Raw_Data!R2112</f>
        <v>1.41</v>
      </c>
      <c r="U2112" s="13" t="str">
        <f>Raw_Data!S2112</f>
        <v>Low</v>
      </c>
      <c r="V2112" s="13" t="str">
        <f>Raw_Data!T2112</f>
        <v>Closed</v>
      </c>
    </row>
    <row r="2113" spans="1:22" x14ac:dyDescent="0.3">
      <c r="A2113" s="13" t="str">
        <f>Raw_Data!A2113</f>
        <v>EMP012</v>
      </c>
      <c r="B2113" s="13" t="str">
        <f>Raw_Data!B2113</f>
        <v>Tanya Bose</v>
      </c>
      <c r="C2113" s="13" t="str">
        <f>Raw_Data!C2113</f>
        <v>HR</v>
      </c>
      <c r="D2113" s="13" t="str">
        <f>Raw_Data!D2113</f>
        <v>HR Executive</v>
      </c>
      <c r="E2113" s="13" t="str">
        <f>Raw_Data!E2113</f>
        <v>Kolkata</v>
      </c>
      <c r="F2113" s="13" t="str">
        <f>Raw_Data!F2113</f>
        <v>Ritu Ghosh</v>
      </c>
      <c r="G2113" s="14">
        <f>DATE(VALUE(RIGHT(Raw_Data!G2113,4)),VALUE(MID(Raw_Data!G2113,4,2)),VALUE(LEFT(Raw_Data!G2113,2)))</f>
        <v>46235</v>
      </c>
      <c r="H2113" s="13" t="str">
        <f t="shared" si="128"/>
        <v>Aug-2026</v>
      </c>
      <c r="I2113" s="13" t="str">
        <f t="shared" si="129"/>
        <v>Sat</v>
      </c>
      <c r="J2113" s="13" t="str">
        <f>Raw_Data!H2113</f>
        <v>Present</v>
      </c>
      <c r="K2113" s="15">
        <f>IF(Raw_Data!I2113="","",TIMEVALUE(Raw_Data!I2113))</f>
        <v>0.38541666666666669</v>
      </c>
      <c r="L2113" s="15">
        <f>IF(Raw_Data!J2113="","",TIMEVALUE(Raw_Data!J2113))</f>
        <v>0.73333333333333328</v>
      </c>
      <c r="M2113" s="13">
        <f>Raw_Data!K2113</f>
        <v>8.35</v>
      </c>
      <c r="N2113" s="13">
        <f>Raw_Data!L2113</f>
        <v>12</v>
      </c>
      <c r="O2113" s="13">
        <f>Raw_Data!M2113</f>
        <v>10</v>
      </c>
      <c r="P2113" s="13">
        <f t="shared" si="130"/>
        <v>2</v>
      </c>
      <c r="Q2113" s="13">
        <f>Raw_Data!O2113</f>
        <v>12</v>
      </c>
      <c r="R2113" s="16">
        <f t="shared" si="131"/>
        <v>83.333333333333343</v>
      </c>
      <c r="S2113" s="16">
        <f>Raw_Data!Q2113</f>
        <v>83.3</v>
      </c>
      <c r="T2113" s="17">
        <f>Raw_Data!R2113</f>
        <v>0.35</v>
      </c>
      <c r="U2113" s="13" t="str">
        <f>Raw_Data!S2113</f>
        <v>Medium</v>
      </c>
      <c r="V2113" s="13" t="str">
        <f>Raw_Data!T2113</f>
        <v>In Progress</v>
      </c>
    </row>
    <row r="2114" spans="1:22" x14ac:dyDescent="0.3">
      <c r="A2114" s="13" t="str">
        <f>Raw_Data!A2114</f>
        <v>EMP013</v>
      </c>
      <c r="B2114" s="13" t="str">
        <f>Raw_Data!B2114</f>
        <v>Aditya Jain</v>
      </c>
      <c r="C2114" s="13" t="str">
        <f>Raw_Data!C2114</f>
        <v>Customer Support</v>
      </c>
      <c r="D2114" s="13" t="str">
        <f>Raw_Data!D2114</f>
        <v>Support Executive</v>
      </c>
      <c r="E2114" s="13" t="str">
        <f>Raw_Data!E2114</f>
        <v>Kolkata</v>
      </c>
      <c r="F2114" s="13" t="str">
        <f>Raw_Data!F2114</f>
        <v>Ritu Ghosh</v>
      </c>
      <c r="G2114" s="14">
        <f>DATE(VALUE(RIGHT(Raw_Data!G2114,4)),VALUE(MID(Raw_Data!G2114,4,2)),VALUE(LEFT(Raw_Data!G2114,2)))</f>
        <v>46235</v>
      </c>
      <c r="H2114" s="13" t="str">
        <f t="shared" ref="H2114:H2177" si="132">TEXT(G2114,"mmm-yyyy")</f>
        <v>Aug-2026</v>
      </c>
      <c r="I2114" s="13" t="str">
        <f t="shared" ref="I2114:I2177" si="133">TEXT(G2114,"ddd")</f>
        <v>Sat</v>
      </c>
      <c r="J2114" s="13" t="str">
        <f>Raw_Data!H2114</f>
        <v>Present</v>
      </c>
      <c r="K2114" s="15">
        <f>IF(Raw_Data!I2114="","",TIMEVALUE(Raw_Data!I2114))</f>
        <v>0.37777777777777777</v>
      </c>
      <c r="L2114" s="15">
        <f>IF(Raw_Data!J2114="","",TIMEVALUE(Raw_Data!J2114))</f>
        <v>0.74444444444444446</v>
      </c>
      <c r="M2114" s="13">
        <f>Raw_Data!K2114</f>
        <v>8.8000000000000007</v>
      </c>
      <c r="N2114" s="13">
        <f>Raw_Data!L2114</f>
        <v>30</v>
      </c>
      <c r="O2114" s="13">
        <f>Raw_Data!M2114</f>
        <v>30</v>
      </c>
      <c r="P2114" s="13">
        <f t="shared" ref="P2114:P2177" si="134">N2114-O2114</f>
        <v>0</v>
      </c>
      <c r="Q2114" s="13">
        <f>Raw_Data!O2114</f>
        <v>30</v>
      </c>
      <c r="R2114" s="16">
        <f t="shared" ref="R2114:R2177" si="135">IFERROR(O2114/N2114*100,0)</f>
        <v>100</v>
      </c>
      <c r="S2114" s="16">
        <f>Raw_Data!Q2114</f>
        <v>100</v>
      </c>
      <c r="T2114" s="17">
        <f>Raw_Data!R2114</f>
        <v>0.8</v>
      </c>
      <c r="U2114" s="13" t="str">
        <f>Raw_Data!S2114</f>
        <v>Low</v>
      </c>
      <c r="V2114" s="13" t="str">
        <f>Raw_Data!T2114</f>
        <v>Closed</v>
      </c>
    </row>
    <row r="2115" spans="1:22" x14ac:dyDescent="0.3">
      <c r="A2115" s="13" t="str">
        <f>Raw_Data!A2115</f>
        <v>EMP014</v>
      </c>
      <c r="B2115" s="13" t="str">
        <f>Raw_Data!B2115</f>
        <v>Neha Agarwal</v>
      </c>
      <c r="C2115" s="13" t="str">
        <f>Raw_Data!C2115</f>
        <v>Customer Support</v>
      </c>
      <c r="D2115" s="13" t="str">
        <f>Raw_Data!D2115</f>
        <v>Support Executive</v>
      </c>
      <c r="E2115" s="13" t="str">
        <f>Raw_Data!E2115</f>
        <v>Kolkata</v>
      </c>
      <c r="F2115" s="13" t="str">
        <f>Raw_Data!F2115</f>
        <v>Ritu Ghosh</v>
      </c>
      <c r="G2115" s="14">
        <f>DATE(VALUE(RIGHT(Raw_Data!G2115,4)),VALUE(MID(Raw_Data!G2115,4,2)),VALUE(LEFT(Raw_Data!G2115,2)))</f>
        <v>46235</v>
      </c>
      <c r="H2115" s="13" t="str">
        <f t="shared" si="132"/>
        <v>Aug-2026</v>
      </c>
      <c r="I2115" s="13" t="str">
        <f t="shared" si="133"/>
        <v>Sat</v>
      </c>
      <c r="J2115" s="13" t="str">
        <f>Raw_Data!H2115</f>
        <v>Present</v>
      </c>
      <c r="K2115" s="15">
        <f>IF(Raw_Data!I2115="","",TIMEVALUE(Raw_Data!I2115))</f>
        <v>0.38541666666666669</v>
      </c>
      <c r="L2115" s="15">
        <f>IF(Raw_Data!J2115="","",TIMEVALUE(Raw_Data!J2115))</f>
        <v>0.73611111111111116</v>
      </c>
      <c r="M2115" s="13">
        <f>Raw_Data!K2115</f>
        <v>8.43</v>
      </c>
      <c r="N2115" s="13">
        <f>Raw_Data!L2115</f>
        <v>34</v>
      </c>
      <c r="O2115" s="13">
        <f>Raw_Data!M2115</f>
        <v>26</v>
      </c>
      <c r="P2115" s="13">
        <f t="shared" si="134"/>
        <v>8</v>
      </c>
      <c r="Q2115" s="13">
        <f>Raw_Data!O2115</f>
        <v>34</v>
      </c>
      <c r="R2115" s="16">
        <f t="shared" si="135"/>
        <v>76.470588235294116</v>
      </c>
      <c r="S2115" s="16">
        <f>Raw_Data!Q2115</f>
        <v>76.5</v>
      </c>
      <c r="T2115" s="17">
        <f>Raw_Data!R2115</f>
        <v>0.43</v>
      </c>
      <c r="U2115" s="13" t="str">
        <f>Raw_Data!S2115</f>
        <v>Medium</v>
      </c>
      <c r="V2115" s="13" t="str">
        <f>Raw_Data!T2115</f>
        <v>Backlog</v>
      </c>
    </row>
    <row r="2116" spans="1:22" x14ac:dyDescent="0.3">
      <c r="A2116" s="13" t="str">
        <f>Raw_Data!A2116</f>
        <v>EMP015</v>
      </c>
      <c r="B2116" s="13" t="str">
        <f>Raw_Data!B2116</f>
        <v>Siddharth Roy</v>
      </c>
      <c r="C2116" s="13" t="str">
        <f>Raw_Data!C2116</f>
        <v>Customer Support</v>
      </c>
      <c r="D2116" s="13" t="str">
        <f>Raw_Data!D2116</f>
        <v>Senior Executive</v>
      </c>
      <c r="E2116" s="13" t="str">
        <f>Raw_Data!E2116</f>
        <v>Kolkata</v>
      </c>
      <c r="F2116" s="13" t="str">
        <f>Raw_Data!F2116</f>
        <v>Ritu Ghosh</v>
      </c>
      <c r="G2116" s="14">
        <f>DATE(VALUE(RIGHT(Raw_Data!G2116,4)),VALUE(MID(Raw_Data!G2116,4,2)),VALUE(LEFT(Raw_Data!G2116,2)))</f>
        <v>46235</v>
      </c>
      <c r="H2116" s="13" t="str">
        <f t="shared" si="132"/>
        <v>Aug-2026</v>
      </c>
      <c r="I2116" s="13" t="str">
        <f t="shared" si="133"/>
        <v>Sat</v>
      </c>
      <c r="J2116" s="13" t="str">
        <f>Raw_Data!H2116</f>
        <v>Present</v>
      </c>
      <c r="K2116" s="15">
        <f>IF(Raw_Data!I2116="","",TIMEVALUE(Raw_Data!I2116))</f>
        <v>0.37986111111111109</v>
      </c>
      <c r="L2116" s="15">
        <f>IF(Raw_Data!J2116="","",TIMEVALUE(Raw_Data!J2116))</f>
        <v>0.76249999999999996</v>
      </c>
      <c r="M2116" s="13">
        <f>Raw_Data!K2116</f>
        <v>9.19</v>
      </c>
      <c r="N2116" s="13">
        <f>Raw_Data!L2116</f>
        <v>27</v>
      </c>
      <c r="O2116" s="13">
        <f>Raw_Data!M2116</f>
        <v>23</v>
      </c>
      <c r="P2116" s="13">
        <f t="shared" si="134"/>
        <v>4</v>
      </c>
      <c r="Q2116" s="13">
        <f>Raw_Data!O2116</f>
        <v>27</v>
      </c>
      <c r="R2116" s="16">
        <f t="shared" si="135"/>
        <v>85.18518518518519</v>
      </c>
      <c r="S2116" s="16">
        <f>Raw_Data!Q2116</f>
        <v>85.2</v>
      </c>
      <c r="T2116" s="17">
        <f>Raw_Data!R2116</f>
        <v>1.19</v>
      </c>
      <c r="U2116" s="13" t="str">
        <f>Raw_Data!S2116</f>
        <v>Medium</v>
      </c>
      <c r="V2116" s="13" t="str">
        <f>Raw_Data!T2116</f>
        <v>Pending</v>
      </c>
    </row>
    <row r="2117" spans="1:22" x14ac:dyDescent="0.3">
      <c r="A2117" s="13" t="str">
        <f>Raw_Data!A2117</f>
        <v>EMP016</v>
      </c>
      <c r="B2117" s="13" t="str">
        <f>Raw_Data!B2117</f>
        <v>Pooja Saha</v>
      </c>
      <c r="C2117" s="13" t="str">
        <f>Raw_Data!C2117</f>
        <v>Operations</v>
      </c>
      <c r="D2117" s="13" t="str">
        <f>Raw_Data!D2117</f>
        <v>Process Executive</v>
      </c>
      <c r="E2117" s="13" t="str">
        <f>Raw_Data!E2117</f>
        <v>Durgapur</v>
      </c>
      <c r="F2117" s="13" t="str">
        <f>Raw_Data!F2117</f>
        <v>Amit Roy</v>
      </c>
      <c r="G2117" s="14">
        <f>DATE(VALUE(RIGHT(Raw_Data!G2117,4)),VALUE(MID(Raw_Data!G2117,4,2)),VALUE(LEFT(Raw_Data!G2117,2)))</f>
        <v>46235</v>
      </c>
      <c r="H2117" s="13" t="str">
        <f t="shared" si="132"/>
        <v>Aug-2026</v>
      </c>
      <c r="I2117" s="13" t="str">
        <f t="shared" si="133"/>
        <v>Sat</v>
      </c>
      <c r="J2117" s="13" t="str">
        <f>Raw_Data!H2117</f>
        <v>Present</v>
      </c>
      <c r="K2117" s="15">
        <f>IF(Raw_Data!I2117="","",TIMEVALUE(Raw_Data!I2117))</f>
        <v>0.38333333333333336</v>
      </c>
      <c r="L2117" s="15">
        <f>IF(Raw_Data!J2117="","",TIMEVALUE(Raw_Data!J2117))</f>
        <v>0.68611111111111112</v>
      </c>
      <c r="M2117" s="13">
        <f>Raw_Data!K2117</f>
        <v>7.27</v>
      </c>
      <c r="N2117" s="13">
        <f>Raw_Data!L2117</f>
        <v>18</v>
      </c>
      <c r="O2117" s="13">
        <f>Raw_Data!M2117</f>
        <v>15</v>
      </c>
      <c r="P2117" s="13">
        <f t="shared" si="134"/>
        <v>3</v>
      </c>
      <c r="Q2117" s="13">
        <f>Raw_Data!O2117</f>
        <v>18</v>
      </c>
      <c r="R2117" s="16">
        <f t="shared" si="135"/>
        <v>83.333333333333343</v>
      </c>
      <c r="S2117" s="16">
        <f>Raw_Data!Q2117</f>
        <v>83.3</v>
      </c>
      <c r="T2117" s="17">
        <f>Raw_Data!R2117</f>
        <v>0</v>
      </c>
      <c r="U2117" s="13" t="str">
        <f>Raw_Data!S2117</f>
        <v>Medium</v>
      </c>
      <c r="V2117" s="13" t="str">
        <f>Raw_Data!T2117</f>
        <v>In Progress</v>
      </c>
    </row>
    <row r="2118" spans="1:22" x14ac:dyDescent="0.3">
      <c r="A2118" s="13" t="str">
        <f>Raw_Data!A2118</f>
        <v>EMP017</v>
      </c>
      <c r="B2118" s="13" t="str">
        <f>Raw_Data!B2118</f>
        <v>Abhishek Paul</v>
      </c>
      <c r="C2118" s="13" t="str">
        <f>Raw_Data!C2118</f>
        <v>Operations</v>
      </c>
      <c r="D2118" s="13" t="str">
        <f>Raw_Data!D2118</f>
        <v>Process Executive</v>
      </c>
      <c r="E2118" s="13" t="str">
        <f>Raw_Data!E2118</f>
        <v>Durgapur</v>
      </c>
      <c r="F2118" s="13" t="str">
        <f>Raw_Data!F2118</f>
        <v>Amit Roy</v>
      </c>
      <c r="G2118" s="14">
        <f>DATE(VALUE(RIGHT(Raw_Data!G2118,4)),VALUE(MID(Raw_Data!G2118,4,2)),VALUE(LEFT(Raw_Data!G2118,2)))</f>
        <v>46235</v>
      </c>
      <c r="H2118" s="13" t="str">
        <f t="shared" si="132"/>
        <v>Aug-2026</v>
      </c>
      <c r="I2118" s="13" t="str">
        <f t="shared" si="133"/>
        <v>Sat</v>
      </c>
      <c r="J2118" s="13" t="str">
        <f>Raw_Data!H2118</f>
        <v>Present</v>
      </c>
      <c r="K2118" s="15">
        <f>IF(Raw_Data!I2118="","",TIMEVALUE(Raw_Data!I2118))</f>
        <v>0.38541666666666669</v>
      </c>
      <c r="L2118" s="15">
        <f>IF(Raw_Data!J2118="","",TIMEVALUE(Raw_Data!J2118))</f>
        <v>0.74652777777777779</v>
      </c>
      <c r="M2118" s="13">
        <f>Raw_Data!K2118</f>
        <v>8.68</v>
      </c>
      <c r="N2118" s="13">
        <f>Raw_Data!L2118</f>
        <v>13</v>
      </c>
      <c r="O2118" s="13">
        <f>Raw_Data!M2118</f>
        <v>13</v>
      </c>
      <c r="P2118" s="13">
        <f t="shared" si="134"/>
        <v>0</v>
      </c>
      <c r="Q2118" s="13">
        <f>Raw_Data!O2118</f>
        <v>13</v>
      </c>
      <c r="R2118" s="16">
        <f t="shared" si="135"/>
        <v>100</v>
      </c>
      <c r="S2118" s="16">
        <f>Raw_Data!Q2118</f>
        <v>100</v>
      </c>
      <c r="T2118" s="17">
        <f>Raw_Data!R2118</f>
        <v>0.68</v>
      </c>
      <c r="U2118" s="13" t="str">
        <f>Raw_Data!S2118</f>
        <v>Low</v>
      </c>
      <c r="V2118" s="13" t="str">
        <f>Raw_Data!T2118</f>
        <v>Closed</v>
      </c>
    </row>
    <row r="2119" spans="1:22" x14ac:dyDescent="0.3">
      <c r="A2119" s="13" t="str">
        <f>Raw_Data!A2119</f>
        <v>EMP018</v>
      </c>
      <c r="B2119" s="13" t="str">
        <f>Raw_Data!B2119</f>
        <v>Nandini Ghosh</v>
      </c>
      <c r="C2119" s="13" t="str">
        <f>Raw_Data!C2119</f>
        <v>Finance</v>
      </c>
      <c r="D2119" s="13" t="str">
        <f>Raw_Data!D2119</f>
        <v>Finance Executive</v>
      </c>
      <c r="E2119" s="13" t="str">
        <f>Raw_Data!E2119</f>
        <v>Durgapur</v>
      </c>
      <c r="F2119" s="13" t="str">
        <f>Raw_Data!F2119</f>
        <v>Neha Sen</v>
      </c>
      <c r="G2119" s="14">
        <f>DATE(VALUE(RIGHT(Raw_Data!G2119,4)),VALUE(MID(Raw_Data!G2119,4,2)),VALUE(LEFT(Raw_Data!G2119,2)))</f>
        <v>46235</v>
      </c>
      <c r="H2119" s="13" t="str">
        <f t="shared" si="132"/>
        <v>Aug-2026</v>
      </c>
      <c r="I2119" s="13" t="str">
        <f t="shared" si="133"/>
        <v>Sat</v>
      </c>
      <c r="J2119" s="13" t="str">
        <f>Raw_Data!H2119</f>
        <v>Present</v>
      </c>
      <c r="K2119" s="15">
        <f>IF(Raw_Data!I2119="","",TIMEVALUE(Raw_Data!I2119))</f>
        <v>0.37986111111111109</v>
      </c>
      <c r="L2119" s="15">
        <f>IF(Raw_Data!J2119="","",TIMEVALUE(Raw_Data!J2119))</f>
        <v>0.73958333333333337</v>
      </c>
      <c r="M2119" s="13">
        <f>Raw_Data!K2119</f>
        <v>8.64</v>
      </c>
      <c r="N2119" s="13">
        <f>Raw_Data!L2119</f>
        <v>13</v>
      </c>
      <c r="O2119" s="13">
        <f>Raw_Data!M2119</f>
        <v>11</v>
      </c>
      <c r="P2119" s="13">
        <f t="shared" si="134"/>
        <v>2</v>
      </c>
      <c r="Q2119" s="13">
        <f>Raw_Data!O2119</f>
        <v>13</v>
      </c>
      <c r="R2119" s="16">
        <f t="shared" si="135"/>
        <v>84.615384615384613</v>
      </c>
      <c r="S2119" s="16">
        <f>Raw_Data!Q2119</f>
        <v>84.6</v>
      </c>
      <c r="T2119" s="17">
        <f>Raw_Data!R2119</f>
        <v>0.64</v>
      </c>
      <c r="U2119" s="13" t="str">
        <f>Raw_Data!S2119</f>
        <v>Low</v>
      </c>
      <c r="V2119" s="13" t="str">
        <f>Raw_Data!T2119</f>
        <v>In Progress</v>
      </c>
    </row>
    <row r="2120" spans="1:22" x14ac:dyDescent="0.3">
      <c r="A2120" s="13" t="str">
        <f>Raw_Data!A2120</f>
        <v>EMP019</v>
      </c>
      <c r="B2120" s="13" t="str">
        <f>Raw_Data!B2120</f>
        <v>Manish Kumar</v>
      </c>
      <c r="C2120" s="13" t="str">
        <f>Raw_Data!C2120</f>
        <v>Sales</v>
      </c>
      <c r="D2120" s="13" t="str">
        <f>Raw_Data!D2120</f>
        <v>Sales Executive</v>
      </c>
      <c r="E2120" s="13" t="str">
        <f>Raw_Data!E2120</f>
        <v>Durgapur</v>
      </c>
      <c r="F2120" s="13" t="str">
        <f>Raw_Data!F2120</f>
        <v>Sourav Das</v>
      </c>
      <c r="G2120" s="14">
        <f>DATE(VALUE(RIGHT(Raw_Data!G2120,4)),VALUE(MID(Raw_Data!G2120,4,2)),VALUE(LEFT(Raw_Data!G2120,2)))</f>
        <v>46235</v>
      </c>
      <c r="H2120" s="13" t="str">
        <f t="shared" si="132"/>
        <v>Aug-2026</v>
      </c>
      <c r="I2120" s="13" t="str">
        <f t="shared" si="133"/>
        <v>Sat</v>
      </c>
      <c r="J2120" s="13" t="str">
        <f>Raw_Data!H2120</f>
        <v>Present</v>
      </c>
      <c r="K2120" s="15">
        <f>IF(Raw_Data!I2120="","",TIMEVALUE(Raw_Data!I2120))</f>
        <v>0.37777777777777777</v>
      </c>
      <c r="L2120" s="15">
        <f>IF(Raw_Data!J2120="","",TIMEVALUE(Raw_Data!J2120))</f>
        <v>0.75486111111111109</v>
      </c>
      <c r="M2120" s="13">
        <f>Raw_Data!K2120</f>
        <v>9.06</v>
      </c>
      <c r="N2120" s="13">
        <f>Raw_Data!L2120</f>
        <v>28</v>
      </c>
      <c r="O2120" s="13">
        <f>Raw_Data!M2120</f>
        <v>20</v>
      </c>
      <c r="P2120" s="13">
        <f t="shared" si="134"/>
        <v>8</v>
      </c>
      <c r="Q2120" s="13">
        <f>Raw_Data!O2120</f>
        <v>28</v>
      </c>
      <c r="R2120" s="16">
        <f t="shared" si="135"/>
        <v>71.428571428571431</v>
      </c>
      <c r="S2120" s="16">
        <f>Raw_Data!Q2120</f>
        <v>71.400000000000006</v>
      </c>
      <c r="T2120" s="17">
        <f>Raw_Data!R2120</f>
        <v>1.06</v>
      </c>
      <c r="U2120" s="13" t="str">
        <f>Raw_Data!S2120</f>
        <v>Low</v>
      </c>
      <c r="V2120" s="13" t="str">
        <f>Raw_Data!T2120</f>
        <v>Backlog</v>
      </c>
    </row>
    <row r="2121" spans="1:22" x14ac:dyDescent="0.3">
      <c r="A2121" s="13" t="str">
        <f>Raw_Data!A2121</f>
        <v>EMP020</v>
      </c>
      <c r="B2121" s="13" t="str">
        <f>Raw_Data!B2121</f>
        <v>Riya Chatterjee</v>
      </c>
      <c r="C2121" s="13" t="str">
        <f>Raw_Data!C2121</f>
        <v>Customer Support</v>
      </c>
      <c r="D2121" s="13" t="str">
        <f>Raw_Data!D2121</f>
        <v>Support Executive</v>
      </c>
      <c r="E2121" s="13" t="str">
        <f>Raw_Data!E2121</f>
        <v>Durgapur</v>
      </c>
      <c r="F2121" s="13" t="str">
        <f>Raw_Data!F2121</f>
        <v>Ritu Ghosh</v>
      </c>
      <c r="G2121" s="14">
        <f>DATE(VALUE(RIGHT(Raw_Data!G2121,4)),VALUE(MID(Raw_Data!G2121,4,2)),VALUE(LEFT(Raw_Data!G2121,2)))</f>
        <v>46235</v>
      </c>
      <c r="H2121" s="13" t="str">
        <f t="shared" si="132"/>
        <v>Aug-2026</v>
      </c>
      <c r="I2121" s="13" t="str">
        <f t="shared" si="133"/>
        <v>Sat</v>
      </c>
      <c r="J2121" s="13" t="str">
        <f>Raw_Data!H2121</f>
        <v>Present</v>
      </c>
      <c r="K2121" s="15">
        <f>IF(Raw_Data!I2121="","",TIMEVALUE(Raw_Data!I2121))</f>
        <v>0.38124999999999998</v>
      </c>
      <c r="L2121" s="15">
        <f>IF(Raw_Data!J2121="","",TIMEVALUE(Raw_Data!J2121))</f>
        <v>0.76458333333333328</v>
      </c>
      <c r="M2121" s="13">
        <f>Raw_Data!K2121</f>
        <v>9.2100000000000009</v>
      </c>
      <c r="N2121" s="13">
        <f>Raw_Data!L2121</f>
        <v>19</v>
      </c>
      <c r="O2121" s="13">
        <f>Raw_Data!M2121</f>
        <v>19</v>
      </c>
      <c r="P2121" s="13">
        <f t="shared" si="134"/>
        <v>0</v>
      </c>
      <c r="Q2121" s="13">
        <f>Raw_Data!O2121</f>
        <v>19</v>
      </c>
      <c r="R2121" s="16">
        <f t="shared" si="135"/>
        <v>100</v>
      </c>
      <c r="S2121" s="16">
        <f>Raw_Data!Q2121</f>
        <v>100</v>
      </c>
      <c r="T2121" s="17">
        <f>Raw_Data!R2121</f>
        <v>1.21</v>
      </c>
      <c r="U2121" s="13" t="str">
        <f>Raw_Data!S2121</f>
        <v>Low</v>
      </c>
      <c r="V2121" s="13" t="str">
        <f>Raw_Data!T2121</f>
        <v>Closed</v>
      </c>
    </row>
    <row r="2122" spans="1:22" x14ac:dyDescent="0.3">
      <c r="A2122" s="13" t="str">
        <f>Raw_Data!A2122</f>
        <v>EMP001</v>
      </c>
      <c r="B2122" s="13" t="str">
        <f>Raw_Data!B2122</f>
        <v>Aarav Sharma</v>
      </c>
      <c r="C2122" s="13" t="str">
        <f>Raw_Data!C2122</f>
        <v>Operations</v>
      </c>
      <c r="D2122" s="13" t="str">
        <f>Raw_Data!D2122</f>
        <v>MIS Executive</v>
      </c>
      <c r="E2122" s="13" t="str">
        <f>Raw_Data!E2122</f>
        <v>Kolkata</v>
      </c>
      <c r="F2122" s="13" t="str">
        <f>Raw_Data!F2122</f>
        <v>Amit Roy</v>
      </c>
      <c r="G2122" s="14">
        <f>DATE(VALUE(RIGHT(Raw_Data!G2122,4)),VALUE(MID(Raw_Data!G2122,4,2)),VALUE(LEFT(Raw_Data!G2122,2)))</f>
        <v>46237</v>
      </c>
      <c r="H2122" s="13" t="str">
        <f t="shared" si="132"/>
        <v>Aug-2026</v>
      </c>
      <c r="I2122" s="13" t="str">
        <f t="shared" si="133"/>
        <v>Mon</v>
      </c>
      <c r="J2122" s="13" t="str">
        <f>Raw_Data!H2122</f>
        <v>Present</v>
      </c>
      <c r="K2122" s="15">
        <f>IF(Raw_Data!I2122="","",TIMEVALUE(Raw_Data!I2122))</f>
        <v>0.42499999999999999</v>
      </c>
      <c r="L2122" s="15">
        <f>IF(Raw_Data!J2122="","",TIMEVALUE(Raw_Data!J2122))</f>
        <v>0.80069444444444449</v>
      </c>
      <c r="M2122" s="13">
        <f>Raw_Data!K2122</f>
        <v>9.02</v>
      </c>
      <c r="N2122" s="13">
        <f>Raw_Data!L2122</f>
        <v>17</v>
      </c>
      <c r="O2122" s="13">
        <f>Raw_Data!M2122</f>
        <v>17</v>
      </c>
      <c r="P2122" s="13">
        <f t="shared" si="134"/>
        <v>0</v>
      </c>
      <c r="Q2122" s="13">
        <f>Raw_Data!O2122</f>
        <v>17</v>
      </c>
      <c r="R2122" s="16">
        <f t="shared" si="135"/>
        <v>100</v>
      </c>
      <c r="S2122" s="16">
        <f>Raw_Data!Q2122</f>
        <v>100</v>
      </c>
      <c r="T2122" s="17">
        <f>Raw_Data!R2122</f>
        <v>1.02</v>
      </c>
      <c r="U2122" s="13" t="str">
        <f>Raw_Data!S2122</f>
        <v>Low</v>
      </c>
      <c r="V2122" s="13" t="str">
        <f>Raw_Data!T2122</f>
        <v>Closed</v>
      </c>
    </row>
    <row r="2123" spans="1:22" x14ac:dyDescent="0.3">
      <c r="A2123" s="13" t="str">
        <f>Raw_Data!A2123</f>
        <v>EMP002</v>
      </c>
      <c r="B2123" s="13" t="str">
        <f>Raw_Data!B2123</f>
        <v>Priya Singh</v>
      </c>
      <c r="C2123" s="13" t="str">
        <f>Raw_Data!C2123</f>
        <v>Operations</v>
      </c>
      <c r="D2123" s="13" t="str">
        <f>Raw_Data!D2123</f>
        <v>Process Executive</v>
      </c>
      <c r="E2123" s="13" t="str">
        <f>Raw_Data!E2123</f>
        <v>Kolkata</v>
      </c>
      <c r="F2123" s="13" t="str">
        <f>Raw_Data!F2123</f>
        <v>Amit Roy</v>
      </c>
      <c r="G2123" s="14">
        <f>DATE(VALUE(RIGHT(Raw_Data!G2123,4)),VALUE(MID(Raw_Data!G2123,4,2)),VALUE(LEFT(Raw_Data!G2123,2)))</f>
        <v>46237</v>
      </c>
      <c r="H2123" s="13" t="str">
        <f t="shared" si="132"/>
        <v>Aug-2026</v>
      </c>
      <c r="I2123" s="13" t="str">
        <f t="shared" si="133"/>
        <v>Mon</v>
      </c>
      <c r="J2123" s="13" t="str">
        <f>Raw_Data!H2123</f>
        <v>Present</v>
      </c>
      <c r="K2123" s="15">
        <f>IF(Raw_Data!I2123="","",TIMEVALUE(Raw_Data!I2123))</f>
        <v>0.38541666666666669</v>
      </c>
      <c r="L2123" s="15">
        <f>IF(Raw_Data!J2123="","",TIMEVALUE(Raw_Data!J2123))</f>
        <v>0.71875</v>
      </c>
      <c r="M2123" s="13">
        <f>Raw_Data!K2123</f>
        <v>8.01</v>
      </c>
      <c r="N2123" s="13">
        <f>Raw_Data!L2123</f>
        <v>19</v>
      </c>
      <c r="O2123" s="13">
        <f>Raw_Data!M2123</f>
        <v>17</v>
      </c>
      <c r="P2123" s="13">
        <f t="shared" si="134"/>
        <v>2</v>
      </c>
      <c r="Q2123" s="13">
        <f>Raw_Data!O2123</f>
        <v>19</v>
      </c>
      <c r="R2123" s="16">
        <f t="shared" si="135"/>
        <v>89.473684210526315</v>
      </c>
      <c r="S2123" s="16">
        <f>Raw_Data!Q2123</f>
        <v>89.5</v>
      </c>
      <c r="T2123" s="17">
        <f>Raw_Data!R2123</f>
        <v>0.01</v>
      </c>
      <c r="U2123" s="13" t="str">
        <f>Raw_Data!S2123</f>
        <v>Medium</v>
      </c>
      <c r="V2123" s="13" t="str">
        <f>Raw_Data!T2123</f>
        <v>In Progress</v>
      </c>
    </row>
    <row r="2124" spans="1:22" x14ac:dyDescent="0.3">
      <c r="A2124" s="13" t="str">
        <f>Raw_Data!A2124</f>
        <v>EMP003</v>
      </c>
      <c r="B2124" s="13" t="str">
        <f>Raw_Data!B2124</f>
        <v>Rahul Verma</v>
      </c>
      <c r="C2124" s="13" t="str">
        <f>Raw_Data!C2124</f>
        <v>Operations</v>
      </c>
      <c r="D2124" s="13" t="str">
        <f>Raw_Data!D2124</f>
        <v>Process Executive</v>
      </c>
      <c r="E2124" s="13" t="str">
        <f>Raw_Data!E2124</f>
        <v>Kolkata</v>
      </c>
      <c r="F2124" s="13" t="str">
        <f>Raw_Data!F2124</f>
        <v>Amit Roy</v>
      </c>
      <c r="G2124" s="14">
        <f>DATE(VALUE(RIGHT(Raw_Data!G2124,4)),VALUE(MID(Raw_Data!G2124,4,2)),VALUE(LEFT(Raw_Data!G2124,2)))</f>
        <v>46237</v>
      </c>
      <c r="H2124" s="13" t="str">
        <f t="shared" si="132"/>
        <v>Aug-2026</v>
      </c>
      <c r="I2124" s="13" t="str">
        <f t="shared" si="133"/>
        <v>Mon</v>
      </c>
      <c r="J2124" s="13" t="str">
        <f>Raw_Data!H2124</f>
        <v>Present</v>
      </c>
      <c r="K2124" s="15">
        <f>IF(Raw_Data!I2124="","",TIMEVALUE(Raw_Data!I2124))</f>
        <v>0.38055555555555554</v>
      </c>
      <c r="L2124" s="15">
        <f>IF(Raw_Data!J2124="","",TIMEVALUE(Raw_Data!J2124))</f>
        <v>0.7680555555555556</v>
      </c>
      <c r="M2124" s="13">
        <f>Raw_Data!K2124</f>
        <v>9.3000000000000007</v>
      </c>
      <c r="N2124" s="13">
        <f>Raw_Data!L2124</f>
        <v>11</v>
      </c>
      <c r="O2124" s="13">
        <f>Raw_Data!M2124</f>
        <v>10</v>
      </c>
      <c r="P2124" s="13">
        <f t="shared" si="134"/>
        <v>1</v>
      </c>
      <c r="Q2124" s="13">
        <f>Raw_Data!O2124</f>
        <v>11</v>
      </c>
      <c r="R2124" s="16">
        <f t="shared" si="135"/>
        <v>90.909090909090907</v>
      </c>
      <c r="S2124" s="16">
        <f>Raw_Data!Q2124</f>
        <v>90.9</v>
      </c>
      <c r="T2124" s="17">
        <f>Raw_Data!R2124</f>
        <v>1.3</v>
      </c>
      <c r="U2124" s="13" t="str">
        <f>Raw_Data!S2124</f>
        <v>Low</v>
      </c>
      <c r="V2124" s="13" t="str">
        <f>Raw_Data!T2124</f>
        <v>In Progress</v>
      </c>
    </row>
    <row r="2125" spans="1:22" x14ac:dyDescent="0.3">
      <c r="A2125" s="13" t="str">
        <f>Raw_Data!A2125</f>
        <v>EMP004</v>
      </c>
      <c r="B2125" s="13" t="str">
        <f>Raw_Data!B2125</f>
        <v>Sneha Das</v>
      </c>
      <c r="C2125" s="13" t="str">
        <f>Raw_Data!C2125</f>
        <v>Operations</v>
      </c>
      <c r="D2125" s="13" t="str">
        <f>Raw_Data!D2125</f>
        <v>Senior Executive</v>
      </c>
      <c r="E2125" s="13" t="str">
        <f>Raw_Data!E2125</f>
        <v>Kolkata</v>
      </c>
      <c r="F2125" s="13" t="str">
        <f>Raw_Data!F2125</f>
        <v>Amit Roy</v>
      </c>
      <c r="G2125" s="14">
        <f>DATE(VALUE(RIGHT(Raw_Data!G2125,4)),VALUE(MID(Raw_Data!G2125,4,2)),VALUE(LEFT(Raw_Data!G2125,2)))</f>
        <v>46237</v>
      </c>
      <c r="H2125" s="13" t="str">
        <f t="shared" si="132"/>
        <v>Aug-2026</v>
      </c>
      <c r="I2125" s="13" t="str">
        <f t="shared" si="133"/>
        <v>Mon</v>
      </c>
      <c r="J2125" s="13" t="str">
        <f>Raw_Data!H2125</f>
        <v>Late</v>
      </c>
      <c r="K2125" s="15">
        <f>IF(Raw_Data!I2125="","",TIMEVALUE(Raw_Data!I2125))</f>
        <v>0.43680555555555556</v>
      </c>
      <c r="L2125" s="15">
        <f>IF(Raw_Data!J2125="","",TIMEVALUE(Raw_Data!J2125))</f>
        <v>0.76041666666666663</v>
      </c>
      <c r="M2125" s="13">
        <f>Raw_Data!K2125</f>
        <v>7.77</v>
      </c>
      <c r="N2125" s="13">
        <f>Raw_Data!L2125</f>
        <v>28</v>
      </c>
      <c r="O2125" s="13">
        <f>Raw_Data!M2125</f>
        <v>21</v>
      </c>
      <c r="P2125" s="13">
        <f t="shared" si="134"/>
        <v>7</v>
      </c>
      <c r="Q2125" s="13">
        <f>Raw_Data!O2125</f>
        <v>28</v>
      </c>
      <c r="R2125" s="16">
        <f t="shared" si="135"/>
        <v>75</v>
      </c>
      <c r="S2125" s="16">
        <f>Raw_Data!Q2125</f>
        <v>75</v>
      </c>
      <c r="T2125" s="17">
        <f>Raw_Data!R2125</f>
        <v>0</v>
      </c>
      <c r="U2125" s="13" t="str">
        <f>Raw_Data!S2125</f>
        <v>Low</v>
      </c>
      <c r="V2125" s="13" t="str">
        <f>Raw_Data!T2125</f>
        <v>Pending</v>
      </c>
    </row>
    <row r="2126" spans="1:22" x14ac:dyDescent="0.3">
      <c r="A2126" s="13" t="str">
        <f>Raw_Data!A2126</f>
        <v>EMP005</v>
      </c>
      <c r="B2126" s="13" t="str">
        <f>Raw_Data!B2126</f>
        <v>Vikram Patel</v>
      </c>
      <c r="C2126" s="13" t="str">
        <f>Raw_Data!C2126</f>
        <v>Operations</v>
      </c>
      <c r="D2126" s="13" t="str">
        <f>Raw_Data!D2126</f>
        <v>Process Executive</v>
      </c>
      <c r="E2126" s="13" t="str">
        <f>Raw_Data!E2126</f>
        <v>Kolkata</v>
      </c>
      <c r="F2126" s="13" t="str">
        <f>Raw_Data!F2126</f>
        <v>Amit Roy</v>
      </c>
      <c r="G2126" s="14">
        <f>DATE(VALUE(RIGHT(Raw_Data!G2126,4)),VALUE(MID(Raw_Data!G2126,4,2)),VALUE(LEFT(Raw_Data!G2126,2)))</f>
        <v>46237</v>
      </c>
      <c r="H2126" s="13" t="str">
        <f t="shared" si="132"/>
        <v>Aug-2026</v>
      </c>
      <c r="I2126" s="13" t="str">
        <f t="shared" si="133"/>
        <v>Mon</v>
      </c>
      <c r="J2126" s="13" t="str">
        <f>Raw_Data!H2126</f>
        <v>Present</v>
      </c>
      <c r="K2126" s="15">
        <f>IF(Raw_Data!I2126="","",TIMEVALUE(Raw_Data!I2126))</f>
        <v>0.38055555555555554</v>
      </c>
      <c r="L2126" s="15">
        <f>IF(Raw_Data!J2126="","",TIMEVALUE(Raw_Data!J2126))</f>
        <v>0.73958333333333337</v>
      </c>
      <c r="M2126" s="13">
        <f>Raw_Data!K2126</f>
        <v>8.6300000000000008</v>
      </c>
      <c r="N2126" s="13">
        <f>Raw_Data!L2126</f>
        <v>36</v>
      </c>
      <c r="O2126" s="13">
        <f>Raw_Data!M2126</f>
        <v>34</v>
      </c>
      <c r="P2126" s="13">
        <f t="shared" si="134"/>
        <v>2</v>
      </c>
      <c r="Q2126" s="13">
        <f>Raw_Data!O2126</f>
        <v>36</v>
      </c>
      <c r="R2126" s="16">
        <f t="shared" si="135"/>
        <v>94.444444444444443</v>
      </c>
      <c r="S2126" s="16">
        <f>Raw_Data!Q2126</f>
        <v>94.4</v>
      </c>
      <c r="T2126" s="17">
        <f>Raw_Data!R2126</f>
        <v>0.63</v>
      </c>
      <c r="U2126" s="13" t="str">
        <f>Raw_Data!S2126</f>
        <v>Low</v>
      </c>
      <c r="V2126" s="13" t="str">
        <f>Raw_Data!T2126</f>
        <v>In Progress</v>
      </c>
    </row>
    <row r="2127" spans="1:22" x14ac:dyDescent="0.3">
      <c r="A2127" s="13" t="str">
        <f>Raw_Data!A2127</f>
        <v>EMP006</v>
      </c>
      <c r="B2127" s="13" t="str">
        <f>Raw_Data!B2127</f>
        <v>Ananya Gupta</v>
      </c>
      <c r="C2127" s="13" t="str">
        <f>Raw_Data!C2127</f>
        <v>Finance</v>
      </c>
      <c r="D2127" s="13" t="str">
        <f>Raw_Data!D2127</f>
        <v>Finance Executive</v>
      </c>
      <c r="E2127" s="13" t="str">
        <f>Raw_Data!E2127</f>
        <v>Kolkata</v>
      </c>
      <c r="F2127" s="13" t="str">
        <f>Raw_Data!F2127</f>
        <v>Neha Sen</v>
      </c>
      <c r="G2127" s="14">
        <f>DATE(VALUE(RIGHT(Raw_Data!G2127,4)),VALUE(MID(Raw_Data!G2127,4,2)),VALUE(LEFT(Raw_Data!G2127,2)))</f>
        <v>46237</v>
      </c>
      <c r="H2127" s="13" t="str">
        <f t="shared" si="132"/>
        <v>Aug-2026</v>
      </c>
      <c r="I2127" s="13" t="str">
        <f t="shared" si="133"/>
        <v>Mon</v>
      </c>
      <c r="J2127" s="13" t="str">
        <f>Raw_Data!H2127</f>
        <v>Present</v>
      </c>
      <c r="K2127" s="15">
        <f>IF(Raw_Data!I2127="","",TIMEVALUE(Raw_Data!I2127))</f>
        <v>0.38124999999999998</v>
      </c>
      <c r="L2127" s="15">
        <f>IF(Raw_Data!J2127="","",TIMEVALUE(Raw_Data!J2127))</f>
        <v>0.7</v>
      </c>
      <c r="M2127" s="13">
        <f>Raw_Data!K2127</f>
        <v>7.66</v>
      </c>
      <c r="N2127" s="13">
        <f>Raw_Data!L2127</f>
        <v>12</v>
      </c>
      <c r="O2127" s="13">
        <f>Raw_Data!M2127</f>
        <v>10</v>
      </c>
      <c r="P2127" s="13">
        <f t="shared" si="134"/>
        <v>2</v>
      </c>
      <c r="Q2127" s="13">
        <f>Raw_Data!O2127</f>
        <v>12</v>
      </c>
      <c r="R2127" s="16">
        <f t="shared" si="135"/>
        <v>83.333333333333343</v>
      </c>
      <c r="S2127" s="16">
        <f>Raw_Data!Q2127</f>
        <v>83.3</v>
      </c>
      <c r="T2127" s="17">
        <f>Raw_Data!R2127</f>
        <v>0</v>
      </c>
      <c r="U2127" s="13" t="str">
        <f>Raw_Data!S2127</f>
        <v>Low</v>
      </c>
      <c r="V2127" s="13" t="str">
        <f>Raw_Data!T2127</f>
        <v>In Progress</v>
      </c>
    </row>
    <row r="2128" spans="1:22" x14ac:dyDescent="0.3">
      <c r="A2128" s="13" t="str">
        <f>Raw_Data!A2128</f>
        <v>EMP007</v>
      </c>
      <c r="B2128" s="13" t="str">
        <f>Raw_Data!B2128</f>
        <v>Rohan Mehta</v>
      </c>
      <c r="C2128" s="13" t="str">
        <f>Raw_Data!C2128</f>
        <v>Finance</v>
      </c>
      <c r="D2128" s="13" t="str">
        <f>Raw_Data!D2128</f>
        <v>Accounts Executive</v>
      </c>
      <c r="E2128" s="13" t="str">
        <f>Raw_Data!E2128</f>
        <v>Kolkata</v>
      </c>
      <c r="F2128" s="13" t="str">
        <f>Raw_Data!F2128</f>
        <v>Neha Sen</v>
      </c>
      <c r="G2128" s="14">
        <f>DATE(VALUE(RIGHT(Raw_Data!G2128,4)),VALUE(MID(Raw_Data!G2128,4,2)),VALUE(LEFT(Raw_Data!G2128,2)))</f>
        <v>46237</v>
      </c>
      <c r="H2128" s="13" t="str">
        <f t="shared" si="132"/>
        <v>Aug-2026</v>
      </c>
      <c r="I2128" s="13" t="str">
        <f t="shared" si="133"/>
        <v>Mon</v>
      </c>
      <c r="J2128" s="13" t="str">
        <f>Raw_Data!H2128</f>
        <v>Present</v>
      </c>
      <c r="K2128" s="15">
        <f>IF(Raw_Data!I2128="","",TIMEVALUE(Raw_Data!I2128))</f>
        <v>0.37708333333333333</v>
      </c>
      <c r="L2128" s="15">
        <f>IF(Raw_Data!J2128="","",TIMEVALUE(Raw_Data!J2128))</f>
        <v>0.74930555555555556</v>
      </c>
      <c r="M2128" s="13">
        <f>Raw_Data!K2128</f>
        <v>8.94</v>
      </c>
      <c r="N2128" s="13">
        <f>Raw_Data!L2128</f>
        <v>8</v>
      </c>
      <c r="O2128" s="13">
        <f>Raw_Data!M2128</f>
        <v>8</v>
      </c>
      <c r="P2128" s="13">
        <f t="shared" si="134"/>
        <v>0</v>
      </c>
      <c r="Q2128" s="13">
        <f>Raw_Data!O2128</f>
        <v>8</v>
      </c>
      <c r="R2128" s="16">
        <f t="shared" si="135"/>
        <v>100</v>
      </c>
      <c r="S2128" s="16">
        <f>Raw_Data!Q2128</f>
        <v>100</v>
      </c>
      <c r="T2128" s="17">
        <f>Raw_Data!R2128</f>
        <v>0.94</v>
      </c>
      <c r="U2128" s="13" t="str">
        <f>Raw_Data!S2128</f>
        <v>Low</v>
      </c>
      <c r="V2128" s="13" t="str">
        <f>Raw_Data!T2128</f>
        <v>Closed</v>
      </c>
    </row>
    <row r="2129" spans="1:22" x14ac:dyDescent="0.3">
      <c r="A2129" s="13" t="str">
        <f>Raw_Data!A2129</f>
        <v>EMP008</v>
      </c>
      <c r="B2129" s="13" t="str">
        <f>Raw_Data!B2129</f>
        <v>Ishita Roy</v>
      </c>
      <c r="C2129" s="13" t="str">
        <f>Raw_Data!C2129</f>
        <v>Finance</v>
      </c>
      <c r="D2129" s="13" t="str">
        <f>Raw_Data!D2129</f>
        <v>Finance Executive</v>
      </c>
      <c r="E2129" s="13" t="str">
        <f>Raw_Data!E2129</f>
        <v>Kolkata</v>
      </c>
      <c r="F2129" s="13" t="str">
        <f>Raw_Data!F2129</f>
        <v>Neha Sen</v>
      </c>
      <c r="G2129" s="14">
        <f>DATE(VALUE(RIGHT(Raw_Data!G2129,4)),VALUE(MID(Raw_Data!G2129,4,2)),VALUE(LEFT(Raw_Data!G2129,2)))</f>
        <v>46237</v>
      </c>
      <c r="H2129" s="13" t="str">
        <f t="shared" si="132"/>
        <v>Aug-2026</v>
      </c>
      <c r="I2129" s="13" t="str">
        <f t="shared" si="133"/>
        <v>Mon</v>
      </c>
      <c r="J2129" s="13" t="str">
        <f>Raw_Data!H2129</f>
        <v>Present</v>
      </c>
      <c r="K2129" s="15">
        <f>IF(Raw_Data!I2129="","",TIMEVALUE(Raw_Data!I2129))</f>
        <v>0.38819444444444445</v>
      </c>
      <c r="L2129" s="15">
        <f>IF(Raw_Data!J2129="","",TIMEVALUE(Raw_Data!J2129))</f>
        <v>0.76736111111111116</v>
      </c>
      <c r="M2129" s="13">
        <f>Raw_Data!K2129</f>
        <v>9.1</v>
      </c>
      <c r="N2129" s="13">
        <f>Raw_Data!L2129</f>
        <v>17</v>
      </c>
      <c r="O2129" s="13">
        <f>Raw_Data!M2129</f>
        <v>16</v>
      </c>
      <c r="P2129" s="13">
        <f t="shared" si="134"/>
        <v>1</v>
      </c>
      <c r="Q2129" s="13">
        <f>Raw_Data!O2129</f>
        <v>17</v>
      </c>
      <c r="R2129" s="16">
        <f t="shared" si="135"/>
        <v>94.117647058823522</v>
      </c>
      <c r="S2129" s="16">
        <f>Raw_Data!Q2129</f>
        <v>94.1</v>
      </c>
      <c r="T2129" s="17">
        <f>Raw_Data!R2129</f>
        <v>1.1000000000000001</v>
      </c>
      <c r="U2129" s="13" t="str">
        <f>Raw_Data!S2129</f>
        <v>Medium</v>
      </c>
      <c r="V2129" s="13" t="str">
        <f>Raw_Data!T2129</f>
        <v>In Progress</v>
      </c>
    </row>
    <row r="2130" spans="1:22" x14ac:dyDescent="0.3">
      <c r="A2130" s="13" t="str">
        <f>Raw_Data!A2130</f>
        <v>EMP009</v>
      </c>
      <c r="B2130" s="13" t="str">
        <f>Raw_Data!B2130</f>
        <v>Arjun Nair</v>
      </c>
      <c r="C2130" s="13" t="str">
        <f>Raw_Data!C2130</f>
        <v>Sales</v>
      </c>
      <c r="D2130" s="13" t="str">
        <f>Raw_Data!D2130</f>
        <v>Sales Executive</v>
      </c>
      <c r="E2130" s="13" t="str">
        <f>Raw_Data!E2130</f>
        <v>Kolkata</v>
      </c>
      <c r="F2130" s="13" t="str">
        <f>Raw_Data!F2130</f>
        <v>Sourav Das</v>
      </c>
      <c r="G2130" s="14">
        <f>DATE(VALUE(RIGHT(Raw_Data!G2130,4)),VALUE(MID(Raw_Data!G2130,4,2)),VALUE(LEFT(Raw_Data!G2130,2)))</f>
        <v>46237</v>
      </c>
      <c r="H2130" s="13" t="str">
        <f t="shared" si="132"/>
        <v>Aug-2026</v>
      </c>
      <c r="I2130" s="13" t="str">
        <f t="shared" si="133"/>
        <v>Mon</v>
      </c>
      <c r="J2130" s="13" t="str">
        <f>Raw_Data!H2130</f>
        <v>Present</v>
      </c>
      <c r="K2130" s="15">
        <f>IF(Raw_Data!I2130="","",TIMEVALUE(Raw_Data!I2130))</f>
        <v>0.42222222222222222</v>
      </c>
      <c r="L2130" s="15">
        <f>IF(Raw_Data!J2130="","",TIMEVALUE(Raw_Data!J2130))</f>
        <v>0.81527777777777777</v>
      </c>
      <c r="M2130" s="13">
        <f>Raw_Data!K2130</f>
        <v>9.44</v>
      </c>
      <c r="N2130" s="13">
        <f>Raw_Data!L2130</f>
        <v>17</v>
      </c>
      <c r="O2130" s="13">
        <f>Raw_Data!M2130</f>
        <v>14</v>
      </c>
      <c r="P2130" s="13">
        <f t="shared" si="134"/>
        <v>3</v>
      </c>
      <c r="Q2130" s="13">
        <f>Raw_Data!O2130</f>
        <v>17</v>
      </c>
      <c r="R2130" s="16">
        <f t="shared" si="135"/>
        <v>82.35294117647058</v>
      </c>
      <c r="S2130" s="16">
        <f>Raw_Data!Q2130</f>
        <v>82.4</v>
      </c>
      <c r="T2130" s="17">
        <f>Raw_Data!R2130</f>
        <v>1.44</v>
      </c>
      <c r="U2130" s="13" t="str">
        <f>Raw_Data!S2130</f>
        <v>Low</v>
      </c>
      <c r="V2130" s="13" t="str">
        <f>Raw_Data!T2130</f>
        <v>In Progress</v>
      </c>
    </row>
    <row r="2131" spans="1:22" x14ac:dyDescent="0.3">
      <c r="A2131" s="13" t="str">
        <f>Raw_Data!A2131</f>
        <v>EMP010</v>
      </c>
      <c r="B2131" s="13" t="str">
        <f>Raw_Data!B2131</f>
        <v>Meera Kapoor</v>
      </c>
      <c r="C2131" s="13" t="str">
        <f>Raw_Data!C2131</f>
        <v>Sales</v>
      </c>
      <c r="D2131" s="13" t="str">
        <f>Raw_Data!D2131</f>
        <v>Sales Executive</v>
      </c>
      <c r="E2131" s="13" t="str">
        <f>Raw_Data!E2131</f>
        <v>Kolkata</v>
      </c>
      <c r="F2131" s="13" t="str">
        <f>Raw_Data!F2131</f>
        <v>Sourav Das</v>
      </c>
      <c r="G2131" s="14">
        <f>DATE(VALUE(RIGHT(Raw_Data!G2131,4)),VALUE(MID(Raw_Data!G2131,4,2)),VALUE(LEFT(Raw_Data!G2131,2)))</f>
        <v>46237</v>
      </c>
      <c r="H2131" s="13" t="str">
        <f t="shared" si="132"/>
        <v>Aug-2026</v>
      </c>
      <c r="I2131" s="13" t="str">
        <f t="shared" si="133"/>
        <v>Mon</v>
      </c>
      <c r="J2131" s="13" t="str">
        <f>Raw_Data!H2131</f>
        <v>Present</v>
      </c>
      <c r="K2131" s="15">
        <f>IF(Raw_Data!I2131="","",TIMEVALUE(Raw_Data!I2131))</f>
        <v>0.38055555555555554</v>
      </c>
      <c r="L2131" s="15">
        <f>IF(Raw_Data!J2131="","",TIMEVALUE(Raw_Data!J2131))</f>
        <v>0.69305555555555554</v>
      </c>
      <c r="M2131" s="13">
        <f>Raw_Data!K2131</f>
        <v>7.5</v>
      </c>
      <c r="N2131" s="13">
        <f>Raw_Data!L2131</f>
        <v>15</v>
      </c>
      <c r="O2131" s="13">
        <f>Raw_Data!M2131</f>
        <v>12</v>
      </c>
      <c r="P2131" s="13">
        <f t="shared" si="134"/>
        <v>3</v>
      </c>
      <c r="Q2131" s="13">
        <f>Raw_Data!O2131</f>
        <v>15</v>
      </c>
      <c r="R2131" s="16">
        <f t="shared" si="135"/>
        <v>80</v>
      </c>
      <c r="S2131" s="16">
        <f>Raw_Data!Q2131</f>
        <v>80</v>
      </c>
      <c r="T2131" s="17">
        <f>Raw_Data!R2131</f>
        <v>0</v>
      </c>
      <c r="U2131" s="13" t="str">
        <f>Raw_Data!S2131</f>
        <v>Low</v>
      </c>
      <c r="V2131" s="13" t="str">
        <f>Raw_Data!T2131</f>
        <v>In Progress</v>
      </c>
    </row>
    <row r="2132" spans="1:22" x14ac:dyDescent="0.3">
      <c r="A2132" s="13" t="str">
        <f>Raw_Data!A2132</f>
        <v>EMP011</v>
      </c>
      <c r="B2132" s="13" t="str">
        <f>Raw_Data!B2132</f>
        <v>Karan Malhotra</v>
      </c>
      <c r="C2132" s="13" t="str">
        <f>Raw_Data!C2132</f>
        <v>Sales</v>
      </c>
      <c r="D2132" s="13" t="str">
        <f>Raw_Data!D2132</f>
        <v>Senior Executive</v>
      </c>
      <c r="E2132" s="13" t="str">
        <f>Raw_Data!E2132</f>
        <v>Kolkata</v>
      </c>
      <c r="F2132" s="13" t="str">
        <f>Raw_Data!F2132</f>
        <v>Sourav Das</v>
      </c>
      <c r="G2132" s="14">
        <f>DATE(VALUE(RIGHT(Raw_Data!G2132,4)),VALUE(MID(Raw_Data!G2132,4,2)),VALUE(LEFT(Raw_Data!G2132,2)))</f>
        <v>46237</v>
      </c>
      <c r="H2132" s="13" t="str">
        <f t="shared" si="132"/>
        <v>Aug-2026</v>
      </c>
      <c r="I2132" s="13" t="str">
        <f t="shared" si="133"/>
        <v>Mon</v>
      </c>
      <c r="J2132" s="13" t="str">
        <f>Raw_Data!H2132</f>
        <v>Present</v>
      </c>
      <c r="K2132" s="15">
        <f>IF(Raw_Data!I2132="","",TIMEVALUE(Raw_Data!I2132))</f>
        <v>0.38541666666666669</v>
      </c>
      <c r="L2132" s="15">
        <f>IF(Raw_Data!J2132="","",TIMEVALUE(Raw_Data!J2132))</f>
        <v>0.73055555555555551</v>
      </c>
      <c r="M2132" s="13">
        <f>Raw_Data!K2132</f>
        <v>8.2899999999999991</v>
      </c>
      <c r="N2132" s="13">
        <f>Raw_Data!L2132</f>
        <v>24</v>
      </c>
      <c r="O2132" s="13">
        <f>Raw_Data!M2132</f>
        <v>24</v>
      </c>
      <c r="P2132" s="13">
        <f t="shared" si="134"/>
        <v>0</v>
      </c>
      <c r="Q2132" s="13">
        <f>Raw_Data!O2132</f>
        <v>24</v>
      </c>
      <c r="R2132" s="16">
        <f t="shared" si="135"/>
        <v>100</v>
      </c>
      <c r="S2132" s="16">
        <f>Raw_Data!Q2132</f>
        <v>100</v>
      </c>
      <c r="T2132" s="17">
        <f>Raw_Data!R2132</f>
        <v>0.28999999999999998</v>
      </c>
      <c r="U2132" s="13" t="str">
        <f>Raw_Data!S2132</f>
        <v>Low</v>
      </c>
      <c r="V2132" s="13" t="str">
        <f>Raw_Data!T2132</f>
        <v>Closed</v>
      </c>
    </row>
    <row r="2133" spans="1:22" x14ac:dyDescent="0.3">
      <c r="A2133" s="13" t="str">
        <f>Raw_Data!A2133</f>
        <v>EMP012</v>
      </c>
      <c r="B2133" s="13" t="str">
        <f>Raw_Data!B2133</f>
        <v>Tanya Bose</v>
      </c>
      <c r="C2133" s="13" t="str">
        <f>Raw_Data!C2133</f>
        <v>HR</v>
      </c>
      <c r="D2133" s="13" t="str">
        <f>Raw_Data!D2133</f>
        <v>HR Executive</v>
      </c>
      <c r="E2133" s="13" t="str">
        <f>Raw_Data!E2133</f>
        <v>Kolkata</v>
      </c>
      <c r="F2133" s="13" t="str">
        <f>Raw_Data!F2133</f>
        <v>Ritu Ghosh</v>
      </c>
      <c r="G2133" s="14">
        <f>DATE(VALUE(RIGHT(Raw_Data!G2133,4)),VALUE(MID(Raw_Data!G2133,4,2)),VALUE(LEFT(Raw_Data!G2133,2)))</f>
        <v>46237</v>
      </c>
      <c r="H2133" s="13" t="str">
        <f t="shared" si="132"/>
        <v>Aug-2026</v>
      </c>
      <c r="I2133" s="13" t="str">
        <f t="shared" si="133"/>
        <v>Mon</v>
      </c>
      <c r="J2133" s="13" t="str">
        <f>Raw_Data!H2133</f>
        <v>Present</v>
      </c>
      <c r="K2133" s="15">
        <f>IF(Raw_Data!I2133="","",TIMEVALUE(Raw_Data!I2133))</f>
        <v>0.38611111111111113</v>
      </c>
      <c r="L2133" s="15">
        <f>IF(Raw_Data!J2133="","",TIMEVALUE(Raw_Data!J2133))</f>
        <v>0.74236111111111114</v>
      </c>
      <c r="M2133" s="13">
        <f>Raw_Data!K2133</f>
        <v>8.56</v>
      </c>
      <c r="N2133" s="13">
        <f>Raw_Data!L2133</f>
        <v>12</v>
      </c>
      <c r="O2133" s="13">
        <f>Raw_Data!M2133</f>
        <v>10</v>
      </c>
      <c r="P2133" s="13">
        <f t="shared" si="134"/>
        <v>2</v>
      </c>
      <c r="Q2133" s="13">
        <f>Raw_Data!O2133</f>
        <v>12</v>
      </c>
      <c r="R2133" s="16">
        <f t="shared" si="135"/>
        <v>83.333333333333343</v>
      </c>
      <c r="S2133" s="16">
        <f>Raw_Data!Q2133</f>
        <v>83.3</v>
      </c>
      <c r="T2133" s="17">
        <f>Raw_Data!R2133</f>
        <v>0.56000000000000005</v>
      </c>
      <c r="U2133" s="13" t="str">
        <f>Raw_Data!S2133</f>
        <v>Critical</v>
      </c>
      <c r="V2133" s="13" t="str">
        <f>Raw_Data!T2133</f>
        <v>In Progress</v>
      </c>
    </row>
    <row r="2134" spans="1:22" x14ac:dyDescent="0.3">
      <c r="A2134" s="13" t="str">
        <f>Raw_Data!A2134</f>
        <v>EMP013</v>
      </c>
      <c r="B2134" s="13" t="str">
        <f>Raw_Data!B2134</f>
        <v>Aditya Jain</v>
      </c>
      <c r="C2134" s="13" t="str">
        <f>Raw_Data!C2134</f>
        <v>Customer Support</v>
      </c>
      <c r="D2134" s="13" t="str">
        <f>Raw_Data!D2134</f>
        <v>Support Executive</v>
      </c>
      <c r="E2134" s="13" t="str">
        <f>Raw_Data!E2134</f>
        <v>Kolkata</v>
      </c>
      <c r="F2134" s="13" t="str">
        <f>Raw_Data!F2134</f>
        <v>Ritu Ghosh</v>
      </c>
      <c r="G2134" s="14">
        <f>DATE(VALUE(RIGHT(Raw_Data!G2134,4)),VALUE(MID(Raw_Data!G2134,4,2)),VALUE(LEFT(Raw_Data!G2134,2)))</f>
        <v>46237</v>
      </c>
      <c r="H2134" s="13" t="str">
        <f t="shared" si="132"/>
        <v>Aug-2026</v>
      </c>
      <c r="I2134" s="13" t="str">
        <f t="shared" si="133"/>
        <v>Mon</v>
      </c>
      <c r="J2134" s="13" t="str">
        <f>Raw_Data!H2134</f>
        <v>Present</v>
      </c>
      <c r="K2134" s="15">
        <f>IF(Raw_Data!I2134="","",TIMEVALUE(Raw_Data!I2134))</f>
        <v>0.42569444444444443</v>
      </c>
      <c r="L2134" s="15">
        <f>IF(Raw_Data!J2134="","",TIMEVALUE(Raw_Data!J2134))</f>
        <v>0.76388888888888884</v>
      </c>
      <c r="M2134" s="13">
        <f>Raw_Data!K2134</f>
        <v>8.1300000000000008</v>
      </c>
      <c r="N2134" s="13">
        <f>Raw_Data!L2134</f>
        <v>29</v>
      </c>
      <c r="O2134" s="13">
        <f>Raw_Data!M2134</f>
        <v>21</v>
      </c>
      <c r="P2134" s="13">
        <f t="shared" si="134"/>
        <v>8</v>
      </c>
      <c r="Q2134" s="13">
        <f>Raw_Data!O2134</f>
        <v>29</v>
      </c>
      <c r="R2134" s="16">
        <f t="shared" si="135"/>
        <v>72.41379310344827</v>
      </c>
      <c r="S2134" s="16">
        <f>Raw_Data!Q2134</f>
        <v>72.400000000000006</v>
      </c>
      <c r="T2134" s="17">
        <f>Raw_Data!R2134</f>
        <v>0.13</v>
      </c>
      <c r="U2134" s="13" t="str">
        <f>Raw_Data!S2134</f>
        <v>Low</v>
      </c>
      <c r="V2134" s="13" t="str">
        <f>Raw_Data!T2134</f>
        <v>Backlog</v>
      </c>
    </row>
    <row r="2135" spans="1:22" x14ac:dyDescent="0.3">
      <c r="A2135" s="13" t="str">
        <f>Raw_Data!A2135</f>
        <v>EMP014</v>
      </c>
      <c r="B2135" s="13" t="str">
        <f>Raw_Data!B2135</f>
        <v>Neha Agarwal</v>
      </c>
      <c r="C2135" s="13" t="str">
        <f>Raw_Data!C2135</f>
        <v>Customer Support</v>
      </c>
      <c r="D2135" s="13" t="str">
        <f>Raw_Data!D2135</f>
        <v>Support Executive</v>
      </c>
      <c r="E2135" s="13" t="str">
        <f>Raw_Data!E2135</f>
        <v>Kolkata</v>
      </c>
      <c r="F2135" s="13" t="str">
        <f>Raw_Data!F2135</f>
        <v>Ritu Ghosh</v>
      </c>
      <c r="G2135" s="14">
        <f>DATE(VALUE(RIGHT(Raw_Data!G2135,4)),VALUE(MID(Raw_Data!G2135,4,2)),VALUE(LEFT(Raw_Data!G2135,2)))</f>
        <v>46237</v>
      </c>
      <c r="H2135" s="13" t="str">
        <f t="shared" si="132"/>
        <v>Aug-2026</v>
      </c>
      <c r="I2135" s="13" t="str">
        <f t="shared" si="133"/>
        <v>Mon</v>
      </c>
      <c r="J2135" s="13" t="str">
        <f>Raw_Data!H2135</f>
        <v>Present</v>
      </c>
      <c r="K2135" s="15">
        <f>IF(Raw_Data!I2135="","",TIMEVALUE(Raw_Data!I2135))</f>
        <v>0.37569444444444444</v>
      </c>
      <c r="L2135" s="15">
        <f>IF(Raw_Data!J2135="","",TIMEVALUE(Raw_Data!J2135))</f>
        <v>0.75972222222222219</v>
      </c>
      <c r="M2135" s="13">
        <f>Raw_Data!K2135</f>
        <v>9.23</v>
      </c>
      <c r="N2135" s="13">
        <f>Raw_Data!L2135</f>
        <v>26</v>
      </c>
      <c r="O2135" s="13">
        <f>Raw_Data!M2135</f>
        <v>20</v>
      </c>
      <c r="P2135" s="13">
        <f t="shared" si="134"/>
        <v>6</v>
      </c>
      <c r="Q2135" s="13">
        <f>Raw_Data!O2135</f>
        <v>26</v>
      </c>
      <c r="R2135" s="16">
        <f t="shared" si="135"/>
        <v>76.923076923076934</v>
      </c>
      <c r="S2135" s="16">
        <f>Raw_Data!Q2135</f>
        <v>76.900000000000006</v>
      </c>
      <c r="T2135" s="17">
        <f>Raw_Data!R2135</f>
        <v>1.23</v>
      </c>
      <c r="U2135" s="13" t="str">
        <f>Raw_Data!S2135</f>
        <v>Medium</v>
      </c>
      <c r="V2135" s="13" t="str">
        <f>Raw_Data!T2135</f>
        <v>Pending</v>
      </c>
    </row>
    <row r="2136" spans="1:22" x14ac:dyDescent="0.3">
      <c r="A2136" s="13" t="str">
        <f>Raw_Data!A2136</f>
        <v>EMP015</v>
      </c>
      <c r="B2136" s="13" t="str">
        <f>Raw_Data!B2136</f>
        <v>Siddharth Roy</v>
      </c>
      <c r="C2136" s="13" t="str">
        <f>Raw_Data!C2136</f>
        <v>Customer Support</v>
      </c>
      <c r="D2136" s="13" t="str">
        <f>Raw_Data!D2136</f>
        <v>Senior Executive</v>
      </c>
      <c r="E2136" s="13" t="str">
        <f>Raw_Data!E2136</f>
        <v>Kolkata</v>
      </c>
      <c r="F2136" s="13" t="str">
        <f>Raw_Data!F2136</f>
        <v>Ritu Ghosh</v>
      </c>
      <c r="G2136" s="14">
        <f>DATE(VALUE(RIGHT(Raw_Data!G2136,4)),VALUE(MID(Raw_Data!G2136,4,2)),VALUE(LEFT(Raw_Data!G2136,2)))</f>
        <v>46237</v>
      </c>
      <c r="H2136" s="13" t="str">
        <f t="shared" si="132"/>
        <v>Aug-2026</v>
      </c>
      <c r="I2136" s="13" t="str">
        <f t="shared" si="133"/>
        <v>Mon</v>
      </c>
      <c r="J2136" s="13" t="str">
        <f>Raw_Data!H2136</f>
        <v>Late</v>
      </c>
      <c r="K2136" s="15">
        <f>IF(Raw_Data!I2136="","",TIMEVALUE(Raw_Data!I2136))</f>
        <v>0.46736111111111112</v>
      </c>
      <c r="L2136" s="15">
        <f>IF(Raw_Data!J2136="","",TIMEVALUE(Raw_Data!J2136))</f>
        <v>0.78749999999999998</v>
      </c>
      <c r="M2136" s="13">
        <f>Raw_Data!K2136</f>
        <v>7.69</v>
      </c>
      <c r="N2136" s="13">
        <f>Raw_Data!L2136</f>
        <v>34</v>
      </c>
      <c r="O2136" s="13">
        <f>Raw_Data!M2136</f>
        <v>34</v>
      </c>
      <c r="P2136" s="13">
        <f t="shared" si="134"/>
        <v>0</v>
      </c>
      <c r="Q2136" s="13">
        <f>Raw_Data!O2136</f>
        <v>34</v>
      </c>
      <c r="R2136" s="16">
        <f t="shared" si="135"/>
        <v>100</v>
      </c>
      <c r="S2136" s="16">
        <f>Raw_Data!Q2136</f>
        <v>100</v>
      </c>
      <c r="T2136" s="17">
        <f>Raw_Data!R2136</f>
        <v>0</v>
      </c>
      <c r="U2136" s="13" t="str">
        <f>Raw_Data!S2136</f>
        <v>Low</v>
      </c>
      <c r="V2136" s="13" t="str">
        <f>Raw_Data!T2136</f>
        <v>Closed</v>
      </c>
    </row>
    <row r="2137" spans="1:22" x14ac:dyDescent="0.3">
      <c r="A2137" s="13" t="str">
        <f>Raw_Data!A2137</f>
        <v>EMP016</v>
      </c>
      <c r="B2137" s="13" t="str">
        <f>Raw_Data!B2137</f>
        <v>Pooja Saha</v>
      </c>
      <c r="C2137" s="13" t="str">
        <f>Raw_Data!C2137</f>
        <v>Operations</v>
      </c>
      <c r="D2137" s="13" t="str">
        <f>Raw_Data!D2137</f>
        <v>Process Executive</v>
      </c>
      <c r="E2137" s="13" t="str">
        <f>Raw_Data!E2137</f>
        <v>Durgapur</v>
      </c>
      <c r="F2137" s="13" t="str">
        <f>Raw_Data!F2137</f>
        <v>Amit Roy</v>
      </c>
      <c r="G2137" s="14">
        <f>DATE(VALUE(RIGHT(Raw_Data!G2137,4)),VALUE(MID(Raw_Data!G2137,4,2)),VALUE(LEFT(Raw_Data!G2137,2)))</f>
        <v>46237</v>
      </c>
      <c r="H2137" s="13" t="str">
        <f t="shared" si="132"/>
        <v>Aug-2026</v>
      </c>
      <c r="I2137" s="13" t="str">
        <f t="shared" si="133"/>
        <v>Mon</v>
      </c>
      <c r="J2137" s="13" t="str">
        <f>Raw_Data!H2137</f>
        <v>Present</v>
      </c>
      <c r="K2137" s="15">
        <f>IF(Raw_Data!I2137="","",TIMEVALUE(Raw_Data!I2137))</f>
        <v>0.37708333333333333</v>
      </c>
      <c r="L2137" s="15">
        <f>IF(Raw_Data!J2137="","",TIMEVALUE(Raw_Data!J2137))</f>
        <v>0.7104166666666667</v>
      </c>
      <c r="M2137" s="13">
        <f>Raw_Data!K2137</f>
        <v>8.01</v>
      </c>
      <c r="N2137" s="13">
        <f>Raw_Data!L2137</f>
        <v>21</v>
      </c>
      <c r="O2137" s="13">
        <f>Raw_Data!M2137</f>
        <v>18</v>
      </c>
      <c r="P2137" s="13">
        <f t="shared" si="134"/>
        <v>3</v>
      </c>
      <c r="Q2137" s="13">
        <f>Raw_Data!O2137</f>
        <v>21</v>
      </c>
      <c r="R2137" s="16">
        <f t="shared" si="135"/>
        <v>85.714285714285708</v>
      </c>
      <c r="S2137" s="16">
        <f>Raw_Data!Q2137</f>
        <v>85.7</v>
      </c>
      <c r="T2137" s="17">
        <f>Raw_Data!R2137</f>
        <v>0.01</v>
      </c>
      <c r="U2137" s="13" t="str">
        <f>Raw_Data!S2137</f>
        <v>Low</v>
      </c>
      <c r="V2137" s="13" t="str">
        <f>Raw_Data!T2137</f>
        <v>In Progress</v>
      </c>
    </row>
    <row r="2138" spans="1:22" x14ac:dyDescent="0.3">
      <c r="A2138" s="13" t="str">
        <f>Raw_Data!A2138</f>
        <v>EMP017</v>
      </c>
      <c r="B2138" s="13" t="str">
        <f>Raw_Data!B2138</f>
        <v>Abhishek Paul</v>
      </c>
      <c r="C2138" s="13" t="str">
        <f>Raw_Data!C2138</f>
        <v>Operations</v>
      </c>
      <c r="D2138" s="13" t="str">
        <f>Raw_Data!D2138</f>
        <v>Process Executive</v>
      </c>
      <c r="E2138" s="13" t="str">
        <f>Raw_Data!E2138</f>
        <v>Durgapur</v>
      </c>
      <c r="F2138" s="13" t="str">
        <f>Raw_Data!F2138</f>
        <v>Amit Roy</v>
      </c>
      <c r="G2138" s="14">
        <f>DATE(VALUE(RIGHT(Raw_Data!G2138,4)),VALUE(MID(Raw_Data!G2138,4,2)),VALUE(LEFT(Raw_Data!G2138,2)))</f>
        <v>46237</v>
      </c>
      <c r="H2138" s="13" t="str">
        <f t="shared" si="132"/>
        <v>Aug-2026</v>
      </c>
      <c r="I2138" s="13" t="str">
        <f t="shared" si="133"/>
        <v>Mon</v>
      </c>
      <c r="J2138" s="13" t="str">
        <f>Raw_Data!H2138</f>
        <v>Present</v>
      </c>
      <c r="K2138" s="15">
        <f>IF(Raw_Data!I2138="","",TIMEVALUE(Raw_Data!I2138))</f>
        <v>0.38680555555555557</v>
      </c>
      <c r="L2138" s="15">
        <f>IF(Raw_Data!J2138="","",TIMEVALUE(Raw_Data!J2138))</f>
        <v>0.72222222222222221</v>
      </c>
      <c r="M2138" s="13">
        <f>Raw_Data!K2138</f>
        <v>8.0500000000000007</v>
      </c>
      <c r="N2138" s="13">
        <f>Raw_Data!L2138</f>
        <v>21</v>
      </c>
      <c r="O2138" s="13">
        <f>Raw_Data!M2138</f>
        <v>16</v>
      </c>
      <c r="P2138" s="13">
        <f t="shared" si="134"/>
        <v>5</v>
      </c>
      <c r="Q2138" s="13">
        <f>Raw_Data!O2138</f>
        <v>21</v>
      </c>
      <c r="R2138" s="16">
        <f t="shared" si="135"/>
        <v>76.19047619047619</v>
      </c>
      <c r="S2138" s="16">
        <f>Raw_Data!Q2138</f>
        <v>76.2</v>
      </c>
      <c r="T2138" s="17">
        <f>Raw_Data!R2138</f>
        <v>0.05</v>
      </c>
      <c r="U2138" s="13" t="str">
        <f>Raw_Data!S2138</f>
        <v>Low</v>
      </c>
      <c r="V2138" s="13" t="str">
        <f>Raw_Data!T2138</f>
        <v>Pending</v>
      </c>
    </row>
    <row r="2139" spans="1:22" x14ac:dyDescent="0.3">
      <c r="A2139" s="13" t="str">
        <f>Raw_Data!A2139</f>
        <v>EMP018</v>
      </c>
      <c r="B2139" s="13" t="str">
        <f>Raw_Data!B2139</f>
        <v>Nandini Ghosh</v>
      </c>
      <c r="C2139" s="13" t="str">
        <f>Raw_Data!C2139</f>
        <v>Finance</v>
      </c>
      <c r="D2139" s="13" t="str">
        <f>Raw_Data!D2139</f>
        <v>Finance Executive</v>
      </c>
      <c r="E2139" s="13" t="str">
        <f>Raw_Data!E2139</f>
        <v>Durgapur</v>
      </c>
      <c r="F2139" s="13" t="str">
        <f>Raw_Data!F2139</f>
        <v>Neha Sen</v>
      </c>
      <c r="G2139" s="14">
        <f>DATE(VALUE(RIGHT(Raw_Data!G2139,4)),VALUE(MID(Raw_Data!G2139,4,2)),VALUE(LEFT(Raw_Data!G2139,2)))</f>
        <v>46237</v>
      </c>
      <c r="H2139" s="13" t="str">
        <f t="shared" si="132"/>
        <v>Aug-2026</v>
      </c>
      <c r="I2139" s="13" t="str">
        <f t="shared" si="133"/>
        <v>Mon</v>
      </c>
      <c r="J2139" s="13" t="str">
        <f>Raw_Data!H2139</f>
        <v>Present</v>
      </c>
      <c r="K2139" s="15">
        <f>IF(Raw_Data!I2139="","",TIMEVALUE(Raw_Data!I2139))</f>
        <v>0.37847222222222221</v>
      </c>
      <c r="L2139" s="15">
        <f>IF(Raw_Data!J2139="","",TIMEVALUE(Raw_Data!J2139))</f>
        <v>0.7583333333333333</v>
      </c>
      <c r="M2139" s="13">
        <f>Raw_Data!K2139</f>
        <v>9.1300000000000008</v>
      </c>
      <c r="N2139" s="13">
        <f>Raw_Data!L2139</f>
        <v>17</v>
      </c>
      <c r="O2139" s="13">
        <f>Raw_Data!M2139</f>
        <v>15</v>
      </c>
      <c r="P2139" s="13">
        <f t="shared" si="134"/>
        <v>2</v>
      </c>
      <c r="Q2139" s="13">
        <f>Raw_Data!O2139</f>
        <v>17</v>
      </c>
      <c r="R2139" s="16">
        <f t="shared" si="135"/>
        <v>88.235294117647058</v>
      </c>
      <c r="S2139" s="16">
        <f>Raw_Data!Q2139</f>
        <v>88.2</v>
      </c>
      <c r="T2139" s="17">
        <f>Raw_Data!R2139</f>
        <v>1.1299999999999999</v>
      </c>
      <c r="U2139" s="13" t="str">
        <f>Raw_Data!S2139</f>
        <v>High</v>
      </c>
      <c r="V2139" s="13" t="str">
        <f>Raw_Data!T2139</f>
        <v>In Progress</v>
      </c>
    </row>
    <row r="2140" spans="1:22" x14ac:dyDescent="0.3">
      <c r="A2140" s="13" t="str">
        <f>Raw_Data!A2140</f>
        <v>EMP019</v>
      </c>
      <c r="B2140" s="13" t="str">
        <f>Raw_Data!B2140</f>
        <v>Manish Kumar</v>
      </c>
      <c r="C2140" s="13" t="str">
        <f>Raw_Data!C2140</f>
        <v>Sales</v>
      </c>
      <c r="D2140" s="13" t="str">
        <f>Raw_Data!D2140</f>
        <v>Sales Executive</v>
      </c>
      <c r="E2140" s="13" t="str">
        <f>Raw_Data!E2140</f>
        <v>Durgapur</v>
      </c>
      <c r="F2140" s="13" t="str">
        <f>Raw_Data!F2140</f>
        <v>Sourav Das</v>
      </c>
      <c r="G2140" s="14">
        <f>DATE(VALUE(RIGHT(Raw_Data!G2140,4)),VALUE(MID(Raw_Data!G2140,4,2)),VALUE(LEFT(Raw_Data!G2140,2)))</f>
        <v>46237</v>
      </c>
      <c r="H2140" s="13" t="str">
        <f t="shared" si="132"/>
        <v>Aug-2026</v>
      </c>
      <c r="I2140" s="13" t="str">
        <f t="shared" si="133"/>
        <v>Mon</v>
      </c>
      <c r="J2140" s="13" t="str">
        <f>Raw_Data!H2140</f>
        <v>Present</v>
      </c>
      <c r="K2140" s="15">
        <f>IF(Raw_Data!I2140="","",TIMEVALUE(Raw_Data!I2140))</f>
        <v>0.38541666666666669</v>
      </c>
      <c r="L2140" s="15">
        <f>IF(Raw_Data!J2140="","",TIMEVALUE(Raw_Data!J2140))</f>
        <v>0.69791666666666663</v>
      </c>
      <c r="M2140" s="13">
        <f>Raw_Data!K2140</f>
        <v>7.5</v>
      </c>
      <c r="N2140" s="13">
        <f>Raw_Data!L2140</f>
        <v>16</v>
      </c>
      <c r="O2140" s="13">
        <f>Raw_Data!M2140</f>
        <v>12</v>
      </c>
      <c r="P2140" s="13">
        <f t="shared" si="134"/>
        <v>4</v>
      </c>
      <c r="Q2140" s="13">
        <f>Raw_Data!O2140</f>
        <v>16</v>
      </c>
      <c r="R2140" s="16">
        <f t="shared" si="135"/>
        <v>75</v>
      </c>
      <c r="S2140" s="16">
        <f>Raw_Data!Q2140</f>
        <v>75</v>
      </c>
      <c r="T2140" s="17">
        <f>Raw_Data!R2140</f>
        <v>0</v>
      </c>
      <c r="U2140" s="13" t="str">
        <f>Raw_Data!S2140</f>
        <v>Medium</v>
      </c>
      <c r="V2140" s="13" t="str">
        <f>Raw_Data!T2140</f>
        <v>Pending</v>
      </c>
    </row>
    <row r="2141" spans="1:22" x14ac:dyDescent="0.3">
      <c r="A2141" s="13" t="str">
        <f>Raw_Data!A2141</f>
        <v>EMP020</v>
      </c>
      <c r="B2141" s="13" t="str">
        <f>Raw_Data!B2141</f>
        <v>Riya Chatterjee</v>
      </c>
      <c r="C2141" s="13" t="str">
        <f>Raw_Data!C2141</f>
        <v>Customer Support</v>
      </c>
      <c r="D2141" s="13" t="str">
        <f>Raw_Data!D2141</f>
        <v>Support Executive</v>
      </c>
      <c r="E2141" s="13" t="str">
        <f>Raw_Data!E2141</f>
        <v>Durgapur</v>
      </c>
      <c r="F2141" s="13" t="str">
        <f>Raw_Data!F2141</f>
        <v>Ritu Ghosh</v>
      </c>
      <c r="G2141" s="14">
        <f>DATE(VALUE(RIGHT(Raw_Data!G2141,4)),VALUE(MID(Raw_Data!G2141,4,2)),VALUE(LEFT(Raw_Data!G2141,2)))</f>
        <v>46237</v>
      </c>
      <c r="H2141" s="13" t="str">
        <f t="shared" si="132"/>
        <v>Aug-2026</v>
      </c>
      <c r="I2141" s="13" t="str">
        <f t="shared" si="133"/>
        <v>Mon</v>
      </c>
      <c r="J2141" s="13" t="str">
        <f>Raw_Data!H2141</f>
        <v>Present</v>
      </c>
      <c r="K2141" s="15">
        <f>IF(Raw_Data!I2141="","",TIMEVALUE(Raw_Data!I2141))</f>
        <v>0.37847222222222221</v>
      </c>
      <c r="L2141" s="15">
        <f>IF(Raw_Data!J2141="","",TIMEVALUE(Raw_Data!J2141))</f>
        <v>0.77013888888888893</v>
      </c>
      <c r="M2141" s="13">
        <f>Raw_Data!K2141</f>
        <v>9.4</v>
      </c>
      <c r="N2141" s="13">
        <f>Raw_Data!L2141</f>
        <v>27</v>
      </c>
      <c r="O2141" s="13">
        <f>Raw_Data!M2141</f>
        <v>25</v>
      </c>
      <c r="P2141" s="13">
        <f t="shared" si="134"/>
        <v>2</v>
      </c>
      <c r="Q2141" s="13">
        <f>Raw_Data!O2141</f>
        <v>27</v>
      </c>
      <c r="R2141" s="16">
        <f t="shared" si="135"/>
        <v>92.592592592592595</v>
      </c>
      <c r="S2141" s="16">
        <f>Raw_Data!Q2141</f>
        <v>92.6</v>
      </c>
      <c r="T2141" s="17">
        <f>Raw_Data!R2141</f>
        <v>1.4</v>
      </c>
      <c r="U2141" s="13" t="str">
        <f>Raw_Data!S2141</f>
        <v>Medium</v>
      </c>
      <c r="V2141" s="13" t="str">
        <f>Raw_Data!T2141</f>
        <v>In Progress</v>
      </c>
    </row>
    <row r="2142" spans="1:22" x14ac:dyDescent="0.3">
      <c r="A2142" s="13" t="str">
        <f>Raw_Data!A2142</f>
        <v>EMP001</v>
      </c>
      <c r="B2142" s="13" t="str">
        <f>Raw_Data!B2142</f>
        <v>Aarav Sharma</v>
      </c>
      <c r="C2142" s="13" t="str">
        <f>Raw_Data!C2142</f>
        <v>Operations</v>
      </c>
      <c r="D2142" s="13" t="str">
        <f>Raw_Data!D2142</f>
        <v>MIS Executive</v>
      </c>
      <c r="E2142" s="13" t="str">
        <f>Raw_Data!E2142</f>
        <v>Kolkata</v>
      </c>
      <c r="F2142" s="13" t="str">
        <f>Raw_Data!F2142</f>
        <v>Amit Roy</v>
      </c>
      <c r="G2142" s="14">
        <f>DATE(VALUE(RIGHT(Raw_Data!G2142,4)),VALUE(MID(Raw_Data!G2142,4,2)),VALUE(LEFT(Raw_Data!G2142,2)))</f>
        <v>46238</v>
      </c>
      <c r="H2142" s="13" t="str">
        <f t="shared" si="132"/>
        <v>Aug-2026</v>
      </c>
      <c r="I2142" s="13" t="str">
        <f t="shared" si="133"/>
        <v>Tue</v>
      </c>
      <c r="J2142" s="13" t="str">
        <f>Raw_Data!H2142</f>
        <v>Present</v>
      </c>
      <c r="K2142" s="15">
        <f>IF(Raw_Data!I2142="","",TIMEVALUE(Raw_Data!I2142))</f>
        <v>0.42638888888888887</v>
      </c>
      <c r="L2142" s="15">
        <f>IF(Raw_Data!J2142="","",TIMEVALUE(Raw_Data!J2142))</f>
        <v>0.74722222222222223</v>
      </c>
      <c r="M2142" s="13">
        <f>Raw_Data!K2142</f>
        <v>7.71</v>
      </c>
      <c r="N2142" s="13">
        <f>Raw_Data!L2142</f>
        <v>24</v>
      </c>
      <c r="O2142" s="13">
        <f>Raw_Data!M2142</f>
        <v>17</v>
      </c>
      <c r="P2142" s="13">
        <f t="shared" si="134"/>
        <v>7</v>
      </c>
      <c r="Q2142" s="13">
        <f>Raw_Data!O2142</f>
        <v>24</v>
      </c>
      <c r="R2142" s="16">
        <f t="shared" si="135"/>
        <v>70.833333333333343</v>
      </c>
      <c r="S2142" s="16">
        <f>Raw_Data!Q2142</f>
        <v>70.8</v>
      </c>
      <c r="T2142" s="17">
        <f>Raw_Data!R2142</f>
        <v>0</v>
      </c>
      <c r="U2142" s="13" t="str">
        <f>Raw_Data!S2142</f>
        <v>Low</v>
      </c>
      <c r="V2142" s="13" t="str">
        <f>Raw_Data!T2142</f>
        <v>Pending</v>
      </c>
    </row>
    <row r="2143" spans="1:22" x14ac:dyDescent="0.3">
      <c r="A2143" s="13" t="str">
        <f>Raw_Data!A2143</f>
        <v>EMP002</v>
      </c>
      <c r="B2143" s="13" t="str">
        <f>Raw_Data!B2143</f>
        <v>Priya Singh</v>
      </c>
      <c r="C2143" s="13" t="str">
        <f>Raw_Data!C2143</f>
        <v>Operations</v>
      </c>
      <c r="D2143" s="13" t="str">
        <f>Raw_Data!D2143</f>
        <v>Process Executive</v>
      </c>
      <c r="E2143" s="13" t="str">
        <f>Raw_Data!E2143</f>
        <v>Kolkata</v>
      </c>
      <c r="F2143" s="13" t="str">
        <f>Raw_Data!F2143</f>
        <v>Amit Roy</v>
      </c>
      <c r="G2143" s="14">
        <f>DATE(VALUE(RIGHT(Raw_Data!G2143,4)),VALUE(MID(Raw_Data!G2143,4,2)),VALUE(LEFT(Raw_Data!G2143,2)))</f>
        <v>46238</v>
      </c>
      <c r="H2143" s="13" t="str">
        <f t="shared" si="132"/>
        <v>Aug-2026</v>
      </c>
      <c r="I2143" s="13" t="str">
        <f t="shared" si="133"/>
        <v>Tue</v>
      </c>
      <c r="J2143" s="13" t="str">
        <f>Raw_Data!H2143</f>
        <v>Present</v>
      </c>
      <c r="K2143" s="15">
        <f>IF(Raw_Data!I2143="","",TIMEVALUE(Raw_Data!I2143))</f>
        <v>0.41944444444444445</v>
      </c>
      <c r="L2143" s="15">
        <f>IF(Raw_Data!J2143="","",TIMEVALUE(Raw_Data!J2143))</f>
        <v>0.79305555555555551</v>
      </c>
      <c r="M2143" s="13">
        <f>Raw_Data!K2143</f>
        <v>8.9700000000000006</v>
      </c>
      <c r="N2143" s="13">
        <f>Raw_Data!L2143</f>
        <v>18</v>
      </c>
      <c r="O2143" s="13">
        <f>Raw_Data!M2143</f>
        <v>15</v>
      </c>
      <c r="P2143" s="13">
        <f t="shared" si="134"/>
        <v>3</v>
      </c>
      <c r="Q2143" s="13">
        <f>Raw_Data!O2143</f>
        <v>18</v>
      </c>
      <c r="R2143" s="16">
        <f t="shared" si="135"/>
        <v>83.333333333333343</v>
      </c>
      <c r="S2143" s="16">
        <f>Raw_Data!Q2143</f>
        <v>83.3</v>
      </c>
      <c r="T2143" s="17">
        <f>Raw_Data!R2143</f>
        <v>0.97</v>
      </c>
      <c r="U2143" s="13" t="str">
        <f>Raw_Data!S2143</f>
        <v>Medium</v>
      </c>
      <c r="V2143" s="13" t="str">
        <f>Raw_Data!T2143</f>
        <v>In Progress</v>
      </c>
    </row>
    <row r="2144" spans="1:22" x14ac:dyDescent="0.3">
      <c r="A2144" s="13" t="str">
        <f>Raw_Data!A2144</f>
        <v>EMP003</v>
      </c>
      <c r="B2144" s="13" t="str">
        <f>Raw_Data!B2144</f>
        <v>Rahul Verma</v>
      </c>
      <c r="C2144" s="13" t="str">
        <f>Raw_Data!C2144</f>
        <v>Operations</v>
      </c>
      <c r="D2144" s="13" t="str">
        <f>Raw_Data!D2144</f>
        <v>Process Executive</v>
      </c>
      <c r="E2144" s="13" t="str">
        <f>Raw_Data!E2144</f>
        <v>Kolkata</v>
      </c>
      <c r="F2144" s="13" t="str">
        <f>Raw_Data!F2144</f>
        <v>Amit Roy</v>
      </c>
      <c r="G2144" s="14">
        <f>DATE(VALUE(RIGHT(Raw_Data!G2144,4)),VALUE(MID(Raw_Data!G2144,4,2)),VALUE(LEFT(Raw_Data!G2144,2)))</f>
        <v>46238</v>
      </c>
      <c r="H2144" s="13" t="str">
        <f t="shared" si="132"/>
        <v>Aug-2026</v>
      </c>
      <c r="I2144" s="13" t="str">
        <f t="shared" si="133"/>
        <v>Tue</v>
      </c>
      <c r="J2144" s="13" t="str">
        <f>Raw_Data!H2144</f>
        <v>Present</v>
      </c>
      <c r="K2144" s="15">
        <f>IF(Raw_Data!I2144="","",TIMEVALUE(Raw_Data!I2144))</f>
        <v>0.42569444444444443</v>
      </c>
      <c r="L2144" s="15">
        <f>IF(Raw_Data!J2144="","",TIMEVALUE(Raw_Data!J2144))</f>
        <v>0.80486111111111114</v>
      </c>
      <c r="M2144" s="13">
        <f>Raw_Data!K2144</f>
        <v>9.1</v>
      </c>
      <c r="N2144" s="13">
        <f>Raw_Data!L2144</f>
        <v>28</v>
      </c>
      <c r="O2144" s="13">
        <f>Raw_Data!M2144</f>
        <v>25</v>
      </c>
      <c r="P2144" s="13">
        <f t="shared" si="134"/>
        <v>3</v>
      </c>
      <c r="Q2144" s="13">
        <f>Raw_Data!O2144</f>
        <v>28</v>
      </c>
      <c r="R2144" s="16">
        <f t="shared" si="135"/>
        <v>89.285714285714292</v>
      </c>
      <c r="S2144" s="16">
        <f>Raw_Data!Q2144</f>
        <v>89.3</v>
      </c>
      <c r="T2144" s="17">
        <f>Raw_Data!R2144</f>
        <v>1.1000000000000001</v>
      </c>
      <c r="U2144" s="13" t="str">
        <f>Raw_Data!S2144</f>
        <v>Low</v>
      </c>
      <c r="V2144" s="13" t="str">
        <f>Raw_Data!T2144</f>
        <v>In Progress</v>
      </c>
    </row>
    <row r="2145" spans="1:22" x14ac:dyDescent="0.3">
      <c r="A2145" s="13" t="str">
        <f>Raw_Data!A2145</f>
        <v>EMP004</v>
      </c>
      <c r="B2145" s="13" t="str">
        <f>Raw_Data!B2145</f>
        <v>Sneha Das</v>
      </c>
      <c r="C2145" s="13" t="str">
        <f>Raw_Data!C2145</f>
        <v>Operations</v>
      </c>
      <c r="D2145" s="13" t="str">
        <f>Raw_Data!D2145</f>
        <v>Senior Executive</v>
      </c>
      <c r="E2145" s="13" t="str">
        <f>Raw_Data!E2145</f>
        <v>Kolkata</v>
      </c>
      <c r="F2145" s="13" t="str">
        <f>Raw_Data!F2145</f>
        <v>Amit Roy</v>
      </c>
      <c r="G2145" s="14">
        <f>DATE(VALUE(RIGHT(Raw_Data!G2145,4)),VALUE(MID(Raw_Data!G2145,4,2)),VALUE(LEFT(Raw_Data!G2145,2)))</f>
        <v>46238</v>
      </c>
      <c r="H2145" s="13" t="str">
        <f t="shared" si="132"/>
        <v>Aug-2026</v>
      </c>
      <c r="I2145" s="13" t="str">
        <f t="shared" si="133"/>
        <v>Tue</v>
      </c>
      <c r="J2145" s="13" t="str">
        <f>Raw_Data!H2145</f>
        <v>Present</v>
      </c>
      <c r="K2145" s="15">
        <f>IF(Raw_Data!I2145="","",TIMEVALUE(Raw_Data!I2145))</f>
        <v>0.42638888888888887</v>
      </c>
      <c r="L2145" s="15">
        <f>IF(Raw_Data!J2145="","",TIMEVALUE(Raw_Data!J2145))</f>
        <v>0.78680555555555554</v>
      </c>
      <c r="M2145" s="13">
        <f>Raw_Data!K2145</f>
        <v>8.66</v>
      </c>
      <c r="N2145" s="13">
        <f>Raw_Data!L2145</f>
        <v>18</v>
      </c>
      <c r="O2145" s="13">
        <f>Raw_Data!M2145</f>
        <v>16</v>
      </c>
      <c r="P2145" s="13">
        <f t="shared" si="134"/>
        <v>2</v>
      </c>
      <c r="Q2145" s="13">
        <f>Raw_Data!O2145</f>
        <v>18</v>
      </c>
      <c r="R2145" s="16">
        <f t="shared" si="135"/>
        <v>88.888888888888886</v>
      </c>
      <c r="S2145" s="16">
        <f>Raw_Data!Q2145</f>
        <v>88.9</v>
      </c>
      <c r="T2145" s="17">
        <f>Raw_Data!R2145</f>
        <v>0.66</v>
      </c>
      <c r="U2145" s="13" t="str">
        <f>Raw_Data!S2145</f>
        <v>Medium</v>
      </c>
      <c r="V2145" s="13" t="str">
        <f>Raw_Data!T2145</f>
        <v>In Progress</v>
      </c>
    </row>
    <row r="2146" spans="1:22" x14ac:dyDescent="0.3">
      <c r="A2146" s="13" t="str">
        <f>Raw_Data!A2146</f>
        <v>EMP005</v>
      </c>
      <c r="B2146" s="13" t="str">
        <f>Raw_Data!B2146</f>
        <v>Vikram Patel</v>
      </c>
      <c r="C2146" s="13" t="str">
        <f>Raw_Data!C2146</f>
        <v>Operations</v>
      </c>
      <c r="D2146" s="13" t="str">
        <f>Raw_Data!D2146</f>
        <v>Process Executive</v>
      </c>
      <c r="E2146" s="13" t="str">
        <f>Raw_Data!E2146</f>
        <v>Kolkata</v>
      </c>
      <c r="F2146" s="13" t="str">
        <f>Raw_Data!F2146</f>
        <v>Amit Roy</v>
      </c>
      <c r="G2146" s="14">
        <f>DATE(VALUE(RIGHT(Raw_Data!G2146,4)),VALUE(MID(Raw_Data!G2146,4,2)),VALUE(LEFT(Raw_Data!G2146,2)))</f>
        <v>46238</v>
      </c>
      <c r="H2146" s="13" t="str">
        <f t="shared" si="132"/>
        <v>Aug-2026</v>
      </c>
      <c r="I2146" s="13" t="str">
        <f t="shared" si="133"/>
        <v>Tue</v>
      </c>
      <c r="J2146" s="13" t="str">
        <f>Raw_Data!H2146</f>
        <v>Present</v>
      </c>
      <c r="K2146" s="15">
        <f>IF(Raw_Data!I2146="","",TIMEVALUE(Raw_Data!I2146))</f>
        <v>0.42083333333333334</v>
      </c>
      <c r="L2146" s="15">
        <f>IF(Raw_Data!J2146="","",TIMEVALUE(Raw_Data!J2146))</f>
        <v>0.74236111111111114</v>
      </c>
      <c r="M2146" s="13">
        <f>Raw_Data!K2146</f>
        <v>7.72</v>
      </c>
      <c r="N2146" s="13">
        <f>Raw_Data!L2146</f>
        <v>29</v>
      </c>
      <c r="O2146" s="13">
        <f>Raw_Data!M2146</f>
        <v>24</v>
      </c>
      <c r="P2146" s="13">
        <f t="shared" si="134"/>
        <v>5</v>
      </c>
      <c r="Q2146" s="13">
        <f>Raw_Data!O2146</f>
        <v>29</v>
      </c>
      <c r="R2146" s="16">
        <f t="shared" si="135"/>
        <v>82.758620689655174</v>
      </c>
      <c r="S2146" s="16">
        <f>Raw_Data!Q2146</f>
        <v>82.8</v>
      </c>
      <c r="T2146" s="17">
        <f>Raw_Data!R2146</f>
        <v>0</v>
      </c>
      <c r="U2146" s="13" t="str">
        <f>Raw_Data!S2146</f>
        <v>Low</v>
      </c>
      <c r="V2146" s="13" t="str">
        <f>Raw_Data!T2146</f>
        <v>Pending</v>
      </c>
    </row>
    <row r="2147" spans="1:22" x14ac:dyDescent="0.3">
      <c r="A2147" s="13" t="str">
        <f>Raw_Data!A2147</f>
        <v>EMP006</v>
      </c>
      <c r="B2147" s="13" t="str">
        <f>Raw_Data!B2147</f>
        <v>Ananya Gupta</v>
      </c>
      <c r="C2147" s="13" t="str">
        <f>Raw_Data!C2147</f>
        <v>Finance</v>
      </c>
      <c r="D2147" s="13" t="str">
        <f>Raw_Data!D2147</f>
        <v>Finance Executive</v>
      </c>
      <c r="E2147" s="13" t="str">
        <f>Raw_Data!E2147</f>
        <v>Kolkata</v>
      </c>
      <c r="F2147" s="13" t="str">
        <f>Raw_Data!F2147</f>
        <v>Neha Sen</v>
      </c>
      <c r="G2147" s="14">
        <f>DATE(VALUE(RIGHT(Raw_Data!G2147,4)),VALUE(MID(Raw_Data!G2147,4,2)),VALUE(LEFT(Raw_Data!G2147,2)))</f>
        <v>46238</v>
      </c>
      <c r="H2147" s="13" t="str">
        <f t="shared" si="132"/>
        <v>Aug-2026</v>
      </c>
      <c r="I2147" s="13" t="str">
        <f t="shared" si="133"/>
        <v>Tue</v>
      </c>
      <c r="J2147" s="13" t="str">
        <f>Raw_Data!H2147</f>
        <v>Present</v>
      </c>
      <c r="K2147" s="15">
        <f>IF(Raw_Data!I2147="","",TIMEVALUE(Raw_Data!I2147))</f>
        <v>0.38333333333333336</v>
      </c>
      <c r="L2147" s="15">
        <f>IF(Raw_Data!J2147="","",TIMEVALUE(Raw_Data!J2147))</f>
        <v>0.74305555555555558</v>
      </c>
      <c r="M2147" s="13">
        <f>Raw_Data!K2147</f>
        <v>8.64</v>
      </c>
      <c r="N2147" s="13">
        <f>Raw_Data!L2147</f>
        <v>14</v>
      </c>
      <c r="O2147" s="13">
        <f>Raw_Data!M2147</f>
        <v>14</v>
      </c>
      <c r="P2147" s="13">
        <f t="shared" si="134"/>
        <v>0</v>
      </c>
      <c r="Q2147" s="13">
        <f>Raw_Data!O2147</f>
        <v>14</v>
      </c>
      <c r="R2147" s="16">
        <f t="shared" si="135"/>
        <v>100</v>
      </c>
      <c r="S2147" s="16">
        <f>Raw_Data!Q2147</f>
        <v>100</v>
      </c>
      <c r="T2147" s="17">
        <f>Raw_Data!R2147</f>
        <v>0.64</v>
      </c>
      <c r="U2147" s="13" t="str">
        <f>Raw_Data!S2147</f>
        <v>Low</v>
      </c>
      <c r="V2147" s="13" t="str">
        <f>Raw_Data!T2147</f>
        <v>Closed</v>
      </c>
    </row>
    <row r="2148" spans="1:22" x14ac:dyDescent="0.3">
      <c r="A2148" s="13" t="str">
        <f>Raw_Data!A2148</f>
        <v>EMP007</v>
      </c>
      <c r="B2148" s="13" t="str">
        <f>Raw_Data!B2148</f>
        <v>Rohan Mehta</v>
      </c>
      <c r="C2148" s="13" t="str">
        <f>Raw_Data!C2148</f>
        <v>Finance</v>
      </c>
      <c r="D2148" s="13" t="str">
        <f>Raw_Data!D2148</f>
        <v>Accounts Executive</v>
      </c>
      <c r="E2148" s="13" t="str">
        <f>Raw_Data!E2148</f>
        <v>Kolkata</v>
      </c>
      <c r="F2148" s="13" t="str">
        <f>Raw_Data!F2148</f>
        <v>Neha Sen</v>
      </c>
      <c r="G2148" s="14">
        <f>DATE(VALUE(RIGHT(Raw_Data!G2148,4)),VALUE(MID(Raw_Data!G2148,4,2)),VALUE(LEFT(Raw_Data!G2148,2)))</f>
        <v>46238</v>
      </c>
      <c r="H2148" s="13" t="str">
        <f t="shared" si="132"/>
        <v>Aug-2026</v>
      </c>
      <c r="I2148" s="13" t="str">
        <f t="shared" si="133"/>
        <v>Tue</v>
      </c>
      <c r="J2148" s="13" t="str">
        <f>Raw_Data!H2148</f>
        <v>Present</v>
      </c>
      <c r="K2148" s="15">
        <f>IF(Raw_Data!I2148="","",TIMEVALUE(Raw_Data!I2148))</f>
        <v>0.38472222222222224</v>
      </c>
      <c r="L2148" s="15">
        <f>IF(Raw_Data!J2148="","",TIMEVALUE(Raw_Data!J2148))</f>
        <v>0.75555555555555554</v>
      </c>
      <c r="M2148" s="13">
        <f>Raw_Data!K2148</f>
        <v>8.91</v>
      </c>
      <c r="N2148" s="13">
        <f>Raw_Data!L2148</f>
        <v>16</v>
      </c>
      <c r="O2148" s="13">
        <f>Raw_Data!M2148</f>
        <v>11</v>
      </c>
      <c r="P2148" s="13">
        <f t="shared" si="134"/>
        <v>5</v>
      </c>
      <c r="Q2148" s="13">
        <f>Raw_Data!O2148</f>
        <v>16</v>
      </c>
      <c r="R2148" s="16">
        <f t="shared" si="135"/>
        <v>68.75</v>
      </c>
      <c r="S2148" s="16">
        <f>Raw_Data!Q2148</f>
        <v>68.8</v>
      </c>
      <c r="T2148" s="17">
        <f>Raw_Data!R2148</f>
        <v>0.91</v>
      </c>
      <c r="U2148" s="13" t="str">
        <f>Raw_Data!S2148</f>
        <v>Medium</v>
      </c>
      <c r="V2148" s="13" t="str">
        <f>Raw_Data!T2148</f>
        <v>Pending</v>
      </c>
    </row>
    <row r="2149" spans="1:22" x14ac:dyDescent="0.3">
      <c r="A2149" s="13" t="str">
        <f>Raw_Data!A2149</f>
        <v>EMP008</v>
      </c>
      <c r="B2149" s="13" t="str">
        <f>Raw_Data!B2149</f>
        <v>Ishita Roy</v>
      </c>
      <c r="C2149" s="13" t="str">
        <f>Raw_Data!C2149</f>
        <v>Finance</v>
      </c>
      <c r="D2149" s="13" t="str">
        <f>Raw_Data!D2149</f>
        <v>Finance Executive</v>
      </c>
      <c r="E2149" s="13" t="str">
        <f>Raw_Data!E2149</f>
        <v>Kolkata</v>
      </c>
      <c r="F2149" s="13" t="str">
        <f>Raw_Data!F2149</f>
        <v>Neha Sen</v>
      </c>
      <c r="G2149" s="14">
        <f>DATE(VALUE(RIGHT(Raw_Data!G2149,4)),VALUE(MID(Raw_Data!G2149,4,2)),VALUE(LEFT(Raw_Data!G2149,2)))</f>
        <v>46238</v>
      </c>
      <c r="H2149" s="13" t="str">
        <f t="shared" si="132"/>
        <v>Aug-2026</v>
      </c>
      <c r="I2149" s="13" t="str">
        <f t="shared" si="133"/>
        <v>Tue</v>
      </c>
      <c r="J2149" s="13" t="str">
        <f>Raw_Data!H2149</f>
        <v>Present</v>
      </c>
      <c r="K2149" s="15">
        <f>IF(Raw_Data!I2149="","",TIMEVALUE(Raw_Data!I2149))</f>
        <v>0.38541666666666669</v>
      </c>
      <c r="L2149" s="15">
        <f>IF(Raw_Data!J2149="","",TIMEVALUE(Raw_Data!J2149))</f>
        <v>0.72916666666666663</v>
      </c>
      <c r="M2149" s="13">
        <f>Raw_Data!K2149</f>
        <v>8.25</v>
      </c>
      <c r="N2149" s="13">
        <f>Raw_Data!L2149</f>
        <v>11</v>
      </c>
      <c r="O2149" s="13">
        <f>Raw_Data!M2149</f>
        <v>9</v>
      </c>
      <c r="P2149" s="13">
        <f t="shared" si="134"/>
        <v>2</v>
      </c>
      <c r="Q2149" s="13">
        <f>Raw_Data!O2149</f>
        <v>11</v>
      </c>
      <c r="R2149" s="16">
        <f t="shared" si="135"/>
        <v>81.818181818181827</v>
      </c>
      <c r="S2149" s="16">
        <f>Raw_Data!Q2149</f>
        <v>81.8</v>
      </c>
      <c r="T2149" s="17">
        <f>Raw_Data!R2149</f>
        <v>0.25</v>
      </c>
      <c r="U2149" s="13" t="str">
        <f>Raw_Data!S2149</f>
        <v>Low</v>
      </c>
      <c r="V2149" s="13" t="str">
        <f>Raw_Data!T2149</f>
        <v>In Progress</v>
      </c>
    </row>
    <row r="2150" spans="1:22" x14ac:dyDescent="0.3">
      <c r="A2150" s="13" t="str">
        <f>Raw_Data!A2150</f>
        <v>EMP009</v>
      </c>
      <c r="B2150" s="13" t="str">
        <f>Raw_Data!B2150</f>
        <v>Arjun Nair</v>
      </c>
      <c r="C2150" s="13" t="str">
        <f>Raw_Data!C2150</f>
        <v>Sales</v>
      </c>
      <c r="D2150" s="13" t="str">
        <f>Raw_Data!D2150</f>
        <v>Sales Executive</v>
      </c>
      <c r="E2150" s="13" t="str">
        <f>Raw_Data!E2150</f>
        <v>Kolkata</v>
      </c>
      <c r="F2150" s="13" t="str">
        <f>Raw_Data!F2150</f>
        <v>Sourav Das</v>
      </c>
      <c r="G2150" s="14">
        <f>DATE(VALUE(RIGHT(Raw_Data!G2150,4)),VALUE(MID(Raw_Data!G2150,4,2)),VALUE(LEFT(Raw_Data!G2150,2)))</f>
        <v>46238</v>
      </c>
      <c r="H2150" s="13" t="str">
        <f t="shared" si="132"/>
        <v>Aug-2026</v>
      </c>
      <c r="I2150" s="13" t="str">
        <f t="shared" si="133"/>
        <v>Tue</v>
      </c>
      <c r="J2150" s="13" t="str">
        <f>Raw_Data!H2150</f>
        <v>Present</v>
      </c>
      <c r="K2150" s="15">
        <f>IF(Raw_Data!I2150="","",TIMEVALUE(Raw_Data!I2150))</f>
        <v>0.38541666666666669</v>
      </c>
      <c r="L2150" s="15">
        <f>IF(Raw_Data!J2150="","",TIMEVALUE(Raw_Data!J2150))</f>
        <v>0.7006944444444444</v>
      </c>
      <c r="M2150" s="13">
        <f>Raw_Data!K2150</f>
        <v>7.58</v>
      </c>
      <c r="N2150" s="13">
        <f>Raw_Data!L2150</f>
        <v>21</v>
      </c>
      <c r="O2150" s="13">
        <f>Raw_Data!M2150</f>
        <v>16</v>
      </c>
      <c r="P2150" s="13">
        <f t="shared" si="134"/>
        <v>5</v>
      </c>
      <c r="Q2150" s="13">
        <f>Raw_Data!O2150</f>
        <v>21</v>
      </c>
      <c r="R2150" s="16">
        <f t="shared" si="135"/>
        <v>76.19047619047619</v>
      </c>
      <c r="S2150" s="16">
        <f>Raw_Data!Q2150</f>
        <v>76.2</v>
      </c>
      <c r="T2150" s="17">
        <f>Raw_Data!R2150</f>
        <v>0</v>
      </c>
      <c r="U2150" s="13" t="str">
        <f>Raw_Data!S2150</f>
        <v>Medium</v>
      </c>
      <c r="V2150" s="13" t="str">
        <f>Raw_Data!T2150</f>
        <v>Pending</v>
      </c>
    </row>
    <row r="2151" spans="1:22" x14ac:dyDescent="0.3">
      <c r="A2151" s="13" t="str">
        <f>Raw_Data!A2151</f>
        <v>EMP010</v>
      </c>
      <c r="B2151" s="13" t="str">
        <f>Raw_Data!B2151</f>
        <v>Meera Kapoor</v>
      </c>
      <c r="C2151" s="13" t="str">
        <f>Raw_Data!C2151</f>
        <v>Sales</v>
      </c>
      <c r="D2151" s="13" t="str">
        <f>Raw_Data!D2151</f>
        <v>Sales Executive</v>
      </c>
      <c r="E2151" s="13" t="str">
        <f>Raw_Data!E2151</f>
        <v>Kolkata</v>
      </c>
      <c r="F2151" s="13" t="str">
        <f>Raw_Data!F2151</f>
        <v>Sourav Das</v>
      </c>
      <c r="G2151" s="14">
        <f>DATE(VALUE(RIGHT(Raw_Data!G2151,4)),VALUE(MID(Raw_Data!G2151,4,2)),VALUE(LEFT(Raw_Data!G2151,2)))</f>
        <v>46238</v>
      </c>
      <c r="H2151" s="13" t="str">
        <f t="shared" si="132"/>
        <v>Aug-2026</v>
      </c>
      <c r="I2151" s="13" t="str">
        <f t="shared" si="133"/>
        <v>Tue</v>
      </c>
      <c r="J2151" s="13" t="str">
        <f>Raw_Data!H2151</f>
        <v>Present</v>
      </c>
      <c r="K2151" s="15">
        <f>IF(Raw_Data!I2151="","",TIMEVALUE(Raw_Data!I2151))</f>
        <v>0.37569444444444444</v>
      </c>
      <c r="L2151" s="15">
        <f>IF(Raw_Data!J2151="","",TIMEVALUE(Raw_Data!J2151))</f>
        <v>0.77361111111111114</v>
      </c>
      <c r="M2151" s="13">
        <f>Raw_Data!K2151</f>
        <v>9.5500000000000007</v>
      </c>
      <c r="N2151" s="13">
        <f>Raw_Data!L2151</f>
        <v>14</v>
      </c>
      <c r="O2151" s="13">
        <f>Raw_Data!M2151</f>
        <v>10</v>
      </c>
      <c r="P2151" s="13">
        <f t="shared" si="134"/>
        <v>4</v>
      </c>
      <c r="Q2151" s="13">
        <f>Raw_Data!O2151</f>
        <v>14</v>
      </c>
      <c r="R2151" s="16">
        <f t="shared" si="135"/>
        <v>71.428571428571431</v>
      </c>
      <c r="S2151" s="16">
        <f>Raw_Data!Q2151</f>
        <v>71.400000000000006</v>
      </c>
      <c r="T2151" s="17">
        <f>Raw_Data!R2151</f>
        <v>1.55</v>
      </c>
      <c r="U2151" s="13" t="str">
        <f>Raw_Data!S2151</f>
        <v>High</v>
      </c>
      <c r="V2151" s="13" t="str">
        <f>Raw_Data!T2151</f>
        <v>Pending</v>
      </c>
    </row>
    <row r="2152" spans="1:22" x14ac:dyDescent="0.3">
      <c r="A2152" s="13" t="str">
        <f>Raw_Data!A2152</f>
        <v>EMP011</v>
      </c>
      <c r="B2152" s="13" t="str">
        <f>Raw_Data!B2152</f>
        <v>Karan Malhotra</v>
      </c>
      <c r="C2152" s="13" t="str">
        <f>Raw_Data!C2152</f>
        <v>Sales</v>
      </c>
      <c r="D2152" s="13" t="str">
        <f>Raw_Data!D2152</f>
        <v>Senior Executive</v>
      </c>
      <c r="E2152" s="13" t="str">
        <f>Raw_Data!E2152</f>
        <v>Kolkata</v>
      </c>
      <c r="F2152" s="13" t="str">
        <f>Raw_Data!F2152</f>
        <v>Sourav Das</v>
      </c>
      <c r="G2152" s="14">
        <f>DATE(VALUE(RIGHT(Raw_Data!G2152,4)),VALUE(MID(Raw_Data!G2152,4,2)),VALUE(LEFT(Raw_Data!G2152,2)))</f>
        <v>46238</v>
      </c>
      <c r="H2152" s="13" t="str">
        <f t="shared" si="132"/>
        <v>Aug-2026</v>
      </c>
      <c r="I2152" s="13" t="str">
        <f t="shared" si="133"/>
        <v>Tue</v>
      </c>
      <c r="J2152" s="13" t="str">
        <f>Raw_Data!H2152</f>
        <v>Present</v>
      </c>
      <c r="K2152" s="15">
        <f>IF(Raw_Data!I2152="","",TIMEVALUE(Raw_Data!I2152))</f>
        <v>0.38055555555555554</v>
      </c>
      <c r="L2152" s="15">
        <f>IF(Raw_Data!J2152="","",TIMEVALUE(Raw_Data!J2152))</f>
        <v>0.68819444444444444</v>
      </c>
      <c r="M2152" s="13">
        <f>Raw_Data!K2152</f>
        <v>7.39</v>
      </c>
      <c r="N2152" s="13">
        <f>Raw_Data!L2152</f>
        <v>26</v>
      </c>
      <c r="O2152" s="13">
        <f>Raw_Data!M2152</f>
        <v>26</v>
      </c>
      <c r="P2152" s="13">
        <f t="shared" si="134"/>
        <v>0</v>
      </c>
      <c r="Q2152" s="13">
        <f>Raw_Data!O2152</f>
        <v>26</v>
      </c>
      <c r="R2152" s="16">
        <f t="shared" si="135"/>
        <v>100</v>
      </c>
      <c r="S2152" s="16">
        <f>Raw_Data!Q2152</f>
        <v>100</v>
      </c>
      <c r="T2152" s="17">
        <f>Raw_Data!R2152</f>
        <v>0</v>
      </c>
      <c r="U2152" s="13" t="str">
        <f>Raw_Data!S2152</f>
        <v>Low</v>
      </c>
      <c r="V2152" s="13" t="str">
        <f>Raw_Data!T2152</f>
        <v>Closed</v>
      </c>
    </row>
    <row r="2153" spans="1:22" x14ac:dyDescent="0.3">
      <c r="A2153" s="13" t="str">
        <f>Raw_Data!A2153</f>
        <v>EMP012</v>
      </c>
      <c r="B2153" s="13" t="str">
        <f>Raw_Data!B2153</f>
        <v>Tanya Bose</v>
      </c>
      <c r="C2153" s="13" t="str">
        <f>Raw_Data!C2153</f>
        <v>HR</v>
      </c>
      <c r="D2153" s="13" t="str">
        <f>Raw_Data!D2153</f>
        <v>HR Executive</v>
      </c>
      <c r="E2153" s="13" t="str">
        <f>Raw_Data!E2153</f>
        <v>Kolkata</v>
      </c>
      <c r="F2153" s="13" t="str">
        <f>Raw_Data!F2153</f>
        <v>Ritu Ghosh</v>
      </c>
      <c r="G2153" s="14">
        <f>DATE(VALUE(RIGHT(Raw_Data!G2153,4)),VALUE(MID(Raw_Data!G2153,4,2)),VALUE(LEFT(Raw_Data!G2153,2)))</f>
        <v>46238</v>
      </c>
      <c r="H2153" s="13" t="str">
        <f t="shared" si="132"/>
        <v>Aug-2026</v>
      </c>
      <c r="I2153" s="13" t="str">
        <f t="shared" si="133"/>
        <v>Tue</v>
      </c>
      <c r="J2153" s="13" t="str">
        <f>Raw_Data!H2153</f>
        <v>Present</v>
      </c>
      <c r="K2153" s="15">
        <f>IF(Raw_Data!I2153="","",TIMEVALUE(Raw_Data!I2153))</f>
        <v>0.37777777777777777</v>
      </c>
      <c r="L2153" s="15">
        <f>IF(Raw_Data!J2153="","",TIMEVALUE(Raw_Data!J2153))</f>
        <v>0.7631944444444444</v>
      </c>
      <c r="M2153" s="13">
        <f>Raw_Data!K2153</f>
        <v>9.26</v>
      </c>
      <c r="N2153" s="13">
        <f>Raw_Data!L2153</f>
        <v>10</v>
      </c>
      <c r="O2153" s="13">
        <f>Raw_Data!M2153</f>
        <v>7</v>
      </c>
      <c r="P2153" s="13">
        <f t="shared" si="134"/>
        <v>3</v>
      </c>
      <c r="Q2153" s="13">
        <f>Raw_Data!O2153</f>
        <v>10</v>
      </c>
      <c r="R2153" s="16">
        <f t="shared" si="135"/>
        <v>70</v>
      </c>
      <c r="S2153" s="16">
        <f>Raw_Data!Q2153</f>
        <v>70</v>
      </c>
      <c r="T2153" s="17">
        <f>Raw_Data!R2153</f>
        <v>1.26</v>
      </c>
      <c r="U2153" s="13" t="str">
        <f>Raw_Data!S2153</f>
        <v>Low</v>
      </c>
      <c r="V2153" s="13" t="str">
        <f>Raw_Data!T2153</f>
        <v>In Progress</v>
      </c>
    </row>
    <row r="2154" spans="1:22" x14ac:dyDescent="0.3">
      <c r="A2154" s="13" t="str">
        <f>Raw_Data!A2154</f>
        <v>EMP013</v>
      </c>
      <c r="B2154" s="13" t="str">
        <f>Raw_Data!B2154</f>
        <v>Aditya Jain</v>
      </c>
      <c r="C2154" s="13" t="str">
        <f>Raw_Data!C2154</f>
        <v>Customer Support</v>
      </c>
      <c r="D2154" s="13" t="str">
        <f>Raw_Data!D2154</f>
        <v>Support Executive</v>
      </c>
      <c r="E2154" s="13" t="str">
        <f>Raw_Data!E2154</f>
        <v>Kolkata</v>
      </c>
      <c r="F2154" s="13" t="str">
        <f>Raw_Data!F2154</f>
        <v>Ritu Ghosh</v>
      </c>
      <c r="G2154" s="14">
        <f>DATE(VALUE(RIGHT(Raw_Data!G2154,4)),VALUE(MID(Raw_Data!G2154,4,2)),VALUE(LEFT(Raw_Data!G2154,2)))</f>
        <v>46238</v>
      </c>
      <c r="H2154" s="13" t="str">
        <f t="shared" si="132"/>
        <v>Aug-2026</v>
      </c>
      <c r="I2154" s="13" t="str">
        <f t="shared" si="133"/>
        <v>Tue</v>
      </c>
      <c r="J2154" s="13" t="str">
        <f>Raw_Data!H2154</f>
        <v>Present</v>
      </c>
      <c r="K2154" s="15">
        <f>IF(Raw_Data!I2154="","",TIMEVALUE(Raw_Data!I2154))</f>
        <v>0.37638888888888888</v>
      </c>
      <c r="L2154" s="15">
        <f>IF(Raw_Data!J2154="","",TIMEVALUE(Raw_Data!J2154))</f>
        <v>0.73819444444444449</v>
      </c>
      <c r="M2154" s="13">
        <f>Raw_Data!K2154</f>
        <v>8.69</v>
      </c>
      <c r="N2154" s="13">
        <f>Raw_Data!L2154</f>
        <v>38</v>
      </c>
      <c r="O2154" s="13">
        <f>Raw_Data!M2154</f>
        <v>34</v>
      </c>
      <c r="P2154" s="13">
        <f t="shared" si="134"/>
        <v>4</v>
      </c>
      <c r="Q2154" s="13">
        <f>Raw_Data!O2154</f>
        <v>38</v>
      </c>
      <c r="R2154" s="16">
        <f t="shared" si="135"/>
        <v>89.473684210526315</v>
      </c>
      <c r="S2154" s="16">
        <f>Raw_Data!Q2154</f>
        <v>89.5</v>
      </c>
      <c r="T2154" s="17">
        <f>Raw_Data!R2154</f>
        <v>0.69</v>
      </c>
      <c r="U2154" s="13" t="str">
        <f>Raw_Data!S2154</f>
        <v>Medium</v>
      </c>
      <c r="V2154" s="13" t="str">
        <f>Raw_Data!T2154</f>
        <v>Pending</v>
      </c>
    </row>
    <row r="2155" spans="1:22" x14ac:dyDescent="0.3">
      <c r="A2155" s="13" t="str">
        <f>Raw_Data!A2155</f>
        <v>EMP014</v>
      </c>
      <c r="B2155" s="13" t="str">
        <f>Raw_Data!B2155</f>
        <v>Neha Agarwal</v>
      </c>
      <c r="C2155" s="13" t="str">
        <f>Raw_Data!C2155</f>
        <v>Customer Support</v>
      </c>
      <c r="D2155" s="13" t="str">
        <f>Raw_Data!D2155</f>
        <v>Support Executive</v>
      </c>
      <c r="E2155" s="13" t="str">
        <f>Raw_Data!E2155</f>
        <v>Kolkata</v>
      </c>
      <c r="F2155" s="13" t="str">
        <f>Raw_Data!F2155</f>
        <v>Ritu Ghosh</v>
      </c>
      <c r="G2155" s="14">
        <f>DATE(VALUE(RIGHT(Raw_Data!G2155,4)),VALUE(MID(Raw_Data!G2155,4,2)),VALUE(LEFT(Raw_Data!G2155,2)))</f>
        <v>46238</v>
      </c>
      <c r="H2155" s="13" t="str">
        <f t="shared" si="132"/>
        <v>Aug-2026</v>
      </c>
      <c r="I2155" s="13" t="str">
        <f t="shared" si="133"/>
        <v>Tue</v>
      </c>
      <c r="J2155" s="13" t="str">
        <f>Raw_Data!H2155</f>
        <v>Present</v>
      </c>
      <c r="K2155" s="15">
        <f>IF(Raw_Data!I2155="","",TIMEVALUE(Raw_Data!I2155))</f>
        <v>0.38124999999999998</v>
      </c>
      <c r="L2155" s="15">
        <f>IF(Raw_Data!J2155="","",TIMEVALUE(Raw_Data!J2155))</f>
        <v>0.73611111111111116</v>
      </c>
      <c r="M2155" s="13">
        <f>Raw_Data!K2155</f>
        <v>8.52</v>
      </c>
      <c r="N2155" s="13">
        <f>Raw_Data!L2155</f>
        <v>37</v>
      </c>
      <c r="O2155" s="13">
        <f>Raw_Data!M2155</f>
        <v>29</v>
      </c>
      <c r="P2155" s="13">
        <f t="shared" si="134"/>
        <v>8</v>
      </c>
      <c r="Q2155" s="13">
        <f>Raw_Data!O2155</f>
        <v>37</v>
      </c>
      <c r="R2155" s="16">
        <f t="shared" si="135"/>
        <v>78.378378378378372</v>
      </c>
      <c r="S2155" s="16">
        <f>Raw_Data!Q2155</f>
        <v>78.400000000000006</v>
      </c>
      <c r="T2155" s="17">
        <f>Raw_Data!R2155</f>
        <v>0.52</v>
      </c>
      <c r="U2155" s="13" t="str">
        <f>Raw_Data!S2155</f>
        <v>High</v>
      </c>
      <c r="V2155" s="13" t="str">
        <f>Raw_Data!T2155</f>
        <v>Backlog</v>
      </c>
    </row>
    <row r="2156" spans="1:22" x14ac:dyDescent="0.3">
      <c r="A2156" s="13" t="str">
        <f>Raw_Data!A2156</f>
        <v>EMP015</v>
      </c>
      <c r="B2156" s="13" t="str">
        <f>Raw_Data!B2156</f>
        <v>Siddharth Roy</v>
      </c>
      <c r="C2156" s="13" t="str">
        <f>Raw_Data!C2156</f>
        <v>Customer Support</v>
      </c>
      <c r="D2156" s="13" t="str">
        <f>Raw_Data!D2156</f>
        <v>Senior Executive</v>
      </c>
      <c r="E2156" s="13" t="str">
        <f>Raw_Data!E2156</f>
        <v>Kolkata</v>
      </c>
      <c r="F2156" s="13" t="str">
        <f>Raw_Data!F2156</f>
        <v>Ritu Ghosh</v>
      </c>
      <c r="G2156" s="14">
        <f>DATE(VALUE(RIGHT(Raw_Data!G2156,4)),VALUE(MID(Raw_Data!G2156,4,2)),VALUE(LEFT(Raw_Data!G2156,2)))</f>
        <v>46238</v>
      </c>
      <c r="H2156" s="13" t="str">
        <f t="shared" si="132"/>
        <v>Aug-2026</v>
      </c>
      <c r="I2156" s="13" t="str">
        <f t="shared" si="133"/>
        <v>Tue</v>
      </c>
      <c r="J2156" s="13" t="str">
        <f>Raw_Data!H2156</f>
        <v>Present</v>
      </c>
      <c r="K2156" s="15">
        <f>IF(Raw_Data!I2156="","",TIMEVALUE(Raw_Data!I2156))</f>
        <v>0.37638888888888888</v>
      </c>
      <c r="L2156" s="15">
        <f>IF(Raw_Data!J2156="","",TIMEVALUE(Raw_Data!J2156))</f>
        <v>0.75347222222222221</v>
      </c>
      <c r="M2156" s="13">
        <f>Raw_Data!K2156</f>
        <v>9.0500000000000007</v>
      </c>
      <c r="N2156" s="13">
        <f>Raw_Data!L2156</f>
        <v>24</v>
      </c>
      <c r="O2156" s="13">
        <f>Raw_Data!M2156</f>
        <v>19</v>
      </c>
      <c r="P2156" s="13">
        <f t="shared" si="134"/>
        <v>5</v>
      </c>
      <c r="Q2156" s="13">
        <f>Raw_Data!O2156</f>
        <v>24</v>
      </c>
      <c r="R2156" s="16">
        <f t="shared" si="135"/>
        <v>79.166666666666657</v>
      </c>
      <c r="S2156" s="16">
        <f>Raw_Data!Q2156</f>
        <v>79.2</v>
      </c>
      <c r="T2156" s="17">
        <f>Raw_Data!R2156</f>
        <v>1.05</v>
      </c>
      <c r="U2156" s="13" t="str">
        <f>Raw_Data!S2156</f>
        <v>Medium</v>
      </c>
      <c r="V2156" s="13" t="str">
        <f>Raw_Data!T2156</f>
        <v>Pending</v>
      </c>
    </row>
    <row r="2157" spans="1:22" x14ac:dyDescent="0.3">
      <c r="A2157" s="13" t="str">
        <f>Raw_Data!A2157</f>
        <v>EMP016</v>
      </c>
      <c r="B2157" s="13" t="str">
        <f>Raw_Data!B2157</f>
        <v>Pooja Saha</v>
      </c>
      <c r="C2157" s="13" t="str">
        <f>Raw_Data!C2157</f>
        <v>Operations</v>
      </c>
      <c r="D2157" s="13" t="str">
        <f>Raw_Data!D2157</f>
        <v>Process Executive</v>
      </c>
      <c r="E2157" s="13" t="str">
        <f>Raw_Data!E2157</f>
        <v>Durgapur</v>
      </c>
      <c r="F2157" s="13" t="str">
        <f>Raw_Data!F2157</f>
        <v>Amit Roy</v>
      </c>
      <c r="G2157" s="14">
        <f>DATE(VALUE(RIGHT(Raw_Data!G2157,4)),VALUE(MID(Raw_Data!G2157,4,2)),VALUE(LEFT(Raw_Data!G2157,2)))</f>
        <v>46238</v>
      </c>
      <c r="H2157" s="13" t="str">
        <f t="shared" si="132"/>
        <v>Aug-2026</v>
      </c>
      <c r="I2157" s="13" t="str">
        <f t="shared" si="133"/>
        <v>Tue</v>
      </c>
      <c r="J2157" s="13" t="str">
        <f>Raw_Data!H2157</f>
        <v>Present</v>
      </c>
      <c r="K2157" s="15">
        <f>IF(Raw_Data!I2157="","",TIMEVALUE(Raw_Data!I2157))</f>
        <v>0.4284722222222222</v>
      </c>
      <c r="L2157" s="15">
        <f>IF(Raw_Data!J2157="","",TIMEVALUE(Raw_Data!J2157))</f>
        <v>0.8041666666666667</v>
      </c>
      <c r="M2157" s="13">
        <f>Raw_Data!K2157</f>
        <v>9.0299999999999994</v>
      </c>
      <c r="N2157" s="13">
        <f>Raw_Data!L2157</f>
        <v>23</v>
      </c>
      <c r="O2157" s="13">
        <f>Raw_Data!M2157</f>
        <v>23</v>
      </c>
      <c r="P2157" s="13">
        <f t="shared" si="134"/>
        <v>0</v>
      </c>
      <c r="Q2157" s="13">
        <f>Raw_Data!O2157</f>
        <v>23</v>
      </c>
      <c r="R2157" s="16">
        <f t="shared" si="135"/>
        <v>100</v>
      </c>
      <c r="S2157" s="16">
        <f>Raw_Data!Q2157</f>
        <v>100</v>
      </c>
      <c r="T2157" s="17">
        <f>Raw_Data!R2157</f>
        <v>1.03</v>
      </c>
      <c r="U2157" s="13" t="str">
        <f>Raw_Data!S2157</f>
        <v>Low</v>
      </c>
      <c r="V2157" s="13" t="str">
        <f>Raw_Data!T2157</f>
        <v>Closed</v>
      </c>
    </row>
    <row r="2158" spans="1:22" x14ac:dyDescent="0.3">
      <c r="A2158" s="13" t="str">
        <f>Raw_Data!A2158</f>
        <v>EMP017</v>
      </c>
      <c r="B2158" s="13" t="str">
        <f>Raw_Data!B2158</f>
        <v>Abhishek Paul</v>
      </c>
      <c r="C2158" s="13" t="str">
        <f>Raw_Data!C2158</f>
        <v>Operations</v>
      </c>
      <c r="D2158" s="13" t="str">
        <f>Raw_Data!D2158</f>
        <v>Process Executive</v>
      </c>
      <c r="E2158" s="13" t="str">
        <f>Raw_Data!E2158</f>
        <v>Durgapur</v>
      </c>
      <c r="F2158" s="13" t="str">
        <f>Raw_Data!F2158</f>
        <v>Amit Roy</v>
      </c>
      <c r="G2158" s="14">
        <f>DATE(VALUE(RIGHT(Raw_Data!G2158,4)),VALUE(MID(Raw_Data!G2158,4,2)),VALUE(LEFT(Raw_Data!G2158,2)))</f>
        <v>46238</v>
      </c>
      <c r="H2158" s="13" t="str">
        <f t="shared" si="132"/>
        <v>Aug-2026</v>
      </c>
      <c r="I2158" s="13" t="str">
        <f t="shared" si="133"/>
        <v>Tue</v>
      </c>
      <c r="J2158" s="13" t="str">
        <f>Raw_Data!H2158</f>
        <v>Present</v>
      </c>
      <c r="K2158" s="15">
        <f>IF(Raw_Data!I2158="","",TIMEVALUE(Raw_Data!I2158))</f>
        <v>0.38194444444444442</v>
      </c>
      <c r="L2158" s="15">
        <f>IF(Raw_Data!J2158="","",TIMEVALUE(Raw_Data!J2158))</f>
        <v>0.76736111111111116</v>
      </c>
      <c r="M2158" s="13">
        <f>Raw_Data!K2158</f>
        <v>9.25</v>
      </c>
      <c r="N2158" s="13">
        <f>Raw_Data!L2158</f>
        <v>21</v>
      </c>
      <c r="O2158" s="13">
        <f>Raw_Data!M2158</f>
        <v>20</v>
      </c>
      <c r="P2158" s="13">
        <f t="shared" si="134"/>
        <v>1</v>
      </c>
      <c r="Q2158" s="13">
        <f>Raw_Data!O2158</f>
        <v>21</v>
      </c>
      <c r="R2158" s="16">
        <f t="shared" si="135"/>
        <v>95.238095238095227</v>
      </c>
      <c r="S2158" s="16">
        <f>Raw_Data!Q2158</f>
        <v>95.2</v>
      </c>
      <c r="T2158" s="17">
        <f>Raw_Data!R2158</f>
        <v>1.25</v>
      </c>
      <c r="U2158" s="13" t="str">
        <f>Raw_Data!S2158</f>
        <v>Medium</v>
      </c>
      <c r="V2158" s="13" t="str">
        <f>Raw_Data!T2158</f>
        <v>In Progress</v>
      </c>
    </row>
    <row r="2159" spans="1:22" x14ac:dyDescent="0.3">
      <c r="A2159" s="13" t="str">
        <f>Raw_Data!A2159</f>
        <v>EMP018</v>
      </c>
      <c r="B2159" s="13" t="str">
        <f>Raw_Data!B2159</f>
        <v>Nandini Ghosh</v>
      </c>
      <c r="C2159" s="13" t="str">
        <f>Raw_Data!C2159</f>
        <v>Finance</v>
      </c>
      <c r="D2159" s="13" t="str">
        <f>Raw_Data!D2159</f>
        <v>Finance Executive</v>
      </c>
      <c r="E2159" s="13" t="str">
        <f>Raw_Data!E2159</f>
        <v>Durgapur</v>
      </c>
      <c r="F2159" s="13" t="str">
        <f>Raw_Data!F2159</f>
        <v>Neha Sen</v>
      </c>
      <c r="G2159" s="14">
        <f>DATE(VALUE(RIGHT(Raw_Data!G2159,4)),VALUE(MID(Raw_Data!G2159,4,2)),VALUE(LEFT(Raw_Data!G2159,2)))</f>
        <v>46238</v>
      </c>
      <c r="H2159" s="13" t="str">
        <f t="shared" si="132"/>
        <v>Aug-2026</v>
      </c>
      <c r="I2159" s="13" t="str">
        <f t="shared" si="133"/>
        <v>Tue</v>
      </c>
      <c r="J2159" s="13" t="str">
        <f>Raw_Data!H2159</f>
        <v>Present</v>
      </c>
      <c r="K2159" s="15">
        <f>IF(Raw_Data!I2159="","",TIMEVALUE(Raw_Data!I2159))</f>
        <v>0.38333333333333336</v>
      </c>
      <c r="L2159" s="15">
        <f>IF(Raw_Data!J2159="","",TIMEVALUE(Raw_Data!J2159))</f>
        <v>0.69652777777777775</v>
      </c>
      <c r="M2159" s="13">
        <f>Raw_Data!K2159</f>
        <v>7.52</v>
      </c>
      <c r="N2159" s="13">
        <f>Raw_Data!L2159</f>
        <v>18</v>
      </c>
      <c r="O2159" s="13">
        <f>Raw_Data!M2159</f>
        <v>13</v>
      </c>
      <c r="P2159" s="13">
        <f t="shared" si="134"/>
        <v>5</v>
      </c>
      <c r="Q2159" s="13">
        <f>Raw_Data!O2159</f>
        <v>18</v>
      </c>
      <c r="R2159" s="16">
        <f t="shared" si="135"/>
        <v>72.222222222222214</v>
      </c>
      <c r="S2159" s="16">
        <f>Raw_Data!Q2159</f>
        <v>72.2</v>
      </c>
      <c r="T2159" s="17">
        <f>Raw_Data!R2159</f>
        <v>0</v>
      </c>
      <c r="U2159" s="13" t="str">
        <f>Raw_Data!S2159</f>
        <v>High</v>
      </c>
      <c r="V2159" s="13" t="str">
        <f>Raw_Data!T2159</f>
        <v>Pending</v>
      </c>
    </row>
    <row r="2160" spans="1:22" x14ac:dyDescent="0.3">
      <c r="A2160" s="13" t="str">
        <f>Raw_Data!A2160</f>
        <v>EMP019</v>
      </c>
      <c r="B2160" s="13" t="str">
        <f>Raw_Data!B2160</f>
        <v>Manish Kumar</v>
      </c>
      <c r="C2160" s="13" t="str">
        <f>Raw_Data!C2160</f>
        <v>Sales</v>
      </c>
      <c r="D2160" s="13" t="str">
        <f>Raw_Data!D2160</f>
        <v>Sales Executive</v>
      </c>
      <c r="E2160" s="13" t="str">
        <f>Raw_Data!E2160</f>
        <v>Durgapur</v>
      </c>
      <c r="F2160" s="13" t="str">
        <f>Raw_Data!F2160</f>
        <v>Sourav Das</v>
      </c>
      <c r="G2160" s="14">
        <f>DATE(VALUE(RIGHT(Raw_Data!G2160,4)),VALUE(MID(Raw_Data!G2160,4,2)),VALUE(LEFT(Raw_Data!G2160,2)))</f>
        <v>46238</v>
      </c>
      <c r="H2160" s="13" t="str">
        <f t="shared" si="132"/>
        <v>Aug-2026</v>
      </c>
      <c r="I2160" s="13" t="str">
        <f t="shared" si="133"/>
        <v>Tue</v>
      </c>
      <c r="J2160" s="13" t="str">
        <f>Raw_Data!H2160</f>
        <v>Present</v>
      </c>
      <c r="K2160" s="15">
        <f>IF(Raw_Data!I2160="","",TIMEVALUE(Raw_Data!I2160))</f>
        <v>0.38472222222222224</v>
      </c>
      <c r="L2160" s="15">
        <f>IF(Raw_Data!J2160="","",TIMEVALUE(Raw_Data!J2160))</f>
        <v>0.70902777777777781</v>
      </c>
      <c r="M2160" s="13">
        <f>Raw_Data!K2160</f>
        <v>7.79</v>
      </c>
      <c r="N2160" s="13">
        <f>Raw_Data!L2160</f>
        <v>20</v>
      </c>
      <c r="O2160" s="13">
        <f>Raw_Data!M2160</f>
        <v>15</v>
      </c>
      <c r="P2160" s="13">
        <f t="shared" si="134"/>
        <v>5</v>
      </c>
      <c r="Q2160" s="13">
        <f>Raw_Data!O2160</f>
        <v>20</v>
      </c>
      <c r="R2160" s="16">
        <f t="shared" si="135"/>
        <v>75</v>
      </c>
      <c r="S2160" s="16">
        <f>Raw_Data!Q2160</f>
        <v>75</v>
      </c>
      <c r="T2160" s="17">
        <f>Raw_Data!R2160</f>
        <v>0</v>
      </c>
      <c r="U2160" s="13" t="str">
        <f>Raw_Data!S2160</f>
        <v>Low</v>
      </c>
      <c r="V2160" s="13" t="str">
        <f>Raw_Data!T2160</f>
        <v>Pending</v>
      </c>
    </row>
    <row r="2161" spans="1:22" x14ac:dyDescent="0.3">
      <c r="A2161" s="13" t="str">
        <f>Raw_Data!A2161</f>
        <v>EMP020</v>
      </c>
      <c r="B2161" s="13" t="str">
        <f>Raw_Data!B2161</f>
        <v>Riya Chatterjee</v>
      </c>
      <c r="C2161" s="13" t="str">
        <f>Raw_Data!C2161</f>
        <v>Customer Support</v>
      </c>
      <c r="D2161" s="13" t="str">
        <f>Raw_Data!D2161</f>
        <v>Support Executive</v>
      </c>
      <c r="E2161" s="13" t="str">
        <f>Raw_Data!E2161</f>
        <v>Durgapur</v>
      </c>
      <c r="F2161" s="13" t="str">
        <f>Raw_Data!F2161</f>
        <v>Ritu Ghosh</v>
      </c>
      <c r="G2161" s="14">
        <f>DATE(VALUE(RIGHT(Raw_Data!G2161,4)),VALUE(MID(Raw_Data!G2161,4,2)),VALUE(LEFT(Raw_Data!G2161,2)))</f>
        <v>46238</v>
      </c>
      <c r="H2161" s="13" t="str">
        <f t="shared" si="132"/>
        <v>Aug-2026</v>
      </c>
      <c r="I2161" s="13" t="str">
        <f t="shared" si="133"/>
        <v>Tue</v>
      </c>
      <c r="J2161" s="13" t="str">
        <f>Raw_Data!H2161</f>
        <v>Present</v>
      </c>
      <c r="K2161" s="15">
        <f>IF(Raw_Data!I2161="","",TIMEVALUE(Raw_Data!I2161))</f>
        <v>0.37638888888888888</v>
      </c>
      <c r="L2161" s="15">
        <f>IF(Raw_Data!J2161="","",TIMEVALUE(Raw_Data!J2161))</f>
        <v>0.77430555555555558</v>
      </c>
      <c r="M2161" s="13">
        <f>Raw_Data!K2161</f>
        <v>9.56</v>
      </c>
      <c r="N2161" s="13">
        <f>Raw_Data!L2161</f>
        <v>30</v>
      </c>
      <c r="O2161" s="13">
        <f>Raw_Data!M2161</f>
        <v>27</v>
      </c>
      <c r="P2161" s="13">
        <f t="shared" si="134"/>
        <v>3</v>
      </c>
      <c r="Q2161" s="13">
        <f>Raw_Data!O2161</f>
        <v>30</v>
      </c>
      <c r="R2161" s="16">
        <f t="shared" si="135"/>
        <v>90</v>
      </c>
      <c r="S2161" s="16">
        <f>Raw_Data!Q2161</f>
        <v>90</v>
      </c>
      <c r="T2161" s="17">
        <f>Raw_Data!R2161</f>
        <v>1.56</v>
      </c>
      <c r="U2161" s="13" t="str">
        <f>Raw_Data!S2161</f>
        <v>Medium</v>
      </c>
      <c r="V2161" s="13" t="str">
        <f>Raw_Data!T2161</f>
        <v>In Progress</v>
      </c>
    </row>
    <row r="2162" spans="1:22" x14ac:dyDescent="0.3">
      <c r="A2162" s="13" t="str">
        <f>Raw_Data!A2162</f>
        <v>EMP001</v>
      </c>
      <c r="B2162" s="13" t="str">
        <f>Raw_Data!B2162</f>
        <v>Aarav Sharma</v>
      </c>
      <c r="C2162" s="13" t="str">
        <f>Raw_Data!C2162</f>
        <v>Operations</v>
      </c>
      <c r="D2162" s="13" t="str">
        <f>Raw_Data!D2162</f>
        <v>MIS Executive</v>
      </c>
      <c r="E2162" s="13" t="str">
        <f>Raw_Data!E2162</f>
        <v>Kolkata</v>
      </c>
      <c r="F2162" s="13" t="str">
        <f>Raw_Data!F2162</f>
        <v>Amit Roy</v>
      </c>
      <c r="G2162" s="14">
        <f>DATE(VALUE(RIGHT(Raw_Data!G2162,4)),VALUE(MID(Raw_Data!G2162,4,2)),VALUE(LEFT(Raw_Data!G2162,2)))</f>
        <v>46239</v>
      </c>
      <c r="H2162" s="13" t="str">
        <f t="shared" si="132"/>
        <v>Aug-2026</v>
      </c>
      <c r="I2162" s="13" t="str">
        <f t="shared" si="133"/>
        <v>Wed</v>
      </c>
      <c r="J2162" s="13" t="str">
        <f>Raw_Data!H2162</f>
        <v>Present</v>
      </c>
      <c r="K2162" s="15">
        <f>IF(Raw_Data!I2162="","",TIMEVALUE(Raw_Data!I2162))</f>
        <v>0.42777777777777776</v>
      </c>
      <c r="L2162" s="15">
        <f>IF(Raw_Data!J2162="","",TIMEVALUE(Raw_Data!J2162))</f>
        <v>0.77430555555555558</v>
      </c>
      <c r="M2162" s="13">
        <f>Raw_Data!K2162</f>
        <v>8.32</v>
      </c>
      <c r="N2162" s="13">
        <f>Raw_Data!L2162</f>
        <v>27</v>
      </c>
      <c r="O2162" s="13">
        <f>Raw_Data!M2162</f>
        <v>25</v>
      </c>
      <c r="P2162" s="13">
        <f t="shared" si="134"/>
        <v>2</v>
      </c>
      <c r="Q2162" s="13">
        <f>Raw_Data!O2162</f>
        <v>27</v>
      </c>
      <c r="R2162" s="16">
        <f t="shared" si="135"/>
        <v>92.592592592592595</v>
      </c>
      <c r="S2162" s="16">
        <f>Raw_Data!Q2162</f>
        <v>92.6</v>
      </c>
      <c r="T2162" s="17">
        <f>Raw_Data!R2162</f>
        <v>0.32</v>
      </c>
      <c r="U2162" s="13" t="str">
        <f>Raw_Data!S2162</f>
        <v>Medium</v>
      </c>
      <c r="V2162" s="13" t="str">
        <f>Raw_Data!T2162</f>
        <v>In Progress</v>
      </c>
    </row>
    <row r="2163" spans="1:22" x14ac:dyDescent="0.3">
      <c r="A2163" s="13" t="str">
        <f>Raw_Data!A2163</f>
        <v>EMP002</v>
      </c>
      <c r="B2163" s="13" t="str">
        <f>Raw_Data!B2163</f>
        <v>Priya Singh</v>
      </c>
      <c r="C2163" s="13" t="str">
        <f>Raw_Data!C2163</f>
        <v>Operations</v>
      </c>
      <c r="D2163" s="13" t="str">
        <f>Raw_Data!D2163</f>
        <v>Process Executive</v>
      </c>
      <c r="E2163" s="13" t="str">
        <f>Raw_Data!E2163</f>
        <v>Kolkata</v>
      </c>
      <c r="F2163" s="13" t="str">
        <f>Raw_Data!F2163</f>
        <v>Amit Roy</v>
      </c>
      <c r="G2163" s="14">
        <f>DATE(VALUE(RIGHT(Raw_Data!G2163,4)),VALUE(MID(Raw_Data!G2163,4,2)),VALUE(LEFT(Raw_Data!G2163,2)))</f>
        <v>46239</v>
      </c>
      <c r="H2163" s="13" t="str">
        <f t="shared" si="132"/>
        <v>Aug-2026</v>
      </c>
      <c r="I2163" s="13" t="str">
        <f t="shared" si="133"/>
        <v>Wed</v>
      </c>
      <c r="J2163" s="13" t="str">
        <f>Raw_Data!H2163</f>
        <v>Present</v>
      </c>
      <c r="K2163" s="15">
        <f>IF(Raw_Data!I2163="","",TIMEVALUE(Raw_Data!I2163))</f>
        <v>0.42222222222222222</v>
      </c>
      <c r="L2163" s="15">
        <f>IF(Raw_Data!J2163="","",TIMEVALUE(Raw_Data!J2163))</f>
        <v>0.77430555555555558</v>
      </c>
      <c r="M2163" s="13">
        <f>Raw_Data!K2163</f>
        <v>8.4600000000000009</v>
      </c>
      <c r="N2163" s="13">
        <f>Raw_Data!L2163</f>
        <v>19</v>
      </c>
      <c r="O2163" s="13">
        <f>Raw_Data!M2163</f>
        <v>16</v>
      </c>
      <c r="P2163" s="13">
        <f t="shared" si="134"/>
        <v>3</v>
      </c>
      <c r="Q2163" s="13">
        <f>Raw_Data!O2163</f>
        <v>19</v>
      </c>
      <c r="R2163" s="16">
        <f t="shared" si="135"/>
        <v>84.210526315789465</v>
      </c>
      <c r="S2163" s="16">
        <f>Raw_Data!Q2163</f>
        <v>84.2</v>
      </c>
      <c r="T2163" s="17">
        <f>Raw_Data!R2163</f>
        <v>0.46</v>
      </c>
      <c r="U2163" s="13" t="str">
        <f>Raw_Data!S2163</f>
        <v>High</v>
      </c>
      <c r="V2163" s="13" t="str">
        <f>Raw_Data!T2163</f>
        <v>In Progress</v>
      </c>
    </row>
    <row r="2164" spans="1:22" x14ac:dyDescent="0.3">
      <c r="A2164" s="13" t="str">
        <f>Raw_Data!A2164</f>
        <v>EMP003</v>
      </c>
      <c r="B2164" s="13" t="str">
        <f>Raw_Data!B2164</f>
        <v>Rahul Verma</v>
      </c>
      <c r="C2164" s="13" t="str">
        <f>Raw_Data!C2164</f>
        <v>Operations</v>
      </c>
      <c r="D2164" s="13" t="str">
        <f>Raw_Data!D2164</f>
        <v>Process Executive</v>
      </c>
      <c r="E2164" s="13" t="str">
        <f>Raw_Data!E2164</f>
        <v>Kolkata</v>
      </c>
      <c r="F2164" s="13" t="str">
        <f>Raw_Data!F2164</f>
        <v>Amit Roy</v>
      </c>
      <c r="G2164" s="14">
        <f>DATE(VALUE(RIGHT(Raw_Data!G2164,4)),VALUE(MID(Raw_Data!G2164,4,2)),VALUE(LEFT(Raw_Data!G2164,2)))</f>
        <v>46239</v>
      </c>
      <c r="H2164" s="13" t="str">
        <f t="shared" si="132"/>
        <v>Aug-2026</v>
      </c>
      <c r="I2164" s="13" t="str">
        <f t="shared" si="133"/>
        <v>Wed</v>
      </c>
      <c r="J2164" s="13" t="str">
        <f>Raw_Data!H2164</f>
        <v>Present</v>
      </c>
      <c r="K2164" s="15">
        <f>IF(Raw_Data!I2164="","",TIMEVALUE(Raw_Data!I2164))</f>
        <v>0.38124999999999998</v>
      </c>
      <c r="L2164" s="15">
        <f>IF(Raw_Data!J2164="","",TIMEVALUE(Raw_Data!J2164))</f>
        <v>0.69236111111111109</v>
      </c>
      <c r="M2164" s="13">
        <f>Raw_Data!K2164</f>
        <v>7.48</v>
      </c>
      <c r="N2164" s="13">
        <f>Raw_Data!L2164</f>
        <v>27</v>
      </c>
      <c r="O2164" s="13">
        <f>Raw_Data!M2164</f>
        <v>27</v>
      </c>
      <c r="P2164" s="13">
        <f t="shared" si="134"/>
        <v>0</v>
      </c>
      <c r="Q2164" s="13">
        <f>Raw_Data!O2164</f>
        <v>27</v>
      </c>
      <c r="R2164" s="16">
        <f t="shared" si="135"/>
        <v>100</v>
      </c>
      <c r="S2164" s="16">
        <f>Raw_Data!Q2164</f>
        <v>100</v>
      </c>
      <c r="T2164" s="17">
        <f>Raw_Data!R2164</f>
        <v>0</v>
      </c>
      <c r="U2164" s="13" t="str">
        <f>Raw_Data!S2164</f>
        <v>Low</v>
      </c>
      <c r="V2164" s="13" t="str">
        <f>Raw_Data!T2164</f>
        <v>Closed</v>
      </c>
    </row>
    <row r="2165" spans="1:22" x14ac:dyDescent="0.3">
      <c r="A2165" s="13" t="str">
        <f>Raw_Data!A2165</f>
        <v>EMP004</v>
      </c>
      <c r="B2165" s="13" t="str">
        <f>Raw_Data!B2165</f>
        <v>Sneha Das</v>
      </c>
      <c r="C2165" s="13" t="str">
        <f>Raw_Data!C2165</f>
        <v>Operations</v>
      </c>
      <c r="D2165" s="13" t="str">
        <f>Raw_Data!D2165</f>
        <v>Senior Executive</v>
      </c>
      <c r="E2165" s="13" t="str">
        <f>Raw_Data!E2165</f>
        <v>Kolkata</v>
      </c>
      <c r="F2165" s="13" t="str">
        <f>Raw_Data!F2165</f>
        <v>Amit Roy</v>
      </c>
      <c r="G2165" s="14">
        <f>DATE(VALUE(RIGHT(Raw_Data!G2165,4)),VALUE(MID(Raw_Data!G2165,4,2)),VALUE(LEFT(Raw_Data!G2165,2)))</f>
        <v>46239</v>
      </c>
      <c r="H2165" s="13" t="str">
        <f t="shared" si="132"/>
        <v>Aug-2026</v>
      </c>
      <c r="I2165" s="13" t="str">
        <f t="shared" si="133"/>
        <v>Wed</v>
      </c>
      <c r="J2165" s="13" t="str">
        <f>Raw_Data!H2165</f>
        <v>Present</v>
      </c>
      <c r="K2165" s="15">
        <f>IF(Raw_Data!I2165="","",TIMEVALUE(Raw_Data!I2165))</f>
        <v>0.38263888888888886</v>
      </c>
      <c r="L2165" s="15">
        <f>IF(Raw_Data!J2165="","",TIMEVALUE(Raw_Data!J2165))</f>
        <v>0.68472222222222223</v>
      </c>
      <c r="M2165" s="13">
        <f>Raw_Data!K2165</f>
        <v>7.26</v>
      </c>
      <c r="N2165" s="13">
        <f>Raw_Data!L2165</f>
        <v>15</v>
      </c>
      <c r="O2165" s="13">
        <f>Raw_Data!M2165</f>
        <v>11</v>
      </c>
      <c r="P2165" s="13">
        <f t="shared" si="134"/>
        <v>4</v>
      </c>
      <c r="Q2165" s="13">
        <f>Raw_Data!O2165</f>
        <v>15</v>
      </c>
      <c r="R2165" s="16">
        <f t="shared" si="135"/>
        <v>73.333333333333329</v>
      </c>
      <c r="S2165" s="16">
        <f>Raw_Data!Q2165</f>
        <v>73.3</v>
      </c>
      <c r="T2165" s="17">
        <f>Raw_Data!R2165</f>
        <v>0</v>
      </c>
      <c r="U2165" s="13" t="str">
        <f>Raw_Data!S2165</f>
        <v>Medium</v>
      </c>
      <c r="V2165" s="13" t="str">
        <f>Raw_Data!T2165</f>
        <v>Pending</v>
      </c>
    </row>
    <row r="2166" spans="1:22" x14ac:dyDescent="0.3">
      <c r="A2166" s="13" t="str">
        <f>Raw_Data!A2166</f>
        <v>EMP005</v>
      </c>
      <c r="B2166" s="13" t="str">
        <f>Raw_Data!B2166</f>
        <v>Vikram Patel</v>
      </c>
      <c r="C2166" s="13" t="str">
        <f>Raw_Data!C2166</f>
        <v>Operations</v>
      </c>
      <c r="D2166" s="13" t="str">
        <f>Raw_Data!D2166</f>
        <v>Process Executive</v>
      </c>
      <c r="E2166" s="13" t="str">
        <f>Raw_Data!E2166</f>
        <v>Kolkata</v>
      </c>
      <c r="F2166" s="13" t="str">
        <f>Raw_Data!F2166</f>
        <v>Amit Roy</v>
      </c>
      <c r="G2166" s="14">
        <f>DATE(VALUE(RIGHT(Raw_Data!G2166,4)),VALUE(MID(Raw_Data!G2166,4,2)),VALUE(LEFT(Raw_Data!G2166,2)))</f>
        <v>46239</v>
      </c>
      <c r="H2166" s="13" t="str">
        <f t="shared" si="132"/>
        <v>Aug-2026</v>
      </c>
      <c r="I2166" s="13" t="str">
        <f t="shared" si="133"/>
        <v>Wed</v>
      </c>
      <c r="J2166" s="13" t="str">
        <f>Raw_Data!H2166</f>
        <v>Present</v>
      </c>
      <c r="K2166" s="15">
        <f>IF(Raw_Data!I2166="","",TIMEVALUE(Raw_Data!I2166))</f>
        <v>0.42916666666666664</v>
      </c>
      <c r="L2166" s="15">
        <f>IF(Raw_Data!J2166="","",TIMEVALUE(Raw_Data!J2166))</f>
        <v>0.80833333333333335</v>
      </c>
      <c r="M2166" s="13">
        <f>Raw_Data!K2166</f>
        <v>9.1</v>
      </c>
      <c r="N2166" s="13">
        <f>Raw_Data!L2166</f>
        <v>24</v>
      </c>
      <c r="O2166" s="13">
        <f>Raw_Data!M2166</f>
        <v>23</v>
      </c>
      <c r="P2166" s="13">
        <f t="shared" si="134"/>
        <v>1</v>
      </c>
      <c r="Q2166" s="13">
        <f>Raw_Data!O2166</f>
        <v>24</v>
      </c>
      <c r="R2166" s="16">
        <f t="shared" si="135"/>
        <v>95.833333333333343</v>
      </c>
      <c r="S2166" s="16">
        <f>Raw_Data!Q2166</f>
        <v>95.8</v>
      </c>
      <c r="T2166" s="17">
        <f>Raw_Data!R2166</f>
        <v>1.1000000000000001</v>
      </c>
      <c r="U2166" s="13" t="str">
        <f>Raw_Data!S2166</f>
        <v>Medium</v>
      </c>
      <c r="V2166" s="13" t="str">
        <f>Raw_Data!T2166</f>
        <v>In Progress</v>
      </c>
    </row>
    <row r="2167" spans="1:22" x14ac:dyDescent="0.3">
      <c r="A2167" s="13" t="str">
        <f>Raw_Data!A2167</f>
        <v>EMP006</v>
      </c>
      <c r="B2167" s="13" t="str">
        <f>Raw_Data!B2167</f>
        <v>Ananya Gupta</v>
      </c>
      <c r="C2167" s="13" t="str">
        <f>Raw_Data!C2167</f>
        <v>Finance</v>
      </c>
      <c r="D2167" s="13" t="str">
        <f>Raw_Data!D2167</f>
        <v>Finance Executive</v>
      </c>
      <c r="E2167" s="13" t="str">
        <f>Raw_Data!E2167</f>
        <v>Kolkata</v>
      </c>
      <c r="F2167" s="13" t="str">
        <f>Raw_Data!F2167</f>
        <v>Neha Sen</v>
      </c>
      <c r="G2167" s="14">
        <f>DATE(VALUE(RIGHT(Raw_Data!G2167,4)),VALUE(MID(Raw_Data!G2167,4,2)),VALUE(LEFT(Raw_Data!G2167,2)))</f>
        <v>46239</v>
      </c>
      <c r="H2167" s="13" t="str">
        <f t="shared" si="132"/>
        <v>Aug-2026</v>
      </c>
      <c r="I2167" s="13" t="str">
        <f t="shared" si="133"/>
        <v>Wed</v>
      </c>
      <c r="J2167" s="13" t="str">
        <f>Raw_Data!H2167</f>
        <v>Present</v>
      </c>
      <c r="K2167" s="15">
        <f>IF(Raw_Data!I2167="","",TIMEVALUE(Raw_Data!I2167))</f>
        <v>0.37777777777777777</v>
      </c>
      <c r="L2167" s="15">
        <f>IF(Raw_Data!J2167="","",TIMEVALUE(Raw_Data!J2167))</f>
        <v>0.6791666666666667</v>
      </c>
      <c r="M2167" s="13">
        <f>Raw_Data!K2167</f>
        <v>7.24</v>
      </c>
      <c r="N2167" s="13">
        <f>Raw_Data!L2167</f>
        <v>16</v>
      </c>
      <c r="O2167" s="13">
        <f>Raw_Data!M2167</f>
        <v>14</v>
      </c>
      <c r="P2167" s="13">
        <f t="shared" si="134"/>
        <v>2</v>
      </c>
      <c r="Q2167" s="13">
        <f>Raw_Data!O2167</f>
        <v>16</v>
      </c>
      <c r="R2167" s="16">
        <f t="shared" si="135"/>
        <v>87.5</v>
      </c>
      <c r="S2167" s="16">
        <f>Raw_Data!Q2167</f>
        <v>87.5</v>
      </c>
      <c r="T2167" s="17">
        <f>Raw_Data!R2167</f>
        <v>0</v>
      </c>
      <c r="U2167" s="13" t="str">
        <f>Raw_Data!S2167</f>
        <v>Medium</v>
      </c>
      <c r="V2167" s="13" t="str">
        <f>Raw_Data!T2167</f>
        <v>In Progress</v>
      </c>
    </row>
    <row r="2168" spans="1:22" x14ac:dyDescent="0.3">
      <c r="A2168" s="13" t="str">
        <f>Raw_Data!A2168</f>
        <v>EMP007</v>
      </c>
      <c r="B2168" s="13" t="str">
        <f>Raw_Data!B2168</f>
        <v>Rohan Mehta</v>
      </c>
      <c r="C2168" s="13" t="str">
        <f>Raw_Data!C2168</f>
        <v>Finance</v>
      </c>
      <c r="D2168" s="13" t="str">
        <f>Raw_Data!D2168</f>
        <v>Accounts Executive</v>
      </c>
      <c r="E2168" s="13" t="str">
        <f>Raw_Data!E2168</f>
        <v>Kolkata</v>
      </c>
      <c r="F2168" s="13" t="str">
        <f>Raw_Data!F2168</f>
        <v>Neha Sen</v>
      </c>
      <c r="G2168" s="14">
        <f>DATE(VALUE(RIGHT(Raw_Data!G2168,4)),VALUE(MID(Raw_Data!G2168,4,2)),VALUE(LEFT(Raw_Data!G2168,2)))</f>
        <v>46239</v>
      </c>
      <c r="H2168" s="13" t="str">
        <f t="shared" si="132"/>
        <v>Aug-2026</v>
      </c>
      <c r="I2168" s="13" t="str">
        <f t="shared" si="133"/>
        <v>Wed</v>
      </c>
      <c r="J2168" s="13" t="str">
        <f>Raw_Data!H2168</f>
        <v>Present</v>
      </c>
      <c r="K2168" s="15">
        <f>IF(Raw_Data!I2168="","",TIMEVALUE(Raw_Data!I2168))</f>
        <v>0.38472222222222224</v>
      </c>
      <c r="L2168" s="15">
        <f>IF(Raw_Data!J2168="","",TIMEVALUE(Raw_Data!J2168))</f>
        <v>0.69722222222222219</v>
      </c>
      <c r="M2168" s="13">
        <f>Raw_Data!K2168</f>
        <v>7.51</v>
      </c>
      <c r="N2168" s="13">
        <f>Raw_Data!L2168</f>
        <v>21</v>
      </c>
      <c r="O2168" s="13">
        <f>Raw_Data!M2168</f>
        <v>21</v>
      </c>
      <c r="P2168" s="13">
        <f t="shared" si="134"/>
        <v>0</v>
      </c>
      <c r="Q2168" s="13">
        <f>Raw_Data!O2168</f>
        <v>21</v>
      </c>
      <c r="R2168" s="16">
        <f t="shared" si="135"/>
        <v>100</v>
      </c>
      <c r="S2168" s="16">
        <f>Raw_Data!Q2168</f>
        <v>100</v>
      </c>
      <c r="T2168" s="17">
        <f>Raw_Data!R2168</f>
        <v>0</v>
      </c>
      <c r="U2168" s="13" t="str">
        <f>Raw_Data!S2168</f>
        <v>Low</v>
      </c>
      <c r="V2168" s="13" t="str">
        <f>Raw_Data!T2168</f>
        <v>Closed</v>
      </c>
    </row>
    <row r="2169" spans="1:22" x14ac:dyDescent="0.3">
      <c r="A2169" s="13" t="str">
        <f>Raw_Data!A2169</f>
        <v>EMP008</v>
      </c>
      <c r="B2169" s="13" t="str">
        <f>Raw_Data!B2169</f>
        <v>Ishita Roy</v>
      </c>
      <c r="C2169" s="13" t="str">
        <f>Raw_Data!C2169</f>
        <v>Finance</v>
      </c>
      <c r="D2169" s="13" t="str">
        <f>Raw_Data!D2169</f>
        <v>Finance Executive</v>
      </c>
      <c r="E2169" s="13" t="str">
        <f>Raw_Data!E2169</f>
        <v>Kolkata</v>
      </c>
      <c r="F2169" s="13" t="str">
        <f>Raw_Data!F2169</f>
        <v>Neha Sen</v>
      </c>
      <c r="G2169" s="14">
        <f>DATE(VALUE(RIGHT(Raw_Data!G2169,4)),VALUE(MID(Raw_Data!G2169,4,2)),VALUE(LEFT(Raw_Data!G2169,2)))</f>
        <v>46239</v>
      </c>
      <c r="H2169" s="13" t="str">
        <f t="shared" si="132"/>
        <v>Aug-2026</v>
      </c>
      <c r="I2169" s="13" t="str">
        <f t="shared" si="133"/>
        <v>Wed</v>
      </c>
      <c r="J2169" s="13" t="str">
        <f>Raw_Data!H2169</f>
        <v>Present</v>
      </c>
      <c r="K2169" s="15">
        <f>IF(Raw_Data!I2169="","",TIMEVALUE(Raw_Data!I2169))</f>
        <v>0.3888888888888889</v>
      </c>
      <c r="L2169" s="15">
        <f>IF(Raw_Data!J2169="","",TIMEVALUE(Raw_Data!J2169))</f>
        <v>0.78055555555555556</v>
      </c>
      <c r="M2169" s="13">
        <f>Raw_Data!K2169</f>
        <v>9.41</v>
      </c>
      <c r="N2169" s="13">
        <f>Raw_Data!L2169</f>
        <v>15</v>
      </c>
      <c r="O2169" s="13">
        <f>Raw_Data!M2169</f>
        <v>13</v>
      </c>
      <c r="P2169" s="13">
        <f t="shared" si="134"/>
        <v>2</v>
      </c>
      <c r="Q2169" s="13">
        <f>Raw_Data!O2169</f>
        <v>15</v>
      </c>
      <c r="R2169" s="16">
        <f t="shared" si="135"/>
        <v>86.666666666666671</v>
      </c>
      <c r="S2169" s="16">
        <f>Raw_Data!Q2169</f>
        <v>86.7</v>
      </c>
      <c r="T2169" s="17">
        <f>Raw_Data!R2169</f>
        <v>1.41</v>
      </c>
      <c r="U2169" s="13" t="str">
        <f>Raw_Data!S2169</f>
        <v>Medium</v>
      </c>
      <c r="V2169" s="13" t="str">
        <f>Raw_Data!T2169</f>
        <v>In Progress</v>
      </c>
    </row>
    <row r="2170" spans="1:22" x14ac:dyDescent="0.3">
      <c r="A2170" s="13" t="str">
        <f>Raw_Data!A2170</f>
        <v>EMP009</v>
      </c>
      <c r="B2170" s="13" t="str">
        <f>Raw_Data!B2170</f>
        <v>Arjun Nair</v>
      </c>
      <c r="C2170" s="13" t="str">
        <f>Raw_Data!C2170</f>
        <v>Sales</v>
      </c>
      <c r="D2170" s="13" t="str">
        <f>Raw_Data!D2170</f>
        <v>Sales Executive</v>
      </c>
      <c r="E2170" s="13" t="str">
        <f>Raw_Data!E2170</f>
        <v>Kolkata</v>
      </c>
      <c r="F2170" s="13" t="str">
        <f>Raw_Data!F2170</f>
        <v>Sourav Das</v>
      </c>
      <c r="G2170" s="14">
        <f>DATE(VALUE(RIGHT(Raw_Data!G2170,4)),VALUE(MID(Raw_Data!G2170,4,2)),VALUE(LEFT(Raw_Data!G2170,2)))</f>
        <v>46239</v>
      </c>
      <c r="H2170" s="13" t="str">
        <f t="shared" si="132"/>
        <v>Aug-2026</v>
      </c>
      <c r="I2170" s="13" t="str">
        <f t="shared" si="133"/>
        <v>Wed</v>
      </c>
      <c r="J2170" s="13" t="str">
        <f>Raw_Data!H2170</f>
        <v>Present</v>
      </c>
      <c r="K2170" s="15">
        <f>IF(Raw_Data!I2170="","",TIMEVALUE(Raw_Data!I2170))</f>
        <v>0.41805555555555557</v>
      </c>
      <c r="L2170" s="15">
        <f>IF(Raw_Data!J2170="","",TIMEVALUE(Raw_Data!J2170))</f>
        <v>0.77777777777777779</v>
      </c>
      <c r="M2170" s="13">
        <f>Raw_Data!K2170</f>
        <v>8.64</v>
      </c>
      <c r="N2170" s="13">
        <f>Raw_Data!L2170</f>
        <v>21</v>
      </c>
      <c r="O2170" s="13">
        <f>Raw_Data!M2170</f>
        <v>17</v>
      </c>
      <c r="P2170" s="13">
        <f t="shared" si="134"/>
        <v>4</v>
      </c>
      <c r="Q2170" s="13">
        <f>Raw_Data!O2170</f>
        <v>21</v>
      </c>
      <c r="R2170" s="16">
        <f t="shared" si="135"/>
        <v>80.952380952380949</v>
      </c>
      <c r="S2170" s="16">
        <f>Raw_Data!Q2170</f>
        <v>81</v>
      </c>
      <c r="T2170" s="17">
        <f>Raw_Data!R2170</f>
        <v>0.64</v>
      </c>
      <c r="U2170" s="13" t="str">
        <f>Raw_Data!S2170</f>
        <v>Medium</v>
      </c>
      <c r="V2170" s="13" t="str">
        <f>Raw_Data!T2170</f>
        <v>Pending</v>
      </c>
    </row>
    <row r="2171" spans="1:22" x14ac:dyDescent="0.3">
      <c r="A2171" s="13" t="str">
        <f>Raw_Data!A2171</f>
        <v>EMP010</v>
      </c>
      <c r="B2171" s="13" t="str">
        <f>Raw_Data!B2171</f>
        <v>Meera Kapoor</v>
      </c>
      <c r="C2171" s="13" t="str">
        <f>Raw_Data!C2171</f>
        <v>Sales</v>
      </c>
      <c r="D2171" s="13" t="str">
        <f>Raw_Data!D2171</f>
        <v>Sales Executive</v>
      </c>
      <c r="E2171" s="13" t="str">
        <f>Raw_Data!E2171</f>
        <v>Kolkata</v>
      </c>
      <c r="F2171" s="13" t="str">
        <f>Raw_Data!F2171</f>
        <v>Sourav Das</v>
      </c>
      <c r="G2171" s="14">
        <f>DATE(VALUE(RIGHT(Raw_Data!G2171,4)),VALUE(MID(Raw_Data!G2171,4,2)),VALUE(LEFT(Raw_Data!G2171,2)))</f>
        <v>46239</v>
      </c>
      <c r="H2171" s="13" t="str">
        <f t="shared" si="132"/>
        <v>Aug-2026</v>
      </c>
      <c r="I2171" s="13" t="str">
        <f t="shared" si="133"/>
        <v>Wed</v>
      </c>
      <c r="J2171" s="13" t="str">
        <f>Raw_Data!H2171</f>
        <v>Present</v>
      </c>
      <c r="K2171" s="15">
        <f>IF(Raw_Data!I2171="","",TIMEVALUE(Raw_Data!I2171))</f>
        <v>0.41805555555555557</v>
      </c>
      <c r="L2171" s="15">
        <f>IF(Raw_Data!J2171="","",TIMEVALUE(Raw_Data!J2171))</f>
        <v>0.75347222222222221</v>
      </c>
      <c r="M2171" s="13">
        <f>Raw_Data!K2171</f>
        <v>8.0500000000000007</v>
      </c>
      <c r="N2171" s="13">
        <f>Raw_Data!L2171</f>
        <v>23</v>
      </c>
      <c r="O2171" s="13">
        <f>Raw_Data!M2171</f>
        <v>17</v>
      </c>
      <c r="P2171" s="13">
        <f t="shared" si="134"/>
        <v>6</v>
      </c>
      <c r="Q2171" s="13">
        <f>Raw_Data!O2171</f>
        <v>23</v>
      </c>
      <c r="R2171" s="16">
        <f t="shared" si="135"/>
        <v>73.91304347826086</v>
      </c>
      <c r="S2171" s="16">
        <f>Raw_Data!Q2171</f>
        <v>73.900000000000006</v>
      </c>
      <c r="T2171" s="17">
        <f>Raw_Data!R2171</f>
        <v>0.05</v>
      </c>
      <c r="U2171" s="13" t="str">
        <f>Raw_Data!S2171</f>
        <v>Critical</v>
      </c>
      <c r="V2171" s="13" t="str">
        <f>Raw_Data!T2171</f>
        <v>Pending</v>
      </c>
    </row>
    <row r="2172" spans="1:22" x14ac:dyDescent="0.3">
      <c r="A2172" s="13" t="str">
        <f>Raw_Data!A2172</f>
        <v>EMP011</v>
      </c>
      <c r="B2172" s="13" t="str">
        <f>Raw_Data!B2172</f>
        <v>Karan Malhotra</v>
      </c>
      <c r="C2172" s="13" t="str">
        <f>Raw_Data!C2172</f>
        <v>Sales</v>
      </c>
      <c r="D2172" s="13" t="str">
        <f>Raw_Data!D2172</f>
        <v>Senior Executive</v>
      </c>
      <c r="E2172" s="13" t="str">
        <f>Raw_Data!E2172</f>
        <v>Kolkata</v>
      </c>
      <c r="F2172" s="13" t="str">
        <f>Raw_Data!F2172</f>
        <v>Sourav Das</v>
      </c>
      <c r="G2172" s="14">
        <f>DATE(VALUE(RIGHT(Raw_Data!G2172,4)),VALUE(MID(Raw_Data!G2172,4,2)),VALUE(LEFT(Raw_Data!G2172,2)))</f>
        <v>46239</v>
      </c>
      <c r="H2172" s="13" t="str">
        <f t="shared" si="132"/>
        <v>Aug-2026</v>
      </c>
      <c r="I2172" s="13" t="str">
        <f t="shared" si="133"/>
        <v>Wed</v>
      </c>
      <c r="J2172" s="13" t="str">
        <f>Raw_Data!H2172</f>
        <v>Present</v>
      </c>
      <c r="K2172" s="15">
        <f>IF(Raw_Data!I2172="","",TIMEVALUE(Raw_Data!I2172))</f>
        <v>0.37569444444444444</v>
      </c>
      <c r="L2172" s="15">
        <f>IF(Raw_Data!J2172="","",TIMEVALUE(Raw_Data!J2172))</f>
        <v>0.67777777777777781</v>
      </c>
      <c r="M2172" s="13">
        <f>Raw_Data!K2172</f>
        <v>7.26</v>
      </c>
      <c r="N2172" s="13">
        <f>Raw_Data!L2172</f>
        <v>30</v>
      </c>
      <c r="O2172" s="13">
        <f>Raw_Data!M2172</f>
        <v>23</v>
      </c>
      <c r="P2172" s="13">
        <f t="shared" si="134"/>
        <v>7</v>
      </c>
      <c r="Q2172" s="13">
        <f>Raw_Data!O2172</f>
        <v>30</v>
      </c>
      <c r="R2172" s="16">
        <f t="shared" si="135"/>
        <v>76.666666666666671</v>
      </c>
      <c r="S2172" s="16">
        <f>Raw_Data!Q2172</f>
        <v>76.7</v>
      </c>
      <c r="T2172" s="17">
        <f>Raw_Data!R2172</f>
        <v>0</v>
      </c>
      <c r="U2172" s="13" t="str">
        <f>Raw_Data!S2172</f>
        <v>Medium</v>
      </c>
      <c r="V2172" s="13" t="str">
        <f>Raw_Data!T2172</f>
        <v>Pending</v>
      </c>
    </row>
    <row r="2173" spans="1:22" x14ac:dyDescent="0.3">
      <c r="A2173" s="13" t="str">
        <f>Raw_Data!A2173</f>
        <v>EMP012</v>
      </c>
      <c r="B2173" s="13" t="str">
        <f>Raw_Data!B2173</f>
        <v>Tanya Bose</v>
      </c>
      <c r="C2173" s="13" t="str">
        <f>Raw_Data!C2173</f>
        <v>HR</v>
      </c>
      <c r="D2173" s="13" t="str">
        <f>Raw_Data!D2173</f>
        <v>HR Executive</v>
      </c>
      <c r="E2173" s="13" t="str">
        <f>Raw_Data!E2173</f>
        <v>Kolkata</v>
      </c>
      <c r="F2173" s="13" t="str">
        <f>Raw_Data!F2173</f>
        <v>Ritu Ghosh</v>
      </c>
      <c r="G2173" s="14">
        <f>DATE(VALUE(RIGHT(Raw_Data!G2173,4)),VALUE(MID(Raw_Data!G2173,4,2)),VALUE(LEFT(Raw_Data!G2173,2)))</f>
        <v>46239</v>
      </c>
      <c r="H2173" s="13" t="str">
        <f t="shared" si="132"/>
        <v>Aug-2026</v>
      </c>
      <c r="I2173" s="13" t="str">
        <f t="shared" si="133"/>
        <v>Wed</v>
      </c>
      <c r="J2173" s="13" t="str">
        <f>Raw_Data!H2173</f>
        <v>Present</v>
      </c>
      <c r="K2173" s="15">
        <f>IF(Raw_Data!I2173="","",TIMEVALUE(Raw_Data!I2173))</f>
        <v>0.4236111111111111</v>
      </c>
      <c r="L2173" s="15">
        <f>IF(Raw_Data!J2173="","",TIMEVALUE(Raw_Data!J2173))</f>
        <v>0.80347222222222225</v>
      </c>
      <c r="M2173" s="13">
        <f>Raw_Data!K2173</f>
        <v>9.1199999999999992</v>
      </c>
      <c r="N2173" s="13">
        <f>Raw_Data!L2173</f>
        <v>5</v>
      </c>
      <c r="O2173" s="13">
        <f>Raw_Data!M2173</f>
        <v>4</v>
      </c>
      <c r="P2173" s="13">
        <f t="shared" si="134"/>
        <v>1</v>
      </c>
      <c r="Q2173" s="13">
        <f>Raw_Data!O2173</f>
        <v>5</v>
      </c>
      <c r="R2173" s="16">
        <f t="shared" si="135"/>
        <v>80</v>
      </c>
      <c r="S2173" s="16">
        <f>Raw_Data!Q2173</f>
        <v>80</v>
      </c>
      <c r="T2173" s="17">
        <f>Raw_Data!R2173</f>
        <v>1.1200000000000001</v>
      </c>
      <c r="U2173" s="13" t="str">
        <f>Raw_Data!S2173</f>
        <v>Low</v>
      </c>
      <c r="V2173" s="13" t="str">
        <f>Raw_Data!T2173</f>
        <v>In Progress</v>
      </c>
    </row>
    <row r="2174" spans="1:22" x14ac:dyDescent="0.3">
      <c r="A2174" s="13" t="str">
        <f>Raw_Data!A2174</f>
        <v>EMP013</v>
      </c>
      <c r="B2174" s="13" t="str">
        <f>Raw_Data!B2174</f>
        <v>Aditya Jain</v>
      </c>
      <c r="C2174" s="13" t="str">
        <f>Raw_Data!C2174</f>
        <v>Customer Support</v>
      </c>
      <c r="D2174" s="13" t="str">
        <f>Raw_Data!D2174</f>
        <v>Support Executive</v>
      </c>
      <c r="E2174" s="13" t="str">
        <f>Raw_Data!E2174</f>
        <v>Kolkata</v>
      </c>
      <c r="F2174" s="13" t="str">
        <f>Raw_Data!F2174</f>
        <v>Ritu Ghosh</v>
      </c>
      <c r="G2174" s="14">
        <f>DATE(VALUE(RIGHT(Raw_Data!G2174,4)),VALUE(MID(Raw_Data!G2174,4,2)),VALUE(LEFT(Raw_Data!G2174,2)))</f>
        <v>46239</v>
      </c>
      <c r="H2174" s="13" t="str">
        <f t="shared" si="132"/>
        <v>Aug-2026</v>
      </c>
      <c r="I2174" s="13" t="str">
        <f t="shared" si="133"/>
        <v>Wed</v>
      </c>
      <c r="J2174" s="13" t="str">
        <f>Raw_Data!H2174</f>
        <v>Present</v>
      </c>
      <c r="K2174" s="15">
        <f>IF(Raw_Data!I2174="","",TIMEVALUE(Raw_Data!I2174))</f>
        <v>0.38472222222222224</v>
      </c>
      <c r="L2174" s="15">
        <f>IF(Raw_Data!J2174="","",TIMEVALUE(Raw_Data!J2174))</f>
        <v>0.76041666666666663</v>
      </c>
      <c r="M2174" s="13">
        <f>Raw_Data!K2174</f>
        <v>9.02</v>
      </c>
      <c r="N2174" s="13">
        <f>Raw_Data!L2174</f>
        <v>29</v>
      </c>
      <c r="O2174" s="13">
        <f>Raw_Data!M2174</f>
        <v>25</v>
      </c>
      <c r="P2174" s="13">
        <f t="shared" si="134"/>
        <v>4</v>
      </c>
      <c r="Q2174" s="13">
        <f>Raw_Data!O2174</f>
        <v>29</v>
      </c>
      <c r="R2174" s="16">
        <f t="shared" si="135"/>
        <v>86.206896551724128</v>
      </c>
      <c r="S2174" s="16">
        <f>Raw_Data!Q2174</f>
        <v>86.2</v>
      </c>
      <c r="T2174" s="17">
        <f>Raw_Data!R2174</f>
        <v>1.02</v>
      </c>
      <c r="U2174" s="13" t="str">
        <f>Raw_Data!S2174</f>
        <v>Medium</v>
      </c>
      <c r="V2174" s="13" t="str">
        <f>Raw_Data!T2174</f>
        <v>Pending</v>
      </c>
    </row>
    <row r="2175" spans="1:22" x14ac:dyDescent="0.3">
      <c r="A2175" s="13" t="str">
        <f>Raw_Data!A2175</f>
        <v>EMP014</v>
      </c>
      <c r="B2175" s="13" t="str">
        <f>Raw_Data!B2175</f>
        <v>Neha Agarwal</v>
      </c>
      <c r="C2175" s="13" t="str">
        <f>Raw_Data!C2175</f>
        <v>Customer Support</v>
      </c>
      <c r="D2175" s="13" t="str">
        <f>Raw_Data!D2175</f>
        <v>Support Executive</v>
      </c>
      <c r="E2175" s="13" t="str">
        <f>Raw_Data!E2175</f>
        <v>Kolkata</v>
      </c>
      <c r="F2175" s="13" t="str">
        <f>Raw_Data!F2175</f>
        <v>Ritu Ghosh</v>
      </c>
      <c r="G2175" s="14">
        <f>DATE(VALUE(RIGHT(Raw_Data!G2175,4)),VALUE(MID(Raw_Data!G2175,4,2)),VALUE(LEFT(Raw_Data!G2175,2)))</f>
        <v>46239</v>
      </c>
      <c r="H2175" s="13" t="str">
        <f t="shared" si="132"/>
        <v>Aug-2026</v>
      </c>
      <c r="I2175" s="13" t="str">
        <f t="shared" si="133"/>
        <v>Wed</v>
      </c>
      <c r="J2175" s="13" t="str">
        <f>Raw_Data!H2175</f>
        <v>Present</v>
      </c>
      <c r="K2175" s="15">
        <f>IF(Raw_Data!I2175="","",TIMEVALUE(Raw_Data!I2175))</f>
        <v>0.37777777777777777</v>
      </c>
      <c r="L2175" s="15">
        <f>IF(Raw_Data!J2175="","",TIMEVALUE(Raw_Data!J2175))</f>
        <v>0.77083333333333337</v>
      </c>
      <c r="M2175" s="13">
        <f>Raw_Data!K2175</f>
        <v>9.44</v>
      </c>
      <c r="N2175" s="13">
        <f>Raw_Data!L2175</f>
        <v>22</v>
      </c>
      <c r="O2175" s="13">
        <f>Raw_Data!M2175</f>
        <v>19</v>
      </c>
      <c r="P2175" s="13">
        <f t="shared" si="134"/>
        <v>3</v>
      </c>
      <c r="Q2175" s="13">
        <f>Raw_Data!O2175</f>
        <v>22</v>
      </c>
      <c r="R2175" s="16">
        <f t="shared" si="135"/>
        <v>86.36363636363636</v>
      </c>
      <c r="S2175" s="16">
        <f>Raw_Data!Q2175</f>
        <v>86.4</v>
      </c>
      <c r="T2175" s="17">
        <f>Raw_Data!R2175</f>
        <v>1.44</v>
      </c>
      <c r="U2175" s="13" t="str">
        <f>Raw_Data!S2175</f>
        <v>Medium</v>
      </c>
      <c r="V2175" s="13" t="str">
        <f>Raw_Data!T2175</f>
        <v>In Progress</v>
      </c>
    </row>
    <row r="2176" spans="1:22" x14ac:dyDescent="0.3">
      <c r="A2176" s="13" t="str">
        <f>Raw_Data!A2176</f>
        <v>EMP015</v>
      </c>
      <c r="B2176" s="13" t="str">
        <f>Raw_Data!B2176</f>
        <v>Siddharth Roy</v>
      </c>
      <c r="C2176" s="13" t="str">
        <f>Raw_Data!C2176</f>
        <v>Customer Support</v>
      </c>
      <c r="D2176" s="13" t="str">
        <f>Raw_Data!D2176</f>
        <v>Senior Executive</v>
      </c>
      <c r="E2176" s="13" t="str">
        <f>Raw_Data!E2176</f>
        <v>Kolkata</v>
      </c>
      <c r="F2176" s="13" t="str">
        <f>Raw_Data!F2176</f>
        <v>Ritu Ghosh</v>
      </c>
      <c r="G2176" s="14">
        <f>DATE(VALUE(RIGHT(Raw_Data!G2176,4)),VALUE(MID(Raw_Data!G2176,4,2)),VALUE(LEFT(Raw_Data!G2176,2)))</f>
        <v>46239</v>
      </c>
      <c r="H2176" s="13" t="str">
        <f t="shared" si="132"/>
        <v>Aug-2026</v>
      </c>
      <c r="I2176" s="13" t="str">
        <f t="shared" si="133"/>
        <v>Wed</v>
      </c>
      <c r="J2176" s="13" t="str">
        <f>Raw_Data!H2176</f>
        <v>Present</v>
      </c>
      <c r="K2176" s="15">
        <f>IF(Raw_Data!I2176="","",TIMEVALUE(Raw_Data!I2176))</f>
        <v>0.37916666666666665</v>
      </c>
      <c r="L2176" s="15">
        <f>IF(Raw_Data!J2176="","",TIMEVALUE(Raw_Data!J2176))</f>
        <v>0.68819444444444444</v>
      </c>
      <c r="M2176" s="13">
        <f>Raw_Data!K2176</f>
        <v>7.42</v>
      </c>
      <c r="N2176" s="13">
        <f>Raw_Data!L2176</f>
        <v>33</v>
      </c>
      <c r="O2176" s="13">
        <f>Raw_Data!M2176</f>
        <v>27</v>
      </c>
      <c r="P2176" s="13">
        <f t="shared" si="134"/>
        <v>6</v>
      </c>
      <c r="Q2176" s="13">
        <f>Raw_Data!O2176</f>
        <v>33</v>
      </c>
      <c r="R2176" s="16">
        <f t="shared" si="135"/>
        <v>81.818181818181827</v>
      </c>
      <c r="S2176" s="16">
        <f>Raw_Data!Q2176</f>
        <v>81.8</v>
      </c>
      <c r="T2176" s="17">
        <f>Raw_Data!R2176</f>
        <v>0</v>
      </c>
      <c r="U2176" s="13" t="str">
        <f>Raw_Data!S2176</f>
        <v>Medium</v>
      </c>
      <c r="V2176" s="13" t="str">
        <f>Raw_Data!T2176</f>
        <v>Pending</v>
      </c>
    </row>
    <row r="2177" spans="1:22" x14ac:dyDescent="0.3">
      <c r="A2177" s="13" t="str">
        <f>Raw_Data!A2177</f>
        <v>EMP016</v>
      </c>
      <c r="B2177" s="13" t="str">
        <f>Raw_Data!B2177</f>
        <v>Pooja Saha</v>
      </c>
      <c r="C2177" s="13" t="str">
        <f>Raw_Data!C2177</f>
        <v>Operations</v>
      </c>
      <c r="D2177" s="13" t="str">
        <f>Raw_Data!D2177</f>
        <v>Process Executive</v>
      </c>
      <c r="E2177" s="13" t="str">
        <f>Raw_Data!E2177</f>
        <v>Durgapur</v>
      </c>
      <c r="F2177" s="13" t="str">
        <f>Raw_Data!F2177</f>
        <v>Amit Roy</v>
      </c>
      <c r="G2177" s="14">
        <f>DATE(VALUE(RIGHT(Raw_Data!G2177,4)),VALUE(MID(Raw_Data!G2177,4,2)),VALUE(LEFT(Raw_Data!G2177,2)))</f>
        <v>46239</v>
      </c>
      <c r="H2177" s="13" t="str">
        <f t="shared" si="132"/>
        <v>Aug-2026</v>
      </c>
      <c r="I2177" s="13" t="str">
        <f t="shared" si="133"/>
        <v>Wed</v>
      </c>
      <c r="J2177" s="13" t="str">
        <f>Raw_Data!H2177</f>
        <v>Present</v>
      </c>
      <c r="K2177" s="15">
        <f>IF(Raw_Data!I2177="","",TIMEVALUE(Raw_Data!I2177))</f>
        <v>0.375</v>
      </c>
      <c r="L2177" s="15">
        <f>IF(Raw_Data!J2177="","",TIMEVALUE(Raw_Data!J2177))</f>
        <v>0.77013888888888893</v>
      </c>
      <c r="M2177" s="13">
        <f>Raw_Data!K2177</f>
        <v>9.49</v>
      </c>
      <c r="N2177" s="13">
        <f>Raw_Data!L2177</f>
        <v>26</v>
      </c>
      <c r="O2177" s="13">
        <f>Raw_Data!M2177</f>
        <v>22</v>
      </c>
      <c r="P2177" s="13">
        <f t="shared" si="134"/>
        <v>4</v>
      </c>
      <c r="Q2177" s="13">
        <f>Raw_Data!O2177</f>
        <v>26</v>
      </c>
      <c r="R2177" s="16">
        <f t="shared" si="135"/>
        <v>84.615384615384613</v>
      </c>
      <c r="S2177" s="16">
        <f>Raw_Data!Q2177</f>
        <v>84.6</v>
      </c>
      <c r="T2177" s="17">
        <f>Raw_Data!R2177</f>
        <v>1.49</v>
      </c>
      <c r="U2177" s="13" t="str">
        <f>Raw_Data!S2177</f>
        <v>High</v>
      </c>
      <c r="V2177" s="13" t="str">
        <f>Raw_Data!T2177</f>
        <v>Pending</v>
      </c>
    </row>
    <row r="2178" spans="1:22" x14ac:dyDescent="0.3">
      <c r="A2178" s="13" t="str">
        <f>Raw_Data!A2178</f>
        <v>EMP017</v>
      </c>
      <c r="B2178" s="13" t="str">
        <f>Raw_Data!B2178</f>
        <v>Abhishek Paul</v>
      </c>
      <c r="C2178" s="13" t="str">
        <f>Raw_Data!C2178</f>
        <v>Operations</v>
      </c>
      <c r="D2178" s="13" t="str">
        <f>Raw_Data!D2178</f>
        <v>Process Executive</v>
      </c>
      <c r="E2178" s="13" t="str">
        <f>Raw_Data!E2178</f>
        <v>Durgapur</v>
      </c>
      <c r="F2178" s="13" t="str">
        <f>Raw_Data!F2178</f>
        <v>Amit Roy</v>
      </c>
      <c r="G2178" s="14">
        <f>DATE(VALUE(RIGHT(Raw_Data!G2178,4)),VALUE(MID(Raw_Data!G2178,4,2)),VALUE(LEFT(Raw_Data!G2178,2)))</f>
        <v>46239</v>
      </c>
      <c r="H2178" s="13" t="str">
        <f t="shared" ref="H2178:H2241" si="136">TEXT(G2178,"mmm-yyyy")</f>
        <v>Aug-2026</v>
      </c>
      <c r="I2178" s="13" t="str">
        <f t="shared" ref="I2178:I2241" si="137">TEXT(G2178,"ddd")</f>
        <v>Wed</v>
      </c>
      <c r="J2178" s="13" t="str">
        <f>Raw_Data!H2178</f>
        <v>Present</v>
      </c>
      <c r="K2178" s="15">
        <f>IF(Raw_Data!I2178="","",TIMEVALUE(Raw_Data!I2178))</f>
        <v>0.37916666666666665</v>
      </c>
      <c r="L2178" s="15">
        <f>IF(Raw_Data!J2178="","",TIMEVALUE(Raw_Data!J2178))</f>
        <v>0.6791666666666667</v>
      </c>
      <c r="M2178" s="13">
        <f>Raw_Data!K2178</f>
        <v>7.2</v>
      </c>
      <c r="N2178" s="13">
        <f>Raw_Data!L2178</f>
        <v>30</v>
      </c>
      <c r="O2178" s="13">
        <f>Raw_Data!M2178</f>
        <v>21</v>
      </c>
      <c r="P2178" s="13">
        <f t="shared" ref="P2178:P2241" si="138">N2178-O2178</f>
        <v>9</v>
      </c>
      <c r="Q2178" s="13">
        <f>Raw_Data!O2178</f>
        <v>30</v>
      </c>
      <c r="R2178" s="16">
        <f t="shared" ref="R2178:R2241" si="139">IFERROR(O2178/N2178*100,0)</f>
        <v>70</v>
      </c>
      <c r="S2178" s="16">
        <f>Raw_Data!Q2178</f>
        <v>70</v>
      </c>
      <c r="T2178" s="17">
        <f>Raw_Data!R2178</f>
        <v>0</v>
      </c>
      <c r="U2178" s="13" t="str">
        <f>Raw_Data!S2178</f>
        <v>High</v>
      </c>
      <c r="V2178" s="13" t="str">
        <f>Raw_Data!T2178</f>
        <v>Backlog</v>
      </c>
    </row>
    <row r="2179" spans="1:22" x14ac:dyDescent="0.3">
      <c r="A2179" s="13" t="str">
        <f>Raw_Data!A2179</f>
        <v>EMP018</v>
      </c>
      <c r="B2179" s="13" t="str">
        <f>Raw_Data!B2179</f>
        <v>Nandini Ghosh</v>
      </c>
      <c r="C2179" s="13" t="str">
        <f>Raw_Data!C2179</f>
        <v>Finance</v>
      </c>
      <c r="D2179" s="13" t="str">
        <f>Raw_Data!D2179</f>
        <v>Finance Executive</v>
      </c>
      <c r="E2179" s="13" t="str">
        <f>Raw_Data!E2179</f>
        <v>Durgapur</v>
      </c>
      <c r="F2179" s="13" t="str">
        <f>Raw_Data!F2179</f>
        <v>Neha Sen</v>
      </c>
      <c r="G2179" s="14">
        <f>DATE(VALUE(RIGHT(Raw_Data!G2179,4)),VALUE(MID(Raw_Data!G2179,4,2)),VALUE(LEFT(Raw_Data!G2179,2)))</f>
        <v>46239</v>
      </c>
      <c r="H2179" s="13" t="str">
        <f t="shared" si="136"/>
        <v>Aug-2026</v>
      </c>
      <c r="I2179" s="13" t="str">
        <f t="shared" si="137"/>
        <v>Wed</v>
      </c>
      <c r="J2179" s="13" t="str">
        <f>Raw_Data!H2179</f>
        <v>Present</v>
      </c>
      <c r="K2179" s="15">
        <f>IF(Raw_Data!I2179="","",TIMEVALUE(Raw_Data!I2179))</f>
        <v>0.41805555555555557</v>
      </c>
      <c r="L2179" s="15">
        <f>IF(Raw_Data!J2179="","",TIMEVALUE(Raw_Data!J2179))</f>
        <v>0.73958333333333337</v>
      </c>
      <c r="M2179" s="13">
        <f>Raw_Data!K2179</f>
        <v>7.73</v>
      </c>
      <c r="N2179" s="13">
        <f>Raw_Data!L2179</f>
        <v>18</v>
      </c>
      <c r="O2179" s="13">
        <f>Raw_Data!M2179</f>
        <v>17</v>
      </c>
      <c r="P2179" s="13">
        <f t="shared" si="138"/>
        <v>1</v>
      </c>
      <c r="Q2179" s="13">
        <f>Raw_Data!O2179</f>
        <v>18</v>
      </c>
      <c r="R2179" s="16">
        <f t="shared" si="139"/>
        <v>94.444444444444443</v>
      </c>
      <c r="S2179" s="16">
        <f>Raw_Data!Q2179</f>
        <v>94.4</v>
      </c>
      <c r="T2179" s="17">
        <f>Raw_Data!R2179</f>
        <v>0</v>
      </c>
      <c r="U2179" s="13" t="str">
        <f>Raw_Data!S2179</f>
        <v>Low</v>
      </c>
      <c r="V2179" s="13" t="str">
        <f>Raw_Data!T2179</f>
        <v>In Progress</v>
      </c>
    </row>
    <row r="2180" spans="1:22" x14ac:dyDescent="0.3">
      <c r="A2180" s="13" t="str">
        <f>Raw_Data!A2180</f>
        <v>EMP019</v>
      </c>
      <c r="B2180" s="13" t="str">
        <f>Raw_Data!B2180</f>
        <v>Manish Kumar</v>
      </c>
      <c r="C2180" s="13" t="str">
        <f>Raw_Data!C2180</f>
        <v>Sales</v>
      </c>
      <c r="D2180" s="13" t="str">
        <f>Raw_Data!D2180</f>
        <v>Sales Executive</v>
      </c>
      <c r="E2180" s="13" t="str">
        <f>Raw_Data!E2180</f>
        <v>Durgapur</v>
      </c>
      <c r="F2180" s="13" t="str">
        <f>Raw_Data!F2180</f>
        <v>Sourav Das</v>
      </c>
      <c r="G2180" s="14">
        <f>DATE(VALUE(RIGHT(Raw_Data!G2180,4)),VALUE(MID(Raw_Data!G2180,4,2)),VALUE(LEFT(Raw_Data!G2180,2)))</f>
        <v>46239</v>
      </c>
      <c r="H2180" s="13" t="str">
        <f t="shared" si="136"/>
        <v>Aug-2026</v>
      </c>
      <c r="I2180" s="13" t="str">
        <f t="shared" si="137"/>
        <v>Wed</v>
      </c>
      <c r="J2180" s="13" t="str">
        <f>Raw_Data!H2180</f>
        <v>Present</v>
      </c>
      <c r="K2180" s="15">
        <f>IF(Raw_Data!I2180="","",TIMEVALUE(Raw_Data!I2180))</f>
        <v>0.38819444444444445</v>
      </c>
      <c r="L2180" s="15">
        <f>IF(Raw_Data!J2180="","",TIMEVALUE(Raw_Data!J2180))</f>
        <v>0.76111111111111107</v>
      </c>
      <c r="M2180" s="13">
        <f>Raw_Data!K2180</f>
        <v>8.9499999999999993</v>
      </c>
      <c r="N2180" s="13">
        <f>Raw_Data!L2180</f>
        <v>18</v>
      </c>
      <c r="O2180" s="13">
        <f>Raw_Data!M2180</f>
        <v>15</v>
      </c>
      <c r="P2180" s="13">
        <f t="shared" si="138"/>
        <v>3</v>
      </c>
      <c r="Q2180" s="13">
        <f>Raw_Data!O2180</f>
        <v>18</v>
      </c>
      <c r="R2180" s="16">
        <f t="shared" si="139"/>
        <v>83.333333333333343</v>
      </c>
      <c r="S2180" s="16">
        <f>Raw_Data!Q2180</f>
        <v>83.3</v>
      </c>
      <c r="T2180" s="17">
        <f>Raw_Data!R2180</f>
        <v>0.95</v>
      </c>
      <c r="U2180" s="13" t="str">
        <f>Raw_Data!S2180</f>
        <v>Medium</v>
      </c>
      <c r="V2180" s="13" t="str">
        <f>Raw_Data!T2180</f>
        <v>In Progress</v>
      </c>
    </row>
    <row r="2181" spans="1:22" x14ac:dyDescent="0.3">
      <c r="A2181" s="13" t="str">
        <f>Raw_Data!A2181</f>
        <v>EMP020</v>
      </c>
      <c r="B2181" s="13" t="str">
        <f>Raw_Data!B2181</f>
        <v>Riya Chatterjee</v>
      </c>
      <c r="C2181" s="13" t="str">
        <f>Raw_Data!C2181</f>
        <v>Customer Support</v>
      </c>
      <c r="D2181" s="13" t="str">
        <f>Raw_Data!D2181</f>
        <v>Support Executive</v>
      </c>
      <c r="E2181" s="13" t="str">
        <f>Raw_Data!E2181</f>
        <v>Durgapur</v>
      </c>
      <c r="F2181" s="13" t="str">
        <f>Raw_Data!F2181</f>
        <v>Ritu Ghosh</v>
      </c>
      <c r="G2181" s="14">
        <f>DATE(VALUE(RIGHT(Raw_Data!G2181,4)),VALUE(MID(Raw_Data!G2181,4,2)),VALUE(LEFT(Raw_Data!G2181,2)))</f>
        <v>46239</v>
      </c>
      <c r="H2181" s="13" t="str">
        <f t="shared" si="136"/>
        <v>Aug-2026</v>
      </c>
      <c r="I2181" s="13" t="str">
        <f t="shared" si="137"/>
        <v>Wed</v>
      </c>
      <c r="J2181" s="13" t="str">
        <f>Raw_Data!H2181</f>
        <v>Leave</v>
      </c>
      <c r="K2181" s="15" t="str">
        <f>IF(Raw_Data!I2181="","",TIMEVALUE(Raw_Data!I2181))</f>
        <v/>
      </c>
      <c r="L2181" s="15" t="str">
        <f>IF(Raw_Data!J2181="","",TIMEVALUE(Raw_Data!J2181))</f>
        <v/>
      </c>
      <c r="M2181" s="13">
        <f>Raw_Data!K2181</f>
        <v>0</v>
      </c>
      <c r="N2181" s="13">
        <f>Raw_Data!L2181</f>
        <v>0</v>
      </c>
      <c r="O2181" s="13">
        <f>Raw_Data!M2181</f>
        <v>0</v>
      </c>
      <c r="P2181" s="13">
        <f t="shared" si="138"/>
        <v>0</v>
      </c>
      <c r="Q2181" s="13">
        <f>Raw_Data!O2181</f>
        <v>0</v>
      </c>
      <c r="R2181" s="16">
        <f t="shared" si="139"/>
        <v>0</v>
      </c>
      <c r="S2181" s="16">
        <f>Raw_Data!Q2181</f>
        <v>0</v>
      </c>
      <c r="T2181" s="17">
        <f>Raw_Data!R2181</f>
        <v>0</v>
      </c>
      <c r="U2181" s="13" t="str">
        <f>Raw_Data!S2181</f>
        <v>Low</v>
      </c>
      <c r="V2181" s="13" t="str">
        <f>Raw_Data!T2181</f>
        <v>Closed</v>
      </c>
    </row>
    <row r="2182" spans="1:22" x14ac:dyDescent="0.3">
      <c r="A2182" s="13" t="str">
        <f>Raw_Data!A2182</f>
        <v>EMP001</v>
      </c>
      <c r="B2182" s="13" t="str">
        <f>Raw_Data!B2182</f>
        <v>Aarav Sharma</v>
      </c>
      <c r="C2182" s="13" t="str">
        <f>Raw_Data!C2182</f>
        <v>Operations</v>
      </c>
      <c r="D2182" s="13" t="str">
        <f>Raw_Data!D2182</f>
        <v>MIS Executive</v>
      </c>
      <c r="E2182" s="13" t="str">
        <f>Raw_Data!E2182</f>
        <v>Kolkata</v>
      </c>
      <c r="F2182" s="13" t="str">
        <f>Raw_Data!F2182</f>
        <v>Amit Roy</v>
      </c>
      <c r="G2182" s="14">
        <f>DATE(VALUE(RIGHT(Raw_Data!G2182,4)),VALUE(MID(Raw_Data!G2182,4,2)),VALUE(LEFT(Raw_Data!G2182,2)))</f>
        <v>46240</v>
      </c>
      <c r="H2182" s="13" t="str">
        <f t="shared" si="136"/>
        <v>Aug-2026</v>
      </c>
      <c r="I2182" s="13" t="str">
        <f t="shared" si="137"/>
        <v>Thu</v>
      </c>
      <c r="J2182" s="13" t="str">
        <f>Raw_Data!H2182</f>
        <v>Present</v>
      </c>
      <c r="K2182" s="15">
        <f>IF(Raw_Data!I2182="","",TIMEVALUE(Raw_Data!I2182))</f>
        <v>0.3888888888888889</v>
      </c>
      <c r="L2182" s="15">
        <f>IF(Raw_Data!J2182="","",TIMEVALUE(Raw_Data!J2182))</f>
        <v>0.75555555555555554</v>
      </c>
      <c r="M2182" s="13">
        <f>Raw_Data!K2182</f>
        <v>8.8000000000000007</v>
      </c>
      <c r="N2182" s="13">
        <f>Raw_Data!L2182</f>
        <v>16</v>
      </c>
      <c r="O2182" s="13">
        <f>Raw_Data!M2182</f>
        <v>16</v>
      </c>
      <c r="P2182" s="13">
        <f t="shared" si="138"/>
        <v>0</v>
      </c>
      <c r="Q2182" s="13">
        <f>Raw_Data!O2182</f>
        <v>16</v>
      </c>
      <c r="R2182" s="16">
        <f t="shared" si="139"/>
        <v>100</v>
      </c>
      <c r="S2182" s="16">
        <f>Raw_Data!Q2182</f>
        <v>100</v>
      </c>
      <c r="T2182" s="17">
        <f>Raw_Data!R2182</f>
        <v>0.8</v>
      </c>
      <c r="U2182" s="13" t="str">
        <f>Raw_Data!S2182</f>
        <v>Low</v>
      </c>
      <c r="V2182" s="13" t="str">
        <f>Raw_Data!T2182</f>
        <v>Closed</v>
      </c>
    </row>
    <row r="2183" spans="1:22" x14ac:dyDescent="0.3">
      <c r="A2183" s="13" t="str">
        <f>Raw_Data!A2183</f>
        <v>EMP002</v>
      </c>
      <c r="B2183" s="13" t="str">
        <f>Raw_Data!B2183</f>
        <v>Priya Singh</v>
      </c>
      <c r="C2183" s="13" t="str">
        <f>Raw_Data!C2183</f>
        <v>Operations</v>
      </c>
      <c r="D2183" s="13" t="str">
        <f>Raw_Data!D2183</f>
        <v>Process Executive</v>
      </c>
      <c r="E2183" s="13" t="str">
        <f>Raw_Data!E2183</f>
        <v>Kolkata</v>
      </c>
      <c r="F2183" s="13" t="str">
        <f>Raw_Data!F2183</f>
        <v>Amit Roy</v>
      </c>
      <c r="G2183" s="14">
        <f>DATE(VALUE(RIGHT(Raw_Data!G2183,4)),VALUE(MID(Raw_Data!G2183,4,2)),VALUE(LEFT(Raw_Data!G2183,2)))</f>
        <v>46240</v>
      </c>
      <c r="H2183" s="13" t="str">
        <f t="shared" si="136"/>
        <v>Aug-2026</v>
      </c>
      <c r="I2183" s="13" t="str">
        <f t="shared" si="137"/>
        <v>Thu</v>
      </c>
      <c r="J2183" s="13" t="str">
        <f>Raw_Data!H2183</f>
        <v>Present</v>
      </c>
      <c r="K2183" s="15">
        <f>IF(Raw_Data!I2183="","",TIMEVALUE(Raw_Data!I2183))</f>
        <v>0.38819444444444445</v>
      </c>
      <c r="L2183" s="15">
        <f>IF(Raw_Data!J2183="","",TIMEVALUE(Raw_Data!J2183))</f>
        <v>0.76597222222222228</v>
      </c>
      <c r="M2183" s="13">
        <f>Raw_Data!K2183</f>
        <v>9.07</v>
      </c>
      <c r="N2183" s="13">
        <f>Raw_Data!L2183</f>
        <v>22</v>
      </c>
      <c r="O2183" s="13">
        <f>Raw_Data!M2183</f>
        <v>17</v>
      </c>
      <c r="P2183" s="13">
        <f t="shared" si="138"/>
        <v>5</v>
      </c>
      <c r="Q2183" s="13">
        <f>Raw_Data!O2183</f>
        <v>22</v>
      </c>
      <c r="R2183" s="16">
        <f t="shared" si="139"/>
        <v>77.272727272727266</v>
      </c>
      <c r="S2183" s="16">
        <f>Raw_Data!Q2183</f>
        <v>77.3</v>
      </c>
      <c r="T2183" s="17">
        <f>Raw_Data!R2183</f>
        <v>1.07</v>
      </c>
      <c r="U2183" s="13" t="str">
        <f>Raw_Data!S2183</f>
        <v>High</v>
      </c>
      <c r="V2183" s="13" t="str">
        <f>Raw_Data!T2183</f>
        <v>Pending</v>
      </c>
    </row>
    <row r="2184" spans="1:22" x14ac:dyDescent="0.3">
      <c r="A2184" s="13" t="str">
        <f>Raw_Data!A2184</f>
        <v>EMP003</v>
      </c>
      <c r="B2184" s="13" t="str">
        <f>Raw_Data!B2184</f>
        <v>Rahul Verma</v>
      </c>
      <c r="C2184" s="13" t="str">
        <f>Raw_Data!C2184</f>
        <v>Operations</v>
      </c>
      <c r="D2184" s="13" t="str">
        <f>Raw_Data!D2184</f>
        <v>Process Executive</v>
      </c>
      <c r="E2184" s="13" t="str">
        <f>Raw_Data!E2184</f>
        <v>Kolkata</v>
      </c>
      <c r="F2184" s="13" t="str">
        <f>Raw_Data!F2184</f>
        <v>Amit Roy</v>
      </c>
      <c r="G2184" s="14">
        <f>DATE(VALUE(RIGHT(Raw_Data!G2184,4)),VALUE(MID(Raw_Data!G2184,4,2)),VALUE(LEFT(Raw_Data!G2184,2)))</f>
        <v>46240</v>
      </c>
      <c r="H2184" s="13" t="str">
        <f t="shared" si="136"/>
        <v>Aug-2026</v>
      </c>
      <c r="I2184" s="13" t="str">
        <f t="shared" si="137"/>
        <v>Thu</v>
      </c>
      <c r="J2184" s="13" t="str">
        <f>Raw_Data!H2184</f>
        <v>Present</v>
      </c>
      <c r="K2184" s="15">
        <f>IF(Raw_Data!I2184="","",TIMEVALUE(Raw_Data!I2184))</f>
        <v>0.38194444444444442</v>
      </c>
      <c r="L2184" s="15">
        <f>IF(Raw_Data!J2184="","",TIMEVALUE(Raw_Data!J2184))</f>
        <v>0.77569444444444446</v>
      </c>
      <c r="M2184" s="13">
        <f>Raw_Data!K2184</f>
        <v>9.4600000000000009</v>
      </c>
      <c r="N2184" s="13">
        <f>Raw_Data!L2184</f>
        <v>19</v>
      </c>
      <c r="O2184" s="13">
        <f>Raw_Data!M2184</f>
        <v>19</v>
      </c>
      <c r="P2184" s="13">
        <f t="shared" si="138"/>
        <v>0</v>
      </c>
      <c r="Q2184" s="13">
        <f>Raw_Data!O2184</f>
        <v>19</v>
      </c>
      <c r="R2184" s="16">
        <f t="shared" si="139"/>
        <v>100</v>
      </c>
      <c r="S2184" s="16">
        <f>Raw_Data!Q2184</f>
        <v>100</v>
      </c>
      <c r="T2184" s="17">
        <f>Raw_Data!R2184</f>
        <v>1.46</v>
      </c>
      <c r="U2184" s="13" t="str">
        <f>Raw_Data!S2184</f>
        <v>Low</v>
      </c>
      <c r="V2184" s="13" t="str">
        <f>Raw_Data!T2184</f>
        <v>Closed</v>
      </c>
    </row>
    <row r="2185" spans="1:22" x14ac:dyDescent="0.3">
      <c r="A2185" s="13" t="str">
        <f>Raw_Data!A2185</f>
        <v>EMP004</v>
      </c>
      <c r="B2185" s="13" t="str">
        <f>Raw_Data!B2185</f>
        <v>Sneha Das</v>
      </c>
      <c r="C2185" s="13" t="str">
        <f>Raw_Data!C2185</f>
        <v>Operations</v>
      </c>
      <c r="D2185" s="13" t="str">
        <f>Raw_Data!D2185</f>
        <v>Senior Executive</v>
      </c>
      <c r="E2185" s="13" t="str">
        <f>Raw_Data!E2185</f>
        <v>Kolkata</v>
      </c>
      <c r="F2185" s="13" t="str">
        <f>Raw_Data!F2185</f>
        <v>Amit Roy</v>
      </c>
      <c r="G2185" s="14">
        <f>DATE(VALUE(RIGHT(Raw_Data!G2185,4)),VALUE(MID(Raw_Data!G2185,4,2)),VALUE(LEFT(Raw_Data!G2185,2)))</f>
        <v>46240</v>
      </c>
      <c r="H2185" s="13" t="str">
        <f t="shared" si="136"/>
        <v>Aug-2026</v>
      </c>
      <c r="I2185" s="13" t="str">
        <f t="shared" si="137"/>
        <v>Thu</v>
      </c>
      <c r="J2185" s="13" t="str">
        <f>Raw_Data!H2185</f>
        <v>Present</v>
      </c>
      <c r="K2185" s="15">
        <f>IF(Raw_Data!I2185="","",TIMEVALUE(Raw_Data!I2185))</f>
        <v>0.38055555555555554</v>
      </c>
      <c r="L2185" s="15">
        <f>IF(Raw_Data!J2185="","",TIMEVALUE(Raw_Data!J2185))</f>
        <v>0.69097222222222221</v>
      </c>
      <c r="M2185" s="13">
        <f>Raw_Data!K2185</f>
        <v>7.46</v>
      </c>
      <c r="N2185" s="13">
        <f>Raw_Data!L2185</f>
        <v>36</v>
      </c>
      <c r="O2185" s="13">
        <f>Raw_Data!M2185</f>
        <v>27</v>
      </c>
      <c r="P2185" s="13">
        <f t="shared" si="138"/>
        <v>9</v>
      </c>
      <c r="Q2185" s="13">
        <f>Raw_Data!O2185</f>
        <v>36</v>
      </c>
      <c r="R2185" s="16">
        <f t="shared" si="139"/>
        <v>75</v>
      </c>
      <c r="S2185" s="16">
        <f>Raw_Data!Q2185</f>
        <v>75</v>
      </c>
      <c r="T2185" s="17">
        <f>Raw_Data!R2185</f>
        <v>0</v>
      </c>
      <c r="U2185" s="13" t="str">
        <f>Raw_Data!S2185</f>
        <v>Low</v>
      </c>
      <c r="V2185" s="13" t="str">
        <f>Raw_Data!T2185</f>
        <v>Backlog</v>
      </c>
    </row>
    <row r="2186" spans="1:22" x14ac:dyDescent="0.3">
      <c r="A2186" s="13" t="str">
        <f>Raw_Data!A2186</f>
        <v>EMP005</v>
      </c>
      <c r="B2186" s="13" t="str">
        <f>Raw_Data!B2186</f>
        <v>Vikram Patel</v>
      </c>
      <c r="C2186" s="13" t="str">
        <f>Raw_Data!C2186</f>
        <v>Operations</v>
      </c>
      <c r="D2186" s="13" t="str">
        <f>Raw_Data!D2186</f>
        <v>Process Executive</v>
      </c>
      <c r="E2186" s="13" t="str">
        <f>Raw_Data!E2186</f>
        <v>Kolkata</v>
      </c>
      <c r="F2186" s="13" t="str">
        <f>Raw_Data!F2186</f>
        <v>Amit Roy</v>
      </c>
      <c r="G2186" s="14">
        <f>DATE(VALUE(RIGHT(Raw_Data!G2186,4)),VALUE(MID(Raw_Data!G2186,4,2)),VALUE(LEFT(Raw_Data!G2186,2)))</f>
        <v>46240</v>
      </c>
      <c r="H2186" s="13" t="str">
        <f t="shared" si="136"/>
        <v>Aug-2026</v>
      </c>
      <c r="I2186" s="13" t="str">
        <f t="shared" si="137"/>
        <v>Thu</v>
      </c>
      <c r="J2186" s="13" t="str">
        <f>Raw_Data!H2186</f>
        <v>Present</v>
      </c>
      <c r="K2186" s="15">
        <f>IF(Raw_Data!I2186="","",TIMEVALUE(Raw_Data!I2186))</f>
        <v>0.38472222222222224</v>
      </c>
      <c r="L2186" s="15">
        <f>IF(Raw_Data!J2186="","",TIMEVALUE(Raw_Data!J2186))</f>
        <v>0.77500000000000002</v>
      </c>
      <c r="M2186" s="13">
        <f>Raw_Data!K2186</f>
        <v>9.3699999999999992</v>
      </c>
      <c r="N2186" s="13">
        <f>Raw_Data!L2186</f>
        <v>30</v>
      </c>
      <c r="O2186" s="13">
        <f>Raw_Data!M2186</f>
        <v>26</v>
      </c>
      <c r="P2186" s="13">
        <f t="shared" si="138"/>
        <v>4</v>
      </c>
      <c r="Q2186" s="13">
        <f>Raw_Data!O2186</f>
        <v>30</v>
      </c>
      <c r="R2186" s="16">
        <f t="shared" si="139"/>
        <v>86.666666666666671</v>
      </c>
      <c r="S2186" s="16">
        <f>Raw_Data!Q2186</f>
        <v>86.7</v>
      </c>
      <c r="T2186" s="17">
        <f>Raw_Data!R2186</f>
        <v>1.37</v>
      </c>
      <c r="U2186" s="13" t="str">
        <f>Raw_Data!S2186</f>
        <v>Medium</v>
      </c>
      <c r="V2186" s="13" t="str">
        <f>Raw_Data!T2186</f>
        <v>Pending</v>
      </c>
    </row>
    <row r="2187" spans="1:22" x14ac:dyDescent="0.3">
      <c r="A2187" s="13" t="str">
        <f>Raw_Data!A2187</f>
        <v>EMP006</v>
      </c>
      <c r="B2187" s="13" t="str">
        <f>Raw_Data!B2187</f>
        <v>Ananya Gupta</v>
      </c>
      <c r="C2187" s="13" t="str">
        <f>Raw_Data!C2187</f>
        <v>Finance</v>
      </c>
      <c r="D2187" s="13" t="str">
        <f>Raw_Data!D2187</f>
        <v>Finance Executive</v>
      </c>
      <c r="E2187" s="13" t="str">
        <f>Raw_Data!E2187</f>
        <v>Kolkata</v>
      </c>
      <c r="F2187" s="13" t="str">
        <f>Raw_Data!F2187</f>
        <v>Neha Sen</v>
      </c>
      <c r="G2187" s="14">
        <f>DATE(VALUE(RIGHT(Raw_Data!G2187,4)),VALUE(MID(Raw_Data!G2187,4,2)),VALUE(LEFT(Raw_Data!G2187,2)))</f>
        <v>46240</v>
      </c>
      <c r="H2187" s="13" t="str">
        <f t="shared" si="136"/>
        <v>Aug-2026</v>
      </c>
      <c r="I2187" s="13" t="str">
        <f t="shared" si="137"/>
        <v>Thu</v>
      </c>
      <c r="J2187" s="13" t="str">
        <f>Raw_Data!H2187</f>
        <v>Present</v>
      </c>
      <c r="K2187" s="15">
        <f>IF(Raw_Data!I2187="","",TIMEVALUE(Raw_Data!I2187))</f>
        <v>0.38124999999999998</v>
      </c>
      <c r="L2187" s="15">
        <f>IF(Raw_Data!J2187="","",TIMEVALUE(Raw_Data!J2187))</f>
        <v>0.68888888888888888</v>
      </c>
      <c r="M2187" s="13">
        <f>Raw_Data!K2187</f>
        <v>7.39</v>
      </c>
      <c r="N2187" s="13">
        <f>Raw_Data!L2187</f>
        <v>12</v>
      </c>
      <c r="O2187" s="13">
        <f>Raw_Data!M2187</f>
        <v>9</v>
      </c>
      <c r="P2187" s="13">
        <f t="shared" si="138"/>
        <v>3</v>
      </c>
      <c r="Q2187" s="13">
        <f>Raw_Data!O2187</f>
        <v>12</v>
      </c>
      <c r="R2187" s="16">
        <f t="shared" si="139"/>
        <v>75</v>
      </c>
      <c r="S2187" s="16">
        <f>Raw_Data!Q2187</f>
        <v>75</v>
      </c>
      <c r="T2187" s="17">
        <f>Raw_Data!R2187</f>
        <v>0</v>
      </c>
      <c r="U2187" s="13" t="str">
        <f>Raw_Data!S2187</f>
        <v>Medium</v>
      </c>
      <c r="V2187" s="13" t="str">
        <f>Raw_Data!T2187</f>
        <v>In Progress</v>
      </c>
    </row>
    <row r="2188" spans="1:22" x14ac:dyDescent="0.3">
      <c r="A2188" s="13" t="str">
        <f>Raw_Data!A2188</f>
        <v>EMP007</v>
      </c>
      <c r="B2188" s="13" t="str">
        <f>Raw_Data!B2188</f>
        <v>Rohan Mehta</v>
      </c>
      <c r="C2188" s="13" t="str">
        <f>Raw_Data!C2188</f>
        <v>Finance</v>
      </c>
      <c r="D2188" s="13" t="str">
        <f>Raw_Data!D2188</f>
        <v>Accounts Executive</v>
      </c>
      <c r="E2188" s="13" t="str">
        <f>Raw_Data!E2188</f>
        <v>Kolkata</v>
      </c>
      <c r="F2188" s="13" t="str">
        <f>Raw_Data!F2188</f>
        <v>Neha Sen</v>
      </c>
      <c r="G2188" s="14">
        <f>DATE(VALUE(RIGHT(Raw_Data!G2188,4)),VALUE(MID(Raw_Data!G2188,4,2)),VALUE(LEFT(Raw_Data!G2188,2)))</f>
        <v>46240</v>
      </c>
      <c r="H2188" s="13" t="str">
        <f t="shared" si="136"/>
        <v>Aug-2026</v>
      </c>
      <c r="I2188" s="13" t="str">
        <f t="shared" si="137"/>
        <v>Thu</v>
      </c>
      <c r="J2188" s="13" t="str">
        <f>Raw_Data!H2188</f>
        <v>Late</v>
      </c>
      <c r="K2188" s="15">
        <f>IF(Raw_Data!I2188="","",TIMEVALUE(Raw_Data!I2188))</f>
        <v>0.43333333333333335</v>
      </c>
      <c r="L2188" s="15">
        <f>IF(Raw_Data!J2188="","",TIMEVALUE(Raw_Data!J2188))</f>
        <v>0.76458333333333328</v>
      </c>
      <c r="M2188" s="13">
        <f>Raw_Data!K2188</f>
        <v>7.95</v>
      </c>
      <c r="N2188" s="13">
        <f>Raw_Data!L2188</f>
        <v>20</v>
      </c>
      <c r="O2188" s="13">
        <f>Raw_Data!M2188</f>
        <v>20</v>
      </c>
      <c r="P2188" s="13">
        <f t="shared" si="138"/>
        <v>0</v>
      </c>
      <c r="Q2188" s="13">
        <f>Raw_Data!O2188</f>
        <v>20</v>
      </c>
      <c r="R2188" s="16">
        <f t="shared" si="139"/>
        <v>100</v>
      </c>
      <c r="S2188" s="16">
        <f>Raw_Data!Q2188</f>
        <v>100</v>
      </c>
      <c r="T2188" s="17">
        <f>Raw_Data!R2188</f>
        <v>0</v>
      </c>
      <c r="U2188" s="13" t="str">
        <f>Raw_Data!S2188</f>
        <v>Low</v>
      </c>
      <c r="V2188" s="13" t="str">
        <f>Raw_Data!T2188</f>
        <v>Closed</v>
      </c>
    </row>
    <row r="2189" spans="1:22" x14ac:dyDescent="0.3">
      <c r="A2189" s="13" t="str">
        <f>Raw_Data!A2189</f>
        <v>EMP008</v>
      </c>
      <c r="B2189" s="13" t="str">
        <f>Raw_Data!B2189</f>
        <v>Ishita Roy</v>
      </c>
      <c r="C2189" s="13" t="str">
        <f>Raw_Data!C2189</f>
        <v>Finance</v>
      </c>
      <c r="D2189" s="13" t="str">
        <f>Raw_Data!D2189</f>
        <v>Finance Executive</v>
      </c>
      <c r="E2189" s="13" t="str">
        <f>Raw_Data!E2189</f>
        <v>Kolkata</v>
      </c>
      <c r="F2189" s="13" t="str">
        <f>Raw_Data!F2189</f>
        <v>Neha Sen</v>
      </c>
      <c r="G2189" s="14">
        <f>DATE(VALUE(RIGHT(Raw_Data!G2189,4)),VALUE(MID(Raw_Data!G2189,4,2)),VALUE(LEFT(Raw_Data!G2189,2)))</f>
        <v>46240</v>
      </c>
      <c r="H2189" s="13" t="str">
        <f t="shared" si="136"/>
        <v>Aug-2026</v>
      </c>
      <c r="I2189" s="13" t="str">
        <f t="shared" si="137"/>
        <v>Thu</v>
      </c>
      <c r="J2189" s="13" t="str">
        <f>Raw_Data!H2189</f>
        <v>Present</v>
      </c>
      <c r="K2189" s="15">
        <f>IF(Raw_Data!I2189="","",TIMEVALUE(Raw_Data!I2189))</f>
        <v>0.41666666666666669</v>
      </c>
      <c r="L2189" s="15">
        <f>IF(Raw_Data!J2189="","",TIMEVALUE(Raw_Data!J2189))</f>
        <v>0.75</v>
      </c>
      <c r="M2189" s="13">
        <f>Raw_Data!K2189</f>
        <v>8</v>
      </c>
      <c r="N2189" s="13">
        <f>Raw_Data!L2189</f>
        <v>12</v>
      </c>
      <c r="O2189" s="13">
        <f>Raw_Data!M2189</f>
        <v>10</v>
      </c>
      <c r="P2189" s="13">
        <f t="shared" si="138"/>
        <v>2</v>
      </c>
      <c r="Q2189" s="13">
        <f>Raw_Data!O2189</f>
        <v>12</v>
      </c>
      <c r="R2189" s="16">
        <f t="shared" si="139"/>
        <v>83.333333333333343</v>
      </c>
      <c r="S2189" s="16">
        <f>Raw_Data!Q2189</f>
        <v>83.3</v>
      </c>
      <c r="T2189" s="17">
        <f>Raw_Data!R2189</f>
        <v>0</v>
      </c>
      <c r="U2189" s="13" t="str">
        <f>Raw_Data!S2189</f>
        <v>Low</v>
      </c>
      <c r="V2189" s="13" t="str">
        <f>Raw_Data!T2189</f>
        <v>In Progress</v>
      </c>
    </row>
    <row r="2190" spans="1:22" x14ac:dyDescent="0.3">
      <c r="A2190" s="13" t="str">
        <f>Raw_Data!A2190</f>
        <v>EMP009</v>
      </c>
      <c r="B2190" s="13" t="str">
        <f>Raw_Data!B2190</f>
        <v>Arjun Nair</v>
      </c>
      <c r="C2190" s="13" t="str">
        <f>Raw_Data!C2190</f>
        <v>Sales</v>
      </c>
      <c r="D2190" s="13" t="str">
        <f>Raw_Data!D2190</f>
        <v>Sales Executive</v>
      </c>
      <c r="E2190" s="13" t="str">
        <f>Raw_Data!E2190</f>
        <v>Kolkata</v>
      </c>
      <c r="F2190" s="13" t="str">
        <f>Raw_Data!F2190</f>
        <v>Sourav Das</v>
      </c>
      <c r="G2190" s="14">
        <f>DATE(VALUE(RIGHT(Raw_Data!G2190,4)),VALUE(MID(Raw_Data!G2190,4,2)),VALUE(LEFT(Raw_Data!G2190,2)))</f>
        <v>46240</v>
      </c>
      <c r="H2190" s="13" t="str">
        <f t="shared" si="136"/>
        <v>Aug-2026</v>
      </c>
      <c r="I2190" s="13" t="str">
        <f t="shared" si="137"/>
        <v>Thu</v>
      </c>
      <c r="J2190" s="13" t="str">
        <f>Raw_Data!H2190</f>
        <v>Present</v>
      </c>
      <c r="K2190" s="15">
        <f>IF(Raw_Data!I2190="","",TIMEVALUE(Raw_Data!I2190))</f>
        <v>0.42499999999999999</v>
      </c>
      <c r="L2190" s="15">
        <f>IF(Raw_Data!J2190="","",TIMEVALUE(Raw_Data!J2190))</f>
        <v>0.78333333333333333</v>
      </c>
      <c r="M2190" s="13">
        <f>Raw_Data!K2190</f>
        <v>8.61</v>
      </c>
      <c r="N2190" s="13">
        <f>Raw_Data!L2190</f>
        <v>11</v>
      </c>
      <c r="O2190" s="13">
        <f>Raw_Data!M2190</f>
        <v>8</v>
      </c>
      <c r="P2190" s="13">
        <f t="shared" si="138"/>
        <v>3</v>
      </c>
      <c r="Q2190" s="13">
        <f>Raw_Data!O2190</f>
        <v>11</v>
      </c>
      <c r="R2190" s="16">
        <f t="shared" si="139"/>
        <v>72.727272727272734</v>
      </c>
      <c r="S2190" s="16">
        <f>Raw_Data!Q2190</f>
        <v>72.7</v>
      </c>
      <c r="T2190" s="17">
        <f>Raw_Data!R2190</f>
        <v>0.61</v>
      </c>
      <c r="U2190" s="13" t="str">
        <f>Raw_Data!S2190</f>
        <v>Medium</v>
      </c>
      <c r="V2190" s="13" t="str">
        <f>Raw_Data!T2190</f>
        <v>In Progress</v>
      </c>
    </row>
    <row r="2191" spans="1:22" x14ac:dyDescent="0.3">
      <c r="A2191" s="13" t="str">
        <f>Raw_Data!A2191</f>
        <v>EMP010</v>
      </c>
      <c r="B2191" s="13" t="str">
        <f>Raw_Data!B2191</f>
        <v>Meera Kapoor</v>
      </c>
      <c r="C2191" s="13" t="str">
        <f>Raw_Data!C2191</f>
        <v>Sales</v>
      </c>
      <c r="D2191" s="13" t="str">
        <f>Raw_Data!D2191</f>
        <v>Sales Executive</v>
      </c>
      <c r="E2191" s="13" t="str">
        <f>Raw_Data!E2191</f>
        <v>Kolkata</v>
      </c>
      <c r="F2191" s="13" t="str">
        <f>Raw_Data!F2191</f>
        <v>Sourav Das</v>
      </c>
      <c r="G2191" s="14">
        <f>DATE(VALUE(RIGHT(Raw_Data!G2191,4)),VALUE(MID(Raw_Data!G2191,4,2)),VALUE(LEFT(Raw_Data!G2191,2)))</f>
        <v>46240</v>
      </c>
      <c r="H2191" s="13" t="str">
        <f t="shared" si="136"/>
        <v>Aug-2026</v>
      </c>
      <c r="I2191" s="13" t="str">
        <f t="shared" si="137"/>
        <v>Thu</v>
      </c>
      <c r="J2191" s="13" t="str">
        <f>Raw_Data!H2191</f>
        <v>Present</v>
      </c>
      <c r="K2191" s="15">
        <f>IF(Raw_Data!I2191="","",TIMEVALUE(Raw_Data!I2191))</f>
        <v>0.38819444444444445</v>
      </c>
      <c r="L2191" s="15">
        <f>IF(Raw_Data!J2191="","",TIMEVALUE(Raw_Data!J2191))</f>
        <v>0.72083333333333333</v>
      </c>
      <c r="M2191" s="13">
        <f>Raw_Data!K2191</f>
        <v>7.99</v>
      </c>
      <c r="N2191" s="13">
        <f>Raw_Data!L2191</f>
        <v>25</v>
      </c>
      <c r="O2191" s="13">
        <f>Raw_Data!M2191</f>
        <v>21</v>
      </c>
      <c r="P2191" s="13">
        <f t="shared" si="138"/>
        <v>4</v>
      </c>
      <c r="Q2191" s="13">
        <f>Raw_Data!O2191</f>
        <v>25</v>
      </c>
      <c r="R2191" s="16">
        <f t="shared" si="139"/>
        <v>84</v>
      </c>
      <c r="S2191" s="16">
        <f>Raw_Data!Q2191</f>
        <v>84</v>
      </c>
      <c r="T2191" s="17">
        <f>Raw_Data!R2191</f>
        <v>0</v>
      </c>
      <c r="U2191" s="13" t="str">
        <f>Raw_Data!S2191</f>
        <v>Low</v>
      </c>
      <c r="V2191" s="13" t="str">
        <f>Raw_Data!T2191</f>
        <v>Pending</v>
      </c>
    </row>
    <row r="2192" spans="1:22" x14ac:dyDescent="0.3">
      <c r="A2192" s="13" t="str">
        <f>Raw_Data!A2192</f>
        <v>EMP011</v>
      </c>
      <c r="B2192" s="13" t="str">
        <f>Raw_Data!B2192</f>
        <v>Karan Malhotra</v>
      </c>
      <c r="C2192" s="13" t="str">
        <f>Raw_Data!C2192</f>
        <v>Sales</v>
      </c>
      <c r="D2192" s="13" t="str">
        <f>Raw_Data!D2192</f>
        <v>Senior Executive</v>
      </c>
      <c r="E2192" s="13" t="str">
        <f>Raw_Data!E2192</f>
        <v>Kolkata</v>
      </c>
      <c r="F2192" s="13" t="str">
        <f>Raw_Data!F2192</f>
        <v>Sourav Das</v>
      </c>
      <c r="G2192" s="14">
        <f>DATE(VALUE(RIGHT(Raw_Data!G2192,4)),VALUE(MID(Raw_Data!G2192,4,2)),VALUE(LEFT(Raw_Data!G2192,2)))</f>
        <v>46240</v>
      </c>
      <c r="H2192" s="13" t="str">
        <f t="shared" si="136"/>
        <v>Aug-2026</v>
      </c>
      <c r="I2192" s="13" t="str">
        <f t="shared" si="137"/>
        <v>Thu</v>
      </c>
      <c r="J2192" s="13" t="str">
        <f>Raw_Data!H2192</f>
        <v>Present</v>
      </c>
      <c r="K2192" s="15">
        <f>IF(Raw_Data!I2192="","",TIMEVALUE(Raw_Data!I2192))</f>
        <v>0.37777777777777777</v>
      </c>
      <c r="L2192" s="15">
        <f>IF(Raw_Data!J2192="","",TIMEVALUE(Raw_Data!J2192))</f>
        <v>0.7319444444444444</v>
      </c>
      <c r="M2192" s="13">
        <f>Raw_Data!K2192</f>
        <v>8.5</v>
      </c>
      <c r="N2192" s="13">
        <f>Raw_Data!L2192</f>
        <v>17</v>
      </c>
      <c r="O2192" s="13">
        <f>Raw_Data!M2192</f>
        <v>17</v>
      </c>
      <c r="P2192" s="13">
        <f t="shared" si="138"/>
        <v>0</v>
      </c>
      <c r="Q2192" s="13">
        <f>Raw_Data!O2192</f>
        <v>17</v>
      </c>
      <c r="R2192" s="16">
        <f t="shared" si="139"/>
        <v>100</v>
      </c>
      <c r="S2192" s="16">
        <f>Raw_Data!Q2192</f>
        <v>100</v>
      </c>
      <c r="T2192" s="17">
        <f>Raw_Data!R2192</f>
        <v>0.5</v>
      </c>
      <c r="U2192" s="13" t="str">
        <f>Raw_Data!S2192</f>
        <v>Low</v>
      </c>
      <c r="V2192" s="13" t="str">
        <f>Raw_Data!T2192</f>
        <v>Closed</v>
      </c>
    </row>
    <row r="2193" spans="1:22" x14ac:dyDescent="0.3">
      <c r="A2193" s="13" t="str">
        <f>Raw_Data!A2193</f>
        <v>EMP012</v>
      </c>
      <c r="B2193" s="13" t="str">
        <f>Raw_Data!B2193</f>
        <v>Tanya Bose</v>
      </c>
      <c r="C2193" s="13" t="str">
        <f>Raw_Data!C2193</f>
        <v>HR</v>
      </c>
      <c r="D2193" s="13" t="str">
        <f>Raw_Data!D2193</f>
        <v>HR Executive</v>
      </c>
      <c r="E2193" s="13" t="str">
        <f>Raw_Data!E2193</f>
        <v>Kolkata</v>
      </c>
      <c r="F2193" s="13" t="str">
        <f>Raw_Data!F2193</f>
        <v>Ritu Ghosh</v>
      </c>
      <c r="G2193" s="14">
        <f>DATE(VALUE(RIGHT(Raw_Data!G2193,4)),VALUE(MID(Raw_Data!G2193,4,2)),VALUE(LEFT(Raw_Data!G2193,2)))</f>
        <v>46240</v>
      </c>
      <c r="H2193" s="13" t="str">
        <f t="shared" si="136"/>
        <v>Aug-2026</v>
      </c>
      <c r="I2193" s="13" t="str">
        <f t="shared" si="137"/>
        <v>Thu</v>
      </c>
      <c r="J2193" s="13" t="str">
        <f>Raw_Data!H2193</f>
        <v>Present</v>
      </c>
      <c r="K2193" s="15">
        <f>IF(Raw_Data!I2193="","",TIMEVALUE(Raw_Data!I2193))</f>
        <v>0.37569444444444444</v>
      </c>
      <c r="L2193" s="15">
        <f>IF(Raw_Data!J2193="","",TIMEVALUE(Raw_Data!J2193))</f>
        <v>0.67569444444444449</v>
      </c>
      <c r="M2193" s="13">
        <f>Raw_Data!K2193</f>
        <v>7.21</v>
      </c>
      <c r="N2193" s="13">
        <f>Raw_Data!L2193</f>
        <v>12</v>
      </c>
      <c r="O2193" s="13">
        <f>Raw_Data!M2193</f>
        <v>9</v>
      </c>
      <c r="P2193" s="13">
        <f t="shared" si="138"/>
        <v>3</v>
      </c>
      <c r="Q2193" s="13">
        <f>Raw_Data!O2193</f>
        <v>12</v>
      </c>
      <c r="R2193" s="16">
        <f t="shared" si="139"/>
        <v>75</v>
      </c>
      <c r="S2193" s="16">
        <f>Raw_Data!Q2193</f>
        <v>75</v>
      </c>
      <c r="T2193" s="17">
        <f>Raw_Data!R2193</f>
        <v>0</v>
      </c>
      <c r="U2193" s="13" t="str">
        <f>Raw_Data!S2193</f>
        <v>Low</v>
      </c>
      <c r="V2193" s="13" t="str">
        <f>Raw_Data!T2193</f>
        <v>In Progress</v>
      </c>
    </row>
    <row r="2194" spans="1:22" x14ac:dyDescent="0.3">
      <c r="A2194" s="13" t="str">
        <f>Raw_Data!A2194</f>
        <v>EMP013</v>
      </c>
      <c r="B2194" s="13" t="str">
        <f>Raw_Data!B2194</f>
        <v>Aditya Jain</v>
      </c>
      <c r="C2194" s="13" t="str">
        <f>Raw_Data!C2194</f>
        <v>Customer Support</v>
      </c>
      <c r="D2194" s="13" t="str">
        <f>Raw_Data!D2194</f>
        <v>Support Executive</v>
      </c>
      <c r="E2194" s="13" t="str">
        <f>Raw_Data!E2194</f>
        <v>Kolkata</v>
      </c>
      <c r="F2194" s="13" t="str">
        <f>Raw_Data!F2194</f>
        <v>Ritu Ghosh</v>
      </c>
      <c r="G2194" s="14">
        <f>DATE(VALUE(RIGHT(Raw_Data!G2194,4)),VALUE(MID(Raw_Data!G2194,4,2)),VALUE(LEFT(Raw_Data!G2194,2)))</f>
        <v>46240</v>
      </c>
      <c r="H2194" s="13" t="str">
        <f t="shared" si="136"/>
        <v>Aug-2026</v>
      </c>
      <c r="I2194" s="13" t="str">
        <f t="shared" si="137"/>
        <v>Thu</v>
      </c>
      <c r="J2194" s="13" t="str">
        <f>Raw_Data!H2194</f>
        <v>Half Day</v>
      </c>
      <c r="K2194" s="15">
        <f>IF(Raw_Data!I2194="","",TIMEVALUE(Raw_Data!I2194))</f>
        <v>0.38263888888888886</v>
      </c>
      <c r="L2194" s="15">
        <f>IF(Raw_Data!J2194="","",TIMEVALUE(Raw_Data!J2194))</f>
        <v>0.57013888888888886</v>
      </c>
      <c r="M2194" s="13">
        <f>Raw_Data!K2194</f>
        <v>4.5</v>
      </c>
      <c r="N2194" s="13">
        <f>Raw_Data!L2194</f>
        <v>9</v>
      </c>
      <c r="O2194" s="13">
        <f>Raw_Data!M2194</f>
        <v>5</v>
      </c>
      <c r="P2194" s="13">
        <f t="shared" si="138"/>
        <v>4</v>
      </c>
      <c r="Q2194" s="13">
        <f>Raw_Data!O2194</f>
        <v>9</v>
      </c>
      <c r="R2194" s="16">
        <f t="shared" si="139"/>
        <v>55.555555555555557</v>
      </c>
      <c r="S2194" s="16">
        <f>Raw_Data!Q2194</f>
        <v>55.6</v>
      </c>
      <c r="T2194" s="17">
        <f>Raw_Data!R2194</f>
        <v>0</v>
      </c>
      <c r="U2194" s="13" t="str">
        <f>Raw_Data!S2194</f>
        <v>High</v>
      </c>
      <c r="V2194" s="13" t="str">
        <f>Raw_Data!T2194</f>
        <v>Pending</v>
      </c>
    </row>
    <row r="2195" spans="1:22" x14ac:dyDescent="0.3">
      <c r="A2195" s="13" t="str">
        <f>Raw_Data!A2195</f>
        <v>EMP014</v>
      </c>
      <c r="B2195" s="13" t="str">
        <f>Raw_Data!B2195</f>
        <v>Neha Agarwal</v>
      </c>
      <c r="C2195" s="13" t="str">
        <f>Raw_Data!C2195</f>
        <v>Customer Support</v>
      </c>
      <c r="D2195" s="13" t="str">
        <f>Raw_Data!D2195</f>
        <v>Support Executive</v>
      </c>
      <c r="E2195" s="13" t="str">
        <f>Raw_Data!E2195</f>
        <v>Kolkata</v>
      </c>
      <c r="F2195" s="13" t="str">
        <f>Raw_Data!F2195</f>
        <v>Ritu Ghosh</v>
      </c>
      <c r="G2195" s="14">
        <f>DATE(VALUE(RIGHT(Raw_Data!G2195,4)),VALUE(MID(Raw_Data!G2195,4,2)),VALUE(LEFT(Raw_Data!G2195,2)))</f>
        <v>46240</v>
      </c>
      <c r="H2195" s="13" t="str">
        <f t="shared" si="136"/>
        <v>Aug-2026</v>
      </c>
      <c r="I2195" s="13" t="str">
        <f t="shared" si="137"/>
        <v>Thu</v>
      </c>
      <c r="J2195" s="13" t="str">
        <f>Raw_Data!H2195</f>
        <v>Present</v>
      </c>
      <c r="K2195" s="15">
        <f>IF(Raw_Data!I2195="","",TIMEVALUE(Raw_Data!I2195))</f>
        <v>0.38750000000000001</v>
      </c>
      <c r="L2195" s="15">
        <f>IF(Raw_Data!J2195="","",TIMEVALUE(Raw_Data!J2195))</f>
        <v>0.6958333333333333</v>
      </c>
      <c r="M2195" s="13">
        <f>Raw_Data!K2195</f>
        <v>7.4</v>
      </c>
      <c r="N2195" s="13">
        <f>Raw_Data!L2195</f>
        <v>28</v>
      </c>
      <c r="O2195" s="13">
        <f>Raw_Data!M2195</f>
        <v>28</v>
      </c>
      <c r="P2195" s="13">
        <f t="shared" si="138"/>
        <v>0</v>
      </c>
      <c r="Q2195" s="13">
        <f>Raw_Data!O2195</f>
        <v>28</v>
      </c>
      <c r="R2195" s="16">
        <f t="shared" si="139"/>
        <v>100</v>
      </c>
      <c r="S2195" s="16">
        <f>Raw_Data!Q2195</f>
        <v>100</v>
      </c>
      <c r="T2195" s="17">
        <f>Raw_Data!R2195</f>
        <v>0</v>
      </c>
      <c r="U2195" s="13" t="str">
        <f>Raw_Data!S2195</f>
        <v>Low</v>
      </c>
      <c r="V2195" s="13" t="str">
        <f>Raw_Data!T2195</f>
        <v>Closed</v>
      </c>
    </row>
    <row r="2196" spans="1:22" x14ac:dyDescent="0.3">
      <c r="A2196" s="13" t="str">
        <f>Raw_Data!A2196</f>
        <v>EMP015</v>
      </c>
      <c r="B2196" s="13" t="str">
        <f>Raw_Data!B2196</f>
        <v>Siddharth Roy</v>
      </c>
      <c r="C2196" s="13" t="str">
        <f>Raw_Data!C2196</f>
        <v>Customer Support</v>
      </c>
      <c r="D2196" s="13" t="str">
        <f>Raw_Data!D2196</f>
        <v>Senior Executive</v>
      </c>
      <c r="E2196" s="13" t="str">
        <f>Raw_Data!E2196</f>
        <v>Kolkata</v>
      </c>
      <c r="F2196" s="13" t="str">
        <f>Raw_Data!F2196</f>
        <v>Ritu Ghosh</v>
      </c>
      <c r="G2196" s="14">
        <f>DATE(VALUE(RIGHT(Raw_Data!G2196,4)),VALUE(MID(Raw_Data!G2196,4,2)),VALUE(LEFT(Raw_Data!G2196,2)))</f>
        <v>46240</v>
      </c>
      <c r="H2196" s="13" t="str">
        <f t="shared" si="136"/>
        <v>Aug-2026</v>
      </c>
      <c r="I2196" s="13" t="str">
        <f t="shared" si="137"/>
        <v>Thu</v>
      </c>
      <c r="J2196" s="13" t="str">
        <f>Raw_Data!H2196</f>
        <v>Present</v>
      </c>
      <c r="K2196" s="15">
        <f>IF(Raw_Data!I2196="","",TIMEVALUE(Raw_Data!I2196))</f>
        <v>0.42708333333333331</v>
      </c>
      <c r="L2196" s="15">
        <f>IF(Raw_Data!J2196="","",TIMEVALUE(Raw_Data!J2196))</f>
        <v>0.73750000000000004</v>
      </c>
      <c r="M2196" s="13">
        <f>Raw_Data!K2196</f>
        <v>7.46</v>
      </c>
      <c r="N2196" s="13">
        <f>Raw_Data!L2196</f>
        <v>28</v>
      </c>
      <c r="O2196" s="13">
        <f>Raw_Data!M2196</f>
        <v>25</v>
      </c>
      <c r="P2196" s="13">
        <f t="shared" si="138"/>
        <v>3</v>
      </c>
      <c r="Q2196" s="13">
        <f>Raw_Data!O2196</f>
        <v>28</v>
      </c>
      <c r="R2196" s="16">
        <f t="shared" si="139"/>
        <v>89.285714285714292</v>
      </c>
      <c r="S2196" s="16">
        <f>Raw_Data!Q2196</f>
        <v>89.3</v>
      </c>
      <c r="T2196" s="17">
        <f>Raw_Data!R2196</f>
        <v>0</v>
      </c>
      <c r="U2196" s="13" t="str">
        <f>Raw_Data!S2196</f>
        <v>Medium</v>
      </c>
      <c r="V2196" s="13" t="str">
        <f>Raw_Data!T2196</f>
        <v>In Progress</v>
      </c>
    </row>
    <row r="2197" spans="1:22" x14ac:dyDescent="0.3">
      <c r="A2197" s="13" t="str">
        <f>Raw_Data!A2197</f>
        <v>EMP016</v>
      </c>
      <c r="B2197" s="13" t="str">
        <f>Raw_Data!B2197</f>
        <v>Pooja Saha</v>
      </c>
      <c r="C2197" s="13" t="str">
        <f>Raw_Data!C2197</f>
        <v>Operations</v>
      </c>
      <c r="D2197" s="13" t="str">
        <f>Raw_Data!D2197</f>
        <v>Process Executive</v>
      </c>
      <c r="E2197" s="13" t="str">
        <f>Raw_Data!E2197</f>
        <v>Durgapur</v>
      </c>
      <c r="F2197" s="13" t="str">
        <f>Raw_Data!F2197</f>
        <v>Amit Roy</v>
      </c>
      <c r="G2197" s="14">
        <f>DATE(VALUE(RIGHT(Raw_Data!G2197,4)),VALUE(MID(Raw_Data!G2197,4,2)),VALUE(LEFT(Raw_Data!G2197,2)))</f>
        <v>46240</v>
      </c>
      <c r="H2197" s="13" t="str">
        <f t="shared" si="136"/>
        <v>Aug-2026</v>
      </c>
      <c r="I2197" s="13" t="str">
        <f t="shared" si="137"/>
        <v>Thu</v>
      </c>
      <c r="J2197" s="13" t="str">
        <f>Raw_Data!H2197</f>
        <v>Present</v>
      </c>
      <c r="K2197" s="15">
        <f>IF(Raw_Data!I2197="","",TIMEVALUE(Raw_Data!I2197))</f>
        <v>0.37777777777777777</v>
      </c>
      <c r="L2197" s="15">
        <f>IF(Raw_Data!J2197="","",TIMEVALUE(Raw_Data!J2197))</f>
        <v>0.68402777777777779</v>
      </c>
      <c r="M2197" s="13">
        <f>Raw_Data!K2197</f>
        <v>7.36</v>
      </c>
      <c r="N2197" s="13">
        <f>Raw_Data!L2197</f>
        <v>20</v>
      </c>
      <c r="O2197" s="13">
        <f>Raw_Data!M2197</f>
        <v>18</v>
      </c>
      <c r="P2197" s="13">
        <f t="shared" si="138"/>
        <v>2</v>
      </c>
      <c r="Q2197" s="13">
        <f>Raw_Data!O2197</f>
        <v>20</v>
      </c>
      <c r="R2197" s="16">
        <f t="shared" si="139"/>
        <v>90</v>
      </c>
      <c r="S2197" s="16">
        <f>Raw_Data!Q2197</f>
        <v>90</v>
      </c>
      <c r="T2197" s="17">
        <f>Raw_Data!R2197</f>
        <v>0</v>
      </c>
      <c r="U2197" s="13" t="str">
        <f>Raw_Data!S2197</f>
        <v>Medium</v>
      </c>
      <c r="V2197" s="13" t="str">
        <f>Raw_Data!T2197</f>
        <v>In Progress</v>
      </c>
    </row>
    <row r="2198" spans="1:22" x14ac:dyDescent="0.3">
      <c r="A2198" s="13" t="str">
        <f>Raw_Data!A2198</f>
        <v>EMP017</v>
      </c>
      <c r="B2198" s="13" t="str">
        <f>Raw_Data!B2198</f>
        <v>Abhishek Paul</v>
      </c>
      <c r="C2198" s="13" t="str">
        <f>Raw_Data!C2198</f>
        <v>Operations</v>
      </c>
      <c r="D2198" s="13" t="str">
        <f>Raw_Data!D2198</f>
        <v>Process Executive</v>
      </c>
      <c r="E2198" s="13" t="str">
        <f>Raw_Data!E2198</f>
        <v>Durgapur</v>
      </c>
      <c r="F2198" s="13" t="str">
        <f>Raw_Data!F2198</f>
        <v>Amit Roy</v>
      </c>
      <c r="G2198" s="14">
        <f>DATE(VALUE(RIGHT(Raw_Data!G2198,4)),VALUE(MID(Raw_Data!G2198,4,2)),VALUE(LEFT(Raw_Data!G2198,2)))</f>
        <v>46240</v>
      </c>
      <c r="H2198" s="13" t="str">
        <f t="shared" si="136"/>
        <v>Aug-2026</v>
      </c>
      <c r="I2198" s="13" t="str">
        <f t="shared" si="137"/>
        <v>Thu</v>
      </c>
      <c r="J2198" s="13" t="str">
        <f>Raw_Data!H2198</f>
        <v>Present</v>
      </c>
      <c r="K2198" s="15">
        <f>IF(Raw_Data!I2198="","",TIMEVALUE(Raw_Data!I2198))</f>
        <v>0.38124999999999998</v>
      </c>
      <c r="L2198" s="15">
        <f>IF(Raw_Data!J2198="","",TIMEVALUE(Raw_Data!J2198))</f>
        <v>0.68402777777777779</v>
      </c>
      <c r="M2198" s="13">
        <f>Raw_Data!K2198</f>
        <v>7.28</v>
      </c>
      <c r="N2198" s="13">
        <f>Raw_Data!L2198</f>
        <v>21</v>
      </c>
      <c r="O2198" s="13">
        <f>Raw_Data!M2198</f>
        <v>21</v>
      </c>
      <c r="P2198" s="13">
        <f t="shared" si="138"/>
        <v>0</v>
      </c>
      <c r="Q2198" s="13">
        <f>Raw_Data!O2198</f>
        <v>21</v>
      </c>
      <c r="R2198" s="16">
        <f t="shared" si="139"/>
        <v>100</v>
      </c>
      <c r="S2198" s="16">
        <f>Raw_Data!Q2198</f>
        <v>100</v>
      </c>
      <c r="T2198" s="17">
        <f>Raw_Data!R2198</f>
        <v>0</v>
      </c>
      <c r="U2198" s="13" t="str">
        <f>Raw_Data!S2198</f>
        <v>Low</v>
      </c>
      <c r="V2198" s="13" t="str">
        <f>Raw_Data!T2198</f>
        <v>Closed</v>
      </c>
    </row>
    <row r="2199" spans="1:22" x14ac:dyDescent="0.3">
      <c r="A2199" s="13" t="str">
        <f>Raw_Data!A2199</f>
        <v>EMP018</v>
      </c>
      <c r="B2199" s="13" t="str">
        <f>Raw_Data!B2199</f>
        <v>Nandini Ghosh</v>
      </c>
      <c r="C2199" s="13" t="str">
        <f>Raw_Data!C2199</f>
        <v>Finance</v>
      </c>
      <c r="D2199" s="13" t="str">
        <f>Raw_Data!D2199</f>
        <v>Finance Executive</v>
      </c>
      <c r="E2199" s="13" t="str">
        <f>Raw_Data!E2199</f>
        <v>Durgapur</v>
      </c>
      <c r="F2199" s="13" t="str">
        <f>Raw_Data!F2199</f>
        <v>Neha Sen</v>
      </c>
      <c r="G2199" s="14">
        <f>DATE(VALUE(RIGHT(Raw_Data!G2199,4)),VALUE(MID(Raw_Data!G2199,4,2)),VALUE(LEFT(Raw_Data!G2199,2)))</f>
        <v>46240</v>
      </c>
      <c r="H2199" s="13" t="str">
        <f t="shared" si="136"/>
        <v>Aug-2026</v>
      </c>
      <c r="I2199" s="13" t="str">
        <f t="shared" si="137"/>
        <v>Thu</v>
      </c>
      <c r="J2199" s="13" t="str">
        <f>Raw_Data!H2199</f>
        <v>Present</v>
      </c>
      <c r="K2199" s="15">
        <f>IF(Raw_Data!I2199="","",TIMEVALUE(Raw_Data!I2199))</f>
        <v>0.42638888888888887</v>
      </c>
      <c r="L2199" s="15">
        <f>IF(Raw_Data!J2199="","",TIMEVALUE(Raw_Data!J2199))</f>
        <v>0.76180555555555551</v>
      </c>
      <c r="M2199" s="13">
        <f>Raw_Data!K2199</f>
        <v>8.06</v>
      </c>
      <c r="N2199" s="13">
        <f>Raw_Data!L2199</f>
        <v>11</v>
      </c>
      <c r="O2199" s="13">
        <f>Raw_Data!M2199</f>
        <v>10</v>
      </c>
      <c r="P2199" s="13">
        <f t="shared" si="138"/>
        <v>1</v>
      </c>
      <c r="Q2199" s="13">
        <f>Raw_Data!O2199</f>
        <v>11</v>
      </c>
      <c r="R2199" s="16">
        <f t="shared" si="139"/>
        <v>90.909090909090907</v>
      </c>
      <c r="S2199" s="16">
        <f>Raw_Data!Q2199</f>
        <v>90.9</v>
      </c>
      <c r="T2199" s="17">
        <f>Raw_Data!R2199</f>
        <v>0.06</v>
      </c>
      <c r="U2199" s="13" t="str">
        <f>Raw_Data!S2199</f>
        <v>Medium</v>
      </c>
      <c r="V2199" s="13" t="str">
        <f>Raw_Data!T2199</f>
        <v>In Progress</v>
      </c>
    </row>
    <row r="2200" spans="1:22" x14ac:dyDescent="0.3">
      <c r="A2200" s="13" t="str">
        <f>Raw_Data!A2200</f>
        <v>EMP019</v>
      </c>
      <c r="B2200" s="13" t="str">
        <f>Raw_Data!B2200</f>
        <v>Manish Kumar</v>
      </c>
      <c r="C2200" s="13" t="str">
        <f>Raw_Data!C2200</f>
        <v>Sales</v>
      </c>
      <c r="D2200" s="13" t="str">
        <f>Raw_Data!D2200</f>
        <v>Sales Executive</v>
      </c>
      <c r="E2200" s="13" t="str">
        <f>Raw_Data!E2200</f>
        <v>Durgapur</v>
      </c>
      <c r="F2200" s="13" t="str">
        <f>Raw_Data!F2200</f>
        <v>Sourav Das</v>
      </c>
      <c r="G2200" s="14">
        <f>DATE(VALUE(RIGHT(Raw_Data!G2200,4)),VALUE(MID(Raw_Data!G2200,4,2)),VALUE(LEFT(Raw_Data!G2200,2)))</f>
        <v>46240</v>
      </c>
      <c r="H2200" s="13" t="str">
        <f t="shared" si="136"/>
        <v>Aug-2026</v>
      </c>
      <c r="I2200" s="13" t="str">
        <f t="shared" si="137"/>
        <v>Thu</v>
      </c>
      <c r="J2200" s="13" t="str">
        <f>Raw_Data!H2200</f>
        <v>Present</v>
      </c>
      <c r="K2200" s="15">
        <f>IF(Raw_Data!I2200="","",TIMEVALUE(Raw_Data!I2200))</f>
        <v>0.38124999999999998</v>
      </c>
      <c r="L2200" s="15">
        <f>IF(Raw_Data!J2200="","",TIMEVALUE(Raw_Data!J2200))</f>
        <v>0.74791666666666667</v>
      </c>
      <c r="M2200" s="13">
        <f>Raw_Data!K2200</f>
        <v>8.8000000000000007</v>
      </c>
      <c r="N2200" s="13">
        <f>Raw_Data!L2200</f>
        <v>19</v>
      </c>
      <c r="O2200" s="13">
        <f>Raw_Data!M2200</f>
        <v>14</v>
      </c>
      <c r="P2200" s="13">
        <f t="shared" si="138"/>
        <v>5</v>
      </c>
      <c r="Q2200" s="13">
        <f>Raw_Data!O2200</f>
        <v>19</v>
      </c>
      <c r="R2200" s="16">
        <f t="shared" si="139"/>
        <v>73.68421052631578</v>
      </c>
      <c r="S2200" s="16">
        <f>Raw_Data!Q2200</f>
        <v>73.7</v>
      </c>
      <c r="T2200" s="17">
        <f>Raw_Data!R2200</f>
        <v>0.8</v>
      </c>
      <c r="U2200" s="13" t="str">
        <f>Raw_Data!S2200</f>
        <v>Medium</v>
      </c>
      <c r="V2200" s="13" t="str">
        <f>Raw_Data!T2200</f>
        <v>Pending</v>
      </c>
    </row>
    <row r="2201" spans="1:22" x14ac:dyDescent="0.3">
      <c r="A2201" s="13" t="str">
        <f>Raw_Data!A2201</f>
        <v>EMP020</v>
      </c>
      <c r="B2201" s="13" t="str">
        <f>Raw_Data!B2201</f>
        <v>Riya Chatterjee</v>
      </c>
      <c r="C2201" s="13" t="str">
        <f>Raw_Data!C2201</f>
        <v>Customer Support</v>
      </c>
      <c r="D2201" s="13" t="str">
        <f>Raw_Data!D2201</f>
        <v>Support Executive</v>
      </c>
      <c r="E2201" s="13" t="str">
        <f>Raw_Data!E2201</f>
        <v>Durgapur</v>
      </c>
      <c r="F2201" s="13" t="str">
        <f>Raw_Data!F2201</f>
        <v>Ritu Ghosh</v>
      </c>
      <c r="G2201" s="14">
        <f>DATE(VALUE(RIGHT(Raw_Data!G2201,4)),VALUE(MID(Raw_Data!G2201,4,2)),VALUE(LEFT(Raw_Data!G2201,2)))</f>
        <v>46240</v>
      </c>
      <c r="H2201" s="13" t="str">
        <f t="shared" si="136"/>
        <v>Aug-2026</v>
      </c>
      <c r="I2201" s="13" t="str">
        <f t="shared" si="137"/>
        <v>Thu</v>
      </c>
      <c r="J2201" s="13" t="str">
        <f>Raw_Data!H2201</f>
        <v>Present</v>
      </c>
      <c r="K2201" s="15">
        <f>IF(Raw_Data!I2201="","",TIMEVALUE(Raw_Data!I2201))</f>
        <v>0.37638888888888888</v>
      </c>
      <c r="L2201" s="15">
        <f>IF(Raw_Data!J2201="","",TIMEVALUE(Raw_Data!J2201))</f>
        <v>0.68194444444444446</v>
      </c>
      <c r="M2201" s="13">
        <f>Raw_Data!K2201</f>
        <v>7.34</v>
      </c>
      <c r="N2201" s="13">
        <f>Raw_Data!L2201</f>
        <v>30</v>
      </c>
      <c r="O2201" s="13">
        <f>Raw_Data!M2201</f>
        <v>30</v>
      </c>
      <c r="P2201" s="13">
        <f t="shared" si="138"/>
        <v>0</v>
      </c>
      <c r="Q2201" s="13">
        <f>Raw_Data!O2201</f>
        <v>30</v>
      </c>
      <c r="R2201" s="16">
        <f t="shared" si="139"/>
        <v>100</v>
      </c>
      <c r="S2201" s="16">
        <f>Raw_Data!Q2201</f>
        <v>100</v>
      </c>
      <c r="T2201" s="17">
        <f>Raw_Data!R2201</f>
        <v>0</v>
      </c>
      <c r="U2201" s="13" t="str">
        <f>Raw_Data!S2201</f>
        <v>Low</v>
      </c>
      <c r="V2201" s="13" t="str">
        <f>Raw_Data!T2201</f>
        <v>Closed</v>
      </c>
    </row>
    <row r="2202" spans="1:22" x14ac:dyDescent="0.3">
      <c r="A2202" s="13" t="str">
        <f>Raw_Data!A2202</f>
        <v>EMP001</v>
      </c>
      <c r="B2202" s="13" t="str">
        <f>Raw_Data!B2202</f>
        <v>Aarav Sharma</v>
      </c>
      <c r="C2202" s="13" t="str">
        <f>Raw_Data!C2202</f>
        <v>Operations</v>
      </c>
      <c r="D2202" s="13" t="str">
        <f>Raw_Data!D2202</f>
        <v>MIS Executive</v>
      </c>
      <c r="E2202" s="13" t="str">
        <f>Raw_Data!E2202</f>
        <v>Kolkata</v>
      </c>
      <c r="F2202" s="13" t="str">
        <f>Raw_Data!F2202</f>
        <v>Amit Roy</v>
      </c>
      <c r="G2202" s="14">
        <f>DATE(VALUE(RIGHT(Raw_Data!G2202,4)),VALUE(MID(Raw_Data!G2202,4,2)),VALUE(LEFT(Raw_Data!G2202,2)))</f>
        <v>46241</v>
      </c>
      <c r="H2202" s="13" t="str">
        <f t="shared" si="136"/>
        <v>Aug-2026</v>
      </c>
      <c r="I2202" s="13" t="str">
        <f t="shared" si="137"/>
        <v>Fri</v>
      </c>
      <c r="J2202" s="13" t="str">
        <f>Raw_Data!H2202</f>
        <v>Present</v>
      </c>
      <c r="K2202" s="15">
        <f>IF(Raw_Data!I2202="","",TIMEVALUE(Raw_Data!I2202))</f>
        <v>0.38124999999999998</v>
      </c>
      <c r="L2202" s="15">
        <f>IF(Raw_Data!J2202="","",TIMEVALUE(Raw_Data!J2202))</f>
        <v>0.7583333333333333</v>
      </c>
      <c r="M2202" s="13">
        <f>Raw_Data!K2202</f>
        <v>9.0500000000000007</v>
      </c>
      <c r="N2202" s="13">
        <f>Raw_Data!L2202</f>
        <v>22</v>
      </c>
      <c r="O2202" s="13">
        <f>Raw_Data!M2202</f>
        <v>21</v>
      </c>
      <c r="P2202" s="13">
        <f t="shared" si="138"/>
        <v>1</v>
      </c>
      <c r="Q2202" s="13">
        <f>Raw_Data!O2202</f>
        <v>22</v>
      </c>
      <c r="R2202" s="16">
        <f t="shared" si="139"/>
        <v>95.454545454545453</v>
      </c>
      <c r="S2202" s="16">
        <f>Raw_Data!Q2202</f>
        <v>95.5</v>
      </c>
      <c r="T2202" s="17">
        <f>Raw_Data!R2202</f>
        <v>1.05</v>
      </c>
      <c r="U2202" s="13" t="str">
        <f>Raw_Data!S2202</f>
        <v>Medium</v>
      </c>
      <c r="V2202" s="13" t="str">
        <f>Raw_Data!T2202</f>
        <v>In Progress</v>
      </c>
    </row>
    <row r="2203" spans="1:22" x14ac:dyDescent="0.3">
      <c r="A2203" s="13" t="str">
        <f>Raw_Data!A2203</f>
        <v>EMP002</v>
      </c>
      <c r="B2203" s="13" t="str">
        <f>Raw_Data!B2203</f>
        <v>Priya Singh</v>
      </c>
      <c r="C2203" s="13" t="str">
        <f>Raw_Data!C2203</f>
        <v>Operations</v>
      </c>
      <c r="D2203" s="13" t="str">
        <f>Raw_Data!D2203</f>
        <v>Process Executive</v>
      </c>
      <c r="E2203" s="13" t="str">
        <f>Raw_Data!E2203</f>
        <v>Kolkata</v>
      </c>
      <c r="F2203" s="13" t="str">
        <f>Raw_Data!F2203</f>
        <v>Amit Roy</v>
      </c>
      <c r="G2203" s="14">
        <f>DATE(VALUE(RIGHT(Raw_Data!G2203,4)),VALUE(MID(Raw_Data!G2203,4,2)),VALUE(LEFT(Raw_Data!G2203,2)))</f>
        <v>46241</v>
      </c>
      <c r="H2203" s="13" t="str">
        <f t="shared" si="136"/>
        <v>Aug-2026</v>
      </c>
      <c r="I2203" s="13" t="str">
        <f t="shared" si="137"/>
        <v>Fri</v>
      </c>
      <c r="J2203" s="13" t="str">
        <f>Raw_Data!H2203</f>
        <v>Present</v>
      </c>
      <c r="K2203" s="15">
        <f>IF(Raw_Data!I2203="","",TIMEVALUE(Raw_Data!I2203))</f>
        <v>0.42569444444444443</v>
      </c>
      <c r="L2203" s="15">
        <f>IF(Raw_Data!J2203="","",TIMEVALUE(Raw_Data!J2203))</f>
        <v>0.73750000000000004</v>
      </c>
      <c r="M2203" s="13">
        <f>Raw_Data!K2203</f>
        <v>7.49</v>
      </c>
      <c r="N2203" s="13">
        <f>Raw_Data!L2203</f>
        <v>16</v>
      </c>
      <c r="O2203" s="13">
        <f>Raw_Data!M2203</f>
        <v>14</v>
      </c>
      <c r="P2203" s="13">
        <f t="shared" si="138"/>
        <v>2</v>
      </c>
      <c r="Q2203" s="13">
        <f>Raw_Data!O2203</f>
        <v>16</v>
      </c>
      <c r="R2203" s="16">
        <f t="shared" si="139"/>
        <v>87.5</v>
      </c>
      <c r="S2203" s="16">
        <f>Raw_Data!Q2203</f>
        <v>87.5</v>
      </c>
      <c r="T2203" s="17">
        <f>Raw_Data!R2203</f>
        <v>0</v>
      </c>
      <c r="U2203" s="13" t="str">
        <f>Raw_Data!S2203</f>
        <v>Medium</v>
      </c>
      <c r="V2203" s="13" t="str">
        <f>Raw_Data!T2203</f>
        <v>In Progress</v>
      </c>
    </row>
    <row r="2204" spans="1:22" x14ac:dyDescent="0.3">
      <c r="A2204" s="13" t="str">
        <f>Raw_Data!A2204</f>
        <v>EMP003</v>
      </c>
      <c r="B2204" s="13" t="str">
        <f>Raw_Data!B2204</f>
        <v>Rahul Verma</v>
      </c>
      <c r="C2204" s="13" t="str">
        <f>Raw_Data!C2204</f>
        <v>Operations</v>
      </c>
      <c r="D2204" s="13" t="str">
        <f>Raw_Data!D2204</f>
        <v>Process Executive</v>
      </c>
      <c r="E2204" s="13" t="str">
        <f>Raw_Data!E2204</f>
        <v>Kolkata</v>
      </c>
      <c r="F2204" s="13" t="str">
        <f>Raw_Data!F2204</f>
        <v>Amit Roy</v>
      </c>
      <c r="G2204" s="14">
        <f>DATE(VALUE(RIGHT(Raw_Data!G2204,4)),VALUE(MID(Raw_Data!G2204,4,2)),VALUE(LEFT(Raw_Data!G2204,2)))</f>
        <v>46241</v>
      </c>
      <c r="H2204" s="13" t="str">
        <f t="shared" si="136"/>
        <v>Aug-2026</v>
      </c>
      <c r="I2204" s="13" t="str">
        <f t="shared" si="137"/>
        <v>Fri</v>
      </c>
      <c r="J2204" s="13" t="str">
        <f>Raw_Data!H2204</f>
        <v>Late</v>
      </c>
      <c r="K2204" s="15">
        <f>IF(Raw_Data!I2204="","",TIMEVALUE(Raw_Data!I2204))</f>
        <v>0.43611111111111112</v>
      </c>
      <c r="L2204" s="15">
        <f>IF(Raw_Data!J2204="","",TIMEVALUE(Raw_Data!J2204))</f>
        <v>0.78333333333333333</v>
      </c>
      <c r="M2204" s="13">
        <f>Raw_Data!K2204</f>
        <v>8.34</v>
      </c>
      <c r="N2204" s="13">
        <f>Raw_Data!L2204</f>
        <v>14</v>
      </c>
      <c r="O2204" s="13">
        <f>Raw_Data!M2204</f>
        <v>9</v>
      </c>
      <c r="P2204" s="13">
        <f t="shared" si="138"/>
        <v>5</v>
      </c>
      <c r="Q2204" s="13">
        <f>Raw_Data!O2204</f>
        <v>14</v>
      </c>
      <c r="R2204" s="16">
        <f t="shared" si="139"/>
        <v>64.285714285714292</v>
      </c>
      <c r="S2204" s="16">
        <f>Raw_Data!Q2204</f>
        <v>64.3</v>
      </c>
      <c r="T2204" s="17">
        <f>Raw_Data!R2204</f>
        <v>0.34</v>
      </c>
      <c r="U2204" s="13" t="str">
        <f>Raw_Data!S2204</f>
        <v>Low</v>
      </c>
      <c r="V2204" s="13" t="str">
        <f>Raw_Data!T2204</f>
        <v>Pending</v>
      </c>
    </row>
    <row r="2205" spans="1:22" x14ac:dyDescent="0.3">
      <c r="A2205" s="13" t="str">
        <f>Raw_Data!A2205</f>
        <v>EMP004</v>
      </c>
      <c r="B2205" s="13" t="str">
        <f>Raw_Data!B2205</f>
        <v>Sneha Das</v>
      </c>
      <c r="C2205" s="13" t="str">
        <f>Raw_Data!C2205</f>
        <v>Operations</v>
      </c>
      <c r="D2205" s="13" t="str">
        <f>Raw_Data!D2205</f>
        <v>Senior Executive</v>
      </c>
      <c r="E2205" s="13" t="str">
        <f>Raw_Data!E2205</f>
        <v>Kolkata</v>
      </c>
      <c r="F2205" s="13" t="str">
        <f>Raw_Data!F2205</f>
        <v>Amit Roy</v>
      </c>
      <c r="G2205" s="14">
        <f>DATE(VALUE(RIGHT(Raw_Data!G2205,4)),VALUE(MID(Raw_Data!G2205,4,2)),VALUE(LEFT(Raw_Data!G2205,2)))</f>
        <v>46241</v>
      </c>
      <c r="H2205" s="13" t="str">
        <f t="shared" si="136"/>
        <v>Aug-2026</v>
      </c>
      <c r="I2205" s="13" t="str">
        <f t="shared" si="137"/>
        <v>Fri</v>
      </c>
      <c r="J2205" s="13" t="str">
        <f>Raw_Data!H2205</f>
        <v>Present</v>
      </c>
      <c r="K2205" s="15">
        <f>IF(Raw_Data!I2205="","",TIMEVALUE(Raw_Data!I2205))</f>
        <v>0.37569444444444444</v>
      </c>
      <c r="L2205" s="15">
        <f>IF(Raw_Data!J2205="","",TIMEVALUE(Raw_Data!J2205))</f>
        <v>0.67847222222222225</v>
      </c>
      <c r="M2205" s="13">
        <f>Raw_Data!K2205</f>
        <v>7.28</v>
      </c>
      <c r="N2205" s="13">
        <f>Raw_Data!L2205</f>
        <v>26</v>
      </c>
      <c r="O2205" s="13">
        <f>Raw_Data!M2205</f>
        <v>20</v>
      </c>
      <c r="P2205" s="13">
        <f t="shared" si="138"/>
        <v>6</v>
      </c>
      <c r="Q2205" s="13">
        <f>Raw_Data!O2205</f>
        <v>26</v>
      </c>
      <c r="R2205" s="16">
        <f t="shared" si="139"/>
        <v>76.923076923076934</v>
      </c>
      <c r="S2205" s="16">
        <f>Raw_Data!Q2205</f>
        <v>76.900000000000006</v>
      </c>
      <c r="T2205" s="17">
        <f>Raw_Data!R2205</f>
        <v>0</v>
      </c>
      <c r="U2205" s="13" t="str">
        <f>Raw_Data!S2205</f>
        <v>Medium</v>
      </c>
      <c r="V2205" s="13" t="str">
        <f>Raw_Data!T2205</f>
        <v>Pending</v>
      </c>
    </row>
    <row r="2206" spans="1:22" x14ac:dyDescent="0.3">
      <c r="A2206" s="13" t="str">
        <f>Raw_Data!A2206</f>
        <v>EMP005</v>
      </c>
      <c r="B2206" s="13" t="str">
        <f>Raw_Data!B2206</f>
        <v>Vikram Patel</v>
      </c>
      <c r="C2206" s="13" t="str">
        <f>Raw_Data!C2206</f>
        <v>Operations</v>
      </c>
      <c r="D2206" s="13" t="str">
        <f>Raw_Data!D2206</f>
        <v>Process Executive</v>
      </c>
      <c r="E2206" s="13" t="str">
        <f>Raw_Data!E2206</f>
        <v>Kolkata</v>
      </c>
      <c r="F2206" s="13" t="str">
        <f>Raw_Data!F2206</f>
        <v>Amit Roy</v>
      </c>
      <c r="G2206" s="14">
        <f>DATE(VALUE(RIGHT(Raw_Data!G2206,4)),VALUE(MID(Raw_Data!G2206,4,2)),VALUE(LEFT(Raw_Data!G2206,2)))</f>
        <v>46241</v>
      </c>
      <c r="H2206" s="13" t="str">
        <f t="shared" si="136"/>
        <v>Aug-2026</v>
      </c>
      <c r="I2206" s="13" t="str">
        <f t="shared" si="137"/>
        <v>Fri</v>
      </c>
      <c r="J2206" s="13" t="str">
        <f>Raw_Data!H2206</f>
        <v>Present</v>
      </c>
      <c r="K2206" s="15">
        <f>IF(Raw_Data!I2206="","",TIMEVALUE(Raw_Data!I2206))</f>
        <v>0.4236111111111111</v>
      </c>
      <c r="L2206" s="15">
        <f>IF(Raw_Data!J2206="","",TIMEVALUE(Raw_Data!J2206))</f>
        <v>0.7680555555555556</v>
      </c>
      <c r="M2206" s="13">
        <f>Raw_Data!K2206</f>
        <v>8.2799999999999994</v>
      </c>
      <c r="N2206" s="13">
        <f>Raw_Data!L2206</f>
        <v>20</v>
      </c>
      <c r="O2206" s="13">
        <f>Raw_Data!M2206</f>
        <v>20</v>
      </c>
      <c r="P2206" s="13">
        <f t="shared" si="138"/>
        <v>0</v>
      </c>
      <c r="Q2206" s="13">
        <f>Raw_Data!O2206</f>
        <v>20</v>
      </c>
      <c r="R2206" s="16">
        <f t="shared" si="139"/>
        <v>100</v>
      </c>
      <c r="S2206" s="16">
        <f>Raw_Data!Q2206</f>
        <v>100</v>
      </c>
      <c r="T2206" s="17">
        <f>Raw_Data!R2206</f>
        <v>0.28000000000000003</v>
      </c>
      <c r="U2206" s="13" t="str">
        <f>Raw_Data!S2206</f>
        <v>Low</v>
      </c>
      <c r="V2206" s="13" t="str">
        <f>Raw_Data!T2206</f>
        <v>Closed</v>
      </c>
    </row>
    <row r="2207" spans="1:22" x14ac:dyDescent="0.3">
      <c r="A2207" s="13" t="str">
        <f>Raw_Data!A2207</f>
        <v>EMP006</v>
      </c>
      <c r="B2207" s="13" t="str">
        <f>Raw_Data!B2207</f>
        <v>Ananya Gupta</v>
      </c>
      <c r="C2207" s="13" t="str">
        <f>Raw_Data!C2207</f>
        <v>Finance</v>
      </c>
      <c r="D2207" s="13" t="str">
        <f>Raw_Data!D2207</f>
        <v>Finance Executive</v>
      </c>
      <c r="E2207" s="13" t="str">
        <f>Raw_Data!E2207</f>
        <v>Kolkata</v>
      </c>
      <c r="F2207" s="13" t="str">
        <f>Raw_Data!F2207</f>
        <v>Neha Sen</v>
      </c>
      <c r="G2207" s="14">
        <f>DATE(VALUE(RIGHT(Raw_Data!G2207,4)),VALUE(MID(Raw_Data!G2207,4,2)),VALUE(LEFT(Raw_Data!G2207,2)))</f>
        <v>46241</v>
      </c>
      <c r="H2207" s="13" t="str">
        <f t="shared" si="136"/>
        <v>Aug-2026</v>
      </c>
      <c r="I2207" s="13" t="str">
        <f t="shared" si="137"/>
        <v>Fri</v>
      </c>
      <c r="J2207" s="13" t="str">
        <f>Raw_Data!H2207</f>
        <v>Present</v>
      </c>
      <c r="K2207" s="15">
        <f>IF(Raw_Data!I2207="","",TIMEVALUE(Raw_Data!I2207))</f>
        <v>0.4236111111111111</v>
      </c>
      <c r="L2207" s="15">
        <f>IF(Raw_Data!J2207="","",TIMEVALUE(Raw_Data!J2207))</f>
        <v>0.81944444444444442</v>
      </c>
      <c r="M2207" s="13">
        <f>Raw_Data!K2207</f>
        <v>9.5</v>
      </c>
      <c r="N2207" s="13">
        <f>Raw_Data!L2207</f>
        <v>16</v>
      </c>
      <c r="O2207" s="13">
        <f>Raw_Data!M2207</f>
        <v>12</v>
      </c>
      <c r="P2207" s="13">
        <f t="shared" si="138"/>
        <v>4</v>
      </c>
      <c r="Q2207" s="13">
        <f>Raw_Data!O2207</f>
        <v>16</v>
      </c>
      <c r="R2207" s="16">
        <f t="shared" si="139"/>
        <v>75</v>
      </c>
      <c r="S2207" s="16">
        <f>Raw_Data!Q2207</f>
        <v>75</v>
      </c>
      <c r="T2207" s="17">
        <f>Raw_Data!R2207</f>
        <v>1.5</v>
      </c>
      <c r="U2207" s="13" t="str">
        <f>Raw_Data!S2207</f>
        <v>High</v>
      </c>
      <c r="V2207" s="13" t="str">
        <f>Raw_Data!T2207</f>
        <v>Pending</v>
      </c>
    </row>
    <row r="2208" spans="1:22" x14ac:dyDescent="0.3">
      <c r="A2208" s="13" t="str">
        <f>Raw_Data!A2208</f>
        <v>EMP007</v>
      </c>
      <c r="B2208" s="13" t="str">
        <f>Raw_Data!B2208</f>
        <v>Rohan Mehta</v>
      </c>
      <c r="C2208" s="13" t="str">
        <f>Raw_Data!C2208</f>
        <v>Finance</v>
      </c>
      <c r="D2208" s="13" t="str">
        <f>Raw_Data!D2208</f>
        <v>Accounts Executive</v>
      </c>
      <c r="E2208" s="13" t="str">
        <f>Raw_Data!E2208</f>
        <v>Kolkata</v>
      </c>
      <c r="F2208" s="13" t="str">
        <f>Raw_Data!F2208</f>
        <v>Neha Sen</v>
      </c>
      <c r="G2208" s="14">
        <f>DATE(VALUE(RIGHT(Raw_Data!G2208,4)),VALUE(MID(Raw_Data!G2208,4,2)),VALUE(LEFT(Raw_Data!G2208,2)))</f>
        <v>46241</v>
      </c>
      <c r="H2208" s="13" t="str">
        <f t="shared" si="136"/>
        <v>Aug-2026</v>
      </c>
      <c r="I2208" s="13" t="str">
        <f t="shared" si="137"/>
        <v>Fri</v>
      </c>
      <c r="J2208" s="13" t="str">
        <f>Raw_Data!H2208</f>
        <v>Present</v>
      </c>
      <c r="K2208" s="15">
        <f>IF(Raw_Data!I2208="","",TIMEVALUE(Raw_Data!I2208))</f>
        <v>0.3840277777777778</v>
      </c>
      <c r="L2208" s="15">
        <f>IF(Raw_Data!J2208="","",TIMEVALUE(Raw_Data!J2208))</f>
        <v>0.69305555555555554</v>
      </c>
      <c r="M2208" s="13">
        <f>Raw_Data!K2208</f>
        <v>7.42</v>
      </c>
      <c r="N2208" s="13">
        <f>Raw_Data!L2208</f>
        <v>5</v>
      </c>
      <c r="O2208" s="13">
        <f>Raw_Data!M2208</f>
        <v>5</v>
      </c>
      <c r="P2208" s="13">
        <f t="shared" si="138"/>
        <v>0</v>
      </c>
      <c r="Q2208" s="13">
        <f>Raw_Data!O2208</f>
        <v>5</v>
      </c>
      <c r="R2208" s="16">
        <f t="shared" si="139"/>
        <v>100</v>
      </c>
      <c r="S2208" s="16">
        <f>Raw_Data!Q2208</f>
        <v>100</v>
      </c>
      <c r="T2208" s="17">
        <f>Raw_Data!R2208</f>
        <v>0</v>
      </c>
      <c r="U2208" s="13" t="str">
        <f>Raw_Data!S2208</f>
        <v>Low</v>
      </c>
      <c r="V2208" s="13" t="str">
        <f>Raw_Data!T2208</f>
        <v>Closed</v>
      </c>
    </row>
    <row r="2209" spans="1:22" x14ac:dyDescent="0.3">
      <c r="A2209" s="13" t="str">
        <f>Raw_Data!A2209</f>
        <v>EMP008</v>
      </c>
      <c r="B2209" s="13" t="str">
        <f>Raw_Data!B2209</f>
        <v>Ishita Roy</v>
      </c>
      <c r="C2209" s="13" t="str">
        <f>Raw_Data!C2209</f>
        <v>Finance</v>
      </c>
      <c r="D2209" s="13" t="str">
        <f>Raw_Data!D2209</f>
        <v>Finance Executive</v>
      </c>
      <c r="E2209" s="13" t="str">
        <f>Raw_Data!E2209</f>
        <v>Kolkata</v>
      </c>
      <c r="F2209" s="13" t="str">
        <f>Raw_Data!F2209</f>
        <v>Neha Sen</v>
      </c>
      <c r="G2209" s="14">
        <f>DATE(VALUE(RIGHT(Raw_Data!G2209,4)),VALUE(MID(Raw_Data!G2209,4,2)),VALUE(LEFT(Raw_Data!G2209,2)))</f>
        <v>46241</v>
      </c>
      <c r="H2209" s="13" t="str">
        <f t="shared" si="136"/>
        <v>Aug-2026</v>
      </c>
      <c r="I2209" s="13" t="str">
        <f t="shared" si="137"/>
        <v>Fri</v>
      </c>
      <c r="J2209" s="13" t="str">
        <f>Raw_Data!H2209</f>
        <v>Present</v>
      </c>
      <c r="K2209" s="15">
        <f>IF(Raw_Data!I2209="","",TIMEVALUE(Raw_Data!I2209))</f>
        <v>0.37777777777777777</v>
      </c>
      <c r="L2209" s="15">
        <f>IF(Raw_Data!J2209="","",TIMEVALUE(Raw_Data!J2209))</f>
        <v>0.70138888888888884</v>
      </c>
      <c r="M2209" s="13">
        <f>Raw_Data!K2209</f>
        <v>7.78</v>
      </c>
      <c r="N2209" s="13">
        <f>Raw_Data!L2209</f>
        <v>6</v>
      </c>
      <c r="O2209" s="13">
        <f>Raw_Data!M2209</f>
        <v>6</v>
      </c>
      <c r="P2209" s="13">
        <f t="shared" si="138"/>
        <v>0</v>
      </c>
      <c r="Q2209" s="13">
        <f>Raw_Data!O2209</f>
        <v>6</v>
      </c>
      <c r="R2209" s="16">
        <f t="shared" si="139"/>
        <v>100</v>
      </c>
      <c r="S2209" s="16">
        <f>Raw_Data!Q2209</f>
        <v>100</v>
      </c>
      <c r="T2209" s="17">
        <f>Raw_Data!R2209</f>
        <v>0</v>
      </c>
      <c r="U2209" s="13" t="str">
        <f>Raw_Data!S2209</f>
        <v>Low</v>
      </c>
      <c r="V2209" s="13" t="str">
        <f>Raw_Data!T2209</f>
        <v>Closed</v>
      </c>
    </row>
    <row r="2210" spans="1:22" x14ac:dyDescent="0.3">
      <c r="A2210" s="13" t="str">
        <f>Raw_Data!A2210</f>
        <v>EMP009</v>
      </c>
      <c r="B2210" s="13" t="str">
        <f>Raw_Data!B2210</f>
        <v>Arjun Nair</v>
      </c>
      <c r="C2210" s="13" t="str">
        <f>Raw_Data!C2210</f>
        <v>Sales</v>
      </c>
      <c r="D2210" s="13" t="str">
        <f>Raw_Data!D2210</f>
        <v>Sales Executive</v>
      </c>
      <c r="E2210" s="13" t="str">
        <f>Raw_Data!E2210</f>
        <v>Kolkata</v>
      </c>
      <c r="F2210" s="13" t="str">
        <f>Raw_Data!F2210</f>
        <v>Sourav Das</v>
      </c>
      <c r="G2210" s="14">
        <f>DATE(VALUE(RIGHT(Raw_Data!G2210,4)),VALUE(MID(Raw_Data!G2210,4,2)),VALUE(LEFT(Raw_Data!G2210,2)))</f>
        <v>46241</v>
      </c>
      <c r="H2210" s="13" t="str">
        <f t="shared" si="136"/>
        <v>Aug-2026</v>
      </c>
      <c r="I2210" s="13" t="str">
        <f t="shared" si="137"/>
        <v>Fri</v>
      </c>
      <c r="J2210" s="13" t="str">
        <f>Raw_Data!H2210</f>
        <v>Present</v>
      </c>
      <c r="K2210" s="15">
        <f>IF(Raw_Data!I2210="","",TIMEVALUE(Raw_Data!I2210))</f>
        <v>0.41736111111111113</v>
      </c>
      <c r="L2210" s="15">
        <f>IF(Raw_Data!J2210="","",TIMEVALUE(Raw_Data!J2210))</f>
        <v>0.7944444444444444</v>
      </c>
      <c r="M2210" s="13">
        <f>Raw_Data!K2210</f>
        <v>9.0500000000000007</v>
      </c>
      <c r="N2210" s="13">
        <f>Raw_Data!L2210</f>
        <v>12</v>
      </c>
      <c r="O2210" s="13">
        <f>Raw_Data!M2210</f>
        <v>11</v>
      </c>
      <c r="P2210" s="13">
        <f t="shared" si="138"/>
        <v>1</v>
      </c>
      <c r="Q2210" s="13">
        <f>Raw_Data!O2210</f>
        <v>12</v>
      </c>
      <c r="R2210" s="16">
        <f t="shared" si="139"/>
        <v>91.666666666666657</v>
      </c>
      <c r="S2210" s="16">
        <f>Raw_Data!Q2210</f>
        <v>91.7</v>
      </c>
      <c r="T2210" s="17">
        <f>Raw_Data!R2210</f>
        <v>1.05</v>
      </c>
      <c r="U2210" s="13" t="str">
        <f>Raw_Data!S2210</f>
        <v>Medium</v>
      </c>
      <c r="V2210" s="13" t="str">
        <f>Raw_Data!T2210</f>
        <v>In Progress</v>
      </c>
    </row>
    <row r="2211" spans="1:22" x14ac:dyDescent="0.3">
      <c r="A2211" s="13" t="str">
        <f>Raw_Data!A2211</f>
        <v>EMP010</v>
      </c>
      <c r="B2211" s="13" t="str">
        <f>Raw_Data!B2211</f>
        <v>Meera Kapoor</v>
      </c>
      <c r="C2211" s="13" t="str">
        <f>Raw_Data!C2211</f>
        <v>Sales</v>
      </c>
      <c r="D2211" s="13" t="str">
        <f>Raw_Data!D2211</f>
        <v>Sales Executive</v>
      </c>
      <c r="E2211" s="13" t="str">
        <f>Raw_Data!E2211</f>
        <v>Kolkata</v>
      </c>
      <c r="F2211" s="13" t="str">
        <f>Raw_Data!F2211</f>
        <v>Sourav Das</v>
      </c>
      <c r="G2211" s="14">
        <f>DATE(VALUE(RIGHT(Raw_Data!G2211,4)),VALUE(MID(Raw_Data!G2211,4,2)),VALUE(LEFT(Raw_Data!G2211,2)))</f>
        <v>46241</v>
      </c>
      <c r="H2211" s="13" t="str">
        <f t="shared" si="136"/>
        <v>Aug-2026</v>
      </c>
      <c r="I2211" s="13" t="str">
        <f t="shared" si="137"/>
        <v>Fri</v>
      </c>
      <c r="J2211" s="13" t="str">
        <f>Raw_Data!H2211</f>
        <v>Present</v>
      </c>
      <c r="K2211" s="15">
        <f>IF(Raw_Data!I2211="","",TIMEVALUE(Raw_Data!I2211))</f>
        <v>0.38194444444444442</v>
      </c>
      <c r="L2211" s="15">
        <f>IF(Raw_Data!J2211="","",TIMEVALUE(Raw_Data!J2211))</f>
        <v>0.68194444444444446</v>
      </c>
      <c r="M2211" s="13">
        <f>Raw_Data!K2211</f>
        <v>7.21</v>
      </c>
      <c r="N2211" s="13">
        <f>Raw_Data!L2211</f>
        <v>10</v>
      </c>
      <c r="O2211" s="13">
        <f>Raw_Data!M2211</f>
        <v>8</v>
      </c>
      <c r="P2211" s="13">
        <f t="shared" si="138"/>
        <v>2</v>
      </c>
      <c r="Q2211" s="13">
        <f>Raw_Data!O2211</f>
        <v>10</v>
      </c>
      <c r="R2211" s="16">
        <f t="shared" si="139"/>
        <v>80</v>
      </c>
      <c r="S2211" s="16">
        <f>Raw_Data!Q2211</f>
        <v>80</v>
      </c>
      <c r="T2211" s="17">
        <f>Raw_Data!R2211</f>
        <v>0</v>
      </c>
      <c r="U2211" s="13" t="str">
        <f>Raw_Data!S2211</f>
        <v>Low</v>
      </c>
      <c r="V2211" s="13" t="str">
        <f>Raw_Data!T2211</f>
        <v>In Progress</v>
      </c>
    </row>
    <row r="2212" spans="1:22" x14ac:dyDescent="0.3">
      <c r="A2212" s="13" t="str">
        <f>Raw_Data!A2212</f>
        <v>EMP011</v>
      </c>
      <c r="B2212" s="13" t="str">
        <f>Raw_Data!B2212</f>
        <v>Karan Malhotra</v>
      </c>
      <c r="C2212" s="13" t="str">
        <f>Raw_Data!C2212</f>
        <v>Sales</v>
      </c>
      <c r="D2212" s="13" t="str">
        <f>Raw_Data!D2212</f>
        <v>Senior Executive</v>
      </c>
      <c r="E2212" s="13" t="str">
        <f>Raw_Data!E2212</f>
        <v>Kolkata</v>
      </c>
      <c r="F2212" s="13" t="str">
        <f>Raw_Data!F2212</f>
        <v>Sourav Das</v>
      </c>
      <c r="G2212" s="14">
        <f>DATE(VALUE(RIGHT(Raw_Data!G2212,4)),VALUE(MID(Raw_Data!G2212,4,2)),VALUE(LEFT(Raw_Data!G2212,2)))</f>
        <v>46241</v>
      </c>
      <c r="H2212" s="13" t="str">
        <f t="shared" si="136"/>
        <v>Aug-2026</v>
      </c>
      <c r="I2212" s="13" t="str">
        <f t="shared" si="137"/>
        <v>Fri</v>
      </c>
      <c r="J2212" s="13" t="str">
        <f>Raw_Data!H2212</f>
        <v>Present</v>
      </c>
      <c r="K2212" s="15">
        <f>IF(Raw_Data!I2212="","",TIMEVALUE(Raw_Data!I2212))</f>
        <v>0.38611111111111113</v>
      </c>
      <c r="L2212" s="15">
        <f>IF(Raw_Data!J2212="","",TIMEVALUE(Raw_Data!J2212))</f>
        <v>0.72499999999999998</v>
      </c>
      <c r="M2212" s="13">
        <f>Raw_Data!K2212</f>
        <v>8.14</v>
      </c>
      <c r="N2212" s="13">
        <f>Raw_Data!L2212</f>
        <v>21</v>
      </c>
      <c r="O2212" s="13">
        <f>Raw_Data!M2212</f>
        <v>18</v>
      </c>
      <c r="P2212" s="13">
        <f t="shared" si="138"/>
        <v>3</v>
      </c>
      <c r="Q2212" s="13">
        <f>Raw_Data!O2212</f>
        <v>21</v>
      </c>
      <c r="R2212" s="16">
        <f t="shared" si="139"/>
        <v>85.714285714285708</v>
      </c>
      <c r="S2212" s="16">
        <f>Raw_Data!Q2212</f>
        <v>85.7</v>
      </c>
      <c r="T2212" s="17">
        <f>Raw_Data!R2212</f>
        <v>0.14000000000000001</v>
      </c>
      <c r="U2212" s="13" t="str">
        <f>Raw_Data!S2212</f>
        <v>Medium</v>
      </c>
      <c r="V2212" s="13" t="str">
        <f>Raw_Data!T2212</f>
        <v>In Progress</v>
      </c>
    </row>
    <row r="2213" spans="1:22" x14ac:dyDescent="0.3">
      <c r="A2213" s="13" t="str">
        <f>Raw_Data!A2213</f>
        <v>EMP012</v>
      </c>
      <c r="B2213" s="13" t="str">
        <f>Raw_Data!B2213</f>
        <v>Tanya Bose</v>
      </c>
      <c r="C2213" s="13" t="str">
        <f>Raw_Data!C2213</f>
        <v>HR</v>
      </c>
      <c r="D2213" s="13" t="str">
        <f>Raw_Data!D2213</f>
        <v>HR Executive</v>
      </c>
      <c r="E2213" s="13" t="str">
        <f>Raw_Data!E2213</f>
        <v>Kolkata</v>
      </c>
      <c r="F2213" s="13" t="str">
        <f>Raw_Data!F2213</f>
        <v>Ritu Ghosh</v>
      </c>
      <c r="G2213" s="14">
        <f>DATE(VALUE(RIGHT(Raw_Data!G2213,4)),VALUE(MID(Raw_Data!G2213,4,2)),VALUE(LEFT(Raw_Data!G2213,2)))</f>
        <v>46241</v>
      </c>
      <c r="H2213" s="13" t="str">
        <f t="shared" si="136"/>
        <v>Aug-2026</v>
      </c>
      <c r="I2213" s="13" t="str">
        <f t="shared" si="137"/>
        <v>Fri</v>
      </c>
      <c r="J2213" s="13" t="str">
        <f>Raw_Data!H2213</f>
        <v>Late</v>
      </c>
      <c r="K2213" s="15">
        <f>IF(Raw_Data!I2213="","",TIMEVALUE(Raw_Data!I2213))</f>
        <v>0.42569444444444443</v>
      </c>
      <c r="L2213" s="15">
        <f>IF(Raw_Data!J2213="","",TIMEVALUE(Raw_Data!J2213))</f>
        <v>0.80277777777777781</v>
      </c>
      <c r="M2213" s="13">
        <f>Raw_Data!K2213</f>
        <v>9.0500000000000007</v>
      </c>
      <c r="N2213" s="13">
        <f>Raw_Data!L2213</f>
        <v>11</v>
      </c>
      <c r="O2213" s="13">
        <f>Raw_Data!M2213</f>
        <v>11</v>
      </c>
      <c r="P2213" s="13">
        <f t="shared" si="138"/>
        <v>0</v>
      </c>
      <c r="Q2213" s="13">
        <f>Raw_Data!O2213</f>
        <v>11</v>
      </c>
      <c r="R2213" s="16">
        <f t="shared" si="139"/>
        <v>100</v>
      </c>
      <c r="S2213" s="16">
        <f>Raw_Data!Q2213</f>
        <v>100</v>
      </c>
      <c r="T2213" s="17">
        <f>Raw_Data!R2213</f>
        <v>1.05</v>
      </c>
      <c r="U2213" s="13" t="str">
        <f>Raw_Data!S2213</f>
        <v>Low</v>
      </c>
      <c r="V2213" s="13" t="str">
        <f>Raw_Data!T2213</f>
        <v>Closed</v>
      </c>
    </row>
    <row r="2214" spans="1:22" x14ac:dyDescent="0.3">
      <c r="A2214" s="13" t="str">
        <f>Raw_Data!A2214</f>
        <v>EMP013</v>
      </c>
      <c r="B2214" s="13" t="str">
        <f>Raw_Data!B2214</f>
        <v>Aditya Jain</v>
      </c>
      <c r="C2214" s="13" t="str">
        <f>Raw_Data!C2214</f>
        <v>Customer Support</v>
      </c>
      <c r="D2214" s="13" t="str">
        <f>Raw_Data!D2214</f>
        <v>Support Executive</v>
      </c>
      <c r="E2214" s="13" t="str">
        <f>Raw_Data!E2214</f>
        <v>Kolkata</v>
      </c>
      <c r="F2214" s="13" t="str">
        <f>Raw_Data!F2214</f>
        <v>Ritu Ghosh</v>
      </c>
      <c r="G2214" s="14">
        <f>DATE(VALUE(RIGHT(Raw_Data!G2214,4)),VALUE(MID(Raw_Data!G2214,4,2)),VALUE(LEFT(Raw_Data!G2214,2)))</f>
        <v>46241</v>
      </c>
      <c r="H2214" s="13" t="str">
        <f t="shared" si="136"/>
        <v>Aug-2026</v>
      </c>
      <c r="I2214" s="13" t="str">
        <f t="shared" si="137"/>
        <v>Fri</v>
      </c>
      <c r="J2214" s="13" t="str">
        <f>Raw_Data!H2214</f>
        <v>Present</v>
      </c>
      <c r="K2214" s="15">
        <f>IF(Raw_Data!I2214="","",TIMEVALUE(Raw_Data!I2214))</f>
        <v>0.38680555555555557</v>
      </c>
      <c r="L2214" s="15">
        <f>IF(Raw_Data!J2214="","",TIMEVALUE(Raw_Data!J2214))</f>
        <v>0.78611111111111109</v>
      </c>
      <c r="M2214" s="13">
        <f>Raw_Data!K2214</f>
        <v>9.59</v>
      </c>
      <c r="N2214" s="13">
        <f>Raw_Data!L2214</f>
        <v>26</v>
      </c>
      <c r="O2214" s="13">
        <f>Raw_Data!M2214</f>
        <v>22</v>
      </c>
      <c r="P2214" s="13">
        <f t="shared" si="138"/>
        <v>4</v>
      </c>
      <c r="Q2214" s="13">
        <f>Raw_Data!O2214</f>
        <v>26</v>
      </c>
      <c r="R2214" s="16">
        <f t="shared" si="139"/>
        <v>84.615384615384613</v>
      </c>
      <c r="S2214" s="16">
        <f>Raw_Data!Q2214</f>
        <v>84.6</v>
      </c>
      <c r="T2214" s="17">
        <f>Raw_Data!R2214</f>
        <v>1.59</v>
      </c>
      <c r="U2214" s="13" t="str">
        <f>Raw_Data!S2214</f>
        <v>Low</v>
      </c>
      <c r="V2214" s="13" t="str">
        <f>Raw_Data!T2214</f>
        <v>Pending</v>
      </c>
    </row>
    <row r="2215" spans="1:22" x14ac:dyDescent="0.3">
      <c r="A2215" s="13" t="str">
        <f>Raw_Data!A2215</f>
        <v>EMP014</v>
      </c>
      <c r="B2215" s="13" t="str">
        <f>Raw_Data!B2215</f>
        <v>Neha Agarwal</v>
      </c>
      <c r="C2215" s="13" t="str">
        <f>Raw_Data!C2215</f>
        <v>Customer Support</v>
      </c>
      <c r="D2215" s="13" t="str">
        <f>Raw_Data!D2215</f>
        <v>Support Executive</v>
      </c>
      <c r="E2215" s="13" t="str">
        <f>Raw_Data!E2215</f>
        <v>Kolkata</v>
      </c>
      <c r="F2215" s="13" t="str">
        <f>Raw_Data!F2215</f>
        <v>Ritu Ghosh</v>
      </c>
      <c r="G2215" s="14">
        <f>DATE(VALUE(RIGHT(Raw_Data!G2215,4)),VALUE(MID(Raw_Data!G2215,4,2)),VALUE(LEFT(Raw_Data!G2215,2)))</f>
        <v>46241</v>
      </c>
      <c r="H2215" s="13" t="str">
        <f t="shared" si="136"/>
        <v>Aug-2026</v>
      </c>
      <c r="I2215" s="13" t="str">
        <f t="shared" si="137"/>
        <v>Fri</v>
      </c>
      <c r="J2215" s="13" t="str">
        <f>Raw_Data!H2215</f>
        <v>Present</v>
      </c>
      <c r="K2215" s="15">
        <f>IF(Raw_Data!I2215="","",TIMEVALUE(Raw_Data!I2215))</f>
        <v>0.38541666666666669</v>
      </c>
      <c r="L2215" s="15">
        <f>IF(Raw_Data!J2215="","",TIMEVALUE(Raw_Data!J2215))</f>
        <v>0.7680555555555556</v>
      </c>
      <c r="M2215" s="13">
        <f>Raw_Data!K2215</f>
        <v>9.19</v>
      </c>
      <c r="N2215" s="13">
        <f>Raw_Data!L2215</f>
        <v>23</v>
      </c>
      <c r="O2215" s="13">
        <f>Raw_Data!M2215</f>
        <v>23</v>
      </c>
      <c r="P2215" s="13">
        <f t="shared" si="138"/>
        <v>0</v>
      </c>
      <c r="Q2215" s="13">
        <f>Raw_Data!O2215</f>
        <v>23</v>
      </c>
      <c r="R2215" s="16">
        <f t="shared" si="139"/>
        <v>100</v>
      </c>
      <c r="S2215" s="16">
        <f>Raw_Data!Q2215</f>
        <v>100</v>
      </c>
      <c r="T2215" s="17">
        <f>Raw_Data!R2215</f>
        <v>1.19</v>
      </c>
      <c r="U2215" s="13" t="str">
        <f>Raw_Data!S2215</f>
        <v>Low</v>
      </c>
      <c r="V2215" s="13" t="str">
        <f>Raw_Data!T2215</f>
        <v>Closed</v>
      </c>
    </row>
    <row r="2216" spans="1:22" x14ac:dyDescent="0.3">
      <c r="A2216" s="13" t="str">
        <f>Raw_Data!A2216</f>
        <v>EMP015</v>
      </c>
      <c r="B2216" s="13" t="str">
        <f>Raw_Data!B2216</f>
        <v>Siddharth Roy</v>
      </c>
      <c r="C2216" s="13" t="str">
        <f>Raw_Data!C2216</f>
        <v>Customer Support</v>
      </c>
      <c r="D2216" s="13" t="str">
        <f>Raw_Data!D2216</f>
        <v>Senior Executive</v>
      </c>
      <c r="E2216" s="13" t="str">
        <f>Raw_Data!E2216</f>
        <v>Kolkata</v>
      </c>
      <c r="F2216" s="13" t="str">
        <f>Raw_Data!F2216</f>
        <v>Ritu Ghosh</v>
      </c>
      <c r="G2216" s="14">
        <f>DATE(VALUE(RIGHT(Raw_Data!G2216,4)),VALUE(MID(Raw_Data!G2216,4,2)),VALUE(LEFT(Raw_Data!G2216,2)))</f>
        <v>46241</v>
      </c>
      <c r="H2216" s="13" t="str">
        <f t="shared" si="136"/>
        <v>Aug-2026</v>
      </c>
      <c r="I2216" s="13" t="str">
        <f t="shared" si="137"/>
        <v>Fri</v>
      </c>
      <c r="J2216" s="13" t="str">
        <f>Raw_Data!H2216</f>
        <v>Present</v>
      </c>
      <c r="K2216" s="15">
        <f>IF(Raw_Data!I2216="","",TIMEVALUE(Raw_Data!I2216))</f>
        <v>0.38750000000000001</v>
      </c>
      <c r="L2216" s="15">
        <f>IF(Raw_Data!J2216="","",TIMEVALUE(Raw_Data!J2216))</f>
        <v>0.70902777777777781</v>
      </c>
      <c r="M2216" s="13">
        <f>Raw_Data!K2216</f>
        <v>7.73</v>
      </c>
      <c r="N2216" s="13">
        <f>Raw_Data!L2216</f>
        <v>30</v>
      </c>
      <c r="O2216" s="13">
        <f>Raw_Data!M2216</f>
        <v>24</v>
      </c>
      <c r="P2216" s="13">
        <f t="shared" si="138"/>
        <v>6</v>
      </c>
      <c r="Q2216" s="13">
        <f>Raw_Data!O2216</f>
        <v>30</v>
      </c>
      <c r="R2216" s="16">
        <f t="shared" si="139"/>
        <v>80</v>
      </c>
      <c r="S2216" s="16">
        <f>Raw_Data!Q2216</f>
        <v>80</v>
      </c>
      <c r="T2216" s="17">
        <f>Raw_Data!R2216</f>
        <v>0</v>
      </c>
      <c r="U2216" s="13" t="str">
        <f>Raw_Data!S2216</f>
        <v>High</v>
      </c>
      <c r="V2216" s="13" t="str">
        <f>Raw_Data!T2216</f>
        <v>Pending</v>
      </c>
    </row>
    <row r="2217" spans="1:22" x14ac:dyDescent="0.3">
      <c r="A2217" s="13" t="str">
        <f>Raw_Data!A2217</f>
        <v>EMP016</v>
      </c>
      <c r="B2217" s="13" t="str">
        <f>Raw_Data!B2217</f>
        <v>Pooja Saha</v>
      </c>
      <c r="C2217" s="13" t="str">
        <f>Raw_Data!C2217</f>
        <v>Operations</v>
      </c>
      <c r="D2217" s="13" t="str">
        <f>Raw_Data!D2217</f>
        <v>Process Executive</v>
      </c>
      <c r="E2217" s="13" t="str">
        <f>Raw_Data!E2217</f>
        <v>Durgapur</v>
      </c>
      <c r="F2217" s="13" t="str">
        <f>Raw_Data!F2217</f>
        <v>Amit Roy</v>
      </c>
      <c r="G2217" s="14">
        <f>DATE(VALUE(RIGHT(Raw_Data!G2217,4)),VALUE(MID(Raw_Data!G2217,4,2)),VALUE(LEFT(Raw_Data!G2217,2)))</f>
        <v>46241</v>
      </c>
      <c r="H2217" s="13" t="str">
        <f t="shared" si="136"/>
        <v>Aug-2026</v>
      </c>
      <c r="I2217" s="13" t="str">
        <f t="shared" si="137"/>
        <v>Fri</v>
      </c>
      <c r="J2217" s="13" t="str">
        <f>Raw_Data!H2217</f>
        <v>Present</v>
      </c>
      <c r="K2217" s="15">
        <f>IF(Raw_Data!I2217="","",TIMEVALUE(Raw_Data!I2217))</f>
        <v>0.38750000000000001</v>
      </c>
      <c r="L2217" s="15">
        <f>IF(Raw_Data!J2217="","",TIMEVALUE(Raw_Data!J2217))</f>
        <v>0.71250000000000002</v>
      </c>
      <c r="M2217" s="13">
        <f>Raw_Data!K2217</f>
        <v>7.81</v>
      </c>
      <c r="N2217" s="13">
        <f>Raw_Data!L2217</f>
        <v>23</v>
      </c>
      <c r="O2217" s="13">
        <f>Raw_Data!M2217</f>
        <v>16</v>
      </c>
      <c r="P2217" s="13">
        <f t="shared" si="138"/>
        <v>7</v>
      </c>
      <c r="Q2217" s="13">
        <f>Raw_Data!O2217</f>
        <v>23</v>
      </c>
      <c r="R2217" s="16">
        <f t="shared" si="139"/>
        <v>69.565217391304344</v>
      </c>
      <c r="S2217" s="16">
        <f>Raw_Data!Q2217</f>
        <v>69.599999999999994</v>
      </c>
      <c r="T2217" s="17">
        <f>Raw_Data!R2217</f>
        <v>0</v>
      </c>
      <c r="U2217" s="13" t="str">
        <f>Raw_Data!S2217</f>
        <v>High</v>
      </c>
      <c r="V2217" s="13" t="str">
        <f>Raw_Data!T2217</f>
        <v>Pending</v>
      </c>
    </row>
    <row r="2218" spans="1:22" x14ac:dyDescent="0.3">
      <c r="A2218" s="13" t="str">
        <f>Raw_Data!A2218</f>
        <v>EMP017</v>
      </c>
      <c r="B2218" s="13" t="str">
        <f>Raw_Data!B2218</f>
        <v>Abhishek Paul</v>
      </c>
      <c r="C2218" s="13" t="str">
        <f>Raw_Data!C2218</f>
        <v>Operations</v>
      </c>
      <c r="D2218" s="13" t="str">
        <f>Raw_Data!D2218</f>
        <v>Process Executive</v>
      </c>
      <c r="E2218" s="13" t="str">
        <f>Raw_Data!E2218</f>
        <v>Durgapur</v>
      </c>
      <c r="F2218" s="13" t="str">
        <f>Raw_Data!F2218</f>
        <v>Amit Roy</v>
      </c>
      <c r="G2218" s="14">
        <f>DATE(VALUE(RIGHT(Raw_Data!G2218,4)),VALUE(MID(Raw_Data!G2218,4,2)),VALUE(LEFT(Raw_Data!G2218,2)))</f>
        <v>46241</v>
      </c>
      <c r="H2218" s="13" t="str">
        <f t="shared" si="136"/>
        <v>Aug-2026</v>
      </c>
      <c r="I2218" s="13" t="str">
        <f t="shared" si="137"/>
        <v>Fri</v>
      </c>
      <c r="J2218" s="13" t="str">
        <f>Raw_Data!H2218</f>
        <v>Present</v>
      </c>
      <c r="K2218" s="15">
        <f>IF(Raw_Data!I2218="","",TIMEVALUE(Raw_Data!I2218))</f>
        <v>0.41666666666666669</v>
      </c>
      <c r="L2218" s="15">
        <f>IF(Raw_Data!J2218="","",TIMEVALUE(Raw_Data!J2218))</f>
        <v>0.75902777777777775</v>
      </c>
      <c r="M2218" s="13">
        <f>Raw_Data!K2218</f>
        <v>8.23</v>
      </c>
      <c r="N2218" s="13">
        <f>Raw_Data!L2218</f>
        <v>30</v>
      </c>
      <c r="O2218" s="13">
        <f>Raw_Data!M2218</f>
        <v>30</v>
      </c>
      <c r="P2218" s="13">
        <f t="shared" si="138"/>
        <v>0</v>
      </c>
      <c r="Q2218" s="13">
        <f>Raw_Data!O2218</f>
        <v>30</v>
      </c>
      <c r="R2218" s="16">
        <f t="shared" si="139"/>
        <v>100</v>
      </c>
      <c r="S2218" s="16">
        <f>Raw_Data!Q2218</f>
        <v>100</v>
      </c>
      <c r="T2218" s="17">
        <f>Raw_Data!R2218</f>
        <v>0.23</v>
      </c>
      <c r="U2218" s="13" t="str">
        <f>Raw_Data!S2218</f>
        <v>Low</v>
      </c>
      <c r="V2218" s="13" t="str">
        <f>Raw_Data!T2218</f>
        <v>Closed</v>
      </c>
    </row>
    <row r="2219" spans="1:22" x14ac:dyDescent="0.3">
      <c r="A2219" s="13" t="str">
        <f>Raw_Data!A2219</f>
        <v>EMP018</v>
      </c>
      <c r="B2219" s="13" t="str">
        <f>Raw_Data!B2219</f>
        <v>Nandini Ghosh</v>
      </c>
      <c r="C2219" s="13" t="str">
        <f>Raw_Data!C2219</f>
        <v>Finance</v>
      </c>
      <c r="D2219" s="13" t="str">
        <f>Raw_Data!D2219</f>
        <v>Finance Executive</v>
      </c>
      <c r="E2219" s="13" t="str">
        <f>Raw_Data!E2219</f>
        <v>Durgapur</v>
      </c>
      <c r="F2219" s="13" t="str">
        <f>Raw_Data!F2219</f>
        <v>Neha Sen</v>
      </c>
      <c r="G2219" s="14">
        <f>DATE(VALUE(RIGHT(Raw_Data!G2219,4)),VALUE(MID(Raw_Data!G2219,4,2)),VALUE(LEFT(Raw_Data!G2219,2)))</f>
        <v>46241</v>
      </c>
      <c r="H2219" s="13" t="str">
        <f t="shared" si="136"/>
        <v>Aug-2026</v>
      </c>
      <c r="I2219" s="13" t="str">
        <f t="shared" si="137"/>
        <v>Fri</v>
      </c>
      <c r="J2219" s="13" t="str">
        <f>Raw_Data!H2219</f>
        <v>Present</v>
      </c>
      <c r="K2219" s="15">
        <f>IF(Raw_Data!I2219="","",TIMEVALUE(Raw_Data!I2219))</f>
        <v>0.38680555555555557</v>
      </c>
      <c r="L2219" s="15">
        <f>IF(Raw_Data!J2219="","",TIMEVALUE(Raw_Data!J2219))</f>
        <v>0.7680555555555556</v>
      </c>
      <c r="M2219" s="13">
        <f>Raw_Data!K2219</f>
        <v>9.15</v>
      </c>
      <c r="N2219" s="13">
        <f>Raw_Data!L2219</f>
        <v>11</v>
      </c>
      <c r="O2219" s="13">
        <f>Raw_Data!M2219</f>
        <v>9</v>
      </c>
      <c r="P2219" s="13">
        <f t="shared" si="138"/>
        <v>2</v>
      </c>
      <c r="Q2219" s="13">
        <f>Raw_Data!O2219</f>
        <v>11</v>
      </c>
      <c r="R2219" s="16">
        <f t="shared" si="139"/>
        <v>81.818181818181827</v>
      </c>
      <c r="S2219" s="16">
        <f>Raw_Data!Q2219</f>
        <v>81.8</v>
      </c>
      <c r="T2219" s="17">
        <f>Raw_Data!R2219</f>
        <v>1.1499999999999999</v>
      </c>
      <c r="U2219" s="13" t="str">
        <f>Raw_Data!S2219</f>
        <v>High</v>
      </c>
      <c r="V2219" s="13" t="str">
        <f>Raw_Data!T2219</f>
        <v>In Progress</v>
      </c>
    </row>
    <row r="2220" spans="1:22" x14ac:dyDescent="0.3">
      <c r="A2220" s="13" t="str">
        <f>Raw_Data!A2220</f>
        <v>EMP019</v>
      </c>
      <c r="B2220" s="13" t="str">
        <f>Raw_Data!B2220</f>
        <v>Manish Kumar</v>
      </c>
      <c r="C2220" s="13" t="str">
        <f>Raw_Data!C2220</f>
        <v>Sales</v>
      </c>
      <c r="D2220" s="13" t="str">
        <f>Raw_Data!D2220</f>
        <v>Sales Executive</v>
      </c>
      <c r="E2220" s="13" t="str">
        <f>Raw_Data!E2220</f>
        <v>Durgapur</v>
      </c>
      <c r="F2220" s="13" t="str">
        <f>Raw_Data!F2220</f>
        <v>Sourav Das</v>
      </c>
      <c r="G2220" s="14">
        <f>DATE(VALUE(RIGHT(Raw_Data!G2220,4)),VALUE(MID(Raw_Data!G2220,4,2)),VALUE(LEFT(Raw_Data!G2220,2)))</f>
        <v>46241</v>
      </c>
      <c r="H2220" s="13" t="str">
        <f t="shared" si="136"/>
        <v>Aug-2026</v>
      </c>
      <c r="I2220" s="13" t="str">
        <f t="shared" si="137"/>
        <v>Fri</v>
      </c>
      <c r="J2220" s="13" t="str">
        <f>Raw_Data!H2220</f>
        <v>Present</v>
      </c>
      <c r="K2220" s="15">
        <f>IF(Raw_Data!I2220="","",TIMEVALUE(Raw_Data!I2220))</f>
        <v>0.38819444444444445</v>
      </c>
      <c r="L2220" s="15">
        <f>IF(Raw_Data!J2220="","",TIMEVALUE(Raw_Data!J2220))</f>
        <v>0.75416666666666665</v>
      </c>
      <c r="M2220" s="13">
        <f>Raw_Data!K2220</f>
        <v>8.7899999999999991</v>
      </c>
      <c r="N2220" s="13">
        <f>Raw_Data!L2220</f>
        <v>18</v>
      </c>
      <c r="O2220" s="13">
        <f>Raw_Data!M2220</f>
        <v>15</v>
      </c>
      <c r="P2220" s="13">
        <f t="shared" si="138"/>
        <v>3</v>
      </c>
      <c r="Q2220" s="13">
        <f>Raw_Data!O2220</f>
        <v>18</v>
      </c>
      <c r="R2220" s="16">
        <f t="shared" si="139"/>
        <v>83.333333333333343</v>
      </c>
      <c r="S2220" s="16">
        <f>Raw_Data!Q2220</f>
        <v>83.3</v>
      </c>
      <c r="T2220" s="17">
        <f>Raw_Data!R2220</f>
        <v>0.79</v>
      </c>
      <c r="U2220" s="13" t="str">
        <f>Raw_Data!S2220</f>
        <v>Medium</v>
      </c>
      <c r="V2220" s="13" t="str">
        <f>Raw_Data!T2220</f>
        <v>In Progress</v>
      </c>
    </row>
    <row r="2221" spans="1:22" x14ac:dyDescent="0.3">
      <c r="A2221" s="13" t="str">
        <f>Raw_Data!A2221</f>
        <v>EMP020</v>
      </c>
      <c r="B2221" s="13" t="str">
        <f>Raw_Data!B2221</f>
        <v>Riya Chatterjee</v>
      </c>
      <c r="C2221" s="13" t="str">
        <f>Raw_Data!C2221</f>
        <v>Customer Support</v>
      </c>
      <c r="D2221" s="13" t="str">
        <f>Raw_Data!D2221</f>
        <v>Support Executive</v>
      </c>
      <c r="E2221" s="13" t="str">
        <f>Raw_Data!E2221</f>
        <v>Durgapur</v>
      </c>
      <c r="F2221" s="13" t="str">
        <f>Raw_Data!F2221</f>
        <v>Ritu Ghosh</v>
      </c>
      <c r="G2221" s="14">
        <f>DATE(VALUE(RIGHT(Raw_Data!G2221,4)),VALUE(MID(Raw_Data!G2221,4,2)),VALUE(LEFT(Raw_Data!G2221,2)))</f>
        <v>46241</v>
      </c>
      <c r="H2221" s="13" t="str">
        <f t="shared" si="136"/>
        <v>Aug-2026</v>
      </c>
      <c r="I2221" s="13" t="str">
        <f t="shared" si="137"/>
        <v>Fri</v>
      </c>
      <c r="J2221" s="13" t="str">
        <f>Raw_Data!H2221</f>
        <v>Present</v>
      </c>
      <c r="K2221" s="15">
        <f>IF(Raw_Data!I2221="","",TIMEVALUE(Raw_Data!I2221))</f>
        <v>0.37708333333333333</v>
      </c>
      <c r="L2221" s="15">
        <f>IF(Raw_Data!J2221="","",TIMEVALUE(Raw_Data!J2221))</f>
        <v>0.76249999999999996</v>
      </c>
      <c r="M2221" s="13">
        <f>Raw_Data!K2221</f>
        <v>9.25</v>
      </c>
      <c r="N2221" s="13">
        <f>Raw_Data!L2221</f>
        <v>32</v>
      </c>
      <c r="O2221" s="13">
        <f>Raw_Data!M2221</f>
        <v>31</v>
      </c>
      <c r="P2221" s="13">
        <f t="shared" si="138"/>
        <v>1</v>
      </c>
      <c r="Q2221" s="13">
        <f>Raw_Data!O2221</f>
        <v>32</v>
      </c>
      <c r="R2221" s="16">
        <f t="shared" si="139"/>
        <v>96.875</v>
      </c>
      <c r="S2221" s="16">
        <f>Raw_Data!Q2221</f>
        <v>96.9</v>
      </c>
      <c r="T2221" s="17">
        <f>Raw_Data!R2221</f>
        <v>1.25</v>
      </c>
      <c r="U2221" s="13" t="str">
        <f>Raw_Data!S2221</f>
        <v>Low</v>
      </c>
      <c r="V2221" s="13" t="str">
        <f>Raw_Data!T2221</f>
        <v>In Progress</v>
      </c>
    </row>
    <row r="2222" spans="1:22" x14ac:dyDescent="0.3">
      <c r="A2222" s="13" t="str">
        <f>Raw_Data!A2222</f>
        <v>EMP001</v>
      </c>
      <c r="B2222" s="13" t="str">
        <f>Raw_Data!B2222</f>
        <v>Aarav Sharma</v>
      </c>
      <c r="C2222" s="13" t="str">
        <f>Raw_Data!C2222</f>
        <v>Operations</v>
      </c>
      <c r="D2222" s="13" t="str">
        <f>Raw_Data!D2222</f>
        <v>MIS Executive</v>
      </c>
      <c r="E2222" s="13" t="str">
        <f>Raw_Data!E2222</f>
        <v>Kolkata</v>
      </c>
      <c r="F2222" s="13" t="str">
        <f>Raw_Data!F2222</f>
        <v>Amit Roy</v>
      </c>
      <c r="G2222" s="14">
        <f>DATE(VALUE(RIGHT(Raw_Data!G2222,4)),VALUE(MID(Raw_Data!G2222,4,2)),VALUE(LEFT(Raw_Data!G2222,2)))</f>
        <v>46242</v>
      </c>
      <c r="H2222" s="13" t="str">
        <f t="shared" si="136"/>
        <v>Aug-2026</v>
      </c>
      <c r="I2222" s="13" t="str">
        <f t="shared" si="137"/>
        <v>Sat</v>
      </c>
      <c r="J2222" s="13" t="str">
        <f>Raw_Data!H2222</f>
        <v>Present</v>
      </c>
      <c r="K2222" s="15">
        <f>IF(Raw_Data!I2222="","",TIMEVALUE(Raw_Data!I2222))</f>
        <v>0.3840277777777778</v>
      </c>
      <c r="L2222" s="15">
        <f>IF(Raw_Data!J2222="","",TIMEVALUE(Raw_Data!J2222))</f>
        <v>0.69166666666666665</v>
      </c>
      <c r="M2222" s="13">
        <f>Raw_Data!K2222</f>
        <v>7.39</v>
      </c>
      <c r="N2222" s="13">
        <f>Raw_Data!L2222</f>
        <v>21</v>
      </c>
      <c r="O2222" s="13">
        <f>Raw_Data!M2222</f>
        <v>19</v>
      </c>
      <c r="P2222" s="13">
        <f t="shared" si="138"/>
        <v>2</v>
      </c>
      <c r="Q2222" s="13">
        <f>Raw_Data!O2222</f>
        <v>21</v>
      </c>
      <c r="R2222" s="16">
        <f t="shared" si="139"/>
        <v>90.476190476190482</v>
      </c>
      <c r="S2222" s="16">
        <f>Raw_Data!Q2222</f>
        <v>90.5</v>
      </c>
      <c r="T2222" s="17">
        <f>Raw_Data!R2222</f>
        <v>0</v>
      </c>
      <c r="U2222" s="13" t="str">
        <f>Raw_Data!S2222</f>
        <v>High</v>
      </c>
      <c r="V2222" s="13" t="str">
        <f>Raw_Data!T2222</f>
        <v>In Progress</v>
      </c>
    </row>
    <row r="2223" spans="1:22" x14ac:dyDescent="0.3">
      <c r="A2223" s="13" t="str">
        <f>Raw_Data!A2223</f>
        <v>EMP002</v>
      </c>
      <c r="B2223" s="13" t="str">
        <f>Raw_Data!B2223</f>
        <v>Priya Singh</v>
      </c>
      <c r="C2223" s="13" t="str">
        <f>Raw_Data!C2223</f>
        <v>Operations</v>
      </c>
      <c r="D2223" s="13" t="str">
        <f>Raw_Data!D2223</f>
        <v>Process Executive</v>
      </c>
      <c r="E2223" s="13" t="str">
        <f>Raw_Data!E2223</f>
        <v>Kolkata</v>
      </c>
      <c r="F2223" s="13" t="str">
        <f>Raw_Data!F2223</f>
        <v>Amit Roy</v>
      </c>
      <c r="G2223" s="14">
        <f>DATE(VALUE(RIGHT(Raw_Data!G2223,4)),VALUE(MID(Raw_Data!G2223,4,2)),VALUE(LEFT(Raw_Data!G2223,2)))</f>
        <v>46242</v>
      </c>
      <c r="H2223" s="13" t="str">
        <f t="shared" si="136"/>
        <v>Aug-2026</v>
      </c>
      <c r="I2223" s="13" t="str">
        <f t="shared" si="137"/>
        <v>Sat</v>
      </c>
      <c r="J2223" s="13" t="str">
        <f>Raw_Data!H2223</f>
        <v>Present</v>
      </c>
      <c r="K2223" s="15">
        <f>IF(Raw_Data!I2223="","",TIMEVALUE(Raw_Data!I2223))</f>
        <v>0.38055555555555554</v>
      </c>
      <c r="L2223" s="15">
        <f>IF(Raw_Data!J2223="","",TIMEVALUE(Raw_Data!J2223))</f>
        <v>0.69722222222222219</v>
      </c>
      <c r="M2223" s="13">
        <f>Raw_Data!K2223</f>
        <v>7.61</v>
      </c>
      <c r="N2223" s="13">
        <f>Raw_Data!L2223</f>
        <v>22</v>
      </c>
      <c r="O2223" s="13">
        <f>Raw_Data!M2223</f>
        <v>16</v>
      </c>
      <c r="P2223" s="13">
        <f t="shared" si="138"/>
        <v>6</v>
      </c>
      <c r="Q2223" s="13">
        <f>Raw_Data!O2223</f>
        <v>22</v>
      </c>
      <c r="R2223" s="16">
        <f t="shared" si="139"/>
        <v>72.727272727272734</v>
      </c>
      <c r="S2223" s="16">
        <f>Raw_Data!Q2223</f>
        <v>72.7</v>
      </c>
      <c r="T2223" s="17">
        <f>Raw_Data!R2223</f>
        <v>0</v>
      </c>
      <c r="U2223" s="13" t="str">
        <f>Raw_Data!S2223</f>
        <v>Medium</v>
      </c>
      <c r="V2223" s="13" t="str">
        <f>Raw_Data!T2223</f>
        <v>Pending</v>
      </c>
    </row>
    <row r="2224" spans="1:22" x14ac:dyDescent="0.3">
      <c r="A2224" s="13" t="str">
        <f>Raw_Data!A2224</f>
        <v>EMP003</v>
      </c>
      <c r="B2224" s="13" t="str">
        <f>Raw_Data!B2224</f>
        <v>Rahul Verma</v>
      </c>
      <c r="C2224" s="13" t="str">
        <f>Raw_Data!C2224</f>
        <v>Operations</v>
      </c>
      <c r="D2224" s="13" t="str">
        <f>Raw_Data!D2224</f>
        <v>Process Executive</v>
      </c>
      <c r="E2224" s="13" t="str">
        <f>Raw_Data!E2224</f>
        <v>Kolkata</v>
      </c>
      <c r="F2224" s="13" t="str">
        <f>Raw_Data!F2224</f>
        <v>Amit Roy</v>
      </c>
      <c r="G2224" s="14">
        <f>DATE(VALUE(RIGHT(Raw_Data!G2224,4)),VALUE(MID(Raw_Data!G2224,4,2)),VALUE(LEFT(Raw_Data!G2224,2)))</f>
        <v>46242</v>
      </c>
      <c r="H2224" s="13" t="str">
        <f t="shared" si="136"/>
        <v>Aug-2026</v>
      </c>
      <c r="I2224" s="13" t="str">
        <f t="shared" si="137"/>
        <v>Sat</v>
      </c>
      <c r="J2224" s="13" t="str">
        <f>Raw_Data!H2224</f>
        <v>Present</v>
      </c>
      <c r="K2224" s="15">
        <f>IF(Raw_Data!I2224="","",TIMEVALUE(Raw_Data!I2224))</f>
        <v>0.37708333333333333</v>
      </c>
      <c r="L2224" s="15">
        <f>IF(Raw_Data!J2224="","",TIMEVALUE(Raw_Data!J2224))</f>
        <v>0.75347222222222221</v>
      </c>
      <c r="M2224" s="13">
        <f>Raw_Data!K2224</f>
        <v>9.0399999999999991</v>
      </c>
      <c r="N2224" s="13">
        <f>Raw_Data!L2224</f>
        <v>27</v>
      </c>
      <c r="O2224" s="13">
        <f>Raw_Data!M2224</f>
        <v>21</v>
      </c>
      <c r="P2224" s="13">
        <f t="shared" si="138"/>
        <v>6</v>
      </c>
      <c r="Q2224" s="13">
        <f>Raw_Data!O2224</f>
        <v>27</v>
      </c>
      <c r="R2224" s="16">
        <f t="shared" si="139"/>
        <v>77.777777777777786</v>
      </c>
      <c r="S2224" s="16">
        <f>Raw_Data!Q2224</f>
        <v>77.8</v>
      </c>
      <c r="T2224" s="17">
        <f>Raw_Data!R2224</f>
        <v>1.04</v>
      </c>
      <c r="U2224" s="13" t="str">
        <f>Raw_Data!S2224</f>
        <v>Critical</v>
      </c>
      <c r="V2224" s="13" t="str">
        <f>Raw_Data!T2224</f>
        <v>Pending</v>
      </c>
    </row>
    <row r="2225" spans="1:22" x14ac:dyDescent="0.3">
      <c r="A2225" s="13" t="str">
        <f>Raw_Data!A2225</f>
        <v>EMP004</v>
      </c>
      <c r="B2225" s="13" t="str">
        <f>Raw_Data!B2225</f>
        <v>Sneha Das</v>
      </c>
      <c r="C2225" s="13" t="str">
        <f>Raw_Data!C2225</f>
        <v>Operations</v>
      </c>
      <c r="D2225" s="13" t="str">
        <f>Raw_Data!D2225</f>
        <v>Senior Executive</v>
      </c>
      <c r="E2225" s="13" t="str">
        <f>Raw_Data!E2225</f>
        <v>Kolkata</v>
      </c>
      <c r="F2225" s="13" t="str">
        <f>Raw_Data!F2225</f>
        <v>Amit Roy</v>
      </c>
      <c r="G2225" s="14">
        <f>DATE(VALUE(RIGHT(Raw_Data!G2225,4)),VALUE(MID(Raw_Data!G2225,4,2)),VALUE(LEFT(Raw_Data!G2225,2)))</f>
        <v>46242</v>
      </c>
      <c r="H2225" s="13" t="str">
        <f t="shared" si="136"/>
        <v>Aug-2026</v>
      </c>
      <c r="I2225" s="13" t="str">
        <f t="shared" si="137"/>
        <v>Sat</v>
      </c>
      <c r="J2225" s="13" t="str">
        <f>Raw_Data!H2225</f>
        <v>Present</v>
      </c>
      <c r="K2225" s="15">
        <f>IF(Raw_Data!I2225="","",TIMEVALUE(Raw_Data!I2225))</f>
        <v>0.37638888888888888</v>
      </c>
      <c r="L2225" s="15">
        <f>IF(Raw_Data!J2225="","",TIMEVALUE(Raw_Data!J2225))</f>
        <v>0.77430555555555558</v>
      </c>
      <c r="M2225" s="13">
        <f>Raw_Data!K2225</f>
        <v>9.56</v>
      </c>
      <c r="N2225" s="13">
        <f>Raw_Data!L2225</f>
        <v>30</v>
      </c>
      <c r="O2225" s="13">
        <f>Raw_Data!M2225</f>
        <v>21</v>
      </c>
      <c r="P2225" s="13">
        <f t="shared" si="138"/>
        <v>9</v>
      </c>
      <c r="Q2225" s="13">
        <f>Raw_Data!O2225</f>
        <v>30</v>
      </c>
      <c r="R2225" s="16">
        <f t="shared" si="139"/>
        <v>70</v>
      </c>
      <c r="S2225" s="16">
        <f>Raw_Data!Q2225</f>
        <v>70</v>
      </c>
      <c r="T2225" s="17">
        <f>Raw_Data!R2225</f>
        <v>1.56</v>
      </c>
      <c r="U2225" s="13" t="str">
        <f>Raw_Data!S2225</f>
        <v>Low</v>
      </c>
      <c r="V2225" s="13" t="str">
        <f>Raw_Data!T2225</f>
        <v>Backlog</v>
      </c>
    </row>
    <row r="2226" spans="1:22" x14ac:dyDescent="0.3">
      <c r="A2226" s="13" t="str">
        <f>Raw_Data!A2226</f>
        <v>EMP005</v>
      </c>
      <c r="B2226" s="13" t="str">
        <f>Raw_Data!B2226</f>
        <v>Vikram Patel</v>
      </c>
      <c r="C2226" s="13" t="str">
        <f>Raw_Data!C2226</f>
        <v>Operations</v>
      </c>
      <c r="D2226" s="13" t="str">
        <f>Raw_Data!D2226</f>
        <v>Process Executive</v>
      </c>
      <c r="E2226" s="13" t="str">
        <f>Raw_Data!E2226</f>
        <v>Kolkata</v>
      </c>
      <c r="F2226" s="13" t="str">
        <f>Raw_Data!F2226</f>
        <v>Amit Roy</v>
      </c>
      <c r="G2226" s="14">
        <f>DATE(VALUE(RIGHT(Raw_Data!G2226,4)),VALUE(MID(Raw_Data!G2226,4,2)),VALUE(LEFT(Raw_Data!G2226,2)))</f>
        <v>46242</v>
      </c>
      <c r="H2226" s="13" t="str">
        <f t="shared" si="136"/>
        <v>Aug-2026</v>
      </c>
      <c r="I2226" s="13" t="str">
        <f t="shared" si="137"/>
        <v>Sat</v>
      </c>
      <c r="J2226" s="13" t="str">
        <f>Raw_Data!H2226</f>
        <v>Present</v>
      </c>
      <c r="K2226" s="15">
        <f>IF(Raw_Data!I2226="","",TIMEVALUE(Raw_Data!I2226))</f>
        <v>0.37847222222222221</v>
      </c>
      <c r="L2226" s="15">
        <f>IF(Raw_Data!J2226="","",TIMEVALUE(Raw_Data!J2226))</f>
        <v>0.68958333333333333</v>
      </c>
      <c r="M2226" s="13">
        <f>Raw_Data!K2226</f>
        <v>7.47</v>
      </c>
      <c r="N2226" s="13">
        <f>Raw_Data!L2226</f>
        <v>16</v>
      </c>
      <c r="O2226" s="13">
        <f>Raw_Data!M2226</f>
        <v>13</v>
      </c>
      <c r="P2226" s="13">
        <f t="shared" si="138"/>
        <v>3</v>
      </c>
      <c r="Q2226" s="13">
        <f>Raw_Data!O2226</f>
        <v>16</v>
      </c>
      <c r="R2226" s="16">
        <f t="shared" si="139"/>
        <v>81.25</v>
      </c>
      <c r="S2226" s="16">
        <f>Raw_Data!Q2226</f>
        <v>81.2</v>
      </c>
      <c r="T2226" s="17">
        <f>Raw_Data!R2226</f>
        <v>0</v>
      </c>
      <c r="U2226" s="13" t="str">
        <f>Raw_Data!S2226</f>
        <v>Low</v>
      </c>
      <c r="V2226" s="13" t="str">
        <f>Raw_Data!T2226</f>
        <v>In Progress</v>
      </c>
    </row>
    <row r="2227" spans="1:22" x14ac:dyDescent="0.3">
      <c r="A2227" s="13" t="str">
        <f>Raw_Data!A2227</f>
        <v>EMP006</v>
      </c>
      <c r="B2227" s="13" t="str">
        <f>Raw_Data!B2227</f>
        <v>Ananya Gupta</v>
      </c>
      <c r="C2227" s="13" t="str">
        <f>Raw_Data!C2227</f>
        <v>Finance</v>
      </c>
      <c r="D2227" s="13" t="str">
        <f>Raw_Data!D2227</f>
        <v>Finance Executive</v>
      </c>
      <c r="E2227" s="13" t="str">
        <f>Raw_Data!E2227</f>
        <v>Kolkata</v>
      </c>
      <c r="F2227" s="13" t="str">
        <f>Raw_Data!F2227</f>
        <v>Neha Sen</v>
      </c>
      <c r="G2227" s="14">
        <f>DATE(VALUE(RIGHT(Raw_Data!G2227,4)),VALUE(MID(Raw_Data!G2227,4,2)),VALUE(LEFT(Raw_Data!G2227,2)))</f>
        <v>46242</v>
      </c>
      <c r="H2227" s="13" t="str">
        <f t="shared" si="136"/>
        <v>Aug-2026</v>
      </c>
      <c r="I2227" s="13" t="str">
        <f t="shared" si="137"/>
        <v>Sat</v>
      </c>
      <c r="J2227" s="13" t="str">
        <f>Raw_Data!H2227</f>
        <v>Present</v>
      </c>
      <c r="K2227" s="15">
        <f>IF(Raw_Data!I2227="","",TIMEVALUE(Raw_Data!I2227))</f>
        <v>0.42777777777777776</v>
      </c>
      <c r="L2227" s="15">
        <f>IF(Raw_Data!J2227="","",TIMEVALUE(Raw_Data!J2227))</f>
        <v>0.73958333333333337</v>
      </c>
      <c r="M2227" s="13">
        <f>Raw_Data!K2227</f>
        <v>7.49</v>
      </c>
      <c r="N2227" s="13">
        <f>Raw_Data!L2227</f>
        <v>14</v>
      </c>
      <c r="O2227" s="13">
        <f>Raw_Data!M2227</f>
        <v>10</v>
      </c>
      <c r="P2227" s="13">
        <f t="shared" si="138"/>
        <v>4</v>
      </c>
      <c r="Q2227" s="13">
        <f>Raw_Data!O2227</f>
        <v>14</v>
      </c>
      <c r="R2227" s="16">
        <f t="shared" si="139"/>
        <v>71.428571428571431</v>
      </c>
      <c r="S2227" s="16">
        <f>Raw_Data!Q2227</f>
        <v>71.400000000000006</v>
      </c>
      <c r="T2227" s="17">
        <f>Raw_Data!R2227</f>
        <v>0</v>
      </c>
      <c r="U2227" s="13" t="str">
        <f>Raw_Data!S2227</f>
        <v>Medium</v>
      </c>
      <c r="V2227" s="13" t="str">
        <f>Raw_Data!T2227</f>
        <v>Pending</v>
      </c>
    </row>
    <row r="2228" spans="1:22" x14ac:dyDescent="0.3">
      <c r="A2228" s="13" t="str">
        <f>Raw_Data!A2228</f>
        <v>EMP007</v>
      </c>
      <c r="B2228" s="13" t="str">
        <f>Raw_Data!B2228</f>
        <v>Rohan Mehta</v>
      </c>
      <c r="C2228" s="13" t="str">
        <f>Raw_Data!C2228</f>
        <v>Finance</v>
      </c>
      <c r="D2228" s="13" t="str">
        <f>Raw_Data!D2228</f>
        <v>Accounts Executive</v>
      </c>
      <c r="E2228" s="13" t="str">
        <f>Raw_Data!E2228</f>
        <v>Kolkata</v>
      </c>
      <c r="F2228" s="13" t="str">
        <f>Raw_Data!F2228</f>
        <v>Neha Sen</v>
      </c>
      <c r="G2228" s="14">
        <f>DATE(VALUE(RIGHT(Raw_Data!G2228,4)),VALUE(MID(Raw_Data!G2228,4,2)),VALUE(LEFT(Raw_Data!G2228,2)))</f>
        <v>46242</v>
      </c>
      <c r="H2228" s="13" t="str">
        <f t="shared" si="136"/>
        <v>Aug-2026</v>
      </c>
      <c r="I2228" s="13" t="str">
        <f t="shared" si="137"/>
        <v>Sat</v>
      </c>
      <c r="J2228" s="13" t="str">
        <f>Raw_Data!H2228</f>
        <v>Present</v>
      </c>
      <c r="K2228" s="15">
        <f>IF(Raw_Data!I2228="","",TIMEVALUE(Raw_Data!I2228))</f>
        <v>0.42083333333333334</v>
      </c>
      <c r="L2228" s="15">
        <f>IF(Raw_Data!J2228="","",TIMEVALUE(Raw_Data!J2228))</f>
        <v>0.77500000000000002</v>
      </c>
      <c r="M2228" s="13">
        <f>Raw_Data!K2228</f>
        <v>8.51</v>
      </c>
      <c r="N2228" s="13">
        <f>Raw_Data!L2228</f>
        <v>12</v>
      </c>
      <c r="O2228" s="13">
        <f>Raw_Data!M2228</f>
        <v>9</v>
      </c>
      <c r="P2228" s="13">
        <f t="shared" si="138"/>
        <v>3</v>
      </c>
      <c r="Q2228" s="13">
        <f>Raw_Data!O2228</f>
        <v>12</v>
      </c>
      <c r="R2228" s="16">
        <f t="shared" si="139"/>
        <v>75</v>
      </c>
      <c r="S2228" s="16">
        <f>Raw_Data!Q2228</f>
        <v>75</v>
      </c>
      <c r="T2228" s="17">
        <f>Raw_Data!R2228</f>
        <v>0.51</v>
      </c>
      <c r="U2228" s="13" t="str">
        <f>Raw_Data!S2228</f>
        <v>Low</v>
      </c>
      <c r="V2228" s="13" t="str">
        <f>Raw_Data!T2228</f>
        <v>In Progress</v>
      </c>
    </row>
    <row r="2229" spans="1:22" x14ac:dyDescent="0.3">
      <c r="A2229" s="13" t="str">
        <f>Raw_Data!A2229</f>
        <v>EMP008</v>
      </c>
      <c r="B2229" s="13" t="str">
        <f>Raw_Data!B2229</f>
        <v>Ishita Roy</v>
      </c>
      <c r="C2229" s="13" t="str">
        <f>Raw_Data!C2229</f>
        <v>Finance</v>
      </c>
      <c r="D2229" s="13" t="str">
        <f>Raw_Data!D2229</f>
        <v>Finance Executive</v>
      </c>
      <c r="E2229" s="13" t="str">
        <f>Raw_Data!E2229</f>
        <v>Kolkata</v>
      </c>
      <c r="F2229" s="13" t="str">
        <f>Raw_Data!F2229</f>
        <v>Neha Sen</v>
      </c>
      <c r="G2229" s="14">
        <f>DATE(VALUE(RIGHT(Raw_Data!G2229,4)),VALUE(MID(Raw_Data!G2229,4,2)),VALUE(LEFT(Raw_Data!G2229,2)))</f>
        <v>46242</v>
      </c>
      <c r="H2229" s="13" t="str">
        <f t="shared" si="136"/>
        <v>Aug-2026</v>
      </c>
      <c r="I2229" s="13" t="str">
        <f t="shared" si="137"/>
        <v>Sat</v>
      </c>
      <c r="J2229" s="13" t="str">
        <f>Raw_Data!H2229</f>
        <v>Late</v>
      </c>
      <c r="K2229" s="15">
        <f>IF(Raw_Data!I2229="","",TIMEVALUE(Raw_Data!I2229))</f>
        <v>0.41805555555555557</v>
      </c>
      <c r="L2229" s="15">
        <f>IF(Raw_Data!J2229="","",TIMEVALUE(Raw_Data!J2229))</f>
        <v>0.73402777777777772</v>
      </c>
      <c r="M2229" s="13">
        <f>Raw_Data!K2229</f>
        <v>7.59</v>
      </c>
      <c r="N2229" s="13">
        <f>Raw_Data!L2229</f>
        <v>12</v>
      </c>
      <c r="O2229" s="13">
        <f>Raw_Data!M2229</f>
        <v>11</v>
      </c>
      <c r="P2229" s="13">
        <f t="shared" si="138"/>
        <v>1</v>
      </c>
      <c r="Q2229" s="13">
        <f>Raw_Data!O2229</f>
        <v>12</v>
      </c>
      <c r="R2229" s="16">
        <f t="shared" si="139"/>
        <v>91.666666666666657</v>
      </c>
      <c r="S2229" s="16">
        <f>Raw_Data!Q2229</f>
        <v>91.7</v>
      </c>
      <c r="T2229" s="17">
        <f>Raw_Data!R2229</f>
        <v>0</v>
      </c>
      <c r="U2229" s="13" t="str">
        <f>Raw_Data!S2229</f>
        <v>Low</v>
      </c>
      <c r="V2229" s="13" t="str">
        <f>Raw_Data!T2229</f>
        <v>In Progress</v>
      </c>
    </row>
    <row r="2230" spans="1:22" x14ac:dyDescent="0.3">
      <c r="A2230" s="13" t="str">
        <f>Raw_Data!A2230</f>
        <v>EMP009</v>
      </c>
      <c r="B2230" s="13" t="str">
        <f>Raw_Data!B2230</f>
        <v>Arjun Nair</v>
      </c>
      <c r="C2230" s="13" t="str">
        <f>Raw_Data!C2230</f>
        <v>Sales</v>
      </c>
      <c r="D2230" s="13" t="str">
        <f>Raw_Data!D2230</f>
        <v>Sales Executive</v>
      </c>
      <c r="E2230" s="13" t="str">
        <f>Raw_Data!E2230</f>
        <v>Kolkata</v>
      </c>
      <c r="F2230" s="13" t="str">
        <f>Raw_Data!F2230</f>
        <v>Sourav Das</v>
      </c>
      <c r="G2230" s="14">
        <f>DATE(VALUE(RIGHT(Raw_Data!G2230,4)),VALUE(MID(Raw_Data!G2230,4,2)),VALUE(LEFT(Raw_Data!G2230,2)))</f>
        <v>46242</v>
      </c>
      <c r="H2230" s="13" t="str">
        <f t="shared" si="136"/>
        <v>Aug-2026</v>
      </c>
      <c r="I2230" s="13" t="str">
        <f t="shared" si="137"/>
        <v>Sat</v>
      </c>
      <c r="J2230" s="13" t="str">
        <f>Raw_Data!H2230</f>
        <v>Half Day</v>
      </c>
      <c r="K2230" s="15">
        <f>IF(Raw_Data!I2230="","",TIMEVALUE(Raw_Data!I2230))</f>
        <v>0.42430555555555555</v>
      </c>
      <c r="L2230" s="15">
        <f>IF(Raw_Data!J2230="","",TIMEVALUE(Raw_Data!J2230))</f>
        <v>0.57152777777777775</v>
      </c>
      <c r="M2230" s="13">
        <f>Raw_Data!K2230</f>
        <v>3.54</v>
      </c>
      <c r="N2230" s="13">
        <f>Raw_Data!L2230</f>
        <v>14</v>
      </c>
      <c r="O2230" s="13">
        <f>Raw_Data!M2230</f>
        <v>12</v>
      </c>
      <c r="P2230" s="13">
        <f t="shared" si="138"/>
        <v>2</v>
      </c>
      <c r="Q2230" s="13">
        <f>Raw_Data!O2230</f>
        <v>14</v>
      </c>
      <c r="R2230" s="16">
        <f t="shared" si="139"/>
        <v>85.714285714285708</v>
      </c>
      <c r="S2230" s="16">
        <f>Raw_Data!Q2230</f>
        <v>85.7</v>
      </c>
      <c r="T2230" s="17">
        <f>Raw_Data!R2230</f>
        <v>0</v>
      </c>
      <c r="U2230" s="13" t="str">
        <f>Raw_Data!S2230</f>
        <v>Medium</v>
      </c>
      <c r="V2230" s="13" t="str">
        <f>Raw_Data!T2230</f>
        <v>In Progress</v>
      </c>
    </row>
    <row r="2231" spans="1:22" x14ac:dyDescent="0.3">
      <c r="A2231" s="13" t="str">
        <f>Raw_Data!A2231</f>
        <v>EMP010</v>
      </c>
      <c r="B2231" s="13" t="str">
        <f>Raw_Data!B2231</f>
        <v>Meera Kapoor</v>
      </c>
      <c r="C2231" s="13" t="str">
        <f>Raw_Data!C2231</f>
        <v>Sales</v>
      </c>
      <c r="D2231" s="13" t="str">
        <f>Raw_Data!D2231</f>
        <v>Sales Executive</v>
      </c>
      <c r="E2231" s="13" t="str">
        <f>Raw_Data!E2231</f>
        <v>Kolkata</v>
      </c>
      <c r="F2231" s="13" t="str">
        <f>Raw_Data!F2231</f>
        <v>Sourav Das</v>
      </c>
      <c r="G2231" s="14">
        <f>DATE(VALUE(RIGHT(Raw_Data!G2231,4)),VALUE(MID(Raw_Data!G2231,4,2)),VALUE(LEFT(Raw_Data!G2231,2)))</f>
        <v>46242</v>
      </c>
      <c r="H2231" s="13" t="str">
        <f t="shared" si="136"/>
        <v>Aug-2026</v>
      </c>
      <c r="I2231" s="13" t="str">
        <f t="shared" si="137"/>
        <v>Sat</v>
      </c>
      <c r="J2231" s="13" t="str">
        <f>Raw_Data!H2231</f>
        <v>Present</v>
      </c>
      <c r="K2231" s="15">
        <f>IF(Raw_Data!I2231="","",TIMEVALUE(Raw_Data!I2231))</f>
        <v>0.42083333333333334</v>
      </c>
      <c r="L2231" s="15">
        <f>IF(Raw_Data!J2231="","",TIMEVALUE(Raw_Data!J2231))</f>
        <v>0.73750000000000004</v>
      </c>
      <c r="M2231" s="13">
        <f>Raw_Data!K2231</f>
        <v>7.6</v>
      </c>
      <c r="N2231" s="13">
        <f>Raw_Data!L2231</f>
        <v>25</v>
      </c>
      <c r="O2231" s="13">
        <f>Raw_Data!M2231</f>
        <v>23</v>
      </c>
      <c r="P2231" s="13">
        <f t="shared" si="138"/>
        <v>2</v>
      </c>
      <c r="Q2231" s="13">
        <f>Raw_Data!O2231</f>
        <v>25</v>
      </c>
      <c r="R2231" s="16">
        <f t="shared" si="139"/>
        <v>92</v>
      </c>
      <c r="S2231" s="16">
        <f>Raw_Data!Q2231</f>
        <v>92</v>
      </c>
      <c r="T2231" s="17">
        <f>Raw_Data!R2231</f>
        <v>0</v>
      </c>
      <c r="U2231" s="13" t="str">
        <f>Raw_Data!S2231</f>
        <v>Medium</v>
      </c>
      <c r="V2231" s="13" t="str">
        <f>Raw_Data!T2231</f>
        <v>In Progress</v>
      </c>
    </row>
    <row r="2232" spans="1:22" x14ac:dyDescent="0.3">
      <c r="A2232" s="13" t="str">
        <f>Raw_Data!A2232</f>
        <v>EMP011</v>
      </c>
      <c r="B2232" s="13" t="str">
        <f>Raw_Data!B2232</f>
        <v>Karan Malhotra</v>
      </c>
      <c r="C2232" s="13" t="str">
        <f>Raw_Data!C2232</f>
        <v>Sales</v>
      </c>
      <c r="D2232" s="13" t="str">
        <f>Raw_Data!D2232</f>
        <v>Senior Executive</v>
      </c>
      <c r="E2232" s="13" t="str">
        <f>Raw_Data!E2232</f>
        <v>Kolkata</v>
      </c>
      <c r="F2232" s="13" t="str">
        <f>Raw_Data!F2232</f>
        <v>Sourav Das</v>
      </c>
      <c r="G2232" s="14">
        <f>DATE(VALUE(RIGHT(Raw_Data!G2232,4)),VALUE(MID(Raw_Data!G2232,4,2)),VALUE(LEFT(Raw_Data!G2232,2)))</f>
        <v>46242</v>
      </c>
      <c r="H2232" s="13" t="str">
        <f t="shared" si="136"/>
        <v>Aug-2026</v>
      </c>
      <c r="I2232" s="13" t="str">
        <f t="shared" si="137"/>
        <v>Sat</v>
      </c>
      <c r="J2232" s="13" t="str">
        <f>Raw_Data!H2232</f>
        <v>Present</v>
      </c>
      <c r="K2232" s="15">
        <f>IF(Raw_Data!I2232="","",TIMEVALUE(Raw_Data!I2232))</f>
        <v>0.37986111111111109</v>
      </c>
      <c r="L2232" s="15">
        <f>IF(Raw_Data!J2232="","",TIMEVALUE(Raw_Data!J2232))</f>
        <v>0.7631944444444444</v>
      </c>
      <c r="M2232" s="13">
        <f>Raw_Data!K2232</f>
        <v>9.1999999999999993</v>
      </c>
      <c r="N2232" s="13">
        <f>Raw_Data!L2232</f>
        <v>27</v>
      </c>
      <c r="O2232" s="13">
        <f>Raw_Data!M2232</f>
        <v>24</v>
      </c>
      <c r="P2232" s="13">
        <f t="shared" si="138"/>
        <v>3</v>
      </c>
      <c r="Q2232" s="13">
        <f>Raw_Data!O2232</f>
        <v>27</v>
      </c>
      <c r="R2232" s="16">
        <f t="shared" si="139"/>
        <v>88.888888888888886</v>
      </c>
      <c r="S2232" s="16">
        <f>Raw_Data!Q2232</f>
        <v>88.9</v>
      </c>
      <c r="T2232" s="17">
        <f>Raw_Data!R2232</f>
        <v>1.2</v>
      </c>
      <c r="U2232" s="13" t="str">
        <f>Raw_Data!S2232</f>
        <v>Medium</v>
      </c>
      <c r="V2232" s="13" t="str">
        <f>Raw_Data!T2232</f>
        <v>In Progress</v>
      </c>
    </row>
    <row r="2233" spans="1:22" x14ac:dyDescent="0.3">
      <c r="A2233" s="13" t="str">
        <f>Raw_Data!A2233</f>
        <v>EMP012</v>
      </c>
      <c r="B2233" s="13" t="str">
        <f>Raw_Data!B2233</f>
        <v>Tanya Bose</v>
      </c>
      <c r="C2233" s="13" t="str">
        <f>Raw_Data!C2233</f>
        <v>HR</v>
      </c>
      <c r="D2233" s="13" t="str">
        <f>Raw_Data!D2233</f>
        <v>HR Executive</v>
      </c>
      <c r="E2233" s="13" t="str">
        <f>Raw_Data!E2233</f>
        <v>Kolkata</v>
      </c>
      <c r="F2233" s="13" t="str">
        <f>Raw_Data!F2233</f>
        <v>Ritu Ghosh</v>
      </c>
      <c r="G2233" s="14">
        <f>DATE(VALUE(RIGHT(Raw_Data!G2233,4)),VALUE(MID(Raw_Data!G2233,4,2)),VALUE(LEFT(Raw_Data!G2233,2)))</f>
        <v>46242</v>
      </c>
      <c r="H2233" s="13" t="str">
        <f t="shared" si="136"/>
        <v>Aug-2026</v>
      </c>
      <c r="I2233" s="13" t="str">
        <f t="shared" si="137"/>
        <v>Sat</v>
      </c>
      <c r="J2233" s="13" t="str">
        <f>Raw_Data!H2233</f>
        <v>Present</v>
      </c>
      <c r="K2233" s="15">
        <f>IF(Raw_Data!I2233="","",TIMEVALUE(Raw_Data!I2233))</f>
        <v>0.37916666666666665</v>
      </c>
      <c r="L2233" s="15">
        <f>IF(Raw_Data!J2233="","",TIMEVALUE(Raw_Data!J2233))</f>
        <v>0.76875000000000004</v>
      </c>
      <c r="M2233" s="13">
        <f>Raw_Data!K2233</f>
        <v>9.36</v>
      </c>
      <c r="N2233" s="13">
        <f>Raw_Data!L2233</f>
        <v>8</v>
      </c>
      <c r="O2233" s="13">
        <f>Raw_Data!M2233</f>
        <v>5</v>
      </c>
      <c r="P2233" s="13">
        <f t="shared" si="138"/>
        <v>3</v>
      </c>
      <c r="Q2233" s="13">
        <f>Raw_Data!O2233</f>
        <v>8</v>
      </c>
      <c r="R2233" s="16">
        <f t="shared" si="139"/>
        <v>62.5</v>
      </c>
      <c r="S2233" s="16">
        <f>Raw_Data!Q2233</f>
        <v>62.5</v>
      </c>
      <c r="T2233" s="17">
        <f>Raw_Data!R2233</f>
        <v>1.36</v>
      </c>
      <c r="U2233" s="13" t="str">
        <f>Raw_Data!S2233</f>
        <v>Low</v>
      </c>
      <c r="V2233" s="13" t="str">
        <f>Raw_Data!T2233</f>
        <v>In Progress</v>
      </c>
    </row>
    <row r="2234" spans="1:22" x14ac:dyDescent="0.3">
      <c r="A2234" s="13" t="str">
        <f>Raw_Data!A2234</f>
        <v>EMP013</v>
      </c>
      <c r="B2234" s="13" t="str">
        <f>Raw_Data!B2234</f>
        <v>Aditya Jain</v>
      </c>
      <c r="C2234" s="13" t="str">
        <f>Raw_Data!C2234</f>
        <v>Customer Support</v>
      </c>
      <c r="D2234" s="13" t="str">
        <f>Raw_Data!D2234</f>
        <v>Support Executive</v>
      </c>
      <c r="E2234" s="13" t="str">
        <f>Raw_Data!E2234</f>
        <v>Kolkata</v>
      </c>
      <c r="F2234" s="13" t="str">
        <f>Raw_Data!F2234</f>
        <v>Ritu Ghosh</v>
      </c>
      <c r="G2234" s="14">
        <f>DATE(VALUE(RIGHT(Raw_Data!G2234,4)),VALUE(MID(Raw_Data!G2234,4,2)),VALUE(LEFT(Raw_Data!G2234,2)))</f>
        <v>46242</v>
      </c>
      <c r="H2234" s="13" t="str">
        <f t="shared" si="136"/>
        <v>Aug-2026</v>
      </c>
      <c r="I2234" s="13" t="str">
        <f t="shared" si="137"/>
        <v>Sat</v>
      </c>
      <c r="J2234" s="13" t="str">
        <f>Raw_Data!H2234</f>
        <v>Present</v>
      </c>
      <c r="K2234" s="15">
        <f>IF(Raw_Data!I2234="","",TIMEVALUE(Raw_Data!I2234))</f>
        <v>0.38263888888888886</v>
      </c>
      <c r="L2234" s="15">
        <f>IF(Raw_Data!J2234="","",TIMEVALUE(Raw_Data!J2234))</f>
        <v>0.74722222222222223</v>
      </c>
      <c r="M2234" s="13">
        <f>Raw_Data!K2234</f>
        <v>8.76</v>
      </c>
      <c r="N2234" s="13">
        <f>Raw_Data!L2234</f>
        <v>19</v>
      </c>
      <c r="O2234" s="13">
        <f>Raw_Data!M2234</f>
        <v>19</v>
      </c>
      <c r="P2234" s="13">
        <f t="shared" si="138"/>
        <v>0</v>
      </c>
      <c r="Q2234" s="13">
        <f>Raw_Data!O2234</f>
        <v>19</v>
      </c>
      <c r="R2234" s="16">
        <f t="shared" si="139"/>
        <v>100</v>
      </c>
      <c r="S2234" s="16">
        <f>Raw_Data!Q2234</f>
        <v>100</v>
      </c>
      <c r="T2234" s="17">
        <f>Raw_Data!R2234</f>
        <v>0.76</v>
      </c>
      <c r="U2234" s="13" t="str">
        <f>Raw_Data!S2234</f>
        <v>Low</v>
      </c>
      <c r="V2234" s="13" t="str">
        <f>Raw_Data!T2234</f>
        <v>Closed</v>
      </c>
    </row>
    <row r="2235" spans="1:22" x14ac:dyDescent="0.3">
      <c r="A2235" s="13" t="str">
        <f>Raw_Data!A2235</f>
        <v>EMP014</v>
      </c>
      <c r="B2235" s="13" t="str">
        <f>Raw_Data!B2235</f>
        <v>Neha Agarwal</v>
      </c>
      <c r="C2235" s="13" t="str">
        <f>Raw_Data!C2235</f>
        <v>Customer Support</v>
      </c>
      <c r="D2235" s="13" t="str">
        <f>Raw_Data!D2235</f>
        <v>Support Executive</v>
      </c>
      <c r="E2235" s="13" t="str">
        <f>Raw_Data!E2235</f>
        <v>Kolkata</v>
      </c>
      <c r="F2235" s="13" t="str">
        <f>Raw_Data!F2235</f>
        <v>Ritu Ghosh</v>
      </c>
      <c r="G2235" s="14">
        <f>DATE(VALUE(RIGHT(Raw_Data!G2235,4)),VALUE(MID(Raw_Data!G2235,4,2)),VALUE(LEFT(Raw_Data!G2235,2)))</f>
        <v>46242</v>
      </c>
      <c r="H2235" s="13" t="str">
        <f t="shared" si="136"/>
        <v>Aug-2026</v>
      </c>
      <c r="I2235" s="13" t="str">
        <f t="shared" si="137"/>
        <v>Sat</v>
      </c>
      <c r="J2235" s="13" t="str">
        <f>Raw_Data!H2235</f>
        <v>Present</v>
      </c>
      <c r="K2235" s="15">
        <f>IF(Raw_Data!I2235="","",TIMEVALUE(Raw_Data!I2235))</f>
        <v>0.37777777777777777</v>
      </c>
      <c r="L2235" s="15">
        <f>IF(Raw_Data!J2235="","",TIMEVALUE(Raw_Data!J2235))</f>
        <v>0.76180555555555551</v>
      </c>
      <c r="M2235" s="13">
        <f>Raw_Data!K2235</f>
        <v>9.2200000000000006</v>
      </c>
      <c r="N2235" s="13">
        <f>Raw_Data!L2235</f>
        <v>32</v>
      </c>
      <c r="O2235" s="13">
        <f>Raw_Data!M2235</f>
        <v>29</v>
      </c>
      <c r="P2235" s="13">
        <f t="shared" si="138"/>
        <v>3</v>
      </c>
      <c r="Q2235" s="13">
        <f>Raw_Data!O2235</f>
        <v>32</v>
      </c>
      <c r="R2235" s="16">
        <f t="shared" si="139"/>
        <v>90.625</v>
      </c>
      <c r="S2235" s="16">
        <f>Raw_Data!Q2235</f>
        <v>90.6</v>
      </c>
      <c r="T2235" s="17">
        <f>Raw_Data!R2235</f>
        <v>1.22</v>
      </c>
      <c r="U2235" s="13" t="str">
        <f>Raw_Data!S2235</f>
        <v>Medium</v>
      </c>
      <c r="V2235" s="13" t="str">
        <f>Raw_Data!T2235</f>
        <v>In Progress</v>
      </c>
    </row>
    <row r="2236" spans="1:22" x14ac:dyDescent="0.3">
      <c r="A2236" s="13" t="str">
        <f>Raw_Data!A2236</f>
        <v>EMP015</v>
      </c>
      <c r="B2236" s="13" t="str">
        <f>Raw_Data!B2236</f>
        <v>Siddharth Roy</v>
      </c>
      <c r="C2236" s="13" t="str">
        <f>Raw_Data!C2236</f>
        <v>Customer Support</v>
      </c>
      <c r="D2236" s="13" t="str">
        <f>Raw_Data!D2236</f>
        <v>Senior Executive</v>
      </c>
      <c r="E2236" s="13" t="str">
        <f>Raw_Data!E2236</f>
        <v>Kolkata</v>
      </c>
      <c r="F2236" s="13" t="str">
        <f>Raw_Data!F2236</f>
        <v>Ritu Ghosh</v>
      </c>
      <c r="G2236" s="14">
        <f>DATE(VALUE(RIGHT(Raw_Data!G2236,4)),VALUE(MID(Raw_Data!G2236,4,2)),VALUE(LEFT(Raw_Data!G2236,2)))</f>
        <v>46242</v>
      </c>
      <c r="H2236" s="13" t="str">
        <f t="shared" si="136"/>
        <v>Aug-2026</v>
      </c>
      <c r="I2236" s="13" t="str">
        <f t="shared" si="137"/>
        <v>Sat</v>
      </c>
      <c r="J2236" s="13" t="str">
        <f>Raw_Data!H2236</f>
        <v>Present</v>
      </c>
      <c r="K2236" s="15">
        <f>IF(Raw_Data!I2236="","",TIMEVALUE(Raw_Data!I2236))</f>
        <v>0.38541666666666669</v>
      </c>
      <c r="L2236" s="15">
        <f>IF(Raw_Data!J2236="","",TIMEVALUE(Raw_Data!J2236))</f>
        <v>0.73472222222222228</v>
      </c>
      <c r="M2236" s="13">
        <f>Raw_Data!K2236</f>
        <v>8.39</v>
      </c>
      <c r="N2236" s="13">
        <f>Raw_Data!L2236</f>
        <v>36</v>
      </c>
      <c r="O2236" s="13">
        <f>Raw_Data!M2236</f>
        <v>29</v>
      </c>
      <c r="P2236" s="13">
        <f t="shared" si="138"/>
        <v>7</v>
      </c>
      <c r="Q2236" s="13">
        <f>Raw_Data!O2236</f>
        <v>36</v>
      </c>
      <c r="R2236" s="16">
        <f t="shared" si="139"/>
        <v>80.555555555555557</v>
      </c>
      <c r="S2236" s="16">
        <f>Raw_Data!Q2236</f>
        <v>80.599999999999994</v>
      </c>
      <c r="T2236" s="17">
        <f>Raw_Data!R2236</f>
        <v>0.39</v>
      </c>
      <c r="U2236" s="13" t="str">
        <f>Raw_Data!S2236</f>
        <v>Medium</v>
      </c>
      <c r="V2236" s="13" t="str">
        <f>Raw_Data!T2236</f>
        <v>Pending</v>
      </c>
    </row>
    <row r="2237" spans="1:22" x14ac:dyDescent="0.3">
      <c r="A2237" s="13" t="str">
        <f>Raw_Data!A2237</f>
        <v>EMP016</v>
      </c>
      <c r="B2237" s="13" t="str">
        <f>Raw_Data!B2237</f>
        <v>Pooja Saha</v>
      </c>
      <c r="C2237" s="13" t="str">
        <f>Raw_Data!C2237</f>
        <v>Operations</v>
      </c>
      <c r="D2237" s="13" t="str">
        <f>Raw_Data!D2237</f>
        <v>Process Executive</v>
      </c>
      <c r="E2237" s="13" t="str">
        <f>Raw_Data!E2237</f>
        <v>Durgapur</v>
      </c>
      <c r="F2237" s="13" t="str">
        <f>Raw_Data!F2237</f>
        <v>Amit Roy</v>
      </c>
      <c r="G2237" s="14">
        <f>DATE(VALUE(RIGHT(Raw_Data!G2237,4)),VALUE(MID(Raw_Data!G2237,4,2)),VALUE(LEFT(Raw_Data!G2237,2)))</f>
        <v>46242</v>
      </c>
      <c r="H2237" s="13" t="str">
        <f t="shared" si="136"/>
        <v>Aug-2026</v>
      </c>
      <c r="I2237" s="13" t="str">
        <f t="shared" si="137"/>
        <v>Sat</v>
      </c>
      <c r="J2237" s="13" t="str">
        <f>Raw_Data!H2237</f>
        <v>Present</v>
      </c>
      <c r="K2237" s="15">
        <f>IF(Raw_Data!I2237="","",TIMEVALUE(Raw_Data!I2237))</f>
        <v>0.37986111111111109</v>
      </c>
      <c r="L2237" s="15">
        <f>IF(Raw_Data!J2237="","",TIMEVALUE(Raw_Data!J2237))</f>
        <v>0.71111111111111114</v>
      </c>
      <c r="M2237" s="13">
        <f>Raw_Data!K2237</f>
        <v>7.95</v>
      </c>
      <c r="N2237" s="13">
        <f>Raw_Data!L2237</f>
        <v>23</v>
      </c>
      <c r="O2237" s="13">
        <f>Raw_Data!M2237</f>
        <v>23</v>
      </c>
      <c r="P2237" s="13">
        <f t="shared" si="138"/>
        <v>0</v>
      </c>
      <c r="Q2237" s="13">
        <f>Raw_Data!O2237</f>
        <v>23</v>
      </c>
      <c r="R2237" s="16">
        <f t="shared" si="139"/>
        <v>100</v>
      </c>
      <c r="S2237" s="16">
        <f>Raw_Data!Q2237</f>
        <v>100</v>
      </c>
      <c r="T2237" s="17">
        <f>Raw_Data!R2237</f>
        <v>0</v>
      </c>
      <c r="U2237" s="13" t="str">
        <f>Raw_Data!S2237</f>
        <v>Low</v>
      </c>
      <c r="V2237" s="13" t="str">
        <f>Raw_Data!T2237</f>
        <v>Closed</v>
      </c>
    </row>
    <row r="2238" spans="1:22" x14ac:dyDescent="0.3">
      <c r="A2238" s="13" t="str">
        <f>Raw_Data!A2238</f>
        <v>EMP017</v>
      </c>
      <c r="B2238" s="13" t="str">
        <f>Raw_Data!B2238</f>
        <v>Abhishek Paul</v>
      </c>
      <c r="C2238" s="13" t="str">
        <f>Raw_Data!C2238</f>
        <v>Operations</v>
      </c>
      <c r="D2238" s="13" t="str">
        <f>Raw_Data!D2238</f>
        <v>Process Executive</v>
      </c>
      <c r="E2238" s="13" t="str">
        <f>Raw_Data!E2238</f>
        <v>Durgapur</v>
      </c>
      <c r="F2238" s="13" t="str">
        <f>Raw_Data!F2238</f>
        <v>Amit Roy</v>
      </c>
      <c r="G2238" s="14">
        <f>DATE(VALUE(RIGHT(Raw_Data!G2238,4)),VALUE(MID(Raw_Data!G2238,4,2)),VALUE(LEFT(Raw_Data!G2238,2)))</f>
        <v>46242</v>
      </c>
      <c r="H2238" s="13" t="str">
        <f t="shared" si="136"/>
        <v>Aug-2026</v>
      </c>
      <c r="I2238" s="13" t="str">
        <f t="shared" si="137"/>
        <v>Sat</v>
      </c>
      <c r="J2238" s="13" t="str">
        <f>Raw_Data!H2238</f>
        <v>Present</v>
      </c>
      <c r="K2238" s="15">
        <f>IF(Raw_Data!I2238="","",TIMEVALUE(Raw_Data!I2238))</f>
        <v>0.37569444444444444</v>
      </c>
      <c r="L2238" s="15">
        <f>IF(Raw_Data!J2238="","",TIMEVALUE(Raw_Data!J2238))</f>
        <v>0.76944444444444449</v>
      </c>
      <c r="M2238" s="13">
        <f>Raw_Data!K2238</f>
        <v>9.4499999999999993</v>
      </c>
      <c r="N2238" s="13">
        <f>Raw_Data!L2238</f>
        <v>14</v>
      </c>
      <c r="O2238" s="13">
        <f>Raw_Data!M2238</f>
        <v>13</v>
      </c>
      <c r="P2238" s="13">
        <f t="shared" si="138"/>
        <v>1</v>
      </c>
      <c r="Q2238" s="13">
        <f>Raw_Data!O2238</f>
        <v>14</v>
      </c>
      <c r="R2238" s="16">
        <f t="shared" si="139"/>
        <v>92.857142857142861</v>
      </c>
      <c r="S2238" s="16">
        <f>Raw_Data!Q2238</f>
        <v>92.9</v>
      </c>
      <c r="T2238" s="17">
        <f>Raw_Data!R2238</f>
        <v>1.45</v>
      </c>
      <c r="U2238" s="13" t="str">
        <f>Raw_Data!S2238</f>
        <v>High</v>
      </c>
      <c r="V2238" s="13" t="str">
        <f>Raw_Data!T2238</f>
        <v>In Progress</v>
      </c>
    </row>
    <row r="2239" spans="1:22" x14ac:dyDescent="0.3">
      <c r="A2239" s="13" t="str">
        <f>Raw_Data!A2239</f>
        <v>EMP018</v>
      </c>
      <c r="B2239" s="13" t="str">
        <f>Raw_Data!B2239</f>
        <v>Nandini Ghosh</v>
      </c>
      <c r="C2239" s="13" t="str">
        <f>Raw_Data!C2239</f>
        <v>Finance</v>
      </c>
      <c r="D2239" s="13" t="str">
        <f>Raw_Data!D2239</f>
        <v>Finance Executive</v>
      </c>
      <c r="E2239" s="13" t="str">
        <f>Raw_Data!E2239</f>
        <v>Durgapur</v>
      </c>
      <c r="F2239" s="13" t="str">
        <f>Raw_Data!F2239</f>
        <v>Neha Sen</v>
      </c>
      <c r="G2239" s="14">
        <f>DATE(VALUE(RIGHT(Raw_Data!G2239,4)),VALUE(MID(Raw_Data!G2239,4,2)),VALUE(LEFT(Raw_Data!G2239,2)))</f>
        <v>46242</v>
      </c>
      <c r="H2239" s="13" t="str">
        <f t="shared" si="136"/>
        <v>Aug-2026</v>
      </c>
      <c r="I2239" s="13" t="str">
        <f t="shared" si="137"/>
        <v>Sat</v>
      </c>
      <c r="J2239" s="13" t="str">
        <f>Raw_Data!H2239</f>
        <v>Absent</v>
      </c>
      <c r="K2239" s="15" t="str">
        <f>IF(Raw_Data!I2239="","",TIMEVALUE(Raw_Data!I2239))</f>
        <v/>
      </c>
      <c r="L2239" s="15" t="str">
        <f>IF(Raw_Data!J2239="","",TIMEVALUE(Raw_Data!J2239))</f>
        <v/>
      </c>
      <c r="M2239" s="13">
        <f>Raw_Data!K2239</f>
        <v>0</v>
      </c>
      <c r="N2239" s="13">
        <f>Raw_Data!L2239</f>
        <v>0</v>
      </c>
      <c r="O2239" s="13">
        <f>Raw_Data!M2239</f>
        <v>0</v>
      </c>
      <c r="P2239" s="13">
        <f t="shared" si="138"/>
        <v>0</v>
      </c>
      <c r="Q2239" s="13">
        <f>Raw_Data!O2239</f>
        <v>0</v>
      </c>
      <c r="R2239" s="16">
        <f t="shared" si="139"/>
        <v>0</v>
      </c>
      <c r="S2239" s="16">
        <f>Raw_Data!Q2239</f>
        <v>0</v>
      </c>
      <c r="T2239" s="17">
        <f>Raw_Data!R2239</f>
        <v>0</v>
      </c>
      <c r="U2239" s="13" t="str">
        <f>Raw_Data!S2239</f>
        <v>Low</v>
      </c>
      <c r="V2239" s="13" t="str">
        <f>Raw_Data!T2239</f>
        <v>Closed</v>
      </c>
    </row>
    <row r="2240" spans="1:22" x14ac:dyDescent="0.3">
      <c r="A2240" s="13" t="str">
        <f>Raw_Data!A2240</f>
        <v>EMP019</v>
      </c>
      <c r="B2240" s="13" t="str">
        <f>Raw_Data!B2240</f>
        <v>Manish Kumar</v>
      </c>
      <c r="C2240" s="13" t="str">
        <f>Raw_Data!C2240</f>
        <v>Sales</v>
      </c>
      <c r="D2240" s="13" t="str">
        <f>Raw_Data!D2240</f>
        <v>Sales Executive</v>
      </c>
      <c r="E2240" s="13" t="str">
        <f>Raw_Data!E2240</f>
        <v>Durgapur</v>
      </c>
      <c r="F2240" s="13" t="str">
        <f>Raw_Data!F2240</f>
        <v>Sourav Das</v>
      </c>
      <c r="G2240" s="14">
        <f>DATE(VALUE(RIGHT(Raw_Data!G2240,4)),VALUE(MID(Raw_Data!G2240,4,2)),VALUE(LEFT(Raw_Data!G2240,2)))</f>
        <v>46242</v>
      </c>
      <c r="H2240" s="13" t="str">
        <f t="shared" si="136"/>
        <v>Aug-2026</v>
      </c>
      <c r="I2240" s="13" t="str">
        <f t="shared" si="137"/>
        <v>Sat</v>
      </c>
      <c r="J2240" s="13" t="str">
        <f>Raw_Data!H2240</f>
        <v>Present</v>
      </c>
      <c r="K2240" s="15">
        <f>IF(Raw_Data!I2240="","",TIMEVALUE(Raw_Data!I2240))</f>
        <v>0.41805555555555557</v>
      </c>
      <c r="L2240" s="15">
        <f>IF(Raw_Data!J2240="","",TIMEVALUE(Raw_Data!J2240))</f>
        <v>0.81527777777777777</v>
      </c>
      <c r="M2240" s="13">
        <f>Raw_Data!K2240</f>
        <v>9.5399999999999991</v>
      </c>
      <c r="N2240" s="13">
        <f>Raw_Data!L2240</f>
        <v>5</v>
      </c>
      <c r="O2240" s="13">
        <f>Raw_Data!M2240</f>
        <v>4</v>
      </c>
      <c r="P2240" s="13">
        <f t="shared" si="138"/>
        <v>1</v>
      </c>
      <c r="Q2240" s="13">
        <f>Raw_Data!O2240</f>
        <v>5</v>
      </c>
      <c r="R2240" s="16">
        <f t="shared" si="139"/>
        <v>80</v>
      </c>
      <c r="S2240" s="16">
        <f>Raw_Data!Q2240</f>
        <v>80</v>
      </c>
      <c r="T2240" s="17">
        <f>Raw_Data!R2240</f>
        <v>1.54</v>
      </c>
      <c r="U2240" s="13" t="str">
        <f>Raw_Data!S2240</f>
        <v>Medium</v>
      </c>
      <c r="V2240" s="13" t="str">
        <f>Raw_Data!T2240</f>
        <v>In Progress</v>
      </c>
    </row>
    <row r="2241" spans="1:22" x14ac:dyDescent="0.3">
      <c r="A2241" s="13" t="str">
        <f>Raw_Data!A2241</f>
        <v>EMP020</v>
      </c>
      <c r="B2241" s="13" t="str">
        <f>Raw_Data!B2241</f>
        <v>Riya Chatterjee</v>
      </c>
      <c r="C2241" s="13" t="str">
        <f>Raw_Data!C2241</f>
        <v>Customer Support</v>
      </c>
      <c r="D2241" s="13" t="str">
        <f>Raw_Data!D2241</f>
        <v>Support Executive</v>
      </c>
      <c r="E2241" s="13" t="str">
        <f>Raw_Data!E2241</f>
        <v>Durgapur</v>
      </c>
      <c r="F2241" s="13" t="str">
        <f>Raw_Data!F2241</f>
        <v>Ritu Ghosh</v>
      </c>
      <c r="G2241" s="14">
        <f>DATE(VALUE(RIGHT(Raw_Data!G2241,4)),VALUE(MID(Raw_Data!G2241,4,2)),VALUE(LEFT(Raw_Data!G2241,2)))</f>
        <v>46242</v>
      </c>
      <c r="H2241" s="13" t="str">
        <f t="shared" si="136"/>
        <v>Aug-2026</v>
      </c>
      <c r="I2241" s="13" t="str">
        <f t="shared" si="137"/>
        <v>Sat</v>
      </c>
      <c r="J2241" s="13" t="str">
        <f>Raw_Data!H2241</f>
        <v>Present</v>
      </c>
      <c r="K2241" s="15">
        <f>IF(Raw_Data!I2241="","",TIMEVALUE(Raw_Data!I2241))</f>
        <v>0.41666666666666669</v>
      </c>
      <c r="L2241" s="15">
        <f>IF(Raw_Data!J2241="","",TIMEVALUE(Raw_Data!J2241))</f>
        <v>0.71875</v>
      </c>
      <c r="M2241" s="13">
        <f>Raw_Data!K2241</f>
        <v>7.26</v>
      </c>
      <c r="N2241" s="13">
        <f>Raw_Data!L2241</f>
        <v>27</v>
      </c>
      <c r="O2241" s="13">
        <f>Raw_Data!M2241</f>
        <v>19</v>
      </c>
      <c r="P2241" s="13">
        <f t="shared" si="138"/>
        <v>8</v>
      </c>
      <c r="Q2241" s="13">
        <f>Raw_Data!O2241</f>
        <v>27</v>
      </c>
      <c r="R2241" s="16">
        <f t="shared" si="139"/>
        <v>70.370370370370367</v>
      </c>
      <c r="S2241" s="16">
        <f>Raw_Data!Q2241</f>
        <v>70.400000000000006</v>
      </c>
      <c r="T2241" s="17">
        <f>Raw_Data!R2241</f>
        <v>0</v>
      </c>
      <c r="U2241" s="13" t="str">
        <f>Raw_Data!S2241</f>
        <v>Low</v>
      </c>
      <c r="V2241" s="13" t="str">
        <f>Raw_Data!T2241</f>
        <v>Backlog</v>
      </c>
    </row>
    <row r="2242" spans="1:22" x14ac:dyDescent="0.3">
      <c r="A2242" s="13" t="str">
        <f>Raw_Data!A2242</f>
        <v>EMP001</v>
      </c>
      <c r="B2242" s="13" t="str">
        <f>Raw_Data!B2242</f>
        <v>Aarav Sharma</v>
      </c>
      <c r="C2242" s="13" t="str">
        <f>Raw_Data!C2242</f>
        <v>Operations</v>
      </c>
      <c r="D2242" s="13" t="str">
        <f>Raw_Data!D2242</f>
        <v>MIS Executive</v>
      </c>
      <c r="E2242" s="13" t="str">
        <f>Raw_Data!E2242</f>
        <v>Kolkata</v>
      </c>
      <c r="F2242" s="13" t="str">
        <f>Raw_Data!F2242</f>
        <v>Amit Roy</v>
      </c>
      <c r="G2242" s="14">
        <f>DATE(VALUE(RIGHT(Raw_Data!G2242,4)),VALUE(MID(Raw_Data!G2242,4,2)),VALUE(LEFT(Raw_Data!G2242,2)))</f>
        <v>46244</v>
      </c>
      <c r="H2242" s="13" t="str">
        <f t="shared" ref="H2242:H2305" si="140">TEXT(G2242,"mmm-yyyy")</f>
        <v>Aug-2026</v>
      </c>
      <c r="I2242" s="13" t="str">
        <f t="shared" ref="I2242:I2305" si="141">TEXT(G2242,"ddd")</f>
        <v>Mon</v>
      </c>
      <c r="J2242" s="13" t="str">
        <f>Raw_Data!H2242</f>
        <v>Present</v>
      </c>
      <c r="K2242" s="15">
        <f>IF(Raw_Data!I2242="","",TIMEVALUE(Raw_Data!I2242))</f>
        <v>0.38263888888888886</v>
      </c>
      <c r="L2242" s="15">
        <f>IF(Raw_Data!J2242="","",TIMEVALUE(Raw_Data!J2242))</f>
        <v>0.69374999999999998</v>
      </c>
      <c r="M2242" s="13">
        <f>Raw_Data!K2242</f>
        <v>7.47</v>
      </c>
      <c r="N2242" s="13">
        <f>Raw_Data!L2242</f>
        <v>27</v>
      </c>
      <c r="O2242" s="13">
        <f>Raw_Data!M2242</f>
        <v>27</v>
      </c>
      <c r="P2242" s="13">
        <f t="shared" ref="P2242:P2305" si="142">N2242-O2242</f>
        <v>0</v>
      </c>
      <c r="Q2242" s="13">
        <f>Raw_Data!O2242</f>
        <v>27</v>
      </c>
      <c r="R2242" s="16">
        <f t="shared" ref="R2242:R2305" si="143">IFERROR(O2242/N2242*100,0)</f>
        <v>100</v>
      </c>
      <c r="S2242" s="16">
        <f>Raw_Data!Q2242</f>
        <v>100</v>
      </c>
      <c r="T2242" s="17">
        <f>Raw_Data!R2242</f>
        <v>0</v>
      </c>
      <c r="U2242" s="13" t="str">
        <f>Raw_Data!S2242</f>
        <v>Low</v>
      </c>
      <c r="V2242" s="13" t="str">
        <f>Raw_Data!T2242</f>
        <v>Closed</v>
      </c>
    </row>
    <row r="2243" spans="1:22" x14ac:dyDescent="0.3">
      <c r="A2243" s="13" t="str">
        <f>Raw_Data!A2243</f>
        <v>EMP002</v>
      </c>
      <c r="B2243" s="13" t="str">
        <f>Raw_Data!B2243</f>
        <v>Priya Singh</v>
      </c>
      <c r="C2243" s="13" t="str">
        <f>Raw_Data!C2243</f>
        <v>Operations</v>
      </c>
      <c r="D2243" s="13" t="str">
        <f>Raw_Data!D2243</f>
        <v>Process Executive</v>
      </c>
      <c r="E2243" s="13" t="str">
        <f>Raw_Data!E2243</f>
        <v>Kolkata</v>
      </c>
      <c r="F2243" s="13" t="str">
        <f>Raw_Data!F2243</f>
        <v>Amit Roy</v>
      </c>
      <c r="G2243" s="14">
        <f>DATE(VALUE(RIGHT(Raw_Data!G2243,4)),VALUE(MID(Raw_Data!G2243,4,2)),VALUE(LEFT(Raw_Data!G2243,2)))</f>
        <v>46244</v>
      </c>
      <c r="H2243" s="13" t="str">
        <f t="shared" si="140"/>
        <v>Aug-2026</v>
      </c>
      <c r="I2243" s="13" t="str">
        <f t="shared" si="141"/>
        <v>Mon</v>
      </c>
      <c r="J2243" s="13" t="str">
        <f>Raw_Data!H2243</f>
        <v>Present</v>
      </c>
      <c r="K2243" s="15">
        <f>IF(Raw_Data!I2243="","",TIMEVALUE(Raw_Data!I2243))</f>
        <v>0.37708333333333333</v>
      </c>
      <c r="L2243" s="15">
        <f>IF(Raw_Data!J2243="","",TIMEVALUE(Raw_Data!J2243))</f>
        <v>0.69513888888888886</v>
      </c>
      <c r="M2243" s="13">
        <f>Raw_Data!K2243</f>
        <v>7.64</v>
      </c>
      <c r="N2243" s="13">
        <f>Raw_Data!L2243</f>
        <v>26</v>
      </c>
      <c r="O2243" s="13">
        <f>Raw_Data!M2243</f>
        <v>20</v>
      </c>
      <c r="P2243" s="13">
        <f t="shared" si="142"/>
        <v>6</v>
      </c>
      <c r="Q2243" s="13">
        <f>Raw_Data!O2243</f>
        <v>26</v>
      </c>
      <c r="R2243" s="16">
        <f t="shared" si="143"/>
        <v>76.923076923076934</v>
      </c>
      <c r="S2243" s="16">
        <f>Raw_Data!Q2243</f>
        <v>76.900000000000006</v>
      </c>
      <c r="T2243" s="17">
        <f>Raw_Data!R2243</f>
        <v>0</v>
      </c>
      <c r="U2243" s="13" t="str">
        <f>Raw_Data!S2243</f>
        <v>Low</v>
      </c>
      <c r="V2243" s="13" t="str">
        <f>Raw_Data!T2243</f>
        <v>Pending</v>
      </c>
    </row>
    <row r="2244" spans="1:22" x14ac:dyDescent="0.3">
      <c r="A2244" s="13" t="str">
        <f>Raw_Data!A2244</f>
        <v>EMP003</v>
      </c>
      <c r="B2244" s="13" t="str">
        <f>Raw_Data!B2244</f>
        <v>Rahul Verma</v>
      </c>
      <c r="C2244" s="13" t="str">
        <f>Raw_Data!C2244</f>
        <v>Operations</v>
      </c>
      <c r="D2244" s="13" t="str">
        <f>Raw_Data!D2244</f>
        <v>Process Executive</v>
      </c>
      <c r="E2244" s="13" t="str">
        <f>Raw_Data!E2244</f>
        <v>Kolkata</v>
      </c>
      <c r="F2244" s="13" t="str">
        <f>Raw_Data!F2244</f>
        <v>Amit Roy</v>
      </c>
      <c r="G2244" s="14">
        <f>DATE(VALUE(RIGHT(Raw_Data!G2244,4)),VALUE(MID(Raw_Data!G2244,4,2)),VALUE(LEFT(Raw_Data!G2244,2)))</f>
        <v>46244</v>
      </c>
      <c r="H2244" s="13" t="str">
        <f t="shared" si="140"/>
        <v>Aug-2026</v>
      </c>
      <c r="I2244" s="13" t="str">
        <f t="shared" si="141"/>
        <v>Mon</v>
      </c>
      <c r="J2244" s="13" t="str">
        <f>Raw_Data!H2244</f>
        <v>Present</v>
      </c>
      <c r="K2244" s="15">
        <f>IF(Raw_Data!I2244="","",TIMEVALUE(Raw_Data!I2244))</f>
        <v>0.38680555555555557</v>
      </c>
      <c r="L2244" s="15">
        <f>IF(Raw_Data!J2244="","",TIMEVALUE(Raw_Data!J2244))</f>
        <v>0.77986111111111112</v>
      </c>
      <c r="M2244" s="13">
        <f>Raw_Data!K2244</f>
        <v>9.44</v>
      </c>
      <c r="N2244" s="13">
        <f>Raw_Data!L2244</f>
        <v>32</v>
      </c>
      <c r="O2244" s="13">
        <f>Raw_Data!M2244</f>
        <v>32</v>
      </c>
      <c r="P2244" s="13">
        <f t="shared" si="142"/>
        <v>0</v>
      </c>
      <c r="Q2244" s="13">
        <f>Raw_Data!O2244</f>
        <v>32</v>
      </c>
      <c r="R2244" s="16">
        <f t="shared" si="143"/>
        <v>100</v>
      </c>
      <c r="S2244" s="16">
        <f>Raw_Data!Q2244</f>
        <v>100</v>
      </c>
      <c r="T2244" s="17">
        <f>Raw_Data!R2244</f>
        <v>1.44</v>
      </c>
      <c r="U2244" s="13" t="str">
        <f>Raw_Data!S2244</f>
        <v>Low</v>
      </c>
      <c r="V2244" s="13" t="str">
        <f>Raw_Data!T2244</f>
        <v>Closed</v>
      </c>
    </row>
    <row r="2245" spans="1:22" x14ac:dyDescent="0.3">
      <c r="A2245" s="13" t="str">
        <f>Raw_Data!A2245</f>
        <v>EMP004</v>
      </c>
      <c r="B2245" s="13" t="str">
        <f>Raw_Data!B2245</f>
        <v>Sneha Das</v>
      </c>
      <c r="C2245" s="13" t="str">
        <f>Raw_Data!C2245</f>
        <v>Operations</v>
      </c>
      <c r="D2245" s="13" t="str">
        <f>Raw_Data!D2245</f>
        <v>Senior Executive</v>
      </c>
      <c r="E2245" s="13" t="str">
        <f>Raw_Data!E2245</f>
        <v>Kolkata</v>
      </c>
      <c r="F2245" s="13" t="str">
        <f>Raw_Data!F2245</f>
        <v>Amit Roy</v>
      </c>
      <c r="G2245" s="14">
        <f>DATE(VALUE(RIGHT(Raw_Data!G2245,4)),VALUE(MID(Raw_Data!G2245,4,2)),VALUE(LEFT(Raw_Data!G2245,2)))</f>
        <v>46244</v>
      </c>
      <c r="H2245" s="13" t="str">
        <f t="shared" si="140"/>
        <v>Aug-2026</v>
      </c>
      <c r="I2245" s="13" t="str">
        <f t="shared" si="141"/>
        <v>Mon</v>
      </c>
      <c r="J2245" s="13" t="str">
        <f>Raw_Data!H2245</f>
        <v>Present</v>
      </c>
      <c r="K2245" s="15">
        <f>IF(Raw_Data!I2245="","",TIMEVALUE(Raw_Data!I2245))</f>
        <v>0.37708333333333333</v>
      </c>
      <c r="L2245" s="15">
        <f>IF(Raw_Data!J2245="","",TIMEVALUE(Raw_Data!J2245))</f>
        <v>0.76666666666666672</v>
      </c>
      <c r="M2245" s="13">
        <f>Raw_Data!K2245</f>
        <v>9.35</v>
      </c>
      <c r="N2245" s="13">
        <f>Raw_Data!L2245</f>
        <v>24</v>
      </c>
      <c r="O2245" s="13">
        <f>Raw_Data!M2245</f>
        <v>24</v>
      </c>
      <c r="P2245" s="13">
        <f t="shared" si="142"/>
        <v>0</v>
      </c>
      <c r="Q2245" s="13">
        <f>Raw_Data!O2245</f>
        <v>24</v>
      </c>
      <c r="R2245" s="16">
        <f t="shared" si="143"/>
        <v>100</v>
      </c>
      <c r="S2245" s="16">
        <f>Raw_Data!Q2245</f>
        <v>100</v>
      </c>
      <c r="T2245" s="17">
        <f>Raw_Data!R2245</f>
        <v>1.35</v>
      </c>
      <c r="U2245" s="13" t="str">
        <f>Raw_Data!S2245</f>
        <v>Low</v>
      </c>
      <c r="V2245" s="13" t="str">
        <f>Raw_Data!T2245</f>
        <v>Closed</v>
      </c>
    </row>
    <row r="2246" spans="1:22" x14ac:dyDescent="0.3">
      <c r="A2246" s="13" t="str">
        <f>Raw_Data!A2246</f>
        <v>EMP005</v>
      </c>
      <c r="B2246" s="13" t="str">
        <f>Raw_Data!B2246</f>
        <v>Vikram Patel</v>
      </c>
      <c r="C2246" s="13" t="str">
        <f>Raw_Data!C2246</f>
        <v>Operations</v>
      </c>
      <c r="D2246" s="13" t="str">
        <f>Raw_Data!D2246</f>
        <v>Process Executive</v>
      </c>
      <c r="E2246" s="13" t="str">
        <f>Raw_Data!E2246</f>
        <v>Kolkata</v>
      </c>
      <c r="F2246" s="13" t="str">
        <f>Raw_Data!F2246</f>
        <v>Amit Roy</v>
      </c>
      <c r="G2246" s="14">
        <f>DATE(VALUE(RIGHT(Raw_Data!G2246,4)),VALUE(MID(Raw_Data!G2246,4,2)),VALUE(LEFT(Raw_Data!G2246,2)))</f>
        <v>46244</v>
      </c>
      <c r="H2246" s="13" t="str">
        <f t="shared" si="140"/>
        <v>Aug-2026</v>
      </c>
      <c r="I2246" s="13" t="str">
        <f t="shared" si="141"/>
        <v>Mon</v>
      </c>
      <c r="J2246" s="13" t="str">
        <f>Raw_Data!H2246</f>
        <v>Present</v>
      </c>
      <c r="K2246" s="15">
        <f>IF(Raw_Data!I2246="","",TIMEVALUE(Raw_Data!I2246))</f>
        <v>0.38055555555555554</v>
      </c>
      <c r="L2246" s="15">
        <f>IF(Raw_Data!J2246="","",TIMEVALUE(Raw_Data!J2246))</f>
        <v>0.75416666666666665</v>
      </c>
      <c r="M2246" s="13">
        <f>Raw_Data!K2246</f>
        <v>8.98</v>
      </c>
      <c r="N2246" s="13">
        <f>Raw_Data!L2246</f>
        <v>22</v>
      </c>
      <c r="O2246" s="13">
        <f>Raw_Data!M2246</f>
        <v>16</v>
      </c>
      <c r="P2246" s="13">
        <f t="shared" si="142"/>
        <v>6</v>
      </c>
      <c r="Q2246" s="13">
        <f>Raw_Data!O2246</f>
        <v>22</v>
      </c>
      <c r="R2246" s="16">
        <f t="shared" si="143"/>
        <v>72.727272727272734</v>
      </c>
      <c r="S2246" s="16">
        <f>Raw_Data!Q2246</f>
        <v>72.7</v>
      </c>
      <c r="T2246" s="17">
        <f>Raw_Data!R2246</f>
        <v>0.98</v>
      </c>
      <c r="U2246" s="13" t="str">
        <f>Raw_Data!S2246</f>
        <v>Low</v>
      </c>
      <c r="V2246" s="13" t="str">
        <f>Raw_Data!T2246</f>
        <v>Pending</v>
      </c>
    </row>
    <row r="2247" spans="1:22" x14ac:dyDescent="0.3">
      <c r="A2247" s="13" t="str">
        <f>Raw_Data!A2247</f>
        <v>EMP006</v>
      </c>
      <c r="B2247" s="13" t="str">
        <f>Raw_Data!B2247</f>
        <v>Ananya Gupta</v>
      </c>
      <c r="C2247" s="13" t="str">
        <f>Raw_Data!C2247</f>
        <v>Finance</v>
      </c>
      <c r="D2247" s="13" t="str">
        <f>Raw_Data!D2247</f>
        <v>Finance Executive</v>
      </c>
      <c r="E2247" s="13" t="str">
        <f>Raw_Data!E2247</f>
        <v>Kolkata</v>
      </c>
      <c r="F2247" s="13" t="str">
        <f>Raw_Data!F2247</f>
        <v>Neha Sen</v>
      </c>
      <c r="G2247" s="14">
        <f>DATE(VALUE(RIGHT(Raw_Data!G2247,4)),VALUE(MID(Raw_Data!G2247,4,2)),VALUE(LEFT(Raw_Data!G2247,2)))</f>
        <v>46244</v>
      </c>
      <c r="H2247" s="13" t="str">
        <f t="shared" si="140"/>
        <v>Aug-2026</v>
      </c>
      <c r="I2247" s="13" t="str">
        <f t="shared" si="141"/>
        <v>Mon</v>
      </c>
      <c r="J2247" s="13" t="str">
        <f>Raw_Data!H2247</f>
        <v>Late</v>
      </c>
      <c r="K2247" s="15">
        <f>IF(Raw_Data!I2247="","",TIMEVALUE(Raw_Data!I2247))</f>
        <v>0.41875000000000001</v>
      </c>
      <c r="L2247" s="15">
        <f>IF(Raw_Data!J2247="","",TIMEVALUE(Raw_Data!J2247))</f>
        <v>0.80763888888888891</v>
      </c>
      <c r="M2247" s="13">
        <f>Raw_Data!K2247</f>
        <v>9.34</v>
      </c>
      <c r="N2247" s="13">
        <f>Raw_Data!L2247</f>
        <v>24</v>
      </c>
      <c r="O2247" s="13">
        <f>Raw_Data!M2247</f>
        <v>20</v>
      </c>
      <c r="P2247" s="13">
        <f t="shared" si="142"/>
        <v>4</v>
      </c>
      <c r="Q2247" s="13">
        <f>Raw_Data!O2247</f>
        <v>24</v>
      </c>
      <c r="R2247" s="16">
        <f t="shared" si="143"/>
        <v>83.333333333333343</v>
      </c>
      <c r="S2247" s="16">
        <f>Raw_Data!Q2247</f>
        <v>83.3</v>
      </c>
      <c r="T2247" s="17">
        <f>Raw_Data!R2247</f>
        <v>1.34</v>
      </c>
      <c r="U2247" s="13" t="str">
        <f>Raw_Data!S2247</f>
        <v>Low</v>
      </c>
      <c r="V2247" s="13" t="str">
        <f>Raw_Data!T2247</f>
        <v>Pending</v>
      </c>
    </row>
    <row r="2248" spans="1:22" x14ac:dyDescent="0.3">
      <c r="A2248" s="13" t="str">
        <f>Raw_Data!A2248</f>
        <v>EMP007</v>
      </c>
      <c r="B2248" s="13" t="str">
        <f>Raw_Data!B2248</f>
        <v>Rohan Mehta</v>
      </c>
      <c r="C2248" s="13" t="str">
        <f>Raw_Data!C2248</f>
        <v>Finance</v>
      </c>
      <c r="D2248" s="13" t="str">
        <f>Raw_Data!D2248</f>
        <v>Accounts Executive</v>
      </c>
      <c r="E2248" s="13" t="str">
        <f>Raw_Data!E2248</f>
        <v>Kolkata</v>
      </c>
      <c r="F2248" s="13" t="str">
        <f>Raw_Data!F2248</f>
        <v>Neha Sen</v>
      </c>
      <c r="G2248" s="14">
        <f>DATE(VALUE(RIGHT(Raw_Data!G2248,4)),VALUE(MID(Raw_Data!G2248,4,2)),VALUE(LEFT(Raw_Data!G2248,2)))</f>
        <v>46244</v>
      </c>
      <c r="H2248" s="13" t="str">
        <f t="shared" si="140"/>
        <v>Aug-2026</v>
      </c>
      <c r="I2248" s="13" t="str">
        <f t="shared" si="141"/>
        <v>Mon</v>
      </c>
      <c r="J2248" s="13" t="str">
        <f>Raw_Data!H2248</f>
        <v>Present</v>
      </c>
      <c r="K2248" s="15">
        <f>IF(Raw_Data!I2248="","",TIMEVALUE(Raw_Data!I2248))</f>
        <v>0.37638888888888888</v>
      </c>
      <c r="L2248" s="15">
        <f>IF(Raw_Data!J2248="","",TIMEVALUE(Raw_Data!J2248))</f>
        <v>0.70972222222222225</v>
      </c>
      <c r="M2248" s="13">
        <f>Raw_Data!K2248</f>
        <v>8</v>
      </c>
      <c r="N2248" s="13">
        <f>Raw_Data!L2248</f>
        <v>18</v>
      </c>
      <c r="O2248" s="13">
        <f>Raw_Data!M2248</f>
        <v>13</v>
      </c>
      <c r="P2248" s="13">
        <f t="shared" si="142"/>
        <v>5</v>
      </c>
      <c r="Q2248" s="13">
        <f>Raw_Data!O2248</f>
        <v>18</v>
      </c>
      <c r="R2248" s="16">
        <f t="shared" si="143"/>
        <v>72.222222222222214</v>
      </c>
      <c r="S2248" s="16">
        <f>Raw_Data!Q2248</f>
        <v>72.2</v>
      </c>
      <c r="T2248" s="17">
        <f>Raw_Data!R2248</f>
        <v>0</v>
      </c>
      <c r="U2248" s="13" t="str">
        <f>Raw_Data!S2248</f>
        <v>High</v>
      </c>
      <c r="V2248" s="13" t="str">
        <f>Raw_Data!T2248</f>
        <v>Pending</v>
      </c>
    </row>
    <row r="2249" spans="1:22" x14ac:dyDescent="0.3">
      <c r="A2249" s="13" t="str">
        <f>Raw_Data!A2249</f>
        <v>EMP008</v>
      </c>
      <c r="B2249" s="13" t="str">
        <f>Raw_Data!B2249</f>
        <v>Ishita Roy</v>
      </c>
      <c r="C2249" s="13" t="str">
        <f>Raw_Data!C2249</f>
        <v>Finance</v>
      </c>
      <c r="D2249" s="13" t="str">
        <f>Raw_Data!D2249</f>
        <v>Finance Executive</v>
      </c>
      <c r="E2249" s="13" t="str">
        <f>Raw_Data!E2249</f>
        <v>Kolkata</v>
      </c>
      <c r="F2249" s="13" t="str">
        <f>Raw_Data!F2249</f>
        <v>Neha Sen</v>
      </c>
      <c r="G2249" s="14">
        <f>DATE(VALUE(RIGHT(Raw_Data!G2249,4)),VALUE(MID(Raw_Data!G2249,4,2)),VALUE(LEFT(Raw_Data!G2249,2)))</f>
        <v>46244</v>
      </c>
      <c r="H2249" s="13" t="str">
        <f t="shared" si="140"/>
        <v>Aug-2026</v>
      </c>
      <c r="I2249" s="13" t="str">
        <f t="shared" si="141"/>
        <v>Mon</v>
      </c>
      <c r="J2249" s="13" t="str">
        <f>Raw_Data!H2249</f>
        <v>Present</v>
      </c>
      <c r="K2249" s="15">
        <f>IF(Raw_Data!I2249="","",TIMEVALUE(Raw_Data!I2249))</f>
        <v>0.3888888888888889</v>
      </c>
      <c r="L2249" s="15">
        <f>IF(Raw_Data!J2249="","",TIMEVALUE(Raw_Data!J2249))</f>
        <v>0.77013888888888893</v>
      </c>
      <c r="M2249" s="13">
        <f>Raw_Data!K2249</f>
        <v>9.15</v>
      </c>
      <c r="N2249" s="13">
        <f>Raw_Data!L2249</f>
        <v>8</v>
      </c>
      <c r="O2249" s="13">
        <f>Raw_Data!M2249</f>
        <v>5</v>
      </c>
      <c r="P2249" s="13">
        <f t="shared" si="142"/>
        <v>3</v>
      </c>
      <c r="Q2249" s="13">
        <f>Raw_Data!O2249</f>
        <v>8</v>
      </c>
      <c r="R2249" s="16">
        <f t="shared" si="143"/>
        <v>62.5</v>
      </c>
      <c r="S2249" s="16">
        <f>Raw_Data!Q2249</f>
        <v>62.5</v>
      </c>
      <c r="T2249" s="17">
        <f>Raw_Data!R2249</f>
        <v>1.1499999999999999</v>
      </c>
      <c r="U2249" s="13" t="str">
        <f>Raw_Data!S2249</f>
        <v>Medium</v>
      </c>
      <c r="V2249" s="13" t="str">
        <f>Raw_Data!T2249</f>
        <v>In Progress</v>
      </c>
    </row>
    <row r="2250" spans="1:22" x14ac:dyDescent="0.3">
      <c r="A2250" s="13" t="str">
        <f>Raw_Data!A2250</f>
        <v>EMP009</v>
      </c>
      <c r="B2250" s="13" t="str">
        <f>Raw_Data!B2250</f>
        <v>Arjun Nair</v>
      </c>
      <c r="C2250" s="13" t="str">
        <f>Raw_Data!C2250</f>
        <v>Sales</v>
      </c>
      <c r="D2250" s="13" t="str">
        <f>Raw_Data!D2250</f>
        <v>Sales Executive</v>
      </c>
      <c r="E2250" s="13" t="str">
        <f>Raw_Data!E2250</f>
        <v>Kolkata</v>
      </c>
      <c r="F2250" s="13" t="str">
        <f>Raw_Data!F2250</f>
        <v>Sourav Das</v>
      </c>
      <c r="G2250" s="14">
        <f>DATE(VALUE(RIGHT(Raw_Data!G2250,4)),VALUE(MID(Raw_Data!G2250,4,2)),VALUE(LEFT(Raw_Data!G2250,2)))</f>
        <v>46244</v>
      </c>
      <c r="H2250" s="13" t="str">
        <f t="shared" si="140"/>
        <v>Aug-2026</v>
      </c>
      <c r="I2250" s="13" t="str">
        <f t="shared" si="141"/>
        <v>Mon</v>
      </c>
      <c r="J2250" s="13" t="str">
        <f>Raw_Data!H2250</f>
        <v>Present</v>
      </c>
      <c r="K2250" s="15">
        <f>IF(Raw_Data!I2250="","",TIMEVALUE(Raw_Data!I2250))</f>
        <v>0.3840277777777778</v>
      </c>
      <c r="L2250" s="15">
        <f>IF(Raw_Data!J2250="","",TIMEVALUE(Raw_Data!J2250))</f>
        <v>0.68402777777777779</v>
      </c>
      <c r="M2250" s="13">
        <f>Raw_Data!K2250</f>
        <v>7.21</v>
      </c>
      <c r="N2250" s="13">
        <f>Raw_Data!L2250</f>
        <v>21</v>
      </c>
      <c r="O2250" s="13">
        <f>Raw_Data!M2250</f>
        <v>18</v>
      </c>
      <c r="P2250" s="13">
        <f t="shared" si="142"/>
        <v>3</v>
      </c>
      <c r="Q2250" s="13">
        <f>Raw_Data!O2250</f>
        <v>21</v>
      </c>
      <c r="R2250" s="16">
        <f t="shared" si="143"/>
        <v>85.714285714285708</v>
      </c>
      <c r="S2250" s="16">
        <f>Raw_Data!Q2250</f>
        <v>85.7</v>
      </c>
      <c r="T2250" s="17">
        <f>Raw_Data!R2250</f>
        <v>0</v>
      </c>
      <c r="U2250" s="13" t="str">
        <f>Raw_Data!S2250</f>
        <v>Low</v>
      </c>
      <c r="V2250" s="13" t="str">
        <f>Raw_Data!T2250</f>
        <v>In Progress</v>
      </c>
    </row>
    <row r="2251" spans="1:22" x14ac:dyDescent="0.3">
      <c r="A2251" s="13" t="str">
        <f>Raw_Data!A2251</f>
        <v>EMP010</v>
      </c>
      <c r="B2251" s="13" t="str">
        <f>Raw_Data!B2251</f>
        <v>Meera Kapoor</v>
      </c>
      <c r="C2251" s="13" t="str">
        <f>Raw_Data!C2251</f>
        <v>Sales</v>
      </c>
      <c r="D2251" s="13" t="str">
        <f>Raw_Data!D2251</f>
        <v>Sales Executive</v>
      </c>
      <c r="E2251" s="13" t="str">
        <f>Raw_Data!E2251</f>
        <v>Kolkata</v>
      </c>
      <c r="F2251" s="13" t="str">
        <f>Raw_Data!F2251</f>
        <v>Sourav Das</v>
      </c>
      <c r="G2251" s="14">
        <f>DATE(VALUE(RIGHT(Raw_Data!G2251,4)),VALUE(MID(Raw_Data!G2251,4,2)),VALUE(LEFT(Raw_Data!G2251,2)))</f>
        <v>46244</v>
      </c>
      <c r="H2251" s="13" t="str">
        <f t="shared" si="140"/>
        <v>Aug-2026</v>
      </c>
      <c r="I2251" s="13" t="str">
        <f t="shared" si="141"/>
        <v>Mon</v>
      </c>
      <c r="J2251" s="13" t="str">
        <f>Raw_Data!H2251</f>
        <v>Present</v>
      </c>
      <c r="K2251" s="15">
        <f>IF(Raw_Data!I2251="","",TIMEVALUE(Raw_Data!I2251))</f>
        <v>0.38541666666666669</v>
      </c>
      <c r="L2251" s="15">
        <f>IF(Raw_Data!J2251="","",TIMEVALUE(Raw_Data!J2251))</f>
        <v>0.73958333333333337</v>
      </c>
      <c r="M2251" s="13">
        <f>Raw_Data!K2251</f>
        <v>8.51</v>
      </c>
      <c r="N2251" s="13">
        <f>Raw_Data!L2251</f>
        <v>23</v>
      </c>
      <c r="O2251" s="13">
        <f>Raw_Data!M2251</f>
        <v>21</v>
      </c>
      <c r="P2251" s="13">
        <f t="shared" si="142"/>
        <v>2</v>
      </c>
      <c r="Q2251" s="13">
        <f>Raw_Data!O2251</f>
        <v>23</v>
      </c>
      <c r="R2251" s="16">
        <f t="shared" si="143"/>
        <v>91.304347826086953</v>
      </c>
      <c r="S2251" s="16">
        <f>Raw_Data!Q2251</f>
        <v>91.3</v>
      </c>
      <c r="T2251" s="17">
        <f>Raw_Data!R2251</f>
        <v>0.51</v>
      </c>
      <c r="U2251" s="13" t="str">
        <f>Raw_Data!S2251</f>
        <v>Low</v>
      </c>
      <c r="V2251" s="13" t="str">
        <f>Raw_Data!T2251</f>
        <v>In Progress</v>
      </c>
    </row>
    <row r="2252" spans="1:22" x14ac:dyDescent="0.3">
      <c r="A2252" s="13" t="str">
        <f>Raw_Data!A2252</f>
        <v>EMP011</v>
      </c>
      <c r="B2252" s="13" t="str">
        <f>Raw_Data!B2252</f>
        <v>Karan Malhotra</v>
      </c>
      <c r="C2252" s="13" t="str">
        <f>Raw_Data!C2252</f>
        <v>Sales</v>
      </c>
      <c r="D2252" s="13" t="str">
        <f>Raw_Data!D2252</f>
        <v>Senior Executive</v>
      </c>
      <c r="E2252" s="13" t="str">
        <f>Raw_Data!E2252</f>
        <v>Kolkata</v>
      </c>
      <c r="F2252" s="13" t="str">
        <f>Raw_Data!F2252</f>
        <v>Sourav Das</v>
      </c>
      <c r="G2252" s="14">
        <f>DATE(VALUE(RIGHT(Raw_Data!G2252,4)),VALUE(MID(Raw_Data!G2252,4,2)),VALUE(LEFT(Raw_Data!G2252,2)))</f>
        <v>46244</v>
      </c>
      <c r="H2252" s="13" t="str">
        <f t="shared" si="140"/>
        <v>Aug-2026</v>
      </c>
      <c r="I2252" s="13" t="str">
        <f t="shared" si="141"/>
        <v>Mon</v>
      </c>
      <c r="J2252" s="13" t="str">
        <f>Raw_Data!H2252</f>
        <v>Present</v>
      </c>
      <c r="K2252" s="15">
        <f>IF(Raw_Data!I2252="","",TIMEVALUE(Raw_Data!I2252))</f>
        <v>0.37777777777777777</v>
      </c>
      <c r="L2252" s="15">
        <f>IF(Raw_Data!J2252="","",TIMEVALUE(Raw_Data!J2252))</f>
        <v>0.71805555555555556</v>
      </c>
      <c r="M2252" s="13">
        <f>Raw_Data!K2252</f>
        <v>8.17</v>
      </c>
      <c r="N2252" s="13">
        <f>Raw_Data!L2252</f>
        <v>21</v>
      </c>
      <c r="O2252" s="13">
        <f>Raw_Data!M2252</f>
        <v>19</v>
      </c>
      <c r="P2252" s="13">
        <f t="shared" si="142"/>
        <v>2</v>
      </c>
      <c r="Q2252" s="13">
        <f>Raw_Data!O2252</f>
        <v>21</v>
      </c>
      <c r="R2252" s="16">
        <f t="shared" si="143"/>
        <v>90.476190476190482</v>
      </c>
      <c r="S2252" s="16">
        <f>Raw_Data!Q2252</f>
        <v>90.5</v>
      </c>
      <c r="T2252" s="17">
        <f>Raw_Data!R2252</f>
        <v>0.17</v>
      </c>
      <c r="U2252" s="13" t="str">
        <f>Raw_Data!S2252</f>
        <v>High</v>
      </c>
      <c r="V2252" s="13" t="str">
        <f>Raw_Data!T2252</f>
        <v>In Progress</v>
      </c>
    </row>
    <row r="2253" spans="1:22" x14ac:dyDescent="0.3">
      <c r="A2253" s="13" t="str">
        <f>Raw_Data!A2253</f>
        <v>EMP012</v>
      </c>
      <c r="B2253" s="13" t="str">
        <f>Raw_Data!B2253</f>
        <v>Tanya Bose</v>
      </c>
      <c r="C2253" s="13" t="str">
        <f>Raw_Data!C2253</f>
        <v>HR</v>
      </c>
      <c r="D2253" s="13" t="str">
        <f>Raw_Data!D2253</f>
        <v>HR Executive</v>
      </c>
      <c r="E2253" s="13" t="str">
        <f>Raw_Data!E2253</f>
        <v>Kolkata</v>
      </c>
      <c r="F2253" s="13" t="str">
        <f>Raw_Data!F2253</f>
        <v>Ritu Ghosh</v>
      </c>
      <c r="G2253" s="14">
        <f>DATE(VALUE(RIGHT(Raw_Data!G2253,4)),VALUE(MID(Raw_Data!G2253,4,2)),VALUE(LEFT(Raw_Data!G2253,2)))</f>
        <v>46244</v>
      </c>
      <c r="H2253" s="13" t="str">
        <f t="shared" si="140"/>
        <v>Aug-2026</v>
      </c>
      <c r="I2253" s="13" t="str">
        <f t="shared" si="141"/>
        <v>Mon</v>
      </c>
      <c r="J2253" s="13" t="str">
        <f>Raw_Data!H2253</f>
        <v>Present</v>
      </c>
      <c r="K2253" s="15">
        <f>IF(Raw_Data!I2253="","",TIMEVALUE(Raw_Data!I2253))</f>
        <v>0.38819444444444445</v>
      </c>
      <c r="L2253" s="15">
        <f>IF(Raw_Data!J2253="","",TIMEVALUE(Raw_Data!J2253))</f>
        <v>0.77361111111111114</v>
      </c>
      <c r="M2253" s="13">
        <f>Raw_Data!K2253</f>
        <v>9.25</v>
      </c>
      <c r="N2253" s="13">
        <f>Raw_Data!L2253</f>
        <v>15</v>
      </c>
      <c r="O2253" s="13">
        <f>Raw_Data!M2253</f>
        <v>14</v>
      </c>
      <c r="P2253" s="13">
        <f t="shared" si="142"/>
        <v>1</v>
      </c>
      <c r="Q2253" s="13">
        <f>Raw_Data!O2253</f>
        <v>15</v>
      </c>
      <c r="R2253" s="16">
        <f t="shared" si="143"/>
        <v>93.333333333333329</v>
      </c>
      <c r="S2253" s="16">
        <f>Raw_Data!Q2253</f>
        <v>93.3</v>
      </c>
      <c r="T2253" s="17">
        <f>Raw_Data!R2253</f>
        <v>1.25</v>
      </c>
      <c r="U2253" s="13" t="str">
        <f>Raw_Data!S2253</f>
        <v>Medium</v>
      </c>
      <c r="V2253" s="13" t="str">
        <f>Raw_Data!T2253</f>
        <v>In Progress</v>
      </c>
    </row>
    <row r="2254" spans="1:22" x14ac:dyDescent="0.3">
      <c r="A2254" s="13" t="str">
        <f>Raw_Data!A2254</f>
        <v>EMP013</v>
      </c>
      <c r="B2254" s="13" t="str">
        <f>Raw_Data!B2254</f>
        <v>Aditya Jain</v>
      </c>
      <c r="C2254" s="13" t="str">
        <f>Raw_Data!C2254</f>
        <v>Customer Support</v>
      </c>
      <c r="D2254" s="13" t="str">
        <f>Raw_Data!D2254</f>
        <v>Support Executive</v>
      </c>
      <c r="E2254" s="13" t="str">
        <f>Raw_Data!E2254</f>
        <v>Kolkata</v>
      </c>
      <c r="F2254" s="13" t="str">
        <f>Raw_Data!F2254</f>
        <v>Ritu Ghosh</v>
      </c>
      <c r="G2254" s="14">
        <f>DATE(VALUE(RIGHT(Raw_Data!G2254,4)),VALUE(MID(Raw_Data!G2254,4,2)),VALUE(LEFT(Raw_Data!G2254,2)))</f>
        <v>46244</v>
      </c>
      <c r="H2254" s="13" t="str">
        <f t="shared" si="140"/>
        <v>Aug-2026</v>
      </c>
      <c r="I2254" s="13" t="str">
        <f t="shared" si="141"/>
        <v>Mon</v>
      </c>
      <c r="J2254" s="13" t="str">
        <f>Raw_Data!H2254</f>
        <v>Leave</v>
      </c>
      <c r="K2254" s="15" t="str">
        <f>IF(Raw_Data!I2254="","",TIMEVALUE(Raw_Data!I2254))</f>
        <v/>
      </c>
      <c r="L2254" s="15" t="str">
        <f>IF(Raw_Data!J2254="","",TIMEVALUE(Raw_Data!J2254))</f>
        <v/>
      </c>
      <c r="M2254" s="13">
        <f>Raw_Data!K2254</f>
        <v>0</v>
      </c>
      <c r="N2254" s="13">
        <f>Raw_Data!L2254</f>
        <v>0</v>
      </c>
      <c r="O2254" s="13">
        <f>Raw_Data!M2254</f>
        <v>0</v>
      </c>
      <c r="P2254" s="13">
        <f t="shared" si="142"/>
        <v>0</v>
      </c>
      <c r="Q2254" s="13">
        <f>Raw_Data!O2254</f>
        <v>0</v>
      </c>
      <c r="R2254" s="16">
        <f t="shared" si="143"/>
        <v>0</v>
      </c>
      <c r="S2254" s="16">
        <f>Raw_Data!Q2254</f>
        <v>0</v>
      </c>
      <c r="T2254" s="17">
        <f>Raw_Data!R2254</f>
        <v>0</v>
      </c>
      <c r="U2254" s="13" t="str">
        <f>Raw_Data!S2254</f>
        <v>Low</v>
      </c>
      <c r="V2254" s="13" t="str">
        <f>Raw_Data!T2254</f>
        <v>Closed</v>
      </c>
    </row>
    <row r="2255" spans="1:22" x14ac:dyDescent="0.3">
      <c r="A2255" s="13" t="str">
        <f>Raw_Data!A2255</f>
        <v>EMP014</v>
      </c>
      <c r="B2255" s="13" t="str">
        <f>Raw_Data!B2255</f>
        <v>Neha Agarwal</v>
      </c>
      <c r="C2255" s="13" t="str">
        <f>Raw_Data!C2255</f>
        <v>Customer Support</v>
      </c>
      <c r="D2255" s="13" t="str">
        <f>Raw_Data!D2255</f>
        <v>Support Executive</v>
      </c>
      <c r="E2255" s="13" t="str">
        <f>Raw_Data!E2255</f>
        <v>Kolkata</v>
      </c>
      <c r="F2255" s="13" t="str">
        <f>Raw_Data!F2255</f>
        <v>Ritu Ghosh</v>
      </c>
      <c r="G2255" s="14">
        <f>DATE(VALUE(RIGHT(Raw_Data!G2255,4)),VALUE(MID(Raw_Data!G2255,4,2)),VALUE(LEFT(Raw_Data!G2255,2)))</f>
        <v>46244</v>
      </c>
      <c r="H2255" s="13" t="str">
        <f t="shared" si="140"/>
        <v>Aug-2026</v>
      </c>
      <c r="I2255" s="13" t="str">
        <f t="shared" si="141"/>
        <v>Mon</v>
      </c>
      <c r="J2255" s="13" t="str">
        <f>Raw_Data!H2255</f>
        <v>Present</v>
      </c>
      <c r="K2255" s="15">
        <f>IF(Raw_Data!I2255="","",TIMEVALUE(Raw_Data!I2255))</f>
        <v>0.38055555555555554</v>
      </c>
      <c r="L2255" s="15">
        <f>IF(Raw_Data!J2255="","",TIMEVALUE(Raw_Data!J2255))</f>
        <v>0.74930555555555556</v>
      </c>
      <c r="M2255" s="13">
        <f>Raw_Data!K2255</f>
        <v>8.86</v>
      </c>
      <c r="N2255" s="13">
        <f>Raw_Data!L2255</f>
        <v>31</v>
      </c>
      <c r="O2255" s="13">
        <f>Raw_Data!M2255</f>
        <v>28</v>
      </c>
      <c r="P2255" s="13">
        <f t="shared" si="142"/>
        <v>3</v>
      </c>
      <c r="Q2255" s="13">
        <f>Raw_Data!O2255</f>
        <v>31</v>
      </c>
      <c r="R2255" s="16">
        <f t="shared" si="143"/>
        <v>90.322580645161281</v>
      </c>
      <c r="S2255" s="16">
        <f>Raw_Data!Q2255</f>
        <v>90.3</v>
      </c>
      <c r="T2255" s="17">
        <f>Raw_Data!R2255</f>
        <v>0.86</v>
      </c>
      <c r="U2255" s="13" t="str">
        <f>Raw_Data!S2255</f>
        <v>High</v>
      </c>
      <c r="V2255" s="13" t="str">
        <f>Raw_Data!T2255</f>
        <v>In Progress</v>
      </c>
    </row>
    <row r="2256" spans="1:22" x14ac:dyDescent="0.3">
      <c r="A2256" s="13" t="str">
        <f>Raw_Data!A2256</f>
        <v>EMP015</v>
      </c>
      <c r="B2256" s="13" t="str">
        <f>Raw_Data!B2256</f>
        <v>Siddharth Roy</v>
      </c>
      <c r="C2256" s="13" t="str">
        <f>Raw_Data!C2256</f>
        <v>Customer Support</v>
      </c>
      <c r="D2256" s="13" t="str">
        <f>Raw_Data!D2256</f>
        <v>Senior Executive</v>
      </c>
      <c r="E2256" s="13" t="str">
        <f>Raw_Data!E2256</f>
        <v>Kolkata</v>
      </c>
      <c r="F2256" s="13" t="str">
        <f>Raw_Data!F2256</f>
        <v>Ritu Ghosh</v>
      </c>
      <c r="G2256" s="14">
        <f>DATE(VALUE(RIGHT(Raw_Data!G2256,4)),VALUE(MID(Raw_Data!G2256,4,2)),VALUE(LEFT(Raw_Data!G2256,2)))</f>
        <v>46244</v>
      </c>
      <c r="H2256" s="13" t="str">
        <f t="shared" si="140"/>
        <v>Aug-2026</v>
      </c>
      <c r="I2256" s="13" t="str">
        <f t="shared" si="141"/>
        <v>Mon</v>
      </c>
      <c r="J2256" s="13" t="str">
        <f>Raw_Data!H2256</f>
        <v>Present</v>
      </c>
      <c r="K2256" s="15">
        <f>IF(Raw_Data!I2256="","",TIMEVALUE(Raw_Data!I2256))</f>
        <v>0.37777777777777777</v>
      </c>
      <c r="L2256" s="15">
        <f>IF(Raw_Data!J2256="","",TIMEVALUE(Raw_Data!J2256))</f>
        <v>0.74861111111111112</v>
      </c>
      <c r="M2256" s="13">
        <f>Raw_Data!K2256</f>
        <v>8.91</v>
      </c>
      <c r="N2256" s="13">
        <f>Raw_Data!L2256</f>
        <v>28</v>
      </c>
      <c r="O2256" s="13">
        <f>Raw_Data!M2256</f>
        <v>20</v>
      </c>
      <c r="P2256" s="13">
        <f t="shared" si="142"/>
        <v>8</v>
      </c>
      <c r="Q2256" s="13">
        <f>Raw_Data!O2256</f>
        <v>28</v>
      </c>
      <c r="R2256" s="16">
        <f t="shared" si="143"/>
        <v>71.428571428571431</v>
      </c>
      <c r="S2256" s="16">
        <f>Raw_Data!Q2256</f>
        <v>71.400000000000006</v>
      </c>
      <c r="T2256" s="17">
        <f>Raw_Data!R2256</f>
        <v>0.91</v>
      </c>
      <c r="U2256" s="13" t="str">
        <f>Raw_Data!S2256</f>
        <v>Low</v>
      </c>
      <c r="V2256" s="13" t="str">
        <f>Raw_Data!T2256</f>
        <v>Backlog</v>
      </c>
    </row>
    <row r="2257" spans="1:22" x14ac:dyDescent="0.3">
      <c r="A2257" s="13" t="str">
        <f>Raw_Data!A2257</f>
        <v>EMP016</v>
      </c>
      <c r="B2257" s="13" t="str">
        <f>Raw_Data!B2257</f>
        <v>Pooja Saha</v>
      </c>
      <c r="C2257" s="13" t="str">
        <f>Raw_Data!C2257</f>
        <v>Operations</v>
      </c>
      <c r="D2257" s="13" t="str">
        <f>Raw_Data!D2257</f>
        <v>Process Executive</v>
      </c>
      <c r="E2257" s="13" t="str">
        <f>Raw_Data!E2257</f>
        <v>Durgapur</v>
      </c>
      <c r="F2257" s="13" t="str">
        <f>Raw_Data!F2257</f>
        <v>Amit Roy</v>
      </c>
      <c r="G2257" s="14">
        <f>DATE(VALUE(RIGHT(Raw_Data!G2257,4)),VALUE(MID(Raw_Data!G2257,4,2)),VALUE(LEFT(Raw_Data!G2257,2)))</f>
        <v>46244</v>
      </c>
      <c r="H2257" s="13" t="str">
        <f t="shared" si="140"/>
        <v>Aug-2026</v>
      </c>
      <c r="I2257" s="13" t="str">
        <f t="shared" si="141"/>
        <v>Mon</v>
      </c>
      <c r="J2257" s="13" t="str">
        <f>Raw_Data!H2257</f>
        <v>Present</v>
      </c>
      <c r="K2257" s="15">
        <f>IF(Raw_Data!I2257="","",TIMEVALUE(Raw_Data!I2257))</f>
        <v>0.38055555555555554</v>
      </c>
      <c r="L2257" s="15">
        <f>IF(Raw_Data!J2257="","",TIMEVALUE(Raw_Data!J2257))</f>
        <v>0.77638888888888891</v>
      </c>
      <c r="M2257" s="13">
        <f>Raw_Data!K2257</f>
        <v>9.5</v>
      </c>
      <c r="N2257" s="13">
        <f>Raw_Data!L2257</f>
        <v>27</v>
      </c>
      <c r="O2257" s="13">
        <f>Raw_Data!M2257</f>
        <v>24</v>
      </c>
      <c r="P2257" s="13">
        <f t="shared" si="142"/>
        <v>3</v>
      </c>
      <c r="Q2257" s="13">
        <f>Raw_Data!O2257</f>
        <v>27</v>
      </c>
      <c r="R2257" s="16">
        <f t="shared" si="143"/>
        <v>88.888888888888886</v>
      </c>
      <c r="S2257" s="16">
        <f>Raw_Data!Q2257</f>
        <v>88.9</v>
      </c>
      <c r="T2257" s="17">
        <f>Raw_Data!R2257</f>
        <v>1.5</v>
      </c>
      <c r="U2257" s="13" t="str">
        <f>Raw_Data!S2257</f>
        <v>Medium</v>
      </c>
      <c r="V2257" s="13" t="str">
        <f>Raw_Data!T2257</f>
        <v>In Progress</v>
      </c>
    </row>
    <row r="2258" spans="1:22" x14ac:dyDescent="0.3">
      <c r="A2258" s="13" t="str">
        <f>Raw_Data!A2258</f>
        <v>EMP017</v>
      </c>
      <c r="B2258" s="13" t="str">
        <f>Raw_Data!B2258</f>
        <v>Abhishek Paul</v>
      </c>
      <c r="C2258" s="13" t="str">
        <f>Raw_Data!C2258</f>
        <v>Operations</v>
      </c>
      <c r="D2258" s="13" t="str">
        <f>Raw_Data!D2258</f>
        <v>Process Executive</v>
      </c>
      <c r="E2258" s="13" t="str">
        <f>Raw_Data!E2258</f>
        <v>Durgapur</v>
      </c>
      <c r="F2258" s="13" t="str">
        <f>Raw_Data!F2258</f>
        <v>Amit Roy</v>
      </c>
      <c r="G2258" s="14">
        <f>DATE(VALUE(RIGHT(Raw_Data!G2258,4)),VALUE(MID(Raw_Data!G2258,4,2)),VALUE(LEFT(Raw_Data!G2258,2)))</f>
        <v>46244</v>
      </c>
      <c r="H2258" s="13" t="str">
        <f t="shared" si="140"/>
        <v>Aug-2026</v>
      </c>
      <c r="I2258" s="13" t="str">
        <f t="shared" si="141"/>
        <v>Mon</v>
      </c>
      <c r="J2258" s="13" t="str">
        <f>Raw_Data!H2258</f>
        <v>Present</v>
      </c>
      <c r="K2258" s="15">
        <f>IF(Raw_Data!I2258="","",TIMEVALUE(Raw_Data!I2258))</f>
        <v>0.3840277777777778</v>
      </c>
      <c r="L2258" s="15">
        <f>IF(Raw_Data!J2258="","",TIMEVALUE(Raw_Data!J2258))</f>
        <v>0.69444444444444442</v>
      </c>
      <c r="M2258" s="13">
        <f>Raw_Data!K2258</f>
        <v>7.46</v>
      </c>
      <c r="N2258" s="13">
        <f>Raw_Data!L2258</f>
        <v>24</v>
      </c>
      <c r="O2258" s="13">
        <f>Raw_Data!M2258</f>
        <v>23</v>
      </c>
      <c r="P2258" s="13">
        <f t="shared" si="142"/>
        <v>1</v>
      </c>
      <c r="Q2258" s="13">
        <f>Raw_Data!O2258</f>
        <v>24</v>
      </c>
      <c r="R2258" s="16">
        <f t="shared" si="143"/>
        <v>95.833333333333343</v>
      </c>
      <c r="S2258" s="16">
        <f>Raw_Data!Q2258</f>
        <v>95.8</v>
      </c>
      <c r="T2258" s="17">
        <f>Raw_Data!R2258</f>
        <v>0</v>
      </c>
      <c r="U2258" s="13" t="str">
        <f>Raw_Data!S2258</f>
        <v>Medium</v>
      </c>
      <c r="V2258" s="13" t="str">
        <f>Raw_Data!T2258</f>
        <v>In Progress</v>
      </c>
    </row>
    <row r="2259" spans="1:22" x14ac:dyDescent="0.3">
      <c r="A2259" s="13" t="str">
        <f>Raw_Data!A2259</f>
        <v>EMP018</v>
      </c>
      <c r="B2259" s="13" t="str">
        <f>Raw_Data!B2259</f>
        <v>Nandini Ghosh</v>
      </c>
      <c r="C2259" s="13" t="str">
        <f>Raw_Data!C2259</f>
        <v>Finance</v>
      </c>
      <c r="D2259" s="13" t="str">
        <f>Raw_Data!D2259</f>
        <v>Finance Executive</v>
      </c>
      <c r="E2259" s="13" t="str">
        <f>Raw_Data!E2259</f>
        <v>Durgapur</v>
      </c>
      <c r="F2259" s="13" t="str">
        <f>Raw_Data!F2259</f>
        <v>Neha Sen</v>
      </c>
      <c r="G2259" s="14">
        <f>DATE(VALUE(RIGHT(Raw_Data!G2259,4)),VALUE(MID(Raw_Data!G2259,4,2)),VALUE(LEFT(Raw_Data!G2259,2)))</f>
        <v>46244</v>
      </c>
      <c r="H2259" s="13" t="str">
        <f t="shared" si="140"/>
        <v>Aug-2026</v>
      </c>
      <c r="I2259" s="13" t="str">
        <f t="shared" si="141"/>
        <v>Mon</v>
      </c>
      <c r="J2259" s="13" t="str">
        <f>Raw_Data!H2259</f>
        <v>Present</v>
      </c>
      <c r="K2259" s="15">
        <f>IF(Raw_Data!I2259="","",TIMEVALUE(Raw_Data!I2259))</f>
        <v>0.3840277777777778</v>
      </c>
      <c r="L2259" s="15">
        <f>IF(Raw_Data!J2259="","",TIMEVALUE(Raw_Data!J2259))</f>
        <v>0.72152777777777777</v>
      </c>
      <c r="M2259" s="13">
        <f>Raw_Data!K2259</f>
        <v>8.11</v>
      </c>
      <c r="N2259" s="13">
        <f>Raw_Data!L2259</f>
        <v>18</v>
      </c>
      <c r="O2259" s="13">
        <f>Raw_Data!M2259</f>
        <v>16</v>
      </c>
      <c r="P2259" s="13">
        <f t="shared" si="142"/>
        <v>2</v>
      </c>
      <c r="Q2259" s="13">
        <f>Raw_Data!O2259</f>
        <v>18</v>
      </c>
      <c r="R2259" s="16">
        <f t="shared" si="143"/>
        <v>88.888888888888886</v>
      </c>
      <c r="S2259" s="16">
        <f>Raw_Data!Q2259</f>
        <v>88.9</v>
      </c>
      <c r="T2259" s="17">
        <f>Raw_Data!R2259</f>
        <v>0.11</v>
      </c>
      <c r="U2259" s="13" t="str">
        <f>Raw_Data!S2259</f>
        <v>Low</v>
      </c>
      <c r="V2259" s="13" t="str">
        <f>Raw_Data!T2259</f>
        <v>In Progress</v>
      </c>
    </row>
    <row r="2260" spans="1:22" x14ac:dyDescent="0.3">
      <c r="A2260" s="13" t="str">
        <f>Raw_Data!A2260</f>
        <v>EMP019</v>
      </c>
      <c r="B2260" s="13" t="str">
        <f>Raw_Data!B2260</f>
        <v>Manish Kumar</v>
      </c>
      <c r="C2260" s="13" t="str">
        <f>Raw_Data!C2260</f>
        <v>Sales</v>
      </c>
      <c r="D2260" s="13" t="str">
        <f>Raw_Data!D2260</f>
        <v>Sales Executive</v>
      </c>
      <c r="E2260" s="13" t="str">
        <f>Raw_Data!E2260</f>
        <v>Durgapur</v>
      </c>
      <c r="F2260" s="13" t="str">
        <f>Raw_Data!F2260</f>
        <v>Sourav Das</v>
      </c>
      <c r="G2260" s="14">
        <f>DATE(VALUE(RIGHT(Raw_Data!G2260,4)),VALUE(MID(Raw_Data!G2260,4,2)),VALUE(LEFT(Raw_Data!G2260,2)))</f>
        <v>46244</v>
      </c>
      <c r="H2260" s="13" t="str">
        <f t="shared" si="140"/>
        <v>Aug-2026</v>
      </c>
      <c r="I2260" s="13" t="str">
        <f t="shared" si="141"/>
        <v>Mon</v>
      </c>
      <c r="J2260" s="13" t="str">
        <f>Raw_Data!H2260</f>
        <v>Present</v>
      </c>
      <c r="K2260" s="15">
        <f>IF(Raw_Data!I2260="","",TIMEVALUE(Raw_Data!I2260))</f>
        <v>0.37916666666666665</v>
      </c>
      <c r="L2260" s="15">
        <f>IF(Raw_Data!J2260="","",TIMEVALUE(Raw_Data!J2260))</f>
        <v>0.71736111111111112</v>
      </c>
      <c r="M2260" s="13">
        <f>Raw_Data!K2260</f>
        <v>8.1300000000000008</v>
      </c>
      <c r="N2260" s="13">
        <f>Raw_Data!L2260</f>
        <v>22</v>
      </c>
      <c r="O2260" s="13">
        <f>Raw_Data!M2260</f>
        <v>22</v>
      </c>
      <c r="P2260" s="13">
        <f t="shared" si="142"/>
        <v>0</v>
      </c>
      <c r="Q2260" s="13">
        <f>Raw_Data!O2260</f>
        <v>22</v>
      </c>
      <c r="R2260" s="16">
        <f t="shared" si="143"/>
        <v>100</v>
      </c>
      <c r="S2260" s="16">
        <f>Raw_Data!Q2260</f>
        <v>100</v>
      </c>
      <c r="T2260" s="17">
        <f>Raw_Data!R2260</f>
        <v>0.13</v>
      </c>
      <c r="U2260" s="13" t="str">
        <f>Raw_Data!S2260</f>
        <v>Low</v>
      </c>
      <c r="V2260" s="13" t="str">
        <f>Raw_Data!T2260</f>
        <v>Closed</v>
      </c>
    </row>
    <row r="2261" spans="1:22" x14ac:dyDescent="0.3">
      <c r="A2261" s="13" t="str">
        <f>Raw_Data!A2261</f>
        <v>EMP020</v>
      </c>
      <c r="B2261" s="13" t="str">
        <f>Raw_Data!B2261</f>
        <v>Riya Chatterjee</v>
      </c>
      <c r="C2261" s="13" t="str">
        <f>Raw_Data!C2261</f>
        <v>Customer Support</v>
      </c>
      <c r="D2261" s="13" t="str">
        <f>Raw_Data!D2261</f>
        <v>Support Executive</v>
      </c>
      <c r="E2261" s="13" t="str">
        <f>Raw_Data!E2261</f>
        <v>Durgapur</v>
      </c>
      <c r="F2261" s="13" t="str">
        <f>Raw_Data!F2261</f>
        <v>Ritu Ghosh</v>
      </c>
      <c r="G2261" s="14">
        <f>DATE(VALUE(RIGHT(Raw_Data!G2261,4)),VALUE(MID(Raw_Data!G2261,4,2)),VALUE(LEFT(Raw_Data!G2261,2)))</f>
        <v>46244</v>
      </c>
      <c r="H2261" s="13" t="str">
        <f t="shared" si="140"/>
        <v>Aug-2026</v>
      </c>
      <c r="I2261" s="13" t="str">
        <f t="shared" si="141"/>
        <v>Mon</v>
      </c>
      <c r="J2261" s="13" t="str">
        <f>Raw_Data!H2261</f>
        <v>Present</v>
      </c>
      <c r="K2261" s="15">
        <f>IF(Raw_Data!I2261="","",TIMEVALUE(Raw_Data!I2261))</f>
        <v>0.42222222222222222</v>
      </c>
      <c r="L2261" s="15">
        <f>IF(Raw_Data!J2261="","",TIMEVALUE(Raw_Data!J2261))</f>
        <v>0.76597222222222228</v>
      </c>
      <c r="M2261" s="13">
        <f>Raw_Data!K2261</f>
        <v>8.25</v>
      </c>
      <c r="N2261" s="13">
        <f>Raw_Data!L2261</f>
        <v>34</v>
      </c>
      <c r="O2261" s="13">
        <f>Raw_Data!M2261</f>
        <v>27</v>
      </c>
      <c r="P2261" s="13">
        <f t="shared" si="142"/>
        <v>7</v>
      </c>
      <c r="Q2261" s="13">
        <f>Raw_Data!O2261</f>
        <v>34</v>
      </c>
      <c r="R2261" s="16">
        <f t="shared" si="143"/>
        <v>79.411764705882348</v>
      </c>
      <c r="S2261" s="16">
        <f>Raw_Data!Q2261</f>
        <v>79.400000000000006</v>
      </c>
      <c r="T2261" s="17">
        <f>Raw_Data!R2261</f>
        <v>0.25</v>
      </c>
      <c r="U2261" s="13" t="str">
        <f>Raw_Data!S2261</f>
        <v>Medium</v>
      </c>
      <c r="V2261" s="13" t="str">
        <f>Raw_Data!T2261</f>
        <v>Pending</v>
      </c>
    </row>
    <row r="2262" spans="1:22" x14ac:dyDescent="0.3">
      <c r="A2262" s="13" t="str">
        <f>Raw_Data!A2262</f>
        <v>EMP001</v>
      </c>
      <c r="B2262" s="13" t="str">
        <f>Raw_Data!B2262</f>
        <v>Aarav Sharma</v>
      </c>
      <c r="C2262" s="13" t="str">
        <f>Raw_Data!C2262</f>
        <v>Operations</v>
      </c>
      <c r="D2262" s="13" t="str">
        <f>Raw_Data!D2262</f>
        <v>MIS Executive</v>
      </c>
      <c r="E2262" s="13" t="str">
        <f>Raw_Data!E2262</f>
        <v>Kolkata</v>
      </c>
      <c r="F2262" s="13" t="str">
        <f>Raw_Data!F2262</f>
        <v>Amit Roy</v>
      </c>
      <c r="G2262" s="14">
        <f>DATE(VALUE(RIGHT(Raw_Data!G2262,4)),VALUE(MID(Raw_Data!G2262,4,2)),VALUE(LEFT(Raw_Data!G2262,2)))</f>
        <v>46245</v>
      </c>
      <c r="H2262" s="13" t="str">
        <f t="shared" si="140"/>
        <v>Aug-2026</v>
      </c>
      <c r="I2262" s="13" t="str">
        <f t="shared" si="141"/>
        <v>Tue</v>
      </c>
      <c r="J2262" s="13" t="str">
        <f>Raw_Data!H2262</f>
        <v>Present</v>
      </c>
      <c r="K2262" s="15">
        <f>IF(Raw_Data!I2262="","",TIMEVALUE(Raw_Data!I2262))</f>
        <v>0.38472222222222224</v>
      </c>
      <c r="L2262" s="15">
        <f>IF(Raw_Data!J2262="","",TIMEVALUE(Raw_Data!J2262))</f>
        <v>0.7368055555555556</v>
      </c>
      <c r="M2262" s="13">
        <f>Raw_Data!K2262</f>
        <v>8.4600000000000009</v>
      </c>
      <c r="N2262" s="13">
        <f>Raw_Data!L2262</f>
        <v>24</v>
      </c>
      <c r="O2262" s="13">
        <f>Raw_Data!M2262</f>
        <v>19</v>
      </c>
      <c r="P2262" s="13">
        <f t="shared" si="142"/>
        <v>5</v>
      </c>
      <c r="Q2262" s="13">
        <f>Raw_Data!O2262</f>
        <v>24</v>
      </c>
      <c r="R2262" s="16">
        <f t="shared" si="143"/>
        <v>79.166666666666657</v>
      </c>
      <c r="S2262" s="16">
        <f>Raw_Data!Q2262</f>
        <v>79.2</v>
      </c>
      <c r="T2262" s="17">
        <f>Raw_Data!R2262</f>
        <v>0.46</v>
      </c>
      <c r="U2262" s="13" t="str">
        <f>Raw_Data!S2262</f>
        <v>Low</v>
      </c>
      <c r="V2262" s="13" t="str">
        <f>Raw_Data!T2262</f>
        <v>Pending</v>
      </c>
    </row>
    <row r="2263" spans="1:22" x14ac:dyDescent="0.3">
      <c r="A2263" s="13" t="str">
        <f>Raw_Data!A2263</f>
        <v>EMP002</v>
      </c>
      <c r="B2263" s="13" t="str">
        <f>Raw_Data!B2263</f>
        <v>Priya Singh</v>
      </c>
      <c r="C2263" s="13" t="str">
        <f>Raw_Data!C2263</f>
        <v>Operations</v>
      </c>
      <c r="D2263" s="13" t="str">
        <f>Raw_Data!D2263</f>
        <v>Process Executive</v>
      </c>
      <c r="E2263" s="13" t="str">
        <f>Raw_Data!E2263</f>
        <v>Kolkata</v>
      </c>
      <c r="F2263" s="13" t="str">
        <f>Raw_Data!F2263</f>
        <v>Amit Roy</v>
      </c>
      <c r="G2263" s="14">
        <f>DATE(VALUE(RIGHT(Raw_Data!G2263,4)),VALUE(MID(Raw_Data!G2263,4,2)),VALUE(LEFT(Raw_Data!G2263,2)))</f>
        <v>46245</v>
      </c>
      <c r="H2263" s="13" t="str">
        <f t="shared" si="140"/>
        <v>Aug-2026</v>
      </c>
      <c r="I2263" s="13" t="str">
        <f t="shared" si="141"/>
        <v>Tue</v>
      </c>
      <c r="J2263" s="13" t="str">
        <f>Raw_Data!H2263</f>
        <v>Present</v>
      </c>
      <c r="K2263" s="15">
        <f>IF(Raw_Data!I2263="","",TIMEVALUE(Raw_Data!I2263))</f>
        <v>0.38541666666666669</v>
      </c>
      <c r="L2263" s="15">
        <f>IF(Raw_Data!J2263="","",TIMEVALUE(Raw_Data!J2263))</f>
        <v>0.76388888888888884</v>
      </c>
      <c r="M2263" s="13">
        <f>Raw_Data!K2263</f>
        <v>9.09</v>
      </c>
      <c r="N2263" s="13">
        <f>Raw_Data!L2263</f>
        <v>26</v>
      </c>
      <c r="O2263" s="13">
        <f>Raw_Data!M2263</f>
        <v>23</v>
      </c>
      <c r="P2263" s="13">
        <f t="shared" si="142"/>
        <v>3</v>
      </c>
      <c r="Q2263" s="13">
        <f>Raw_Data!O2263</f>
        <v>26</v>
      </c>
      <c r="R2263" s="16">
        <f t="shared" si="143"/>
        <v>88.461538461538453</v>
      </c>
      <c r="S2263" s="16">
        <f>Raw_Data!Q2263</f>
        <v>88.5</v>
      </c>
      <c r="T2263" s="17">
        <f>Raw_Data!R2263</f>
        <v>1.0900000000000001</v>
      </c>
      <c r="U2263" s="13" t="str">
        <f>Raw_Data!S2263</f>
        <v>Medium</v>
      </c>
      <c r="V2263" s="13" t="str">
        <f>Raw_Data!T2263</f>
        <v>In Progress</v>
      </c>
    </row>
    <row r="2264" spans="1:22" x14ac:dyDescent="0.3">
      <c r="A2264" s="13" t="str">
        <f>Raw_Data!A2264</f>
        <v>EMP003</v>
      </c>
      <c r="B2264" s="13" t="str">
        <f>Raw_Data!B2264</f>
        <v>Rahul Verma</v>
      </c>
      <c r="C2264" s="13" t="str">
        <f>Raw_Data!C2264</f>
        <v>Operations</v>
      </c>
      <c r="D2264" s="13" t="str">
        <f>Raw_Data!D2264</f>
        <v>Process Executive</v>
      </c>
      <c r="E2264" s="13" t="str">
        <f>Raw_Data!E2264</f>
        <v>Kolkata</v>
      </c>
      <c r="F2264" s="13" t="str">
        <f>Raw_Data!F2264</f>
        <v>Amit Roy</v>
      </c>
      <c r="G2264" s="14">
        <f>DATE(VALUE(RIGHT(Raw_Data!G2264,4)),VALUE(MID(Raw_Data!G2264,4,2)),VALUE(LEFT(Raw_Data!G2264,2)))</f>
        <v>46245</v>
      </c>
      <c r="H2264" s="13" t="str">
        <f t="shared" si="140"/>
        <v>Aug-2026</v>
      </c>
      <c r="I2264" s="13" t="str">
        <f t="shared" si="141"/>
        <v>Tue</v>
      </c>
      <c r="J2264" s="13" t="str">
        <f>Raw_Data!H2264</f>
        <v>Present</v>
      </c>
      <c r="K2264" s="15">
        <f>IF(Raw_Data!I2264="","",TIMEVALUE(Raw_Data!I2264))</f>
        <v>0.38472222222222224</v>
      </c>
      <c r="L2264" s="15">
        <f>IF(Raw_Data!J2264="","",TIMEVALUE(Raw_Data!J2264))</f>
        <v>0.70416666666666672</v>
      </c>
      <c r="M2264" s="13">
        <f>Raw_Data!K2264</f>
        <v>7.68</v>
      </c>
      <c r="N2264" s="13">
        <f>Raw_Data!L2264</f>
        <v>30</v>
      </c>
      <c r="O2264" s="13">
        <f>Raw_Data!M2264</f>
        <v>30</v>
      </c>
      <c r="P2264" s="13">
        <f t="shared" si="142"/>
        <v>0</v>
      </c>
      <c r="Q2264" s="13">
        <f>Raw_Data!O2264</f>
        <v>30</v>
      </c>
      <c r="R2264" s="16">
        <f t="shared" si="143"/>
        <v>100</v>
      </c>
      <c r="S2264" s="16">
        <f>Raw_Data!Q2264</f>
        <v>100</v>
      </c>
      <c r="T2264" s="17">
        <f>Raw_Data!R2264</f>
        <v>0</v>
      </c>
      <c r="U2264" s="13" t="str">
        <f>Raw_Data!S2264</f>
        <v>Low</v>
      </c>
      <c r="V2264" s="13" t="str">
        <f>Raw_Data!T2264</f>
        <v>Closed</v>
      </c>
    </row>
    <row r="2265" spans="1:22" x14ac:dyDescent="0.3">
      <c r="A2265" s="13" t="str">
        <f>Raw_Data!A2265</f>
        <v>EMP004</v>
      </c>
      <c r="B2265" s="13" t="str">
        <f>Raw_Data!B2265</f>
        <v>Sneha Das</v>
      </c>
      <c r="C2265" s="13" t="str">
        <f>Raw_Data!C2265</f>
        <v>Operations</v>
      </c>
      <c r="D2265" s="13" t="str">
        <f>Raw_Data!D2265</f>
        <v>Senior Executive</v>
      </c>
      <c r="E2265" s="13" t="str">
        <f>Raw_Data!E2265</f>
        <v>Kolkata</v>
      </c>
      <c r="F2265" s="13" t="str">
        <f>Raw_Data!F2265</f>
        <v>Amit Roy</v>
      </c>
      <c r="G2265" s="14">
        <f>DATE(VALUE(RIGHT(Raw_Data!G2265,4)),VALUE(MID(Raw_Data!G2265,4,2)),VALUE(LEFT(Raw_Data!G2265,2)))</f>
        <v>46245</v>
      </c>
      <c r="H2265" s="13" t="str">
        <f t="shared" si="140"/>
        <v>Aug-2026</v>
      </c>
      <c r="I2265" s="13" t="str">
        <f t="shared" si="141"/>
        <v>Tue</v>
      </c>
      <c r="J2265" s="13" t="str">
        <f>Raw_Data!H2265</f>
        <v>Present</v>
      </c>
      <c r="K2265" s="15">
        <f>IF(Raw_Data!I2265="","",TIMEVALUE(Raw_Data!I2265))</f>
        <v>0.42152777777777778</v>
      </c>
      <c r="L2265" s="15">
        <f>IF(Raw_Data!J2265="","",TIMEVALUE(Raw_Data!J2265))</f>
        <v>0.76527777777777772</v>
      </c>
      <c r="M2265" s="13">
        <f>Raw_Data!K2265</f>
        <v>8.25</v>
      </c>
      <c r="N2265" s="13">
        <f>Raw_Data!L2265</f>
        <v>16</v>
      </c>
      <c r="O2265" s="13">
        <f>Raw_Data!M2265</f>
        <v>12</v>
      </c>
      <c r="P2265" s="13">
        <f t="shared" si="142"/>
        <v>4</v>
      </c>
      <c r="Q2265" s="13">
        <f>Raw_Data!O2265</f>
        <v>16</v>
      </c>
      <c r="R2265" s="16">
        <f t="shared" si="143"/>
        <v>75</v>
      </c>
      <c r="S2265" s="16">
        <f>Raw_Data!Q2265</f>
        <v>75</v>
      </c>
      <c r="T2265" s="17">
        <f>Raw_Data!R2265</f>
        <v>0.25</v>
      </c>
      <c r="U2265" s="13" t="str">
        <f>Raw_Data!S2265</f>
        <v>Medium</v>
      </c>
      <c r="V2265" s="13" t="str">
        <f>Raw_Data!T2265</f>
        <v>Pending</v>
      </c>
    </row>
    <row r="2266" spans="1:22" x14ac:dyDescent="0.3">
      <c r="A2266" s="13" t="str">
        <f>Raw_Data!A2266</f>
        <v>EMP005</v>
      </c>
      <c r="B2266" s="13" t="str">
        <f>Raw_Data!B2266</f>
        <v>Vikram Patel</v>
      </c>
      <c r="C2266" s="13" t="str">
        <f>Raw_Data!C2266</f>
        <v>Operations</v>
      </c>
      <c r="D2266" s="13" t="str">
        <f>Raw_Data!D2266</f>
        <v>Process Executive</v>
      </c>
      <c r="E2266" s="13" t="str">
        <f>Raw_Data!E2266</f>
        <v>Kolkata</v>
      </c>
      <c r="F2266" s="13" t="str">
        <f>Raw_Data!F2266</f>
        <v>Amit Roy</v>
      </c>
      <c r="G2266" s="14">
        <f>DATE(VALUE(RIGHT(Raw_Data!G2266,4)),VALUE(MID(Raw_Data!G2266,4,2)),VALUE(LEFT(Raw_Data!G2266,2)))</f>
        <v>46245</v>
      </c>
      <c r="H2266" s="13" t="str">
        <f t="shared" si="140"/>
        <v>Aug-2026</v>
      </c>
      <c r="I2266" s="13" t="str">
        <f t="shared" si="141"/>
        <v>Tue</v>
      </c>
      <c r="J2266" s="13" t="str">
        <f>Raw_Data!H2266</f>
        <v>Present</v>
      </c>
      <c r="K2266" s="15">
        <f>IF(Raw_Data!I2266="","",TIMEVALUE(Raw_Data!I2266))</f>
        <v>0.42152777777777778</v>
      </c>
      <c r="L2266" s="15">
        <f>IF(Raw_Data!J2266="","",TIMEVALUE(Raw_Data!J2266))</f>
        <v>0.82013888888888886</v>
      </c>
      <c r="M2266" s="13">
        <f>Raw_Data!K2266</f>
        <v>9.57</v>
      </c>
      <c r="N2266" s="13">
        <f>Raw_Data!L2266</f>
        <v>17</v>
      </c>
      <c r="O2266" s="13">
        <f>Raw_Data!M2266</f>
        <v>12</v>
      </c>
      <c r="P2266" s="13">
        <f t="shared" si="142"/>
        <v>5</v>
      </c>
      <c r="Q2266" s="13">
        <f>Raw_Data!O2266</f>
        <v>17</v>
      </c>
      <c r="R2266" s="16">
        <f t="shared" si="143"/>
        <v>70.588235294117652</v>
      </c>
      <c r="S2266" s="16">
        <f>Raw_Data!Q2266</f>
        <v>70.599999999999994</v>
      </c>
      <c r="T2266" s="17">
        <f>Raw_Data!R2266</f>
        <v>1.57</v>
      </c>
      <c r="U2266" s="13" t="str">
        <f>Raw_Data!S2266</f>
        <v>Low</v>
      </c>
      <c r="V2266" s="13" t="str">
        <f>Raw_Data!T2266</f>
        <v>Pending</v>
      </c>
    </row>
    <row r="2267" spans="1:22" x14ac:dyDescent="0.3">
      <c r="A2267" s="13" t="str">
        <f>Raw_Data!A2267</f>
        <v>EMP006</v>
      </c>
      <c r="B2267" s="13" t="str">
        <f>Raw_Data!B2267</f>
        <v>Ananya Gupta</v>
      </c>
      <c r="C2267" s="13" t="str">
        <f>Raw_Data!C2267</f>
        <v>Finance</v>
      </c>
      <c r="D2267" s="13" t="str">
        <f>Raw_Data!D2267</f>
        <v>Finance Executive</v>
      </c>
      <c r="E2267" s="13" t="str">
        <f>Raw_Data!E2267</f>
        <v>Kolkata</v>
      </c>
      <c r="F2267" s="13" t="str">
        <f>Raw_Data!F2267</f>
        <v>Neha Sen</v>
      </c>
      <c r="G2267" s="14">
        <f>DATE(VALUE(RIGHT(Raw_Data!G2267,4)),VALUE(MID(Raw_Data!G2267,4,2)),VALUE(LEFT(Raw_Data!G2267,2)))</f>
        <v>46245</v>
      </c>
      <c r="H2267" s="13" t="str">
        <f t="shared" si="140"/>
        <v>Aug-2026</v>
      </c>
      <c r="I2267" s="13" t="str">
        <f t="shared" si="141"/>
        <v>Tue</v>
      </c>
      <c r="J2267" s="13" t="str">
        <f>Raw_Data!H2267</f>
        <v>Present</v>
      </c>
      <c r="K2267" s="15">
        <f>IF(Raw_Data!I2267="","",TIMEVALUE(Raw_Data!I2267))</f>
        <v>0.37708333333333333</v>
      </c>
      <c r="L2267" s="15">
        <f>IF(Raw_Data!J2267="","",TIMEVALUE(Raw_Data!J2267))</f>
        <v>0.70416666666666672</v>
      </c>
      <c r="M2267" s="13">
        <f>Raw_Data!K2267</f>
        <v>7.85</v>
      </c>
      <c r="N2267" s="13">
        <f>Raw_Data!L2267</f>
        <v>13</v>
      </c>
      <c r="O2267" s="13">
        <f>Raw_Data!M2267</f>
        <v>12</v>
      </c>
      <c r="P2267" s="13">
        <f t="shared" si="142"/>
        <v>1</v>
      </c>
      <c r="Q2267" s="13">
        <f>Raw_Data!O2267</f>
        <v>13</v>
      </c>
      <c r="R2267" s="16">
        <f t="shared" si="143"/>
        <v>92.307692307692307</v>
      </c>
      <c r="S2267" s="16">
        <f>Raw_Data!Q2267</f>
        <v>92.3</v>
      </c>
      <c r="T2267" s="17">
        <f>Raw_Data!R2267</f>
        <v>0</v>
      </c>
      <c r="U2267" s="13" t="str">
        <f>Raw_Data!S2267</f>
        <v>Medium</v>
      </c>
      <c r="V2267" s="13" t="str">
        <f>Raw_Data!T2267</f>
        <v>In Progress</v>
      </c>
    </row>
    <row r="2268" spans="1:22" x14ac:dyDescent="0.3">
      <c r="A2268" s="13" t="str">
        <f>Raw_Data!A2268</f>
        <v>EMP007</v>
      </c>
      <c r="B2268" s="13" t="str">
        <f>Raw_Data!B2268</f>
        <v>Rohan Mehta</v>
      </c>
      <c r="C2268" s="13" t="str">
        <f>Raw_Data!C2268</f>
        <v>Finance</v>
      </c>
      <c r="D2268" s="13" t="str">
        <f>Raw_Data!D2268</f>
        <v>Accounts Executive</v>
      </c>
      <c r="E2268" s="13" t="str">
        <f>Raw_Data!E2268</f>
        <v>Kolkata</v>
      </c>
      <c r="F2268" s="13" t="str">
        <f>Raw_Data!F2268</f>
        <v>Neha Sen</v>
      </c>
      <c r="G2268" s="14">
        <f>DATE(VALUE(RIGHT(Raw_Data!G2268,4)),VALUE(MID(Raw_Data!G2268,4,2)),VALUE(LEFT(Raw_Data!G2268,2)))</f>
        <v>46245</v>
      </c>
      <c r="H2268" s="13" t="str">
        <f t="shared" si="140"/>
        <v>Aug-2026</v>
      </c>
      <c r="I2268" s="13" t="str">
        <f t="shared" si="141"/>
        <v>Tue</v>
      </c>
      <c r="J2268" s="13" t="str">
        <f>Raw_Data!H2268</f>
        <v>Present</v>
      </c>
      <c r="K2268" s="15">
        <f>IF(Raw_Data!I2268="","",TIMEVALUE(Raw_Data!I2268))</f>
        <v>0.37638888888888888</v>
      </c>
      <c r="L2268" s="15">
        <f>IF(Raw_Data!J2268="","",TIMEVALUE(Raw_Data!J2268))</f>
        <v>0.73263888888888884</v>
      </c>
      <c r="M2268" s="13">
        <f>Raw_Data!K2268</f>
        <v>8.56</v>
      </c>
      <c r="N2268" s="13">
        <f>Raw_Data!L2268</f>
        <v>18</v>
      </c>
      <c r="O2268" s="13">
        <f>Raw_Data!M2268</f>
        <v>14</v>
      </c>
      <c r="P2268" s="13">
        <f t="shared" si="142"/>
        <v>4</v>
      </c>
      <c r="Q2268" s="13">
        <f>Raw_Data!O2268</f>
        <v>18</v>
      </c>
      <c r="R2268" s="16">
        <f t="shared" si="143"/>
        <v>77.777777777777786</v>
      </c>
      <c r="S2268" s="16">
        <f>Raw_Data!Q2268</f>
        <v>77.8</v>
      </c>
      <c r="T2268" s="17">
        <f>Raw_Data!R2268</f>
        <v>0.56000000000000005</v>
      </c>
      <c r="U2268" s="13" t="str">
        <f>Raw_Data!S2268</f>
        <v>High</v>
      </c>
      <c r="V2268" s="13" t="str">
        <f>Raw_Data!T2268</f>
        <v>Pending</v>
      </c>
    </row>
    <row r="2269" spans="1:22" x14ac:dyDescent="0.3">
      <c r="A2269" s="13" t="str">
        <f>Raw_Data!A2269</f>
        <v>EMP008</v>
      </c>
      <c r="B2269" s="13" t="str">
        <f>Raw_Data!B2269</f>
        <v>Ishita Roy</v>
      </c>
      <c r="C2269" s="13" t="str">
        <f>Raw_Data!C2269</f>
        <v>Finance</v>
      </c>
      <c r="D2269" s="13" t="str">
        <f>Raw_Data!D2269</f>
        <v>Finance Executive</v>
      </c>
      <c r="E2269" s="13" t="str">
        <f>Raw_Data!E2269</f>
        <v>Kolkata</v>
      </c>
      <c r="F2269" s="13" t="str">
        <f>Raw_Data!F2269</f>
        <v>Neha Sen</v>
      </c>
      <c r="G2269" s="14">
        <f>DATE(VALUE(RIGHT(Raw_Data!G2269,4)),VALUE(MID(Raw_Data!G2269,4,2)),VALUE(LEFT(Raw_Data!G2269,2)))</f>
        <v>46245</v>
      </c>
      <c r="H2269" s="13" t="str">
        <f t="shared" si="140"/>
        <v>Aug-2026</v>
      </c>
      <c r="I2269" s="13" t="str">
        <f t="shared" si="141"/>
        <v>Tue</v>
      </c>
      <c r="J2269" s="13" t="str">
        <f>Raw_Data!H2269</f>
        <v>Present</v>
      </c>
      <c r="K2269" s="15">
        <f>IF(Raw_Data!I2269="","",TIMEVALUE(Raw_Data!I2269))</f>
        <v>0.3888888888888889</v>
      </c>
      <c r="L2269" s="15">
        <f>IF(Raw_Data!J2269="","",TIMEVALUE(Raw_Data!J2269))</f>
        <v>0.73819444444444449</v>
      </c>
      <c r="M2269" s="13">
        <f>Raw_Data!K2269</f>
        <v>8.39</v>
      </c>
      <c r="N2269" s="13">
        <f>Raw_Data!L2269</f>
        <v>13</v>
      </c>
      <c r="O2269" s="13">
        <f>Raw_Data!M2269</f>
        <v>11</v>
      </c>
      <c r="P2269" s="13">
        <f t="shared" si="142"/>
        <v>2</v>
      </c>
      <c r="Q2269" s="13">
        <f>Raw_Data!O2269</f>
        <v>13</v>
      </c>
      <c r="R2269" s="16">
        <f t="shared" si="143"/>
        <v>84.615384615384613</v>
      </c>
      <c r="S2269" s="16">
        <f>Raw_Data!Q2269</f>
        <v>84.6</v>
      </c>
      <c r="T2269" s="17">
        <f>Raw_Data!R2269</f>
        <v>0.39</v>
      </c>
      <c r="U2269" s="13" t="str">
        <f>Raw_Data!S2269</f>
        <v>Low</v>
      </c>
      <c r="V2269" s="13" t="str">
        <f>Raw_Data!T2269</f>
        <v>In Progress</v>
      </c>
    </row>
    <row r="2270" spans="1:22" x14ac:dyDescent="0.3">
      <c r="A2270" s="13" t="str">
        <f>Raw_Data!A2270</f>
        <v>EMP009</v>
      </c>
      <c r="B2270" s="13" t="str">
        <f>Raw_Data!B2270</f>
        <v>Arjun Nair</v>
      </c>
      <c r="C2270" s="13" t="str">
        <f>Raw_Data!C2270</f>
        <v>Sales</v>
      </c>
      <c r="D2270" s="13" t="str">
        <f>Raw_Data!D2270</f>
        <v>Sales Executive</v>
      </c>
      <c r="E2270" s="13" t="str">
        <f>Raw_Data!E2270</f>
        <v>Kolkata</v>
      </c>
      <c r="F2270" s="13" t="str">
        <f>Raw_Data!F2270</f>
        <v>Sourav Das</v>
      </c>
      <c r="G2270" s="14">
        <f>DATE(VALUE(RIGHT(Raw_Data!G2270,4)),VALUE(MID(Raw_Data!G2270,4,2)),VALUE(LEFT(Raw_Data!G2270,2)))</f>
        <v>46245</v>
      </c>
      <c r="H2270" s="13" t="str">
        <f t="shared" si="140"/>
        <v>Aug-2026</v>
      </c>
      <c r="I2270" s="13" t="str">
        <f t="shared" si="141"/>
        <v>Tue</v>
      </c>
      <c r="J2270" s="13" t="str">
        <f>Raw_Data!H2270</f>
        <v>Present</v>
      </c>
      <c r="K2270" s="15">
        <f>IF(Raw_Data!I2270="","",TIMEVALUE(Raw_Data!I2270))</f>
        <v>0.42916666666666664</v>
      </c>
      <c r="L2270" s="15">
        <f>IF(Raw_Data!J2270="","",TIMEVALUE(Raw_Data!J2270))</f>
        <v>0.7631944444444444</v>
      </c>
      <c r="M2270" s="13">
        <f>Raw_Data!K2270</f>
        <v>8.02</v>
      </c>
      <c r="N2270" s="13">
        <f>Raw_Data!L2270</f>
        <v>16</v>
      </c>
      <c r="O2270" s="13">
        <f>Raw_Data!M2270</f>
        <v>15</v>
      </c>
      <c r="P2270" s="13">
        <f t="shared" si="142"/>
        <v>1</v>
      </c>
      <c r="Q2270" s="13">
        <f>Raw_Data!O2270</f>
        <v>16</v>
      </c>
      <c r="R2270" s="16">
        <f t="shared" si="143"/>
        <v>93.75</v>
      </c>
      <c r="S2270" s="16">
        <f>Raw_Data!Q2270</f>
        <v>93.8</v>
      </c>
      <c r="T2270" s="17">
        <f>Raw_Data!R2270</f>
        <v>0.02</v>
      </c>
      <c r="U2270" s="13" t="str">
        <f>Raw_Data!S2270</f>
        <v>Medium</v>
      </c>
      <c r="V2270" s="13" t="str">
        <f>Raw_Data!T2270</f>
        <v>In Progress</v>
      </c>
    </row>
    <row r="2271" spans="1:22" x14ac:dyDescent="0.3">
      <c r="A2271" s="13" t="str">
        <f>Raw_Data!A2271</f>
        <v>EMP010</v>
      </c>
      <c r="B2271" s="13" t="str">
        <f>Raw_Data!B2271</f>
        <v>Meera Kapoor</v>
      </c>
      <c r="C2271" s="13" t="str">
        <f>Raw_Data!C2271</f>
        <v>Sales</v>
      </c>
      <c r="D2271" s="13" t="str">
        <f>Raw_Data!D2271</f>
        <v>Sales Executive</v>
      </c>
      <c r="E2271" s="13" t="str">
        <f>Raw_Data!E2271</f>
        <v>Kolkata</v>
      </c>
      <c r="F2271" s="13" t="str">
        <f>Raw_Data!F2271</f>
        <v>Sourav Das</v>
      </c>
      <c r="G2271" s="14">
        <f>DATE(VALUE(RIGHT(Raw_Data!G2271,4)),VALUE(MID(Raw_Data!G2271,4,2)),VALUE(LEFT(Raw_Data!G2271,2)))</f>
        <v>46245</v>
      </c>
      <c r="H2271" s="13" t="str">
        <f t="shared" si="140"/>
        <v>Aug-2026</v>
      </c>
      <c r="I2271" s="13" t="str">
        <f t="shared" si="141"/>
        <v>Tue</v>
      </c>
      <c r="J2271" s="13" t="str">
        <f>Raw_Data!H2271</f>
        <v>Present</v>
      </c>
      <c r="K2271" s="15">
        <f>IF(Raw_Data!I2271="","",TIMEVALUE(Raw_Data!I2271))</f>
        <v>0.38750000000000001</v>
      </c>
      <c r="L2271" s="15">
        <f>IF(Raw_Data!J2271="","",TIMEVALUE(Raw_Data!J2271))</f>
        <v>0.70694444444444449</v>
      </c>
      <c r="M2271" s="13">
        <f>Raw_Data!K2271</f>
        <v>7.68</v>
      </c>
      <c r="N2271" s="13">
        <f>Raw_Data!L2271</f>
        <v>20</v>
      </c>
      <c r="O2271" s="13">
        <f>Raw_Data!M2271</f>
        <v>17</v>
      </c>
      <c r="P2271" s="13">
        <f t="shared" si="142"/>
        <v>3</v>
      </c>
      <c r="Q2271" s="13">
        <f>Raw_Data!O2271</f>
        <v>20</v>
      </c>
      <c r="R2271" s="16">
        <f t="shared" si="143"/>
        <v>85</v>
      </c>
      <c r="S2271" s="16">
        <f>Raw_Data!Q2271</f>
        <v>85</v>
      </c>
      <c r="T2271" s="17">
        <f>Raw_Data!R2271</f>
        <v>0</v>
      </c>
      <c r="U2271" s="13" t="str">
        <f>Raw_Data!S2271</f>
        <v>High</v>
      </c>
      <c r="V2271" s="13" t="str">
        <f>Raw_Data!T2271</f>
        <v>In Progress</v>
      </c>
    </row>
    <row r="2272" spans="1:22" x14ac:dyDescent="0.3">
      <c r="A2272" s="13" t="str">
        <f>Raw_Data!A2272</f>
        <v>EMP011</v>
      </c>
      <c r="B2272" s="13" t="str">
        <f>Raw_Data!B2272</f>
        <v>Karan Malhotra</v>
      </c>
      <c r="C2272" s="13" t="str">
        <f>Raw_Data!C2272</f>
        <v>Sales</v>
      </c>
      <c r="D2272" s="13" t="str">
        <f>Raw_Data!D2272</f>
        <v>Senior Executive</v>
      </c>
      <c r="E2272" s="13" t="str">
        <f>Raw_Data!E2272</f>
        <v>Kolkata</v>
      </c>
      <c r="F2272" s="13" t="str">
        <f>Raw_Data!F2272</f>
        <v>Sourav Das</v>
      </c>
      <c r="G2272" s="14">
        <f>DATE(VALUE(RIGHT(Raw_Data!G2272,4)),VALUE(MID(Raw_Data!G2272,4,2)),VALUE(LEFT(Raw_Data!G2272,2)))</f>
        <v>46245</v>
      </c>
      <c r="H2272" s="13" t="str">
        <f t="shared" si="140"/>
        <v>Aug-2026</v>
      </c>
      <c r="I2272" s="13" t="str">
        <f t="shared" si="141"/>
        <v>Tue</v>
      </c>
      <c r="J2272" s="13" t="str">
        <f>Raw_Data!H2272</f>
        <v>Present</v>
      </c>
      <c r="K2272" s="15">
        <f>IF(Raw_Data!I2272="","",TIMEVALUE(Raw_Data!I2272))</f>
        <v>0.37708333333333333</v>
      </c>
      <c r="L2272" s="15">
        <f>IF(Raw_Data!J2272="","",TIMEVALUE(Raw_Data!J2272))</f>
        <v>0.71458333333333335</v>
      </c>
      <c r="M2272" s="13">
        <f>Raw_Data!K2272</f>
        <v>8.11</v>
      </c>
      <c r="N2272" s="13">
        <f>Raw_Data!L2272</f>
        <v>12</v>
      </c>
      <c r="O2272" s="13">
        <f>Raw_Data!M2272</f>
        <v>9</v>
      </c>
      <c r="P2272" s="13">
        <f t="shared" si="142"/>
        <v>3</v>
      </c>
      <c r="Q2272" s="13">
        <f>Raw_Data!O2272</f>
        <v>12</v>
      </c>
      <c r="R2272" s="16">
        <f t="shared" si="143"/>
        <v>75</v>
      </c>
      <c r="S2272" s="16">
        <f>Raw_Data!Q2272</f>
        <v>75</v>
      </c>
      <c r="T2272" s="17">
        <f>Raw_Data!R2272</f>
        <v>0.11</v>
      </c>
      <c r="U2272" s="13" t="str">
        <f>Raw_Data!S2272</f>
        <v>High</v>
      </c>
      <c r="V2272" s="13" t="str">
        <f>Raw_Data!T2272</f>
        <v>In Progress</v>
      </c>
    </row>
    <row r="2273" spans="1:22" x14ac:dyDescent="0.3">
      <c r="A2273" s="13" t="str">
        <f>Raw_Data!A2273</f>
        <v>EMP012</v>
      </c>
      <c r="B2273" s="13" t="str">
        <f>Raw_Data!B2273</f>
        <v>Tanya Bose</v>
      </c>
      <c r="C2273" s="13" t="str">
        <f>Raw_Data!C2273</f>
        <v>HR</v>
      </c>
      <c r="D2273" s="13" t="str">
        <f>Raw_Data!D2273</f>
        <v>HR Executive</v>
      </c>
      <c r="E2273" s="13" t="str">
        <f>Raw_Data!E2273</f>
        <v>Kolkata</v>
      </c>
      <c r="F2273" s="13" t="str">
        <f>Raw_Data!F2273</f>
        <v>Ritu Ghosh</v>
      </c>
      <c r="G2273" s="14">
        <f>DATE(VALUE(RIGHT(Raw_Data!G2273,4)),VALUE(MID(Raw_Data!G2273,4,2)),VALUE(LEFT(Raw_Data!G2273,2)))</f>
        <v>46245</v>
      </c>
      <c r="H2273" s="13" t="str">
        <f t="shared" si="140"/>
        <v>Aug-2026</v>
      </c>
      <c r="I2273" s="13" t="str">
        <f t="shared" si="141"/>
        <v>Tue</v>
      </c>
      <c r="J2273" s="13" t="str">
        <f>Raw_Data!H2273</f>
        <v>Present</v>
      </c>
      <c r="K2273" s="15">
        <f>IF(Raw_Data!I2273="","",TIMEVALUE(Raw_Data!I2273))</f>
        <v>0.38680555555555557</v>
      </c>
      <c r="L2273" s="15">
        <f>IF(Raw_Data!J2273="","",TIMEVALUE(Raw_Data!J2273))</f>
        <v>0.72013888888888888</v>
      </c>
      <c r="M2273" s="13">
        <f>Raw_Data!K2273</f>
        <v>8</v>
      </c>
      <c r="N2273" s="13">
        <f>Raw_Data!L2273</f>
        <v>5</v>
      </c>
      <c r="O2273" s="13">
        <f>Raw_Data!M2273</f>
        <v>3</v>
      </c>
      <c r="P2273" s="13">
        <f t="shared" si="142"/>
        <v>2</v>
      </c>
      <c r="Q2273" s="13">
        <f>Raw_Data!O2273</f>
        <v>5</v>
      </c>
      <c r="R2273" s="16">
        <f t="shared" si="143"/>
        <v>60</v>
      </c>
      <c r="S2273" s="16">
        <f>Raw_Data!Q2273</f>
        <v>60</v>
      </c>
      <c r="T2273" s="17">
        <f>Raw_Data!R2273</f>
        <v>0</v>
      </c>
      <c r="U2273" s="13" t="str">
        <f>Raw_Data!S2273</f>
        <v>High</v>
      </c>
      <c r="V2273" s="13" t="str">
        <f>Raw_Data!T2273</f>
        <v>In Progress</v>
      </c>
    </row>
    <row r="2274" spans="1:22" x14ac:dyDescent="0.3">
      <c r="A2274" s="13" t="str">
        <f>Raw_Data!A2274</f>
        <v>EMP013</v>
      </c>
      <c r="B2274" s="13" t="str">
        <f>Raw_Data!B2274</f>
        <v>Aditya Jain</v>
      </c>
      <c r="C2274" s="13" t="str">
        <f>Raw_Data!C2274</f>
        <v>Customer Support</v>
      </c>
      <c r="D2274" s="13" t="str">
        <f>Raw_Data!D2274</f>
        <v>Support Executive</v>
      </c>
      <c r="E2274" s="13" t="str">
        <f>Raw_Data!E2274</f>
        <v>Kolkata</v>
      </c>
      <c r="F2274" s="13" t="str">
        <f>Raw_Data!F2274</f>
        <v>Ritu Ghosh</v>
      </c>
      <c r="G2274" s="14">
        <f>DATE(VALUE(RIGHT(Raw_Data!G2274,4)),VALUE(MID(Raw_Data!G2274,4,2)),VALUE(LEFT(Raw_Data!G2274,2)))</f>
        <v>46245</v>
      </c>
      <c r="H2274" s="13" t="str">
        <f t="shared" si="140"/>
        <v>Aug-2026</v>
      </c>
      <c r="I2274" s="13" t="str">
        <f t="shared" si="141"/>
        <v>Tue</v>
      </c>
      <c r="J2274" s="13" t="str">
        <f>Raw_Data!H2274</f>
        <v>Present</v>
      </c>
      <c r="K2274" s="15">
        <f>IF(Raw_Data!I2274="","",TIMEVALUE(Raw_Data!I2274))</f>
        <v>0.37708333333333333</v>
      </c>
      <c r="L2274" s="15">
        <f>IF(Raw_Data!J2274="","",TIMEVALUE(Raw_Data!J2274))</f>
        <v>0.73333333333333328</v>
      </c>
      <c r="M2274" s="13">
        <f>Raw_Data!K2274</f>
        <v>8.56</v>
      </c>
      <c r="N2274" s="13">
        <f>Raw_Data!L2274</f>
        <v>31</v>
      </c>
      <c r="O2274" s="13">
        <f>Raw_Data!M2274</f>
        <v>22</v>
      </c>
      <c r="P2274" s="13">
        <f t="shared" si="142"/>
        <v>9</v>
      </c>
      <c r="Q2274" s="13">
        <f>Raw_Data!O2274</f>
        <v>31</v>
      </c>
      <c r="R2274" s="16">
        <f t="shared" si="143"/>
        <v>70.967741935483872</v>
      </c>
      <c r="S2274" s="16">
        <f>Raw_Data!Q2274</f>
        <v>71</v>
      </c>
      <c r="T2274" s="17">
        <f>Raw_Data!R2274</f>
        <v>0.56000000000000005</v>
      </c>
      <c r="U2274" s="13" t="str">
        <f>Raw_Data!S2274</f>
        <v>Medium</v>
      </c>
      <c r="V2274" s="13" t="str">
        <f>Raw_Data!T2274</f>
        <v>Backlog</v>
      </c>
    </row>
    <row r="2275" spans="1:22" x14ac:dyDescent="0.3">
      <c r="A2275" s="13" t="str">
        <f>Raw_Data!A2275</f>
        <v>EMP014</v>
      </c>
      <c r="B2275" s="13" t="str">
        <f>Raw_Data!B2275</f>
        <v>Neha Agarwal</v>
      </c>
      <c r="C2275" s="13" t="str">
        <f>Raw_Data!C2275</f>
        <v>Customer Support</v>
      </c>
      <c r="D2275" s="13" t="str">
        <f>Raw_Data!D2275</f>
        <v>Support Executive</v>
      </c>
      <c r="E2275" s="13" t="str">
        <f>Raw_Data!E2275</f>
        <v>Kolkata</v>
      </c>
      <c r="F2275" s="13" t="str">
        <f>Raw_Data!F2275</f>
        <v>Ritu Ghosh</v>
      </c>
      <c r="G2275" s="14">
        <f>DATE(VALUE(RIGHT(Raw_Data!G2275,4)),VALUE(MID(Raw_Data!G2275,4,2)),VALUE(LEFT(Raw_Data!G2275,2)))</f>
        <v>46245</v>
      </c>
      <c r="H2275" s="13" t="str">
        <f t="shared" si="140"/>
        <v>Aug-2026</v>
      </c>
      <c r="I2275" s="13" t="str">
        <f t="shared" si="141"/>
        <v>Tue</v>
      </c>
      <c r="J2275" s="13" t="str">
        <f>Raw_Data!H2275</f>
        <v>Present</v>
      </c>
      <c r="K2275" s="15">
        <f>IF(Raw_Data!I2275="","",TIMEVALUE(Raw_Data!I2275))</f>
        <v>0.37708333333333333</v>
      </c>
      <c r="L2275" s="15">
        <f>IF(Raw_Data!J2275="","",TIMEVALUE(Raw_Data!J2275))</f>
        <v>0.74444444444444446</v>
      </c>
      <c r="M2275" s="13">
        <f>Raw_Data!K2275</f>
        <v>8.83</v>
      </c>
      <c r="N2275" s="13">
        <f>Raw_Data!L2275</f>
        <v>31</v>
      </c>
      <c r="O2275" s="13">
        <f>Raw_Data!M2275</f>
        <v>31</v>
      </c>
      <c r="P2275" s="13">
        <f t="shared" si="142"/>
        <v>0</v>
      </c>
      <c r="Q2275" s="13">
        <f>Raw_Data!O2275</f>
        <v>31</v>
      </c>
      <c r="R2275" s="16">
        <f t="shared" si="143"/>
        <v>100</v>
      </c>
      <c r="S2275" s="16">
        <f>Raw_Data!Q2275</f>
        <v>100</v>
      </c>
      <c r="T2275" s="17">
        <f>Raw_Data!R2275</f>
        <v>0.83</v>
      </c>
      <c r="U2275" s="13" t="str">
        <f>Raw_Data!S2275</f>
        <v>Low</v>
      </c>
      <c r="V2275" s="13" t="str">
        <f>Raw_Data!T2275</f>
        <v>Closed</v>
      </c>
    </row>
    <row r="2276" spans="1:22" x14ac:dyDescent="0.3">
      <c r="A2276" s="13" t="str">
        <f>Raw_Data!A2276</f>
        <v>EMP015</v>
      </c>
      <c r="B2276" s="13" t="str">
        <f>Raw_Data!B2276</f>
        <v>Siddharth Roy</v>
      </c>
      <c r="C2276" s="13" t="str">
        <f>Raw_Data!C2276</f>
        <v>Customer Support</v>
      </c>
      <c r="D2276" s="13" t="str">
        <f>Raw_Data!D2276</f>
        <v>Senior Executive</v>
      </c>
      <c r="E2276" s="13" t="str">
        <f>Raw_Data!E2276</f>
        <v>Kolkata</v>
      </c>
      <c r="F2276" s="13" t="str">
        <f>Raw_Data!F2276</f>
        <v>Ritu Ghosh</v>
      </c>
      <c r="G2276" s="14">
        <f>DATE(VALUE(RIGHT(Raw_Data!G2276,4)),VALUE(MID(Raw_Data!G2276,4,2)),VALUE(LEFT(Raw_Data!G2276,2)))</f>
        <v>46245</v>
      </c>
      <c r="H2276" s="13" t="str">
        <f t="shared" si="140"/>
        <v>Aug-2026</v>
      </c>
      <c r="I2276" s="13" t="str">
        <f t="shared" si="141"/>
        <v>Tue</v>
      </c>
      <c r="J2276" s="13" t="str">
        <f>Raw_Data!H2276</f>
        <v>Present</v>
      </c>
      <c r="K2276" s="15">
        <f>IF(Raw_Data!I2276="","",TIMEVALUE(Raw_Data!I2276))</f>
        <v>0.37986111111111109</v>
      </c>
      <c r="L2276" s="15">
        <f>IF(Raw_Data!J2276="","",TIMEVALUE(Raw_Data!J2276))</f>
        <v>0.75347222222222221</v>
      </c>
      <c r="M2276" s="13">
        <f>Raw_Data!K2276</f>
        <v>8.9700000000000006</v>
      </c>
      <c r="N2276" s="13">
        <f>Raw_Data!L2276</f>
        <v>28</v>
      </c>
      <c r="O2276" s="13">
        <f>Raw_Data!M2276</f>
        <v>22</v>
      </c>
      <c r="P2276" s="13">
        <f t="shared" si="142"/>
        <v>6</v>
      </c>
      <c r="Q2276" s="13">
        <f>Raw_Data!O2276</f>
        <v>28</v>
      </c>
      <c r="R2276" s="16">
        <f t="shared" si="143"/>
        <v>78.571428571428569</v>
      </c>
      <c r="S2276" s="16">
        <f>Raw_Data!Q2276</f>
        <v>78.599999999999994</v>
      </c>
      <c r="T2276" s="17">
        <f>Raw_Data!R2276</f>
        <v>0.97</v>
      </c>
      <c r="U2276" s="13" t="str">
        <f>Raw_Data!S2276</f>
        <v>High</v>
      </c>
      <c r="V2276" s="13" t="str">
        <f>Raw_Data!T2276</f>
        <v>Pending</v>
      </c>
    </row>
    <row r="2277" spans="1:22" x14ac:dyDescent="0.3">
      <c r="A2277" s="13" t="str">
        <f>Raw_Data!A2277</f>
        <v>EMP016</v>
      </c>
      <c r="B2277" s="13" t="str">
        <f>Raw_Data!B2277</f>
        <v>Pooja Saha</v>
      </c>
      <c r="C2277" s="13" t="str">
        <f>Raw_Data!C2277</f>
        <v>Operations</v>
      </c>
      <c r="D2277" s="13" t="str">
        <f>Raw_Data!D2277</f>
        <v>Process Executive</v>
      </c>
      <c r="E2277" s="13" t="str">
        <f>Raw_Data!E2277</f>
        <v>Durgapur</v>
      </c>
      <c r="F2277" s="13" t="str">
        <f>Raw_Data!F2277</f>
        <v>Amit Roy</v>
      </c>
      <c r="G2277" s="14">
        <f>DATE(VALUE(RIGHT(Raw_Data!G2277,4)),VALUE(MID(Raw_Data!G2277,4,2)),VALUE(LEFT(Raw_Data!G2277,2)))</f>
        <v>46245</v>
      </c>
      <c r="H2277" s="13" t="str">
        <f t="shared" si="140"/>
        <v>Aug-2026</v>
      </c>
      <c r="I2277" s="13" t="str">
        <f t="shared" si="141"/>
        <v>Tue</v>
      </c>
      <c r="J2277" s="13" t="str">
        <f>Raw_Data!H2277</f>
        <v>Present</v>
      </c>
      <c r="K2277" s="15">
        <f>IF(Raw_Data!I2277="","",TIMEVALUE(Raw_Data!I2277))</f>
        <v>0.3888888888888889</v>
      </c>
      <c r="L2277" s="15">
        <f>IF(Raw_Data!J2277="","",TIMEVALUE(Raw_Data!J2277))</f>
        <v>0.74722222222222223</v>
      </c>
      <c r="M2277" s="13">
        <f>Raw_Data!K2277</f>
        <v>8.61</v>
      </c>
      <c r="N2277" s="13">
        <f>Raw_Data!L2277</f>
        <v>26</v>
      </c>
      <c r="O2277" s="13">
        <f>Raw_Data!M2277</f>
        <v>22</v>
      </c>
      <c r="P2277" s="13">
        <f t="shared" si="142"/>
        <v>4</v>
      </c>
      <c r="Q2277" s="13">
        <f>Raw_Data!O2277</f>
        <v>26</v>
      </c>
      <c r="R2277" s="16">
        <f t="shared" si="143"/>
        <v>84.615384615384613</v>
      </c>
      <c r="S2277" s="16">
        <f>Raw_Data!Q2277</f>
        <v>84.6</v>
      </c>
      <c r="T2277" s="17">
        <f>Raw_Data!R2277</f>
        <v>0.61</v>
      </c>
      <c r="U2277" s="13" t="str">
        <f>Raw_Data!S2277</f>
        <v>Low</v>
      </c>
      <c r="V2277" s="13" t="str">
        <f>Raw_Data!T2277</f>
        <v>Pending</v>
      </c>
    </row>
    <row r="2278" spans="1:22" x14ac:dyDescent="0.3">
      <c r="A2278" s="13" t="str">
        <f>Raw_Data!A2278</f>
        <v>EMP017</v>
      </c>
      <c r="B2278" s="13" t="str">
        <f>Raw_Data!B2278</f>
        <v>Abhishek Paul</v>
      </c>
      <c r="C2278" s="13" t="str">
        <f>Raw_Data!C2278</f>
        <v>Operations</v>
      </c>
      <c r="D2278" s="13" t="str">
        <f>Raw_Data!D2278</f>
        <v>Process Executive</v>
      </c>
      <c r="E2278" s="13" t="str">
        <f>Raw_Data!E2278</f>
        <v>Durgapur</v>
      </c>
      <c r="F2278" s="13" t="str">
        <f>Raw_Data!F2278</f>
        <v>Amit Roy</v>
      </c>
      <c r="G2278" s="14">
        <f>DATE(VALUE(RIGHT(Raw_Data!G2278,4)),VALUE(MID(Raw_Data!G2278,4,2)),VALUE(LEFT(Raw_Data!G2278,2)))</f>
        <v>46245</v>
      </c>
      <c r="H2278" s="13" t="str">
        <f t="shared" si="140"/>
        <v>Aug-2026</v>
      </c>
      <c r="I2278" s="13" t="str">
        <f t="shared" si="141"/>
        <v>Tue</v>
      </c>
      <c r="J2278" s="13" t="str">
        <f>Raw_Data!H2278</f>
        <v>Present</v>
      </c>
      <c r="K2278" s="15">
        <f>IF(Raw_Data!I2278="","",TIMEVALUE(Raw_Data!I2278))</f>
        <v>0.38819444444444445</v>
      </c>
      <c r="L2278" s="15">
        <f>IF(Raw_Data!J2278="","",TIMEVALUE(Raw_Data!J2278))</f>
        <v>0.7</v>
      </c>
      <c r="M2278" s="13">
        <f>Raw_Data!K2278</f>
        <v>7.49</v>
      </c>
      <c r="N2278" s="13">
        <f>Raw_Data!L2278</f>
        <v>27</v>
      </c>
      <c r="O2278" s="13">
        <f>Raw_Data!M2278</f>
        <v>24</v>
      </c>
      <c r="P2278" s="13">
        <f t="shared" si="142"/>
        <v>3</v>
      </c>
      <c r="Q2278" s="13">
        <f>Raw_Data!O2278</f>
        <v>27</v>
      </c>
      <c r="R2278" s="16">
        <f t="shared" si="143"/>
        <v>88.888888888888886</v>
      </c>
      <c r="S2278" s="16">
        <f>Raw_Data!Q2278</f>
        <v>88.9</v>
      </c>
      <c r="T2278" s="17">
        <f>Raw_Data!R2278</f>
        <v>0</v>
      </c>
      <c r="U2278" s="13" t="str">
        <f>Raw_Data!S2278</f>
        <v>Medium</v>
      </c>
      <c r="V2278" s="13" t="str">
        <f>Raw_Data!T2278</f>
        <v>In Progress</v>
      </c>
    </row>
    <row r="2279" spans="1:22" x14ac:dyDescent="0.3">
      <c r="A2279" s="13" t="str">
        <f>Raw_Data!A2279</f>
        <v>EMP018</v>
      </c>
      <c r="B2279" s="13" t="str">
        <f>Raw_Data!B2279</f>
        <v>Nandini Ghosh</v>
      </c>
      <c r="C2279" s="13" t="str">
        <f>Raw_Data!C2279</f>
        <v>Finance</v>
      </c>
      <c r="D2279" s="13" t="str">
        <f>Raw_Data!D2279</f>
        <v>Finance Executive</v>
      </c>
      <c r="E2279" s="13" t="str">
        <f>Raw_Data!E2279</f>
        <v>Durgapur</v>
      </c>
      <c r="F2279" s="13" t="str">
        <f>Raw_Data!F2279</f>
        <v>Neha Sen</v>
      </c>
      <c r="G2279" s="14">
        <f>DATE(VALUE(RIGHT(Raw_Data!G2279,4)),VALUE(MID(Raw_Data!G2279,4,2)),VALUE(LEFT(Raw_Data!G2279,2)))</f>
        <v>46245</v>
      </c>
      <c r="H2279" s="13" t="str">
        <f t="shared" si="140"/>
        <v>Aug-2026</v>
      </c>
      <c r="I2279" s="13" t="str">
        <f t="shared" si="141"/>
        <v>Tue</v>
      </c>
      <c r="J2279" s="13" t="str">
        <f>Raw_Data!H2279</f>
        <v>Present</v>
      </c>
      <c r="K2279" s="15">
        <f>IF(Raw_Data!I2279="","",TIMEVALUE(Raw_Data!I2279))</f>
        <v>0.38541666666666669</v>
      </c>
      <c r="L2279" s="15">
        <f>IF(Raw_Data!J2279="","",TIMEVALUE(Raw_Data!J2279))</f>
        <v>0.75416666666666665</v>
      </c>
      <c r="M2279" s="13">
        <f>Raw_Data!K2279</f>
        <v>8.85</v>
      </c>
      <c r="N2279" s="13">
        <f>Raw_Data!L2279</f>
        <v>7</v>
      </c>
      <c r="O2279" s="13">
        <f>Raw_Data!M2279</f>
        <v>6</v>
      </c>
      <c r="P2279" s="13">
        <f t="shared" si="142"/>
        <v>1</v>
      </c>
      <c r="Q2279" s="13">
        <f>Raw_Data!O2279</f>
        <v>7</v>
      </c>
      <c r="R2279" s="16">
        <f t="shared" si="143"/>
        <v>85.714285714285708</v>
      </c>
      <c r="S2279" s="16">
        <f>Raw_Data!Q2279</f>
        <v>85.7</v>
      </c>
      <c r="T2279" s="17">
        <f>Raw_Data!R2279</f>
        <v>0.85</v>
      </c>
      <c r="U2279" s="13" t="str">
        <f>Raw_Data!S2279</f>
        <v>Medium</v>
      </c>
      <c r="V2279" s="13" t="str">
        <f>Raw_Data!T2279</f>
        <v>In Progress</v>
      </c>
    </row>
    <row r="2280" spans="1:22" x14ac:dyDescent="0.3">
      <c r="A2280" s="13" t="str">
        <f>Raw_Data!A2280</f>
        <v>EMP019</v>
      </c>
      <c r="B2280" s="13" t="str">
        <f>Raw_Data!B2280</f>
        <v>Manish Kumar</v>
      </c>
      <c r="C2280" s="13" t="str">
        <f>Raw_Data!C2280</f>
        <v>Sales</v>
      </c>
      <c r="D2280" s="13" t="str">
        <f>Raw_Data!D2280</f>
        <v>Sales Executive</v>
      </c>
      <c r="E2280" s="13" t="str">
        <f>Raw_Data!E2280</f>
        <v>Durgapur</v>
      </c>
      <c r="F2280" s="13" t="str">
        <f>Raw_Data!F2280</f>
        <v>Sourav Das</v>
      </c>
      <c r="G2280" s="14">
        <f>DATE(VALUE(RIGHT(Raw_Data!G2280,4)),VALUE(MID(Raw_Data!G2280,4,2)),VALUE(LEFT(Raw_Data!G2280,2)))</f>
        <v>46245</v>
      </c>
      <c r="H2280" s="13" t="str">
        <f t="shared" si="140"/>
        <v>Aug-2026</v>
      </c>
      <c r="I2280" s="13" t="str">
        <f t="shared" si="141"/>
        <v>Tue</v>
      </c>
      <c r="J2280" s="13" t="str">
        <f>Raw_Data!H2280</f>
        <v>Present</v>
      </c>
      <c r="K2280" s="15">
        <f>IF(Raw_Data!I2280="","",TIMEVALUE(Raw_Data!I2280))</f>
        <v>0.38541666666666669</v>
      </c>
      <c r="L2280" s="15">
        <f>IF(Raw_Data!J2280="","",TIMEVALUE(Raw_Data!J2280))</f>
        <v>0.76666666666666672</v>
      </c>
      <c r="M2280" s="13">
        <f>Raw_Data!K2280</f>
        <v>9.16</v>
      </c>
      <c r="N2280" s="13">
        <f>Raw_Data!L2280</f>
        <v>21</v>
      </c>
      <c r="O2280" s="13">
        <f>Raw_Data!M2280</f>
        <v>17</v>
      </c>
      <c r="P2280" s="13">
        <f t="shared" si="142"/>
        <v>4</v>
      </c>
      <c r="Q2280" s="13">
        <f>Raw_Data!O2280</f>
        <v>21</v>
      </c>
      <c r="R2280" s="16">
        <f t="shared" si="143"/>
        <v>80.952380952380949</v>
      </c>
      <c r="S2280" s="16">
        <f>Raw_Data!Q2280</f>
        <v>81</v>
      </c>
      <c r="T2280" s="17">
        <f>Raw_Data!R2280</f>
        <v>1.1599999999999999</v>
      </c>
      <c r="U2280" s="13" t="str">
        <f>Raw_Data!S2280</f>
        <v>Low</v>
      </c>
      <c r="V2280" s="13" t="str">
        <f>Raw_Data!T2280</f>
        <v>Pending</v>
      </c>
    </row>
    <row r="2281" spans="1:22" x14ac:dyDescent="0.3">
      <c r="A2281" s="13" t="str">
        <f>Raw_Data!A2281</f>
        <v>EMP020</v>
      </c>
      <c r="B2281" s="13" t="str">
        <f>Raw_Data!B2281</f>
        <v>Riya Chatterjee</v>
      </c>
      <c r="C2281" s="13" t="str">
        <f>Raw_Data!C2281</f>
        <v>Customer Support</v>
      </c>
      <c r="D2281" s="13" t="str">
        <f>Raw_Data!D2281</f>
        <v>Support Executive</v>
      </c>
      <c r="E2281" s="13" t="str">
        <f>Raw_Data!E2281</f>
        <v>Durgapur</v>
      </c>
      <c r="F2281" s="13" t="str">
        <f>Raw_Data!F2281</f>
        <v>Ritu Ghosh</v>
      </c>
      <c r="G2281" s="14">
        <f>DATE(VALUE(RIGHT(Raw_Data!G2281,4)),VALUE(MID(Raw_Data!G2281,4,2)),VALUE(LEFT(Raw_Data!G2281,2)))</f>
        <v>46245</v>
      </c>
      <c r="H2281" s="13" t="str">
        <f t="shared" si="140"/>
        <v>Aug-2026</v>
      </c>
      <c r="I2281" s="13" t="str">
        <f t="shared" si="141"/>
        <v>Tue</v>
      </c>
      <c r="J2281" s="13" t="str">
        <f>Raw_Data!H2281</f>
        <v>Present</v>
      </c>
      <c r="K2281" s="15">
        <f>IF(Raw_Data!I2281="","",TIMEVALUE(Raw_Data!I2281))</f>
        <v>0.375</v>
      </c>
      <c r="L2281" s="15">
        <f>IF(Raw_Data!J2281="","",TIMEVALUE(Raw_Data!J2281))</f>
        <v>0.71736111111111112</v>
      </c>
      <c r="M2281" s="13">
        <f>Raw_Data!K2281</f>
        <v>8.23</v>
      </c>
      <c r="N2281" s="13">
        <f>Raw_Data!L2281</f>
        <v>33</v>
      </c>
      <c r="O2281" s="13">
        <f>Raw_Data!M2281</f>
        <v>27</v>
      </c>
      <c r="P2281" s="13">
        <f t="shared" si="142"/>
        <v>6</v>
      </c>
      <c r="Q2281" s="13">
        <f>Raw_Data!O2281</f>
        <v>33</v>
      </c>
      <c r="R2281" s="16">
        <f t="shared" si="143"/>
        <v>81.818181818181827</v>
      </c>
      <c r="S2281" s="16">
        <f>Raw_Data!Q2281</f>
        <v>81.8</v>
      </c>
      <c r="T2281" s="17">
        <f>Raw_Data!R2281</f>
        <v>0.23</v>
      </c>
      <c r="U2281" s="13" t="str">
        <f>Raw_Data!S2281</f>
        <v>Medium</v>
      </c>
      <c r="V2281" s="13" t="str">
        <f>Raw_Data!T2281</f>
        <v>Pending</v>
      </c>
    </row>
    <row r="2282" spans="1:22" x14ac:dyDescent="0.3">
      <c r="A2282" s="13" t="str">
        <f>Raw_Data!A2282</f>
        <v>EMP001</v>
      </c>
      <c r="B2282" s="13" t="str">
        <f>Raw_Data!B2282</f>
        <v>Aarav Sharma</v>
      </c>
      <c r="C2282" s="13" t="str">
        <f>Raw_Data!C2282</f>
        <v>Operations</v>
      </c>
      <c r="D2282" s="13" t="str">
        <f>Raw_Data!D2282</f>
        <v>MIS Executive</v>
      </c>
      <c r="E2282" s="13" t="str">
        <f>Raw_Data!E2282</f>
        <v>Kolkata</v>
      </c>
      <c r="F2282" s="13" t="str">
        <f>Raw_Data!F2282</f>
        <v>Amit Roy</v>
      </c>
      <c r="G2282" s="14">
        <f>DATE(VALUE(RIGHT(Raw_Data!G2282,4)),VALUE(MID(Raw_Data!G2282,4,2)),VALUE(LEFT(Raw_Data!G2282,2)))</f>
        <v>46246</v>
      </c>
      <c r="H2282" s="13" t="str">
        <f t="shared" si="140"/>
        <v>Aug-2026</v>
      </c>
      <c r="I2282" s="13" t="str">
        <f t="shared" si="141"/>
        <v>Wed</v>
      </c>
      <c r="J2282" s="13" t="str">
        <f>Raw_Data!H2282</f>
        <v>Present</v>
      </c>
      <c r="K2282" s="15">
        <f>IF(Raw_Data!I2282="","",TIMEVALUE(Raw_Data!I2282))</f>
        <v>0.375</v>
      </c>
      <c r="L2282" s="15">
        <f>IF(Raw_Data!J2282="","",TIMEVALUE(Raw_Data!J2282))</f>
        <v>0.74861111111111112</v>
      </c>
      <c r="M2282" s="13">
        <f>Raw_Data!K2282</f>
        <v>8.9700000000000006</v>
      </c>
      <c r="N2282" s="13">
        <f>Raw_Data!L2282</f>
        <v>30</v>
      </c>
      <c r="O2282" s="13">
        <f>Raw_Data!M2282</f>
        <v>28</v>
      </c>
      <c r="P2282" s="13">
        <f t="shared" si="142"/>
        <v>2</v>
      </c>
      <c r="Q2282" s="13">
        <f>Raw_Data!O2282</f>
        <v>30</v>
      </c>
      <c r="R2282" s="16">
        <f t="shared" si="143"/>
        <v>93.333333333333329</v>
      </c>
      <c r="S2282" s="16">
        <f>Raw_Data!Q2282</f>
        <v>93.3</v>
      </c>
      <c r="T2282" s="17">
        <f>Raw_Data!R2282</f>
        <v>0.97</v>
      </c>
      <c r="U2282" s="13" t="str">
        <f>Raw_Data!S2282</f>
        <v>Low</v>
      </c>
      <c r="V2282" s="13" t="str">
        <f>Raw_Data!T2282</f>
        <v>In Progress</v>
      </c>
    </row>
    <row r="2283" spans="1:22" x14ac:dyDescent="0.3">
      <c r="A2283" s="13" t="str">
        <f>Raw_Data!A2283</f>
        <v>EMP002</v>
      </c>
      <c r="B2283" s="13" t="str">
        <f>Raw_Data!B2283</f>
        <v>Priya Singh</v>
      </c>
      <c r="C2283" s="13" t="str">
        <f>Raw_Data!C2283</f>
        <v>Operations</v>
      </c>
      <c r="D2283" s="13" t="str">
        <f>Raw_Data!D2283</f>
        <v>Process Executive</v>
      </c>
      <c r="E2283" s="13" t="str">
        <f>Raw_Data!E2283</f>
        <v>Kolkata</v>
      </c>
      <c r="F2283" s="13" t="str">
        <f>Raw_Data!F2283</f>
        <v>Amit Roy</v>
      </c>
      <c r="G2283" s="14">
        <f>DATE(VALUE(RIGHT(Raw_Data!G2283,4)),VALUE(MID(Raw_Data!G2283,4,2)),VALUE(LEFT(Raw_Data!G2283,2)))</f>
        <v>46246</v>
      </c>
      <c r="H2283" s="13" t="str">
        <f t="shared" si="140"/>
        <v>Aug-2026</v>
      </c>
      <c r="I2283" s="13" t="str">
        <f t="shared" si="141"/>
        <v>Wed</v>
      </c>
      <c r="J2283" s="13" t="str">
        <f>Raw_Data!H2283</f>
        <v>Present</v>
      </c>
      <c r="K2283" s="15">
        <f>IF(Raw_Data!I2283="","",TIMEVALUE(Raw_Data!I2283))</f>
        <v>0.37569444444444444</v>
      </c>
      <c r="L2283" s="15">
        <f>IF(Raw_Data!J2283="","",TIMEVALUE(Raw_Data!J2283))</f>
        <v>0.74861111111111112</v>
      </c>
      <c r="M2283" s="13">
        <f>Raw_Data!K2283</f>
        <v>8.9600000000000009</v>
      </c>
      <c r="N2283" s="13">
        <f>Raw_Data!L2283</f>
        <v>23</v>
      </c>
      <c r="O2283" s="13">
        <f>Raw_Data!M2283</f>
        <v>17</v>
      </c>
      <c r="P2283" s="13">
        <f t="shared" si="142"/>
        <v>6</v>
      </c>
      <c r="Q2283" s="13">
        <f>Raw_Data!O2283</f>
        <v>23</v>
      </c>
      <c r="R2283" s="16">
        <f t="shared" si="143"/>
        <v>73.91304347826086</v>
      </c>
      <c r="S2283" s="16">
        <f>Raw_Data!Q2283</f>
        <v>73.900000000000006</v>
      </c>
      <c r="T2283" s="17">
        <f>Raw_Data!R2283</f>
        <v>0.96</v>
      </c>
      <c r="U2283" s="13" t="str">
        <f>Raw_Data!S2283</f>
        <v>Low</v>
      </c>
      <c r="V2283" s="13" t="str">
        <f>Raw_Data!T2283</f>
        <v>Pending</v>
      </c>
    </row>
    <row r="2284" spans="1:22" x14ac:dyDescent="0.3">
      <c r="A2284" s="13" t="str">
        <f>Raw_Data!A2284</f>
        <v>EMP003</v>
      </c>
      <c r="B2284" s="13" t="str">
        <f>Raw_Data!B2284</f>
        <v>Rahul Verma</v>
      </c>
      <c r="C2284" s="13" t="str">
        <f>Raw_Data!C2284</f>
        <v>Operations</v>
      </c>
      <c r="D2284" s="13" t="str">
        <f>Raw_Data!D2284</f>
        <v>Process Executive</v>
      </c>
      <c r="E2284" s="13" t="str">
        <f>Raw_Data!E2284</f>
        <v>Kolkata</v>
      </c>
      <c r="F2284" s="13" t="str">
        <f>Raw_Data!F2284</f>
        <v>Amit Roy</v>
      </c>
      <c r="G2284" s="14">
        <f>DATE(VALUE(RIGHT(Raw_Data!G2284,4)),VALUE(MID(Raw_Data!G2284,4,2)),VALUE(LEFT(Raw_Data!G2284,2)))</f>
        <v>46246</v>
      </c>
      <c r="H2284" s="13" t="str">
        <f t="shared" si="140"/>
        <v>Aug-2026</v>
      </c>
      <c r="I2284" s="13" t="str">
        <f t="shared" si="141"/>
        <v>Wed</v>
      </c>
      <c r="J2284" s="13" t="str">
        <f>Raw_Data!H2284</f>
        <v>Present</v>
      </c>
      <c r="K2284" s="15">
        <f>IF(Raw_Data!I2284="","",TIMEVALUE(Raw_Data!I2284))</f>
        <v>0.41736111111111113</v>
      </c>
      <c r="L2284" s="15">
        <f>IF(Raw_Data!J2284="","",TIMEVALUE(Raw_Data!J2284))</f>
        <v>0.78333333333333333</v>
      </c>
      <c r="M2284" s="13">
        <f>Raw_Data!K2284</f>
        <v>8.7899999999999991</v>
      </c>
      <c r="N2284" s="13">
        <f>Raw_Data!L2284</f>
        <v>24</v>
      </c>
      <c r="O2284" s="13">
        <f>Raw_Data!M2284</f>
        <v>17</v>
      </c>
      <c r="P2284" s="13">
        <f t="shared" si="142"/>
        <v>7</v>
      </c>
      <c r="Q2284" s="13">
        <f>Raw_Data!O2284</f>
        <v>24</v>
      </c>
      <c r="R2284" s="16">
        <f t="shared" si="143"/>
        <v>70.833333333333343</v>
      </c>
      <c r="S2284" s="16">
        <f>Raw_Data!Q2284</f>
        <v>70.8</v>
      </c>
      <c r="T2284" s="17">
        <f>Raw_Data!R2284</f>
        <v>0.79</v>
      </c>
      <c r="U2284" s="13" t="str">
        <f>Raw_Data!S2284</f>
        <v>High</v>
      </c>
      <c r="V2284" s="13" t="str">
        <f>Raw_Data!T2284</f>
        <v>Pending</v>
      </c>
    </row>
    <row r="2285" spans="1:22" x14ac:dyDescent="0.3">
      <c r="A2285" s="13" t="str">
        <f>Raw_Data!A2285</f>
        <v>EMP004</v>
      </c>
      <c r="B2285" s="13" t="str">
        <f>Raw_Data!B2285</f>
        <v>Sneha Das</v>
      </c>
      <c r="C2285" s="13" t="str">
        <f>Raw_Data!C2285</f>
        <v>Operations</v>
      </c>
      <c r="D2285" s="13" t="str">
        <f>Raw_Data!D2285</f>
        <v>Senior Executive</v>
      </c>
      <c r="E2285" s="13" t="str">
        <f>Raw_Data!E2285</f>
        <v>Kolkata</v>
      </c>
      <c r="F2285" s="13" t="str">
        <f>Raw_Data!F2285</f>
        <v>Amit Roy</v>
      </c>
      <c r="G2285" s="14">
        <f>DATE(VALUE(RIGHT(Raw_Data!G2285,4)),VALUE(MID(Raw_Data!G2285,4,2)),VALUE(LEFT(Raw_Data!G2285,2)))</f>
        <v>46246</v>
      </c>
      <c r="H2285" s="13" t="str">
        <f t="shared" si="140"/>
        <v>Aug-2026</v>
      </c>
      <c r="I2285" s="13" t="str">
        <f t="shared" si="141"/>
        <v>Wed</v>
      </c>
      <c r="J2285" s="13" t="str">
        <f>Raw_Data!H2285</f>
        <v>Present</v>
      </c>
      <c r="K2285" s="15">
        <f>IF(Raw_Data!I2285="","",TIMEVALUE(Raw_Data!I2285))</f>
        <v>0.3840277777777778</v>
      </c>
      <c r="L2285" s="15">
        <f>IF(Raw_Data!J2285="","",TIMEVALUE(Raw_Data!J2285))</f>
        <v>0.69930555555555551</v>
      </c>
      <c r="M2285" s="13">
        <f>Raw_Data!K2285</f>
        <v>7.57</v>
      </c>
      <c r="N2285" s="13">
        <f>Raw_Data!L2285</f>
        <v>26</v>
      </c>
      <c r="O2285" s="13">
        <f>Raw_Data!M2285</f>
        <v>18</v>
      </c>
      <c r="P2285" s="13">
        <f t="shared" si="142"/>
        <v>8</v>
      </c>
      <c r="Q2285" s="13">
        <f>Raw_Data!O2285</f>
        <v>26</v>
      </c>
      <c r="R2285" s="16">
        <f t="shared" si="143"/>
        <v>69.230769230769226</v>
      </c>
      <c r="S2285" s="16">
        <f>Raw_Data!Q2285</f>
        <v>69.2</v>
      </c>
      <c r="T2285" s="17">
        <f>Raw_Data!R2285</f>
        <v>0</v>
      </c>
      <c r="U2285" s="13" t="str">
        <f>Raw_Data!S2285</f>
        <v>High</v>
      </c>
      <c r="V2285" s="13" t="str">
        <f>Raw_Data!T2285</f>
        <v>Backlog</v>
      </c>
    </row>
    <row r="2286" spans="1:22" x14ac:dyDescent="0.3">
      <c r="A2286" s="13" t="str">
        <f>Raw_Data!A2286</f>
        <v>EMP005</v>
      </c>
      <c r="B2286" s="13" t="str">
        <f>Raw_Data!B2286</f>
        <v>Vikram Patel</v>
      </c>
      <c r="C2286" s="13" t="str">
        <f>Raw_Data!C2286</f>
        <v>Operations</v>
      </c>
      <c r="D2286" s="13" t="str">
        <f>Raw_Data!D2286</f>
        <v>Process Executive</v>
      </c>
      <c r="E2286" s="13" t="str">
        <f>Raw_Data!E2286</f>
        <v>Kolkata</v>
      </c>
      <c r="F2286" s="13" t="str">
        <f>Raw_Data!F2286</f>
        <v>Amit Roy</v>
      </c>
      <c r="G2286" s="14">
        <f>DATE(VALUE(RIGHT(Raw_Data!G2286,4)),VALUE(MID(Raw_Data!G2286,4,2)),VALUE(LEFT(Raw_Data!G2286,2)))</f>
        <v>46246</v>
      </c>
      <c r="H2286" s="13" t="str">
        <f t="shared" si="140"/>
        <v>Aug-2026</v>
      </c>
      <c r="I2286" s="13" t="str">
        <f t="shared" si="141"/>
        <v>Wed</v>
      </c>
      <c r="J2286" s="13" t="str">
        <f>Raw_Data!H2286</f>
        <v>Present</v>
      </c>
      <c r="K2286" s="15">
        <f>IF(Raw_Data!I2286="","",TIMEVALUE(Raw_Data!I2286))</f>
        <v>0.37847222222222221</v>
      </c>
      <c r="L2286" s="15">
        <f>IF(Raw_Data!J2286="","",TIMEVALUE(Raw_Data!J2286))</f>
        <v>0.71597222222222223</v>
      </c>
      <c r="M2286" s="13">
        <f>Raw_Data!K2286</f>
        <v>8.1</v>
      </c>
      <c r="N2286" s="13">
        <f>Raw_Data!L2286</f>
        <v>16</v>
      </c>
      <c r="O2286" s="13">
        <f>Raw_Data!M2286</f>
        <v>16</v>
      </c>
      <c r="P2286" s="13">
        <f t="shared" si="142"/>
        <v>0</v>
      </c>
      <c r="Q2286" s="13">
        <f>Raw_Data!O2286</f>
        <v>16</v>
      </c>
      <c r="R2286" s="16">
        <f t="shared" si="143"/>
        <v>100</v>
      </c>
      <c r="S2286" s="16">
        <f>Raw_Data!Q2286</f>
        <v>100</v>
      </c>
      <c r="T2286" s="17">
        <f>Raw_Data!R2286</f>
        <v>0.1</v>
      </c>
      <c r="U2286" s="13" t="str">
        <f>Raw_Data!S2286</f>
        <v>Low</v>
      </c>
      <c r="V2286" s="13" t="str">
        <f>Raw_Data!T2286</f>
        <v>Closed</v>
      </c>
    </row>
    <row r="2287" spans="1:22" x14ac:dyDescent="0.3">
      <c r="A2287" s="13" t="str">
        <f>Raw_Data!A2287</f>
        <v>EMP006</v>
      </c>
      <c r="B2287" s="13" t="str">
        <f>Raw_Data!B2287</f>
        <v>Ananya Gupta</v>
      </c>
      <c r="C2287" s="13" t="str">
        <f>Raw_Data!C2287</f>
        <v>Finance</v>
      </c>
      <c r="D2287" s="13" t="str">
        <f>Raw_Data!D2287</f>
        <v>Finance Executive</v>
      </c>
      <c r="E2287" s="13" t="str">
        <f>Raw_Data!E2287</f>
        <v>Kolkata</v>
      </c>
      <c r="F2287" s="13" t="str">
        <f>Raw_Data!F2287</f>
        <v>Neha Sen</v>
      </c>
      <c r="G2287" s="14">
        <f>DATE(VALUE(RIGHT(Raw_Data!G2287,4)),VALUE(MID(Raw_Data!G2287,4,2)),VALUE(LEFT(Raw_Data!G2287,2)))</f>
        <v>46246</v>
      </c>
      <c r="H2287" s="13" t="str">
        <f t="shared" si="140"/>
        <v>Aug-2026</v>
      </c>
      <c r="I2287" s="13" t="str">
        <f t="shared" si="141"/>
        <v>Wed</v>
      </c>
      <c r="J2287" s="13" t="str">
        <f>Raw_Data!H2287</f>
        <v>Present</v>
      </c>
      <c r="K2287" s="15">
        <f>IF(Raw_Data!I2287="","",TIMEVALUE(Raw_Data!I2287))</f>
        <v>0.37916666666666665</v>
      </c>
      <c r="L2287" s="15">
        <f>IF(Raw_Data!J2287="","",TIMEVALUE(Raw_Data!J2287))</f>
        <v>0.68611111111111112</v>
      </c>
      <c r="M2287" s="13">
        <f>Raw_Data!K2287</f>
        <v>7.38</v>
      </c>
      <c r="N2287" s="13">
        <f>Raw_Data!L2287</f>
        <v>14</v>
      </c>
      <c r="O2287" s="13">
        <f>Raw_Data!M2287</f>
        <v>12</v>
      </c>
      <c r="P2287" s="13">
        <f t="shared" si="142"/>
        <v>2</v>
      </c>
      <c r="Q2287" s="13">
        <f>Raw_Data!O2287</f>
        <v>14</v>
      </c>
      <c r="R2287" s="16">
        <f t="shared" si="143"/>
        <v>85.714285714285708</v>
      </c>
      <c r="S2287" s="16">
        <f>Raw_Data!Q2287</f>
        <v>85.7</v>
      </c>
      <c r="T2287" s="17">
        <f>Raw_Data!R2287</f>
        <v>0</v>
      </c>
      <c r="U2287" s="13" t="str">
        <f>Raw_Data!S2287</f>
        <v>Medium</v>
      </c>
      <c r="V2287" s="13" t="str">
        <f>Raw_Data!T2287</f>
        <v>In Progress</v>
      </c>
    </row>
    <row r="2288" spans="1:22" x14ac:dyDescent="0.3">
      <c r="A2288" s="13" t="str">
        <f>Raw_Data!A2288</f>
        <v>EMP007</v>
      </c>
      <c r="B2288" s="13" t="str">
        <f>Raw_Data!B2288</f>
        <v>Rohan Mehta</v>
      </c>
      <c r="C2288" s="13" t="str">
        <f>Raw_Data!C2288</f>
        <v>Finance</v>
      </c>
      <c r="D2288" s="13" t="str">
        <f>Raw_Data!D2288</f>
        <v>Accounts Executive</v>
      </c>
      <c r="E2288" s="13" t="str">
        <f>Raw_Data!E2288</f>
        <v>Kolkata</v>
      </c>
      <c r="F2288" s="13" t="str">
        <f>Raw_Data!F2288</f>
        <v>Neha Sen</v>
      </c>
      <c r="G2288" s="14">
        <f>DATE(VALUE(RIGHT(Raw_Data!G2288,4)),VALUE(MID(Raw_Data!G2288,4,2)),VALUE(LEFT(Raw_Data!G2288,2)))</f>
        <v>46246</v>
      </c>
      <c r="H2288" s="13" t="str">
        <f t="shared" si="140"/>
        <v>Aug-2026</v>
      </c>
      <c r="I2288" s="13" t="str">
        <f t="shared" si="141"/>
        <v>Wed</v>
      </c>
      <c r="J2288" s="13" t="str">
        <f>Raw_Data!H2288</f>
        <v>Present</v>
      </c>
      <c r="K2288" s="15">
        <f>IF(Raw_Data!I2288="","",TIMEVALUE(Raw_Data!I2288))</f>
        <v>0.38055555555555554</v>
      </c>
      <c r="L2288" s="15">
        <f>IF(Raw_Data!J2288="","",TIMEVALUE(Raw_Data!J2288))</f>
        <v>0.75138888888888888</v>
      </c>
      <c r="M2288" s="13">
        <f>Raw_Data!K2288</f>
        <v>8.91</v>
      </c>
      <c r="N2288" s="13">
        <f>Raw_Data!L2288</f>
        <v>13</v>
      </c>
      <c r="O2288" s="13">
        <f>Raw_Data!M2288</f>
        <v>11</v>
      </c>
      <c r="P2288" s="13">
        <f t="shared" si="142"/>
        <v>2</v>
      </c>
      <c r="Q2288" s="13">
        <f>Raw_Data!O2288</f>
        <v>13</v>
      </c>
      <c r="R2288" s="16">
        <f t="shared" si="143"/>
        <v>84.615384615384613</v>
      </c>
      <c r="S2288" s="16">
        <f>Raw_Data!Q2288</f>
        <v>84.6</v>
      </c>
      <c r="T2288" s="17">
        <f>Raw_Data!R2288</f>
        <v>0.91</v>
      </c>
      <c r="U2288" s="13" t="str">
        <f>Raw_Data!S2288</f>
        <v>High</v>
      </c>
      <c r="V2288" s="13" t="str">
        <f>Raw_Data!T2288</f>
        <v>In Progress</v>
      </c>
    </row>
    <row r="2289" spans="1:22" x14ac:dyDescent="0.3">
      <c r="A2289" s="13" t="str">
        <f>Raw_Data!A2289</f>
        <v>EMP008</v>
      </c>
      <c r="B2289" s="13" t="str">
        <f>Raw_Data!B2289</f>
        <v>Ishita Roy</v>
      </c>
      <c r="C2289" s="13" t="str">
        <f>Raw_Data!C2289</f>
        <v>Finance</v>
      </c>
      <c r="D2289" s="13" t="str">
        <f>Raw_Data!D2289</f>
        <v>Finance Executive</v>
      </c>
      <c r="E2289" s="13" t="str">
        <f>Raw_Data!E2289</f>
        <v>Kolkata</v>
      </c>
      <c r="F2289" s="13" t="str">
        <f>Raw_Data!F2289</f>
        <v>Neha Sen</v>
      </c>
      <c r="G2289" s="14">
        <f>DATE(VALUE(RIGHT(Raw_Data!G2289,4)),VALUE(MID(Raw_Data!G2289,4,2)),VALUE(LEFT(Raw_Data!G2289,2)))</f>
        <v>46246</v>
      </c>
      <c r="H2289" s="13" t="str">
        <f t="shared" si="140"/>
        <v>Aug-2026</v>
      </c>
      <c r="I2289" s="13" t="str">
        <f t="shared" si="141"/>
        <v>Wed</v>
      </c>
      <c r="J2289" s="13" t="str">
        <f>Raw_Data!H2289</f>
        <v>Present</v>
      </c>
      <c r="K2289" s="15">
        <f>IF(Raw_Data!I2289="","",TIMEVALUE(Raw_Data!I2289))</f>
        <v>0.38472222222222224</v>
      </c>
      <c r="L2289" s="15">
        <f>IF(Raw_Data!J2289="","",TIMEVALUE(Raw_Data!J2289))</f>
        <v>0.7</v>
      </c>
      <c r="M2289" s="13">
        <f>Raw_Data!K2289</f>
        <v>7.58</v>
      </c>
      <c r="N2289" s="13">
        <f>Raw_Data!L2289</f>
        <v>5</v>
      </c>
      <c r="O2289" s="13">
        <f>Raw_Data!M2289</f>
        <v>5</v>
      </c>
      <c r="P2289" s="13">
        <f t="shared" si="142"/>
        <v>0</v>
      </c>
      <c r="Q2289" s="13">
        <f>Raw_Data!O2289</f>
        <v>5</v>
      </c>
      <c r="R2289" s="16">
        <f t="shared" si="143"/>
        <v>100</v>
      </c>
      <c r="S2289" s="16">
        <f>Raw_Data!Q2289</f>
        <v>100</v>
      </c>
      <c r="T2289" s="17">
        <f>Raw_Data!R2289</f>
        <v>0</v>
      </c>
      <c r="U2289" s="13" t="str">
        <f>Raw_Data!S2289</f>
        <v>Low</v>
      </c>
      <c r="V2289" s="13" t="str">
        <f>Raw_Data!T2289</f>
        <v>Closed</v>
      </c>
    </row>
    <row r="2290" spans="1:22" x14ac:dyDescent="0.3">
      <c r="A2290" s="13" t="str">
        <f>Raw_Data!A2290</f>
        <v>EMP009</v>
      </c>
      <c r="B2290" s="13" t="str">
        <f>Raw_Data!B2290</f>
        <v>Arjun Nair</v>
      </c>
      <c r="C2290" s="13" t="str">
        <f>Raw_Data!C2290</f>
        <v>Sales</v>
      </c>
      <c r="D2290" s="13" t="str">
        <f>Raw_Data!D2290</f>
        <v>Sales Executive</v>
      </c>
      <c r="E2290" s="13" t="str">
        <f>Raw_Data!E2290</f>
        <v>Kolkata</v>
      </c>
      <c r="F2290" s="13" t="str">
        <f>Raw_Data!F2290</f>
        <v>Sourav Das</v>
      </c>
      <c r="G2290" s="14">
        <f>DATE(VALUE(RIGHT(Raw_Data!G2290,4)),VALUE(MID(Raw_Data!G2290,4,2)),VALUE(LEFT(Raw_Data!G2290,2)))</f>
        <v>46246</v>
      </c>
      <c r="H2290" s="13" t="str">
        <f t="shared" si="140"/>
        <v>Aug-2026</v>
      </c>
      <c r="I2290" s="13" t="str">
        <f t="shared" si="141"/>
        <v>Wed</v>
      </c>
      <c r="J2290" s="13" t="str">
        <f>Raw_Data!H2290</f>
        <v>Present</v>
      </c>
      <c r="K2290" s="15">
        <f>IF(Raw_Data!I2290="","",TIMEVALUE(Raw_Data!I2290))</f>
        <v>0.38472222222222224</v>
      </c>
      <c r="L2290" s="15">
        <f>IF(Raw_Data!J2290="","",TIMEVALUE(Raw_Data!J2290))</f>
        <v>0.7270833333333333</v>
      </c>
      <c r="M2290" s="13">
        <f>Raw_Data!K2290</f>
        <v>8.2200000000000006</v>
      </c>
      <c r="N2290" s="13">
        <f>Raw_Data!L2290</f>
        <v>13</v>
      </c>
      <c r="O2290" s="13">
        <f>Raw_Data!M2290</f>
        <v>10</v>
      </c>
      <c r="P2290" s="13">
        <f t="shared" si="142"/>
        <v>3</v>
      </c>
      <c r="Q2290" s="13">
        <f>Raw_Data!O2290</f>
        <v>13</v>
      </c>
      <c r="R2290" s="16">
        <f t="shared" si="143"/>
        <v>76.923076923076934</v>
      </c>
      <c r="S2290" s="16">
        <f>Raw_Data!Q2290</f>
        <v>76.900000000000006</v>
      </c>
      <c r="T2290" s="17">
        <f>Raw_Data!R2290</f>
        <v>0.22</v>
      </c>
      <c r="U2290" s="13" t="str">
        <f>Raw_Data!S2290</f>
        <v>Low</v>
      </c>
      <c r="V2290" s="13" t="str">
        <f>Raw_Data!T2290</f>
        <v>In Progress</v>
      </c>
    </row>
    <row r="2291" spans="1:22" x14ac:dyDescent="0.3">
      <c r="A2291" s="13" t="str">
        <f>Raw_Data!A2291</f>
        <v>EMP010</v>
      </c>
      <c r="B2291" s="13" t="str">
        <f>Raw_Data!B2291</f>
        <v>Meera Kapoor</v>
      </c>
      <c r="C2291" s="13" t="str">
        <f>Raw_Data!C2291</f>
        <v>Sales</v>
      </c>
      <c r="D2291" s="13" t="str">
        <f>Raw_Data!D2291</f>
        <v>Sales Executive</v>
      </c>
      <c r="E2291" s="13" t="str">
        <f>Raw_Data!E2291</f>
        <v>Kolkata</v>
      </c>
      <c r="F2291" s="13" t="str">
        <f>Raw_Data!F2291</f>
        <v>Sourav Das</v>
      </c>
      <c r="G2291" s="14">
        <f>DATE(VALUE(RIGHT(Raw_Data!G2291,4)),VALUE(MID(Raw_Data!G2291,4,2)),VALUE(LEFT(Raw_Data!G2291,2)))</f>
        <v>46246</v>
      </c>
      <c r="H2291" s="13" t="str">
        <f t="shared" si="140"/>
        <v>Aug-2026</v>
      </c>
      <c r="I2291" s="13" t="str">
        <f t="shared" si="141"/>
        <v>Wed</v>
      </c>
      <c r="J2291" s="13" t="str">
        <f>Raw_Data!H2291</f>
        <v>Present</v>
      </c>
      <c r="K2291" s="15">
        <f>IF(Raw_Data!I2291="","",TIMEVALUE(Raw_Data!I2291))</f>
        <v>0.37916666666666665</v>
      </c>
      <c r="L2291" s="15">
        <f>IF(Raw_Data!J2291="","",TIMEVALUE(Raw_Data!J2291))</f>
        <v>0.71944444444444444</v>
      </c>
      <c r="M2291" s="13">
        <f>Raw_Data!K2291</f>
        <v>8.17</v>
      </c>
      <c r="N2291" s="13">
        <f>Raw_Data!L2291</f>
        <v>14</v>
      </c>
      <c r="O2291" s="13">
        <f>Raw_Data!M2291</f>
        <v>11</v>
      </c>
      <c r="P2291" s="13">
        <f t="shared" si="142"/>
        <v>3</v>
      </c>
      <c r="Q2291" s="13">
        <f>Raw_Data!O2291</f>
        <v>14</v>
      </c>
      <c r="R2291" s="16">
        <f t="shared" si="143"/>
        <v>78.571428571428569</v>
      </c>
      <c r="S2291" s="16">
        <f>Raw_Data!Q2291</f>
        <v>78.599999999999994</v>
      </c>
      <c r="T2291" s="17">
        <f>Raw_Data!R2291</f>
        <v>0.17</v>
      </c>
      <c r="U2291" s="13" t="str">
        <f>Raw_Data!S2291</f>
        <v>Medium</v>
      </c>
      <c r="V2291" s="13" t="str">
        <f>Raw_Data!T2291</f>
        <v>In Progress</v>
      </c>
    </row>
    <row r="2292" spans="1:22" x14ac:dyDescent="0.3">
      <c r="A2292" s="13" t="str">
        <f>Raw_Data!A2292</f>
        <v>EMP011</v>
      </c>
      <c r="B2292" s="13" t="str">
        <f>Raw_Data!B2292</f>
        <v>Karan Malhotra</v>
      </c>
      <c r="C2292" s="13" t="str">
        <f>Raw_Data!C2292</f>
        <v>Sales</v>
      </c>
      <c r="D2292" s="13" t="str">
        <f>Raw_Data!D2292</f>
        <v>Senior Executive</v>
      </c>
      <c r="E2292" s="13" t="str">
        <f>Raw_Data!E2292</f>
        <v>Kolkata</v>
      </c>
      <c r="F2292" s="13" t="str">
        <f>Raw_Data!F2292</f>
        <v>Sourav Das</v>
      </c>
      <c r="G2292" s="14">
        <f>DATE(VALUE(RIGHT(Raw_Data!G2292,4)),VALUE(MID(Raw_Data!G2292,4,2)),VALUE(LEFT(Raw_Data!G2292,2)))</f>
        <v>46246</v>
      </c>
      <c r="H2292" s="13" t="str">
        <f t="shared" si="140"/>
        <v>Aug-2026</v>
      </c>
      <c r="I2292" s="13" t="str">
        <f t="shared" si="141"/>
        <v>Wed</v>
      </c>
      <c r="J2292" s="13" t="str">
        <f>Raw_Data!H2292</f>
        <v>Late</v>
      </c>
      <c r="K2292" s="15">
        <f>IF(Raw_Data!I2292="","",TIMEVALUE(Raw_Data!I2292))</f>
        <v>0.46041666666666664</v>
      </c>
      <c r="L2292" s="15">
        <f>IF(Raw_Data!J2292="","",TIMEVALUE(Raw_Data!J2292))</f>
        <v>0.83958333333333335</v>
      </c>
      <c r="M2292" s="13">
        <f>Raw_Data!K2292</f>
        <v>9.11</v>
      </c>
      <c r="N2292" s="13">
        <f>Raw_Data!L2292</f>
        <v>21</v>
      </c>
      <c r="O2292" s="13">
        <f>Raw_Data!M2292</f>
        <v>20</v>
      </c>
      <c r="P2292" s="13">
        <f t="shared" si="142"/>
        <v>1</v>
      </c>
      <c r="Q2292" s="13">
        <f>Raw_Data!O2292</f>
        <v>21</v>
      </c>
      <c r="R2292" s="16">
        <f t="shared" si="143"/>
        <v>95.238095238095227</v>
      </c>
      <c r="S2292" s="16">
        <f>Raw_Data!Q2292</f>
        <v>95.2</v>
      </c>
      <c r="T2292" s="17">
        <f>Raw_Data!R2292</f>
        <v>1.1100000000000001</v>
      </c>
      <c r="U2292" s="13" t="str">
        <f>Raw_Data!S2292</f>
        <v>Medium</v>
      </c>
      <c r="V2292" s="13" t="str">
        <f>Raw_Data!T2292</f>
        <v>In Progress</v>
      </c>
    </row>
    <row r="2293" spans="1:22" x14ac:dyDescent="0.3">
      <c r="A2293" s="13" t="str">
        <f>Raw_Data!A2293</f>
        <v>EMP012</v>
      </c>
      <c r="B2293" s="13" t="str">
        <f>Raw_Data!B2293</f>
        <v>Tanya Bose</v>
      </c>
      <c r="C2293" s="13" t="str">
        <f>Raw_Data!C2293</f>
        <v>HR</v>
      </c>
      <c r="D2293" s="13" t="str">
        <f>Raw_Data!D2293</f>
        <v>HR Executive</v>
      </c>
      <c r="E2293" s="13" t="str">
        <f>Raw_Data!E2293</f>
        <v>Kolkata</v>
      </c>
      <c r="F2293" s="13" t="str">
        <f>Raw_Data!F2293</f>
        <v>Ritu Ghosh</v>
      </c>
      <c r="G2293" s="14">
        <f>DATE(VALUE(RIGHT(Raw_Data!G2293,4)),VALUE(MID(Raw_Data!G2293,4,2)),VALUE(LEFT(Raw_Data!G2293,2)))</f>
        <v>46246</v>
      </c>
      <c r="H2293" s="13" t="str">
        <f t="shared" si="140"/>
        <v>Aug-2026</v>
      </c>
      <c r="I2293" s="13" t="str">
        <f t="shared" si="141"/>
        <v>Wed</v>
      </c>
      <c r="J2293" s="13" t="str">
        <f>Raw_Data!H2293</f>
        <v>Present</v>
      </c>
      <c r="K2293" s="15">
        <f>IF(Raw_Data!I2293="","",TIMEVALUE(Raw_Data!I2293))</f>
        <v>0.42499999999999999</v>
      </c>
      <c r="L2293" s="15">
        <f>IF(Raw_Data!J2293="","",TIMEVALUE(Raw_Data!J2293))</f>
        <v>0.81527777777777777</v>
      </c>
      <c r="M2293" s="13">
        <f>Raw_Data!K2293</f>
        <v>9.3800000000000008</v>
      </c>
      <c r="N2293" s="13">
        <f>Raw_Data!L2293</f>
        <v>13</v>
      </c>
      <c r="O2293" s="13">
        <f>Raw_Data!M2293</f>
        <v>11</v>
      </c>
      <c r="P2293" s="13">
        <f t="shared" si="142"/>
        <v>2</v>
      </c>
      <c r="Q2293" s="13">
        <f>Raw_Data!O2293</f>
        <v>13</v>
      </c>
      <c r="R2293" s="16">
        <f t="shared" si="143"/>
        <v>84.615384615384613</v>
      </c>
      <c r="S2293" s="16">
        <f>Raw_Data!Q2293</f>
        <v>84.6</v>
      </c>
      <c r="T2293" s="17">
        <f>Raw_Data!R2293</f>
        <v>1.38</v>
      </c>
      <c r="U2293" s="13" t="str">
        <f>Raw_Data!S2293</f>
        <v>Medium</v>
      </c>
      <c r="V2293" s="13" t="str">
        <f>Raw_Data!T2293</f>
        <v>In Progress</v>
      </c>
    </row>
    <row r="2294" spans="1:22" x14ac:dyDescent="0.3">
      <c r="A2294" s="13" t="str">
        <f>Raw_Data!A2294</f>
        <v>EMP013</v>
      </c>
      <c r="B2294" s="13" t="str">
        <f>Raw_Data!B2294</f>
        <v>Aditya Jain</v>
      </c>
      <c r="C2294" s="13" t="str">
        <f>Raw_Data!C2294</f>
        <v>Customer Support</v>
      </c>
      <c r="D2294" s="13" t="str">
        <f>Raw_Data!D2294</f>
        <v>Support Executive</v>
      </c>
      <c r="E2294" s="13" t="str">
        <f>Raw_Data!E2294</f>
        <v>Kolkata</v>
      </c>
      <c r="F2294" s="13" t="str">
        <f>Raw_Data!F2294</f>
        <v>Ritu Ghosh</v>
      </c>
      <c r="G2294" s="14">
        <f>DATE(VALUE(RIGHT(Raw_Data!G2294,4)),VALUE(MID(Raw_Data!G2294,4,2)),VALUE(LEFT(Raw_Data!G2294,2)))</f>
        <v>46246</v>
      </c>
      <c r="H2294" s="13" t="str">
        <f t="shared" si="140"/>
        <v>Aug-2026</v>
      </c>
      <c r="I2294" s="13" t="str">
        <f t="shared" si="141"/>
        <v>Wed</v>
      </c>
      <c r="J2294" s="13" t="str">
        <f>Raw_Data!H2294</f>
        <v>Present</v>
      </c>
      <c r="K2294" s="15">
        <f>IF(Raw_Data!I2294="","",TIMEVALUE(Raw_Data!I2294))</f>
        <v>0.38680555555555557</v>
      </c>
      <c r="L2294" s="15">
        <f>IF(Raw_Data!J2294="","",TIMEVALUE(Raw_Data!J2294))</f>
        <v>0.77430555555555558</v>
      </c>
      <c r="M2294" s="13">
        <f>Raw_Data!K2294</f>
        <v>9.3000000000000007</v>
      </c>
      <c r="N2294" s="13">
        <f>Raw_Data!L2294</f>
        <v>29</v>
      </c>
      <c r="O2294" s="13">
        <f>Raw_Data!M2294</f>
        <v>20</v>
      </c>
      <c r="P2294" s="13">
        <f t="shared" si="142"/>
        <v>9</v>
      </c>
      <c r="Q2294" s="13">
        <f>Raw_Data!O2294</f>
        <v>29</v>
      </c>
      <c r="R2294" s="16">
        <f t="shared" si="143"/>
        <v>68.965517241379317</v>
      </c>
      <c r="S2294" s="16">
        <f>Raw_Data!Q2294</f>
        <v>69</v>
      </c>
      <c r="T2294" s="17">
        <f>Raw_Data!R2294</f>
        <v>1.3</v>
      </c>
      <c r="U2294" s="13" t="str">
        <f>Raw_Data!S2294</f>
        <v>High</v>
      </c>
      <c r="V2294" s="13" t="str">
        <f>Raw_Data!T2294</f>
        <v>Backlog</v>
      </c>
    </row>
    <row r="2295" spans="1:22" x14ac:dyDescent="0.3">
      <c r="A2295" s="13" t="str">
        <f>Raw_Data!A2295</f>
        <v>EMP014</v>
      </c>
      <c r="B2295" s="13" t="str">
        <f>Raw_Data!B2295</f>
        <v>Neha Agarwal</v>
      </c>
      <c r="C2295" s="13" t="str">
        <f>Raw_Data!C2295</f>
        <v>Customer Support</v>
      </c>
      <c r="D2295" s="13" t="str">
        <f>Raw_Data!D2295</f>
        <v>Support Executive</v>
      </c>
      <c r="E2295" s="13" t="str">
        <f>Raw_Data!E2295</f>
        <v>Kolkata</v>
      </c>
      <c r="F2295" s="13" t="str">
        <f>Raw_Data!F2295</f>
        <v>Ritu Ghosh</v>
      </c>
      <c r="G2295" s="14">
        <f>DATE(VALUE(RIGHT(Raw_Data!G2295,4)),VALUE(MID(Raw_Data!G2295,4,2)),VALUE(LEFT(Raw_Data!G2295,2)))</f>
        <v>46246</v>
      </c>
      <c r="H2295" s="13" t="str">
        <f t="shared" si="140"/>
        <v>Aug-2026</v>
      </c>
      <c r="I2295" s="13" t="str">
        <f t="shared" si="141"/>
        <v>Wed</v>
      </c>
      <c r="J2295" s="13" t="str">
        <f>Raw_Data!H2295</f>
        <v>Present</v>
      </c>
      <c r="K2295" s="15">
        <f>IF(Raw_Data!I2295="","",TIMEVALUE(Raw_Data!I2295))</f>
        <v>0.37986111111111109</v>
      </c>
      <c r="L2295" s="15">
        <f>IF(Raw_Data!J2295="","",TIMEVALUE(Raw_Data!J2295))</f>
        <v>0.73333333333333328</v>
      </c>
      <c r="M2295" s="13">
        <f>Raw_Data!K2295</f>
        <v>8.49</v>
      </c>
      <c r="N2295" s="13">
        <f>Raw_Data!L2295</f>
        <v>24</v>
      </c>
      <c r="O2295" s="13">
        <f>Raw_Data!M2295</f>
        <v>17</v>
      </c>
      <c r="P2295" s="13">
        <f t="shared" si="142"/>
        <v>7</v>
      </c>
      <c r="Q2295" s="13">
        <f>Raw_Data!O2295</f>
        <v>24</v>
      </c>
      <c r="R2295" s="16">
        <f t="shared" si="143"/>
        <v>70.833333333333343</v>
      </c>
      <c r="S2295" s="16">
        <f>Raw_Data!Q2295</f>
        <v>70.8</v>
      </c>
      <c r="T2295" s="17">
        <f>Raw_Data!R2295</f>
        <v>0.49</v>
      </c>
      <c r="U2295" s="13" t="str">
        <f>Raw_Data!S2295</f>
        <v>Medium</v>
      </c>
      <c r="V2295" s="13" t="str">
        <f>Raw_Data!T2295</f>
        <v>Pending</v>
      </c>
    </row>
    <row r="2296" spans="1:22" x14ac:dyDescent="0.3">
      <c r="A2296" s="13" t="str">
        <f>Raw_Data!A2296</f>
        <v>EMP015</v>
      </c>
      <c r="B2296" s="13" t="str">
        <f>Raw_Data!B2296</f>
        <v>Siddharth Roy</v>
      </c>
      <c r="C2296" s="13" t="str">
        <f>Raw_Data!C2296</f>
        <v>Customer Support</v>
      </c>
      <c r="D2296" s="13" t="str">
        <f>Raw_Data!D2296</f>
        <v>Senior Executive</v>
      </c>
      <c r="E2296" s="13" t="str">
        <f>Raw_Data!E2296</f>
        <v>Kolkata</v>
      </c>
      <c r="F2296" s="13" t="str">
        <f>Raw_Data!F2296</f>
        <v>Ritu Ghosh</v>
      </c>
      <c r="G2296" s="14">
        <f>DATE(VALUE(RIGHT(Raw_Data!G2296,4)),VALUE(MID(Raw_Data!G2296,4,2)),VALUE(LEFT(Raw_Data!G2296,2)))</f>
        <v>46246</v>
      </c>
      <c r="H2296" s="13" t="str">
        <f t="shared" si="140"/>
        <v>Aug-2026</v>
      </c>
      <c r="I2296" s="13" t="str">
        <f t="shared" si="141"/>
        <v>Wed</v>
      </c>
      <c r="J2296" s="13" t="str">
        <f>Raw_Data!H2296</f>
        <v>Present</v>
      </c>
      <c r="K2296" s="15">
        <f>IF(Raw_Data!I2296="","",TIMEVALUE(Raw_Data!I2296))</f>
        <v>0.38194444444444442</v>
      </c>
      <c r="L2296" s="15">
        <f>IF(Raw_Data!J2296="","",TIMEVALUE(Raw_Data!J2296))</f>
        <v>0.7368055555555556</v>
      </c>
      <c r="M2296" s="13">
        <f>Raw_Data!K2296</f>
        <v>8.52</v>
      </c>
      <c r="N2296" s="13">
        <f>Raw_Data!L2296</f>
        <v>28</v>
      </c>
      <c r="O2296" s="13">
        <f>Raw_Data!M2296</f>
        <v>24</v>
      </c>
      <c r="P2296" s="13">
        <f t="shared" si="142"/>
        <v>4</v>
      </c>
      <c r="Q2296" s="13">
        <f>Raw_Data!O2296</f>
        <v>28</v>
      </c>
      <c r="R2296" s="16">
        <f t="shared" si="143"/>
        <v>85.714285714285708</v>
      </c>
      <c r="S2296" s="16">
        <f>Raw_Data!Q2296</f>
        <v>85.7</v>
      </c>
      <c r="T2296" s="17">
        <f>Raw_Data!R2296</f>
        <v>0.52</v>
      </c>
      <c r="U2296" s="13" t="str">
        <f>Raw_Data!S2296</f>
        <v>High</v>
      </c>
      <c r="V2296" s="13" t="str">
        <f>Raw_Data!T2296</f>
        <v>Pending</v>
      </c>
    </row>
    <row r="2297" spans="1:22" x14ac:dyDescent="0.3">
      <c r="A2297" s="13" t="str">
        <f>Raw_Data!A2297</f>
        <v>EMP016</v>
      </c>
      <c r="B2297" s="13" t="str">
        <f>Raw_Data!B2297</f>
        <v>Pooja Saha</v>
      </c>
      <c r="C2297" s="13" t="str">
        <f>Raw_Data!C2297</f>
        <v>Operations</v>
      </c>
      <c r="D2297" s="13" t="str">
        <f>Raw_Data!D2297</f>
        <v>Process Executive</v>
      </c>
      <c r="E2297" s="13" t="str">
        <f>Raw_Data!E2297</f>
        <v>Durgapur</v>
      </c>
      <c r="F2297" s="13" t="str">
        <f>Raw_Data!F2297</f>
        <v>Amit Roy</v>
      </c>
      <c r="G2297" s="14">
        <f>DATE(VALUE(RIGHT(Raw_Data!G2297,4)),VALUE(MID(Raw_Data!G2297,4,2)),VALUE(LEFT(Raw_Data!G2297,2)))</f>
        <v>46246</v>
      </c>
      <c r="H2297" s="13" t="str">
        <f t="shared" si="140"/>
        <v>Aug-2026</v>
      </c>
      <c r="I2297" s="13" t="str">
        <f t="shared" si="141"/>
        <v>Wed</v>
      </c>
      <c r="J2297" s="13" t="str">
        <f>Raw_Data!H2297</f>
        <v>Present</v>
      </c>
      <c r="K2297" s="15">
        <f>IF(Raw_Data!I2297="","",TIMEVALUE(Raw_Data!I2297))</f>
        <v>0.3888888888888889</v>
      </c>
      <c r="L2297" s="15">
        <f>IF(Raw_Data!J2297="","",TIMEVALUE(Raw_Data!J2297))</f>
        <v>0.69722222222222219</v>
      </c>
      <c r="M2297" s="13">
        <f>Raw_Data!K2297</f>
        <v>7.41</v>
      </c>
      <c r="N2297" s="13">
        <f>Raw_Data!L2297</f>
        <v>22</v>
      </c>
      <c r="O2297" s="13">
        <f>Raw_Data!M2297</f>
        <v>16</v>
      </c>
      <c r="P2297" s="13">
        <f t="shared" si="142"/>
        <v>6</v>
      </c>
      <c r="Q2297" s="13">
        <f>Raw_Data!O2297</f>
        <v>22</v>
      </c>
      <c r="R2297" s="16">
        <f t="shared" si="143"/>
        <v>72.727272727272734</v>
      </c>
      <c r="S2297" s="16">
        <f>Raw_Data!Q2297</f>
        <v>72.7</v>
      </c>
      <c r="T2297" s="17">
        <f>Raw_Data!R2297</f>
        <v>0</v>
      </c>
      <c r="U2297" s="13" t="str">
        <f>Raw_Data!S2297</f>
        <v>Medium</v>
      </c>
      <c r="V2297" s="13" t="str">
        <f>Raw_Data!T2297</f>
        <v>Pending</v>
      </c>
    </row>
    <row r="2298" spans="1:22" x14ac:dyDescent="0.3">
      <c r="A2298" s="13" t="str">
        <f>Raw_Data!A2298</f>
        <v>EMP017</v>
      </c>
      <c r="B2298" s="13" t="str">
        <f>Raw_Data!B2298</f>
        <v>Abhishek Paul</v>
      </c>
      <c r="C2298" s="13" t="str">
        <f>Raw_Data!C2298</f>
        <v>Operations</v>
      </c>
      <c r="D2298" s="13" t="str">
        <f>Raw_Data!D2298</f>
        <v>Process Executive</v>
      </c>
      <c r="E2298" s="13" t="str">
        <f>Raw_Data!E2298</f>
        <v>Durgapur</v>
      </c>
      <c r="F2298" s="13" t="str">
        <f>Raw_Data!F2298</f>
        <v>Amit Roy</v>
      </c>
      <c r="G2298" s="14">
        <f>DATE(VALUE(RIGHT(Raw_Data!G2298,4)),VALUE(MID(Raw_Data!G2298,4,2)),VALUE(LEFT(Raw_Data!G2298,2)))</f>
        <v>46246</v>
      </c>
      <c r="H2298" s="13" t="str">
        <f t="shared" si="140"/>
        <v>Aug-2026</v>
      </c>
      <c r="I2298" s="13" t="str">
        <f t="shared" si="141"/>
        <v>Wed</v>
      </c>
      <c r="J2298" s="13" t="str">
        <f>Raw_Data!H2298</f>
        <v>Present</v>
      </c>
      <c r="K2298" s="15">
        <f>IF(Raw_Data!I2298="","",TIMEVALUE(Raw_Data!I2298))</f>
        <v>0.38194444444444442</v>
      </c>
      <c r="L2298" s="15">
        <f>IF(Raw_Data!J2298="","",TIMEVALUE(Raw_Data!J2298))</f>
        <v>0.72777777777777775</v>
      </c>
      <c r="M2298" s="13">
        <f>Raw_Data!K2298</f>
        <v>8.31</v>
      </c>
      <c r="N2298" s="13">
        <f>Raw_Data!L2298</f>
        <v>17</v>
      </c>
      <c r="O2298" s="13">
        <f>Raw_Data!M2298</f>
        <v>14</v>
      </c>
      <c r="P2298" s="13">
        <f t="shared" si="142"/>
        <v>3</v>
      </c>
      <c r="Q2298" s="13">
        <f>Raw_Data!O2298</f>
        <v>17</v>
      </c>
      <c r="R2298" s="16">
        <f t="shared" si="143"/>
        <v>82.35294117647058</v>
      </c>
      <c r="S2298" s="16">
        <f>Raw_Data!Q2298</f>
        <v>82.4</v>
      </c>
      <c r="T2298" s="17">
        <f>Raw_Data!R2298</f>
        <v>0.31</v>
      </c>
      <c r="U2298" s="13" t="str">
        <f>Raw_Data!S2298</f>
        <v>Low</v>
      </c>
      <c r="V2298" s="13" t="str">
        <f>Raw_Data!T2298</f>
        <v>In Progress</v>
      </c>
    </row>
    <row r="2299" spans="1:22" x14ac:dyDescent="0.3">
      <c r="A2299" s="13" t="str">
        <f>Raw_Data!A2299</f>
        <v>EMP018</v>
      </c>
      <c r="B2299" s="13" t="str">
        <f>Raw_Data!B2299</f>
        <v>Nandini Ghosh</v>
      </c>
      <c r="C2299" s="13" t="str">
        <f>Raw_Data!C2299</f>
        <v>Finance</v>
      </c>
      <c r="D2299" s="13" t="str">
        <f>Raw_Data!D2299</f>
        <v>Finance Executive</v>
      </c>
      <c r="E2299" s="13" t="str">
        <f>Raw_Data!E2299</f>
        <v>Durgapur</v>
      </c>
      <c r="F2299" s="13" t="str">
        <f>Raw_Data!F2299</f>
        <v>Neha Sen</v>
      </c>
      <c r="G2299" s="14">
        <f>DATE(VALUE(RIGHT(Raw_Data!G2299,4)),VALUE(MID(Raw_Data!G2299,4,2)),VALUE(LEFT(Raw_Data!G2299,2)))</f>
        <v>46246</v>
      </c>
      <c r="H2299" s="13" t="str">
        <f t="shared" si="140"/>
        <v>Aug-2026</v>
      </c>
      <c r="I2299" s="13" t="str">
        <f t="shared" si="141"/>
        <v>Wed</v>
      </c>
      <c r="J2299" s="13" t="str">
        <f>Raw_Data!H2299</f>
        <v>Present</v>
      </c>
      <c r="K2299" s="15">
        <f>IF(Raw_Data!I2299="","",TIMEVALUE(Raw_Data!I2299))</f>
        <v>0.375</v>
      </c>
      <c r="L2299" s="15">
        <f>IF(Raw_Data!J2299="","",TIMEVALUE(Raw_Data!J2299))</f>
        <v>0.76111111111111107</v>
      </c>
      <c r="M2299" s="13">
        <f>Raw_Data!K2299</f>
        <v>9.27</v>
      </c>
      <c r="N2299" s="13">
        <f>Raw_Data!L2299</f>
        <v>5</v>
      </c>
      <c r="O2299" s="13">
        <f>Raw_Data!M2299</f>
        <v>4</v>
      </c>
      <c r="P2299" s="13">
        <f t="shared" si="142"/>
        <v>1</v>
      </c>
      <c r="Q2299" s="13">
        <f>Raw_Data!O2299</f>
        <v>5</v>
      </c>
      <c r="R2299" s="16">
        <f t="shared" si="143"/>
        <v>80</v>
      </c>
      <c r="S2299" s="16">
        <f>Raw_Data!Q2299</f>
        <v>80</v>
      </c>
      <c r="T2299" s="17">
        <f>Raw_Data!R2299</f>
        <v>1.27</v>
      </c>
      <c r="U2299" s="13" t="str">
        <f>Raw_Data!S2299</f>
        <v>Low</v>
      </c>
      <c r="V2299" s="13" t="str">
        <f>Raw_Data!T2299</f>
        <v>In Progress</v>
      </c>
    </row>
    <row r="2300" spans="1:22" x14ac:dyDescent="0.3">
      <c r="A2300" s="13" t="str">
        <f>Raw_Data!A2300</f>
        <v>EMP019</v>
      </c>
      <c r="B2300" s="13" t="str">
        <f>Raw_Data!B2300</f>
        <v>Manish Kumar</v>
      </c>
      <c r="C2300" s="13" t="str">
        <f>Raw_Data!C2300</f>
        <v>Sales</v>
      </c>
      <c r="D2300" s="13" t="str">
        <f>Raw_Data!D2300</f>
        <v>Sales Executive</v>
      </c>
      <c r="E2300" s="13" t="str">
        <f>Raw_Data!E2300</f>
        <v>Durgapur</v>
      </c>
      <c r="F2300" s="13" t="str">
        <f>Raw_Data!F2300</f>
        <v>Sourav Das</v>
      </c>
      <c r="G2300" s="14">
        <f>DATE(VALUE(RIGHT(Raw_Data!G2300,4)),VALUE(MID(Raw_Data!G2300,4,2)),VALUE(LEFT(Raw_Data!G2300,2)))</f>
        <v>46246</v>
      </c>
      <c r="H2300" s="13" t="str">
        <f t="shared" si="140"/>
        <v>Aug-2026</v>
      </c>
      <c r="I2300" s="13" t="str">
        <f t="shared" si="141"/>
        <v>Wed</v>
      </c>
      <c r="J2300" s="13" t="str">
        <f>Raw_Data!H2300</f>
        <v>Present</v>
      </c>
      <c r="K2300" s="15">
        <f>IF(Raw_Data!I2300="","",TIMEVALUE(Raw_Data!I2300))</f>
        <v>0.37638888888888888</v>
      </c>
      <c r="L2300" s="15">
        <f>IF(Raw_Data!J2300="","",TIMEVALUE(Raw_Data!J2300))</f>
        <v>0.74513888888888891</v>
      </c>
      <c r="M2300" s="13">
        <f>Raw_Data!K2300</f>
        <v>8.85</v>
      </c>
      <c r="N2300" s="13">
        <f>Raw_Data!L2300</f>
        <v>11</v>
      </c>
      <c r="O2300" s="13">
        <f>Raw_Data!M2300</f>
        <v>9</v>
      </c>
      <c r="P2300" s="13">
        <f t="shared" si="142"/>
        <v>2</v>
      </c>
      <c r="Q2300" s="13">
        <f>Raw_Data!O2300</f>
        <v>11</v>
      </c>
      <c r="R2300" s="16">
        <f t="shared" si="143"/>
        <v>81.818181818181827</v>
      </c>
      <c r="S2300" s="16">
        <f>Raw_Data!Q2300</f>
        <v>81.8</v>
      </c>
      <c r="T2300" s="17">
        <f>Raw_Data!R2300</f>
        <v>0.85</v>
      </c>
      <c r="U2300" s="13" t="str">
        <f>Raw_Data!S2300</f>
        <v>High</v>
      </c>
      <c r="V2300" s="13" t="str">
        <f>Raw_Data!T2300</f>
        <v>In Progress</v>
      </c>
    </row>
    <row r="2301" spans="1:22" x14ac:dyDescent="0.3">
      <c r="A2301" s="13" t="str">
        <f>Raw_Data!A2301</f>
        <v>EMP020</v>
      </c>
      <c r="B2301" s="13" t="str">
        <f>Raw_Data!B2301</f>
        <v>Riya Chatterjee</v>
      </c>
      <c r="C2301" s="13" t="str">
        <f>Raw_Data!C2301</f>
        <v>Customer Support</v>
      </c>
      <c r="D2301" s="13" t="str">
        <f>Raw_Data!D2301</f>
        <v>Support Executive</v>
      </c>
      <c r="E2301" s="13" t="str">
        <f>Raw_Data!E2301</f>
        <v>Durgapur</v>
      </c>
      <c r="F2301" s="13" t="str">
        <f>Raw_Data!F2301</f>
        <v>Ritu Ghosh</v>
      </c>
      <c r="G2301" s="14">
        <f>DATE(VALUE(RIGHT(Raw_Data!G2301,4)),VALUE(MID(Raw_Data!G2301,4,2)),VALUE(LEFT(Raw_Data!G2301,2)))</f>
        <v>46246</v>
      </c>
      <c r="H2301" s="13" t="str">
        <f t="shared" si="140"/>
        <v>Aug-2026</v>
      </c>
      <c r="I2301" s="13" t="str">
        <f t="shared" si="141"/>
        <v>Wed</v>
      </c>
      <c r="J2301" s="13" t="str">
        <f>Raw_Data!H2301</f>
        <v>Present</v>
      </c>
      <c r="K2301" s="15">
        <f>IF(Raw_Data!I2301="","",TIMEVALUE(Raw_Data!I2301))</f>
        <v>0.3888888888888889</v>
      </c>
      <c r="L2301" s="15">
        <f>IF(Raw_Data!J2301="","",TIMEVALUE(Raw_Data!J2301))</f>
        <v>0.76388888888888884</v>
      </c>
      <c r="M2301" s="13">
        <f>Raw_Data!K2301</f>
        <v>9</v>
      </c>
      <c r="N2301" s="13">
        <f>Raw_Data!L2301</f>
        <v>29</v>
      </c>
      <c r="O2301" s="13">
        <f>Raw_Data!M2301</f>
        <v>26</v>
      </c>
      <c r="P2301" s="13">
        <f t="shared" si="142"/>
        <v>3</v>
      </c>
      <c r="Q2301" s="13">
        <f>Raw_Data!O2301</f>
        <v>29</v>
      </c>
      <c r="R2301" s="16">
        <f t="shared" si="143"/>
        <v>89.65517241379311</v>
      </c>
      <c r="S2301" s="16">
        <f>Raw_Data!Q2301</f>
        <v>89.7</v>
      </c>
      <c r="T2301" s="17">
        <f>Raw_Data!R2301</f>
        <v>1</v>
      </c>
      <c r="U2301" s="13" t="str">
        <f>Raw_Data!S2301</f>
        <v>Medium</v>
      </c>
      <c r="V2301" s="13" t="str">
        <f>Raw_Data!T2301</f>
        <v>In Progress</v>
      </c>
    </row>
    <row r="2302" spans="1:22" x14ac:dyDescent="0.3">
      <c r="A2302" s="13" t="str">
        <f>Raw_Data!A2302</f>
        <v>EMP001</v>
      </c>
      <c r="B2302" s="13" t="str">
        <f>Raw_Data!B2302</f>
        <v>Aarav Sharma</v>
      </c>
      <c r="C2302" s="13" t="str">
        <f>Raw_Data!C2302</f>
        <v>Operations</v>
      </c>
      <c r="D2302" s="13" t="str">
        <f>Raw_Data!D2302</f>
        <v>MIS Executive</v>
      </c>
      <c r="E2302" s="13" t="str">
        <f>Raw_Data!E2302</f>
        <v>Kolkata</v>
      </c>
      <c r="F2302" s="13" t="str">
        <f>Raw_Data!F2302</f>
        <v>Amit Roy</v>
      </c>
      <c r="G2302" s="14">
        <f>DATE(VALUE(RIGHT(Raw_Data!G2302,4)),VALUE(MID(Raw_Data!G2302,4,2)),VALUE(LEFT(Raw_Data!G2302,2)))</f>
        <v>46247</v>
      </c>
      <c r="H2302" s="13" t="str">
        <f t="shared" si="140"/>
        <v>Aug-2026</v>
      </c>
      <c r="I2302" s="13" t="str">
        <f t="shared" si="141"/>
        <v>Thu</v>
      </c>
      <c r="J2302" s="13" t="str">
        <f>Raw_Data!H2302</f>
        <v>Half Day</v>
      </c>
      <c r="K2302" s="15">
        <f>IF(Raw_Data!I2302="","",TIMEVALUE(Raw_Data!I2302))</f>
        <v>0.38333333333333336</v>
      </c>
      <c r="L2302" s="15">
        <f>IF(Raw_Data!J2302="","",TIMEVALUE(Raw_Data!J2302))</f>
        <v>0.5708333333333333</v>
      </c>
      <c r="M2302" s="13">
        <f>Raw_Data!K2302</f>
        <v>4.51</v>
      </c>
      <c r="N2302" s="13">
        <f>Raw_Data!L2302</f>
        <v>16</v>
      </c>
      <c r="O2302" s="13">
        <f>Raw_Data!M2302</f>
        <v>13</v>
      </c>
      <c r="P2302" s="13">
        <f t="shared" si="142"/>
        <v>3</v>
      </c>
      <c r="Q2302" s="13">
        <f>Raw_Data!O2302</f>
        <v>16</v>
      </c>
      <c r="R2302" s="16">
        <f t="shared" si="143"/>
        <v>81.25</v>
      </c>
      <c r="S2302" s="16">
        <f>Raw_Data!Q2302</f>
        <v>81.2</v>
      </c>
      <c r="T2302" s="17">
        <f>Raw_Data!R2302</f>
        <v>0</v>
      </c>
      <c r="U2302" s="13" t="str">
        <f>Raw_Data!S2302</f>
        <v>Medium</v>
      </c>
      <c r="V2302" s="13" t="str">
        <f>Raw_Data!T2302</f>
        <v>In Progress</v>
      </c>
    </row>
    <row r="2303" spans="1:22" x14ac:dyDescent="0.3">
      <c r="A2303" s="13" t="str">
        <f>Raw_Data!A2303</f>
        <v>EMP002</v>
      </c>
      <c r="B2303" s="13" t="str">
        <f>Raw_Data!B2303</f>
        <v>Priya Singh</v>
      </c>
      <c r="C2303" s="13" t="str">
        <f>Raw_Data!C2303</f>
        <v>Operations</v>
      </c>
      <c r="D2303" s="13" t="str">
        <f>Raw_Data!D2303</f>
        <v>Process Executive</v>
      </c>
      <c r="E2303" s="13" t="str">
        <f>Raw_Data!E2303</f>
        <v>Kolkata</v>
      </c>
      <c r="F2303" s="13" t="str">
        <f>Raw_Data!F2303</f>
        <v>Amit Roy</v>
      </c>
      <c r="G2303" s="14">
        <f>DATE(VALUE(RIGHT(Raw_Data!G2303,4)),VALUE(MID(Raw_Data!G2303,4,2)),VALUE(LEFT(Raw_Data!G2303,2)))</f>
        <v>46247</v>
      </c>
      <c r="H2303" s="13" t="str">
        <f t="shared" si="140"/>
        <v>Aug-2026</v>
      </c>
      <c r="I2303" s="13" t="str">
        <f t="shared" si="141"/>
        <v>Thu</v>
      </c>
      <c r="J2303" s="13" t="str">
        <f>Raw_Data!H2303</f>
        <v>Present</v>
      </c>
      <c r="K2303" s="15">
        <f>IF(Raw_Data!I2303="","",TIMEVALUE(Raw_Data!I2303))</f>
        <v>0.38680555555555557</v>
      </c>
      <c r="L2303" s="15">
        <f>IF(Raw_Data!J2303="","",TIMEVALUE(Raw_Data!J2303))</f>
        <v>0.7680555555555556</v>
      </c>
      <c r="M2303" s="13">
        <f>Raw_Data!K2303</f>
        <v>9.15</v>
      </c>
      <c r="N2303" s="13">
        <f>Raw_Data!L2303</f>
        <v>18</v>
      </c>
      <c r="O2303" s="13">
        <f>Raw_Data!M2303</f>
        <v>15</v>
      </c>
      <c r="P2303" s="13">
        <f t="shared" si="142"/>
        <v>3</v>
      </c>
      <c r="Q2303" s="13">
        <f>Raw_Data!O2303</f>
        <v>18</v>
      </c>
      <c r="R2303" s="16">
        <f t="shared" si="143"/>
        <v>83.333333333333343</v>
      </c>
      <c r="S2303" s="16">
        <f>Raw_Data!Q2303</f>
        <v>83.3</v>
      </c>
      <c r="T2303" s="17">
        <f>Raw_Data!R2303</f>
        <v>1.1499999999999999</v>
      </c>
      <c r="U2303" s="13" t="str">
        <f>Raw_Data!S2303</f>
        <v>Medium</v>
      </c>
      <c r="V2303" s="13" t="str">
        <f>Raw_Data!T2303</f>
        <v>In Progress</v>
      </c>
    </row>
    <row r="2304" spans="1:22" x14ac:dyDescent="0.3">
      <c r="A2304" s="13" t="str">
        <f>Raw_Data!A2304</f>
        <v>EMP003</v>
      </c>
      <c r="B2304" s="13" t="str">
        <f>Raw_Data!B2304</f>
        <v>Rahul Verma</v>
      </c>
      <c r="C2304" s="13" t="str">
        <f>Raw_Data!C2304</f>
        <v>Operations</v>
      </c>
      <c r="D2304" s="13" t="str">
        <f>Raw_Data!D2304</f>
        <v>Process Executive</v>
      </c>
      <c r="E2304" s="13" t="str">
        <f>Raw_Data!E2304</f>
        <v>Kolkata</v>
      </c>
      <c r="F2304" s="13" t="str">
        <f>Raw_Data!F2304</f>
        <v>Amit Roy</v>
      </c>
      <c r="G2304" s="14">
        <f>DATE(VALUE(RIGHT(Raw_Data!G2304,4)),VALUE(MID(Raw_Data!G2304,4,2)),VALUE(LEFT(Raw_Data!G2304,2)))</f>
        <v>46247</v>
      </c>
      <c r="H2304" s="13" t="str">
        <f t="shared" si="140"/>
        <v>Aug-2026</v>
      </c>
      <c r="I2304" s="13" t="str">
        <f t="shared" si="141"/>
        <v>Thu</v>
      </c>
      <c r="J2304" s="13" t="str">
        <f>Raw_Data!H2304</f>
        <v>Late</v>
      </c>
      <c r="K2304" s="15">
        <f>IF(Raw_Data!I2304="","",TIMEVALUE(Raw_Data!I2304))</f>
        <v>0.41944444444444445</v>
      </c>
      <c r="L2304" s="15">
        <f>IF(Raw_Data!J2304="","",TIMEVALUE(Raw_Data!J2304))</f>
        <v>0.7368055555555556</v>
      </c>
      <c r="M2304" s="13">
        <f>Raw_Data!K2304</f>
        <v>7.62</v>
      </c>
      <c r="N2304" s="13">
        <f>Raw_Data!L2304</f>
        <v>20</v>
      </c>
      <c r="O2304" s="13">
        <f>Raw_Data!M2304</f>
        <v>19</v>
      </c>
      <c r="P2304" s="13">
        <f t="shared" si="142"/>
        <v>1</v>
      </c>
      <c r="Q2304" s="13">
        <f>Raw_Data!O2304</f>
        <v>20</v>
      </c>
      <c r="R2304" s="16">
        <f t="shared" si="143"/>
        <v>95</v>
      </c>
      <c r="S2304" s="16">
        <f>Raw_Data!Q2304</f>
        <v>95</v>
      </c>
      <c r="T2304" s="17">
        <f>Raw_Data!R2304</f>
        <v>0</v>
      </c>
      <c r="U2304" s="13" t="str">
        <f>Raw_Data!S2304</f>
        <v>Medium</v>
      </c>
      <c r="V2304" s="13" t="str">
        <f>Raw_Data!T2304</f>
        <v>In Progress</v>
      </c>
    </row>
    <row r="2305" spans="1:22" x14ac:dyDescent="0.3">
      <c r="A2305" s="13" t="str">
        <f>Raw_Data!A2305</f>
        <v>EMP004</v>
      </c>
      <c r="B2305" s="13" t="str">
        <f>Raw_Data!B2305</f>
        <v>Sneha Das</v>
      </c>
      <c r="C2305" s="13" t="str">
        <f>Raw_Data!C2305</f>
        <v>Operations</v>
      </c>
      <c r="D2305" s="13" t="str">
        <f>Raw_Data!D2305</f>
        <v>Senior Executive</v>
      </c>
      <c r="E2305" s="13" t="str">
        <f>Raw_Data!E2305</f>
        <v>Kolkata</v>
      </c>
      <c r="F2305" s="13" t="str">
        <f>Raw_Data!F2305</f>
        <v>Amit Roy</v>
      </c>
      <c r="G2305" s="14">
        <f>DATE(VALUE(RIGHT(Raw_Data!G2305,4)),VALUE(MID(Raw_Data!G2305,4,2)),VALUE(LEFT(Raw_Data!G2305,2)))</f>
        <v>46247</v>
      </c>
      <c r="H2305" s="13" t="str">
        <f t="shared" si="140"/>
        <v>Aug-2026</v>
      </c>
      <c r="I2305" s="13" t="str">
        <f t="shared" si="141"/>
        <v>Thu</v>
      </c>
      <c r="J2305" s="13" t="str">
        <f>Raw_Data!H2305</f>
        <v>Present</v>
      </c>
      <c r="K2305" s="15">
        <f>IF(Raw_Data!I2305="","",TIMEVALUE(Raw_Data!I2305))</f>
        <v>0.38333333333333336</v>
      </c>
      <c r="L2305" s="15">
        <f>IF(Raw_Data!J2305="","",TIMEVALUE(Raw_Data!J2305))</f>
        <v>0.72986111111111107</v>
      </c>
      <c r="M2305" s="13">
        <f>Raw_Data!K2305</f>
        <v>8.33</v>
      </c>
      <c r="N2305" s="13">
        <f>Raw_Data!L2305</f>
        <v>18</v>
      </c>
      <c r="O2305" s="13">
        <f>Raw_Data!M2305</f>
        <v>12</v>
      </c>
      <c r="P2305" s="13">
        <f t="shared" si="142"/>
        <v>6</v>
      </c>
      <c r="Q2305" s="13">
        <f>Raw_Data!O2305</f>
        <v>18</v>
      </c>
      <c r="R2305" s="16">
        <f t="shared" si="143"/>
        <v>66.666666666666657</v>
      </c>
      <c r="S2305" s="16">
        <f>Raw_Data!Q2305</f>
        <v>66.7</v>
      </c>
      <c r="T2305" s="17">
        <f>Raw_Data!R2305</f>
        <v>0.33</v>
      </c>
      <c r="U2305" s="13" t="str">
        <f>Raw_Data!S2305</f>
        <v>Low</v>
      </c>
      <c r="V2305" s="13" t="str">
        <f>Raw_Data!T2305</f>
        <v>Pending</v>
      </c>
    </row>
    <row r="2306" spans="1:22" x14ac:dyDescent="0.3">
      <c r="A2306" s="13" t="str">
        <f>Raw_Data!A2306</f>
        <v>EMP005</v>
      </c>
      <c r="B2306" s="13" t="str">
        <f>Raw_Data!B2306</f>
        <v>Vikram Patel</v>
      </c>
      <c r="C2306" s="13" t="str">
        <f>Raw_Data!C2306</f>
        <v>Operations</v>
      </c>
      <c r="D2306" s="13" t="str">
        <f>Raw_Data!D2306</f>
        <v>Process Executive</v>
      </c>
      <c r="E2306" s="13" t="str">
        <f>Raw_Data!E2306</f>
        <v>Kolkata</v>
      </c>
      <c r="F2306" s="13" t="str">
        <f>Raw_Data!F2306</f>
        <v>Amit Roy</v>
      </c>
      <c r="G2306" s="14">
        <f>DATE(VALUE(RIGHT(Raw_Data!G2306,4)),VALUE(MID(Raw_Data!G2306,4,2)),VALUE(LEFT(Raw_Data!G2306,2)))</f>
        <v>46247</v>
      </c>
      <c r="H2306" s="13" t="str">
        <f t="shared" ref="H2306:H2369" si="144">TEXT(G2306,"mmm-yyyy")</f>
        <v>Aug-2026</v>
      </c>
      <c r="I2306" s="13" t="str">
        <f t="shared" ref="I2306:I2369" si="145">TEXT(G2306,"ddd")</f>
        <v>Thu</v>
      </c>
      <c r="J2306" s="13" t="str">
        <f>Raw_Data!H2306</f>
        <v>Present</v>
      </c>
      <c r="K2306" s="15">
        <f>IF(Raw_Data!I2306="","",TIMEVALUE(Raw_Data!I2306))</f>
        <v>0.38333333333333336</v>
      </c>
      <c r="L2306" s="15">
        <f>IF(Raw_Data!J2306="","",TIMEVALUE(Raw_Data!J2306))</f>
        <v>0.71736111111111112</v>
      </c>
      <c r="M2306" s="13">
        <f>Raw_Data!K2306</f>
        <v>8.0299999999999994</v>
      </c>
      <c r="N2306" s="13">
        <f>Raw_Data!L2306</f>
        <v>23</v>
      </c>
      <c r="O2306" s="13">
        <f>Raw_Data!M2306</f>
        <v>19</v>
      </c>
      <c r="P2306" s="13">
        <f t="shared" ref="P2306:P2369" si="146">N2306-O2306</f>
        <v>4</v>
      </c>
      <c r="Q2306" s="13">
        <f>Raw_Data!O2306</f>
        <v>23</v>
      </c>
      <c r="R2306" s="16">
        <f t="shared" ref="R2306:R2369" si="147">IFERROR(O2306/N2306*100,0)</f>
        <v>82.608695652173907</v>
      </c>
      <c r="S2306" s="16">
        <f>Raw_Data!Q2306</f>
        <v>82.6</v>
      </c>
      <c r="T2306" s="17">
        <f>Raw_Data!R2306</f>
        <v>0.03</v>
      </c>
      <c r="U2306" s="13" t="str">
        <f>Raw_Data!S2306</f>
        <v>Medium</v>
      </c>
      <c r="V2306" s="13" t="str">
        <f>Raw_Data!T2306</f>
        <v>Pending</v>
      </c>
    </row>
    <row r="2307" spans="1:22" x14ac:dyDescent="0.3">
      <c r="A2307" s="13" t="str">
        <f>Raw_Data!A2307</f>
        <v>EMP006</v>
      </c>
      <c r="B2307" s="13" t="str">
        <f>Raw_Data!B2307</f>
        <v>Ananya Gupta</v>
      </c>
      <c r="C2307" s="13" t="str">
        <f>Raw_Data!C2307</f>
        <v>Finance</v>
      </c>
      <c r="D2307" s="13" t="str">
        <f>Raw_Data!D2307</f>
        <v>Finance Executive</v>
      </c>
      <c r="E2307" s="13" t="str">
        <f>Raw_Data!E2307</f>
        <v>Kolkata</v>
      </c>
      <c r="F2307" s="13" t="str">
        <f>Raw_Data!F2307</f>
        <v>Neha Sen</v>
      </c>
      <c r="G2307" s="14">
        <f>DATE(VALUE(RIGHT(Raw_Data!G2307,4)),VALUE(MID(Raw_Data!G2307,4,2)),VALUE(LEFT(Raw_Data!G2307,2)))</f>
        <v>46247</v>
      </c>
      <c r="H2307" s="13" t="str">
        <f t="shared" si="144"/>
        <v>Aug-2026</v>
      </c>
      <c r="I2307" s="13" t="str">
        <f t="shared" si="145"/>
        <v>Thu</v>
      </c>
      <c r="J2307" s="13" t="str">
        <f>Raw_Data!H2307</f>
        <v>Present</v>
      </c>
      <c r="K2307" s="15">
        <f>IF(Raw_Data!I2307="","",TIMEVALUE(Raw_Data!I2307))</f>
        <v>0.38333333333333336</v>
      </c>
      <c r="L2307" s="15">
        <f>IF(Raw_Data!J2307="","",TIMEVALUE(Raw_Data!J2307))</f>
        <v>0.72083333333333333</v>
      </c>
      <c r="M2307" s="13">
        <f>Raw_Data!K2307</f>
        <v>8.11</v>
      </c>
      <c r="N2307" s="13">
        <f>Raw_Data!L2307</f>
        <v>19</v>
      </c>
      <c r="O2307" s="13">
        <f>Raw_Data!M2307</f>
        <v>19</v>
      </c>
      <c r="P2307" s="13">
        <f t="shared" si="146"/>
        <v>0</v>
      </c>
      <c r="Q2307" s="13">
        <f>Raw_Data!O2307</f>
        <v>19</v>
      </c>
      <c r="R2307" s="16">
        <f t="shared" si="147"/>
        <v>100</v>
      </c>
      <c r="S2307" s="16">
        <f>Raw_Data!Q2307</f>
        <v>100</v>
      </c>
      <c r="T2307" s="17">
        <f>Raw_Data!R2307</f>
        <v>0.11</v>
      </c>
      <c r="U2307" s="13" t="str">
        <f>Raw_Data!S2307</f>
        <v>Low</v>
      </c>
      <c r="V2307" s="13" t="str">
        <f>Raw_Data!T2307</f>
        <v>Closed</v>
      </c>
    </row>
    <row r="2308" spans="1:22" x14ac:dyDescent="0.3">
      <c r="A2308" s="13" t="str">
        <f>Raw_Data!A2308</f>
        <v>EMP007</v>
      </c>
      <c r="B2308" s="13" t="str">
        <f>Raw_Data!B2308</f>
        <v>Rohan Mehta</v>
      </c>
      <c r="C2308" s="13" t="str">
        <f>Raw_Data!C2308</f>
        <v>Finance</v>
      </c>
      <c r="D2308" s="13" t="str">
        <f>Raw_Data!D2308</f>
        <v>Accounts Executive</v>
      </c>
      <c r="E2308" s="13" t="str">
        <f>Raw_Data!E2308</f>
        <v>Kolkata</v>
      </c>
      <c r="F2308" s="13" t="str">
        <f>Raw_Data!F2308</f>
        <v>Neha Sen</v>
      </c>
      <c r="G2308" s="14">
        <f>DATE(VALUE(RIGHT(Raw_Data!G2308,4)),VALUE(MID(Raw_Data!G2308,4,2)),VALUE(LEFT(Raw_Data!G2308,2)))</f>
        <v>46247</v>
      </c>
      <c r="H2308" s="13" t="str">
        <f t="shared" si="144"/>
        <v>Aug-2026</v>
      </c>
      <c r="I2308" s="13" t="str">
        <f t="shared" si="145"/>
        <v>Thu</v>
      </c>
      <c r="J2308" s="13" t="str">
        <f>Raw_Data!H2308</f>
        <v>Present</v>
      </c>
      <c r="K2308" s="15">
        <f>IF(Raw_Data!I2308="","",TIMEVALUE(Raw_Data!I2308))</f>
        <v>0.38263888888888886</v>
      </c>
      <c r="L2308" s="15">
        <f>IF(Raw_Data!J2308="","",TIMEVALUE(Raw_Data!J2308))</f>
        <v>0.74861111111111112</v>
      </c>
      <c r="M2308" s="13">
        <f>Raw_Data!K2308</f>
        <v>8.7899999999999991</v>
      </c>
      <c r="N2308" s="13">
        <f>Raw_Data!L2308</f>
        <v>19</v>
      </c>
      <c r="O2308" s="13">
        <f>Raw_Data!M2308</f>
        <v>15</v>
      </c>
      <c r="P2308" s="13">
        <f t="shared" si="146"/>
        <v>4</v>
      </c>
      <c r="Q2308" s="13">
        <f>Raw_Data!O2308</f>
        <v>19</v>
      </c>
      <c r="R2308" s="16">
        <f t="shared" si="147"/>
        <v>78.94736842105263</v>
      </c>
      <c r="S2308" s="16">
        <f>Raw_Data!Q2308</f>
        <v>78.900000000000006</v>
      </c>
      <c r="T2308" s="17">
        <f>Raw_Data!R2308</f>
        <v>0.79</v>
      </c>
      <c r="U2308" s="13" t="str">
        <f>Raw_Data!S2308</f>
        <v>High</v>
      </c>
      <c r="V2308" s="13" t="str">
        <f>Raw_Data!T2308</f>
        <v>Pending</v>
      </c>
    </row>
    <row r="2309" spans="1:22" x14ac:dyDescent="0.3">
      <c r="A2309" s="13" t="str">
        <f>Raw_Data!A2309</f>
        <v>EMP008</v>
      </c>
      <c r="B2309" s="13" t="str">
        <f>Raw_Data!B2309</f>
        <v>Ishita Roy</v>
      </c>
      <c r="C2309" s="13" t="str">
        <f>Raw_Data!C2309</f>
        <v>Finance</v>
      </c>
      <c r="D2309" s="13" t="str">
        <f>Raw_Data!D2309</f>
        <v>Finance Executive</v>
      </c>
      <c r="E2309" s="13" t="str">
        <f>Raw_Data!E2309</f>
        <v>Kolkata</v>
      </c>
      <c r="F2309" s="13" t="str">
        <f>Raw_Data!F2309</f>
        <v>Neha Sen</v>
      </c>
      <c r="G2309" s="14">
        <f>DATE(VALUE(RIGHT(Raw_Data!G2309,4)),VALUE(MID(Raw_Data!G2309,4,2)),VALUE(LEFT(Raw_Data!G2309,2)))</f>
        <v>46247</v>
      </c>
      <c r="H2309" s="13" t="str">
        <f t="shared" si="144"/>
        <v>Aug-2026</v>
      </c>
      <c r="I2309" s="13" t="str">
        <f t="shared" si="145"/>
        <v>Thu</v>
      </c>
      <c r="J2309" s="13" t="str">
        <f>Raw_Data!H2309</f>
        <v>Present</v>
      </c>
      <c r="K2309" s="15">
        <f>IF(Raw_Data!I2309="","",TIMEVALUE(Raw_Data!I2309))</f>
        <v>0.41736111111111113</v>
      </c>
      <c r="L2309" s="15">
        <f>IF(Raw_Data!J2309="","",TIMEVALUE(Raw_Data!J2309))</f>
        <v>0.77222222222222225</v>
      </c>
      <c r="M2309" s="13">
        <f>Raw_Data!K2309</f>
        <v>8.5299999999999994</v>
      </c>
      <c r="N2309" s="13">
        <f>Raw_Data!L2309</f>
        <v>21</v>
      </c>
      <c r="O2309" s="13">
        <f>Raw_Data!M2309</f>
        <v>17</v>
      </c>
      <c r="P2309" s="13">
        <f t="shared" si="146"/>
        <v>4</v>
      </c>
      <c r="Q2309" s="13">
        <f>Raw_Data!O2309</f>
        <v>21</v>
      </c>
      <c r="R2309" s="16">
        <f t="shared" si="147"/>
        <v>80.952380952380949</v>
      </c>
      <c r="S2309" s="16">
        <f>Raw_Data!Q2309</f>
        <v>81</v>
      </c>
      <c r="T2309" s="17">
        <f>Raw_Data!R2309</f>
        <v>0.53</v>
      </c>
      <c r="U2309" s="13" t="str">
        <f>Raw_Data!S2309</f>
        <v>Low</v>
      </c>
      <c r="V2309" s="13" t="str">
        <f>Raw_Data!T2309</f>
        <v>Pending</v>
      </c>
    </row>
    <row r="2310" spans="1:22" x14ac:dyDescent="0.3">
      <c r="A2310" s="13" t="str">
        <f>Raw_Data!A2310</f>
        <v>EMP009</v>
      </c>
      <c r="B2310" s="13" t="str">
        <f>Raw_Data!B2310</f>
        <v>Arjun Nair</v>
      </c>
      <c r="C2310" s="13" t="str">
        <f>Raw_Data!C2310</f>
        <v>Sales</v>
      </c>
      <c r="D2310" s="13" t="str">
        <f>Raw_Data!D2310</f>
        <v>Sales Executive</v>
      </c>
      <c r="E2310" s="13" t="str">
        <f>Raw_Data!E2310</f>
        <v>Kolkata</v>
      </c>
      <c r="F2310" s="13" t="str">
        <f>Raw_Data!F2310</f>
        <v>Sourav Das</v>
      </c>
      <c r="G2310" s="14">
        <f>DATE(VALUE(RIGHT(Raw_Data!G2310,4)),VALUE(MID(Raw_Data!G2310,4,2)),VALUE(LEFT(Raw_Data!G2310,2)))</f>
        <v>46247</v>
      </c>
      <c r="H2310" s="13" t="str">
        <f t="shared" si="144"/>
        <v>Aug-2026</v>
      </c>
      <c r="I2310" s="13" t="str">
        <f t="shared" si="145"/>
        <v>Thu</v>
      </c>
      <c r="J2310" s="13" t="str">
        <f>Raw_Data!H2310</f>
        <v>Present</v>
      </c>
      <c r="K2310" s="15">
        <f>IF(Raw_Data!I2310="","",TIMEVALUE(Raw_Data!I2310))</f>
        <v>0.42986111111111114</v>
      </c>
      <c r="L2310" s="15">
        <f>IF(Raw_Data!J2310="","",TIMEVALUE(Raw_Data!J2310))</f>
        <v>0.76527777777777772</v>
      </c>
      <c r="M2310" s="13">
        <f>Raw_Data!K2310</f>
        <v>8.0500000000000007</v>
      </c>
      <c r="N2310" s="13">
        <f>Raw_Data!L2310</f>
        <v>21</v>
      </c>
      <c r="O2310" s="13">
        <f>Raw_Data!M2310</f>
        <v>21</v>
      </c>
      <c r="P2310" s="13">
        <f t="shared" si="146"/>
        <v>0</v>
      </c>
      <c r="Q2310" s="13">
        <f>Raw_Data!O2310</f>
        <v>21</v>
      </c>
      <c r="R2310" s="16">
        <f t="shared" si="147"/>
        <v>100</v>
      </c>
      <c r="S2310" s="16">
        <f>Raw_Data!Q2310</f>
        <v>100</v>
      </c>
      <c r="T2310" s="17">
        <f>Raw_Data!R2310</f>
        <v>0.05</v>
      </c>
      <c r="U2310" s="13" t="str">
        <f>Raw_Data!S2310</f>
        <v>Low</v>
      </c>
      <c r="V2310" s="13" t="str">
        <f>Raw_Data!T2310</f>
        <v>Closed</v>
      </c>
    </row>
    <row r="2311" spans="1:22" x14ac:dyDescent="0.3">
      <c r="A2311" s="13" t="str">
        <f>Raw_Data!A2311</f>
        <v>EMP010</v>
      </c>
      <c r="B2311" s="13" t="str">
        <f>Raw_Data!B2311</f>
        <v>Meera Kapoor</v>
      </c>
      <c r="C2311" s="13" t="str">
        <f>Raw_Data!C2311</f>
        <v>Sales</v>
      </c>
      <c r="D2311" s="13" t="str">
        <f>Raw_Data!D2311</f>
        <v>Sales Executive</v>
      </c>
      <c r="E2311" s="13" t="str">
        <f>Raw_Data!E2311</f>
        <v>Kolkata</v>
      </c>
      <c r="F2311" s="13" t="str">
        <f>Raw_Data!F2311</f>
        <v>Sourav Das</v>
      </c>
      <c r="G2311" s="14">
        <f>DATE(VALUE(RIGHT(Raw_Data!G2311,4)),VALUE(MID(Raw_Data!G2311,4,2)),VALUE(LEFT(Raw_Data!G2311,2)))</f>
        <v>46247</v>
      </c>
      <c r="H2311" s="13" t="str">
        <f t="shared" si="144"/>
        <v>Aug-2026</v>
      </c>
      <c r="I2311" s="13" t="str">
        <f t="shared" si="145"/>
        <v>Thu</v>
      </c>
      <c r="J2311" s="13" t="str">
        <f>Raw_Data!H2311</f>
        <v>Present</v>
      </c>
      <c r="K2311" s="15">
        <f>IF(Raw_Data!I2311="","",TIMEVALUE(Raw_Data!I2311))</f>
        <v>0.37777777777777777</v>
      </c>
      <c r="L2311" s="15">
        <f>IF(Raw_Data!J2311="","",TIMEVALUE(Raw_Data!J2311))</f>
        <v>0.68402777777777779</v>
      </c>
      <c r="M2311" s="13">
        <f>Raw_Data!K2311</f>
        <v>7.35</v>
      </c>
      <c r="N2311" s="13">
        <f>Raw_Data!L2311</f>
        <v>19</v>
      </c>
      <c r="O2311" s="13">
        <f>Raw_Data!M2311</f>
        <v>14</v>
      </c>
      <c r="P2311" s="13">
        <f t="shared" si="146"/>
        <v>5</v>
      </c>
      <c r="Q2311" s="13">
        <f>Raw_Data!O2311</f>
        <v>19</v>
      </c>
      <c r="R2311" s="16">
        <f t="shared" si="147"/>
        <v>73.68421052631578</v>
      </c>
      <c r="S2311" s="16">
        <f>Raw_Data!Q2311</f>
        <v>73.7</v>
      </c>
      <c r="T2311" s="17">
        <f>Raw_Data!R2311</f>
        <v>0</v>
      </c>
      <c r="U2311" s="13" t="str">
        <f>Raw_Data!S2311</f>
        <v>Medium</v>
      </c>
      <c r="V2311" s="13" t="str">
        <f>Raw_Data!T2311</f>
        <v>Pending</v>
      </c>
    </row>
    <row r="2312" spans="1:22" x14ac:dyDescent="0.3">
      <c r="A2312" s="13" t="str">
        <f>Raw_Data!A2312</f>
        <v>EMP011</v>
      </c>
      <c r="B2312" s="13" t="str">
        <f>Raw_Data!B2312</f>
        <v>Karan Malhotra</v>
      </c>
      <c r="C2312" s="13" t="str">
        <f>Raw_Data!C2312</f>
        <v>Sales</v>
      </c>
      <c r="D2312" s="13" t="str">
        <f>Raw_Data!D2312</f>
        <v>Senior Executive</v>
      </c>
      <c r="E2312" s="13" t="str">
        <f>Raw_Data!E2312</f>
        <v>Kolkata</v>
      </c>
      <c r="F2312" s="13" t="str">
        <f>Raw_Data!F2312</f>
        <v>Sourav Das</v>
      </c>
      <c r="G2312" s="14">
        <f>DATE(VALUE(RIGHT(Raw_Data!G2312,4)),VALUE(MID(Raw_Data!G2312,4,2)),VALUE(LEFT(Raw_Data!G2312,2)))</f>
        <v>46247</v>
      </c>
      <c r="H2312" s="13" t="str">
        <f t="shared" si="144"/>
        <v>Aug-2026</v>
      </c>
      <c r="I2312" s="13" t="str">
        <f t="shared" si="145"/>
        <v>Thu</v>
      </c>
      <c r="J2312" s="13" t="str">
        <f>Raw_Data!H2312</f>
        <v>Present</v>
      </c>
      <c r="K2312" s="15">
        <f>IF(Raw_Data!I2312="","",TIMEVALUE(Raw_Data!I2312))</f>
        <v>0.38680555555555557</v>
      </c>
      <c r="L2312" s="15">
        <f>IF(Raw_Data!J2312="","",TIMEVALUE(Raw_Data!J2312))</f>
        <v>0.77847222222222223</v>
      </c>
      <c r="M2312" s="13">
        <f>Raw_Data!K2312</f>
        <v>9.4</v>
      </c>
      <c r="N2312" s="13">
        <f>Raw_Data!L2312</f>
        <v>21</v>
      </c>
      <c r="O2312" s="13">
        <f>Raw_Data!M2312</f>
        <v>20</v>
      </c>
      <c r="P2312" s="13">
        <f t="shared" si="146"/>
        <v>1</v>
      </c>
      <c r="Q2312" s="13">
        <f>Raw_Data!O2312</f>
        <v>21</v>
      </c>
      <c r="R2312" s="16">
        <f t="shared" si="147"/>
        <v>95.238095238095227</v>
      </c>
      <c r="S2312" s="16">
        <f>Raw_Data!Q2312</f>
        <v>95.2</v>
      </c>
      <c r="T2312" s="17">
        <f>Raw_Data!R2312</f>
        <v>1.4</v>
      </c>
      <c r="U2312" s="13" t="str">
        <f>Raw_Data!S2312</f>
        <v>Low</v>
      </c>
      <c r="V2312" s="13" t="str">
        <f>Raw_Data!T2312</f>
        <v>In Progress</v>
      </c>
    </row>
    <row r="2313" spans="1:22" x14ac:dyDescent="0.3">
      <c r="A2313" s="13" t="str">
        <f>Raw_Data!A2313</f>
        <v>EMP012</v>
      </c>
      <c r="B2313" s="13" t="str">
        <f>Raw_Data!B2313</f>
        <v>Tanya Bose</v>
      </c>
      <c r="C2313" s="13" t="str">
        <f>Raw_Data!C2313</f>
        <v>HR</v>
      </c>
      <c r="D2313" s="13" t="str">
        <f>Raw_Data!D2313</f>
        <v>HR Executive</v>
      </c>
      <c r="E2313" s="13" t="str">
        <f>Raw_Data!E2313</f>
        <v>Kolkata</v>
      </c>
      <c r="F2313" s="13" t="str">
        <f>Raw_Data!F2313</f>
        <v>Ritu Ghosh</v>
      </c>
      <c r="G2313" s="14">
        <f>DATE(VALUE(RIGHT(Raw_Data!G2313,4)),VALUE(MID(Raw_Data!G2313,4,2)),VALUE(LEFT(Raw_Data!G2313,2)))</f>
        <v>46247</v>
      </c>
      <c r="H2313" s="13" t="str">
        <f t="shared" si="144"/>
        <v>Aug-2026</v>
      </c>
      <c r="I2313" s="13" t="str">
        <f t="shared" si="145"/>
        <v>Thu</v>
      </c>
      <c r="J2313" s="13" t="str">
        <f>Raw_Data!H2313</f>
        <v>Present</v>
      </c>
      <c r="K2313" s="15">
        <f>IF(Raw_Data!I2313="","",TIMEVALUE(Raw_Data!I2313))</f>
        <v>0.38680555555555557</v>
      </c>
      <c r="L2313" s="15">
        <f>IF(Raw_Data!J2313="","",TIMEVALUE(Raw_Data!J2313))</f>
        <v>0.78125</v>
      </c>
      <c r="M2313" s="13">
        <f>Raw_Data!K2313</f>
        <v>9.48</v>
      </c>
      <c r="N2313" s="13">
        <f>Raw_Data!L2313</f>
        <v>5</v>
      </c>
      <c r="O2313" s="13">
        <f>Raw_Data!M2313</f>
        <v>4</v>
      </c>
      <c r="P2313" s="13">
        <f t="shared" si="146"/>
        <v>1</v>
      </c>
      <c r="Q2313" s="13">
        <f>Raw_Data!O2313</f>
        <v>5</v>
      </c>
      <c r="R2313" s="16">
        <f t="shared" si="147"/>
        <v>80</v>
      </c>
      <c r="S2313" s="16">
        <f>Raw_Data!Q2313</f>
        <v>80</v>
      </c>
      <c r="T2313" s="17">
        <f>Raw_Data!R2313</f>
        <v>1.48</v>
      </c>
      <c r="U2313" s="13" t="str">
        <f>Raw_Data!S2313</f>
        <v>Medium</v>
      </c>
      <c r="V2313" s="13" t="str">
        <f>Raw_Data!T2313</f>
        <v>In Progress</v>
      </c>
    </row>
    <row r="2314" spans="1:22" x14ac:dyDescent="0.3">
      <c r="A2314" s="13" t="str">
        <f>Raw_Data!A2314</f>
        <v>EMP013</v>
      </c>
      <c r="B2314" s="13" t="str">
        <f>Raw_Data!B2314</f>
        <v>Aditya Jain</v>
      </c>
      <c r="C2314" s="13" t="str">
        <f>Raw_Data!C2314</f>
        <v>Customer Support</v>
      </c>
      <c r="D2314" s="13" t="str">
        <f>Raw_Data!D2314</f>
        <v>Support Executive</v>
      </c>
      <c r="E2314" s="13" t="str">
        <f>Raw_Data!E2314</f>
        <v>Kolkata</v>
      </c>
      <c r="F2314" s="13" t="str">
        <f>Raw_Data!F2314</f>
        <v>Ritu Ghosh</v>
      </c>
      <c r="G2314" s="14">
        <f>DATE(VALUE(RIGHT(Raw_Data!G2314,4)),VALUE(MID(Raw_Data!G2314,4,2)),VALUE(LEFT(Raw_Data!G2314,2)))</f>
        <v>46247</v>
      </c>
      <c r="H2314" s="13" t="str">
        <f t="shared" si="144"/>
        <v>Aug-2026</v>
      </c>
      <c r="I2314" s="13" t="str">
        <f t="shared" si="145"/>
        <v>Thu</v>
      </c>
      <c r="J2314" s="13" t="str">
        <f>Raw_Data!H2314</f>
        <v>Present</v>
      </c>
      <c r="K2314" s="15">
        <f>IF(Raw_Data!I2314="","",TIMEVALUE(Raw_Data!I2314))</f>
        <v>0.38333333333333336</v>
      </c>
      <c r="L2314" s="15">
        <f>IF(Raw_Data!J2314="","",TIMEVALUE(Raw_Data!J2314))</f>
        <v>0.70972222222222225</v>
      </c>
      <c r="M2314" s="13">
        <f>Raw_Data!K2314</f>
        <v>7.84</v>
      </c>
      <c r="N2314" s="13">
        <f>Raw_Data!L2314</f>
        <v>28</v>
      </c>
      <c r="O2314" s="13">
        <f>Raw_Data!M2314</f>
        <v>21</v>
      </c>
      <c r="P2314" s="13">
        <f t="shared" si="146"/>
        <v>7</v>
      </c>
      <c r="Q2314" s="13">
        <f>Raw_Data!O2314</f>
        <v>28</v>
      </c>
      <c r="R2314" s="16">
        <f t="shared" si="147"/>
        <v>75</v>
      </c>
      <c r="S2314" s="16">
        <f>Raw_Data!Q2314</f>
        <v>75</v>
      </c>
      <c r="T2314" s="17">
        <f>Raw_Data!R2314</f>
        <v>0</v>
      </c>
      <c r="U2314" s="13" t="str">
        <f>Raw_Data!S2314</f>
        <v>Low</v>
      </c>
      <c r="V2314" s="13" t="str">
        <f>Raw_Data!T2314</f>
        <v>Pending</v>
      </c>
    </row>
    <row r="2315" spans="1:22" x14ac:dyDescent="0.3">
      <c r="A2315" s="13" t="str">
        <f>Raw_Data!A2315</f>
        <v>EMP014</v>
      </c>
      <c r="B2315" s="13" t="str">
        <f>Raw_Data!B2315</f>
        <v>Neha Agarwal</v>
      </c>
      <c r="C2315" s="13" t="str">
        <f>Raw_Data!C2315</f>
        <v>Customer Support</v>
      </c>
      <c r="D2315" s="13" t="str">
        <f>Raw_Data!D2315</f>
        <v>Support Executive</v>
      </c>
      <c r="E2315" s="13" t="str">
        <f>Raw_Data!E2315</f>
        <v>Kolkata</v>
      </c>
      <c r="F2315" s="13" t="str">
        <f>Raw_Data!F2315</f>
        <v>Ritu Ghosh</v>
      </c>
      <c r="G2315" s="14">
        <f>DATE(VALUE(RIGHT(Raw_Data!G2315,4)),VALUE(MID(Raw_Data!G2315,4,2)),VALUE(LEFT(Raw_Data!G2315,2)))</f>
        <v>46247</v>
      </c>
      <c r="H2315" s="13" t="str">
        <f t="shared" si="144"/>
        <v>Aug-2026</v>
      </c>
      <c r="I2315" s="13" t="str">
        <f t="shared" si="145"/>
        <v>Thu</v>
      </c>
      <c r="J2315" s="13" t="str">
        <f>Raw_Data!H2315</f>
        <v>Present</v>
      </c>
      <c r="K2315" s="15">
        <f>IF(Raw_Data!I2315="","",TIMEVALUE(Raw_Data!I2315))</f>
        <v>0.37847222222222221</v>
      </c>
      <c r="L2315" s="15">
        <f>IF(Raw_Data!J2315="","",TIMEVALUE(Raw_Data!J2315))</f>
        <v>0.73055555555555551</v>
      </c>
      <c r="M2315" s="13">
        <f>Raw_Data!K2315</f>
        <v>8.4499999999999993</v>
      </c>
      <c r="N2315" s="13">
        <f>Raw_Data!L2315</f>
        <v>23</v>
      </c>
      <c r="O2315" s="13">
        <f>Raw_Data!M2315</f>
        <v>18</v>
      </c>
      <c r="P2315" s="13">
        <f t="shared" si="146"/>
        <v>5</v>
      </c>
      <c r="Q2315" s="13">
        <f>Raw_Data!O2315</f>
        <v>23</v>
      </c>
      <c r="R2315" s="16">
        <f t="shared" si="147"/>
        <v>78.260869565217391</v>
      </c>
      <c r="S2315" s="16">
        <f>Raw_Data!Q2315</f>
        <v>78.3</v>
      </c>
      <c r="T2315" s="17">
        <f>Raw_Data!R2315</f>
        <v>0.45</v>
      </c>
      <c r="U2315" s="13" t="str">
        <f>Raw_Data!S2315</f>
        <v>Low</v>
      </c>
      <c r="V2315" s="13" t="str">
        <f>Raw_Data!T2315</f>
        <v>Pending</v>
      </c>
    </row>
    <row r="2316" spans="1:22" x14ac:dyDescent="0.3">
      <c r="A2316" s="13" t="str">
        <f>Raw_Data!A2316</f>
        <v>EMP015</v>
      </c>
      <c r="B2316" s="13" t="str">
        <f>Raw_Data!B2316</f>
        <v>Siddharth Roy</v>
      </c>
      <c r="C2316" s="13" t="str">
        <f>Raw_Data!C2316</f>
        <v>Customer Support</v>
      </c>
      <c r="D2316" s="13" t="str">
        <f>Raw_Data!D2316</f>
        <v>Senior Executive</v>
      </c>
      <c r="E2316" s="13" t="str">
        <f>Raw_Data!E2316</f>
        <v>Kolkata</v>
      </c>
      <c r="F2316" s="13" t="str">
        <f>Raw_Data!F2316</f>
        <v>Ritu Ghosh</v>
      </c>
      <c r="G2316" s="14">
        <f>DATE(VALUE(RIGHT(Raw_Data!G2316,4)),VALUE(MID(Raw_Data!G2316,4,2)),VALUE(LEFT(Raw_Data!G2316,2)))</f>
        <v>46247</v>
      </c>
      <c r="H2316" s="13" t="str">
        <f t="shared" si="144"/>
        <v>Aug-2026</v>
      </c>
      <c r="I2316" s="13" t="str">
        <f t="shared" si="145"/>
        <v>Thu</v>
      </c>
      <c r="J2316" s="13" t="str">
        <f>Raw_Data!H2316</f>
        <v>Present</v>
      </c>
      <c r="K2316" s="15">
        <f>IF(Raw_Data!I2316="","",TIMEVALUE(Raw_Data!I2316))</f>
        <v>0.41944444444444445</v>
      </c>
      <c r="L2316" s="15">
        <f>IF(Raw_Data!J2316="","",TIMEVALUE(Raw_Data!J2316))</f>
        <v>0.75555555555555554</v>
      </c>
      <c r="M2316" s="13">
        <f>Raw_Data!K2316</f>
        <v>8.08</v>
      </c>
      <c r="N2316" s="13">
        <f>Raw_Data!L2316</f>
        <v>22</v>
      </c>
      <c r="O2316" s="13">
        <f>Raw_Data!M2316</f>
        <v>21</v>
      </c>
      <c r="P2316" s="13">
        <f t="shared" si="146"/>
        <v>1</v>
      </c>
      <c r="Q2316" s="13">
        <f>Raw_Data!O2316</f>
        <v>22</v>
      </c>
      <c r="R2316" s="16">
        <f t="shared" si="147"/>
        <v>95.454545454545453</v>
      </c>
      <c r="S2316" s="16">
        <f>Raw_Data!Q2316</f>
        <v>95.5</v>
      </c>
      <c r="T2316" s="17">
        <f>Raw_Data!R2316</f>
        <v>0.08</v>
      </c>
      <c r="U2316" s="13" t="str">
        <f>Raw_Data!S2316</f>
        <v>Medium</v>
      </c>
      <c r="V2316" s="13" t="str">
        <f>Raw_Data!T2316</f>
        <v>In Progress</v>
      </c>
    </row>
    <row r="2317" spans="1:22" x14ac:dyDescent="0.3">
      <c r="A2317" s="13" t="str">
        <f>Raw_Data!A2317</f>
        <v>EMP016</v>
      </c>
      <c r="B2317" s="13" t="str">
        <f>Raw_Data!B2317</f>
        <v>Pooja Saha</v>
      </c>
      <c r="C2317" s="13" t="str">
        <f>Raw_Data!C2317</f>
        <v>Operations</v>
      </c>
      <c r="D2317" s="13" t="str">
        <f>Raw_Data!D2317</f>
        <v>Process Executive</v>
      </c>
      <c r="E2317" s="13" t="str">
        <f>Raw_Data!E2317</f>
        <v>Durgapur</v>
      </c>
      <c r="F2317" s="13" t="str">
        <f>Raw_Data!F2317</f>
        <v>Amit Roy</v>
      </c>
      <c r="G2317" s="14">
        <f>DATE(VALUE(RIGHT(Raw_Data!G2317,4)),VALUE(MID(Raw_Data!G2317,4,2)),VALUE(LEFT(Raw_Data!G2317,2)))</f>
        <v>46247</v>
      </c>
      <c r="H2317" s="13" t="str">
        <f t="shared" si="144"/>
        <v>Aug-2026</v>
      </c>
      <c r="I2317" s="13" t="str">
        <f t="shared" si="145"/>
        <v>Thu</v>
      </c>
      <c r="J2317" s="13" t="str">
        <f>Raw_Data!H2317</f>
        <v>Present</v>
      </c>
      <c r="K2317" s="15">
        <f>IF(Raw_Data!I2317="","",TIMEVALUE(Raw_Data!I2317))</f>
        <v>0.38055555555555554</v>
      </c>
      <c r="L2317" s="15">
        <f>IF(Raw_Data!J2317="","",TIMEVALUE(Raw_Data!J2317))</f>
        <v>0.68888888888888888</v>
      </c>
      <c r="M2317" s="13">
        <f>Raw_Data!K2317</f>
        <v>7.4</v>
      </c>
      <c r="N2317" s="13">
        <f>Raw_Data!L2317</f>
        <v>30</v>
      </c>
      <c r="O2317" s="13">
        <f>Raw_Data!M2317</f>
        <v>24</v>
      </c>
      <c r="P2317" s="13">
        <f t="shared" si="146"/>
        <v>6</v>
      </c>
      <c r="Q2317" s="13">
        <f>Raw_Data!O2317</f>
        <v>30</v>
      </c>
      <c r="R2317" s="16">
        <f t="shared" si="147"/>
        <v>80</v>
      </c>
      <c r="S2317" s="16">
        <f>Raw_Data!Q2317</f>
        <v>80</v>
      </c>
      <c r="T2317" s="17">
        <f>Raw_Data!R2317</f>
        <v>0</v>
      </c>
      <c r="U2317" s="13" t="str">
        <f>Raw_Data!S2317</f>
        <v>Critical</v>
      </c>
      <c r="V2317" s="13" t="str">
        <f>Raw_Data!T2317</f>
        <v>Pending</v>
      </c>
    </row>
    <row r="2318" spans="1:22" x14ac:dyDescent="0.3">
      <c r="A2318" s="13" t="str">
        <f>Raw_Data!A2318</f>
        <v>EMP017</v>
      </c>
      <c r="B2318" s="13" t="str">
        <f>Raw_Data!B2318</f>
        <v>Abhishek Paul</v>
      </c>
      <c r="C2318" s="13" t="str">
        <f>Raw_Data!C2318</f>
        <v>Operations</v>
      </c>
      <c r="D2318" s="13" t="str">
        <f>Raw_Data!D2318</f>
        <v>Process Executive</v>
      </c>
      <c r="E2318" s="13" t="str">
        <f>Raw_Data!E2318</f>
        <v>Durgapur</v>
      </c>
      <c r="F2318" s="13" t="str">
        <f>Raw_Data!F2318</f>
        <v>Amit Roy</v>
      </c>
      <c r="G2318" s="14">
        <f>DATE(VALUE(RIGHT(Raw_Data!G2318,4)),VALUE(MID(Raw_Data!G2318,4,2)),VALUE(LEFT(Raw_Data!G2318,2)))</f>
        <v>46247</v>
      </c>
      <c r="H2318" s="13" t="str">
        <f t="shared" si="144"/>
        <v>Aug-2026</v>
      </c>
      <c r="I2318" s="13" t="str">
        <f t="shared" si="145"/>
        <v>Thu</v>
      </c>
      <c r="J2318" s="13" t="str">
        <f>Raw_Data!H2318</f>
        <v>Present</v>
      </c>
      <c r="K2318" s="15">
        <f>IF(Raw_Data!I2318="","",TIMEVALUE(Raw_Data!I2318))</f>
        <v>0.38263888888888886</v>
      </c>
      <c r="L2318" s="15">
        <f>IF(Raw_Data!J2318="","",TIMEVALUE(Raw_Data!J2318))</f>
        <v>0.7583333333333333</v>
      </c>
      <c r="M2318" s="13">
        <f>Raw_Data!K2318</f>
        <v>9.02</v>
      </c>
      <c r="N2318" s="13">
        <f>Raw_Data!L2318</f>
        <v>17</v>
      </c>
      <c r="O2318" s="13">
        <f>Raw_Data!M2318</f>
        <v>17</v>
      </c>
      <c r="P2318" s="13">
        <f t="shared" si="146"/>
        <v>0</v>
      </c>
      <c r="Q2318" s="13">
        <f>Raw_Data!O2318</f>
        <v>17</v>
      </c>
      <c r="R2318" s="16">
        <f t="shared" si="147"/>
        <v>100</v>
      </c>
      <c r="S2318" s="16">
        <f>Raw_Data!Q2318</f>
        <v>100</v>
      </c>
      <c r="T2318" s="17">
        <f>Raw_Data!R2318</f>
        <v>1.02</v>
      </c>
      <c r="U2318" s="13" t="str">
        <f>Raw_Data!S2318</f>
        <v>Low</v>
      </c>
      <c r="V2318" s="13" t="str">
        <f>Raw_Data!T2318</f>
        <v>Closed</v>
      </c>
    </row>
    <row r="2319" spans="1:22" x14ac:dyDescent="0.3">
      <c r="A2319" s="13" t="str">
        <f>Raw_Data!A2319</f>
        <v>EMP018</v>
      </c>
      <c r="B2319" s="13" t="str">
        <f>Raw_Data!B2319</f>
        <v>Nandini Ghosh</v>
      </c>
      <c r="C2319" s="13" t="str">
        <f>Raw_Data!C2319</f>
        <v>Finance</v>
      </c>
      <c r="D2319" s="13" t="str">
        <f>Raw_Data!D2319</f>
        <v>Finance Executive</v>
      </c>
      <c r="E2319" s="13" t="str">
        <f>Raw_Data!E2319</f>
        <v>Durgapur</v>
      </c>
      <c r="F2319" s="13" t="str">
        <f>Raw_Data!F2319</f>
        <v>Neha Sen</v>
      </c>
      <c r="G2319" s="14">
        <f>DATE(VALUE(RIGHT(Raw_Data!G2319,4)),VALUE(MID(Raw_Data!G2319,4,2)),VALUE(LEFT(Raw_Data!G2319,2)))</f>
        <v>46247</v>
      </c>
      <c r="H2319" s="13" t="str">
        <f t="shared" si="144"/>
        <v>Aug-2026</v>
      </c>
      <c r="I2319" s="13" t="str">
        <f t="shared" si="145"/>
        <v>Thu</v>
      </c>
      <c r="J2319" s="13" t="str">
        <f>Raw_Data!H2319</f>
        <v>Present</v>
      </c>
      <c r="K2319" s="15">
        <f>IF(Raw_Data!I2319="","",TIMEVALUE(Raw_Data!I2319))</f>
        <v>0.42152777777777778</v>
      </c>
      <c r="L2319" s="15">
        <f>IF(Raw_Data!J2319="","",TIMEVALUE(Raw_Data!J2319))</f>
        <v>0.79305555555555551</v>
      </c>
      <c r="M2319" s="13">
        <f>Raw_Data!K2319</f>
        <v>8.93</v>
      </c>
      <c r="N2319" s="13">
        <f>Raw_Data!L2319</f>
        <v>11</v>
      </c>
      <c r="O2319" s="13">
        <f>Raw_Data!M2319</f>
        <v>8</v>
      </c>
      <c r="P2319" s="13">
        <f t="shared" si="146"/>
        <v>3</v>
      </c>
      <c r="Q2319" s="13">
        <f>Raw_Data!O2319</f>
        <v>11</v>
      </c>
      <c r="R2319" s="16">
        <f t="shared" si="147"/>
        <v>72.727272727272734</v>
      </c>
      <c r="S2319" s="16">
        <f>Raw_Data!Q2319</f>
        <v>72.7</v>
      </c>
      <c r="T2319" s="17">
        <f>Raw_Data!R2319</f>
        <v>0.93</v>
      </c>
      <c r="U2319" s="13" t="str">
        <f>Raw_Data!S2319</f>
        <v>Low</v>
      </c>
      <c r="V2319" s="13" t="str">
        <f>Raw_Data!T2319</f>
        <v>In Progress</v>
      </c>
    </row>
    <row r="2320" spans="1:22" x14ac:dyDescent="0.3">
      <c r="A2320" s="13" t="str">
        <f>Raw_Data!A2320</f>
        <v>EMP019</v>
      </c>
      <c r="B2320" s="13" t="str">
        <f>Raw_Data!B2320</f>
        <v>Manish Kumar</v>
      </c>
      <c r="C2320" s="13" t="str">
        <f>Raw_Data!C2320</f>
        <v>Sales</v>
      </c>
      <c r="D2320" s="13" t="str">
        <f>Raw_Data!D2320</f>
        <v>Sales Executive</v>
      </c>
      <c r="E2320" s="13" t="str">
        <f>Raw_Data!E2320</f>
        <v>Durgapur</v>
      </c>
      <c r="F2320" s="13" t="str">
        <f>Raw_Data!F2320</f>
        <v>Sourav Das</v>
      </c>
      <c r="G2320" s="14">
        <f>DATE(VALUE(RIGHT(Raw_Data!G2320,4)),VALUE(MID(Raw_Data!G2320,4,2)),VALUE(LEFT(Raw_Data!G2320,2)))</f>
        <v>46247</v>
      </c>
      <c r="H2320" s="13" t="str">
        <f t="shared" si="144"/>
        <v>Aug-2026</v>
      </c>
      <c r="I2320" s="13" t="str">
        <f t="shared" si="145"/>
        <v>Thu</v>
      </c>
      <c r="J2320" s="13" t="str">
        <f>Raw_Data!H2320</f>
        <v>Present</v>
      </c>
      <c r="K2320" s="15">
        <f>IF(Raw_Data!I2320="","",TIMEVALUE(Raw_Data!I2320))</f>
        <v>0.37638888888888888</v>
      </c>
      <c r="L2320" s="15">
        <f>IF(Raw_Data!J2320="","",TIMEVALUE(Raw_Data!J2320))</f>
        <v>0.72291666666666665</v>
      </c>
      <c r="M2320" s="13">
        <f>Raw_Data!K2320</f>
        <v>8.33</v>
      </c>
      <c r="N2320" s="13">
        <f>Raw_Data!L2320</f>
        <v>24</v>
      </c>
      <c r="O2320" s="13">
        <f>Raw_Data!M2320</f>
        <v>19</v>
      </c>
      <c r="P2320" s="13">
        <f t="shared" si="146"/>
        <v>5</v>
      </c>
      <c r="Q2320" s="13">
        <f>Raw_Data!O2320</f>
        <v>24</v>
      </c>
      <c r="R2320" s="16">
        <f t="shared" si="147"/>
        <v>79.166666666666657</v>
      </c>
      <c r="S2320" s="16">
        <f>Raw_Data!Q2320</f>
        <v>79.2</v>
      </c>
      <c r="T2320" s="17">
        <f>Raw_Data!R2320</f>
        <v>0.33</v>
      </c>
      <c r="U2320" s="13" t="str">
        <f>Raw_Data!S2320</f>
        <v>Medium</v>
      </c>
      <c r="V2320" s="13" t="str">
        <f>Raw_Data!T2320</f>
        <v>Pending</v>
      </c>
    </row>
    <row r="2321" spans="1:22" x14ac:dyDescent="0.3">
      <c r="A2321" s="13" t="str">
        <f>Raw_Data!A2321</f>
        <v>EMP020</v>
      </c>
      <c r="B2321" s="13" t="str">
        <f>Raw_Data!B2321</f>
        <v>Riya Chatterjee</v>
      </c>
      <c r="C2321" s="13" t="str">
        <f>Raw_Data!C2321</f>
        <v>Customer Support</v>
      </c>
      <c r="D2321" s="13" t="str">
        <f>Raw_Data!D2321</f>
        <v>Support Executive</v>
      </c>
      <c r="E2321" s="13" t="str">
        <f>Raw_Data!E2321</f>
        <v>Durgapur</v>
      </c>
      <c r="F2321" s="13" t="str">
        <f>Raw_Data!F2321</f>
        <v>Ritu Ghosh</v>
      </c>
      <c r="G2321" s="14">
        <f>DATE(VALUE(RIGHT(Raw_Data!G2321,4)),VALUE(MID(Raw_Data!G2321,4,2)),VALUE(LEFT(Raw_Data!G2321,2)))</f>
        <v>46247</v>
      </c>
      <c r="H2321" s="13" t="str">
        <f t="shared" si="144"/>
        <v>Aug-2026</v>
      </c>
      <c r="I2321" s="13" t="str">
        <f t="shared" si="145"/>
        <v>Thu</v>
      </c>
      <c r="J2321" s="13" t="str">
        <f>Raw_Data!H2321</f>
        <v>Present</v>
      </c>
      <c r="K2321" s="15">
        <f>IF(Raw_Data!I2321="","",TIMEVALUE(Raw_Data!I2321))</f>
        <v>0.37986111111111109</v>
      </c>
      <c r="L2321" s="15">
        <f>IF(Raw_Data!J2321="","",TIMEVALUE(Raw_Data!J2321))</f>
        <v>0.75277777777777777</v>
      </c>
      <c r="M2321" s="13">
        <f>Raw_Data!K2321</f>
        <v>8.9499999999999993</v>
      </c>
      <c r="N2321" s="13">
        <f>Raw_Data!L2321</f>
        <v>23</v>
      </c>
      <c r="O2321" s="13">
        <f>Raw_Data!M2321</f>
        <v>20</v>
      </c>
      <c r="P2321" s="13">
        <f t="shared" si="146"/>
        <v>3</v>
      </c>
      <c r="Q2321" s="13">
        <f>Raw_Data!O2321</f>
        <v>23</v>
      </c>
      <c r="R2321" s="16">
        <f t="shared" si="147"/>
        <v>86.956521739130437</v>
      </c>
      <c r="S2321" s="16">
        <f>Raw_Data!Q2321</f>
        <v>87</v>
      </c>
      <c r="T2321" s="17">
        <f>Raw_Data!R2321</f>
        <v>0.95</v>
      </c>
      <c r="U2321" s="13" t="str">
        <f>Raw_Data!S2321</f>
        <v>Low</v>
      </c>
      <c r="V2321" s="13" t="str">
        <f>Raw_Data!T2321</f>
        <v>In Progress</v>
      </c>
    </row>
    <row r="2322" spans="1:22" x14ac:dyDescent="0.3">
      <c r="A2322" s="13" t="str">
        <f>Raw_Data!A2322</f>
        <v>EMP001</v>
      </c>
      <c r="B2322" s="13" t="str">
        <f>Raw_Data!B2322</f>
        <v>Aarav Sharma</v>
      </c>
      <c r="C2322" s="13" t="str">
        <f>Raw_Data!C2322</f>
        <v>Operations</v>
      </c>
      <c r="D2322" s="13" t="str">
        <f>Raw_Data!D2322</f>
        <v>MIS Executive</v>
      </c>
      <c r="E2322" s="13" t="str">
        <f>Raw_Data!E2322</f>
        <v>Kolkata</v>
      </c>
      <c r="F2322" s="13" t="str">
        <f>Raw_Data!F2322</f>
        <v>Amit Roy</v>
      </c>
      <c r="G2322" s="14">
        <f>DATE(VALUE(RIGHT(Raw_Data!G2322,4)),VALUE(MID(Raw_Data!G2322,4,2)),VALUE(LEFT(Raw_Data!G2322,2)))</f>
        <v>46248</v>
      </c>
      <c r="H2322" s="13" t="str">
        <f t="shared" si="144"/>
        <v>Aug-2026</v>
      </c>
      <c r="I2322" s="13" t="str">
        <f t="shared" si="145"/>
        <v>Fri</v>
      </c>
      <c r="J2322" s="13" t="str">
        <f>Raw_Data!H2322</f>
        <v>Half Day</v>
      </c>
      <c r="K2322" s="15">
        <f>IF(Raw_Data!I2322="","",TIMEVALUE(Raw_Data!I2322))</f>
        <v>0.37777777777777777</v>
      </c>
      <c r="L2322" s="15">
        <f>IF(Raw_Data!J2322="","",TIMEVALUE(Raw_Data!J2322))</f>
        <v>0.55277777777777781</v>
      </c>
      <c r="M2322" s="13">
        <f>Raw_Data!K2322</f>
        <v>4.2</v>
      </c>
      <c r="N2322" s="13">
        <f>Raw_Data!L2322</f>
        <v>8</v>
      </c>
      <c r="O2322" s="13">
        <f>Raw_Data!M2322</f>
        <v>6</v>
      </c>
      <c r="P2322" s="13">
        <f t="shared" si="146"/>
        <v>2</v>
      </c>
      <c r="Q2322" s="13">
        <f>Raw_Data!O2322</f>
        <v>8</v>
      </c>
      <c r="R2322" s="16">
        <f t="shared" si="147"/>
        <v>75</v>
      </c>
      <c r="S2322" s="16">
        <f>Raw_Data!Q2322</f>
        <v>75</v>
      </c>
      <c r="T2322" s="17">
        <f>Raw_Data!R2322</f>
        <v>0</v>
      </c>
      <c r="U2322" s="13" t="str">
        <f>Raw_Data!S2322</f>
        <v>Low</v>
      </c>
      <c r="V2322" s="13" t="str">
        <f>Raw_Data!T2322</f>
        <v>In Progress</v>
      </c>
    </row>
    <row r="2323" spans="1:22" x14ac:dyDescent="0.3">
      <c r="A2323" s="13" t="str">
        <f>Raw_Data!A2323</f>
        <v>EMP002</v>
      </c>
      <c r="B2323" s="13" t="str">
        <f>Raw_Data!B2323</f>
        <v>Priya Singh</v>
      </c>
      <c r="C2323" s="13" t="str">
        <f>Raw_Data!C2323</f>
        <v>Operations</v>
      </c>
      <c r="D2323" s="13" t="str">
        <f>Raw_Data!D2323</f>
        <v>Process Executive</v>
      </c>
      <c r="E2323" s="13" t="str">
        <f>Raw_Data!E2323</f>
        <v>Kolkata</v>
      </c>
      <c r="F2323" s="13" t="str">
        <f>Raw_Data!F2323</f>
        <v>Amit Roy</v>
      </c>
      <c r="G2323" s="14">
        <f>DATE(VALUE(RIGHT(Raw_Data!G2323,4)),VALUE(MID(Raw_Data!G2323,4,2)),VALUE(LEFT(Raw_Data!G2323,2)))</f>
        <v>46248</v>
      </c>
      <c r="H2323" s="13" t="str">
        <f t="shared" si="144"/>
        <v>Aug-2026</v>
      </c>
      <c r="I2323" s="13" t="str">
        <f t="shared" si="145"/>
        <v>Fri</v>
      </c>
      <c r="J2323" s="13" t="str">
        <f>Raw_Data!H2323</f>
        <v>Present</v>
      </c>
      <c r="K2323" s="15">
        <f>IF(Raw_Data!I2323="","",TIMEVALUE(Raw_Data!I2323))</f>
        <v>0.38124999999999998</v>
      </c>
      <c r="L2323" s="15">
        <f>IF(Raw_Data!J2323="","",TIMEVALUE(Raw_Data!J2323))</f>
        <v>0.70486111111111116</v>
      </c>
      <c r="M2323" s="13">
        <f>Raw_Data!K2323</f>
        <v>7.77</v>
      </c>
      <c r="N2323" s="13">
        <f>Raw_Data!L2323</f>
        <v>28</v>
      </c>
      <c r="O2323" s="13">
        <f>Raw_Data!M2323</f>
        <v>28</v>
      </c>
      <c r="P2323" s="13">
        <f t="shared" si="146"/>
        <v>0</v>
      </c>
      <c r="Q2323" s="13">
        <f>Raw_Data!O2323</f>
        <v>28</v>
      </c>
      <c r="R2323" s="16">
        <f t="shared" si="147"/>
        <v>100</v>
      </c>
      <c r="S2323" s="16">
        <f>Raw_Data!Q2323</f>
        <v>100</v>
      </c>
      <c r="T2323" s="17">
        <f>Raw_Data!R2323</f>
        <v>0</v>
      </c>
      <c r="U2323" s="13" t="str">
        <f>Raw_Data!S2323</f>
        <v>Low</v>
      </c>
      <c r="V2323" s="13" t="str">
        <f>Raw_Data!T2323</f>
        <v>Closed</v>
      </c>
    </row>
    <row r="2324" spans="1:22" x14ac:dyDescent="0.3">
      <c r="A2324" s="13" t="str">
        <f>Raw_Data!A2324</f>
        <v>EMP003</v>
      </c>
      <c r="B2324" s="13" t="str">
        <f>Raw_Data!B2324</f>
        <v>Rahul Verma</v>
      </c>
      <c r="C2324" s="13" t="str">
        <f>Raw_Data!C2324</f>
        <v>Operations</v>
      </c>
      <c r="D2324" s="13" t="str">
        <f>Raw_Data!D2324</f>
        <v>Process Executive</v>
      </c>
      <c r="E2324" s="13" t="str">
        <f>Raw_Data!E2324</f>
        <v>Kolkata</v>
      </c>
      <c r="F2324" s="13" t="str">
        <f>Raw_Data!F2324</f>
        <v>Amit Roy</v>
      </c>
      <c r="G2324" s="14">
        <f>DATE(VALUE(RIGHT(Raw_Data!G2324,4)),VALUE(MID(Raw_Data!G2324,4,2)),VALUE(LEFT(Raw_Data!G2324,2)))</f>
        <v>46248</v>
      </c>
      <c r="H2324" s="13" t="str">
        <f t="shared" si="144"/>
        <v>Aug-2026</v>
      </c>
      <c r="I2324" s="13" t="str">
        <f t="shared" si="145"/>
        <v>Fri</v>
      </c>
      <c r="J2324" s="13" t="str">
        <f>Raw_Data!H2324</f>
        <v>Present</v>
      </c>
      <c r="K2324" s="15">
        <f>IF(Raw_Data!I2324="","",TIMEVALUE(Raw_Data!I2324))</f>
        <v>0.37916666666666665</v>
      </c>
      <c r="L2324" s="15">
        <f>IF(Raw_Data!J2324="","",TIMEVALUE(Raw_Data!J2324))</f>
        <v>0.76180555555555551</v>
      </c>
      <c r="M2324" s="13">
        <f>Raw_Data!K2324</f>
        <v>9.19</v>
      </c>
      <c r="N2324" s="13">
        <f>Raw_Data!L2324</f>
        <v>23</v>
      </c>
      <c r="O2324" s="13">
        <f>Raw_Data!M2324</f>
        <v>22</v>
      </c>
      <c r="P2324" s="13">
        <f t="shared" si="146"/>
        <v>1</v>
      </c>
      <c r="Q2324" s="13">
        <f>Raw_Data!O2324</f>
        <v>23</v>
      </c>
      <c r="R2324" s="16">
        <f t="shared" si="147"/>
        <v>95.652173913043484</v>
      </c>
      <c r="S2324" s="16">
        <f>Raw_Data!Q2324</f>
        <v>95.7</v>
      </c>
      <c r="T2324" s="17">
        <f>Raw_Data!R2324</f>
        <v>1.19</v>
      </c>
      <c r="U2324" s="13" t="str">
        <f>Raw_Data!S2324</f>
        <v>Medium</v>
      </c>
      <c r="V2324" s="13" t="str">
        <f>Raw_Data!T2324</f>
        <v>In Progress</v>
      </c>
    </row>
    <row r="2325" spans="1:22" x14ac:dyDescent="0.3">
      <c r="A2325" s="13" t="str">
        <f>Raw_Data!A2325</f>
        <v>EMP004</v>
      </c>
      <c r="B2325" s="13" t="str">
        <f>Raw_Data!B2325</f>
        <v>Sneha Das</v>
      </c>
      <c r="C2325" s="13" t="str">
        <f>Raw_Data!C2325</f>
        <v>Operations</v>
      </c>
      <c r="D2325" s="13" t="str">
        <f>Raw_Data!D2325</f>
        <v>Senior Executive</v>
      </c>
      <c r="E2325" s="13" t="str">
        <f>Raw_Data!E2325</f>
        <v>Kolkata</v>
      </c>
      <c r="F2325" s="13" t="str">
        <f>Raw_Data!F2325</f>
        <v>Amit Roy</v>
      </c>
      <c r="G2325" s="14">
        <f>DATE(VALUE(RIGHT(Raw_Data!G2325,4)),VALUE(MID(Raw_Data!G2325,4,2)),VALUE(LEFT(Raw_Data!G2325,2)))</f>
        <v>46248</v>
      </c>
      <c r="H2325" s="13" t="str">
        <f t="shared" si="144"/>
        <v>Aug-2026</v>
      </c>
      <c r="I2325" s="13" t="str">
        <f t="shared" si="145"/>
        <v>Fri</v>
      </c>
      <c r="J2325" s="13" t="str">
        <f>Raw_Data!H2325</f>
        <v>Present</v>
      </c>
      <c r="K2325" s="15">
        <f>IF(Raw_Data!I2325="","",TIMEVALUE(Raw_Data!I2325))</f>
        <v>0.37708333333333333</v>
      </c>
      <c r="L2325" s="15">
        <f>IF(Raw_Data!J2325="","",TIMEVALUE(Raw_Data!J2325))</f>
        <v>0.68611111111111112</v>
      </c>
      <c r="M2325" s="13">
        <f>Raw_Data!K2325</f>
        <v>7.42</v>
      </c>
      <c r="N2325" s="13">
        <f>Raw_Data!L2325</f>
        <v>28</v>
      </c>
      <c r="O2325" s="13">
        <f>Raw_Data!M2325</f>
        <v>27</v>
      </c>
      <c r="P2325" s="13">
        <f t="shared" si="146"/>
        <v>1</v>
      </c>
      <c r="Q2325" s="13">
        <f>Raw_Data!O2325</f>
        <v>28</v>
      </c>
      <c r="R2325" s="16">
        <f t="shared" si="147"/>
        <v>96.428571428571431</v>
      </c>
      <c r="S2325" s="16">
        <f>Raw_Data!Q2325</f>
        <v>96.4</v>
      </c>
      <c r="T2325" s="17">
        <f>Raw_Data!R2325</f>
        <v>0</v>
      </c>
      <c r="U2325" s="13" t="str">
        <f>Raw_Data!S2325</f>
        <v>Medium</v>
      </c>
      <c r="V2325" s="13" t="str">
        <f>Raw_Data!T2325</f>
        <v>In Progress</v>
      </c>
    </row>
    <row r="2326" spans="1:22" x14ac:dyDescent="0.3">
      <c r="A2326" s="13" t="str">
        <f>Raw_Data!A2326</f>
        <v>EMP005</v>
      </c>
      <c r="B2326" s="13" t="str">
        <f>Raw_Data!B2326</f>
        <v>Vikram Patel</v>
      </c>
      <c r="C2326" s="13" t="str">
        <f>Raw_Data!C2326</f>
        <v>Operations</v>
      </c>
      <c r="D2326" s="13" t="str">
        <f>Raw_Data!D2326</f>
        <v>Process Executive</v>
      </c>
      <c r="E2326" s="13" t="str">
        <f>Raw_Data!E2326</f>
        <v>Kolkata</v>
      </c>
      <c r="F2326" s="13" t="str">
        <f>Raw_Data!F2326</f>
        <v>Amit Roy</v>
      </c>
      <c r="G2326" s="14">
        <f>DATE(VALUE(RIGHT(Raw_Data!G2326,4)),VALUE(MID(Raw_Data!G2326,4,2)),VALUE(LEFT(Raw_Data!G2326,2)))</f>
        <v>46248</v>
      </c>
      <c r="H2326" s="13" t="str">
        <f t="shared" si="144"/>
        <v>Aug-2026</v>
      </c>
      <c r="I2326" s="13" t="str">
        <f t="shared" si="145"/>
        <v>Fri</v>
      </c>
      <c r="J2326" s="13" t="str">
        <f>Raw_Data!H2326</f>
        <v>Present</v>
      </c>
      <c r="K2326" s="15">
        <f>IF(Raw_Data!I2326="","",TIMEVALUE(Raw_Data!I2326))</f>
        <v>0.38680555555555557</v>
      </c>
      <c r="L2326" s="15">
        <f>IF(Raw_Data!J2326="","",TIMEVALUE(Raw_Data!J2326))</f>
        <v>0.69166666666666665</v>
      </c>
      <c r="M2326" s="13">
        <f>Raw_Data!K2326</f>
        <v>7.32</v>
      </c>
      <c r="N2326" s="13">
        <f>Raw_Data!L2326</f>
        <v>27</v>
      </c>
      <c r="O2326" s="13">
        <f>Raw_Data!M2326</f>
        <v>19</v>
      </c>
      <c r="P2326" s="13">
        <f t="shared" si="146"/>
        <v>8</v>
      </c>
      <c r="Q2326" s="13">
        <f>Raw_Data!O2326</f>
        <v>27</v>
      </c>
      <c r="R2326" s="16">
        <f t="shared" si="147"/>
        <v>70.370370370370367</v>
      </c>
      <c r="S2326" s="16">
        <f>Raw_Data!Q2326</f>
        <v>70.400000000000006</v>
      </c>
      <c r="T2326" s="17">
        <f>Raw_Data!R2326</f>
        <v>0</v>
      </c>
      <c r="U2326" s="13" t="str">
        <f>Raw_Data!S2326</f>
        <v>Medium</v>
      </c>
      <c r="V2326" s="13" t="str">
        <f>Raw_Data!T2326</f>
        <v>Backlog</v>
      </c>
    </row>
    <row r="2327" spans="1:22" x14ac:dyDescent="0.3">
      <c r="A2327" s="13" t="str">
        <f>Raw_Data!A2327</f>
        <v>EMP006</v>
      </c>
      <c r="B2327" s="13" t="str">
        <f>Raw_Data!B2327</f>
        <v>Ananya Gupta</v>
      </c>
      <c r="C2327" s="13" t="str">
        <f>Raw_Data!C2327</f>
        <v>Finance</v>
      </c>
      <c r="D2327" s="13" t="str">
        <f>Raw_Data!D2327</f>
        <v>Finance Executive</v>
      </c>
      <c r="E2327" s="13" t="str">
        <f>Raw_Data!E2327</f>
        <v>Kolkata</v>
      </c>
      <c r="F2327" s="13" t="str">
        <f>Raw_Data!F2327</f>
        <v>Neha Sen</v>
      </c>
      <c r="G2327" s="14">
        <f>DATE(VALUE(RIGHT(Raw_Data!G2327,4)),VALUE(MID(Raw_Data!G2327,4,2)),VALUE(LEFT(Raw_Data!G2327,2)))</f>
        <v>46248</v>
      </c>
      <c r="H2327" s="13" t="str">
        <f t="shared" si="144"/>
        <v>Aug-2026</v>
      </c>
      <c r="I2327" s="13" t="str">
        <f t="shared" si="145"/>
        <v>Fri</v>
      </c>
      <c r="J2327" s="13" t="str">
        <f>Raw_Data!H2327</f>
        <v>Present</v>
      </c>
      <c r="K2327" s="15">
        <f>IF(Raw_Data!I2327="","",TIMEVALUE(Raw_Data!I2327))</f>
        <v>0.38333333333333336</v>
      </c>
      <c r="L2327" s="15">
        <f>IF(Raw_Data!J2327="","",TIMEVALUE(Raw_Data!J2327))</f>
        <v>0.74791666666666667</v>
      </c>
      <c r="M2327" s="13">
        <f>Raw_Data!K2327</f>
        <v>8.75</v>
      </c>
      <c r="N2327" s="13">
        <f>Raw_Data!L2327</f>
        <v>15</v>
      </c>
      <c r="O2327" s="13">
        <f>Raw_Data!M2327</f>
        <v>15</v>
      </c>
      <c r="P2327" s="13">
        <f t="shared" si="146"/>
        <v>0</v>
      </c>
      <c r="Q2327" s="13">
        <f>Raw_Data!O2327</f>
        <v>15</v>
      </c>
      <c r="R2327" s="16">
        <f t="shared" si="147"/>
        <v>100</v>
      </c>
      <c r="S2327" s="16">
        <f>Raw_Data!Q2327</f>
        <v>100</v>
      </c>
      <c r="T2327" s="17">
        <f>Raw_Data!R2327</f>
        <v>0.75</v>
      </c>
      <c r="U2327" s="13" t="str">
        <f>Raw_Data!S2327</f>
        <v>Low</v>
      </c>
      <c r="V2327" s="13" t="str">
        <f>Raw_Data!T2327</f>
        <v>Closed</v>
      </c>
    </row>
    <row r="2328" spans="1:22" x14ac:dyDescent="0.3">
      <c r="A2328" s="13" t="str">
        <f>Raw_Data!A2328</f>
        <v>EMP007</v>
      </c>
      <c r="B2328" s="13" t="str">
        <f>Raw_Data!B2328</f>
        <v>Rohan Mehta</v>
      </c>
      <c r="C2328" s="13" t="str">
        <f>Raw_Data!C2328</f>
        <v>Finance</v>
      </c>
      <c r="D2328" s="13" t="str">
        <f>Raw_Data!D2328</f>
        <v>Accounts Executive</v>
      </c>
      <c r="E2328" s="13" t="str">
        <f>Raw_Data!E2328</f>
        <v>Kolkata</v>
      </c>
      <c r="F2328" s="13" t="str">
        <f>Raw_Data!F2328</f>
        <v>Neha Sen</v>
      </c>
      <c r="G2328" s="14">
        <f>DATE(VALUE(RIGHT(Raw_Data!G2328,4)),VALUE(MID(Raw_Data!G2328,4,2)),VALUE(LEFT(Raw_Data!G2328,2)))</f>
        <v>46248</v>
      </c>
      <c r="H2328" s="13" t="str">
        <f t="shared" si="144"/>
        <v>Aug-2026</v>
      </c>
      <c r="I2328" s="13" t="str">
        <f t="shared" si="145"/>
        <v>Fri</v>
      </c>
      <c r="J2328" s="13" t="str">
        <f>Raw_Data!H2328</f>
        <v>Present</v>
      </c>
      <c r="K2328" s="15">
        <f>IF(Raw_Data!I2328="","",TIMEVALUE(Raw_Data!I2328))</f>
        <v>0.41736111111111113</v>
      </c>
      <c r="L2328" s="15">
        <f>IF(Raw_Data!J2328="","",TIMEVALUE(Raw_Data!J2328))</f>
        <v>0.7895833333333333</v>
      </c>
      <c r="M2328" s="13">
        <f>Raw_Data!K2328</f>
        <v>8.94</v>
      </c>
      <c r="N2328" s="13">
        <f>Raw_Data!L2328</f>
        <v>26</v>
      </c>
      <c r="O2328" s="13">
        <f>Raw_Data!M2328</f>
        <v>24</v>
      </c>
      <c r="P2328" s="13">
        <f t="shared" si="146"/>
        <v>2</v>
      </c>
      <c r="Q2328" s="13">
        <f>Raw_Data!O2328</f>
        <v>26</v>
      </c>
      <c r="R2328" s="16">
        <f t="shared" si="147"/>
        <v>92.307692307692307</v>
      </c>
      <c r="S2328" s="16">
        <f>Raw_Data!Q2328</f>
        <v>92.3</v>
      </c>
      <c r="T2328" s="17">
        <f>Raw_Data!R2328</f>
        <v>0.94</v>
      </c>
      <c r="U2328" s="13" t="str">
        <f>Raw_Data!S2328</f>
        <v>Medium</v>
      </c>
      <c r="V2328" s="13" t="str">
        <f>Raw_Data!T2328</f>
        <v>In Progress</v>
      </c>
    </row>
    <row r="2329" spans="1:22" x14ac:dyDescent="0.3">
      <c r="A2329" s="13" t="str">
        <f>Raw_Data!A2329</f>
        <v>EMP008</v>
      </c>
      <c r="B2329" s="13" t="str">
        <f>Raw_Data!B2329</f>
        <v>Ishita Roy</v>
      </c>
      <c r="C2329" s="13" t="str">
        <f>Raw_Data!C2329</f>
        <v>Finance</v>
      </c>
      <c r="D2329" s="13" t="str">
        <f>Raw_Data!D2329</f>
        <v>Finance Executive</v>
      </c>
      <c r="E2329" s="13" t="str">
        <f>Raw_Data!E2329</f>
        <v>Kolkata</v>
      </c>
      <c r="F2329" s="13" t="str">
        <f>Raw_Data!F2329</f>
        <v>Neha Sen</v>
      </c>
      <c r="G2329" s="14">
        <f>DATE(VALUE(RIGHT(Raw_Data!G2329,4)),VALUE(MID(Raw_Data!G2329,4,2)),VALUE(LEFT(Raw_Data!G2329,2)))</f>
        <v>46248</v>
      </c>
      <c r="H2329" s="13" t="str">
        <f t="shared" si="144"/>
        <v>Aug-2026</v>
      </c>
      <c r="I2329" s="13" t="str">
        <f t="shared" si="145"/>
        <v>Fri</v>
      </c>
      <c r="J2329" s="13" t="str">
        <f>Raw_Data!H2329</f>
        <v>Present</v>
      </c>
      <c r="K2329" s="15">
        <f>IF(Raw_Data!I2329="","",TIMEVALUE(Raw_Data!I2329))</f>
        <v>0.38333333333333336</v>
      </c>
      <c r="L2329" s="15">
        <f>IF(Raw_Data!J2329="","",TIMEVALUE(Raw_Data!J2329))</f>
        <v>0.69236111111111109</v>
      </c>
      <c r="M2329" s="13">
        <f>Raw_Data!K2329</f>
        <v>7.43</v>
      </c>
      <c r="N2329" s="13">
        <f>Raw_Data!L2329</f>
        <v>12</v>
      </c>
      <c r="O2329" s="13">
        <f>Raw_Data!M2329</f>
        <v>12</v>
      </c>
      <c r="P2329" s="13">
        <f t="shared" si="146"/>
        <v>0</v>
      </c>
      <c r="Q2329" s="13">
        <f>Raw_Data!O2329</f>
        <v>12</v>
      </c>
      <c r="R2329" s="16">
        <f t="shared" si="147"/>
        <v>100</v>
      </c>
      <c r="S2329" s="16">
        <f>Raw_Data!Q2329</f>
        <v>100</v>
      </c>
      <c r="T2329" s="17">
        <f>Raw_Data!R2329</f>
        <v>0</v>
      </c>
      <c r="U2329" s="13" t="str">
        <f>Raw_Data!S2329</f>
        <v>Low</v>
      </c>
      <c r="V2329" s="13" t="str">
        <f>Raw_Data!T2329</f>
        <v>Closed</v>
      </c>
    </row>
    <row r="2330" spans="1:22" x14ac:dyDescent="0.3">
      <c r="A2330" s="13" t="str">
        <f>Raw_Data!A2330</f>
        <v>EMP009</v>
      </c>
      <c r="B2330" s="13" t="str">
        <f>Raw_Data!B2330</f>
        <v>Arjun Nair</v>
      </c>
      <c r="C2330" s="13" t="str">
        <f>Raw_Data!C2330</f>
        <v>Sales</v>
      </c>
      <c r="D2330" s="13" t="str">
        <f>Raw_Data!D2330</f>
        <v>Sales Executive</v>
      </c>
      <c r="E2330" s="13" t="str">
        <f>Raw_Data!E2330</f>
        <v>Kolkata</v>
      </c>
      <c r="F2330" s="13" t="str">
        <f>Raw_Data!F2330</f>
        <v>Sourav Das</v>
      </c>
      <c r="G2330" s="14">
        <f>DATE(VALUE(RIGHT(Raw_Data!G2330,4)),VALUE(MID(Raw_Data!G2330,4,2)),VALUE(LEFT(Raw_Data!G2330,2)))</f>
        <v>46248</v>
      </c>
      <c r="H2330" s="13" t="str">
        <f t="shared" si="144"/>
        <v>Aug-2026</v>
      </c>
      <c r="I2330" s="13" t="str">
        <f t="shared" si="145"/>
        <v>Fri</v>
      </c>
      <c r="J2330" s="13" t="str">
        <f>Raw_Data!H2330</f>
        <v>Present</v>
      </c>
      <c r="K2330" s="15">
        <f>IF(Raw_Data!I2330="","",TIMEVALUE(Raw_Data!I2330))</f>
        <v>0.375</v>
      </c>
      <c r="L2330" s="15">
        <f>IF(Raw_Data!J2330="","",TIMEVALUE(Raw_Data!J2330))</f>
        <v>0.76597222222222228</v>
      </c>
      <c r="M2330" s="13">
        <f>Raw_Data!K2330</f>
        <v>9.39</v>
      </c>
      <c r="N2330" s="13">
        <f>Raw_Data!L2330</f>
        <v>20</v>
      </c>
      <c r="O2330" s="13">
        <f>Raw_Data!M2330</f>
        <v>20</v>
      </c>
      <c r="P2330" s="13">
        <f t="shared" si="146"/>
        <v>0</v>
      </c>
      <c r="Q2330" s="13">
        <f>Raw_Data!O2330</f>
        <v>20</v>
      </c>
      <c r="R2330" s="16">
        <f t="shared" si="147"/>
        <v>100</v>
      </c>
      <c r="S2330" s="16">
        <f>Raw_Data!Q2330</f>
        <v>100</v>
      </c>
      <c r="T2330" s="17">
        <f>Raw_Data!R2330</f>
        <v>1.39</v>
      </c>
      <c r="U2330" s="13" t="str">
        <f>Raw_Data!S2330</f>
        <v>Low</v>
      </c>
      <c r="V2330" s="13" t="str">
        <f>Raw_Data!T2330</f>
        <v>Closed</v>
      </c>
    </row>
    <row r="2331" spans="1:22" x14ac:dyDescent="0.3">
      <c r="A2331" s="13" t="str">
        <f>Raw_Data!A2331</f>
        <v>EMP010</v>
      </c>
      <c r="B2331" s="13" t="str">
        <f>Raw_Data!B2331</f>
        <v>Meera Kapoor</v>
      </c>
      <c r="C2331" s="13" t="str">
        <f>Raw_Data!C2331</f>
        <v>Sales</v>
      </c>
      <c r="D2331" s="13" t="str">
        <f>Raw_Data!D2331</f>
        <v>Sales Executive</v>
      </c>
      <c r="E2331" s="13" t="str">
        <f>Raw_Data!E2331</f>
        <v>Kolkata</v>
      </c>
      <c r="F2331" s="13" t="str">
        <f>Raw_Data!F2331</f>
        <v>Sourav Das</v>
      </c>
      <c r="G2331" s="14">
        <f>DATE(VALUE(RIGHT(Raw_Data!G2331,4)),VALUE(MID(Raw_Data!G2331,4,2)),VALUE(LEFT(Raw_Data!G2331,2)))</f>
        <v>46248</v>
      </c>
      <c r="H2331" s="13" t="str">
        <f t="shared" si="144"/>
        <v>Aug-2026</v>
      </c>
      <c r="I2331" s="13" t="str">
        <f t="shared" si="145"/>
        <v>Fri</v>
      </c>
      <c r="J2331" s="13" t="str">
        <f>Raw_Data!H2331</f>
        <v>Present</v>
      </c>
      <c r="K2331" s="15">
        <f>IF(Raw_Data!I2331="","",TIMEVALUE(Raw_Data!I2331))</f>
        <v>0.3840277777777778</v>
      </c>
      <c r="L2331" s="15">
        <f>IF(Raw_Data!J2331="","",TIMEVALUE(Raw_Data!J2331))</f>
        <v>0.69513888888888886</v>
      </c>
      <c r="M2331" s="13">
        <f>Raw_Data!K2331</f>
        <v>7.47</v>
      </c>
      <c r="N2331" s="13">
        <f>Raw_Data!L2331</f>
        <v>21</v>
      </c>
      <c r="O2331" s="13">
        <f>Raw_Data!M2331</f>
        <v>15</v>
      </c>
      <c r="P2331" s="13">
        <f t="shared" si="146"/>
        <v>6</v>
      </c>
      <c r="Q2331" s="13">
        <f>Raw_Data!O2331</f>
        <v>21</v>
      </c>
      <c r="R2331" s="16">
        <f t="shared" si="147"/>
        <v>71.428571428571431</v>
      </c>
      <c r="S2331" s="16">
        <f>Raw_Data!Q2331</f>
        <v>71.400000000000006</v>
      </c>
      <c r="T2331" s="17">
        <f>Raw_Data!R2331</f>
        <v>0</v>
      </c>
      <c r="U2331" s="13" t="str">
        <f>Raw_Data!S2331</f>
        <v>Medium</v>
      </c>
      <c r="V2331" s="13" t="str">
        <f>Raw_Data!T2331</f>
        <v>Pending</v>
      </c>
    </row>
    <row r="2332" spans="1:22" x14ac:dyDescent="0.3">
      <c r="A2332" s="13" t="str">
        <f>Raw_Data!A2332</f>
        <v>EMP011</v>
      </c>
      <c r="B2332" s="13" t="str">
        <f>Raw_Data!B2332</f>
        <v>Karan Malhotra</v>
      </c>
      <c r="C2332" s="13" t="str">
        <f>Raw_Data!C2332</f>
        <v>Sales</v>
      </c>
      <c r="D2332" s="13" t="str">
        <f>Raw_Data!D2332</f>
        <v>Senior Executive</v>
      </c>
      <c r="E2332" s="13" t="str">
        <f>Raw_Data!E2332</f>
        <v>Kolkata</v>
      </c>
      <c r="F2332" s="13" t="str">
        <f>Raw_Data!F2332</f>
        <v>Sourav Das</v>
      </c>
      <c r="G2332" s="14">
        <f>DATE(VALUE(RIGHT(Raw_Data!G2332,4)),VALUE(MID(Raw_Data!G2332,4,2)),VALUE(LEFT(Raw_Data!G2332,2)))</f>
        <v>46248</v>
      </c>
      <c r="H2332" s="13" t="str">
        <f t="shared" si="144"/>
        <v>Aug-2026</v>
      </c>
      <c r="I2332" s="13" t="str">
        <f t="shared" si="145"/>
        <v>Fri</v>
      </c>
      <c r="J2332" s="13" t="str">
        <f>Raw_Data!H2332</f>
        <v>Late</v>
      </c>
      <c r="K2332" s="15">
        <f>IF(Raw_Data!I2332="","",TIMEVALUE(Raw_Data!I2332))</f>
        <v>0.43194444444444446</v>
      </c>
      <c r="L2332" s="15">
        <f>IF(Raw_Data!J2332="","",TIMEVALUE(Raw_Data!J2332))</f>
        <v>0.76944444444444449</v>
      </c>
      <c r="M2332" s="13">
        <f>Raw_Data!K2332</f>
        <v>8.11</v>
      </c>
      <c r="N2332" s="13">
        <f>Raw_Data!L2332</f>
        <v>12</v>
      </c>
      <c r="O2332" s="13">
        <f>Raw_Data!M2332</f>
        <v>9</v>
      </c>
      <c r="P2332" s="13">
        <f t="shared" si="146"/>
        <v>3</v>
      </c>
      <c r="Q2332" s="13">
        <f>Raw_Data!O2332</f>
        <v>12</v>
      </c>
      <c r="R2332" s="16">
        <f t="shared" si="147"/>
        <v>75</v>
      </c>
      <c r="S2332" s="16">
        <f>Raw_Data!Q2332</f>
        <v>75</v>
      </c>
      <c r="T2332" s="17">
        <f>Raw_Data!R2332</f>
        <v>0.11</v>
      </c>
      <c r="U2332" s="13" t="str">
        <f>Raw_Data!S2332</f>
        <v>Low</v>
      </c>
      <c r="V2332" s="13" t="str">
        <f>Raw_Data!T2332</f>
        <v>In Progress</v>
      </c>
    </row>
    <row r="2333" spans="1:22" x14ac:dyDescent="0.3">
      <c r="A2333" s="13" t="str">
        <f>Raw_Data!A2333</f>
        <v>EMP012</v>
      </c>
      <c r="B2333" s="13" t="str">
        <f>Raw_Data!B2333</f>
        <v>Tanya Bose</v>
      </c>
      <c r="C2333" s="13" t="str">
        <f>Raw_Data!C2333</f>
        <v>HR</v>
      </c>
      <c r="D2333" s="13" t="str">
        <f>Raw_Data!D2333</f>
        <v>HR Executive</v>
      </c>
      <c r="E2333" s="13" t="str">
        <f>Raw_Data!E2333</f>
        <v>Kolkata</v>
      </c>
      <c r="F2333" s="13" t="str">
        <f>Raw_Data!F2333</f>
        <v>Ritu Ghosh</v>
      </c>
      <c r="G2333" s="14">
        <f>DATE(VALUE(RIGHT(Raw_Data!G2333,4)),VALUE(MID(Raw_Data!G2333,4,2)),VALUE(LEFT(Raw_Data!G2333,2)))</f>
        <v>46248</v>
      </c>
      <c r="H2333" s="13" t="str">
        <f t="shared" si="144"/>
        <v>Aug-2026</v>
      </c>
      <c r="I2333" s="13" t="str">
        <f t="shared" si="145"/>
        <v>Fri</v>
      </c>
      <c r="J2333" s="13" t="str">
        <f>Raw_Data!H2333</f>
        <v>Leave</v>
      </c>
      <c r="K2333" s="15" t="str">
        <f>IF(Raw_Data!I2333="","",TIMEVALUE(Raw_Data!I2333))</f>
        <v/>
      </c>
      <c r="L2333" s="15" t="str">
        <f>IF(Raw_Data!J2333="","",TIMEVALUE(Raw_Data!J2333))</f>
        <v/>
      </c>
      <c r="M2333" s="13">
        <f>Raw_Data!K2333</f>
        <v>0</v>
      </c>
      <c r="N2333" s="13">
        <f>Raw_Data!L2333</f>
        <v>0</v>
      </c>
      <c r="O2333" s="13">
        <f>Raw_Data!M2333</f>
        <v>0</v>
      </c>
      <c r="P2333" s="13">
        <f t="shared" si="146"/>
        <v>0</v>
      </c>
      <c r="Q2333" s="13">
        <f>Raw_Data!O2333</f>
        <v>0</v>
      </c>
      <c r="R2333" s="16">
        <f t="shared" si="147"/>
        <v>0</v>
      </c>
      <c r="S2333" s="16">
        <f>Raw_Data!Q2333</f>
        <v>0</v>
      </c>
      <c r="T2333" s="17">
        <f>Raw_Data!R2333</f>
        <v>0</v>
      </c>
      <c r="U2333" s="13" t="str">
        <f>Raw_Data!S2333</f>
        <v>Low</v>
      </c>
      <c r="V2333" s="13" t="str">
        <f>Raw_Data!T2333</f>
        <v>Closed</v>
      </c>
    </row>
    <row r="2334" spans="1:22" x14ac:dyDescent="0.3">
      <c r="A2334" s="13" t="str">
        <f>Raw_Data!A2334</f>
        <v>EMP013</v>
      </c>
      <c r="B2334" s="13" t="str">
        <f>Raw_Data!B2334</f>
        <v>Aditya Jain</v>
      </c>
      <c r="C2334" s="13" t="str">
        <f>Raw_Data!C2334</f>
        <v>Customer Support</v>
      </c>
      <c r="D2334" s="13" t="str">
        <f>Raw_Data!D2334</f>
        <v>Support Executive</v>
      </c>
      <c r="E2334" s="13" t="str">
        <f>Raw_Data!E2334</f>
        <v>Kolkata</v>
      </c>
      <c r="F2334" s="13" t="str">
        <f>Raw_Data!F2334</f>
        <v>Ritu Ghosh</v>
      </c>
      <c r="G2334" s="14">
        <f>DATE(VALUE(RIGHT(Raw_Data!G2334,4)),VALUE(MID(Raw_Data!G2334,4,2)),VALUE(LEFT(Raw_Data!G2334,2)))</f>
        <v>46248</v>
      </c>
      <c r="H2334" s="13" t="str">
        <f t="shared" si="144"/>
        <v>Aug-2026</v>
      </c>
      <c r="I2334" s="13" t="str">
        <f t="shared" si="145"/>
        <v>Fri</v>
      </c>
      <c r="J2334" s="13" t="str">
        <f>Raw_Data!H2334</f>
        <v>Present</v>
      </c>
      <c r="K2334" s="15">
        <f>IF(Raw_Data!I2334="","",TIMEVALUE(Raw_Data!I2334))</f>
        <v>0.41666666666666669</v>
      </c>
      <c r="L2334" s="15">
        <f>IF(Raw_Data!J2334="","",TIMEVALUE(Raw_Data!J2334))</f>
        <v>0.80486111111111114</v>
      </c>
      <c r="M2334" s="13">
        <f>Raw_Data!K2334</f>
        <v>9.32</v>
      </c>
      <c r="N2334" s="13">
        <f>Raw_Data!L2334</f>
        <v>29</v>
      </c>
      <c r="O2334" s="13">
        <f>Raw_Data!M2334</f>
        <v>27</v>
      </c>
      <c r="P2334" s="13">
        <f t="shared" si="146"/>
        <v>2</v>
      </c>
      <c r="Q2334" s="13">
        <f>Raw_Data!O2334</f>
        <v>29</v>
      </c>
      <c r="R2334" s="16">
        <f t="shared" si="147"/>
        <v>93.103448275862064</v>
      </c>
      <c r="S2334" s="16">
        <f>Raw_Data!Q2334</f>
        <v>93.1</v>
      </c>
      <c r="T2334" s="17">
        <f>Raw_Data!R2334</f>
        <v>1.32</v>
      </c>
      <c r="U2334" s="13" t="str">
        <f>Raw_Data!S2334</f>
        <v>Medium</v>
      </c>
      <c r="V2334" s="13" t="str">
        <f>Raw_Data!T2334</f>
        <v>In Progress</v>
      </c>
    </row>
    <row r="2335" spans="1:22" x14ac:dyDescent="0.3">
      <c r="A2335" s="13" t="str">
        <f>Raw_Data!A2335</f>
        <v>EMP014</v>
      </c>
      <c r="B2335" s="13" t="str">
        <f>Raw_Data!B2335</f>
        <v>Neha Agarwal</v>
      </c>
      <c r="C2335" s="13" t="str">
        <f>Raw_Data!C2335</f>
        <v>Customer Support</v>
      </c>
      <c r="D2335" s="13" t="str">
        <f>Raw_Data!D2335</f>
        <v>Support Executive</v>
      </c>
      <c r="E2335" s="13" t="str">
        <f>Raw_Data!E2335</f>
        <v>Kolkata</v>
      </c>
      <c r="F2335" s="13" t="str">
        <f>Raw_Data!F2335</f>
        <v>Ritu Ghosh</v>
      </c>
      <c r="G2335" s="14">
        <f>DATE(VALUE(RIGHT(Raw_Data!G2335,4)),VALUE(MID(Raw_Data!G2335,4,2)),VALUE(LEFT(Raw_Data!G2335,2)))</f>
        <v>46248</v>
      </c>
      <c r="H2335" s="13" t="str">
        <f t="shared" si="144"/>
        <v>Aug-2026</v>
      </c>
      <c r="I2335" s="13" t="str">
        <f t="shared" si="145"/>
        <v>Fri</v>
      </c>
      <c r="J2335" s="13" t="str">
        <f>Raw_Data!H2335</f>
        <v>Present</v>
      </c>
      <c r="K2335" s="15">
        <f>IF(Raw_Data!I2335="","",TIMEVALUE(Raw_Data!I2335))</f>
        <v>0.37777777777777777</v>
      </c>
      <c r="L2335" s="15">
        <f>IF(Raw_Data!J2335="","",TIMEVALUE(Raw_Data!J2335))</f>
        <v>0.76597222222222228</v>
      </c>
      <c r="M2335" s="13">
        <f>Raw_Data!K2335</f>
        <v>9.33</v>
      </c>
      <c r="N2335" s="13">
        <f>Raw_Data!L2335</f>
        <v>34</v>
      </c>
      <c r="O2335" s="13">
        <f>Raw_Data!M2335</f>
        <v>34</v>
      </c>
      <c r="P2335" s="13">
        <f t="shared" si="146"/>
        <v>0</v>
      </c>
      <c r="Q2335" s="13">
        <f>Raw_Data!O2335</f>
        <v>34</v>
      </c>
      <c r="R2335" s="16">
        <f t="shared" si="147"/>
        <v>100</v>
      </c>
      <c r="S2335" s="16">
        <f>Raw_Data!Q2335</f>
        <v>100</v>
      </c>
      <c r="T2335" s="17">
        <f>Raw_Data!R2335</f>
        <v>1.33</v>
      </c>
      <c r="U2335" s="13" t="str">
        <f>Raw_Data!S2335</f>
        <v>Low</v>
      </c>
      <c r="V2335" s="13" t="str">
        <f>Raw_Data!T2335</f>
        <v>Closed</v>
      </c>
    </row>
    <row r="2336" spans="1:22" x14ac:dyDescent="0.3">
      <c r="A2336" s="13" t="str">
        <f>Raw_Data!A2336</f>
        <v>EMP015</v>
      </c>
      <c r="B2336" s="13" t="str">
        <f>Raw_Data!B2336</f>
        <v>Siddharth Roy</v>
      </c>
      <c r="C2336" s="13" t="str">
        <f>Raw_Data!C2336</f>
        <v>Customer Support</v>
      </c>
      <c r="D2336" s="13" t="str">
        <f>Raw_Data!D2336</f>
        <v>Senior Executive</v>
      </c>
      <c r="E2336" s="13" t="str">
        <f>Raw_Data!E2336</f>
        <v>Kolkata</v>
      </c>
      <c r="F2336" s="13" t="str">
        <f>Raw_Data!F2336</f>
        <v>Ritu Ghosh</v>
      </c>
      <c r="G2336" s="14">
        <f>DATE(VALUE(RIGHT(Raw_Data!G2336,4)),VALUE(MID(Raw_Data!G2336,4,2)),VALUE(LEFT(Raw_Data!G2336,2)))</f>
        <v>46248</v>
      </c>
      <c r="H2336" s="13" t="str">
        <f t="shared" si="144"/>
        <v>Aug-2026</v>
      </c>
      <c r="I2336" s="13" t="str">
        <f t="shared" si="145"/>
        <v>Fri</v>
      </c>
      <c r="J2336" s="13" t="str">
        <f>Raw_Data!H2336</f>
        <v>Present</v>
      </c>
      <c r="K2336" s="15">
        <f>IF(Raw_Data!I2336="","",TIMEVALUE(Raw_Data!I2336))</f>
        <v>0.37708333333333333</v>
      </c>
      <c r="L2336" s="15">
        <f>IF(Raw_Data!J2336="","",TIMEVALUE(Raw_Data!J2336))</f>
        <v>0.73055555555555551</v>
      </c>
      <c r="M2336" s="13">
        <f>Raw_Data!K2336</f>
        <v>8.49</v>
      </c>
      <c r="N2336" s="13">
        <f>Raw_Data!L2336</f>
        <v>31</v>
      </c>
      <c r="O2336" s="13">
        <f>Raw_Data!M2336</f>
        <v>24</v>
      </c>
      <c r="P2336" s="13">
        <f t="shared" si="146"/>
        <v>7</v>
      </c>
      <c r="Q2336" s="13">
        <f>Raw_Data!O2336</f>
        <v>31</v>
      </c>
      <c r="R2336" s="16">
        <f t="shared" si="147"/>
        <v>77.41935483870968</v>
      </c>
      <c r="S2336" s="16">
        <f>Raw_Data!Q2336</f>
        <v>77.400000000000006</v>
      </c>
      <c r="T2336" s="17">
        <f>Raw_Data!R2336</f>
        <v>0.49</v>
      </c>
      <c r="U2336" s="13" t="str">
        <f>Raw_Data!S2336</f>
        <v>Medium</v>
      </c>
      <c r="V2336" s="13" t="str">
        <f>Raw_Data!T2336</f>
        <v>Pending</v>
      </c>
    </row>
    <row r="2337" spans="1:22" x14ac:dyDescent="0.3">
      <c r="A2337" s="13" t="str">
        <f>Raw_Data!A2337</f>
        <v>EMP016</v>
      </c>
      <c r="B2337" s="13" t="str">
        <f>Raw_Data!B2337</f>
        <v>Pooja Saha</v>
      </c>
      <c r="C2337" s="13" t="str">
        <f>Raw_Data!C2337</f>
        <v>Operations</v>
      </c>
      <c r="D2337" s="13" t="str">
        <f>Raw_Data!D2337</f>
        <v>Process Executive</v>
      </c>
      <c r="E2337" s="13" t="str">
        <f>Raw_Data!E2337</f>
        <v>Durgapur</v>
      </c>
      <c r="F2337" s="13" t="str">
        <f>Raw_Data!F2337</f>
        <v>Amit Roy</v>
      </c>
      <c r="G2337" s="14">
        <f>DATE(VALUE(RIGHT(Raw_Data!G2337,4)),VALUE(MID(Raw_Data!G2337,4,2)),VALUE(LEFT(Raw_Data!G2337,2)))</f>
        <v>46248</v>
      </c>
      <c r="H2337" s="13" t="str">
        <f t="shared" si="144"/>
        <v>Aug-2026</v>
      </c>
      <c r="I2337" s="13" t="str">
        <f t="shared" si="145"/>
        <v>Fri</v>
      </c>
      <c r="J2337" s="13" t="str">
        <f>Raw_Data!H2337</f>
        <v>Present</v>
      </c>
      <c r="K2337" s="15">
        <f>IF(Raw_Data!I2337="","",TIMEVALUE(Raw_Data!I2337))</f>
        <v>0.38750000000000001</v>
      </c>
      <c r="L2337" s="15">
        <f>IF(Raw_Data!J2337="","",TIMEVALUE(Raw_Data!J2337))</f>
        <v>0.7006944444444444</v>
      </c>
      <c r="M2337" s="13">
        <f>Raw_Data!K2337</f>
        <v>7.53</v>
      </c>
      <c r="N2337" s="13">
        <f>Raw_Data!L2337</f>
        <v>27</v>
      </c>
      <c r="O2337" s="13">
        <f>Raw_Data!M2337</f>
        <v>27</v>
      </c>
      <c r="P2337" s="13">
        <f t="shared" si="146"/>
        <v>0</v>
      </c>
      <c r="Q2337" s="13">
        <f>Raw_Data!O2337</f>
        <v>27</v>
      </c>
      <c r="R2337" s="16">
        <f t="shared" si="147"/>
        <v>100</v>
      </c>
      <c r="S2337" s="16">
        <f>Raw_Data!Q2337</f>
        <v>100</v>
      </c>
      <c r="T2337" s="17">
        <f>Raw_Data!R2337</f>
        <v>0</v>
      </c>
      <c r="U2337" s="13" t="str">
        <f>Raw_Data!S2337</f>
        <v>Low</v>
      </c>
      <c r="V2337" s="13" t="str">
        <f>Raw_Data!T2337</f>
        <v>Closed</v>
      </c>
    </row>
    <row r="2338" spans="1:22" x14ac:dyDescent="0.3">
      <c r="A2338" s="13" t="str">
        <f>Raw_Data!A2338</f>
        <v>EMP017</v>
      </c>
      <c r="B2338" s="13" t="str">
        <f>Raw_Data!B2338</f>
        <v>Abhishek Paul</v>
      </c>
      <c r="C2338" s="13" t="str">
        <f>Raw_Data!C2338</f>
        <v>Operations</v>
      </c>
      <c r="D2338" s="13" t="str">
        <f>Raw_Data!D2338</f>
        <v>Process Executive</v>
      </c>
      <c r="E2338" s="13" t="str">
        <f>Raw_Data!E2338</f>
        <v>Durgapur</v>
      </c>
      <c r="F2338" s="13" t="str">
        <f>Raw_Data!F2338</f>
        <v>Amit Roy</v>
      </c>
      <c r="G2338" s="14">
        <f>DATE(VALUE(RIGHT(Raw_Data!G2338,4)),VALUE(MID(Raw_Data!G2338,4,2)),VALUE(LEFT(Raw_Data!G2338,2)))</f>
        <v>46248</v>
      </c>
      <c r="H2338" s="13" t="str">
        <f t="shared" si="144"/>
        <v>Aug-2026</v>
      </c>
      <c r="I2338" s="13" t="str">
        <f t="shared" si="145"/>
        <v>Fri</v>
      </c>
      <c r="J2338" s="13" t="str">
        <f>Raw_Data!H2338</f>
        <v>Present</v>
      </c>
      <c r="K2338" s="15">
        <f>IF(Raw_Data!I2338="","",TIMEVALUE(Raw_Data!I2338))</f>
        <v>0.38819444444444445</v>
      </c>
      <c r="L2338" s="15">
        <f>IF(Raw_Data!J2338="","",TIMEVALUE(Raw_Data!J2338))</f>
        <v>0.74791666666666667</v>
      </c>
      <c r="M2338" s="13">
        <f>Raw_Data!K2338</f>
        <v>8.64</v>
      </c>
      <c r="N2338" s="13">
        <f>Raw_Data!L2338</f>
        <v>23</v>
      </c>
      <c r="O2338" s="13">
        <f>Raw_Data!M2338</f>
        <v>17</v>
      </c>
      <c r="P2338" s="13">
        <f t="shared" si="146"/>
        <v>6</v>
      </c>
      <c r="Q2338" s="13">
        <f>Raw_Data!O2338</f>
        <v>23</v>
      </c>
      <c r="R2338" s="16">
        <f t="shared" si="147"/>
        <v>73.91304347826086</v>
      </c>
      <c r="S2338" s="16">
        <f>Raw_Data!Q2338</f>
        <v>73.900000000000006</v>
      </c>
      <c r="T2338" s="17">
        <f>Raw_Data!R2338</f>
        <v>0.64</v>
      </c>
      <c r="U2338" s="13" t="str">
        <f>Raw_Data!S2338</f>
        <v>Low</v>
      </c>
      <c r="V2338" s="13" t="str">
        <f>Raw_Data!T2338</f>
        <v>Pending</v>
      </c>
    </row>
    <row r="2339" spans="1:22" x14ac:dyDescent="0.3">
      <c r="A2339" s="13" t="str">
        <f>Raw_Data!A2339</f>
        <v>EMP018</v>
      </c>
      <c r="B2339" s="13" t="str">
        <f>Raw_Data!B2339</f>
        <v>Nandini Ghosh</v>
      </c>
      <c r="C2339" s="13" t="str">
        <f>Raw_Data!C2339</f>
        <v>Finance</v>
      </c>
      <c r="D2339" s="13" t="str">
        <f>Raw_Data!D2339</f>
        <v>Finance Executive</v>
      </c>
      <c r="E2339" s="13" t="str">
        <f>Raw_Data!E2339</f>
        <v>Durgapur</v>
      </c>
      <c r="F2339" s="13" t="str">
        <f>Raw_Data!F2339</f>
        <v>Neha Sen</v>
      </c>
      <c r="G2339" s="14">
        <f>DATE(VALUE(RIGHT(Raw_Data!G2339,4)),VALUE(MID(Raw_Data!G2339,4,2)),VALUE(LEFT(Raw_Data!G2339,2)))</f>
        <v>46248</v>
      </c>
      <c r="H2339" s="13" t="str">
        <f t="shared" si="144"/>
        <v>Aug-2026</v>
      </c>
      <c r="I2339" s="13" t="str">
        <f t="shared" si="145"/>
        <v>Fri</v>
      </c>
      <c r="J2339" s="13" t="str">
        <f>Raw_Data!H2339</f>
        <v>Present</v>
      </c>
      <c r="K2339" s="15">
        <f>IF(Raw_Data!I2339="","",TIMEVALUE(Raw_Data!I2339))</f>
        <v>0.3840277777777778</v>
      </c>
      <c r="L2339" s="15">
        <f>IF(Raw_Data!J2339="","",TIMEVALUE(Raw_Data!J2339))</f>
        <v>0.69097222222222221</v>
      </c>
      <c r="M2339" s="13">
        <f>Raw_Data!K2339</f>
        <v>7.38</v>
      </c>
      <c r="N2339" s="13">
        <f>Raw_Data!L2339</f>
        <v>15</v>
      </c>
      <c r="O2339" s="13">
        <f>Raw_Data!M2339</f>
        <v>14</v>
      </c>
      <c r="P2339" s="13">
        <f t="shared" si="146"/>
        <v>1</v>
      </c>
      <c r="Q2339" s="13">
        <f>Raw_Data!O2339</f>
        <v>15</v>
      </c>
      <c r="R2339" s="16">
        <f t="shared" si="147"/>
        <v>93.333333333333329</v>
      </c>
      <c r="S2339" s="16">
        <f>Raw_Data!Q2339</f>
        <v>93.3</v>
      </c>
      <c r="T2339" s="17">
        <f>Raw_Data!R2339</f>
        <v>0</v>
      </c>
      <c r="U2339" s="13" t="str">
        <f>Raw_Data!S2339</f>
        <v>Medium</v>
      </c>
      <c r="V2339" s="13" t="str">
        <f>Raw_Data!T2339</f>
        <v>In Progress</v>
      </c>
    </row>
    <row r="2340" spans="1:22" x14ac:dyDescent="0.3">
      <c r="A2340" s="13" t="str">
        <f>Raw_Data!A2340</f>
        <v>EMP019</v>
      </c>
      <c r="B2340" s="13" t="str">
        <f>Raw_Data!B2340</f>
        <v>Manish Kumar</v>
      </c>
      <c r="C2340" s="13" t="str">
        <f>Raw_Data!C2340</f>
        <v>Sales</v>
      </c>
      <c r="D2340" s="13" t="str">
        <f>Raw_Data!D2340</f>
        <v>Sales Executive</v>
      </c>
      <c r="E2340" s="13" t="str">
        <f>Raw_Data!E2340</f>
        <v>Durgapur</v>
      </c>
      <c r="F2340" s="13" t="str">
        <f>Raw_Data!F2340</f>
        <v>Sourav Das</v>
      </c>
      <c r="G2340" s="14">
        <f>DATE(VALUE(RIGHT(Raw_Data!G2340,4)),VALUE(MID(Raw_Data!G2340,4,2)),VALUE(LEFT(Raw_Data!G2340,2)))</f>
        <v>46248</v>
      </c>
      <c r="H2340" s="13" t="str">
        <f t="shared" si="144"/>
        <v>Aug-2026</v>
      </c>
      <c r="I2340" s="13" t="str">
        <f t="shared" si="145"/>
        <v>Fri</v>
      </c>
      <c r="J2340" s="13" t="str">
        <f>Raw_Data!H2340</f>
        <v>Present</v>
      </c>
      <c r="K2340" s="15">
        <f>IF(Raw_Data!I2340="","",TIMEVALUE(Raw_Data!I2340))</f>
        <v>0.41736111111111113</v>
      </c>
      <c r="L2340" s="15">
        <f>IF(Raw_Data!J2340="","",TIMEVALUE(Raw_Data!J2340))</f>
        <v>0.8</v>
      </c>
      <c r="M2340" s="13">
        <f>Raw_Data!K2340</f>
        <v>9.19</v>
      </c>
      <c r="N2340" s="13">
        <f>Raw_Data!L2340</f>
        <v>21</v>
      </c>
      <c r="O2340" s="13">
        <f>Raw_Data!M2340</f>
        <v>19</v>
      </c>
      <c r="P2340" s="13">
        <f t="shared" si="146"/>
        <v>2</v>
      </c>
      <c r="Q2340" s="13">
        <f>Raw_Data!O2340</f>
        <v>21</v>
      </c>
      <c r="R2340" s="16">
        <f t="shared" si="147"/>
        <v>90.476190476190482</v>
      </c>
      <c r="S2340" s="16">
        <f>Raw_Data!Q2340</f>
        <v>90.5</v>
      </c>
      <c r="T2340" s="17">
        <f>Raw_Data!R2340</f>
        <v>1.19</v>
      </c>
      <c r="U2340" s="13" t="str">
        <f>Raw_Data!S2340</f>
        <v>Medium</v>
      </c>
      <c r="V2340" s="13" t="str">
        <f>Raw_Data!T2340</f>
        <v>In Progress</v>
      </c>
    </row>
    <row r="2341" spans="1:22" x14ac:dyDescent="0.3">
      <c r="A2341" s="13" t="str">
        <f>Raw_Data!A2341</f>
        <v>EMP020</v>
      </c>
      <c r="B2341" s="13" t="str">
        <f>Raw_Data!B2341</f>
        <v>Riya Chatterjee</v>
      </c>
      <c r="C2341" s="13" t="str">
        <f>Raw_Data!C2341</f>
        <v>Customer Support</v>
      </c>
      <c r="D2341" s="13" t="str">
        <f>Raw_Data!D2341</f>
        <v>Support Executive</v>
      </c>
      <c r="E2341" s="13" t="str">
        <f>Raw_Data!E2341</f>
        <v>Durgapur</v>
      </c>
      <c r="F2341" s="13" t="str">
        <f>Raw_Data!F2341</f>
        <v>Ritu Ghosh</v>
      </c>
      <c r="G2341" s="14">
        <f>DATE(VALUE(RIGHT(Raw_Data!G2341,4)),VALUE(MID(Raw_Data!G2341,4,2)),VALUE(LEFT(Raw_Data!G2341,2)))</f>
        <v>46248</v>
      </c>
      <c r="H2341" s="13" t="str">
        <f t="shared" si="144"/>
        <v>Aug-2026</v>
      </c>
      <c r="I2341" s="13" t="str">
        <f t="shared" si="145"/>
        <v>Fri</v>
      </c>
      <c r="J2341" s="13" t="str">
        <f>Raw_Data!H2341</f>
        <v>Present</v>
      </c>
      <c r="K2341" s="15">
        <f>IF(Raw_Data!I2341="","",TIMEVALUE(Raw_Data!I2341))</f>
        <v>0.42499999999999999</v>
      </c>
      <c r="L2341" s="15">
        <f>IF(Raw_Data!J2341="","",TIMEVALUE(Raw_Data!J2341))</f>
        <v>0.76736111111111116</v>
      </c>
      <c r="M2341" s="13">
        <f>Raw_Data!K2341</f>
        <v>8.23</v>
      </c>
      <c r="N2341" s="13">
        <f>Raw_Data!L2341</f>
        <v>36</v>
      </c>
      <c r="O2341" s="13">
        <f>Raw_Data!M2341</f>
        <v>32</v>
      </c>
      <c r="P2341" s="13">
        <f t="shared" si="146"/>
        <v>4</v>
      </c>
      <c r="Q2341" s="13">
        <f>Raw_Data!O2341</f>
        <v>36</v>
      </c>
      <c r="R2341" s="16">
        <f t="shared" si="147"/>
        <v>88.888888888888886</v>
      </c>
      <c r="S2341" s="16">
        <f>Raw_Data!Q2341</f>
        <v>88.9</v>
      </c>
      <c r="T2341" s="17">
        <f>Raw_Data!R2341</f>
        <v>0.23</v>
      </c>
      <c r="U2341" s="13" t="str">
        <f>Raw_Data!S2341</f>
        <v>Low</v>
      </c>
      <c r="V2341" s="13" t="str">
        <f>Raw_Data!T2341</f>
        <v>Pending</v>
      </c>
    </row>
    <row r="2342" spans="1:22" x14ac:dyDescent="0.3">
      <c r="A2342" s="13" t="str">
        <f>Raw_Data!A2342</f>
        <v>EMP001</v>
      </c>
      <c r="B2342" s="13" t="str">
        <f>Raw_Data!B2342</f>
        <v>Aarav Sharma</v>
      </c>
      <c r="C2342" s="13" t="str">
        <f>Raw_Data!C2342</f>
        <v>Operations</v>
      </c>
      <c r="D2342" s="13" t="str">
        <f>Raw_Data!D2342</f>
        <v>MIS Executive</v>
      </c>
      <c r="E2342" s="13" t="str">
        <f>Raw_Data!E2342</f>
        <v>Kolkata</v>
      </c>
      <c r="F2342" s="13" t="str">
        <f>Raw_Data!F2342</f>
        <v>Amit Roy</v>
      </c>
      <c r="G2342" s="14">
        <f>DATE(VALUE(RIGHT(Raw_Data!G2342,4)),VALUE(MID(Raw_Data!G2342,4,2)),VALUE(LEFT(Raw_Data!G2342,2)))</f>
        <v>46249</v>
      </c>
      <c r="H2342" s="13" t="str">
        <f t="shared" si="144"/>
        <v>Aug-2026</v>
      </c>
      <c r="I2342" s="13" t="str">
        <f t="shared" si="145"/>
        <v>Sat</v>
      </c>
      <c r="J2342" s="13" t="str">
        <f>Raw_Data!H2342</f>
        <v>Present</v>
      </c>
      <c r="K2342" s="15">
        <f>IF(Raw_Data!I2342="","",TIMEVALUE(Raw_Data!I2342))</f>
        <v>0.41666666666666669</v>
      </c>
      <c r="L2342" s="15">
        <f>IF(Raw_Data!J2342="","",TIMEVALUE(Raw_Data!J2342))</f>
        <v>0.81041666666666667</v>
      </c>
      <c r="M2342" s="13">
        <f>Raw_Data!K2342</f>
        <v>9.4499999999999993</v>
      </c>
      <c r="N2342" s="13">
        <f>Raw_Data!L2342</f>
        <v>22</v>
      </c>
      <c r="O2342" s="13">
        <f>Raw_Data!M2342</f>
        <v>22</v>
      </c>
      <c r="P2342" s="13">
        <f t="shared" si="146"/>
        <v>0</v>
      </c>
      <c r="Q2342" s="13">
        <f>Raw_Data!O2342</f>
        <v>22</v>
      </c>
      <c r="R2342" s="16">
        <f t="shared" si="147"/>
        <v>100</v>
      </c>
      <c r="S2342" s="16">
        <f>Raw_Data!Q2342</f>
        <v>100</v>
      </c>
      <c r="T2342" s="17">
        <f>Raw_Data!R2342</f>
        <v>1.45</v>
      </c>
      <c r="U2342" s="13" t="str">
        <f>Raw_Data!S2342</f>
        <v>Low</v>
      </c>
      <c r="V2342" s="13" t="str">
        <f>Raw_Data!T2342</f>
        <v>Closed</v>
      </c>
    </row>
    <row r="2343" spans="1:22" x14ac:dyDescent="0.3">
      <c r="A2343" s="13" t="str">
        <f>Raw_Data!A2343</f>
        <v>EMP002</v>
      </c>
      <c r="B2343" s="13" t="str">
        <f>Raw_Data!B2343</f>
        <v>Priya Singh</v>
      </c>
      <c r="C2343" s="13" t="str">
        <f>Raw_Data!C2343</f>
        <v>Operations</v>
      </c>
      <c r="D2343" s="13" t="str">
        <f>Raw_Data!D2343</f>
        <v>Process Executive</v>
      </c>
      <c r="E2343" s="13" t="str">
        <f>Raw_Data!E2343</f>
        <v>Kolkata</v>
      </c>
      <c r="F2343" s="13" t="str">
        <f>Raw_Data!F2343</f>
        <v>Amit Roy</v>
      </c>
      <c r="G2343" s="14">
        <f>DATE(VALUE(RIGHT(Raw_Data!G2343,4)),VALUE(MID(Raw_Data!G2343,4,2)),VALUE(LEFT(Raw_Data!G2343,2)))</f>
        <v>46249</v>
      </c>
      <c r="H2343" s="13" t="str">
        <f t="shared" si="144"/>
        <v>Aug-2026</v>
      </c>
      <c r="I2343" s="13" t="str">
        <f t="shared" si="145"/>
        <v>Sat</v>
      </c>
      <c r="J2343" s="13" t="str">
        <f>Raw_Data!H2343</f>
        <v>Present</v>
      </c>
      <c r="K2343" s="15">
        <f>IF(Raw_Data!I2343="","",TIMEVALUE(Raw_Data!I2343))</f>
        <v>0.38611111111111113</v>
      </c>
      <c r="L2343" s="15">
        <f>IF(Raw_Data!J2343="","",TIMEVALUE(Raw_Data!J2343))</f>
        <v>0.77430555555555558</v>
      </c>
      <c r="M2343" s="13">
        <f>Raw_Data!K2343</f>
        <v>9.32</v>
      </c>
      <c r="N2343" s="13">
        <f>Raw_Data!L2343</f>
        <v>20</v>
      </c>
      <c r="O2343" s="13">
        <f>Raw_Data!M2343</f>
        <v>18</v>
      </c>
      <c r="P2343" s="13">
        <f t="shared" si="146"/>
        <v>2</v>
      </c>
      <c r="Q2343" s="13">
        <f>Raw_Data!O2343</f>
        <v>20</v>
      </c>
      <c r="R2343" s="16">
        <f t="shared" si="147"/>
        <v>90</v>
      </c>
      <c r="S2343" s="16">
        <f>Raw_Data!Q2343</f>
        <v>90</v>
      </c>
      <c r="T2343" s="17">
        <f>Raw_Data!R2343</f>
        <v>1.32</v>
      </c>
      <c r="U2343" s="13" t="str">
        <f>Raw_Data!S2343</f>
        <v>High</v>
      </c>
      <c r="V2343" s="13" t="str">
        <f>Raw_Data!T2343</f>
        <v>In Progress</v>
      </c>
    </row>
    <row r="2344" spans="1:22" x14ac:dyDescent="0.3">
      <c r="A2344" s="13" t="str">
        <f>Raw_Data!A2344</f>
        <v>EMP003</v>
      </c>
      <c r="B2344" s="13" t="str">
        <f>Raw_Data!B2344</f>
        <v>Rahul Verma</v>
      </c>
      <c r="C2344" s="13" t="str">
        <f>Raw_Data!C2344</f>
        <v>Operations</v>
      </c>
      <c r="D2344" s="13" t="str">
        <f>Raw_Data!D2344</f>
        <v>Process Executive</v>
      </c>
      <c r="E2344" s="13" t="str">
        <f>Raw_Data!E2344</f>
        <v>Kolkata</v>
      </c>
      <c r="F2344" s="13" t="str">
        <f>Raw_Data!F2344</f>
        <v>Amit Roy</v>
      </c>
      <c r="G2344" s="14">
        <f>DATE(VALUE(RIGHT(Raw_Data!G2344,4)),VALUE(MID(Raw_Data!G2344,4,2)),VALUE(LEFT(Raw_Data!G2344,2)))</f>
        <v>46249</v>
      </c>
      <c r="H2344" s="13" t="str">
        <f t="shared" si="144"/>
        <v>Aug-2026</v>
      </c>
      <c r="I2344" s="13" t="str">
        <f t="shared" si="145"/>
        <v>Sat</v>
      </c>
      <c r="J2344" s="13" t="str">
        <f>Raw_Data!H2344</f>
        <v>Present</v>
      </c>
      <c r="K2344" s="15">
        <f>IF(Raw_Data!I2344="","",TIMEVALUE(Raw_Data!I2344))</f>
        <v>0.41944444444444445</v>
      </c>
      <c r="L2344" s="15">
        <f>IF(Raw_Data!J2344="","",TIMEVALUE(Raw_Data!J2344))</f>
        <v>0.78749999999999998</v>
      </c>
      <c r="M2344" s="13">
        <f>Raw_Data!K2344</f>
        <v>8.84</v>
      </c>
      <c r="N2344" s="13">
        <f>Raw_Data!L2344</f>
        <v>27</v>
      </c>
      <c r="O2344" s="13">
        <f>Raw_Data!M2344</f>
        <v>19</v>
      </c>
      <c r="P2344" s="13">
        <f t="shared" si="146"/>
        <v>8</v>
      </c>
      <c r="Q2344" s="13">
        <f>Raw_Data!O2344</f>
        <v>27</v>
      </c>
      <c r="R2344" s="16">
        <f t="shared" si="147"/>
        <v>70.370370370370367</v>
      </c>
      <c r="S2344" s="16">
        <f>Raw_Data!Q2344</f>
        <v>70.400000000000006</v>
      </c>
      <c r="T2344" s="17">
        <f>Raw_Data!R2344</f>
        <v>0.84</v>
      </c>
      <c r="U2344" s="13" t="str">
        <f>Raw_Data!S2344</f>
        <v>High</v>
      </c>
      <c r="V2344" s="13" t="str">
        <f>Raw_Data!T2344</f>
        <v>Backlog</v>
      </c>
    </row>
    <row r="2345" spans="1:22" x14ac:dyDescent="0.3">
      <c r="A2345" s="13" t="str">
        <f>Raw_Data!A2345</f>
        <v>EMP004</v>
      </c>
      <c r="B2345" s="13" t="str">
        <f>Raw_Data!B2345</f>
        <v>Sneha Das</v>
      </c>
      <c r="C2345" s="13" t="str">
        <f>Raw_Data!C2345</f>
        <v>Operations</v>
      </c>
      <c r="D2345" s="13" t="str">
        <f>Raw_Data!D2345</f>
        <v>Senior Executive</v>
      </c>
      <c r="E2345" s="13" t="str">
        <f>Raw_Data!E2345</f>
        <v>Kolkata</v>
      </c>
      <c r="F2345" s="13" t="str">
        <f>Raw_Data!F2345</f>
        <v>Amit Roy</v>
      </c>
      <c r="G2345" s="14">
        <f>DATE(VALUE(RIGHT(Raw_Data!G2345,4)),VALUE(MID(Raw_Data!G2345,4,2)),VALUE(LEFT(Raw_Data!G2345,2)))</f>
        <v>46249</v>
      </c>
      <c r="H2345" s="13" t="str">
        <f t="shared" si="144"/>
        <v>Aug-2026</v>
      </c>
      <c r="I2345" s="13" t="str">
        <f t="shared" si="145"/>
        <v>Sat</v>
      </c>
      <c r="J2345" s="13" t="str">
        <f>Raw_Data!H2345</f>
        <v>Present</v>
      </c>
      <c r="K2345" s="15">
        <f>IF(Raw_Data!I2345="","",TIMEVALUE(Raw_Data!I2345))</f>
        <v>0.37916666666666665</v>
      </c>
      <c r="L2345" s="15">
        <f>IF(Raw_Data!J2345="","",TIMEVALUE(Raw_Data!J2345))</f>
        <v>0.70416666666666672</v>
      </c>
      <c r="M2345" s="13">
        <f>Raw_Data!K2345</f>
        <v>7.81</v>
      </c>
      <c r="N2345" s="13">
        <f>Raw_Data!L2345</f>
        <v>23</v>
      </c>
      <c r="O2345" s="13">
        <f>Raw_Data!M2345</f>
        <v>19</v>
      </c>
      <c r="P2345" s="13">
        <f t="shared" si="146"/>
        <v>4</v>
      </c>
      <c r="Q2345" s="13">
        <f>Raw_Data!O2345</f>
        <v>23</v>
      </c>
      <c r="R2345" s="16">
        <f t="shared" si="147"/>
        <v>82.608695652173907</v>
      </c>
      <c r="S2345" s="16">
        <f>Raw_Data!Q2345</f>
        <v>82.6</v>
      </c>
      <c r="T2345" s="17">
        <f>Raw_Data!R2345</f>
        <v>0</v>
      </c>
      <c r="U2345" s="13" t="str">
        <f>Raw_Data!S2345</f>
        <v>Medium</v>
      </c>
      <c r="V2345" s="13" t="str">
        <f>Raw_Data!T2345</f>
        <v>Pending</v>
      </c>
    </row>
    <row r="2346" spans="1:22" x14ac:dyDescent="0.3">
      <c r="A2346" s="13" t="str">
        <f>Raw_Data!A2346</f>
        <v>EMP005</v>
      </c>
      <c r="B2346" s="13" t="str">
        <f>Raw_Data!B2346</f>
        <v>Vikram Patel</v>
      </c>
      <c r="C2346" s="13" t="str">
        <f>Raw_Data!C2346</f>
        <v>Operations</v>
      </c>
      <c r="D2346" s="13" t="str">
        <f>Raw_Data!D2346</f>
        <v>Process Executive</v>
      </c>
      <c r="E2346" s="13" t="str">
        <f>Raw_Data!E2346</f>
        <v>Kolkata</v>
      </c>
      <c r="F2346" s="13" t="str">
        <f>Raw_Data!F2346</f>
        <v>Amit Roy</v>
      </c>
      <c r="G2346" s="14">
        <f>DATE(VALUE(RIGHT(Raw_Data!G2346,4)),VALUE(MID(Raw_Data!G2346,4,2)),VALUE(LEFT(Raw_Data!G2346,2)))</f>
        <v>46249</v>
      </c>
      <c r="H2346" s="13" t="str">
        <f t="shared" si="144"/>
        <v>Aug-2026</v>
      </c>
      <c r="I2346" s="13" t="str">
        <f t="shared" si="145"/>
        <v>Sat</v>
      </c>
      <c r="J2346" s="13" t="str">
        <f>Raw_Data!H2346</f>
        <v>Present</v>
      </c>
      <c r="K2346" s="15">
        <f>IF(Raw_Data!I2346="","",TIMEVALUE(Raw_Data!I2346))</f>
        <v>0.38541666666666669</v>
      </c>
      <c r="L2346" s="15">
        <f>IF(Raw_Data!J2346="","",TIMEVALUE(Raw_Data!J2346))</f>
        <v>0.74791666666666667</v>
      </c>
      <c r="M2346" s="13">
        <f>Raw_Data!K2346</f>
        <v>8.6999999999999993</v>
      </c>
      <c r="N2346" s="13">
        <f>Raw_Data!L2346</f>
        <v>25</v>
      </c>
      <c r="O2346" s="13">
        <f>Raw_Data!M2346</f>
        <v>22</v>
      </c>
      <c r="P2346" s="13">
        <f t="shared" si="146"/>
        <v>3</v>
      </c>
      <c r="Q2346" s="13">
        <f>Raw_Data!O2346</f>
        <v>25</v>
      </c>
      <c r="R2346" s="16">
        <f t="shared" si="147"/>
        <v>88</v>
      </c>
      <c r="S2346" s="16">
        <f>Raw_Data!Q2346</f>
        <v>88</v>
      </c>
      <c r="T2346" s="17">
        <f>Raw_Data!R2346</f>
        <v>0.7</v>
      </c>
      <c r="U2346" s="13" t="str">
        <f>Raw_Data!S2346</f>
        <v>Medium</v>
      </c>
      <c r="V2346" s="13" t="str">
        <f>Raw_Data!T2346</f>
        <v>In Progress</v>
      </c>
    </row>
    <row r="2347" spans="1:22" x14ac:dyDescent="0.3">
      <c r="A2347" s="13" t="str">
        <f>Raw_Data!A2347</f>
        <v>EMP006</v>
      </c>
      <c r="B2347" s="13" t="str">
        <f>Raw_Data!B2347</f>
        <v>Ananya Gupta</v>
      </c>
      <c r="C2347" s="13" t="str">
        <f>Raw_Data!C2347</f>
        <v>Finance</v>
      </c>
      <c r="D2347" s="13" t="str">
        <f>Raw_Data!D2347</f>
        <v>Finance Executive</v>
      </c>
      <c r="E2347" s="13" t="str">
        <f>Raw_Data!E2347</f>
        <v>Kolkata</v>
      </c>
      <c r="F2347" s="13" t="str">
        <f>Raw_Data!F2347</f>
        <v>Neha Sen</v>
      </c>
      <c r="G2347" s="14">
        <f>DATE(VALUE(RIGHT(Raw_Data!G2347,4)),VALUE(MID(Raw_Data!G2347,4,2)),VALUE(LEFT(Raw_Data!G2347,2)))</f>
        <v>46249</v>
      </c>
      <c r="H2347" s="13" t="str">
        <f t="shared" si="144"/>
        <v>Aug-2026</v>
      </c>
      <c r="I2347" s="13" t="str">
        <f t="shared" si="145"/>
        <v>Sat</v>
      </c>
      <c r="J2347" s="13" t="str">
        <f>Raw_Data!H2347</f>
        <v>Present</v>
      </c>
      <c r="K2347" s="15">
        <f>IF(Raw_Data!I2347="","",TIMEVALUE(Raw_Data!I2347))</f>
        <v>0.38819444444444445</v>
      </c>
      <c r="L2347" s="15">
        <f>IF(Raw_Data!J2347="","",TIMEVALUE(Raw_Data!J2347))</f>
        <v>0.70902777777777781</v>
      </c>
      <c r="M2347" s="13">
        <f>Raw_Data!K2347</f>
        <v>7.71</v>
      </c>
      <c r="N2347" s="13">
        <f>Raw_Data!L2347</f>
        <v>12</v>
      </c>
      <c r="O2347" s="13">
        <f>Raw_Data!M2347</f>
        <v>11</v>
      </c>
      <c r="P2347" s="13">
        <f t="shared" si="146"/>
        <v>1</v>
      </c>
      <c r="Q2347" s="13">
        <f>Raw_Data!O2347</f>
        <v>12</v>
      </c>
      <c r="R2347" s="16">
        <f t="shared" si="147"/>
        <v>91.666666666666657</v>
      </c>
      <c r="S2347" s="16">
        <f>Raw_Data!Q2347</f>
        <v>91.7</v>
      </c>
      <c r="T2347" s="17">
        <f>Raw_Data!R2347</f>
        <v>0</v>
      </c>
      <c r="U2347" s="13" t="str">
        <f>Raw_Data!S2347</f>
        <v>Low</v>
      </c>
      <c r="V2347" s="13" t="str">
        <f>Raw_Data!T2347</f>
        <v>In Progress</v>
      </c>
    </row>
    <row r="2348" spans="1:22" x14ac:dyDescent="0.3">
      <c r="A2348" s="13" t="str">
        <f>Raw_Data!A2348</f>
        <v>EMP007</v>
      </c>
      <c r="B2348" s="13" t="str">
        <f>Raw_Data!B2348</f>
        <v>Rohan Mehta</v>
      </c>
      <c r="C2348" s="13" t="str">
        <f>Raw_Data!C2348</f>
        <v>Finance</v>
      </c>
      <c r="D2348" s="13" t="str">
        <f>Raw_Data!D2348</f>
        <v>Accounts Executive</v>
      </c>
      <c r="E2348" s="13" t="str">
        <f>Raw_Data!E2348</f>
        <v>Kolkata</v>
      </c>
      <c r="F2348" s="13" t="str">
        <f>Raw_Data!F2348</f>
        <v>Neha Sen</v>
      </c>
      <c r="G2348" s="14">
        <f>DATE(VALUE(RIGHT(Raw_Data!G2348,4)),VALUE(MID(Raw_Data!G2348,4,2)),VALUE(LEFT(Raw_Data!G2348,2)))</f>
        <v>46249</v>
      </c>
      <c r="H2348" s="13" t="str">
        <f t="shared" si="144"/>
        <v>Aug-2026</v>
      </c>
      <c r="I2348" s="13" t="str">
        <f t="shared" si="145"/>
        <v>Sat</v>
      </c>
      <c r="J2348" s="13" t="str">
        <f>Raw_Data!H2348</f>
        <v>Present</v>
      </c>
      <c r="K2348" s="15">
        <f>IF(Raw_Data!I2348="","",TIMEVALUE(Raw_Data!I2348))</f>
        <v>0.38611111111111113</v>
      </c>
      <c r="L2348" s="15">
        <f>IF(Raw_Data!J2348="","",TIMEVALUE(Raw_Data!J2348))</f>
        <v>0.78402777777777777</v>
      </c>
      <c r="M2348" s="13">
        <f>Raw_Data!K2348</f>
        <v>9.56</v>
      </c>
      <c r="N2348" s="13">
        <f>Raw_Data!L2348</f>
        <v>15</v>
      </c>
      <c r="O2348" s="13">
        <f>Raw_Data!M2348</f>
        <v>14</v>
      </c>
      <c r="P2348" s="13">
        <f t="shared" si="146"/>
        <v>1</v>
      </c>
      <c r="Q2348" s="13">
        <f>Raw_Data!O2348</f>
        <v>15</v>
      </c>
      <c r="R2348" s="16">
        <f t="shared" si="147"/>
        <v>93.333333333333329</v>
      </c>
      <c r="S2348" s="16">
        <f>Raw_Data!Q2348</f>
        <v>93.3</v>
      </c>
      <c r="T2348" s="17">
        <f>Raw_Data!R2348</f>
        <v>1.56</v>
      </c>
      <c r="U2348" s="13" t="str">
        <f>Raw_Data!S2348</f>
        <v>Low</v>
      </c>
      <c r="V2348" s="13" t="str">
        <f>Raw_Data!T2348</f>
        <v>In Progress</v>
      </c>
    </row>
    <row r="2349" spans="1:22" x14ac:dyDescent="0.3">
      <c r="A2349" s="13" t="str">
        <f>Raw_Data!A2349</f>
        <v>EMP008</v>
      </c>
      <c r="B2349" s="13" t="str">
        <f>Raw_Data!B2349</f>
        <v>Ishita Roy</v>
      </c>
      <c r="C2349" s="13" t="str">
        <f>Raw_Data!C2349</f>
        <v>Finance</v>
      </c>
      <c r="D2349" s="13" t="str">
        <f>Raw_Data!D2349</f>
        <v>Finance Executive</v>
      </c>
      <c r="E2349" s="13" t="str">
        <f>Raw_Data!E2349</f>
        <v>Kolkata</v>
      </c>
      <c r="F2349" s="13" t="str">
        <f>Raw_Data!F2349</f>
        <v>Neha Sen</v>
      </c>
      <c r="G2349" s="14">
        <f>DATE(VALUE(RIGHT(Raw_Data!G2349,4)),VALUE(MID(Raw_Data!G2349,4,2)),VALUE(LEFT(Raw_Data!G2349,2)))</f>
        <v>46249</v>
      </c>
      <c r="H2349" s="13" t="str">
        <f t="shared" si="144"/>
        <v>Aug-2026</v>
      </c>
      <c r="I2349" s="13" t="str">
        <f t="shared" si="145"/>
        <v>Sat</v>
      </c>
      <c r="J2349" s="13" t="str">
        <f>Raw_Data!H2349</f>
        <v>Present</v>
      </c>
      <c r="K2349" s="15">
        <f>IF(Raw_Data!I2349="","",TIMEVALUE(Raw_Data!I2349))</f>
        <v>0.3840277777777778</v>
      </c>
      <c r="L2349" s="15">
        <f>IF(Raw_Data!J2349="","",TIMEVALUE(Raw_Data!J2349))</f>
        <v>0.68819444444444444</v>
      </c>
      <c r="M2349" s="13">
        <f>Raw_Data!K2349</f>
        <v>7.31</v>
      </c>
      <c r="N2349" s="13">
        <f>Raw_Data!L2349</f>
        <v>16</v>
      </c>
      <c r="O2349" s="13">
        <f>Raw_Data!M2349</f>
        <v>15</v>
      </c>
      <c r="P2349" s="13">
        <f t="shared" si="146"/>
        <v>1</v>
      </c>
      <c r="Q2349" s="13">
        <f>Raw_Data!O2349</f>
        <v>16</v>
      </c>
      <c r="R2349" s="16">
        <f t="shared" si="147"/>
        <v>93.75</v>
      </c>
      <c r="S2349" s="16">
        <f>Raw_Data!Q2349</f>
        <v>93.8</v>
      </c>
      <c r="T2349" s="17">
        <f>Raw_Data!R2349</f>
        <v>0</v>
      </c>
      <c r="U2349" s="13" t="str">
        <f>Raw_Data!S2349</f>
        <v>Low</v>
      </c>
      <c r="V2349" s="13" t="str">
        <f>Raw_Data!T2349</f>
        <v>In Progress</v>
      </c>
    </row>
    <row r="2350" spans="1:22" x14ac:dyDescent="0.3">
      <c r="A2350" s="13" t="str">
        <f>Raw_Data!A2350</f>
        <v>EMP009</v>
      </c>
      <c r="B2350" s="13" t="str">
        <f>Raw_Data!B2350</f>
        <v>Arjun Nair</v>
      </c>
      <c r="C2350" s="13" t="str">
        <f>Raw_Data!C2350</f>
        <v>Sales</v>
      </c>
      <c r="D2350" s="13" t="str">
        <f>Raw_Data!D2350</f>
        <v>Sales Executive</v>
      </c>
      <c r="E2350" s="13" t="str">
        <f>Raw_Data!E2350</f>
        <v>Kolkata</v>
      </c>
      <c r="F2350" s="13" t="str">
        <f>Raw_Data!F2350</f>
        <v>Sourav Das</v>
      </c>
      <c r="G2350" s="14">
        <f>DATE(VALUE(RIGHT(Raw_Data!G2350,4)),VALUE(MID(Raw_Data!G2350,4,2)),VALUE(LEFT(Raw_Data!G2350,2)))</f>
        <v>46249</v>
      </c>
      <c r="H2350" s="13" t="str">
        <f t="shared" si="144"/>
        <v>Aug-2026</v>
      </c>
      <c r="I2350" s="13" t="str">
        <f t="shared" si="145"/>
        <v>Sat</v>
      </c>
      <c r="J2350" s="13" t="str">
        <f>Raw_Data!H2350</f>
        <v>Present</v>
      </c>
      <c r="K2350" s="15">
        <f>IF(Raw_Data!I2350="","",TIMEVALUE(Raw_Data!I2350))</f>
        <v>0.41666666666666669</v>
      </c>
      <c r="L2350" s="15">
        <f>IF(Raw_Data!J2350="","",TIMEVALUE(Raw_Data!J2350))</f>
        <v>0.77708333333333335</v>
      </c>
      <c r="M2350" s="13">
        <f>Raw_Data!K2350</f>
        <v>8.65</v>
      </c>
      <c r="N2350" s="13">
        <f>Raw_Data!L2350</f>
        <v>24</v>
      </c>
      <c r="O2350" s="13">
        <f>Raw_Data!M2350</f>
        <v>17</v>
      </c>
      <c r="P2350" s="13">
        <f t="shared" si="146"/>
        <v>7</v>
      </c>
      <c r="Q2350" s="13">
        <f>Raw_Data!O2350</f>
        <v>24</v>
      </c>
      <c r="R2350" s="16">
        <f t="shared" si="147"/>
        <v>70.833333333333343</v>
      </c>
      <c r="S2350" s="16">
        <f>Raw_Data!Q2350</f>
        <v>70.8</v>
      </c>
      <c r="T2350" s="17">
        <f>Raw_Data!R2350</f>
        <v>0.65</v>
      </c>
      <c r="U2350" s="13" t="str">
        <f>Raw_Data!S2350</f>
        <v>Medium</v>
      </c>
      <c r="V2350" s="13" t="str">
        <f>Raw_Data!T2350</f>
        <v>Pending</v>
      </c>
    </row>
    <row r="2351" spans="1:22" x14ac:dyDescent="0.3">
      <c r="A2351" s="13" t="str">
        <f>Raw_Data!A2351</f>
        <v>EMP010</v>
      </c>
      <c r="B2351" s="13" t="str">
        <f>Raw_Data!B2351</f>
        <v>Meera Kapoor</v>
      </c>
      <c r="C2351" s="13" t="str">
        <f>Raw_Data!C2351</f>
        <v>Sales</v>
      </c>
      <c r="D2351" s="13" t="str">
        <f>Raw_Data!D2351</f>
        <v>Sales Executive</v>
      </c>
      <c r="E2351" s="13" t="str">
        <f>Raw_Data!E2351</f>
        <v>Kolkata</v>
      </c>
      <c r="F2351" s="13" t="str">
        <f>Raw_Data!F2351</f>
        <v>Sourav Das</v>
      </c>
      <c r="G2351" s="14">
        <f>DATE(VALUE(RIGHT(Raw_Data!G2351,4)),VALUE(MID(Raw_Data!G2351,4,2)),VALUE(LEFT(Raw_Data!G2351,2)))</f>
        <v>46249</v>
      </c>
      <c r="H2351" s="13" t="str">
        <f t="shared" si="144"/>
        <v>Aug-2026</v>
      </c>
      <c r="I2351" s="13" t="str">
        <f t="shared" si="145"/>
        <v>Sat</v>
      </c>
      <c r="J2351" s="13" t="str">
        <f>Raw_Data!H2351</f>
        <v>Present</v>
      </c>
      <c r="K2351" s="15">
        <f>IF(Raw_Data!I2351="","",TIMEVALUE(Raw_Data!I2351))</f>
        <v>0.38124999999999998</v>
      </c>
      <c r="L2351" s="15">
        <f>IF(Raw_Data!J2351="","",TIMEVALUE(Raw_Data!J2351))</f>
        <v>0.70972222222222225</v>
      </c>
      <c r="M2351" s="13">
        <f>Raw_Data!K2351</f>
        <v>7.89</v>
      </c>
      <c r="N2351" s="13">
        <f>Raw_Data!L2351</f>
        <v>20</v>
      </c>
      <c r="O2351" s="13">
        <f>Raw_Data!M2351</f>
        <v>20</v>
      </c>
      <c r="P2351" s="13">
        <f t="shared" si="146"/>
        <v>0</v>
      </c>
      <c r="Q2351" s="13">
        <f>Raw_Data!O2351</f>
        <v>20</v>
      </c>
      <c r="R2351" s="16">
        <f t="shared" si="147"/>
        <v>100</v>
      </c>
      <c r="S2351" s="16">
        <f>Raw_Data!Q2351</f>
        <v>100</v>
      </c>
      <c r="T2351" s="17">
        <f>Raw_Data!R2351</f>
        <v>0</v>
      </c>
      <c r="U2351" s="13" t="str">
        <f>Raw_Data!S2351</f>
        <v>Low</v>
      </c>
      <c r="V2351" s="13" t="str">
        <f>Raw_Data!T2351</f>
        <v>Closed</v>
      </c>
    </row>
    <row r="2352" spans="1:22" x14ac:dyDescent="0.3">
      <c r="A2352" s="13" t="str">
        <f>Raw_Data!A2352</f>
        <v>EMP011</v>
      </c>
      <c r="B2352" s="13" t="str">
        <f>Raw_Data!B2352</f>
        <v>Karan Malhotra</v>
      </c>
      <c r="C2352" s="13" t="str">
        <f>Raw_Data!C2352</f>
        <v>Sales</v>
      </c>
      <c r="D2352" s="13" t="str">
        <f>Raw_Data!D2352</f>
        <v>Senior Executive</v>
      </c>
      <c r="E2352" s="13" t="str">
        <f>Raw_Data!E2352</f>
        <v>Kolkata</v>
      </c>
      <c r="F2352" s="13" t="str">
        <f>Raw_Data!F2352</f>
        <v>Sourav Das</v>
      </c>
      <c r="G2352" s="14">
        <f>DATE(VALUE(RIGHT(Raw_Data!G2352,4)),VALUE(MID(Raw_Data!G2352,4,2)),VALUE(LEFT(Raw_Data!G2352,2)))</f>
        <v>46249</v>
      </c>
      <c r="H2352" s="13" t="str">
        <f t="shared" si="144"/>
        <v>Aug-2026</v>
      </c>
      <c r="I2352" s="13" t="str">
        <f t="shared" si="145"/>
        <v>Sat</v>
      </c>
      <c r="J2352" s="13" t="str">
        <f>Raw_Data!H2352</f>
        <v>Half Day</v>
      </c>
      <c r="K2352" s="15">
        <f>IF(Raw_Data!I2352="","",TIMEVALUE(Raw_Data!I2352))</f>
        <v>0.4201388888888889</v>
      </c>
      <c r="L2352" s="15">
        <f>IF(Raw_Data!J2352="","",TIMEVALUE(Raw_Data!J2352))</f>
        <v>0.59097222222222223</v>
      </c>
      <c r="M2352" s="13">
        <f>Raw_Data!K2352</f>
        <v>4.0999999999999996</v>
      </c>
      <c r="N2352" s="13">
        <f>Raw_Data!L2352</f>
        <v>17</v>
      </c>
      <c r="O2352" s="13">
        <f>Raw_Data!M2352</f>
        <v>14</v>
      </c>
      <c r="P2352" s="13">
        <f t="shared" si="146"/>
        <v>3</v>
      </c>
      <c r="Q2352" s="13">
        <f>Raw_Data!O2352</f>
        <v>17</v>
      </c>
      <c r="R2352" s="16">
        <f t="shared" si="147"/>
        <v>82.35294117647058</v>
      </c>
      <c r="S2352" s="16">
        <f>Raw_Data!Q2352</f>
        <v>82.4</v>
      </c>
      <c r="T2352" s="17">
        <f>Raw_Data!R2352</f>
        <v>0</v>
      </c>
      <c r="U2352" s="13" t="str">
        <f>Raw_Data!S2352</f>
        <v>Medium</v>
      </c>
      <c r="V2352" s="13" t="str">
        <f>Raw_Data!T2352</f>
        <v>In Progress</v>
      </c>
    </row>
    <row r="2353" spans="1:22" x14ac:dyDescent="0.3">
      <c r="A2353" s="13" t="str">
        <f>Raw_Data!A2353</f>
        <v>EMP012</v>
      </c>
      <c r="B2353" s="13" t="str">
        <f>Raw_Data!B2353</f>
        <v>Tanya Bose</v>
      </c>
      <c r="C2353" s="13" t="str">
        <f>Raw_Data!C2353</f>
        <v>HR</v>
      </c>
      <c r="D2353" s="13" t="str">
        <f>Raw_Data!D2353</f>
        <v>HR Executive</v>
      </c>
      <c r="E2353" s="13" t="str">
        <f>Raw_Data!E2353</f>
        <v>Kolkata</v>
      </c>
      <c r="F2353" s="13" t="str">
        <f>Raw_Data!F2353</f>
        <v>Ritu Ghosh</v>
      </c>
      <c r="G2353" s="14">
        <f>DATE(VALUE(RIGHT(Raw_Data!G2353,4)),VALUE(MID(Raw_Data!G2353,4,2)),VALUE(LEFT(Raw_Data!G2353,2)))</f>
        <v>46249</v>
      </c>
      <c r="H2353" s="13" t="str">
        <f t="shared" si="144"/>
        <v>Aug-2026</v>
      </c>
      <c r="I2353" s="13" t="str">
        <f t="shared" si="145"/>
        <v>Sat</v>
      </c>
      <c r="J2353" s="13" t="str">
        <f>Raw_Data!H2353</f>
        <v>Present</v>
      </c>
      <c r="K2353" s="15">
        <f>IF(Raw_Data!I2353="","",TIMEVALUE(Raw_Data!I2353))</f>
        <v>0.42291666666666666</v>
      </c>
      <c r="L2353" s="15">
        <f>IF(Raw_Data!J2353="","",TIMEVALUE(Raw_Data!J2353))</f>
        <v>0.80555555555555558</v>
      </c>
      <c r="M2353" s="13">
        <f>Raw_Data!K2353</f>
        <v>9.19</v>
      </c>
      <c r="N2353" s="13">
        <f>Raw_Data!L2353</f>
        <v>12</v>
      </c>
      <c r="O2353" s="13">
        <f>Raw_Data!M2353</f>
        <v>11</v>
      </c>
      <c r="P2353" s="13">
        <f t="shared" si="146"/>
        <v>1</v>
      </c>
      <c r="Q2353" s="13">
        <f>Raw_Data!O2353</f>
        <v>12</v>
      </c>
      <c r="R2353" s="16">
        <f t="shared" si="147"/>
        <v>91.666666666666657</v>
      </c>
      <c r="S2353" s="16">
        <f>Raw_Data!Q2353</f>
        <v>91.7</v>
      </c>
      <c r="T2353" s="17">
        <f>Raw_Data!R2353</f>
        <v>1.19</v>
      </c>
      <c r="U2353" s="13" t="str">
        <f>Raw_Data!S2353</f>
        <v>Medium</v>
      </c>
      <c r="V2353" s="13" t="str">
        <f>Raw_Data!T2353</f>
        <v>In Progress</v>
      </c>
    </row>
    <row r="2354" spans="1:22" x14ac:dyDescent="0.3">
      <c r="A2354" s="13" t="str">
        <f>Raw_Data!A2354</f>
        <v>EMP013</v>
      </c>
      <c r="B2354" s="13" t="str">
        <f>Raw_Data!B2354</f>
        <v>Aditya Jain</v>
      </c>
      <c r="C2354" s="13" t="str">
        <f>Raw_Data!C2354</f>
        <v>Customer Support</v>
      </c>
      <c r="D2354" s="13" t="str">
        <f>Raw_Data!D2354</f>
        <v>Support Executive</v>
      </c>
      <c r="E2354" s="13" t="str">
        <f>Raw_Data!E2354</f>
        <v>Kolkata</v>
      </c>
      <c r="F2354" s="13" t="str">
        <f>Raw_Data!F2354</f>
        <v>Ritu Ghosh</v>
      </c>
      <c r="G2354" s="14">
        <f>DATE(VALUE(RIGHT(Raw_Data!G2354,4)),VALUE(MID(Raw_Data!G2354,4,2)),VALUE(LEFT(Raw_Data!G2354,2)))</f>
        <v>46249</v>
      </c>
      <c r="H2354" s="13" t="str">
        <f t="shared" si="144"/>
        <v>Aug-2026</v>
      </c>
      <c r="I2354" s="13" t="str">
        <f t="shared" si="145"/>
        <v>Sat</v>
      </c>
      <c r="J2354" s="13" t="str">
        <f>Raw_Data!H2354</f>
        <v>Present</v>
      </c>
      <c r="K2354" s="15">
        <f>IF(Raw_Data!I2354="","",TIMEVALUE(Raw_Data!I2354))</f>
        <v>0.41805555555555557</v>
      </c>
      <c r="L2354" s="15">
        <f>IF(Raw_Data!J2354="","",TIMEVALUE(Raw_Data!J2354))</f>
        <v>0.80625000000000002</v>
      </c>
      <c r="M2354" s="13">
        <f>Raw_Data!K2354</f>
        <v>9.33</v>
      </c>
      <c r="N2354" s="13">
        <f>Raw_Data!L2354</f>
        <v>26</v>
      </c>
      <c r="O2354" s="13">
        <f>Raw_Data!M2354</f>
        <v>21</v>
      </c>
      <c r="P2354" s="13">
        <f t="shared" si="146"/>
        <v>5</v>
      </c>
      <c r="Q2354" s="13">
        <f>Raw_Data!O2354</f>
        <v>26</v>
      </c>
      <c r="R2354" s="16">
        <f t="shared" si="147"/>
        <v>80.769230769230774</v>
      </c>
      <c r="S2354" s="16">
        <f>Raw_Data!Q2354</f>
        <v>80.8</v>
      </c>
      <c r="T2354" s="17">
        <f>Raw_Data!R2354</f>
        <v>1.33</v>
      </c>
      <c r="U2354" s="13" t="str">
        <f>Raw_Data!S2354</f>
        <v>Medium</v>
      </c>
      <c r="V2354" s="13" t="str">
        <f>Raw_Data!T2354</f>
        <v>Pending</v>
      </c>
    </row>
    <row r="2355" spans="1:22" x14ac:dyDescent="0.3">
      <c r="A2355" s="13" t="str">
        <f>Raw_Data!A2355</f>
        <v>EMP014</v>
      </c>
      <c r="B2355" s="13" t="str">
        <f>Raw_Data!B2355</f>
        <v>Neha Agarwal</v>
      </c>
      <c r="C2355" s="13" t="str">
        <f>Raw_Data!C2355</f>
        <v>Customer Support</v>
      </c>
      <c r="D2355" s="13" t="str">
        <f>Raw_Data!D2355</f>
        <v>Support Executive</v>
      </c>
      <c r="E2355" s="13" t="str">
        <f>Raw_Data!E2355</f>
        <v>Kolkata</v>
      </c>
      <c r="F2355" s="13" t="str">
        <f>Raw_Data!F2355</f>
        <v>Ritu Ghosh</v>
      </c>
      <c r="G2355" s="14">
        <f>DATE(VALUE(RIGHT(Raw_Data!G2355,4)),VALUE(MID(Raw_Data!G2355,4,2)),VALUE(LEFT(Raw_Data!G2355,2)))</f>
        <v>46249</v>
      </c>
      <c r="H2355" s="13" t="str">
        <f t="shared" si="144"/>
        <v>Aug-2026</v>
      </c>
      <c r="I2355" s="13" t="str">
        <f t="shared" si="145"/>
        <v>Sat</v>
      </c>
      <c r="J2355" s="13" t="str">
        <f>Raw_Data!H2355</f>
        <v>Leave</v>
      </c>
      <c r="K2355" s="15" t="str">
        <f>IF(Raw_Data!I2355="","",TIMEVALUE(Raw_Data!I2355))</f>
        <v/>
      </c>
      <c r="L2355" s="15" t="str">
        <f>IF(Raw_Data!J2355="","",TIMEVALUE(Raw_Data!J2355))</f>
        <v/>
      </c>
      <c r="M2355" s="13">
        <f>Raw_Data!K2355</f>
        <v>0</v>
      </c>
      <c r="N2355" s="13">
        <f>Raw_Data!L2355</f>
        <v>0</v>
      </c>
      <c r="O2355" s="13">
        <f>Raw_Data!M2355</f>
        <v>0</v>
      </c>
      <c r="P2355" s="13">
        <f t="shared" si="146"/>
        <v>0</v>
      </c>
      <c r="Q2355" s="13">
        <f>Raw_Data!O2355</f>
        <v>0</v>
      </c>
      <c r="R2355" s="16">
        <f t="shared" si="147"/>
        <v>0</v>
      </c>
      <c r="S2355" s="16">
        <f>Raw_Data!Q2355</f>
        <v>0</v>
      </c>
      <c r="T2355" s="17">
        <f>Raw_Data!R2355</f>
        <v>0</v>
      </c>
      <c r="U2355" s="13" t="str">
        <f>Raw_Data!S2355</f>
        <v>Low</v>
      </c>
      <c r="V2355" s="13" t="str">
        <f>Raw_Data!T2355</f>
        <v>Closed</v>
      </c>
    </row>
    <row r="2356" spans="1:22" x14ac:dyDescent="0.3">
      <c r="A2356" s="13" t="str">
        <f>Raw_Data!A2356</f>
        <v>EMP015</v>
      </c>
      <c r="B2356" s="13" t="str">
        <f>Raw_Data!B2356</f>
        <v>Siddharth Roy</v>
      </c>
      <c r="C2356" s="13" t="str">
        <f>Raw_Data!C2356</f>
        <v>Customer Support</v>
      </c>
      <c r="D2356" s="13" t="str">
        <f>Raw_Data!D2356</f>
        <v>Senior Executive</v>
      </c>
      <c r="E2356" s="13" t="str">
        <f>Raw_Data!E2356</f>
        <v>Kolkata</v>
      </c>
      <c r="F2356" s="13" t="str">
        <f>Raw_Data!F2356</f>
        <v>Ritu Ghosh</v>
      </c>
      <c r="G2356" s="14">
        <f>DATE(VALUE(RIGHT(Raw_Data!G2356,4)),VALUE(MID(Raw_Data!G2356,4,2)),VALUE(LEFT(Raw_Data!G2356,2)))</f>
        <v>46249</v>
      </c>
      <c r="H2356" s="13" t="str">
        <f t="shared" si="144"/>
        <v>Aug-2026</v>
      </c>
      <c r="I2356" s="13" t="str">
        <f t="shared" si="145"/>
        <v>Sat</v>
      </c>
      <c r="J2356" s="13" t="str">
        <f>Raw_Data!H2356</f>
        <v>Present</v>
      </c>
      <c r="K2356" s="15">
        <f>IF(Raw_Data!I2356="","",TIMEVALUE(Raw_Data!I2356))</f>
        <v>0.38750000000000001</v>
      </c>
      <c r="L2356" s="15">
        <f>IF(Raw_Data!J2356="","",TIMEVALUE(Raw_Data!J2356))</f>
        <v>0.69791666666666663</v>
      </c>
      <c r="M2356" s="13">
        <f>Raw_Data!K2356</f>
        <v>7.45</v>
      </c>
      <c r="N2356" s="13">
        <f>Raw_Data!L2356</f>
        <v>33</v>
      </c>
      <c r="O2356" s="13">
        <f>Raw_Data!M2356</f>
        <v>23</v>
      </c>
      <c r="P2356" s="13">
        <f t="shared" si="146"/>
        <v>10</v>
      </c>
      <c r="Q2356" s="13">
        <f>Raw_Data!O2356</f>
        <v>33</v>
      </c>
      <c r="R2356" s="16">
        <f t="shared" si="147"/>
        <v>69.696969696969703</v>
      </c>
      <c r="S2356" s="16">
        <f>Raw_Data!Q2356</f>
        <v>69.7</v>
      </c>
      <c r="T2356" s="17">
        <f>Raw_Data!R2356</f>
        <v>0</v>
      </c>
      <c r="U2356" s="13" t="str">
        <f>Raw_Data!S2356</f>
        <v>Medium</v>
      </c>
      <c r="V2356" s="13" t="str">
        <f>Raw_Data!T2356</f>
        <v>Backlog</v>
      </c>
    </row>
    <row r="2357" spans="1:22" x14ac:dyDescent="0.3">
      <c r="A2357" s="13" t="str">
        <f>Raw_Data!A2357</f>
        <v>EMP016</v>
      </c>
      <c r="B2357" s="13" t="str">
        <f>Raw_Data!B2357</f>
        <v>Pooja Saha</v>
      </c>
      <c r="C2357" s="13" t="str">
        <f>Raw_Data!C2357</f>
        <v>Operations</v>
      </c>
      <c r="D2357" s="13" t="str">
        <f>Raw_Data!D2357</f>
        <v>Process Executive</v>
      </c>
      <c r="E2357" s="13" t="str">
        <f>Raw_Data!E2357</f>
        <v>Durgapur</v>
      </c>
      <c r="F2357" s="13" t="str">
        <f>Raw_Data!F2357</f>
        <v>Amit Roy</v>
      </c>
      <c r="G2357" s="14">
        <f>DATE(VALUE(RIGHT(Raw_Data!G2357,4)),VALUE(MID(Raw_Data!G2357,4,2)),VALUE(LEFT(Raw_Data!G2357,2)))</f>
        <v>46249</v>
      </c>
      <c r="H2357" s="13" t="str">
        <f t="shared" si="144"/>
        <v>Aug-2026</v>
      </c>
      <c r="I2357" s="13" t="str">
        <f t="shared" si="145"/>
        <v>Sat</v>
      </c>
      <c r="J2357" s="13" t="str">
        <f>Raw_Data!H2357</f>
        <v>Present</v>
      </c>
      <c r="K2357" s="15">
        <f>IF(Raw_Data!I2357="","",TIMEVALUE(Raw_Data!I2357))</f>
        <v>0.37847222222222221</v>
      </c>
      <c r="L2357" s="15">
        <f>IF(Raw_Data!J2357="","",TIMEVALUE(Raw_Data!J2357))</f>
        <v>0.76736111111111116</v>
      </c>
      <c r="M2357" s="13">
        <f>Raw_Data!K2357</f>
        <v>9.34</v>
      </c>
      <c r="N2357" s="13">
        <f>Raw_Data!L2357</f>
        <v>31</v>
      </c>
      <c r="O2357" s="13">
        <f>Raw_Data!M2357</f>
        <v>31</v>
      </c>
      <c r="P2357" s="13">
        <f t="shared" si="146"/>
        <v>0</v>
      </c>
      <c r="Q2357" s="13">
        <f>Raw_Data!O2357</f>
        <v>31</v>
      </c>
      <c r="R2357" s="16">
        <f t="shared" si="147"/>
        <v>100</v>
      </c>
      <c r="S2357" s="16">
        <f>Raw_Data!Q2357</f>
        <v>100</v>
      </c>
      <c r="T2357" s="17">
        <f>Raw_Data!R2357</f>
        <v>1.34</v>
      </c>
      <c r="U2357" s="13" t="str">
        <f>Raw_Data!S2357</f>
        <v>Low</v>
      </c>
      <c r="V2357" s="13" t="str">
        <f>Raw_Data!T2357</f>
        <v>Closed</v>
      </c>
    </row>
    <row r="2358" spans="1:22" x14ac:dyDescent="0.3">
      <c r="A2358" s="13" t="str">
        <f>Raw_Data!A2358</f>
        <v>EMP017</v>
      </c>
      <c r="B2358" s="13" t="str">
        <f>Raw_Data!B2358</f>
        <v>Abhishek Paul</v>
      </c>
      <c r="C2358" s="13" t="str">
        <f>Raw_Data!C2358</f>
        <v>Operations</v>
      </c>
      <c r="D2358" s="13" t="str">
        <f>Raw_Data!D2358</f>
        <v>Process Executive</v>
      </c>
      <c r="E2358" s="13" t="str">
        <f>Raw_Data!E2358</f>
        <v>Durgapur</v>
      </c>
      <c r="F2358" s="13" t="str">
        <f>Raw_Data!F2358</f>
        <v>Amit Roy</v>
      </c>
      <c r="G2358" s="14">
        <f>DATE(VALUE(RIGHT(Raw_Data!G2358,4)),VALUE(MID(Raw_Data!G2358,4,2)),VALUE(LEFT(Raw_Data!G2358,2)))</f>
        <v>46249</v>
      </c>
      <c r="H2358" s="13" t="str">
        <f t="shared" si="144"/>
        <v>Aug-2026</v>
      </c>
      <c r="I2358" s="13" t="str">
        <f t="shared" si="145"/>
        <v>Sat</v>
      </c>
      <c r="J2358" s="13" t="str">
        <f>Raw_Data!H2358</f>
        <v>Present</v>
      </c>
      <c r="K2358" s="15">
        <f>IF(Raw_Data!I2358="","",TIMEVALUE(Raw_Data!I2358))</f>
        <v>0.3840277777777778</v>
      </c>
      <c r="L2358" s="15">
        <f>IF(Raw_Data!J2358="","",TIMEVALUE(Raw_Data!J2358))</f>
        <v>0.72430555555555554</v>
      </c>
      <c r="M2358" s="13">
        <f>Raw_Data!K2358</f>
        <v>8.17</v>
      </c>
      <c r="N2358" s="13">
        <f>Raw_Data!L2358</f>
        <v>30</v>
      </c>
      <c r="O2358" s="13">
        <f>Raw_Data!M2358</f>
        <v>27</v>
      </c>
      <c r="P2358" s="13">
        <f t="shared" si="146"/>
        <v>3</v>
      </c>
      <c r="Q2358" s="13">
        <f>Raw_Data!O2358</f>
        <v>30</v>
      </c>
      <c r="R2358" s="16">
        <f t="shared" si="147"/>
        <v>90</v>
      </c>
      <c r="S2358" s="16">
        <f>Raw_Data!Q2358</f>
        <v>90</v>
      </c>
      <c r="T2358" s="17">
        <f>Raw_Data!R2358</f>
        <v>0.17</v>
      </c>
      <c r="U2358" s="13" t="str">
        <f>Raw_Data!S2358</f>
        <v>High</v>
      </c>
      <c r="V2358" s="13" t="str">
        <f>Raw_Data!T2358</f>
        <v>In Progress</v>
      </c>
    </row>
    <row r="2359" spans="1:22" x14ac:dyDescent="0.3">
      <c r="A2359" s="13" t="str">
        <f>Raw_Data!A2359</f>
        <v>EMP018</v>
      </c>
      <c r="B2359" s="13" t="str">
        <f>Raw_Data!B2359</f>
        <v>Nandini Ghosh</v>
      </c>
      <c r="C2359" s="13" t="str">
        <f>Raw_Data!C2359</f>
        <v>Finance</v>
      </c>
      <c r="D2359" s="13" t="str">
        <f>Raw_Data!D2359</f>
        <v>Finance Executive</v>
      </c>
      <c r="E2359" s="13" t="str">
        <f>Raw_Data!E2359</f>
        <v>Durgapur</v>
      </c>
      <c r="F2359" s="13" t="str">
        <f>Raw_Data!F2359</f>
        <v>Neha Sen</v>
      </c>
      <c r="G2359" s="14">
        <f>DATE(VALUE(RIGHT(Raw_Data!G2359,4)),VALUE(MID(Raw_Data!G2359,4,2)),VALUE(LEFT(Raw_Data!G2359,2)))</f>
        <v>46249</v>
      </c>
      <c r="H2359" s="13" t="str">
        <f t="shared" si="144"/>
        <v>Aug-2026</v>
      </c>
      <c r="I2359" s="13" t="str">
        <f t="shared" si="145"/>
        <v>Sat</v>
      </c>
      <c r="J2359" s="13" t="str">
        <f>Raw_Data!H2359</f>
        <v>Present</v>
      </c>
      <c r="K2359" s="15">
        <f>IF(Raw_Data!I2359="","",TIMEVALUE(Raw_Data!I2359))</f>
        <v>0.38680555555555557</v>
      </c>
      <c r="L2359" s="15">
        <f>IF(Raw_Data!J2359="","",TIMEVALUE(Raw_Data!J2359))</f>
        <v>0.73402777777777772</v>
      </c>
      <c r="M2359" s="13">
        <f>Raw_Data!K2359</f>
        <v>8.34</v>
      </c>
      <c r="N2359" s="13">
        <f>Raw_Data!L2359</f>
        <v>13</v>
      </c>
      <c r="O2359" s="13">
        <f>Raw_Data!M2359</f>
        <v>12</v>
      </c>
      <c r="P2359" s="13">
        <f t="shared" si="146"/>
        <v>1</v>
      </c>
      <c r="Q2359" s="13">
        <f>Raw_Data!O2359</f>
        <v>13</v>
      </c>
      <c r="R2359" s="16">
        <f t="shared" si="147"/>
        <v>92.307692307692307</v>
      </c>
      <c r="S2359" s="16">
        <f>Raw_Data!Q2359</f>
        <v>92.3</v>
      </c>
      <c r="T2359" s="17">
        <f>Raw_Data!R2359</f>
        <v>0.34</v>
      </c>
      <c r="U2359" s="13" t="str">
        <f>Raw_Data!S2359</f>
        <v>Critical</v>
      </c>
      <c r="V2359" s="13" t="str">
        <f>Raw_Data!T2359</f>
        <v>In Progress</v>
      </c>
    </row>
    <row r="2360" spans="1:22" x14ac:dyDescent="0.3">
      <c r="A2360" s="13" t="str">
        <f>Raw_Data!A2360</f>
        <v>EMP019</v>
      </c>
      <c r="B2360" s="13" t="str">
        <f>Raw_Data!B2360</f>
        <v>Manish Kumar</v>
      </c>
      <c r="C2360" s="13" t="str">
        <f>Raw_Data!C2360</f>
        <v>Sales</v>
      </c>
      <c r="D2360" s="13" t="str">
        <f>Raw_Data!D2360</f>
        <v>Sales Executive</v>
      </c>
      <c r="E2360" s="13" t="str">
        <f>Raw_Data!E2360</f>
        <v>Durgapur</v>
      </c>
      <c r="F2360" s="13" t="str">
        <f>Raw_Data!F2360</f>
        <v>Sourav Das</v>
      </c>
      <c r="G2360" s="14">
        <f>DATE(VALUE(RIGHT(Raw_Data!G2360,4)),VALUE(MID(Raw_Data!G2360,4,2)),VALUE(LEFT(Raw_Data!G2360,2)))</f>
        <v>46249</v>
      </c>
      <c r="H2360" s="13" t="str">
        <f t="shared" si="144"/>
        <v>Aug-2026</v>
      </c>
      <c r="I2360" s="13" t="str">
        <f t="shared" si="145"/>
        <v>Sat</v>
      </c>
      <c r="J2360" s="13" t="str">
        <f>Raw_Data!H2360</f>
        <v>Present</v>
      </c>
      <c r="K2360" s="15">
        <f>IF(Raw_Data!I2360="","",TIMEVALUE(Raw_Data!I2360))</f>
        <v>0.4201388888888889</v>
      </c>
      <c r="L2360" s="15">
        <f>IF(Raw_Data!J2360="","",TIMEVALUE(Raw_Data!J2360))</f>
        <v>0.79513888888888884</v>
      </c>
      <c r="M2360" s="13">
        <f>Raw_Data!K2360</f>
        <v>9</v>
      </c>
      <c r="N2360" s="13">
        <f>Raw_Data!L2360</f>
        <v>21</v>
      </c>
      <c r="O2360" s="13">
        <f>Raw_Data!M2360</f>
        <v>17</v>
      </c>
      <c r="P2360" s="13">
        <f t="shared" si="146"/>
        <v>4</v>
      </c>
      <c r="Q2360" s="13">
        <f>Raw_Data!O2360</f>
        <v>21</v>
      </c>
      <c r="R2360" s="16">
        <f t="shared" si="147"/>
        <v>80.952380952380949</v>
      </c>
      <c r="S2360" s="16">
        <f>Raw_Data!Q2360</f>
        <v>81</v>
      </c>
      <c r="T2360" s="17">
        <f>Raw_Data!R2360</f>
        <v>1</v>
      </c>
      <c r="U2360" s="13" t="str">
        <f>Raw_Data!S2360</f>
        <v>High</v>
      </c>
      <c r="V2360" s="13" t="str">
        <f>Raw_Data!T2360</f>
        <v>Pending</v>
      </c>
    </row>
    <row r="2361" spans="1:22" x14ac:dyDescent="0.3">
      <c r="A2361" s="13" t="str">
        <f>Raw_Data!A2361</f>
        <v>EMP020</v>
      </c>
      <c r="B2361" s="13" t="str">
        <f>Raw_Data!B2361</f>
        <v>Riya Chatterjee</v>
      </c>
      <c r="C2361" s="13" t="str">
        <f>Raw_Data!C2361</f>
        <v>Customer Support</v>
      </c>
      <c r="D2361" s="13" t="str">
        <f>Raw_Data!D2361</f>
        <v>Support Executive</v>
      </c>
      <c r="E2361" s="13" t="str">
        <f>Raw_Data!E2361</f>
        <v>Durgapur</v>
      </c>
      <c r="F2361" s="13" t="str">
        <f>Raw_Data!F2361</f>
        <v>Ritu Ghosh</v>
      </c>
      <c r="G2361" s="14">
        <f>DATE(VALUE(RIGHT(Raw_Data!G2361,4)),VALUE(MID(Raw_Data!G2361,4,2)),VALUE(LEFT(Raw_Data!G2361,2)))</f>
        <v>46249</v>
      </c>
      <c r="H2361" s="13" t="str">
        <f t="shared" si="144"/>
        <v>Aug-2026</v>
      </c>
      <c r="I2361" s="13" t="str">
        <f t="shared" si="145"/>
        <v>Sat</v>
      </c>
      <c r="J2361" s="13" t="str">
        <f>Raw_Data!H2361</f>
        <v>Present</v>
      </c>
      <c r="K2361" s="15">
        <f>IF(Raw_Data!I2361="","",TIMEVALUE(Raw_Data!I2361))</f>
        <v>0.38194444444444442</v>
      </c>
      <c r="L2361" s="15">
        <f>IF(Raw_Data!J2361="","",TIMEVALUE(Raw_Data!J2361))</f>
        <v>0.74861111111111112</v>
      </c>
      <c r="M2361" s="13">
        <f>Raw_Data!K2361</f>
        <v>8.81</v>
      </c>
      <c r="N2361" s="13">
        <f>Raw_Data!L2361</f>
        <v>24</v>
      </c>
      <c r="O2361" s="13">
        <f>Raw_Data!M2361</f>
        <v>19</v>
      </c>
      <c r="P2361" s="13">
        <f t="shared" si="146"/>
        <v>5</v>
      </c>
      <c r="Q2361" s="13">
        <f>Raw_Data!O2361</f>
        <v>24</v>
      </c>
      <c r="R2361" s="16">
        <f t="shared" si="147"/>
        <v>79.166666666666657</v>
      </c>
      <c r="S2361" s="16">
        <f>Raw_Data!Q2361</f>
        <v>79.2</v>
      </c>
      <c r="T2361" s="17">
        <f>Raw_Data!R2361</f>
        <v>0.81</v>
      </c>
      <c r="U2361" s="13" t="str">
        <f>Raw_Data!S2361</f>
        <v>High</v>
      </c>
      <c r="V2361" s="13" t="str">
        <f>Raw_Data!T2361</f>
        <v>Pending</v>
      </c>
    </row>
    <row r="2362" spans="1:22" x14ac:dyDescent="0.3">
      <c r="A2362" s="13" t="str">
        <f>Raw_Data!A2362</f>
        <v>EMP001</v>
      </c>
      <c r="B2362" s="13" t="str">
        <f>Raw_Data!B2362</f>
        <v>Aarav Sharma</v>
      </c>
      <c r="C2362" s="13" t="str">
        <f>Raw_Data!C2362</f>
        <v>Operations</v>
      </c>
      <c r="D2362" s="13" t="str">
        <f>Raw_Data!D2362</f>
        <v>MIS Executive</v>
      </c>
      <c r="E2362" s="13" t="str">
        <f>Raw_Data!E2362</f>
        <v>Kolkata</v>
      </c>
      <c r="F2362" s="13" t="str">
        <f>Raw_Data!F2362</f>
        <v>Amit Roy</v>
      </c>
      <c r="G2362" s="14">
        <f>DATE(VALUE(RIGHT(Raw_Data!G2362,4)),VALUE(MID(Raw_Data!G2362,4,2)),VALUE(LEFT(Raw_Data!G2362,2)))</f>
        <v>46251</v>
      </c>
      <c r="H2362" s="13" t="str">
        <f t="shared" si="144"/>
        <v>Aug-2026</v>
      </c>
      <c r="I2362" s="13" t="str">
        <f t="shared" si="145"/>
        <v>Mon</v>
      </c>
      <c r="J2362" s="13" t="str">
        <f>Raw_Data!H2362</f>
        <v>Present</v>
      </c>
      <c r="K2362" s="15">
        <f>IF(Raw_Data!I2362="","",TIMEVALUE(Raw_Data!I2362))</f>
        <v>0.38124999999999998</v>
      </c>
      <c r="L2362" s="15">
        <f>IF(Raw_Data!J2362="","",TIMEVALUE(Raw_Data!J2362))</f>
        <v>0.76388888888888884</v>
      </c>
      <c r="M2362" s="13">
        <f>Raw_Data!K2362</f>
        <v>9.19</v>
      </c>
      <c r="N2362" s="13">
        <f>Raw_Data!L2362</f>
        <v>21</v>
      </c>
      <c r="O2362" s="13">
        <f>Raw_Data!M2362</f>
        <v>21</v>
      </c>
      <c r="P2362" s="13">
        <f t="shared" si="146"/>
        <v>0</v>
      </c>
      <c r="Q2362" s="13">
        <f>Raw_Data!O2362</f>
        <v>21</v>
      </c>
      <c r="R2362" s="16">
        <f t="shared" si="147"/>
        <v>100</v>
      </c>
      <c r="S2362" s="16">
        <f>Raw_Data!Q2362</f>
        <v>100</v>
      </c>
      <c r="T2362" s="17">
        <f>Raw_Data!R2362</f>
        <v>1.19</v>
      </c>
      <c r="U2362" s="13" t="str">
        <f>Raw_Data!S2362</f>
        <v>Low</v>
      </c>
      <c r="V2362" s="13" t="str">
        <f>Raw_Data!T2362</f>
        <v>Closed</v>
      </c>
    </row>
    <row r="2363" spans="1:22" x14ac:dyDescent="0.3">
      <c r="A2363" s="13" t="str">
        <f>Raw_Data!A2363</f>
        <v>EMP002</v>
      </c>
      <c r="B2363" s="13" t="str">
        <f>Raw_Data!B2363</f>
        <v>Priya Singh</v>
      </c>
      <c r="C2363" s="13" t="str">
        <f>Raw_Data!C2363</f>
        <v>Operations</v>
      </c>
      <c r="D2363" s="13" t="str">
        <f>Raw_Data!D2363</f>
        <v>Process Executive</v>
      </c>
      <c r="E2363" s="13" t="str">
        <f>Raw_Data!E2363</f>
        <v>Kolkata</v>
      </c>
      <c r="F2363" s="13" t="str">
        <f>Raw_Data!F2363</f>
        <v>Amit Roy</v>
      </c>
      <c r="G2363" s="14">
        <f>DATE(VALUE(RIGHT(Raw_Data!G2363,4)),VALUE(MID(Raw_Data!G2363,4,2)),VALUE(LEFT(Raw_Data!G2363,2)))</f>
        <v>46251</v>
      </c>
      <c r="H2363" s="13" t="str">
        <f t="shared" si="144"/>
        <v>Aug-2026</v>
      </c>
      <c r="I2363" s="13" t="str">
        <f t="shared" si="145"/>
        <v>Mon</v>
      </c>
      <c r="J2363" s="13" t="str">
        <f>Raw_Data!H2363</f>
        <v>Leave</v>
      </c>
      <c r="K2363" s="15" t="str">
        <f>IF(Raw_Data!I2363="","",TIMEVALUE(Raw_Data!I2363))</f>
        <v/>
      </c>
      <c r="L2363" s="15" t="str">
        <f>IF(Raw_Data!J2363="","",TIMEVALUE(Raw_Data!J2363))</f>
        <v/>
      </c>
      <c r="M2363" s="13">
        <f>Raw_Data!K2363</f>
        <v>0</v>
      </c>
      <c r="N2363" s="13">
        <f>Raw_Data!L2363</f>
        <v>0</v>
      </c>
      <c r="O2363" s="13">
        <f>Raw_Data!M2363</f>
        <v>0</v>
      </c>
      <c r="P2363" s="13">
        <f t="shared" si="146"/>
        <v>0</v>
      </c>
      <c r="Q2363" s="13">
        <f>Raw_Data!O2363</f>
        <v>0</v>
      </c>
      <c r="R2363" s="16">
        <f t="shared" si="147"/>
        <v>0</v>
      </c>
      <c r="S2363" s="16">
        <f>Raw_Data!Q2363</f>
        <v>0</v>
      </c>
      <c r="T2363" s="17">
        <f>Raw_Data!R2363</f>
        <v>0</v>
      </c>
      <c r="U2363" s="13" t="str">
        <f>Raw_Data!S2363</f>
        <v>Low</v>
      </c>
      <c r="V2363" s="13" t="str">
        <f>Raw_Data!T2363</f>
        <v>Closed</v>
      </c>
    </row>
    <row r="2364" spans="1:22" x14ac:dyDescent="0.3">
      <c r="A2364" s="13" t="str">
        <f>Raw_Data!A2364</f>
        <v>EMP003</v>
      </c>
      <c r="B2364" s="13" t="str">
        <f>Raw_Data!B2364</f>
        <v>Rahul Verma</v>
      </c>
      <c r="C2364" s="13" t="str">
        <f>Raw_Data!C2364</f>
        <v>Operations</v>
      </c>
      <c r="D2364" s="13" t="str">
        <f>Raw_Data!D2364</f>
        <v>Process Executive</v>
      </c>
      <c r="E2364" s="13" t="str">
        <f>Raw_Data!E2364</f>
        <v>Kolkata</v>
      </c>
      <c r="F2364" s="13" t="str">
        <f>Raw_Data!F2364</f>
        <v>Amit Roy</v>
      </c>
      <c r="G2364" s="14">
        <f>DATE(VALUE(RIGHT(Raw_Data!G2364,4)),VALUE(MID(Raw_Data!G2364,4,2)),VALUE(LEFT(Raw_Data!G2364,2)))</f>
        <v>46251</v>
      </c>
      <c r="H2364" s="13" t="str">
        <f t="shared" si="144"/>
        <v>Aug-2026</v>
      </c>
      <c r="I2364" s="13" t="str">
        <f t="shared" si="145"/>
        <v>Mon</v>
      </c>
      <c r="J2364" s="13" t="str">
        <f>Raw_Data!H2364</f>
        <v>Present</v>
      </c>
      <c r="K2364" s="15">
        <f>IF(Raw_Data!I2364="","",TIMEVALUE(Raw_Data!I2364))</f>
        <v>0.37777777777777777</v>
      </c>
      <c r="L2364" s="15">
        <f>IF(Raw_Data!J2364="","",TIMEVALUE(Raw_Data!J2364))</f>
        <v>0.7680555555555556</v>
      </c>
      <c r="M2364" s="13">
        <f>Raw_Data!K2364</f>
        <v>9.3699999999999992</v>
      </c>
      <c r="N2364" s="13">
        <f>Raw_Data!L2364</f>
        <v>19</v>
      </c>
      <c r="O2364" s="13">
        <f>Raw_Data!M2364</f>
        <v>13</v>
      </c>
      <c r="P2364" s="13">
        <f t="shared" si="146"/>
        <v>6</v>
      </c>
      <c r="Q2364" s="13">
        <f>Raw_Data!O2364</f>
        <v>19</v>
      </c>
      <c r="R2364" s="16">
        <f t="shared" si="147"/>
        <v>68.421052631578945</v>
      </c>
      <c r="S2364" s="16">
        <f>Raw_Data!Q2364</f>
        <v>68.400000000000006</v>
      </c>
      <c r="T2364" s="17">
        <f>Raw_Data!R2364</f>
        <v>1.37</v>
      </c>
      <c r="U2364" s="13" t="str">
        <f>Raw_Data!S2364</f>
        <v>High</v>
      </c>
      <c r="V2364" s="13" t="str">
        <f>Raw_Data!T2364</f>
        <v>Pending</v>
      </c>
    </row>
    <row r="2365" spans="1:22" x14ac:dyDescent="0.3">
      <c r="A2365" s="13" t="str">
        <f>Raw_Data!A2365</f>
        <v>EMP004</v>
      </c>
      <c r="B2365" s="13" t="str">
        <f>Raw_Data!B2365</f>
        <v>Sneha Das</v>
      </c>
      <c r="C2365" s="13" t="str">
        <f>Raw_Data!C2365</f>
        <v>Operations</v>
      </c>
      <c r="D2365" s="13" t="str">
        <f>Raw_Data!D2365</f>
        <v>Senior Executive</v>
      </c>
      <c r="E2365" s="13" t="str">
        <f>Raw_Data!E2365</f>
        <v>Kolkata</v>
      </c>
      <c r="F2365" s="13" t="str">
        <f>Raw_Data!F2365</f>
        <v>Amit Roy</v>
      </c>
      <c r="G2365" s="14">
        <f>DATE(VALUE(RIGHT(Raw_Data!G2365,4)),VALUE(MID(Raw_Data!G2365,4,2)),VALUE(LEFT(Raw_Data!G2365,2)))</f>
        <v>46251</v>
      </c>
      <c r="H2365" s="13" t="str">
        <f t="shared" si="144"/>
        <v>Aug-2026</v>
      </c>
      <c r="I2365" s="13" t="str">
        <f t="shared" si="145"/>
        <v>Mon</v>
      </c>
      <c r="J2365" s="13" t="str">
        <f>Raw_Data!H2365</f>
        <v>Present</v>
      </c>
      <c r="K2365" s="15">
        <f>IF(Raw_Data!I2365="","",TIMEVALUE(Raw_Data!I2365))</f>
        <v>0.42916666666666664</v>
      </c>
      <c r="L2365" s="15">
        <f>IF(Raw_Data!J2365="","",TIMEVALUE(Raw_Data!J2365))</f>
        <v>0.80486111111111114</v>
      </c>
      <c r="M2365" s="13">
        <f>Raw_Data!K2365</f>
        <v>9.0299999999999994</v>
      </c>
      <c r="N2365" s="13">
        <f>Raw_Data!L2365</f>
        <v>21</v>
      </c>
      <c r="O2365" s="13">
        <f>Raw_Data!M2365</f>
        <v>19</v>
      </c>
      <c r="P2365" s="13">
        <f t="shared" si="146"/>
        <v>2</v>
      </c>
      <c r="Q2365" s="13">
        <f>Raw_Data!O2365</f>
        <v>21</v>
      </c>
      <c r="R2365" s="16">
        <f t="shared" si="147"/>
        <v>90.476190476190482</v>
      </c>
      <c r="S2365" s="16">
        <f>Raw_Data!Q2365</f>
        <v>90.5</v>
      </c>
      <c r="T2365" s="17">
        <f>Raw_Data!R2365</f>
        <v>1.03</v>
      </c>
      <c r="U2365" s="13" t="str">
        <f>Raw_Data!S2365</f>
        <v>Low</v>
      </c>
      <c r="V2365" s="13" t="str">
        <f>Raw_Data!T2365</f>
        <v>In Progress</v>
      </c>
    </row>
    <row r="2366" spans="1:22" x14ac:dyDescent="0.3">
      <c r="A2366" s="13" t="str">
        <f>Raw_Data!A2366</f>
        <v>EMP005</v>
      </c>
      <c r="B2366" s="13" t="str">
        <f>Raw_Data!B2366</f>
        <v>Vikram Patel</v>
      </c>
      <c r="C2366" s="13" t="str">
        <f>Raw_Data!C2366</f>
        <v>Operations</v>
      </c>
      <c r="D2366" s="13" t="str">
        <f>Raw_Data!D2366</f>
        <v>Process Executive</v>
      </c>
      <c r="E2366" s="13" t="str">
        <f>Raw_Data!E2366</f>
        <v>Kolkata</v>
      </c>
      <c r="F2366" s="13" t="str">
        <f>Raw_Data!F2366</f>
        <v>Amit Roy</v>
      </c>
      <c r="G2366" s="14">
        <f>DATE(VALUE(RIGHT(Raw_Data!G2366,4)),VALUE(MID(Raw_Data!G2366,4,2)),VALUE(LEFT(Raw_Data!G2366,2)))</f>
        <v>46251</v>
      </c>
      <c r="H2366" s="13" t="str">
        <f t="shared" si="144"/>
        <v>Aug-2026</v>
      </c>
      <c r="I2366" s="13" t="str">
        <f t="shared" si="145"/>
        <v>Mon</v>
      </c>
      <c r="J2366" s="13" t="str">
        <f>Raw_Data!H2366</f>
        <v>Present</v>
      </c>
      <c r="K2366" s="15">
        <f>IF(Raw_Data!I2366="","",TIMEVALUE(Raw_Data!I2366))</f>
        <v>0.38680555555555557</v>
      </c>
      <c r="L2366" s="15">
        <f>IF(Raw_Data!J2366="","",TIMEVALUE(Raw_Data!J2366))</f>
        <v>0.72499999999999998</v>
      </c>
      <c r="M2366" s="13">
        <f>Raw_Data!K2366</f>
        <v>8.1199999999999992</v>
      </c>
      <c r="N2366" s="13">
        <f>Raw_Data!L2366</f>
        <v>20</v>
      </c>
      <c r="O2366" s="13">
        <f>Raw_Data!M2366</f>
        <v>14</v>
      </c>
      <c r="P2366" s="13">
        <f t="shared" si="146"/>
        <v>6</v>
      </c>
      <c r="Q2366" s="13">
        <f>Raw_Data!O2366</f>
        <v>20</v>
      </c>
      <c r="R2366" s="16">
        <f t="shared" si="147"/>
        <v>70</v>
      </c>
      <c r="S2366" s="16">
        <f>Raw_Data!Q2366</f>
        <v>70</v>
      </c>
      <c r="T2366" s="17">
        <f>Raw_Data!R2366</f>
        <v>0.12</v>
      </c>
      <c r="U2366" s="13" t="str">
        <f>Raw_Data!S2366</f>
        <v>High</v>
      </c>
      <c r="V2366" s="13" t="str">
        <f>Raw_Data!T2366</f>
        <v>Pending</v>
      </c>
    </row>
    <row r="2367" spans="1:22" x14ac:dyDescent="0.3">
      <c r="A2367" s="13" t="str">
        <f>Raw_Data!A2367</f>
        <v>EMP006</v>
      </c>
      <c r="B2367" s="13" t="str">
        <f>Raw_Data!B2367</f>
        <v>Ananya Gupta</v>
      </c>
      <c r="C2367" s="13" t="str">
        <f>Raw_Data!C2367</f>
        <v>Finance</v>
      </c>
      <c r="D2367" s="13" t="str">
        <f>Raw_Data!D2367</f>
        <v>Finance Executive</v>
      </c>
      <c r="E2367" s="13" t="str">
        <f>Raw_Data!E2367</f>
        <v>Kolkata</v>
      </c>
      <c r="F2367" s="13" t="str">
        <f>Raw_Data!F2367</f>
        <v>Neha Sen</v>
      </c>
      <c r="G2367" s="14">
        <f>DATE(VALUE(RIGHT(Raw_Data!G2367,4)),VALUE(MID(Raw_Data!G2367,4,2)),VALUE(LEFT(Raw_Data!G2367,2)))</f>
        <v>46251</v>
      </c>
      <c r="H2367" s="13" t="str">
        <f t="shared" si="144"/>
        <v>Aug-2026</v>
      </c>
      <c r="I2367" s="13" t="str">
        <f t="shared" si="145"/>
        <v>Mon</v>
      </c>
      <c r="J2367" s="13" t="str">
        <f>Raw_Data!H2367</f>
        <v>Present</v>
      </c>
      <c r="K2367" s="15">
        <f>IF(Raw_Data!I2367="","",TIMEVALUE(Raw_Data!I2367))</f>
        <v>0.42569444444444443</v>
      </c>
      <c r="L2367" s="15">
        <f>IF(Raw_Data!J2367="","",TIMEVALUE(Raw_Data!J2367))</f>
        <v>0.73541666666666672</v>
      </c>
      <c r="M2367" s="13">
        <f>Raw_Data!K2367</f>
        <v>7.44</v>
      </c>
      <c r="N2367" s="13">
        <f>Raw_Data!L2367</f>
        <v>19</v>
      </c>
      <c r="O2367" s="13">
        <f>Raw_Data!M2367</f>
        <v>19</v>
      </c>
      <c r="P2367" s="13">
        <f t="shared" si="146"/>
        <v>0</v>
      </c>
      <c r="Q2367" s="13">
        <f>Raw_Data!O2367</f>
        <v>19</v>
      </c>
      <c r="R2367" s="16">
        <f t="shared" si="147"/>
        <v>100</v>
      </c>
      <c r="S2367" s="16">
        <f>Raw_Data!Q2367</f>
        <v>100</v>
      </c>
      <c r="T2367" s="17">
        <f>Raw_Data!R2367</f>
        <v>0</v>
      </c>
      <c r="U2367" s="13" t="str">
        <f>Raw_Data!S2367</f>
        <v>Low</v>
      </c>
      <c r="V2367" s="13" t="str">
        <f>Raw_Data!T2367</f>
        <v>Closed</v>
      </c>
    </row>
    <row r="2368" spans="1:22" x14ac:dyDescent="0.3">
      <c r="A2368" s="13" t="str">
        <f>Raw_Data!A2368</f>
        <v>EMP007</v>
      </c>
      <c r="B2368" s="13" t="str">
        <f>Raw_Data!B2368</f>
        <v>Rohan Mehta</v>
      </c>
      <c r="C2368" s="13" t="str">
        <f>Raw_Data!C2368</f>
        <v>Finance</v>
      </c>
      <c r="D2368" s="13" t="str">
        <f>Raw_Data!D2368</f>
        <v>Accounts Executive</v>
      </c>
      <c r="E2368" s="13" t="str">
        <f>Raw_Data!E2368</f>
        <v>Kolkata</v>
      </c>
      <c r="F2368" s="13" t="str">
        <f>Raw_Data!F2368</f>
        <v>Neha Sen</v>
      </c>
      <c r="G2368" s="14">
        <f>DATE(VALUE(RIGHT(Raw_Data!G2368,4)),VALUE(MID(Raw_Data!G2368,4,2)),VALUE(LEFT(Raw_Data!G2368,2)))</f>
        <v>46251</v>
      </c>
      <c r="H2368" s="13" t="str">
        <f t="shared" si="144"/>
        <v>Aug-2026</v>
      </c>
      <c r="I2368" s="13" t="str">
        <f t="shared" si="145"/>
        <v>Mon</v>
      </c>
      <c r="J2368" s="13" t="str">
        <f>Raw_Data!H2368</f>
        <v>Present</v>
      </c>
      <c r="K2368" s="15">
        <f>IF(Raw_Data!I2368="","",TIMEVALUE(Raw_Data!I2368))</f>
        <v>0.38611111111111113</v>
      </c>
      <c r="L2368" s="15">
        <f>IF(Raw_Data!J2368="","",TIMEVALUE(Raw_Data!J2368))</f>
        <v>0.71736111111111112</v>
      </c>
      <c r="M2368" s="13">
        <f>Raw_Data!K2368</f>
        <v>7.95</v>
      </c>
      <c r="N2368" s="13">
        <f>Raw_Data!L2368</f>
        <v>10</v>
      </c>
      <c r="O2368" s="13">
        <f>Raw_Data!M2368</f>
        <v>7</v>
      </c>
      <c r="P2368" s="13">
        <f t="shared" si="146"/>
        <v>3</v>
      </c>
      <c r="Q2368" s="13">
        <f>Raw_Data!O2368</f>
        <v>10</v>
      </c>
      <c r="R2368" s="16">
        <f t="shared" si="147"/>
        <v>70</v>
      </c>
      <c r="S2368" s="16">
        <f>Raw_Data!Q2368</f>
        <v>70</v>
      </c>
      <c r="T2368" s="17">
        <f>Raw_Data!R2368</f>
        <v>0</v>
      </c>
      <c r="U2368" s="13" t="str">
        <f>Raw_Data!S2368</f>
        <v>High</v>
      </c>
      <c r="V2368" s="13" t="str">
        <f>Raw_Data!T2368</f>
        <v>In Progress</v>
      </c>
    </row>
    <row r="2369" spans="1:22" x14ac:dyDescent="0.3">
      <c r="A2369" s="13" t="str">
        <f>Raw_Data!A2369</f>
        <v>EMP008</v>
      </c>
      <c r="B2369" s="13" t="str">
        <f>Raw_Data!B2369</f>
        <v>Ishita Roy</v>
      </c>
      <c r="C2369" s="13" t="str">
        <f>Raw_Data!C2369</f>
        <v>Finance</v>
      </c>
      <c r="D2369" s="13" t="str">
        <f>Raw_Data!D2369</f>
        <v>Finance Executive</v>
      </c>
      <c r="E2369" s="13" t="str">
        <f>Raw_Data!E2369</f>
        <v>Kolkata</v>
      </c>
      <c r="F2369" s="13" t="str">
        <f>Raw_Data!F2369</f>
        <v>Neha Sen</v>
      </c>
      <c r="G2369" s="14">
        <f>DATE(VALUE(RIGHT(Raw_Data!G2369,4)),VALUE(MID(Raw_Data!G2369,4,2)),VALUE(LEFT(Raw_Data!G2369,2)))</f>
        <v>46251</v>
      </c>
      <c r="H2369" s="13" t="str">
        <f t="shared" si="144"/>
        <v>Aug-2026</v>
      </c>
      <c r="I2369" s="13" t="str">
        <f t="shared" si="145"/>
        <v>Mon</v>
      </c>
      <c r="J2369" s="13" t="str">
        <f>Raw_Data!H2369</f>
        <v>Present</v>
      </c>
      <c r="K2369" s="15">
        <f>IF(Raw_Data!I2369="","",TIMEVALUE(Raw_Data!I2369))</f>
        <v>0.4284722222222222</v>
      </c>
      <c r="L2369" s="15">
        <f>IF(Raw_Data!J2369="","",TIMEVALUE(Raw_Data!J2369))</f>
        <v>0.74305555555555558</v>
      </c>
      <c r="M2369" s="13">
        <f>Raw_Data!K2369</f>
        <v>7.56</v>
      </c>
      <c r="N2369" s="13">
        <f>Raw_Data!L2369</f>
        <v>25</v>
      </c>
      <c r="O2369" s="13">
        <f>Raw_Data!M2369</f>
        <v>23</v>
      </c>
      <c r="P2369" s="13">
        <f t="shared" si="146"/>
        <v>2</v>
      </c>
      <c r="Q2369" s="13">
        <f>Raw_Data!O2369</f>
        <v>25</v>
      </c>
      <c r="R2369" s="16">
        <f t="shared" si="147"/>
        <v>92</v>
      </c>
      <c r="S2369" s="16">
        <f>Raw_Data!Q2369</f>
        <v>92</v>
      </c>
      <c r="T2369" s="17">
        <f>Raw_Data!R2369</f>
        <v>0</v>
      </c>
      <c r="U2369" s="13" t="str">
        <f>Raw_Data!S2369</f>
        <v>Medium</v>
      </c>
      <c r="V2369" s="13" t="str">
        <f>Raw_Data!T2369</f>
        <v>In Progress</v>
      </c>
    </row>
    <row r="2370" spans="1:22" x14ac:dyDescent="0.3">
      <c r="A2370" s="13" t="str">
        <f>Raw_Data!A2370</f>
        <v>EMP009</v>
      </c>
      <c r="B2370" s="13" t="str">
        <f>Raw_Data!B2370</f>
        <v>Arjun Nair</v>
      </c>
      <c r="C2370" s="13" t="str">
        <f>Raw_Data!C2370</f>
        <v>Sales</v>
      </c>
      <c r="D2370" s="13" t="str">
        <f>Raw_Data!D2370</f>
        <v>Sales Executive</v>
      </c>
      <c r="E2370" s="13" t="str">
        <f>Raw_Data!E2370</f>
        <v>Kolkata</v>
      </c>
      <c r="F2370" s="13" t="str">
        <f>Raw_Data!F2370</f>
        <v>Sourav Das</v>
      </c>
      <c r="G2370" s="14">
        <f>DATE(VALUE(RIGHT(Raw_Data!G2370,4)),VALUE(MID(Raw_Data!G2370,4,2)),VALUE(LEFT(Raw_Data!G2370,2)))</f>
        <v>46251</v>
      </c>
      <c r="H2370" s="13" t="str">
        <f t="shared" ref="H2370:H2433" si="148">TEXT(G2370,"mmm-yyyy")</f>
        <v>Aug-2026</v>
      </c>
      <c r="I2370" s="13" t="str">
        <f t="shared" ref="I2370:I2433" si="149">TEXT(G2370,"ddd")</f>
        <v>Mon</v>
      </c>
      <c r="J2370" s="13" t="str">
        <f>Raw_Data!H2370</f>
        <v>Present</v>
      </c>
      <c r="K2370" s="15">
        <f>IF(Raw_Data!I2370="","",TIMEVALUE(Raw_Data!I2370))</f>
        <v>0.3888888888888889</v>
      </c>
      <c r="L2370" s="15">
        <f>IF(Raw_Data!J2370="","",TIMEVALUE(Raw_Data!J2370))</f>
        <v>0.77847222222222223</v>
      </c>
      <c r="M2370" s="13">
        <f>Raw_Data!K2370</f>
        <v>9.36</v>
      </c>
      <c r="N2370" s="13">
        <f>Raw_Data!L2370</f>
        <v>25</v>
      </c>
      <c r="O2370" s="13">
        <f>Raw_Data!M2370</f>
        <v>19</v>
      </c>
      <c r="P2370" s="13">
        <f t="shared" ref="P2370:P2433" si="150">N2370-O2370</f>
        <v>6</v>
      </c>
      <c r="Q2370" s="13">
        <f>Raw_Data!O2370</f>
        <v>25</v>
      </c>
      <c r="R2370" s="16">
        <f t="shared" ref="R2370:R2433" si="151">IFERROR(O2370/N2370*100,0)</f>
        <v>76</v>
      </c>
      <c r="S2370" s="16">
        <f>Raw_Data!Q2370</f>
        <v>76</v>
      </c>
      <c r="T2370" s="17">
        <f>Raw_Data!R2370</f>
        <v>1.36</v>
      </c>
      <c r="U2370" s="13" t="str">
        <f>Raw_Data!S2370</f>
        <v>Medium</v>
      </c>
      <c r="V2370" s="13" t="str">
        <f>Raw_Data!T2370</f>
        <v>Pending</v>
      </c>
    </row>
    <row r="2371" spans="1:22" x14ac:dyDescent="0.3">
      <c r="A2371" s="13" t="str">
        <f>Raw_Data!A2371</f>
        <v>EMP010</v>
      </c>
      <c r="B2371" s="13" t="str">
        <f>Raw_Data!B2371</f>
        <v>Meera Kapoor</v>
      </c>
      <c r="C2371" s="13" t="str">
        <f>Raw_Data!C2371</f>
        <v>Sales</v>
      </c>
      <c r="D2371" s="13" t="str">
        <f>Raw_Data!D2371</f>
        <v>Sales Executive</v>
      </c>
      <c r="E2371" s="13" t="str">
        <f>Raw_Data!E2371</f>
        <v>Kolkata</v>
      </c>
      <c r="F2371" s="13" t="str">
        <f>Raw_Data!F2371</f>
        <v>Sourav Das</v>
      </c>
      <c r="G2371" s="14">
        <f>DATE(VALUE(RIGHT(Raw_Data!G2371,4)),VALUE(MID(Raw_Data!G2371,4,2)),VALUE(LEFT(Raw_Data!G2371,2)))</f>
        <v>46251</v>
      </c>
      <c r="H2371" s="13" t="str">
        <f t="shared" si="148"/>
        <v>Aug-2026</v>
      </c>
      <c r="I2371" s="13" t="str">
        <f t="shared" si="149"/>
        <v>Mon</v>
      </c>
      <c r="J2371" s="13" t="str">
        <f>Raw_Data!H2371</f>
        <v>Present</v>
      </c>
      <c r="K2371" s="15">
        <f>IF(Raw_Data!I2371="","",TIMEVALUE(Raw_Data!I2371))</f>
        <v>0.42986111111111114</v>
      </c>
      <c r="L2371" s="15">
        <f>IF(Raw_Data!J2371="","",TIMEVALUE(Raw_Data!J2371))</f>
        <v>0.76875000000000004</v>
      </c>
      <c r="M2371" s="13">
        <f>Raw_Data!K2371</f>
        <v>8.14</v>
      </c>
      <c r="N2371" s="13">
        <f>Raw_Data!L2371</f>
        <v>12</v>
      </c>
      <c r="O2371" s="13">
        <f>Raw_Data!M2371</f>
        <v>12</v>
      </c>
      <c r="P2371" s="13">
        <f t="shared" si="150"/>
        <v>0</v>
      </c>
      <c r="Q2371" s="13">
        <f>Raw_Data!O2371</f>
        <v>12</v>
      </c>
      <c r="R2371" s="16">
        <f t="shared" si="151"/>
        <v>100</v>
      </c>
      <c r="S2371" s="16">
        <f>Raw_Data!Q2371</f>
        <v>100</v>
      </c>
      <c r="T2371" s="17">
        <f>Raw_Data!R2371</f>
        <v>0.14000000000000001</v>
      </c>
      <c r="U2371" s="13" t="str">
        <f>Raw_Data!S2371</f>
        <v>Low</v>
      </c>
      <c r="V2371" s="13" t="str">
        <f>Raw_Data!T2371</f>
        <v>Closed</v>
      </c>
    </row>
    <row r="2372" spans="1:22" x14ac:dyDescent="0.3">
      <c r="A2372" s="13" t="str">
        <f>Raw_Data!A2372</f>
        <v>EMP011</v>
      </c>
      <c r="B2372" s="13" t="str">
        <f>Raw_Data!B2372</f>
        <v>Karan Malhotra</v>
      </c>
      <c r="C2372" s="13" t="str">
        <f>Raw_Data!C2372</f>
        <v>Sales</v>
      </c>
      <c r="D2372" s="13" t="str">
        <f>Raw_Data!D2372</f>
        <v>Senior Executive</v>
      </c>
      <c r="E2372" s="13" t="str">
        <f>Raw_Data!E2372</f>
        <v>Kolkata</v>
      </c>
      <c r="F2372" s="13" t="str">
        <f>Raw_Data!F2372</f>
        <v>Sourav Das</v>
      </c>
      <c r="G2372" s="14">
        <f>DATE(VALUE(RIGHT(Raw_Data!G2372,4)),VALUE(MID(Raw_Data!G2372,4,2)),VALUE(LEFT(Raw_Data!G2372,2)))</f>
        <v>46251</v>
      </c>
      <c r="H2372" s="13" t="str">
        <f t="shared" si="148"/>
        <v>Aug-2026</v>
      </c>
      <c r="I2372" s="13" t="str">
        <f t="shared" si="149"/>
        <v>Mon</v>
      </c>
      <c r="J2372" s="13" t="str">
        <f>Raw_Data!H2372</f>
        <v>Present</v>
      </c>
      <c r="K2372" s="15">
        <f>IF(Raw_Data!I2372="","",TIMEVALUE(Raw_Data!I2372))</f>
        <v>0.37708333333333333</v>
      </c>
      <c r="L2372" s="15">
        <f>IF(Raw_Data!J2372="","",TIMEVALUE(Raw_Data!J2372))</f>
        <v>0.76041666666666663</v>
      </c>
      <c r="M2372" s="13">
        <f>Raw_Data!K2372</f>
        <v>9.1999999999999993</v>
      </c>
      <c r="N2372" s="13">
        <f>Raw_Data!L2372</f>
        <v>20</v>
      </c>
      <c r="O2372" s="13">
        <f>Raw_Data!M2372</f>
        <v>14</v>
      </c>
      <c r="P2372" s="13">
        <f t="shared" si="150"/>
        <v>6</v>
      </c>
      <c r="Q2372" s="13">
        <f>Raw_Data!O2372</f>
        <v>20</v>
      </c>
      <c r="R2372" s="16">
        <f t="shared" si="151"/>
        <v>70</v>
      </c>
      <c r="S2372" s="16">
        <f>Raw_Data!Q2372</f>
        <v>70</v>
      </c>
      <c r="T2372" s="17">
        <f>Raw_Data!R2372</f>
        <v>1.2</v>
      </c>
      <c r="U2372" s="13" t="str">
        <f>Raw_Data!S2372</f>
        <v>Medium</v>
      </c>
      <c r="V2372" s="13" t="str">
        <f>Raw_Data!T2372</f>
        <v>Pending</v>
      </c>
    </row>
    <row r="2373" spans="1:22" x14ac:dyDescent="0.3">
      <c r="A2373" s="13" t="str">
        <f>Raw_Data!A2373</f>
        <v>EMP012</v>
      </c>
      <c r="B2373" s="13" t="str">
        <f>Raw_Data!B2373</f>
        <v>Tanya Bose</v>
      </c>
      <c r="C2373" s="13" t="str">
        <f>Raw_Data!C2373</f>
        <v>HR</v>
      </c>
      <c r="D2373" s="13" t="str">
        <f>Raw_Data!D2373</f>
        <v>HR Executive</v>
      </c>
      <c r="E2373" s="13" t="str">
        <f>Raw_Data!E2373</f>
        <v>Kolkata</v>
      </c>
      <c r="F2373" s="13" t="str">
        <f>Raw_Data!F2373</f>
        <v>Ritu Ghosh</v>
      </c>
      <c r="G2373" s="14">
        <f>DATE(VALUE(RIGHT(Raw_Data!G2373,4)),VALUE(MID(Raw_Data!G2373,4,2)),VALUE(LEFT(Raw_Data!G2373,2)))</f>
        <v>46251</v>
      </c>
      <c r="H2373" s="13" t="str">
        <f t="shared" si="148"/>
        <v>Aug-2026</v>
      </c>
      <c r="I2373" s="13" t="str">
        <f t="shared" si="149"/>
        <v>Mon</v>
      </c>
      <c r="J2373" s="13" t="str">
        <f>Raw_Data!H2373</f>
        <v>Present</v>
      </c>
      <c r="K2373" s="15">
        <f>IF(Raw_Data!I2373="","",TIMEVALUE(Raw_Data!I2373))</f>
        <v>0.375</v>
      </c>
      <c r="L2373" s="15">
        <f>IF(Raw_Data!J2373="","",TIMEVALUE(Raw_Data!J2373))</f>
        <v>0.6791666666666667</v>
      </c>
      <c r="M2373" s="13">
        <f>Raw_Data!K2373</f>
        <v>7.31</v>
      </c>
      <c r="N2373" s="13">
        <f>Raw_Data!L2373</f>
        <v>6</v>
      </c>
      <c r="O2373" s="13">
        <f>Raw_Data!M2373</f>
        <v>4</v>
      </c>
      <c r="P2373" s="13">
        <f t="shared" si="150"/>
        <v>2</v>
      </c>
      <c r="Q2373" s="13">
        <f>Raw_Data!O2373</f>
        <v>6</v>
      </c>
      <c r="R2373" s="16">
        <f t="shared" si="151"/>
        <v>66.666666666666657</v>
      </c>
      <c r="S2373" s="16">
        <f>Raw_Data!Q2373</f>
        <v>66.7</v>
      </c>
      <c r="T2373" s="17">
        <f>Raw_Data!R2373</f>
        <v>0</v>
      </c>
      <c r="U2373" s="13" t="str">
        <f>Raw_Data!S2373</f>
        <v>Medium</v>
      </c>
      <c r="V2373" s="13" t="str">
        <f>Raw_Data!T2373</f>
        <v>In Progress</v>
      </c>
    </row>
    <row r="2374" spans="1:22" x14ac:dyDescent="0.3">
      <c r="A2374" s="13" t="str">
        <f>Raw_Data!A2374</f>
        <v>EMP013</v>
      </c>
      <c r="B2374" s="13" t="str">
        <f>Raw_Data!B2374</f>
        <v>Aditya Jain</v>
      </c>
      <c r="C2374" s="13" t="str">
        <f>Raw_Data!C2374</f>
        <v>Customer Support</v>
      </c>
      <c r="D2374" s="13" t="str">
        <f>Raw_Data!D2374</f>
        <v>Support Executive</v>
      </c>
      <c r="E2374" s="13" t="str">
        <f>Raw_Data!E2374</f>
        <v>Kolkata</v>
      </c>
      <c r="F2374" s="13" t="str">
        <f>Raw_Data!F2374</f>
        <v>Ritu Ghosh</v>
      </c>
      <c r="G2374" s="14">
        <f>DATE(VALUE(RIGHT(Raw_Data!G2374,4)),VALUE(MID(Raw_Data!G2374,4,2)),VALUE(LEFT(Raw_Data!G2374,2)))</f>
        <v>46251</v>
      </c>
      <c r="H2374" s="13" t="str">
        <f t="shared" si="148"/>
        <v>Aug-2026</v>
      </c>
      <c r="I2374" s="13" t="str">
        <f t="shared" si="149"/>
        <v>Mon</v>
      </c>
      <c r="J2374" s="13" t="str">
        <f>Raw_Data!H2374</f>
        <v>Present</v>
      </c>
      <c r="K2374" s="15">
        <f>IF(Raw_Data!I2374="","",TIMEVALUE(Raw_Data!I2374))</f>
        <v>0.37638888888888888</v>
      </c>
      <c r="L2374" s="15">
        <f>IF(Raw_Data!J2374="","",TIMEVALUE(Raw_Data!J2374))</f>
        <v>0.7055555555555556</v>
      </c>
      <c r="M2374" s="13">
        <f>Raw_Data!K2374</f>
        <v>7.9</v>
      </c>
      <c r="N2374" s="13">
        <f>Raw_Data!L2374</f>
        <v>20</v>
      </c>
      <c r="O2374" s="13">
        <f>Raw_Data!M2374</f>
        <v>16</v>
      </c>
      <c r="P2374" s="13">
        <f t="shared" si="150"/>
        <v>4</v>
      </c>
      <c r="Q2374" s="13">
        <f>Raw_Data!O2374</f>
        <v>20</v>
      </c>
      <c r="R2374" s="16">
        <f t="shared" si="151"/>
        <v>80</v>
      </c>
      <c r="S2374" s="16">
        <f>Raw_Data!Q2374</f>
        <v>80</v>
      </c>
      <c r="T2374" s="17">
        <f>Raw_Data!R2374</f>
        <v>0</v>
      </c>
      <c r="U2374" s="13" t="str">
        <f>Raw_Data!S2374</f>
        <v>Medium</v>
      </c>
      <c r="V2374" s="13" t="str">
        <f>Raw_Data!T2374</f>
        <v>Pending</v>
      </c>
    </row>
    <row r="2375" spans="1:22" x14ac:dyDescent="0.3">
      <c r="A2375" s="13" t="str">
        <f>Raw_Data!A2375</f>
        <v>EMP014</v>
      </c>
      <c r="B2375" s="13" t="str">
        <f>Raw_Data!B2375</f>
        <v>Neha Agarwal</v>
      </c>
      <c r="C2375" s="13" t="str">
        <f>Raw_Data!C2375</f>
        <v>Customer Support</v>
      </c>
      <c r="D2375" s="13" t="str">
        <f>Raw_Data!D2375</f>
        <v>Support Executive</v>
      </c>
      <c r="E2375" s="13" t="str">
        <f>Raw_Data!E2375</f>
        <v>Kolkata</v>
      </c>
      <c r="F2375" s="13" t="str">
        <f>Raw_Data!F2375</f>
        <v>Ritu Ghosh</v>
      </c>
      <c r="G2375" s="14">
        <f>DATE(VALUE(RIGHT(Raw_Data!G2375,4)),VALUE(MID(Raw_Data!G2375,4,2)),VALUE(LEFT(Raw_Data!G2375,2)))</f>
        <v>46251</v>
      </c>
      <c r="H2375" s="13" t="str">
        <f t="shared" si="148"/>
        <v>Aug-2026</v>
      </c>
      <c r="I2375" s="13" t="str">
        <f t="shared" si="149"/>
        <v>Mon</v>
      </c>
      <c r="J2375" s="13" t="str">
        <f>Raw_Data!H2375</f>
        <v>Present</v>
      </c>
      <c r="K2375" s="15">
        <f>IF(Raw_Data!I2375="","",TIMEVALUE(Raw_Data!I2375))</f>
        <v>0.38750000000000001</v>
      </c>
      <c r="L2375" s="15">
        <f>IF(Raw_Data!J2375="","",TIMEVALUE(Raw_Data!J2375))</f>
        <v>0.78194444444444444</v>
      </c>
      <c r="M2375" s="13">
        <f>Raw_Data!K2375</f>
        <v>9.48</v>
      </c>
      <c r="N2375" s="13">
        <f>Raw_Data!L2375</f>
        <v>21</v>
      </c>
      <c r="O2375" s="13">
        <f>Raw_Data!M2375</f>
        <v>19</v>
      </c>
      <c r="P2375" s="13">
        <f t="shared" si="150"/>
        <v>2</v>
      </c>
      <c r="Q2375" s="13">
        <f>Raw_Data!O2375</f>
        <v>21</v>
      </c>
      <c r="R2375" s="16">
        <f t="shared" si="151"/>
        <v>90.476190476190482</v>
      </c>
      <c r="S2375" s="16">
        <f>Raw_Data!Q2375</f>
        <v>90.5</v>
      </c>
      <c r="T2375" s="17">
        <f>Raw_Data!R2375</f>
        <v>1.48</v>
      </c>
      <c r="U2375" s="13" t="str">
        <f>Raw_Data!S2375</f>
        <v>Medium</v>
      </c>
      <c r="V2375" s="13" t="str">
        <f>Raw_Data!T2375</f>
        <v>In Progress</v>
      </c>
    </row>
    <row r="2376" spans="1:22" x14ac:dyDescent="0.3">
      <c r="A2376" s="13" t="str">
        <f>Raw_Data!A2376</f>
        <v>EMP015</v>
      </c>
      <c r="B2376" s="13" t="str">
        <f>Raw_Data!B2376</f>
        <v>Siddharth Roy</v>
      </c>
      <c r="C2376" s="13" t="str">
        <f>Raw_Data!C2376</f>
        <v>Customer Support</v>
      </c>
      <c r="D2376" s="13" t="str">
        <f>Raw_Data!D2376</f>
        <v>Senior Executive</v>
      </c>
      <c r="E2376" s="13" t="str">
        <f>Raw_Data!E2376</f>
        <v>Kolkata</v>
      </c>
      <c r="F2376" s="13" t="str">
        <f>Raw_Data!F2376</f>
        <v>Ritu Ghosh</v>
      </c>
      <c r="G2376" s="14">
        <f>DATE(VALUE(RIGHT(Raw_Data!G2376,4)),VALUE(MID(Raw_Data!G2376,4,2)),VALUE(LEFT(Raw_Data!G2376,2)))</f>
        <v>46251</v>
      </c>
      <c r="H2376" s="13" t="str">
        <f t="shared" si="148"/>
        <v>Aug-2026</v>
      </c>
      <c r="I2376" s="13" t="str">
        <f t="shared" si="149"/>
        <v>Mon</v>
      </c>
      <c r="J2376" s="13" t="str">
        <f>Raw_Data!H2376</f>
        <v>Present</v>
      </c>
      <c r="K2376" s="15">
        <f>IF(Raw_Data!I2376="","",TIMEVALUE(Raw_Data!I2376))</f>
        <v>0.37986111111111109</v>
      </c>
      <c r="L2376" s="15">
        <f>IF(Raw_Data!J2376="","",TIMEVALUE(Raw_Data!J2376))</f>
        <v>0.74305555555555558</v>
      </c>
      <c r="M2376" s="13">
        <f>Raw_Data!K2376</f>
        <v>8.73</v>
      </c>
      <c r="N2376" s="13">
        <f>Raw_Data!L2376</f>
        <v>26</v>
      </c>
      <c r="O2376" s="13">
        <f>Raw_Data!M2376</f>
        <v>22</v>
      </c>
      <c r="P2376" s="13">
        <f t="shared" si="150"/>
        <v>4</v>
      </c>
      <c r="Q2376" s="13">
        <f>Raw_Data!O2376</f>
        <v>26</v>
      </c>
      <c r="R2376" s="16">
        <f t="shared" si="151"/>
        <v>84.615384615384613</v>
      </c>
      <c r="S2376" s="16">
        <f>Raw_Data!Q2376</f>
        <v>84.6</v>
      </c>
      <c r="T2376" s="17">
        <f>Raw_Data!R2376</f>
        <v>0.73</v>
      </c>
      <c r="U2376" s="13" t="str">
        <f>Raw_Data!S2376</f>
        <v>Medium</v>
      </c>
      <c r="V2376" s="13" t="str">
        <f>Raw_Data!T2376</f>
        <v>Pending</v>
      </c>
    </row>
    <row r="2377" spans="1:22" x14ac:dyDescent="0.3">
      <c r="A2377" s="13" t="str">
        <f>Raw_Data!A2377</f>
        <v>EMP016</v>
      </c>
      <c r="B2377" s="13" t="str">
        <f>Raw_Data!B2377</f>
        <v>Pooja Saha</v>
      </c>
      <c r="C2377" s="13" t="str">
        <f>Raw_Data!C2377</f>
        <v>Operations</v>
      </c>
      <c r="D2377" s="13" t="str">
        <f>Raw_Data!D2377</f>
        <v>Process Executive</v>
      </c>
      <c r="E2377" s="13" t="str">
        <f>Raw_Data!E2377</f>
        <v>Durgapur</v>
      </c>
      <c r="F2377" s="13" t="str">
        <f>Raw_Data!F2377</f>
        <v>Amit Roy</v>
      </c>
      <c r="G2377" s="14">
        <f>DATE(VALUE(RIGHT(Raw_Data!G2377,4)),VALUE(MID(Raw_Data!G2377,4,2)),VALUE(LEFT(Raw_Data!G2377,2)))</f>
        <v>46251</v>
      </c>
      <c r="H2377" s="13" t="str">
        <f t="shared" si="148"/>
        <v>Aug-2026</v>
      </c>
      <c r="I2377" s="13" t="str">
        <f t="shared" si="149"/>
        <v>Mon</v>
      </c>
      <c r="J2377" s="13" t="str">
        <f>Raw_Data!H2377</f>
        <v>Present</v>
      </c>
      <c r="K2377" s="15">
        <f>IF(Raw_Data!I2377="","",TIMEVALUE(Raw_Data!I2377))</f>
        <v>0.38472222222222224</v>
      </c>
      <c r="L2377" s="15">
        <f>IF(Raw_Data!J2377="","",TIMEVALUE(Raw_Data!J2377))</f>
        <v>0.7729166666666667</v>
      </c>
      <c r="M2377" s="13">
        <f>Raw_Data!K2377</f>
        <v>9.33</v>
      </c>
      <c r="N2377" s="13">
        <f>Raw_Data!L2377</f>
        <v>34</v>
      </c>
      <c r="O2377" s="13">
        <f>Raw_Data!M2377</f>
        <v>33</v>
      </c>
      <c r="P2377" s="13">
        <f t="shared" si="150"/>
        <v>1</v>
      </c>
      <c r="Q2377" s="13">
        <f>Raw_Data!O2377</f>
        <v>34</v>
      </c>
      <c r="R2377" s="16">
        <f t="shared" si="151"/>
        <v>97.058823529411768</v>
      </c>
      <c r="S2377" s="16">
        <f>Raw_Data!Q2377</f>
        <v>97.1</v>
      </c>
      <c r="T2377" s="17">
        <f>Raw_Data!R2377</f>
        <v>1.33</v>
      </c>
      <c r="U2377" s="13" t="str">
        <f>Raw_Data!S2377</f>
        <v>Medium</v>
      </c>
      <c r="V2377" s="13" t="str">
        <f>Raw_Data!T2377</f>
        <v>In Progress</v>
      </c>
    </row>
    <row r="2378" spans="1:22" x14ac:dyDescent="0.3">
      <c r="A2378" s="13" t="str">
        <f>Raw_Data!A2378</f>
        <v>EMP017</v>
      </c>
      <c r="B2378" s="13" t="str">
        <f>Raw_Data!B2378</f>
        <v>Abhishek Paul</v>
      </c>
      <c r="C2378" s="13" t="str">
        <f>Raw_Data!C2378</f>
        <v>Operations</v>
      </c>
      <c r="D2378" s="13" t="str">
        <f>Raw_Data!D2378</f>
        <v>Process Executive</v>
      </c>
      <c r="E2378" s="13" t="str">
        <f>Raw_Data!E2378</f>
        <v>Durgapur</v>
      </c>
      <c r="F2378" s="13" t="str">
        <f>Raw_Data!F2378</f>
        <v>Amit Roy</v>
      </c>
      <c r="G2378" s="14">
        <f>DATE(VALUE(RIGHT(Raw_Data!G2378,4)),VALUE(MID(Raw_Data!G2378,4,2)),VALUE(LEFT(Raw_Data!G2378,2)))</f>
        <v>46251</v>
      </c>
      <c r="H2378" s="13" t="str">
        <f t="shared" si="148"/>
        <v>Aug-2026</v>
      </c>
      <c r="I2378" s="13" t="str">
        <f t="shared" si="149"/>
        <v>Mon</v>
      </c>
      <c r="J2378" s="13" t="str">
        <f>Raw_Data!H2378</f>
        <v>Present</v>
      </c>
      <c r="K2378" s="15">
        <f>IF(Raw_Data!I2378="","",TIMEVALUE(Raw_Data!I2378))</f>
        <v>0.38819444444444445</v>
      </c>
      <c r="L2378" s="15">
        <f>IF(Raw_Data!J2378="","",TIMEVALUE(Raw_Data!J2378))</f>
        <v>0.70138888888888884</v>
      </c>
      <c r="M2378" s="13">
        <f>Raw_Data!K2378</f>
        <v>7.53</v>
      </c>
      <c r="N2378" s="13">
        <f>Raw_Data!L2378</f>
        <v>32</v>
      </c>
      <c r="O2378" s="13">
        <f>Raw_Data!M2378</f>
        <v>31</v>
      </c>
      <c r="P2378" s="13">
        <f t="shared" si="150"/>
        <v>1</v>
      </c>
      <c r="Q2378" s="13">
        <f>Raw_Data!O2378</f>
        <v>32</v>
      </c>
      <c r="R2378" s="16">
        <f t="shared" si="151"/>
        <v>96.875</v>
      </c>
      <c r="S2378" s="16">
        <f>Raw_Data!Q2378</f>
        <v>96.9</v>
      </c>
      <c r="T2378" s="17">
        <f>Raw_Data!R2378</f>
        <v>0</v>
      </c>
      <c r="U2378" s="13" t="str">
        <f>Raw_Data!S2378</f>
        <v>Medium</v>
      </c>
      <c r="V2378" s="13" t="str">
        <f>Raw_Data!T2378</f>
        <v>In Progress</v>
      </c>
    </row>
    <row r="2379" spans="1:22" x14ac:dyDescent="0.3">
      <c r="A2379" s="13" t="str">
        <f>Raw_Data!A2379</f>
        <v>EMP018</v>
      </c>
      <c r="B2379" s="13" t="str">
        <f>Raw_Data!B2379</f>
        <v>Nandini Ghosh</v>
      </c>
      <c r="C2379" s="13" t="str">
        <f>Raw_Data!C2379</f>
        <v>Finance</v>
      </c>
      <c r="D2379" s="13" t="str">
        <f>Raw_Data!D2379</f>
        <v>Finance Executive</v>
      </c>
      <c r="E2379" s="13" t="str">
        <f>Raw_Data!E2379</f>
        <v>Durgapur</v>
      </c>
      <c r="F2379" s="13" t="str">
        <f>Raw_Data!F2379</f>
        <v>Neha Sen</v>
      </c>
      <c r="G2379" s="14">
        <f>DATE(VALUE(RIGHT(Raw_Data!G2379,4)),VALUE(MID(Raw_Data!G2379,4,2)),VALUE(LEFT(Raw_Data!G2379,2)))</f>
        <v>46251</v>
      </c>
      <c r="H2379" s="13" t="str">
        <f t="shared" si="148"/>
        <v>Aug-2026</v>
      </c>
      <c r="I2379" s="13" t="str">
        <f t="shared" si="149"/>
        <v>Mon</v>
      </c>
      <c r="J2379" s="13" t="str">
        <f>Raw_Data!H2379</f>
        <v>Present</v>
      </c>
      <c r="K2379" s="15">
        <f>IF(Raw_Data!I2379="","",TIMEVALUE(Raw_Data!I2379))</f>
        <v>0.42499999999999999</v>
      </c>
      <c r="L2379" s="15">
        <f>IF(Raw_Data!J2379="","",TIMEVALUE(Raw_Data!J2379))</f>
        <v>0.81736111111111109</v>
      </c>
      <c r="M2379" s="13">
        <f>Raw_Data!K2379</f>
        <v>9.42</v>
      </c>
      <c r="N2379" s="13">
        <f>Raw_Data!L2379</f>
        <v>17</v>
      </c>
      <c r="O2379" s="13">
        <f>Raw_Data!M2379</f>
        <v>17</v>
      </c>
      <c r="P2379" s="13">
        <f t="shared" si="150"/>
        <v>0</v>
      </c>
      <c r="Q2379" s="13">
        <f>Raw_Data!O2379</f>
        <v>17</v>
      </c>
      <c r="R2379" s="16">
        <f t="shared" si="151"/>
        <v>100</v>
      </c>
      <c r="S2379" s="16">
        <f>Raw_Data!Q2379</f>
        <v>100</v>
      </c>
      <c r="T2379" s="17">
        <f>Raw_Data!R2379</f>
        <v>1.42</v>
      </c>
      <c r="U2379" s="13" t="str">
        <f>Raw_Data!S2379</f>
        <v>Low</v>
      </c>
      <c r="V2379" s="13" t="str">
        <f>Raw_Data!T2379</f>
        <v>Closed</v>
      </c>
    </row>
    <row r="2380" spans="1:22" x14ac:dyDescent="0.3">
      <c r="A2380" s="13" t="str">
        <f>Raw_Data!A2380</f>
        <v>EMP019</v>
      </c>
      <c r="B2380" s="13" t="str">
        <f>Raw_Data!B2380</f>
        <v>Manish Kumar</v>
      </c>
      <c r="C2380" s="13" t="str">
        <f>Raw_Data!C2380</f>
        <v>Sales</v>
      </c>
      <c r="D2380" s="13" t="str">
        <f>Raw_Data!D2380</f>
        <v>Sales Executive</v>
      </c>
      <c r="E2380" s="13" t="str">
        <f>Raw_Data!E2380</f>
        <v>Durgapur</v>
      </c>
      <c r="F2380" s="13" t="str">
        <f>Raw_Data!F2380</f>
        <v>Sourav Das</v>
      </c>
      <c r="G2380" s="14">
        <f>DATE(VALUE(RIGHT(Raw_Data!G2380,4)),VALUE(MID(Raw_Data!G2380,4,2)),VALUE(LEFT(Raw_Data!G2380,2)))</f>
        <v>46251</v>
      </c>
      <c r="H2380" s="13" t="str">
        <f t="shared" si="148"/>
        <v>Aug-2026</v>
      </c>
      <c r="I2380" s="13" t="str">
        <f t="shared" si="149"/>
        <v>Mon</v>
      </c>
      <c r="J2380" s="13" t="str">
        <f>Raw_Data!H2380</f>
        <v>Present</v>
      </c>
      <c r="K2380" s="15">
        <f>IF(Raw_Data!I2380="","",TIMEVALUE(Raw_Data!I2380))</f>
        <v>0.38055555555555554</v>
      </c>
      <c r="L2380" s="15">
        <f>IF(Raw_Data!J2380="","",TIMEVALUE(Raw_Data!J2380))</f>
        <v>0.68263888888888891</v>
      </c>
      <c r="M2380" s="13">
        <f>Raw_Data!K2380</f>
        <v>7.25</v>
      </c>
      <c r="N2380" s="13">
        <f>Raw_Data!L2380</f>
        <v>26</v>
      </c>
      <c r="O2380" s="13">
        <f>Raw_Data!M2380</f>
        <v>20</v>
      </c>
      <c r="P2380" s="13">
        <f t="shared" si="150"/>
        <v>6</v>
      </c>
      <c r="Q2380" s="13">
        <f>Raw_Data!O2380</f>
        <v>26</v>
      </c>
      <c r="R2380" s="16">
        <f t="shared" si="151"/>
        <v>76.923076923076934</v>
      </c>
      <c r="S2380" s="16">
        <f>Raw_Data!Q2380</f>
        <v>76.900000000000006</v>
      </c>
      <c r="T2380" s="17">
        <f>Raw_Data!R2380</f>
        <v>0</v>
      </c>
      <c r="U2380" s="13" t="str">
        <f>Raw_Data!S2380</f>
        <v>Critical</v>
      </c>
      <c r="V2380" s="13" t="str">
        <f>Raw_Data!T2380</f>
        <v>Pending</v>
      </c>
    </row>
    <row r="2381" spans="1:22" x14ac:dyDescent="0.3">
      <c r="A2381" s="13" t="str">
        <f>Raw_Data!A2381</f>
        <v>EMP020</v>
      </c>
      <c r="B2381" s="13" t="str">
        <f>Raw_Data!B2381</f>
        <v>Riya Chatterjee</v>
      </c>
      <c r="C2381" s="13" t="str">
        <f>Raw_Data!C2381</f>
        <v>Customer Support</v>
      </c>
      <c r="D2381" s="13" t="str">
        <f>Raw_Data!D2381</f>
        <v>Support Executive</v>
      </c>
      <c r="E2381" s="13" t="str">
        <f>Raw_Data!E2381</f>
        <v>Durgapur</v>
      </c>
      <c r="F2381" s="13" t="str">
        <f>Raw_Data!F2381</f>
        <v>Ritu Ghosh</v>
      </c>
      <c r="G2381" s="14">
        <f>DATE(VALUE(RIGHT(Raw_Data!G2381,4)),VALUE(MID(Raw_Data!G2381,4,2)),VALUE(LEFT(Raw_Data!G2381,2)))</f>
        <v>46251</v>
      </c>
      <c r="H2381" s="13" t="str">
        <f t="shared" si="148"/>
        <v>Aug-2026</v>
      </c>
      <c r="I2381" s="13" t="str">
        <f t="shared" si="149"/>
        <v>Mon</v>
      </c>
      <c r="J2381" s="13" t="str">
        <f>Raw_Data!H2381</f>
        <v>Present</v>
      </c>
      <c r="K2381" s="15">
        <f>IF(Raw_Data!I2381="","",TIMEVALUE(Raw_Data!I2381))</f>
        <v>0.42152777777777778</v>
      </c>
      <c r="L2381" s="15">
        <f>IF(Raw_Data!J2381="","",TIMEVALUE(Raw_Data!J2381))</f>
        <v>0.72986111111111107</v>
      </c>
      <c r="M2381" s="13">
        <f>Raw_Data!K2381</f>
        <v>7.41</v>
      </c>
      <c r="N2381" s="13">
        <f>Raw_Data!L2381</f>
        <v>25</v>
      </c>
      <c r="O2381" s="13">
        <f>Raw_Data!M2381</f>
        <v>18</v>
      </c>
      <c r="P2381" s="13">
        <f t="shared" si="150"/>
        <v>7</v>
      </c>
      <c r="Q2381" s="13">
        <f>Raw_Data!O2381</f>
        <v>25</v>
      </c>
      <c r="R2381" s="16">
        <f t="shared" si="151"/>
        <v>72</v>
      </c>
      <c r="S2381" s="16">
        <f>Raw_Data!Q2381</f>
        <v>72</v>
      </c>
      <c r="T2381" s="17">
        <f>Raw_Data!R2381</f>
        <v>0</v>
      </c>
      <c r="U2381" s="13" t="str">
        <f>Raw_Data!S2381</f>
        <v>High</v>
      </c>
      <c r="V2381" s="13" t="str">
        <f>Raw_Data!T2381</f>
        <v>Pending</v>
      </c>
    </row>
    <row r="2382" spans="1:22" x14ac:dyDescent="0.3">
      <c r="A2382" s="13" t="str">
        <f>Raw_Data!A2382</f>
        <v>EMP001</v>
      </c>
      <c r="B2382" s="13" t="str">
        <f>Raw_Data!B2382</f>
        <v>Aarav Sharma</v>
      </c>
      <c r="C2382" s="13" t="str">
        <f>Raw_Data!C2382</f>
        <v>Operations</v>
      </c>
      <c r="D2382" s="13" t="str">
        <f>Raw_Data!D2382</f>
        <v>MIS Executive</v>
      </c>
      <c r="E2382" s="13" t="str">
        <f>Raw_Data!E2382</f>
        <v>Kolkata</v>
      </c>
      <c r="F2382" s="13" t="str">
        <f>Raw_Data!F2382</f>
        <v>Amit Roy</v>
      </c>
      <c r="G2382" s="14">
        <f>DATE(VALUE(RIGHT(Raw_Data!G2382,4)),VALUE(MID(Raw_Data!G2382,4,2)),VALUE(LEFT(Raw_Data!G2382,2)))</f>
        <v>46252</v>
      </c>
      <c r="H2382" s="13" t="str">
        <f t="shared" si="148"/>
        <v>Aug-2026</v>
      </c>
      <c r="I2382" s="13" t="str">
        <f t="shared" si="149"/>
        <v>Tue</v>
      </c>
      <c r="J2382" s="13" t="str">
        <f>Raw_Data!H2382</f>
        <v>Present</v>
      </c>
      <c r="K2382" s="15">
        <f>IF(Raw_Data!I2382="","",TIMEVALUE(Raw_Data!I2382))</f>
        <v>0.37916666666666665</v>
      </c>
      <c r="L2382" s="15">
        <f>IF(Raw_Data!J2382="","",TIMEVALUE(Raw_Data!J2382))</f>
        <v>0.71319444444444446</v>
      </c>
      <c r="M2382" s="13">
        <f>Raw_Data!K2382</f>
        <v>8.0299999999999994</v>
      </c>
      <c r="N2382" s="13">
        <f>Raw_Data!L2382</f>
        <v>26</v>
      </c>
      <c r="O2382" s="13">
        <f>Raw_Data!M2382</f>
        <v>23</v>
      </c>
      <c r="P2382" s="13">
        <f t="shared" si="150"/>
        <v>3</v>
      </c>
      <c r="Q2382" s="13">
        <f>Raw_Data!O2382</f>
        <v>26</v>
      </c>
      <c r="R2382" s="16">
        <f t="shared" si="151"/>
        <v>88.461538461538453</v>
      </c>
      <c r="S2382" s="16">
        <f>Raw_Data!Q2382</f>
        <v>88.5</v>
      </c>
      <c r="T2382" s="17">
        <f>Raw_Data!R2382</f>
        <v>0.03</v>
      </c>
      <c r="U2382" s="13" t="str">
        <f>Raw_Data!S2382</f>
        <v>Low</v>
      </c>
      <c r="V2382" s="13" t="str">
        <f>Raw_Data!T2382</f>
        <v>In Progress</v>
      </c>
    </row>
    <row r="2383" spans="1:22" x14ac:dyDescent="0.3">
      <c r="A2383" s="13" t="str">
        <f>Raw_Data!A2383</f>
        <v>EMP002</v>
      </c>
      <c r="B2383" s="13" t="str">
        <f>Raw_Data!B2383</f>
        <v>Priya Singh</v>
      </c>
      <c r="C2383" s="13" t="str">
        <f>Raw_Data!C2383</f>
        <v>Operations</v>
      </c>
      <c r="D2383" s="13" t="str">
        <f>Raw_Data!D2383</f>
        <v>Process Executive</v>
      </c>
      <c r="E2383" s="13" t="str">
        <f>Raw_Data!E2383</f>
        <v>Kolkata</v>
      </c>
      <c r="F2383" s="13" t="str">
        <f>Raw_Data!F2383</f>
        <v>Amit Roy</v>
      </c>
      <c r="G2383" s="14">
        <f>DATE(VALUE(RIGHT(Raw_Data!G2383,4)),VALUE(MID(Raw_Data!G2383,4,2)),VALUE(LEFT(Raw_Data!G2383,2)))</f>
        <v>46252</v>
      </c>
      <c r="H2383" s="13" t="str">
        <f t="shared" si="148"/>
        <v>Aug-2026</v>
      </c>
      <c r="I2383" s="13" t="str">
        <f t="shared" si="149"/>
        <v>Tue</v>
      </c>
      <c r="J2383" s="13" t="str">
        <f>Raw_Data!H2383</f>
        <v>Present</v>
      </c>
      <c r="K2383" s="15">
        <f>IF(Raw_Data!I2383="","",TIMEVALUE(Raw_Data!I2383))</f>
        <v>0.37708333333333333</v>
      </c>
      <c r="L2383" s="15">
        <f>IF(Raw_Data!J2383="","",TIMEVALUE(Raw_Data!J2383))</f>
        <v>0.68472222222222223</v>
      </c>
      <c r="M2383" s="13">
        <f>Raw_Data!K2383</f>
        <v>7.39</v>
      </c>
      <c r="N2383" s="13">
        <f>Raw_Data!L2383</f>
        <v>23</v>
      </c>
      <c r="O2383" s="13">
        <f>Raw_Data!M2383</f>
        <v>17</v>
      </c>
      <c r="P2383" s="13">
        <f t="shared" si="150"/>
        <v>6</v>
      </c>
      <c r="Q2383" s="13">
        <f>Raw_Data!O2383</f>
        <v>23</v>
      </c>
      <c r="R2383" s="16">
        <f t="shared" si="151"/>
        <v>73.91304347826086</v>
      </c>
      <c r="S2383" s="16">
        <f>Raw_Data!Q2383</f>
        <v>73.900000000000006</v>
      </c>
      <c r="T2383" s="17">
        <f>Raw_Data!R2383</f>
        <v>0</v>
      </c>
      <c r="U2383" s="13" t="str">
        <f>Raw_Data!S2383</f>
        <v>Medium</v>
      </c>
      <c r="V2383" s="13" t="str">
        <f>Raw_Data!T2383</f>
        <v>Pending</v>
      </c>
    </row>
    <row r="2384" spans="1:22" x14ac:dyDescent="0.3">
      <c r="A2384" s="13" t="str">
        <f>Raw_Data!A2384</f>
        <v>EMP003</v>
      </c>
      <c r="B2384" s="13" t="str">
        <f>Raw_Data!B2384</f>
        <v>Rahul Verma</v>
      </c>
      <c r="C2384" s="13" t="str">
        <f>Raw_Data!C2384</f>
        <v>Operations</v>
      </c>
      <c r="D2384" s="13" t="str">
        <f>Raw_Data!D2384</f>
        <v>Process Executive</v>
      </c>
      <c r="E2384" s="13" t="str">
        <f>Raw_Data!E2384</f>
        <v>Kolkata</v>
      </c>
      <c r="F2384" s="13" t="str">
        <f>Raw_Data!F2384</f>
        <v>Amit Roy</v>
      </c>
      <c r="G2384" s="14">
        <f>DATE(VALUE(RIGHT(Raw_Data!G2384,4)),VALUE(MID(Raw_Data!G2384,4,2)),VALUE(LEFT(Raw_Data!G2384,2)))</f>
        <v>46252</v>
      </c>
      <c r="H2384" s="13" t="str">
        <f t="shared" si="148"/>
        <v>Aug-2026</v>
      </c>
      <c r="I2384" s="13" t="str">
        <f t="shared" si="149"/>
        <v>Tue</v>
      </c>
      <c r="J2384" s="13" t="str">
        <f>Raw_Data!H2384</f>
        <v>Present</v>
      </c>
      <c r="K2384" s="15">
        <f>IF(Raw_Data!I2384="","",TIMEVALUE(Raw_Data!I2384))</f>
        <v>0.42152777777777778</v>
      </c>
      <c r="L2384" s="15">
        <f>IF(Raw_Data!J2384="","",TIMEVALUE(Raw_Data!J2384))</f>
        <v>0.80347222222222225</v>
      </c>
      <c r="M2384" s="13">
        <f>Raw_Data!K2384</f>
        <v>9.18</v>
      </c>
      <c r="N2384" s="13">
        <f>Raw_Data!L2384</f>
        <v>28</v>
      </c>
      <c r="O2384" s="13">
        <f>Raw_Data!M2384</f>
        <v>24</v>
      </c>
      <c r="P2384" s="13">
        <f t="shared" si="150"/>
        <v>4</v>
      </c>
      <c r="Q2384" s="13">
        <f>Raw_Data!O2384</f>
        <v>28</v>
      </c>
      <c r="R2384" s="16">
        <f t="shared" si="151"/>
        <v>85.714285714285708</v>
      </c>
      <c r="S2384" s="16">
        <f>Raw_Data!Q2384</f>
        <v>85.7</v>
      </c>
      <c r="T2384" s="17">
        <f>Raw_Data!R2384</f>
        <v>1.18</v>
      </c>
      <c r="U2384" s="13" t="str">
        <f>Raw_Data!S2384</f>
        <v>Medium</v>
      </c>
      <c r="V2384" s="13" t="str">
        <f>Raw_Data!T2384</f>
        <v>Pending</v>
      </c>
    </row>
    <row r="2385" spans="1:22" x14ac:dyDescent="0.3">
      <c r="A2385" s="13" t="str">
        <f>Raw_Data!A2385</f>
        <v>EMP004</v>
      </c>
      <c r="B2385" s="13" t="str">
        <f>Raw_Data!B2385</f>
        <v>Sneha Das</v>
      </c>
      <c r="C2385" s="13" t="str">
        <f>Raw_Data!C2385</f>
        <v>Operations</v>
      </c>
      <c r="D2385" s="13" t="str">
        <f>Raw_Data!D2385</f>
        <v>Senior Executive</v>
      </c>
      <c r="E2385" s="13" t="str">
        <f>Raw_Data!E2385</f>
        <v>Kolkata</v>
      </c>
      <c r="F2385" s="13" t="str">
        <f>Raw_Data!F2385</f>
        <v>Amit Roy</v>
      </c>
      <c r="G2385" s="14">
        <f>DATE(VALUE(RIGHT(Raw_Data!G2385,4)),VALUE(MID(Raw_Data!G2385,4,2)),VALUE(LEFT(Raw_Data!G2385,2)))</f>
        <v>46252</v>
      </c>
      <c r="H2385" s="13" t="str">
        <f t="shared" si="148"/>
        <v>Aug-2026</v>
      </c>
      <c r="I2385" s="13" t="str">
        <f t="shared" si="149"/>
        <v>Tue</v>
      </c>
      <c r="J2385" s="13" t="str">
        <f>Raw_Data!H2385</f>
        <v>Leave</v>
      </c>
      <c r="K2385" s="15" t="str">
        <f>IF(Raw_Data!I2385="","",TIMEVALUE(Raw_Data!I2385))</f>
        <v/>
      </c>
      <c r="L2385" s="15" t="str">
        <f>IF(Raw_Data!J2385="","",TIMEVALUE(Raw_Data!J2385))</f>
        <v/>
      </c>
      <c r="M2385" s="13">
        <f>Raw_Data!K2385</f>
        <v>0</v>
      </c>
      <c r="N2385" s="13">
        <f>Raw_Data!L2385</f>
        <v>0</v>
      </c>
      <c r="O2385" s="13">
        <f>Raw_Data!M2385</f>
        <v>0</v>
      </c>
      <c r="P2385" s="13">
        <f t="shared" si="150"/>
        <v>0</v>
      </c>
      <c r="Q2385" s="13">
        <f>Raw_Data!O2385</f>
        <v>0</v>
      </c>
      <c r="R2385" s="16">
        <f t="shared" si="151"/>
        <v>0</v>
      </c>
      <c r="S2385" s="16">
        <f>Raw_Data!Q2385</f>
        <v>0</v>
      </c>
      <c r="T2385" s="17">
        <f>Raw_Data!R2385</f>
        <v>0</v>
      </c>
      <c r="U2385" s="13" t="str">
        <f>Raw_Data!S2385</f>
        <v>Low</v>
      </c>
      <c r="V2385" s="13" t="str">
        <f>Raw_Data!T2385</f>
        <v>Closed</v>
      </c>
    </row>
    <row r="2386" spans="1:22" x14ac:dyDescent="0.3">
      <c r="A2386" s="13" t="str">
        <f>Raw_Data!A2386</f>
        <v>EMP005</v>
      </c>
      <c r="B2386" s="13" t="str">
        <f>Raw_Data!B2386</f>
        <v>Vikram Patel</v>
      </c>
      <c r="C2386" s="13" t="str">
        <f>Raw_Data!C2386</f>
        <v>Operations</v>
      </c>
      <c r="D2386" s="13" t="str">
        <f>Raw_Data!D2386</f>
        <v>Process Executive</v>
      </c>
      <c r="E2386" s="13" t="str">
        <f>Raw_Data!E2386</f>
        <v>Kolkata</v>
      </c>
      <c r="F2386" s="13" t="str">
        <f>Raw_Data!F2386</f>
        <v>Amit Roy</v>
      </c>
      <c r="G2386" s="14">
        <f>DATE(VALUE(RIGHT(Raw_Data!G2386,4)),VALUE(MID(Raw_Data!G2386,4,2)),VALUE(LEFT(Raw_Data!G2386,2)))</f>
        <v>46252</v>
      </c>
      <c r="H2386" s="13" t="str">
        <f t="shared" si="148"/>
        <v>Aug-2026</v>
      </c>
      <c r="I2386" s="13" t="str">
        <f t="shared" si="149"/>
        <v>Tue</v>
      </c>
      <c r="J2386" s="13" t="str">
        <f>Raw_Data!H2386</f>
        <v>Present</v>
      </c>
      <c r="K2386" s="15">
        <f>IF(Raw_Data!I2386="","",TIMEVALUE(Raw_Data!I2386))</f>
        <v>0.37916666666666665</v>
      </c>
      <c r="L2386" s="15">
        <f>IF(Raw_Data!J2386="","",TIMEVALUE(Raw_Data!J2386))</f>
        <v>0.72361111111111109</v>
      </c>
      <c r="M2386" s="13">
        <f>Raw_Data!K2386</f>
        <v>8.27</v>
      </c>
      <c r="N2386" s="13">
        <f>Raw_Data!L2386</f>
        <v>23</v>
      </c>
      <c r="O2386" s="13">
        <f>Raw_Data!M2386</f>
        <v>23</v>
      </c>
      <c r="P2386" s="13">
        <f t="shared" si="150"/>
        <v>0</v>
      </c>
      <c r="Q2386" s="13">
        <f>Raw_Data!O2386</f>
        <v>23</v>
      </c>
      <c r="R2386" s="16">
        <f t="shared" si="151"/>
        <v>100</v>
      </c>
      <c r="S2386" s="16">
        <f>Raw_Data!Q2386</f>
        <v>100</v>
      </c>
      <c r="T2386" s="17">
        <f>Raw_Data!R2386</f>
        <v>0.27</v>
      </c>
      <c r="U2386" s="13" t="str">
        <f>Raw_Data!S2386</f>
        <v>Low</v>
      </c>
      <c r="V2386" s="13" t="str">
        <f>Raw_Data!T2386</f>
        <v>Closed</v>
      </c>
    </row>
    <row r="2387" spans="1:22" x14ac:dyDescent="0.3">
      <c r="A2387" s="13" t="str">
        <f>Raw_Data!A2387</f>
        <v>EMP006</v>
      </c>
      <c r="B2387" s="13" t="str">
        <f>Raw_Data!B2387</f>
        <v>Ananya Gupta</v>
      </c>
      <c r="C2387" s="13" t="str">
        <f>Raw_Data!C2387</f>
        <v>Finance</v>
      </c>
      <c r="D2387" s="13" t="str">
        <f>Raw_Data!D2387</f>
        <v>Finance Executive</v>
      </c>
      <c r="E2387" s="13" t="str">
        <f>Raw_Data!E2387</f>
        <v>Kolkata</v>
      </c>
      <c r="F2387" s="13" t="str">
        <f>Raw_Data!F2387</f>
        <v>Neha Sen</v>
      </c>
      <c r="G2387" s="14">
        <f>DATE(VALUE(RIGHT(Raw_Data!G2387,4)),VALUE(MID(Raw_Data!G2387,4,2)),VALUE(LEFT(Raw_Data!G2387,2)))</f>
        <v>46252</v>
      </c>
      <c r="H2387" s="13" t="str">
        <f t="shared" si="148"/>
        <v>Aug-2026</v>
      </c>
      <c r="I2387" s="13" t="str">
        <f t="shared" si="149"/>
        <v>Tue</v>
      </c>
      <c r="J2387" s="13" t="str">
        <f>Raw_Data!H2387</f>
        <v>Present</v>
      </c>
      <c r="K2387" s="15">
        <f>IF(Raw_Data!I2387="","",TIMEVALUE(Raw_Data!I2387))</f>
        <v>0.38055555555555554</v>
      </c>
      <c r="L2387" s="15">
        <f>IF(Raw_Data!J2387="","",TIMEVALUE(Raw_Data!J2387))</f>
        <v>0.73958333333333337</v>
      </c>
      <c r="M2387" s="13">
        <f>Raw_Data!K2387</f>
        <v>8.6199999999999992</v>
      </c>
      <c r="N2387" s="13">
        <f>Raw_Data!L2387</f>
        <v>15</v>
      </c>
      <c r="O2387" s="13">
        <f>Raw_Data!M2387</f>
        <v>13</v>
      </c>
      <c r="P2387" s="13">
        <f t="shared" si="150"/>
        <v>2</v>
      </c>
      <c r="Q2387" s="13">
        <f>Raw_Data!O2387</f>
        <v>15</v>
      </c>
      <c r="R2387" s="16">
        <f t="shared" si="151"/>
        <v>86.666666666666671</v>
      </c>
      <c r="S2387" s="16">
        <f>Raw_Data!Q2387</f>
        <v>86.7</v>
      </c>
      <c r="T2387" s="17">
        <f>Raw_Data!R2387</f>
        <v>0.62</v>
      </c>
      <c r="U2387" s="13" t="str">
        <f>Raw_Data!S2387</f>
        <v>Low</v>
      </c>
      <c r="V2387" s="13" t="str">
        <f>Raw_Data!T2387</f>
        <v>In Progress</v>
      </c>
    </row>
    <row r="2388" spans="1:22" x14ac:dyDescent="0.3">
      <c r="A2388" s="13" t="str">
        <f>Raw_Data!A2388</f>
        <v>EMP007</v>
      </c>
      <c r="B2388" s="13" t="str">
        <f>Raw_Data!B2388</f>
        <v>Rohan Mehta</v>
      </c>
      <c r="C2388" s="13" t="str">
        <f>Raw_Data!C2388</f>
        <v>Finance</v>
      </c>
      <c r="D2388" s="13" t="str">
        <f>Raw_Data!D2388</f>
        <v>Accounts Executive</v>
      </c>
      <c r="E2388" s="13" t="str">
        <f>Raw_Data!E2388</f>
        <v>Kolkata</v>
      </c>
      <c r="F2388" s="13" t="str">
        <f>Raw_Data!F2388</f>
        <v>Neha Sen</v>
      </c>
      <c r="G2388" s="14">
        <f>DATE(VALUE(RIGHT(Raw_Data!G2388,4)),VALUE(MID(Raw_Data!G2388,4,2)),VALUE(LEFT(Raw_Data!G2388,2)))</f>
        <v>46252</v>
      </c>
      <c r="H2388" s="13" t="str">
        <f t="shared" si="148"/>
        <v>Aug-2026</v>
      </c>
      <c r="I2388" s="13" t="str">
        <f t="shared" si="149"/>
        <v>Tue</v>
      </c>
      <c r="J2388" s="13" t="str">
        <f>Raw_Data!H2388</f>
        <v>Present</v>
      </c>
      <c r="K2388" s="15">
        <f>IF(Raw_Data!I2388="","",TIMEVALUE(Raw_Data!I2388))</f>
        <v>0.38611111111111113</v>
      </c>
      <c r="L2388" s="15">
        <f>IF(Raw_Data!J2388="","",TIMEVALUE(Raw_Data!J2388))</f>
        <v>0.69027777777777777</v>
      </c>
      <c r="M2388" s="13">
        <f>Raw_Data!K2388</f>
        <v>7.3</v>
      </c>
      <c r="N2388" s="13">
        <f>Raw_Data!L2388</f>
        <v>12</v>
      </c>
      <c r="O2388" s="13">
        <f>Raw_Data!M2388</f>
        <v>12</v>
      </c>
      <c r="P2388" s="13">
        <f t="shared" si="150"/>
        <v>0</v>
      </c>
      <c r="Q2388" s="13">
        <f>Raw_Data!O2388</f>
        <v>12</v>
      </c>
      <c r="R2388" s="16">
        <f t="shared" si="151"/>
        <v>100</v>
      </c>
      <c r="S2388" s="16">
        <f>Raw_Data!Q2388</f>
        <v>100</v>
      </c>
      <c r="T2388" s="17">
        <f>Raw_Data!R2388</f>
        <v>0</v>
      </c>
      <c r="U2388" s="13" t="str">
        <f>Raw_Data!S2388</f>
        <v>Low</v>
      </c>
      <c r="V2388" s="13" t="str">
        <f>Raw_Data!T2388</f>
        <v>Closed</v>
      </c>
    </row>
    <row r="2389" spans="1:22" x14ac:dyDescent="0.3">
      <c r="A2389" s="13" t="str">
        <f>Raw_Data!A2389</f>
        <v>EMP008</v>
      </c>
      <c r="B2389" s="13" t="str">
        <f>Raw_Data!B2389</f>
        <v>Ishita Roy</v>
      </c>
      <c r="C2389" s="13" t="str">
        <f>Raw_Data!C2389</f>
        <v>Finance</v>
      </c>
      <c r="D2389" s="13" t="str">
        <f>Raw_Data!D2389</f>
        <v>Finance Executive</v>
      </c>
      <c r="E2389" s="13" t="str">
        <f>Raw_Data!E2389</f>
        <v>Kolkata</v>
      </c>
      <c r="F2389" s="13" t="str">
        <f>Raw_Data!F2389</f>
        <v>Neha Sen</v>
      </c>
      <c r="G2389" s="14">
        <f>DATE(VALUE(RIGHT(Raw_Data!G2389,4)),VALUE(MID(Raw_Data!G2389,4,2)),VALUE(LEFT(Raw_Data!G2389,2)))</f>
        <v>46252</v>
      </c>
      <c r="H2389" s="13" t="str">
        <f t="shared" si="148"/>
        <v>Aug-2026</v>
      </c>
      <c r="I2389" s="13" t="str">
        <f t="shared" si="149"/>
        <v>Tue</v>
      </c>
      <c r="J2389" s="13" t="str">
        <f>Raw_Data!H2389</f>
        <v>Present</v>
      </c>
      <c r="K2389" s="15">
        <f>IF(Raw_Data!I2389="","",TIMEVALUE(Raw_Data!I2389))</f>
        <v>0.37569444444444444</v>
      </c>
      <c r="L2389" s="15">
        <f>IF(Raw_Data!J2389="","",TIMEVALUE(Raw_Data!J2389))</f>
        <v>0.69930555555555551</v>
      </c>
      <c r="M2389" s="13">
        <f>Raw_Data!K2389</f>
        <v>7.77</v>
      </c>
      <c r="N2389" s="13">
        <f>Raw_Data!L2389</f>
        <v>17</v>
      </c>
      <c r="O2389" s="13">
        <f>Raw_Data!M2389</f>
        <v>12</v>
      </c>
      <c r="P2389" s="13">
        <f t="shared" si="150"/>
        <v>5</v>
      </c>
      <c r="Q2389" s="13">
        <f>Raw_Data!O2389</f>
        <v>17</v>
      </c>
      <c r="R2389" s="16">
        <f t="shared" si="151"/>
        <v>70.588235294117652</v>
      </c>
      <c r="S2389" s="16">
        <f>Raw_Data!Q2389</f>
        <v>70.599999999999994</v>
      </c>
      <c r="T2389" s="17">
        <f>Raw_Data!R2389</f>
        <v>0</v>
      </c>
      <c r="U2389" s="13" t="str">
        <f>Raw_Data!S2389</f>
        <v>Medium</v>
      </c>
      <c r="V2389" s="13" t="str">
        <f>Raw_Data!T2389</f>
        <v>Pending</v>
      </c>
    </row>
    <row r="2390" spans="1:22" x14ac:dyDescent="0.3">
      <c r="A2390" s="13" t="str">
        <f>Raw_Data!A2390</f>
        <v>EMP009</v>
      </c>
      <c r="B2390" s="13" t="str">
        <f>Raw_Data!B2390</f>
        <v>Arjun Nair</v>
      </c>
      <c r="C2390" s="13" t="str">
        <f>Raw_Data!C2390</f>
        <v>Sales</v>
      </c>
      <c r="D2390" s="13" t="str">
        <f>Raw_Data!D2390</f>
        <v>Sales Executive</v>
      </c>
      <c r="E2390" s="13" t="str">
        <f>Raw_Data!E2390</f>
        <v>Kolkata</v>
      </c>
      <c r="F2390" s="13" t="str">
        <f>Raw_Data!F2390</f>
        <v>Sourav Das</v>
      </c>
      <c r="G2390" s="14">
        <f>DATE(VALUE(RIGHT(Raw_Data!G2390,4)),VALUE(MID(Raw_Data!G2390,4,2)),VALUE(LEFT(Raw_Data!G2390,2)))</f>
        <v>46252</v>
      </c>
      <c r="H2390" s="13" t="str">
        <f t="shared" si="148"/>
        <v>Aug-2026</v>
      </c>
      <c r="I2390" s="13" t="str">
        <f t="shared" si="149"/>
        <v>Tue</v>
      </c>
      <c r="J2390" s="13" t="str">
        <f>Raw_Data!H2390</f>
        <v>Present</v>
      </c>
      <c r="K2390" s="15">
        <f>IF(Raw_Data!I2390="","",TIMEVALUE(Raw_Data!I2390))</f>
        <v>0.38472222222222224</v>
      </c>
      <c r="L2390" s="15">
        <f>IF(Raw_Data!J2390="","",TIMEVALUE(Raw_Data!J2390))</f>
        <v>0.7583333333333333</v>
      </c>
      <c r="M2390" s="13">
        <f>Raw_Data!K2390</f>
        <v>8.98</v>
      </c>
      <c r="N2390" s="13">
        <f>Raw_Data!L2390</f>
        <v>23</v>
      </c>
      <c r="O2390" s="13">
        <f>Raw_Data!M2390</f>
        <v>20</v>
      </c>
      <c r="P2390" s="13">
        <f t="shared" si="150"/>
        <v>3</v>
      </c>
      <c r="Q2390" s="13">
        <f>Raw_Data!O2390</f>
        <v>23</v>
      </c>
      <c r="R2390" s="16">
        <f t="shared" si="151"/>
        <v>86.956521739130437</v>
      </c>
      <c r="S2390" s="16">
        <f>Raw_Data!Q2390</f>
        <v>87</v>
      </c>
      <c r="T2390" s="17">
        <f>Raw_Data!R2390</f>
        <v>0.98</v>
      </c>
      <c r="U2390" s="13" t="str">
        <f>Raw_Data!S2390</f>
        <v>Medium</v>
      </c>
      <c r="V2390" s="13" t="str">
        <f>Raw_Data!T2390</f>
        <v>In Progress</v>
      </c>
    </row>
    <row r="2391" spans="1:22" x14ac:dyDescent="0.3">
      <c r="A2391" s="13" t="str">
        <f>Raw_Data!A2391</f>
        <v>EMP010</v>
      </c>
      <c r="B2391" s="13" t="str">
        <f>Raw_Data!B2391</f>
        <v>Meera Kapoor</v>
      </c>
      <c r="C2391" s="13" t="str">
        <f>Raw_Data!C2391</f>
        <v>Sales</v>
      </c>
      <c r="D2391" s="13" t="str">
        <f>Raw_Data!D2391</f>
        <v>Sales Executive</v>
      </c>
      <c r="E2391" s="13" t="str">
        <f>Raw_Data!E2391</f>
        <v>Kolkata</v>
      </c>
      <c r="F2391" s="13" t="str">
        <f>Raw_Data!F2391</f>
        <v>Sourav Das</v>
      </c>
      <c r="G2391" s="14">
        <f>DATE(VALUE(RIGHT(Raw_Data!G2391,4)),VALUE(MID(Raw_Data!G2391,4,2)),VALUE(LEFT(Raw_Data!G2391,2)))</f>
        <v>46252</v>
      </c>
      <c r="H2391" s="13" t="str">
        <f t="shared" si="148"/>
        <v>Aug-2026</v>
      </c>
      <c r="I2391" s="13" t="str">
        <f t="shared" si="149"/>
        <v>Tue</v>
      </c>
      <c r="J2391" s="13" t="str">
        <f>Raw_Data!H2391</f>
        <v>Late</v>
      </c>
      <c r="K2391" s="15">
        <f>IF(Raw_Data!I2391="","",TIMEVALUE(Raw_Data!I2391))</f>
        <v>0.41666666666666669</v>
      </c>
      <c r="L2391" s="15">
        <f>IF(Raw_Data!J2391="","",TIMEVALUE(Raw_Data!J2391))</f>
        <v>0.8</v>
      </c>
      <c r="M2391" s="13">
        <f>Raw_Data!K2391</f>
        <v>9.1999999999999993</v>
      </c>
      <c r="N2391" s="13">
        <f>Raw_Data!L2391</f>
        <v>13</v>
      </c>
      <c r="O2391" s="13">
        <f>Raw_Data!M2391</f>
        <v>13</v>
      </c>
      <c r="P2391" s="13">
        <f t="shared" si="150"/>
        <v>0</v>
      </c>
      <c r="Q2391" s="13">
        <f>Raw_Data!O2391</f>
        <v>13</v>
      </c>
      <c r="R2391" s="16">
        <f t="shared" si="151"/>
        <v>100</v>
      </c>
      <c r="S2391" s="16">
        <f>Raw_Data!Q2391</f>
        <v>100</v>
      </c>
      <c r="T2391" s="17">
        <f>Raw_Data!R2391</f>
        <v>1.2</v>
      </c>
      <c r="U2391" s="13" t="str">
        <f>Raw_Data!S2391</f>
        <v>Low</v>
      </c>
      <c r="V2391" s="13" t="str">
        <f>Raw_Data!T2391</f>
        <v>Closed</v>
      </c>
    </row>
    <row r="2392" spans="1:22" x14ac:dyDescent="0.3">
      <c r="A2392" s="13" t="str">
        <f>Raw_Data!A2392</f>
        <v>EMP011</v>
      </c>
      <c r="B2392" s="13" t="str">
        <f>Raw_Data!B2392</f>
        <v>Karan Malhotra</v>
      </c>
      <c r="C2392" s="13" t="str">
        <f>Raw_Data!C2392</f>
        <v>Sales</v>
      </c>
      <c r="D2392" s="13" t="str">
        <f>Raw_Data!D2392</f>
        <v>Senior Executive</v>
      </c>
      <c r="E2392" s="13" t="str">
        <f>Raw_Data!E2392</f>
        <v>Kolkata</v>
      </c>
      <c r="F2392" s="13" t="str">
        <f>Raw_Data!F2392</f>
        <v>Sourav Das</v>
      </c>
      <c r="G2392" s="14">
        <f>DATE(VALUE(RIGHT(Raw_Data!G2392,4)),VALUE(MID(Raw_Data!G2392,4,2)),VALUE(LEFT(Raw_Data!G2392,2)))</f>
        <v>46252</v>
      </c>
      <c r="H2392" s="13" t="str">
        <f t="shared" si="148"/>
        <v>Aug-2026</v>
      </c>
      <c r="I2392" s="13" t="str">
        <f t="shared" si="149"/>
        <v>Tue</v>
      </c>
      <c r="J2392" s="13" t="str">
        <f>Raw_Data!H2392</f>
        <v>Present</v>
      </c>
      <c r="K2392" s="15">
        <f>IF(Raw_Data!I2392="","",TIMEVALUE(Raw_Data!I2392))</f>
        <v>0.37708333333333333</v>
      </c>
      <c r="L2392" s="15">
        <f>IF(Raw_Data!J2392="","",TIMEVALUE(Raw_Data!J2392))</f>
        <v>0.73958333333333337</v>
      </c>
      <c r="M2392" s="13">
        <f>Raw_Data!K2392</f>
        <v>8.7100000000000009</v>
      </c>
      <c r="N2392" s="13">
        <f>Raw_Data!L2392</f>
        <v>12</v>
      </c>
      <c r="O2392" s="13">
        <f>Raw_Data!M2392</f>
        <v>9</v>
      </c>
      <c r="P2392" s="13">
        <f t="shared" si="150"/>
        <v>3</v>
      </c>
      <c r="Q2392" s="13">
        <f>Raw_Data!O2392</f>
        <v>12</v>
      </c>
      <c r="R2392" s="16">
        <f t="shared" si="151"/>
        <v>75</v>
      </c>
      <c r="S2392" s="16">
        <f>Raw_Data!Q2392</f>
        <v>75</v>
      </c>
      <c r="T2392" s="17">
        <f>Raw_Data!R2392</f>
        <v>0.71</v>
      </c>
      <c r="U2392" s="13" t="str">
        <f>Raw_Data!S2392</f>
        <v>High</v>
      </c>
      <c r="V2392" s="13" t="str">
        <f>Raw_Data!T2392</f>
        <v>In Progress</v>
      </c>
    </row>
    <row r="2393" spans="1:22" x14ac:dyDescent="0.3">
      <c r="A2393" s="13" t="str">
        <f>Raw_Data!A2393</f>
        <v>EMP012</v>
      </c>
      <c r="B2393" s="13" t="str">
        <f>Raw_Data!B2393</f>
        <v>Tanya Bose</v>
      </c>
      <c r="C2393" s="13" t="str">
        <f>Raw_Data!C2393</f>
        <v>HR</v>
      </c>
      <c r="D2393" s="13" t="str">
        <f>Raw_Data!D2393</f>
        <v>HR Executive</v>
      </c>
      <c r="E2393" s="13" t="str">
        <f>Raw_Data!E2393</f>
        <v>Kolkata</v>
      </c>
      <c r="F2393" s="13" t="str">
        <f>Raw_Data!F2393</f>
        <v>Ritu Ghosh</v>
      </c>
      <c r="G2393" s="14">
        <f>DATE(VALUE(RIGHT(Raw_Data!G2393,4)),VALUE(MID(Raw_Data!G2393,4,2)),VALUE(LEFT(Raw_Data!G2393,2)))</f>
        <v>46252</v>
      </c>
      <c r="H2393" s="13" t="str">
        <f t="shared" si="148"/>
        <v>Aug-2026</v>
      </c>
      <c r="I2393" s="13" t="str">
        <f t="shared" si="149"/>
        <v>Tue</v>
      </c>
      <c r="J2393" s="13" t="str">
        <f>Raw_Data!H2393</f>
        <v>Present</v>
      </c>
      <c r="K2393" s="15">
        <f>IF(Raw_Data!I2393="","",TIMEVALUE(Raw_Data!I2393))</f>
        <v>0.38541666666666669</v>
      </c>
      <c r="L2393" s="15">
        <f>IF(Raw_Data!J2393="","",TIMEVALUE(Raw_Data!J2393))</f>
        <v>0.7631944444444444</v>
      </c>
      <c r="M2393" s="13">
        <f>Raw_Data!K2393</f>
        <v>9.08</v>
      </c>
      <c r="N2393" s="13">
        <f>Raw_Data!L2393</f>
        <v>9</v>
      </c>
      <c r="O2393" s="13">
        <f>Raw_Data!M2393</f>
        <v>8</v>
      </c>
      <c r="P2393" s="13">
        <f t="shared" si="150"/>
        <v>1</v>
      </c>
      <c r="Q2393" s="13">
        <f>Raw_Data!O2393</f>
        <v>9</v>
      </c>
      <c r="R2393" s="16">
        <f t="shared" si="151"/>
        <v>88.888888888888886</v>
      </c>
      <c r="S2393" s="16">
        <f>Raw_Data!Q2393</f>
        <v>88.9</v>
      </c>
      <c r="T2393" s="17">
        <f>Raw_Data!R2393</f>
        <v>1.08</v>
      </c>
      <c r="U2393" s="13" t="str">
        <f>Raw_Data!S2393</f>
        <v>High</v>
      </c>
      <c r="V2393" s="13" t="str">
        <f>Raw_Data!T2393</f>
        <v>In Progress</v>
      </c>
    </row>
    <row r="2394" spans="1:22" x14ac:dyDescent="0.3">
      <c r="A2394" s="13" t="str">
        <f>Raw_Data!A2394</f>
        <v>EMP013</v>
      </c>
      <c r="B2394" s="13" t="str">
        <f>Raw_Data!B2394</f>
        <v>Aditya Jain</v>
      </c>
      <c r="C2394" s="13" t="str">
        <f>Raw_Data!C2394</f>
        <v>Customer Support</v>
      </c>
      <c r="D2394" s="13" t="str">
        <f>Raw_Data!D2394</f>
        <v>Support Executive</v>
      </c>
      <c r="E2394" s="13" t="str">
        <f>Raw_Data!E2394</f>
        <v>Kolkata</v>
      </c>
      <c r="F2394" s="13" t="str">
        <f>Raw_Data!F2394</f>
        <v>Ritu Ghosh</v>
      </c>
      <c r="G2394" s="14">
        <f>DATE(VALUE(RIGHT(Raw_Data!G2394,4)),VALUE(MID(Raw_Data!G2394,4,2)),VALUE(LEFT(Raw_Data!G2394,2)))</f>
        <v>46252</v>
      </c>
      <c r="H2394" s="13" t="str">
        <f t="shared" si="148"/>
        <v>Aug-2026</v>
      </c>
      <c r="I2394" s="13" t="str">
        <f t="shared" si="149"/>
        <v>Tue</v>
      </c>
      <c r="J2394" s="13" t="str">
        <f>Raw_Data!H2394</f>
        <v>Present</v>
      </c>
      <c r="K2394" s="15">
        <f>IF(Raw_Data!I2394="","",TIMEVALUE(Raw_Data!I2394))</f>
        <v>0.37708333333333333</v>
      </c>
      <c r="L2394" s="15">
        <f>IF(Raw_Data!J2394="","",TIMEVALUE(Raw_Data!J2394))</f>
        <v>0.76180555555555551</v>
      </c>
      <c r="M2394" s="13">
        <f>Raw_Data!K2394</f>
        <v>9.24</v>
      </c>
      <c r="N2394" s="13">
        <f>Raw_Data!L2394</f>
        <v>23</v>
      </c>
      <c r="O2394" s="13">
        <f>Raw_Data!M2394</f>
        <v>17</v>
      </c>
      <c r="P2394" s="13">
        <f t="shared" si="150"/>
        <v>6</v>
      </c>
      <c r="Q2394" s="13">
        <f>Raw_Data!O2394</f>
        <v>23</v>
      </c>
      <c r="R2394" s="16">
        <f t="shared" si="151"/>
        <v>73.91304347826086</v>
      </c>
      <c r="S2394" s="16">
        <f>Raw_Data!Q2394</f>
        <v>73.900000000000006</v>
      </c>
      <c r="T2394" s="17">
        <f>Raw_Data!R2394</f>
        <v>1.24</v>
      </c>
      <c r="U2394" s="13" t="str">
        <f>Raw_Data!S2394</f>
        <v>Medium</v>
      </c>
      <c r="V2394" s="13" t="str">
        <f>Raw_Data!T2394</f>
        <v>Pending</v>
      </c>
    </row>
    <row r="2395" spans="1:22" x14ac:dyDescent="0.3">
      <c r="A2395" s="13" t="str">
        <f>Raw_Data!A2395</f>
        <v>EMP014</v>
      </c>
      <c r="B2395" s="13" t="str">
        <f>Raw_Data!B2395</f>
        <v>Neha Agarwal</v>
      </c>
      <c r="C2395" s="13" t="str">
        <f>Raw_Data!C2395</f>
        <v>Customer Support</v>
      </c>
      <c r="D2395" s="13" t="str">
        <f>Raw_Data!D2395</f>
        <v>Support Executive</v>
      </c>
      <c r="E2395" s="13" t="str">
        <f>Raw_Data!E2395</f>
        <v>Kolkata</v>
      </c>
      <c r="F2395" s="13" t="str">
        <f>Raw_Data!F2395</f>
        <v>Ritu Ghosh</v>
      </c>
      <c r="G2395" s="14">
        <f>DATE(VALUE(RIGHT(Raw_Data!G2395,4)),VALUE(MID(Raw_Data!G2395,4,2)),VALUE(LEFT(Raw_Data!G2395,2)))</f>
        <v>46252</v>
      </c>
      <c r="H2395" s="13" t="str">
        <f t="shared" si="148"/>
        <v>Aug-2026</v>
      </c>
      <c r="I2395" s="13" t="str">
        <f t="shared" si="149"/>
        <v>Tue</v>
      </c>
      <c r="J2395" s="13" t="str">
        <f>Raw_Data!H2395</f>
        <v>Present</v>
      </c>
      <c r="K2395" s="15">
        <f>IF(Raw_Data!I2395="","",TIMEVALUE(Raw_Data!I2395))</f>
        <v>0.38194444444444442</v>
      </c>
      <c r="L2395" s="15">
        <f>IF(Raw_Data!J2395="","",TIMEVALUE(Raw_Data!J2395))</f>
        <v>0.70486111111111116</v>
      </c>
      <c r="M2395" s="13">
        <f>Raw_Data!K2395</f>
        <v>7.75</v>
      </c>
      <c r="N2395" s="13">
        <f>Raw_Data!L2395</f>
        <v>28</v>
      </c>
      <c r="O2395" s="13">
        <f>Raw_Data!M2395</f>
        <v>19</v>
      </c>
      <c r="P2395" s="13">
        <f t="shared" si="150"/>
        <v>9</v>
      </c>
      <c r="Q2395" s="13">
        <f>Raw_Data!O2395</f>
        <v>28</v>
      </c>
      <c r="R2395" s="16">
        <f t="shared" si="151"/>
        <v>67.857142857142861</v>
      </c>
      <c r="S2395" s="16">
        <f>Raw_Data!Q2395</f>
        <v>67.900000000000006</v>
      </c>
      <c r="T2395" s="17">
        <f>Raw_Data!R2395</f>
        <v>0</v>
      </c>
      <c r="U2395" s="13" t="str">
        <f>Raw_Data!S2395</f>
        <v>Medium</v>
      </c>
      <c r="V2395" s="13" t="str">
        <f>Raw_Data!T2395</f>
        <v>Backlog</v>
      </c>
    </row>
    <row r="2396" spans="1:22" x14ac:dyDescent="0.3">
      <c r="A2396" s="13" t="str">
        <f>Raw_Data!A2396</f>
        <v>EMP015</v>
      </c>
      <c r="B2396" s="13" t="str">
        <f>Raw_Data!B2396</f>
        <v>Siddharth Roy</v>
      </c>
      <c r="C2396" s="13" t="str">
        <f>Raw_Data!C2396</f>
        <v>Customer Support</v>
      </c>
      <c r="D2396" s="13" t="str">
        <f>Raw_Data!D2396</f>
        <v>Senior Executive</v>
      </c>
      <c r="E2396" s="13" t="str">
        <f>Raw_Data!E2396</f>
        <v>Kolkata</v>
      </c>
      <c r="F2396" s="13" t="str">
        <f>Raw_Data!F2396</f>
        <v>Ritu Ghosh</v>
      </c>
      <c r="G2396" s="14">
        <f>DATE(VALUE(RIGHT(Raw_Data!G2396,4)),VALUE(MID(Raw_Data!G2396,4,2)),VALUE(LEFT(Raw_Data!G2396,2)))</f>
        <v>46252</v>
      </c>
      <c r="H2396" s="13" t="str">
        <f t="shared" si="148"/>
        <v>Aug-2026</v>
      </c>
      <c r="I2396" s="13" t="str">
        <f t="shared" si="149"/>
        <v>Tue</v>
      </c>
      <c r="J2396" s="13" t="str">
        <f>Raw_Data!H2396</f>
        <v>Present</v>
      </c>
      <c r="K2396" s="15">
        <f>IF(Raw_Data!I2396="","",TIMEVALUE(Raw_Data!I2396))</f>
        <v>0.42499999999999999</v>
      </c>
      <c r="L2396" s="15">
        <f>IF(Raw_Data!J2396="","",TIMEVALUE(Raw_Data!J2396))</f>
        <v>0.79236111111111107</v>
      </c>
      <c r="M2396" s="13">
        <f>Raw_Data!K2396</f>
        <v>8.83</v>
      </c>
      <c r="N2396" s="13">
        <f>Raw_Data!L2396</f>
        <v>15</v>
      </c>
      <c r="O2396" s="13">
        <f>Raw_Data!M2396</f>
        <v>15</v>
      </c>
      <c r="P2396" s="13">
        <f t="shared" si="150"/>
        <v>0</v>
      </c>
      <c r="Q2396" s="13">
        <f>Raw_Data!O2396</f>
        <v>15</v>
      </c>
      <c r="R2396" s="16">
        <f t="shared" si="151"/>
        <v>100</v>
      </c>
      <c r="S2396" s="16">
        <f>Raw_Data!Q2396</f>
        <v>100</v>
      </c>
      <c r="T2396" s="17">
        <f>Raw_Data!R2396</f>
        <v>0.83</v>
      </c>
      <c r="U2396" s="13" t="str">
        <f>Raw_Data!S2396</f>
        <v>Low</v>
      </c>
      <c r="V2396" s="13" t="str">
        <f>Raw_Data!T2396</f>
        <v>Closed</v>
      </c>
    </row>
    <row r="2397" spans="1:22" x14ac:dyDescent="0.3">
      <c r="A2397" s="13" t="str">
        <f>Raw_Data!A2397</f>
        <v>EMP016</v>
      </c>
      <c r="B2397" s="13" t="str">
        <f>Raw_Data!B2397</f>
        <v>Pooja Saha</v>
      </c>
      <c r="C2397" s="13" t="str">
        <f>Raw_Data!C2397</f>
        <v>Operations</v>
      </c>
      <c r="D2397" s="13" t="str">
        <f>Raw_Data!D2397</f>
        <v>Process Executive</v>
      </c>
      <c r="E2397" s="13" t="str">
        <f>Raw_Data!E2397</f>
        <v>Durgapur</v>
      </c>
      <c r="F2397" s="13" t="str">
        <f>Raw_Data!F2397</f>
        <v>Amit Roy</v>
      </c>
      <c r="G2397" s="14">
        <f>DATE(VALUE(RIGHT(Raw_Data!G2397,4)),VALUE(MID(Raw_Data!G2397,4,2)),VALUE(LEFT(Raw_Data!G2397,2)))</f>
        <v>46252</v>
      </c>
      <c r="H2397" s="13" t="str">
        <f t="shared" si="148"/>
        <v>Aug-2026</v>
      </c>
      <c r="I2397" s="13" t="str">
        <f t="shared" si="149"/>
        <v>Tue</v>
      </c>
      <c r="J2397" s="13" t="str">
        <f>Raw_Data!H2397</f>
        <v>Present</v>
      </c>
      <c r="K2397" s="15">
        <f>IF(Raw_Data!I2397="","",TIMEVALUE(Raw_Data!I2397))</f>
        <v>0.38333333333333336</v>
      </c>
      <c r="L2397" s="15">
        <f>IF(Raw_Data!J2397="","",TIMEVALUE(Raw_Data!J2397))</f>
        <v>0.76944444444444449</v>
      </c>
      <c r="M2397" s="13">
        <f>Raw_Data!K2397</f>
        <v>9.27</v>
      </c>
      <c r="N2397" s="13">
        <f>Raw_Data!L2397</f>
        <v>13</v>
      </c>
      <c r="O2397" s="13">
        <f>Raw_Data!M2397</f>
        <v>11</v>
      </c>
      <c r="P2397" s="13">
        <f t="shared" si="150"/>
        <v>2</v>
      </c>
      <c r="Q2397" s="13">
        <f>Raw_Data!O2397</f>
        <v>13</v>
      </c>
      <c r="R2397" s="16">
        <f t="shared" si="151"/>
        <v>84.615384615384613</v>
      </c>
      <c r="S2397" s="16">
        <f>Raw_Data!Q2397</f>
        <v>84.6</v>
      </c>
      <c r="T2397" s="17">
        <f>Raw_Data!R2397</f>
        <v>1.27</v>
      </c>
      <c r="U2397" s="13" t="str">
        <f>Raw_Data!S2397</f>
        <v>High</v>
      </c>
      <c r="V2397" s="13" t="str">
        <f>Raw_Data!T2397</f>
        <v>In Progress</v>
      </c>
    </row>
    <row r="2398" spans="1:22" x14ac:dyDescent="0.3">
      <c r="A2398" s="13" t="str">
        <f>Raw_Data!A2398</f>
        <v>EMP017</v>
      </c>
      <c r="B2398" s="13" t="str">
        <f>Raw_Data!B2398</f>
        <v>Abhishek Paul</v>
      </c>
      <c r="C2398" s="13" t="str">
        <f>Raw_Data!C2398</f>
        <v>Operations</v>
      </c>
      <c r="D2398" s="13" t="str">
        <f>Raw_Data!D2398</f>
        <v>Process Executive</v>
      </c>
      <c r="E2398" s="13" t="str">
        <f>Raw_Data!E2398</f>
        <v>Durgapur</v>
      </c>
      <c r="F2398" s="13" t="str">
        <f>Raw_Data!F2398</f>
        <v>Amit Roy</v>
      </c>
      <c r="G2398" s="14">
        <f>DATE(VALUE(RIGHT(Raw_Data!G2398,4)),VALUE(MID(Raw_Data!G2398,4,2)),VALUE(LEFT(Raw_Data!G2398,2)))</f>
        <v>46252</v>
      </c>
      <c r="H2398" s="13" t="str">
        <f t="shared" si="148"/>
        <v>Aug-2026</v>
      </c>
      <c r="I2398" s="13" t="str">
        <f t="shared" si="149"/>
        <v>Tue</v>
      </c>
      <c r="J2398" s="13" t="str">
        <f>Raw_Data!H2398</f>
        <v>Present</v>
      </c>
      <c r="K2398" s="15">
        <f>IF(Raw_Data!I2398="","",TIMEVALUE(Raw_Data!I2398))</f>
        <v>0.38263888888888886</v>
      </c>
      <c r="L2398" s="15">
        <f>IF(Raw_Data!J2398="","",TIMEVALUE(Raw_Data!J2398))</f>
        <v>0.7583333333333333</v>
      </c>
      <c r="M2398" s="13">
        <f>Raw_Data!K2398</f>
        <v>9.0299999999999994</v>
      </c>
      <c r="N2398" s="13">
        <f>Raw_Data!L2398</f>
        <v>24</v>
      </c>
      <c r="O2398" s="13">
        <f>Raw_Data!M2398</f>
        <v>20</v>
      </c>
      <c r="P2398" s="13">
        <f t="shared" si="150"/>
        <v>4</v>
      </c>
      <c r="Q2398" s="13">
        <f>Raw_Data!O2398</f>
        <v>24</v>
      </c>
      <c r="R2398" s="16">
        <f t="shared" si="151"/>
        <v>83.333333333333343</v>
      </c>
      <c r="S2398" s="16">
        <f>Raw_Data!Q2398</f>
        <v>83.3</v>
      </c>
      <c r="T2398" s="17">
        <f>Raw_Data!R2398</f>
        <v>1.03</v>
      </c>
      <c r="U2398" s="13" t="str">
        <f>Raw_Data!S2398</f>
        <v>Low</v>
      </c>
      <c r="V2398" s="13" t="str">
        <f>Raw_Data!T2398</f>
        <v>Pending</v>
      </c>
    </row>
    <row r="2399" spans="1:22" x14ac:dyDescent="0.3">
      <c r="A2399" s="13" t="str">
        <f>Raw_Data!A2399</f>
        <v>EMP018</v>
      </c>
      <c r="B2399" s="13" t="str">
        <f>Raw_Data!B2399</f>
        <v>Nandini Ghosh</v>
      </c>
      <c r="C2399" s="13" t="str">
        <f>Raw_Data!C2399</f>
        <v>Finance</v>
      </c>
      <c r="D2399" s="13" t="str">
        <f>Raw_Data!D2399</f>
        <v>Finance Executive</v>
      </c>
      <c r="E2399" s="13" t="str">
        <f>Raw_Data!E2399</f>
        <v>Durgapur</v>
      </c>
      <c r="F2399" s="13" t="str">
        <f>Raw_Data!F2399</f>
        <v>Neha Sen</v>
      </c>
      <c r="G2399" s="14">
        <f>DATE(VALUE(RIGHT(Raw_Data!G2399,4)),VALUE(MID(Raw_Data!G2399,4,2)),VALUE(LEFT(Raw_Data!G2399,2)))</f>
        <v>46252</v>
      </c>
      <c r="H2399" s="13" t="str">
        <f t="shared" si="148"/>
        <v>Aug-2026</v>
      </c>
      <c r="I2399" s="13" t="str">
        <f t="shared" si="149"/>
        <v>Tue</v>
      </c>
      <c r="J2399" s="13" t="str">
        <f>Raw_Data!H2399</f>
        <v>Present</v>
      </c>
      <c r="K2399" s="15">
        <f>IF(Raw_Data!I2399="","",TIMEVALUE(Raw_Data!I2399))</f>
        <v>0.37847222222222221</v>
      </c>
      <c r="L2399" s="15">
        <f>IF(Raw_Data!J2399="","",TIMEVALUE(Raw_Data!J2399))</f>
        <v>0.7006944444444444</v>
      </c>
      <c r="M2399" s="13">
        <f>Raw_Data!K2399</f>
        <v>7.74</v>
      </c>
      <c r="N2399" s="13">
        <f>Raw_Data!L2399</f>
        <v>11</v>
      </c>
      <c r="O2399" s="13">
        <f>Raw_Data!M2399</f>
        <v>8</v>
      </c>
      <c r="P2399" s="13">
        <f t="shared" si="150"/>
        <v>3</v>
      </c>
      <c r="Q2399" s="13">
        <f>Raw_Data!O2399</f>
        <v>11</v>
      </c>
      <c r="R2399" s="16">
        <f t="shared" si="151"/>
        <v>72.727272727272734</v>
      </c>
      <c r="S2399" s="16">
        <f>Raw_Data!Q2399</f>
        <v>72.7</v>
      </c>
      <c r="T2399" s="17">
        <f>Raw_Data!R2399</f>
        <v>0</v>
      </c>
      <c r="U2399" s="13" t="str">
        <f>Raw_Data!S2399</f>
        <v>Medium</v>
      </c>
      <c r="V2399" s="13" t="str">
        <f>Raw_Data!T2399</f>
        <v>In Progress</v>
      </c>
    </row>
    <row r="2400" spans="1:22" x14ac:dyDescent="0.3">
      <c r="A2400" s="13" t="str">
        <f>Raw_Data!A2400</f>
        <v>EMP019</v>
      </c>
      <c r="B2400" s="13" t="str">
        <f>Raw_Data!B2400</f>
        <v>Manish Kumar</v>
      </c>
      <c r="C2400" s="13" t="str">
        <f>Raw_Data!C2400</f>
        <v>Sales</v>
      </c>
      <c r="D2400" s="13" t="str">
        <f>Raw_Data!D2400</f>
        <v>Sales Executive</v>
      </c>
      <c r="E2400" s="13" t="str">
        <f>Raw_Data!E2400</f>
        <v>Durgapur</v>
      </c>
      <c r="F2400" s="13" t="str">
        <f>Raw_Data!F2400</f>
        <v>Sourav Das</v>
      </c>
      <c r="G2400" s="14">
        <f>DATE(VALUE(RIGHT(Raw_Data!G2400,4)),VALUE(MID(Raw_Data!G2400,4,2)),VALUE(LEFT(Raw_Data!G2400,2)))</f>
        <v>46252</v>
      </c>
      <c r="H2400" s="13" t="str">
        <f t="shared" si="148"/>
        <v>Aug-2026</v>
      </c>
      <c r="I2400" s="13" t="str">
        <f t="shared" si="149"/>
        <v>Tue</v>
      </c>
      <c r="J2400" s="13" t="str">
        <f>Raw_Data!H2400</f>
        <v>Present</v>
      </c>
      <c r="K2400" s="15">
        <f>IF(Raw_Data!I2400="","",TIMEVALUE(Raw_Data!I2400))</f>
        <v>0.375</v>
      </c>
      <c r="L2400" s="15">
        <f>IF(Raw_Data!J2400="","",TIMEVALUE(Raw_Data!J2400))</f>
        <v>0.75277777777777777</v>
      </c>
      <c r="M2400" s="13">
        <f>Raw_Data!K2400</f>
        <v>9.07</v>
      </c>
      <c r="N2400" s="13">
        <f>Raw_Data!L2400</f>
        <v>26</v>
      </c>
      <c r="O2400" s="13">
        <f>Raw_Data!M2400</f>
        <v>23</v>
      </c>
      <c r="P2400" s="13">
        <f t="shared" si="150"/>
        <v>3</v>
      </c>
      <c r="Q2400" s="13">
        <f>Raw_Data!O2400</f>
        <v>26</v>
      </c>
      <c r="R2400" s="16">
        <f t="shared" si="151"/>
        <v>88.461538461538453</v>
      </c>
      <c r="S2400" s="16">
        <f>Raw_Data!Q2400</f>
        <v>88.5</v>
      </c>
      <c r="T2400" s="17">
        <f>Raw_Data!R2400</f>
        <v>1.07</v>
      </c>
      <c r="U2400" s="13" t="str">
        <f>Raw_Data!S2400</f>
        <v>Medium</v>
      </c>
      <c r="V2400" s="13" t="str">
        <f>Raw_Data!T2400</f>
        <v>In Progress</v>
      </c>
    </row>
    <row r="2401" spans="1:22" x14ac:dyDescent="0.3">
      <c r="A2401" s="13" t="str">
        <f>Raw_Data!A2401</f>
        <v>EMP020</v>
      </c>
      <c r="B2401" s="13" t="str">
        <f>Raw_Data!B2401</f>
        <v>Riya Chatterjee</v>
      </c>
      <c r="C2401" s="13" t="str">
        <f>Raw_Data!C2401</f>
        <v>Customer Support</v>
      </c>
      <c r="D2401" s="13" t="str">
        <f>Raw_Data!D2401</f>
        <v>Support Executive</v>
      </c>
      <c r="E2401" s="13" t="str">
        <f>Raw_Data!E2401</f>
        <v>Durgapur</v>
      </c>
      <c r="F2401" s="13" t="str">
        <f>Raw_Data!F2401</f>
        <v>Ritu Ghosh</v>
      </c>
      <c r="G2401" s="14">
        <f>DATE(VALUE(RIGHT(Raw_Data!G2401,4)),VALUE(MID(Raw_Data!G2401,4,2)),VALUE(LEFT(Raw_Data!G2401,2)))</f>
        <v>46252</v>
      </c>
      <c r="H2401" s="13" t="str">
        <f t="shared" si="148"/>
        <v>Aug-2026</v>
      </c>
      <c r="I2401" s="13" t="str">
        <f t="shared" si="149"/>
        <v>Tue</v>
      </c>
      <c r="J2401" s="13" t="str">
        <f>Raw_Data!H2401</f>
        <v>Present</v>
      </c>
      <c r="K2401" s="15">
        <f>IF(Raw_Data!I2401="","",TIMEVALUE(Raw_Data!I2401))</f>
        <v>0.38333333333333336</v>
      </c>
      <c r="L2401" s="15">
        <f>IF(Raw_Data!J2401="","",TIMEVALUE(Raw_Data!J2401))</f>
        <v>0.74027777777777781</v>
      </c>
      <c r="M2401" s="13">
        <f>Raw_Data!K2401</f>
        <v>8.57</v>
      </c>
      <c r="N2401" s="13">
        <f>Raw_Data!L2401</f>
        <v>27</v>
      </c>
      <c r="O2401" s="13">
        <f>Raw_Data!M2401</f>
        <v>26</v>
      </c>
      <c r="P2401" s="13">
        <f t="shared" si="150"/>
        <v>1</v>
      </c>
      <c r="Q2401" s="13">
        <f>Raw_Data!O2401</f>
        <v>27</v>
      </c>
      <c r="R2401" s="16">
        <f t="shared" si="151"/>
        <v>96.296296296296291</v>
      </c>
      <c r="S2401" s="16">
        <f>Raw_Data!Q2401</f>
        <v>96.3</v>
      </c>
      <c r="T2401" s="17">
        <f>Raw_Data!R2401</f>
        <v>0.56999999999999995</v>
      </c>
      <c r="U2401" s="13" t="str">
        <f>Raw_Data!S2401</f>
        <v>Low</v>
      </c>
      <c r="V2401" s="13" t="str">
        <f>Raw_Data!T2401</f>
        <v>In Progress</v>
      </c>
    </row>
    <row r="2402" spans="1:22" x14ac:dyDescent="0.3">
      <c r="A2402" s="13" t="str">
        <f>Raw_Data!A2402</f>
        <v>EMP001</v>
      </c>
      <c r="B2402" s="13" t="str">
        <f>Raw_Data!B2402</f>
        <v>Aarav Sharma</v>
      </c>
      <c r="C2402" s="13" t="str">
        <f>Raw_Data!C2402</f>
        <v>Operations</v>
      </c>
      <c r="D2402" s="13" t="str">
        <f>Raw_Data!D2402</f>
        <v>MIS Executive</v>
      </c>
      <c r="E2402" s="13" t="str">
        <f>Raw_Data!E2402</f>
        <v>Kolkata</v>
      </c>
      <c r="F2402" s="13" t="str">
        <f>Raw_Data!F2402</f>
        <v>Amit Roy</v>
      </c>
      <c r="G2402" s="14">
        <f>DATE(VALUE(RIGHT(Raw_Data!G2402,4)),VALUE(MID(Raw_Data!G2402,4,2)),VALUE(LEFT(Raw_Data!G2402,2)))</f>
        <v>46253</v>
      </c>
      <c r="H2402" s="13" t="str">
        <f t="shared" si="148"/>
        <v>Aug-2026</v>
      </c>
      <c r="I2402" s="13" t="str">
        <f t="shared" si="149"/>
        <v>Wed</v>
      </c>
      <c r="J2402" s="13" t="str">
        <f>Raw_Data!H2402</f>
        <v>Half Day</v>
      </c>
      <c r="K2402" s="15">
        <f>IF(Raw_Data!I2402="","",TIMEVALUE(Raw_Data!I2402))</f>
        <v>0.38194444444444442</v>
      </c>
      <c r="L2402" s="15">
        <f>IF(Raw_Data!J2402="","",TIMEVALUE(Raw_Data!J2402))</f>
        <v>0.56319444444444444</v>
      </c>
      <c r="M2402" s="13">
        <f>Raw_Data!K2402</f>
        <v>4.3499999999999996</v>
      </c>
      <c r="N2402" s="13">
        <f>Raw_Data!L2402</f>
        <v>15</v>
      </c>
      <c r="O2402" s="13">
        <f>Raw_Data!M2402</f>
        <v>13</v>
      </c>
      <c r="P2402" s="13">
        <f t="shared" si="150"/>
        <v>2</v>
      </c>
      <c r="Q2402" s="13">
        <f>Raw_Data!O2402</f>
        <v>15</v>
      </c>
      <c r="R2402" s="16">
        <f t="shared" si="151"/>
        <v>86.666666666666671</v>
      </c>
      <c r="S2402" s="16">
        <f>Raw_Data!Q2402</f>
        <v>86.7</v>
      </c>
      <c r="T2402" s="17">
        <f>Raw_Data!R2402</f>
        <v>0</v>
      </c>
      <c r="U2402" s="13" t="str">
        <f>Raw_Data!S2402</f>
        <v>High</v>
      </c>
      <c r="V2402" s="13" t="str">
        <f>Raw_Data!T2402</f>
        <v>In Progress</v>
      </c>
    </row>
    <row r="2403" spans="1:22" x14ac:dyDescent="0.3">
      <c r="A2403" s="13" t="str">
        <f>Raw_Data!A2403</f>
        <v>EMP002</v>
      </c>
      <c r="B2403" s="13" t="str">
        <f>Raw_Data!B2403</f>
        <v>Priya Singh</v>
      </c>
      <c r="C2403" s="13" t="str">
        <f>Raw_Data!C2403</f>
        <v>Operations</v>
      </c>
      <c r="D2403" s="13" t="str">
        <f>Raw_Data!D2403</f>
        <v>Process Executive</v>
      </c>
      <c r="E2403" s="13" t="str">
        <f>Raw_Data!E2403</f>
        <v>Kolkata</v>
      </c>
      <c r="F2403" s="13" t="str">
        <f>Raw_Data!F2403</f>
        <v>Amit Roy</v>
      </c>
      <c r="G2403" s="14">
        <f>DATE(VALUE(RIGHT(Raw_Data!G2403,4)),VALUE(MID(Raw_Data!G2403,4,2)),VALUE(LEFT(Raw_Data!G2403,2)))</f>
        <v>46253</v>
      </c>
      <c r="H2403" s="13" t="str">
        <f t="shared" si="148"/>
        <v>Aug-2026</v>
      </c>
      <c r="I2403" s="13" t="str">
        <f t="shared" si="149"/>
        <v>Wed</v>
      </c>
      <c r="J2403" s="13" t="str">
        <f>Raw_Data!H2403</f>
        <v>Present</v>
      </c>
      <c r="K2403" s="15">
        <f>IF(Raw_Data!I2403="","",TIMEVALUE(Raw_Data!I2403))</f>
        <v>0.37986111111111109</v>
      </c>
      <c r="L2403" s="15">
        <f>IF(Raw_Data!J2403="","",TIMEVALUE(Raw_Data!J2403))</f>
        <v>0.72222222222222221</v>
      </c>
      <c r="M2403" s="13">
        <f>Raw_Data!K2403</f>
        <v>8.23</v>
      </c>
      <c r="N2403" s="13">
        <f>Raw_Data!L2403</f>
        <v>17</v>
      </c>
      <c r="O2403" s="13">
        <f>Raw_Data!M2403</f>
        <v>15</v>
      </c>
      <c r="P2403" s="13">
        <f t="shared" si="150"/>
        <v>2</v>
      </c>
      <c r="Q2403" s="13">
        <f>Raw_Data!O2403</f>
        <v>17</v>
      </c>
      <c r="R2403" s="16">
        <f t="shared" si="151"/>
        <v>88.235294117647058</v>
      </c>
      <c r="S2403" s="16">
        <f>Raw_Data!Q2403</f>
        <v>88.2</v>
      </c>
      <c r="T2403" s="17">
        <f>Raw_Data!R2403</f>
        <v>0.23</v>
      </c>
      <c r="U2403" s="13" t="str">
        <f>Raw_Data!S2403</f>
        <v>Low</v>
      </c>
      <c r="V2403" s="13" t="str">
        <f>Raw_Data!T2403</f>
        <v>In Progress</v>
      </c>
    </row>
    <row r="2404" spans="1:22" x14ac:dyDescent="0.3">
      <c r="A2404" s="13" t="str">
        <f>Raw_Data!A2404</f>
        <v>EMP003</v>
      </c>
      <c r="B2404" s="13" t="str">
        <f>Raw_Data!B2404</f>
        <v>Rahul Verma</v>
      </c>
      <c r="C2404" s="13" t="str">
        <f>Raw_Data!C2404</f>
        <v>Operations</v>
      </c>
      <c r="D2404" s="13" t="str">
        <f>Raw_Data!D2404</f>
        <v>Process Executive</v>
      </c>
      <c r="E2404" s="13" t="str">
        <f>Raw_Data!E2404</f>
        <v>Kolkata</v>
      </c>
      <c r="F2404" s="13" t="str">
        <f>Raw_Data!F2404</f>
        <v>Amit Roy</v>
      </c>
      <c r="G2404" s="14">
        <f>DATE(VALUE(RIGHT(Raw_Data!G2404,4)),VALUE(MID(Raw_Data!G2404,4,2)),VALUE(LEFT(Raw_Data!G2404,2)))</f>
        <v>46253</v>
      </c>
      <c r="H2404" s="13" t="str">
        <f t="shared" si="148"/>
        <v>Aug-2026</v>
      </c>
      <c r="I2404" s="13" t="str">
        <f t="shared" si="149"/>
        <v>Wed</v>
      </c>
      <c r="J2404" s="13" t="str">
        <f>Raw_Data!H2404</f>
        <v>Present</v>
      </c>
      <c r="K2404" s="15">
        <f>IF(Raw_Data!I2404="","",TIMEVALUE(Raw_Data!I2404))</f>
        <v>0.37847222222222221</v>
      </c>
      <c r="L2404" s="15">
        <f>IF(Raw_Data!J2404="","",TIMEVALUE(Raw_Data!J2404))</f>
        <v>0.69097222222222221</v>
      </c>
      <c r="M2404" s="13">
        <f>Raw_Data!K2404</f>
        <v>7.5</v>
      </c>
      <c r="N2404" s="13">
        <f>Raw_Data!L2404</f>
        <v>32</v>
      </c>
      <c r="O2404" s="13">
        <f>Raw_Data!M2404</f>
        <v>32</v>
      </c>
      <c r="P2404" s="13">
        <f t="shared" si="150"/>
        <v>0</v>
      </c>
      <c r="Q2404" s="13">
        <f>Raw_Data!O2404</f>
        <v>32</v>
      </c>
      <c r="R2404" s="16">
        <f t="shared" si="151"/>
        <v>100</v>
      </c>
      <c r="S2404" s="16">
        <f>Raw_Data!Q2404</f>
        <v>100</v>
      </c>
      <c r="T2404" s="17">
        <f>Raw_Data!R2404</f>
        <v>0</v>
      </c>
      <c r="U2404" s="13" t="str">
        <f>Raw_Data!S2404</f>
        <v>Low</v>
      </c>
      <c r="V2404" s="13" t="str">
        <f>Raw_Data!T2404</f>
        <v>Closed</v>
      </c>
    </row>
    <row r="2405" spans="1:22" x14ac:dyDescent="0.3">
      <c r="A2405" s="13" t="str">
        <f>Raw_Data!A2405</f>
        <v>EMP004</v>
      </c>
      <c r="B2405" s="13" t="str">
        <f>Raw_Data!B2405</f>
        <v>Sneha Das</v>
      </c>
      <c r="C2405" s="13" t="str">
        <f>Raw_Data!C2405</f>
        <v>Operations</v>
      </c>
      <c r="D2405" s="13" t="str">
        <f>Raw_Data!D2405</f>
        <v>Senior Executive</v>
      </c>
      <c r="E2405" s="13" t="str">
        <f>Raw_Data!E2405</f>
        <v>Kolkata</v>
      </c>
      <c r="F2405" s="13" t="str">
        <f>Raw_Data!F2405</f>
        <v>Amit Roy</v>
      </c>
      <c r="G2405" s="14">
        <f>DATE(VALUE(RIGHT(Raw_Data!G2405,4)),VALUE(MID(Raw_Data!G2405,4,2)),VALUE(LEFT(Raw_Data!G2405,2)))</f>
        <v>46253</v>
      </c>
      <c r="H2405" s="13" t="str">
        <f t="shared" si="148"/>
        <v>Aug-2026</v>
      </c>
      <c r="I2405" s="13" t="str">
        <f t="shared" si="149"/>
        <v>Wed</v>
      </c>
      <c r="J2405" s="13" t="str">
        <f>Raw_Data!H2405</f>
        <v>Leave</v>
      </c>
      <c r="K2405" s="15" t="str">
        <f>IF(Raw_Data!I2405="","",TIMEVALUE(Raw_Data!I2405))</f>
        <v/>
      </c>
      <c r="L2405" s="15" t="str">
        <f>IF(Raw_Data!J2405="","",TIMEVALUE(Raw_Data!J2405))</f>
        <v/>
      </c>
      <c r="M2405" s="13">
        <f>Raw_Data!K2405</f>
        <v>0</v>
      </c>
      <c r="N2405" s="13">
        <f>Raw_Data!L2405</f>
        <v>0</v>
      </c>
      <c r="O2405" s="13">
        <f>Raw_Data!M2405</f>
        <v>0</v>
      </c>
      <c r="P2405" s="13">
        <f t="shared" si="150"/>
        <v>0</v>
      </c>
      <c r="Q2405" s="13">
        <f>Raw_Data!O2405</f>
        <v>0</v>
      </c>
      <c r="R2405" s="16">
        <f t="shared" si="151"/>
        <v>0</v>
      </c>
      <c r="S2405" s="16">
        <f>Raw_Data!Q2405</f>
        <v>0</v>
      </c>
      <c r="T2405" s="17">
        <f>Raw_Data!R2405</f>
        <v>0</v>
      </c>
      <c r="U2405" s="13" t="str">
        <f>Raw_Data!S2405</f>
        <v>Low</v>
      </c>
      <c r="V2405" s="13" t="str">
        <f>Raw_Data!T2405</f>
        <v>Closed</v>
      </c>
    </row>
    <row r="2406" spans="1:22" x14ac:dyDescent="0.3">
      <c r="A2406" s="13" t="str">
        <f>Raw_Data!A2406</f>
        <v>EMP005</v>
      </c>
      <c r="B2406" s="13" t="str">
        <f>Raw_Data!B2406</f>
        <v>Vikram Patel</v>
      </c>
      <c r="C2406" s="13" t="str">
        <f>Raw_Data!C2406</f>
        <v>Operations</v>
      </c>
      <c r="D2406" s="13" t="str">
        <f>Raw_Data!D2406</f>
        <v>Process Executive</v>
      </c>
      <c r="E2406" s="13" t="str">
        <f>Raw_Data!E2406</f>
        <v>Kolkata</v>
      </c>
      <c r="F2406" s="13" t="str">
        <f>Raw_Data!F2406</f>
        <v>Amit Roy</v>
      </c>
      <c r="G2406" s="14">
        <f>DATE(VALUE(RIGHT(Raw_Data!G2406,4)),VALUE(MID(Raw_Data!G2406,4,2)),VALUE(LEFT(Raw_Data!G2406,2)))</f>
        <v>46253</v>
      </c>
      <c r="H2406" s="13" t="str">
        <f t="shared" si="148"/>
        <v>Aug-2026</v>
      </c>
      <c r="I2406" s="13" t="str">
        <f t="shared" si="149"/>
        <v>Wed</v>
      </c>
      <c r="J2406" s="13" t="str">
        <f>Raw_Data!H2406</f>
        <v>Present</v>
      </c>
      <c r="K2406" s="15">
        <f>IF(Raw_Data!I2406="","",TIMEVALUE(Raw_Data!I2406))</f>
        <v>0.38680555555555557</v>
      </c>
      <c r="L2406" s="15">
        <f>IF(Raw_Data!J2406="","",TIMEVALUE(Raw_Data!J2406))</f>
        <v>0.72986111111111107</v>
      </c>
      <c r="M2406" s="13">
        <f>Raw_Data!K2406</f>
        <v>8.24</v>
      </c>
      <c r="N2406" s="13">
        <f>Raw_Data!L2406</f>
        <v>19</v>
      </c>
      <c r="O2406" s="13">
        <f>Raw_Data!M2406</f>
        <v>18</v>
      </c>
      <c r="P2406" s="13">
        <f t="shared" si="150"/>
        <v>1</v>
      </c>
      <c r="Q2406" s="13">
        <f>Raw_Data!O2406</f>
        <v>19</v>
      </c>
      <c r="R2406" s="16">
        <f t="shared" si="151"/>
        <v>94.73684210526315</v>
      </c>
      <c r="S2406" s="16">
        <f>Raw_Data!Q2406</f>
        <v>94.7</v>
      </c>
      <c r="T2406" s="17">
        <f>Raw_Data!R2406</f>
        <v>0.24</v>
      </c>
      <c r="U2406" s="13" t="str">
        <f>Raw_Data!S2406</f>
        <v>Medium</v>
      </c>
      <c r="V2406" s="13" t="str">
        <f>Raw_Data!T2406</f>
        <v>In Progress</v>
      </c>
    </row>
    <row r="2407" spans="1:22" x14ac:dyDescent="0.3">
      <c r="A2407" s="13" t="str">
        <f>Raw_Data!A2407</f>
        <v>EMP006</v>
      </c>
      <c r="B2407" s="13" t="str">
        <f>Raw_Data!B2407</f>
        <v>Ananya Gupta</v>
      </c>
      <c r="C2407" s="13" t="str">
        <f>Raw_Data!C2407</f>
        <v>Finance</v>
      </c>
      <c r="D2407" s="13" t="str">
        <f>Raw_Data!D2407</f>
        <v>Finance Executive</v>
      </c>
      <c r="E2407" s="13" t="str">
        <f>Raw_Data!E2407</f>
        <v>Kolkata</v>
      </c>
      <c r="F2407" s="13" t="str">
        <f>Raw_Data!F2407</f>
        <v>Neha Sen</v>
      </c>
      <c r="G2407" s="14">
        <f>DATE(VALUE(RIGHT(Raw_Data!G2407,4)),VALUE(MID(Raw_Data!G2407,4,2)),VALUE(LEFT(Raw_Data!G2407,2)))</f>
        <v>46253</v>
      </c>
      <c r="H2407" s="13" t="str">
        <f t="shared" si="148"/>
        <v>Aug-2026</v>
      </c>
      <c r="I2407" s="13" t="str">
        <f t="shared" si="149"/>
        <v>Wed</v>
      </c>
      <c r="J2407" s="13" t="str">
        <f>Raw_Data!H2407</f>
        <v>Present</v>
      </c>
      <c r="K2407" s="15">
        <f>IF(Raw_Data!I2407="","",TIMEVALUE(Raw_Data!I2407))</f>
        <v>0.3888888888888889</v>
      </c>
      <c r="L2407" s="15">
        <f>IF(Raw_Data!J2407="","",TIMEVALUE(Raw_Data!J2407))</f>
        <v>0.70138888888888884</v>
      </c>
      <c r="M2407" s="13">
        <f>Raw_Data!K2407</f>
        <v>7.51</v>
      </c>
      <c r="N2407" s="13">
        <f>Raw_Data!L2407</f>
        <v>19</v>
      </c>
      <c r="O2407" s="13">
        <f>Raw_Data!M2407</f>
        <v>18</v>
      </c>
      <c r="P2407" s="13">
        <f t="shared" si="150"/>
        <v>1</v>
      </c>
      <c r="Q2407" s="13">
        <f>Raw_Data!O2407</f>
        <v>19</v>
      </c>
      <c r="R2407" s="16">
        <f t="shared" si="151"/>
        <v>94.73684210526315</v>
      </c>
      <c r="S2407" s="16">
        <f>Raw_Data!Q2407</f>
        <v>94.7</v>
      </c>
      <c r="T2407" s="17">
        <f>Raw_Data!R2407</f>
        <v>0</v>
      </c>
      <c r="U2407" s="13" t="str">
        <f>Raw_Data!S2407</f>
        <v>Medium</v>
      </c>
      <c r="V2407" s="13" t="str">
        <f>Raw_Data!T2407</f>
        <v>In Progress</v>
      </c>
    </row>
    <row r="2408" spans="1:22" x14ac:dyDescent="0.3">
      <c r="A2408" s="13" t="str">
        <f>Raw_Data!A2408</f>
        <v>EMP007</v>
      </c>
      <c r="B2408" s="13" t="str">
        <f>Raw_Data!B2408</f>
        <v>Rohan Mehta</v>
      </c>
      <c r="C2408" s="13" t="str">
        <f>Raw_Data!C2408</f>
        <v>Finance</v>
      </c>
      <c r="D2408" s="13" t="str">
        <f>Raw_Data!D2408</f>
        <v>Accounts Executive</v>
      </c>
      <c r="E2408" s="13" t="str">
        <f>Raw_Data!E2408</f>
        <v>Kolkata</v>
      </c>
      <c r="F2408" s="13" t="str">
        <f>Raw_Data!F2408</f>
        <v>Neha Sen</v>
      </c>
      <c r="G2408" s="14">
        <f>DATE(VALUE(RIGHT(Raw_Data!G2408,4)),VALUE(MID(Raw_Data!G2408,4,2)),VALUE(LEFT(Raw_Data!G2408,2)))</f>
        <v>46253</v>
      </c>
      <c r="H2408" s="13" t="str">
        <f t="shared" si="148"/>
        <v>Aug-2026</v>
      </c>
      <c r="I2408" s="13" t="str">
        <f t="shared" si="149"/>
        <v>Wed</v>
      </c>
      <c r="J2408" s="13" t="str">
        <f>Raw_Data!H2408</f>
        <v>Present</v>
      </c>
      <c r="K2408" s="15">
        <f>IF(Raw_Data!I2408="","",TIMEVALUE(Raw_Data!I2408))</f>
        <v>0.38124999999999998</v>
      </c>
      <c r="L2408" s="15">
        <f>IF(Raw_Data!J2408="","",TIMEVALUE(Raw_Data!J2408))</f>
        <v>0.71527777777777779</v>
      </c>
      <c r="M2408" s="13">
        <f>Raw_Data!K2408</f>
        <v>8.0299999999999994</v>
      </c>
      <c r="N2408" s="13">
        <f>Raw_Data!L2408</f>
        <v>12</v>
      </c>
      <c r="O2408" s="13">
        <f>Raw_Data!M2408</f>
        <v>11</v>
      </c>
      <c r="P2408" s="13">
        <f t="shared" si="150"/>
        <v>1</v>
      </c>
      <c r="Q2408" s="13">
        <f>Raw_Data!O2408</f>
        <v>12</v>
      </c>
      <c r="R2408" s="16">
        <f t="shared" si="151"/>
        <v>91.666666666666657</v>
      </c>
      <c r="S2408" s="16">
        <f>Raw_Data!Q2408</f>
        <v>91.7</v>
      </c>
      <c r="T2408" s="17">
        <f>Raw_Data!R2408</f>
        <v>0.03</v>
      </c>
      <c r="U2408" s="13" t="str">
        <f>Raw_Data!S2408</f>
        <v>Medium</v>
      </c>
      <c r="V2408" s="13" t="str">
        <f>Raw_Data!T2408</f>
        <v>In Progress</v>
      </c>
    </row>
    <row r="2409" spans="1:22" x14ac:dyDescent="0.3">
      <c r="A2409" s="13" t="str">
        <f>Raw_Data!A2409</f>
        <v>EMP008</v>
      </c>
      <c r="B2409" s="13" t="str">
        <f>Raw_Data!B2409</f>
        <v>Ishita Roy</v>
      </c>
      <c r="C2409" s="13" t="str">
        <f>Raw_Data!C2409</f>
        <v>Finance</v>
      </c>
      <c r="D2409" s="13" t="str">
        <f>Raw_Data!D2409</f>
        <v>Finance Executive</v>
      </c>
      <c r="E2409" s="13" t="str">
        <f>Raw_Data!E2409</f>
        <v>Kolkata</v>
      </c>
      <c r="F2409" s="13" t="str">
        <f>Raw_Data!F2409</f>
        <v>Neha Sen</v>
      </c>
      <c r="G2409" s="14">
        <f>DATE(VALUE(RIGHT(Raw_Data!G2409,4)),VALUE(MID(Raw_Data!G2409,4,2)),VALUE(LEFT(Raw_Data!G2409,2)))</f>
        <v>46253</v>
      </c>
      <c r="H2409" s="13" t="str">
        <f t="shared" si="148"/>
        <v>Aug-2026</v>
      </c>
      <c r="I2409" s="13" t="str">
        <f t="shared" si="149"/>
        <v>Wed</v>
      </c>
      <c r="J2409" s="13" t="str">
        <f>Raw_Data!H2409</f>
        <v>Leave</v>
      </c>
      <c r="K2409" s="15" t="str">
        <f>IF(Raw_Data!I2409="","",TIMEVALUE(Raw_Data!I2409))</f>
        <v/>
      </c>
      <c r="L2409" s="15" t="str">
        <f>IF(Raw_Data!J2409="","",TIMEVALUE(Raw_Data!J2409))</f>
        <v/>
      </c>
      <c r="M2409" s="13">
        <f>Raw_Data!K2409</f>
        <v>0</v>
      </c>
      <c r="N2409" s="13">
        <f>Raw_Data!L2409</f>
        <v>0</v>
      </c>
      <c r="O2409" s="13">
        <f>Raw_Data!M2409</f>
        <v>0</v>
      </c>
      <c r="P2409" s="13">
        <f t="shared" si="150"/>
        <v>0</v>
      </c>
      <c r="Q2409" s="13">
        <f>Raw_Data!O2409</f>
        <v>0</v>
      </c>
      <c r="R2409" s="16">
        <f t="shared" si="151"/>
        <v>0</v>
      </c>
      <c r="S2409" s="16">
        <f>Raw_Data!Q2409</f>
        <v>0</v>
      </c>
      <c r="T2409" s="17">
        <f>Raw_Data!R2409</f>
        <v>0</v>
      </c>
      <c r="U2409" s="13" t="str">
        <f>Raw_Data!S2409</f>
        <v>Low</v>
      </c>
      <c r="V2409" s="13" t="str">
        <f>Raw_Data!T2409</f>
        <v>Closed</v>
      </c>
    </row>
    <row r="2410" spans="1:22" x14ac:dyDescent="0.3">
      <c r="A2410" s="13" t="str">
        <f>Raw_Data!A2410</f>
        <v>EMP009</v>
      </c>
      <c r="B2410" s="13" t="str">
        <f>Raw_Data!B2410</f>
        <v>Arjun Nair</v>
      </c>
      <c r="C2410" s="13" t="str">
        <f>Raw_Data!C2410</f>
        <v>Sales</v>
      </c>
      <c r="D2410" s="13" t="str">
        <f>Raw_Data!D2410</f>
        <v>Sales Executive</v>
      </c>
      <c r="E2410" s="13" t="str">
        <f>Raw_Data!E2410</f>
        <v>Kolkata</v>
      </c>
      <c r="F2410" s="13" t="str">
        <f>Raw_Data!F2410</f>
        <v>Sourav Das</v>
      </c>
      <c r="G2410" s="14">
        <f>DATE(VALUE(RIGHT(Raw_Data!G2410,4)),VALUE(MID(Raw_Data!G2410,4,2)),VALUE(LEFT(Raw_Data!G2410,2)))</f>
        <v>46253</v>
      </c>
      <c r="H2410" s="13" t="str">
        <f t="shared" si="148"/>
        <v>Aug-2026</v>
      </c>
      <c r="I2410" s="13" t="str">
        <f t="shared" si="149"/>
        <v>Wed</v>
      </c>
      <c r="J2410" s="13" t="str">
        <f>Raw_Data!H2410</f>
        <v>Present</v>
      </c>
      <c r="K2410" s="15">
        <f>IF(Raw_Data!I2410="","",TIMEVALUE(Raw_Data!I2410))</f>
        <v>0.3888888888888889</v>
      </c>
      <c r="L2410" s="15">
        <f>IF(Raw_Data!J2410="","",TIMEVALUE(Raw_Data!J2410))</f>
        <v>0.73263888888888884</v>
      </c>
      <c r="M2410" s="13">
        <f>Raw_Data!K2410</f>
        <v>8.26</v>
      </c>
      <c r="N2410" s="13">
        <f>Raw_Data!L2410</f>
        <v>18</v>
      </c>
      <c r="O2410" s="13">
        <f>Raw_Data!M2410</f>
        <v>18</v>
      </c>
      <c r="P2410" s="13">
        <f t="shared" si="150"/>
        <v>0</v>
      </c>
      <c r="Q2410" s="13">
        <f>Raw_Data!O2410</f>
        <v>18</v>
      </c>
      <c r="R2410" s="16">
        <f t="shared" si="151"/>
        <v>100</v>
      </c>
      <c r="S2410" s="16">
        <f>Raw_Data!Q2410</f>
        <v>100</v>
      </c>
      <c r="T2410" s="17">
        <f>Raw_Data!R2410</f>
        <v>0.26</v>
      </c>
      <c r="U2410" s="13" t="str">
        <f>Raw_Data!S2410</f>
        <v>Low</v>
      </c>
      <c r="V2410" s="13" t="str">
        <f>Raw_Data!T2410</f>
        <v>Closed</v>
      </c>
    </row>
    <row r="2411" spans="1:22" x14ac:dyDescent="0.3">
      <c r="A2411" s="13" t="str">
        <f>Raw_Data!A2411</f>
        <v>EMP010</v>
      </c>
      <c r="B2411" s="13" t="str">
        <f>Raw_Data!B2411</f>
        <v>Meera Kapoor</v>
      </c>
      <c r="C2411" s="13" t="str">
        <f>Raw_Data!C2411</f>
        <v>Sales</v>
      </c>
      <c r="D2411" s="13" t="str">
        <f>Raw_Data!D2411</f>
        <v>Sales Executive</v>
      </c>
      <c r="E2411" s="13" t="str">
        <f>Raw_Data!E2411</f>
        <v>Kolkata</v>
      </c>
      <c r="F2411" s="13" t="str">
        <f>Raw_Data!F2411</f>
        <v>Sourav Das</v>
      </c>
      <c r="G2411" s="14">
        <f>DATE(VALUE(RIGHT(Raw_Data!G2411,4)),VALUE(MID(Raw_Data!G2411,4,2)),VALUE(LEFT(Raw_Data!G2411,2)))</f>
        <v>46253</v>
      </c>
      <c r="H2411" s="13" t="str">
        <f t="shared" si="148"/>
        <v>Aug-2026</v>
      </c>
      <c r="I2411" s="13" t="str">
        <f t="shared" si="149"/>
        <v>Wed</v>
      </c>
      <c r="J2411" s="13" t="str">
        <f>Raw_Data!H2411</f>
        <v>Present</v>
      </c>
      <c r="K2411" s="15">
        <f>IF(Raw_Data!I2411="","",TIMEVALUE(Raw_Data!I2411))</f>
        <v>0.42708333333333331</v>
      </c>
      <c r="L2411" s="15">
        <f>IF(Raw_Data!J2411="","",TIMEVALUE(Raw_Data!J2411))</f>
        <v>0.74652777777777779</v>
      </c>
      <c r="M2411" s="13">
        <f>Raw_Data!K2411</f>
        <v>7.67</v>
      </c>
      <c r="N2411" s="13">
        <f>Raw_Data!L2411</f>
        <v>22</v>
      </c>
      <c r="O2411" s="13">
        <f>Raw_Data!M2411</f>
        <v>21</v>
      </c>
      <c r="P2411" s="13">
        <f t="shared" si="150"/>
        <v>1</v>
      </c>
      <c r="Q2411" s="13">
        <f>Raw_Data!O2411</f>
        <v>22</v>
      </c>
      <c r="R2411" s="16">
        <f t="shared" si="151"/>
        <v>95.454545454545453</v>
      </c>
      <c r="S2411" s="16">
        <f>Raw_Data!Q2411</f>
        <v>95.5</v>
      </c>
      <c r="T2411" s="17">
        <f>Raw_Data!R2411</f>
        <v>0</v>
      </c>
      <c r="U2411" s="13" t="str">
        <f>Raw_Data!S2411</f>
        <v>Medium</v>
      </c>
      <c r="V2411" s="13" t="str">
        <f>Raw_Data!T2411</f>
        <v>In Progress</v>
      </c>
    </row>
    <row r="2412" spans="1:22" x14ac:dyDescent="0.3">
      <c r="A2412" s="13" t="str">
        <f>Raw_Data!A2412</f>
        <v>EMP011</v>
      </c>
      <c r="B2412" s="13" t="str">
        <f>Raw_Data!B2412</f>
        <v>Karan Malhotra</v>
      </c>
      <c r="C2412" s="13" t="str">
        <f>Raw_Data!C2412</f>
        <v>Sales</v>
      </c>
      <c r="D2412" s="13" t="str">
        <f>Raw_Data!D2412</f>
        <v>Senior Executive</v>
      </c>
      <c r="E2412" s="13" t="str">
        <f>Raw_Data!E2412</f>
        <v>Kolkata</v>
      </c>
      <c r="F2412" s="13" t="str">
        <f>Raw_Data!F2412</f>
        <v>Sourav Das</v>
      </c>
      <c r="G2412" s="14">
        <f>DATE(VALUE(RIGHT(Raw_Data!G2412,4)),VALUE(MID(Raw_Data!G2412,4,2)),VALUE(LEFT(Raw_Data!G2412,2)))</f>
        <v>46253</v>
      </c>
      <c r="H2412" s="13" t="str">
        <f t="shared" si="148"/>
        <v>Aug-2026</v>
      </c>
      <c r="I2412" s="13" t="str">
        <f t="shared" si="149"/>
        <v>Wed</v>
      </c>
      <c r="J2412" s="13" t="str">
        <f>Raw_Data!H2412</f>
        <v>Present</v>
      </c>
      <c r="K2412" s="15">
        <f>IF(Raw_Data!I2412="","",TIMEVALUE(Raw_Data!I2412))</f>
        <v>0.42222222222222222</v>
      </c>
      <c r="L2412" s="15">
        <f>IF(Raw_Data!J2412="","",TIMEVALUE(Raw_Data!J2412))</f>
        <v>0.75972222222222219</v>
      </c>
      <c r="M2412" s="13">
        <f>Raw_Data!K2412</f>
        <v>8.11</v>
      </c>
      <c r="N2412" s="13">
        <f>Raw_Data!L2412</f>
        <v>26</v>
      </c>
      <c r="O2412" s="13">
        <f>Raw_Data!M2412</f>
        <v>25</v>
      </c>
      <c r="P2412" s="13">
        <f t="shared" si="150"/>
        <v>1</v>
      </c>
      <c r="Q2412" s="13">
        <f>Raw_Data!O2412</f>
        <v>26</v>
      </c>
      <c r="R2412" s="16">
        <f t="shared" si="151"/>
        <v>96.15384615384616</v>
      </c>
      <c r="S2412" s="16">
        <f>Raw_Data!Q2412</f>
        <v>96.2</v>
      </c>
      <c r="T2412" s="17">
        <f>Raw_Data!R2412</f>
        <v>0.11</v>
      </c>
      <c r="U2412" s="13" t="str">
        <f>Raw_Data!S2412</f>
        <v>Medium</v>
      </c>
      <c r="V2412" s="13" t="str">
        <f>Raw_Data!T2412</f>
        <v>In Progress</v>
      </c>
    </row>
    <row r="2413" spans="1:22" x14ac:dyDescent="0.3">
      <c r="A2413" s="13" t="str">
        <f>Raw_Data!A2413</f>
        <v>EMP012</v>
      </c>
      <c r="B2413" s="13" t="str">
        <f>Raw_Data!B2413</f>
        <v>Tanya Bose</v>
      </c>
      <c r="C2413" s="13" t="str">
        <f>Raw_Data!C2413</f>
        <v>HR</v>
      </c>
      <c r="D2413" s="13" t="str">
        <f>Raw_Data!D2413</f>
        <v>HR Executive</v>
      </c>
      <c r="E2413" s="13" t="str">
        <f>Raw_Data!E2413</f>
        <v>Kolkata</v>
      </c>
      <c r="F2413" s="13" t="str">
        <f>Raw_Data!F2413</f>
        <v>Ritu Ghosh</v>
      </c>
      <c r="G2413" s="14">
        <f>DATE(VALUE(RIGHT(Raw_Data!G2413,4)),VALUE(MID(Raw_Data!G2413,4,2)),VALUE(LEFT(Raw_Data!G2413,2)))</f>
        <v>46253</v>
      </c>
      <c r="H2413" s="13" t="str">
        <f t="shared" si="148"/>
        <v>Aug-2026</v>
      </c>
      <c r="I2413" s="13" t="str">
        <f t="shared" si="149"/>
        <v>Wed</v>
      </c>
      <c r="J2413" s="13" t="str">
        <f>Raw_Data!H2413</f>
        <v>Present</v>
      </c>
      <c r="K2413" s="15">
        <f>IF(Raw_Data!I2413="","",TIMEVALUE(Raw_Data!I2413))</f>
        <v>0.42499999999999999</v>
      </c>
      <c r="L2413" s="15">
        <f>IF(Raw_Data!J2413="","",TIMEVALUE(Raw_Data!J2413))</f>
        <v>0.77916666666666667</v>
      </c>
      <c r="M2413" s="13">
        <f>Raw_Data!K2413</f>
        <v>8.5</v>
      </c>
      <c r="N2413" s="13">
        <f>Raw_Data!L2413</f>
        <v>15</v>
      </c>
      <c r="O2413" s="13">
        <f>Raw_Data!M2413</f>
        <v>15</v>
      </c>
      <c r="P2413" s="13">
        <f t="shared" si="150"/>
        <v>0</v>
      </c>
      <c r="Q2413" s="13">
        <f>Raw_Data!O2413</f>
        <v>15</v>
      </c>
      <c r="R2413" s="16">
        <f t="shared" si="151"/>
        <v>100</v>
      </c>
      <c r="S2413" s="16">
        <f>Raw_Data!Q2413</f>
        <v>100</v>
      </c>
      <c r="T2413" s="17">
        <f>Raw_Data!R2413</f>
        <v>0.5</v>
      </c>
      <c r="U2413" s="13" t="str">
        <f>Raw_Data!S2413</f>
        <v>Low</v>
      </c>
      <c r="V2413" s="13" t="str">
        <f>Raw_Data!T2413</f>
        <v>Closed</v>
      </c>
    </row>
    <row r="2414" spans="1:22" x14ac:dyDescent="0.3">
      <c r="A2414" s="13" t="str">
        <f>Raw_Data!A2414</f>
        <v>EMP013</v>
      </c>
      <c r="B2414" s="13" t="str">
        <f>Raw_Data!B2414</f>
        <v>Aditya Jain</v>
      </c>
      <c r="C2414" s="13" t="str">
        <f>Raw_Data!C2414</f>
        <v>Customer Support</v>
      </c>
      <c r="D2414" s="13" t="str">
        <f>Raw_Data!D2414</f>
        <v>Support Executive</v>
      </c>
      <c r="E2414" s="13" t="str">
        <f>Raw_Data!E2414</f>
        <v>Kolkata</v>
      </c>
      <c r="F2414" s="13" t="str">
        <f>Raw_Data!F2414</f>
        <v>Ritu Ghosh</v>
      </c>
      <c r="G2414" s="14">
        <f>DATE(VALUE(RIGHT(Raw_Data!G2414,4)),VALUE(MID(Raw_Data!G2414,4,2)),VALUE(LEFT(Raw_Data!G2414,2)))</f>
        <v>46253</v>
      </c>
      <c r="H2414" s="13" t="str">
        <f t="shared" si="148"/>
        <v>Aug-2026</v>
      </c>
      <c r="I2414" s="13" t="str">
        <f t="shared" si="149"/>
        <v>Wed</v>
      </c>
      <c r="J2414" s="13" t="str">
        <f>Raw_Data!H2414</f>
        <v>Present</v>
      </c>
      <c r="K2414" s="15">
        <f>IF(Raw_Data!I2414="","",TIMEVALUE(Raw_Data!I2414))</f>
        <v>0.42777777777777776</v>
      </c>
      <c r="L2414" s="15">
        <f>IF(Raw_Data!J2414="","",TIMEVALUE(Raw_Data!J2414))</f>
        <v>0.77708333333333335</v>
      </c>
      <c r="M2414" s="13">
        <f>Raw_Data!K2414</f>
        <v>8.39</v>
      </c>
      <c r="N2414" s="13">
        <f>Raw_Data!L2414</f>
        <v>33</v>
      </c>
      <c r="O2414" s="13">
        <f>Raw_Data!M2414</f>
        <v>24</v>
      </c>
      <c r="P2414" s="13">
        <f t="shared" si="150"/>
        <v>9</v>
      </c>
      <c r="Q2414" s="13">
        <f>Raw_Data!O2414</f>
        <v>33</v>
      </c>
      <c r="R2414" s="16">
        <f t="shared" si="151"/>
        <v>72.727272727272734</v>
      </c>
      <c r="S2414" s="16">
        <f>Raw_Data!Q2414</f>
        <v>72.7</v>
      </c>
      <c r="T2414" s="17">
        <f>Raw_Data!R2414</f>
        <v>0.39</v>
      </c>
      <c r="U2414" s="13" t="str">
        <f>Raw_Data!S2414</f>
        <v>Medium</v>
      </c>
      <c r="V2414" s="13" t="str">
        <f>Raw_Data!T2414</f>
        <v>Backlog</v>
      </c>
    </row>
    <row r="2415" spans="1:22" x14ac:dyDescent="0.3">
      <c r="A2415" s="13" t="str">
        <f>Raw_Data!A2415</f>
        <v>EMP014</v>
      </c>
      <c r="B2415" s="13" t="str">
        <f>Raw_Data!B2415</f>
        <v>Neha Agarwal</v>
      </c>
      <c r="C2415" s="13" t="str">
        <f>Raw_Data!C2415</f>
        <v>Customer Support</v>
      </c>
      <c r="D2415" s="13" t="str">
        <f>Raw_Data!D2415</f>
        <v>Support Executive</v>
      </c>
      <c r="E2415" s="13" t="str">
        <f>Raw_Data!E2415</f>
        <v>Kolkata</v>
      </c>
      <c r="F2415" s="13" t="str">
        <f>Raw_Data!F2415</f>
        <v>Ritu Ghosh</v>
      </c>
      <c r="G2415" s="14">
        <f>DATE(VALUE(RIGHT(Raw_Data!G2415,4)),VALUE(MID(Raw_Data!G2415,4,2)),VALUE(LEFT(Raw_Data!G2415,2)))</f>
        <v>46253</v>
      </c>
      <c r="H2415" s="13" t="str">
        <f t="shared" si="148"/>
        <v>Aug-2026</v>
      </c>
      <c r="I2415" s="13" t="str">
        <f t="shared" si="149"/>
        <v>Wed</v>
      </c>
      <c r="J2415" s="13" t="str">
        <f>Raw_Data!H2415</f>
        <v>Present</v>
      </c>
      <c r="K2415" s="15">
        <f>IF(Raw_Data!I2415="","",TIMEVALUE(Raw_Data!I2415))</f>
        <v>0.3888888888888889</v>
      </c>
      <c r="L2415" s="15">
        <f>IF(Raw_Data!J2415="","",TIMEVALUE(Raw_Data!J2415))</f>
        <v>0.7416666666666667</v>
      </c>
      <c r="M2415" s="13">
        <f>Raw_Data!K2415</f>
        <v>8.48</v>
      </c>
      <c r="N2415" s="13">
        <f>Raw_Data!L2415</f>
        <v>20</v>
      </c>
      <c r="O2415" s="13">
        <f>Raw_Data!M2415</f>
        <v>19</v>
      </c>
      <c r="P2415" s="13">
        <f t="shared" si="150"/>
        <v>1</v>
      </c>
      <c r="Q2415" s="13">
        <f>Raw_Data!O2415</f>
        <v>20</v>
      </c>
      <c r="R2415" s="16">
        <f t="shared" si="151"/>
        <v>95</v>
      </c>
      <c r="S2415" s="16">
        <f>Raw_Data!Q2415</f>
        <v>95</v>
      </c>
      <c r="T2415" s="17">
        <f>Raw_Data!R2415</f>
        <v>0.48</v>
      </c>
      <c r="U2415" s="13" t="str">
        <f>Raw_Data!S2415</f>
        <v>Low</v>
      </c>
      <c r="V2415" s="13" t="str">
        <f>Raw_Data!T2415</f>
        <v>In Progress</v>
      </c>
    </row>
    <row r="2416" spans="1:22" x14ac:dyDescent="0.3">
      <c r="A2416" s="13" t="str">
        <f>Raw_Data!A2416</f>
        <v>EMP015</v>
      </c>
      <c r="B2416" s="13" t="str">
        <f>Raw_Data!B2416</f>
        <v>Siddharth Roy</v>
      </c>
      <c r="C2416" s="13" t="str">
        <f>Raw_Data!C2416</f>
        <v>Customer Support</v>
      </c>
      <c r="D2416" s="13" t="str">
        <f>Raw_Data!D2416</f>
        <v>Senior Executive</v>
      </c>
      <c r="E2416" s="13" t="str">
        <f>Raw_Data!E2416</f>
        <v>Kolkata</v>
      </c>
      <c r="F2416" s="13" t="str">
        <f>Raw_Data!F2416</f>
        <v>Ritu Ghosh</v>
      </c>
      <c r="G2416" s="14">
        <f>DATE(VALUE(RIGHT(Raw_Data!G2416,4)),VALUE(MID(Raw_Data!G2416,4,2)),VALUE(LEFT(Raw_Data!G2416,2)))</f>
        <v>46253</v>
      </c>
      <c r="H2416" s="13" t="str">
        <f t="shared" si="148"/>
        <v>Aug-2026</v>
      </c>
      <c r="I2416" s="13" t="str">
        <f t="shared" si="149"/>
        <v>Wed</v>
      </c>
      <c r="J2416" s="13" t="str">
        <f>Raw_Data!H2416</f>
        <v>Present</v>
      </c>
      <c r="K2416" s="15">
        <f>IF(Raw_Data!I2416="","",TIMEVALUE(Raw_Data!I2416))</f>
        <v>0.38263888888888886</v>
      </c>
      <c r="L2416" s="15">
        <f>IF(Raw_Data!J2416="","",TIMEVALUE(Raw_Data!J2416))</f>
        <v>0.6875</v>
      </c>
      <c r="M2416" s="13">
        <f>Raw_Data!K2416</f>
        <v>7.32</v>
      </c>
      <c r="N2416" s="13">
        <f>Raw_Data!L2416</f>
        <v>27</v>
      </c>
      <c r="O2416" s="13">
        <f>Raw_Data!M2416</f>
        <v>27</v>
      </c>
      <c r="P2416" s="13">
        <f t="shared" si="150"/>
        <v>0</v>
      </c>
      <c r="Q2416" s="13">
        <f>Raw_Data!O2416</f>
        <v>27</v>
      </c>
      <c r="R2416" s="16">
        <f t="shared" si="151"/>
        <v>100</v>
      </c>
      <c r="S2416" s="16">
        <f>Raw_Data!Q2416</f>
        <v>100</v>
      </c>
      <c r="T2416" s="17">
        <f>Raw_Data!R2416</f>
        <v>0</v>
      </c>
      <c r="U2416" s="13" t="str">
        <f>Raw_Data!S2416</f>
        <v>Low</v>
      </c>
      <c r="V2416" s="13" t="str">
        <f>Raw_Data!T2416</f>
        <v>Closed</v>
      </c>
    </row>
    <row r="2417" spans="1:22" x14ac:dyDescent="0.3">
      <c r="A2417" s="13" t="str">
        <f>Raw_Data!A2417</f>
        <v>EMP016</v>
      </c>
      <c r="B2417" s="13" t="str">
        <f>Raw_Data!B2417</f>
        <v>Pooja Saha</v>
      </c>
      <c r="C2417" s="13" t="str">
        <f>Raw_Data!C2417</f>
        <v>Operations</v>
      </c>
      <c r="D2417" s="13" t="str">
        <f>Raw_Data!D2417</f>
        <v>Process Executive</v>
      </c>
      <c r="E2417" s="13" t="str">
        <f>Raw_Data!E2417</f>
        <v>Durgapur</v>
      </c>
      <c r="F2417" s="13" t="str">
        <f>Raw_Data!F2417</f>
        <v>Amit Roy</v>
      </c>
      <c r="G2417" s="14">
        <f>DATE(VALUE(RIGHT(Raw_Data!G2417,4)),VALUE(MID(Raw_Data!G2417,4,2)),VALUE(LEFT(Raw_Data!G2417,2)))</f>
        <v>46253</v>
      </c>
      <c r="H2417" s="13" t="str">
        <f t="shared" si="148"/>
        <v>Aug-2026</v>
      </c>
      <c r="I2417" s="13" t="str">
        <f t="shared" si="149"/>
        <v>Wed</v>
      </c>
      <c r="J2417" s="13" t="str">
        <f>Raw_Data!H2417</f>
        <v>Present</v>
      </c>
      <c r="K2417" s="15">
        <f>IF(Raw_Data!I2417="","",TIMEVALUE(Raw_Data!I2417))</f>
        <v>0.42499999999999999</v>
      </c>
      <c r="L2417" s="15">
        <f>IF(Raw_Data!J2417="","",TIMEVALUE(Raw_Data!J2417))</f>
        <v>0.79791666666666672</v>
      </c>
      <c r="M2417" s="13">
        <f>Raw_Data!K2417</f>
        <v>8.9499999999999993</v>
      </c>
      <c r="N2417" s="13">
        <f>Raw_Data!L2417</f>
        <v>25</v>
      </c>
      <c r="O2417" s="13">
        <f>Raw_Data!M2417</f>
        <v>20</v>
      </c>
      <c r="P2417" s="13">
        <f t="shared" si="150"/>
        <v>5</v>
      </c>
      <c r="Q2417" s="13">
        <f>Raw_Data!O2417</f>
        <v>25</v>
      </c>
      <c r="R2417" s="16">
        <f t="shared" si="151"/>
        <v>80</v>
      </c>
      <c r="S2417" s="16">
        <f>Raw_Data!Q2417</f>
        <v>80</v>
      </c>
      <c r="T2417" s="17">
        <f>Raw_Data!R2417</f>
        <v>0.95</v>
      </c>
      <c r="U2417" s="13" t="str">
        <f>Raw_Data!S2417</f>
        <v>Medium</v>
      </c>
      <c r="V2417" s="13" t="str">
        <f>Raw_Data!T2417</f>
        <v>Pending</v>
      </c>
    </row>
    <row r="2418" spans="1:22" x14ac:dyDescent="0.3">
      <c r="A2418" s="13" t="str">
        <f>Raw_Data!A2418</f>
        <v>EMP017</v>
      </c>
      <c r="B2418" s="13" t="str">
        <f>Raw_Data!B2418</f>
        <v>Abhishek Paul</v>
      </c>
      <c r="C2418" s="13" t="str">
        <f>Raw_Data!C2418</f>
        <v>Operations</v>
      </c>
      <c r="D2418" s="13" t="str">
        <f>Raw_Data!D2418</f>
        <v>Process Executive</v>
      </c>
      <c r="E2418" s="13" t="str">
        <f>Raw_Data!E2418</f>
        <v>Durgapur</v>
      </c>
      <c r="F2418" s="13" t="str">
        <f>Raw_Data!F2418</f>
        <v>Amit Roy</v>
      </c>
      <c r="G2418" s="14">
        <f>DATE(VALUE(RIGHT(Raw_Data!G2418,4)),VALUE(MID(Raw_Data!G2418,4,2)),VALUE(LEFT(Raw_Data!G2418,2)))</f>
        <v>46253</v>
      </c>
      <c r="H2418" s="13" t="str">
        <f t="shared" si="148"/>
        <v>Aug-2026</v>
      </c>
      <c r="I2418" s="13" t="str">
        <f t="shared" si="149"/>
        <v>Wed</v>
      </c>
      <c r="J2418" s="13" t="str">
        <f>Raw_Data!H2418</f>
        <v>Present</v>
      </c>
      <c r="K2418" s="15">
        <f>IF(Raw_Data!I2418="","",TIMEVALUE(Raw_Data!I2418))</f>
        <v>0.37847222222222221</v>
      </c>
      <c r="L2418" s="15">
        <f>IF(Raw_Data!J2418="","",TIMEVALUE(Raw_Data!J2418))</f>
        <v>0.70625000000000004</v>
      </c>
      <c r="M2418" s="13">
        <f>Raw_Data!K2418</f>
        <v>7.87</v>
      </c>
      <c r="N2418" s="13">
        <f>Raw_Data!L2418</f>
        <v>15</v>
      </c>
      <c r="O2418" s="13">
        <f>Raw_Data!M2418</f>
        <v>12</v>
      </c>
      <c r="P2418" s="13">
        <f t="shared" si="150"/>
        <v>3</v>
      </c>
      <c r="Q2418" s="13">
        <f>Raw_Data!O2418</f>
        <v>15</v>
      </c>
      <c r="R2418" s="16">
        <f t="shared" si="151"/>
        <v>80</v>
      </c>
      <c r="S2418" s="16">
        <f>Raw_Data!Q2418</f>
        <v>80</v>
      </c>
      <c r="T2418" s="17">
        <f>Raw_Data!R2418</f>
        <v>0</v>
      </c>
      <c r="U2418" s="13" t="str">
        <f>Raw_Data!S2418</f>
        <v>Medium</v>
      </c>
      <c r="V2418" s="13" t="str">
        <f>Raw_Data!T2418</f>
        <v>In Progress</v>
      </c>
    </row>
    <row r="2419" spans="1:22" x14ac:dyDescent="0.3">
      <c r="A2419" s="13" t="str">
        <f>Raw_Data!A2419</f>
        <v>EMP018</v>
      </c>
      <c r="B2419" s="13" t="str">
        <f>Raw_Data!B2419</f>
        <v>Nandini Ghosh</v>
      </c>
      <c r="C2419" s="13" t="str">
        <f>Raw_Data!C2419</f>
        <v>Finance</v>
      </c>
      <c r="D2419" s="13" t="str">
        <f>Raw_Data!D2419</f>
        <v>Finance Executive</v>
      </c>
      <c r="E2419" s="13" t="str">
        <f>Raw_Data!E2419</f>
        <v>Durgapur</v>
      </c>
      <c r="F2419" s="13" t="str">
        <f>Raw_Data!F2419</f>
        <v>Neha Sen</v>
      </c>
      <c r="G2419" s="14">
        <f>DATE(VALUE(RIGHT(Raw_Data!G2419,4)),VALUE(MID(Raw_Data!G2419,4,2)),VALUE(LEFT(Raw_Data!G2419,2)))</f>
        <v>46253</v>
      </c>
      <c r="H2419" s="13" t="str">
        <f t="shared" si="148"/>
        <v>Aug-2026</v>
      </c>
      <c r="I2419" s="13" t="str">
        <f t="shared" si="149"/>
        <v>Wed</v>
      </c>
      <c r="J2419" s="13" t="str">
        <f>Raw_Data!H2419</f>
        <v>Present</v>
      </c>
      <c r="K2419" s="15">
        <f>IF(Raw_Data!I2419="","",TIMEVALUE(Raw_Data!I2419))</f>
        <v>0.42638888888888887</v>
      </c>
      <c r="L2419" s="15">
        <f>IF(Raw_Data!J2419="","",TIMEVALUE(Raw_Data!J2419))</f>
        <v>0.78541666666666665</v>
      </c>
      <c r="M2419" s="13">
        <f>Raw_Data!K2419</f>
        <v>8.6199999999999992</v>
      </c>
      <c r="N2419" s="13">
        <f>Raw_Data!L2419</f>
        <v>13</v>
      </c>
      <c r="O2419" s="13">
        <f>Raw_Data!M2419</f>
        <v>10</v>
      </c>
      <c r="P2419" s="13">
        <f t="shared" si="150"/>
        <v>3</v>
      </c>
      <c r="Q2419" s="13">
        <f>Raw_Data!O2419</f>
        <v>13</v>
      </c>
      <c r="R2419" s="16">
        <f t="shared" si="151"/>
        <v>76.923076923076934</v>
      </c>
      <c r="S2419" s="16">
        <f>Raw_Data!Q2419</f>
        <v>76.900000000000006</v>
      </c>
      <c r="T2419" s="17">
        <f>Raw_Data!R2419</f>
        <v>0.62</v>
      </c>
      <c r="U2419" s="13" t="str">
        <f>Raw_Data!S2419</f>
        <v>Medium</v>
      </c>
      <c r="V2419" s="13" t="str">
        <f>Raw_Data!T2419</f>
        <v>In Progress</v>
      </c>
    </row>
    <row r="2420" spans="1:22" x14ac:dyDescent="0.3">
      <c r="A2420" s="13" t="str">
        <f>Raw_Data!A2420</f>
        <v>EMP019</v>
      </c>
      <c r="B2420" s="13" t="str">
        <f>Raw_Data!B2420</f>
        <v>Manish Kumar</v>
      </c>
      <c r="C2420" s="13" t="str">
        <f>Raw_Data!C2420</f>
        <v>Sales</v>
      </c>
      <c r="D2420" s="13" t="str">
        <f>Raw_Data!D2420</f>
        <v>Sales Executive</v>
      </c>
      <c r="E2420" s="13" t="str">
        <f>Raw_Data!E2420</f>
        <v>Durgapur</v>
      </c>
      <c r="F2420" s="13" t="str">
        <f>Raw_Data!F2420</f>
        <v>Sourav Das</v>
      </c>
      <c r="G2420" s="14">
        <f>DATE(VALUE(RIGHT(Raw_Data!G2420,4)),VALUE(MID(Raw_Data!G2420,4,2)),VALUE(LEFT(Raw_Data!G2420,2)))</f>
        <v>46253</v>
      </c>
      <c r="H2420" s="13" t="str">
        <f t="shared" si="148"/>
        <v>Aug-2026</v>
      </c>
      <c r="I2420" s="13" t="str">
        <f t="shared" si="149"/>
        <v>Wed</v>
      </c>
      <c r="J2420" s="13" t="str">
        <f>Raw_Data!H2420</f>
        <v>Present</v>
      </c>
      <c r="K2420" s="15">
        <f>IF(Raw_Data!I2420="","",TIMEVALUE(Raw_Data!I2420))</f>
        <v>0.37847222222222221</v>
      </c>
      <c r="L2420" s="15">
        <f>IF(Raw_Data!J2420="","",TIMEVALUE(Raw_Data!J2420))</f>
        <v>0.7416666666666667</v>
      </c>
      <c r="M2420" s="13">
        <f>Raw_Data!K2420</f>
        <v>8.73</v>
      </c>
      <c r="N2420" s="13">
        <f>Raw_Data!L2420</f>
        <v>18</v>
      </c>
      <c r="O2420" s="13">
        <f>Raw_Data!M2420</f>
        <v>16</v>
      </c>
      <c r="P2420" s="13">
        <f t="shared" si="150"/>
        <v>2</v>
      </c>
      <c r="Q2420" s="13">
        <f>Raw_Data!O2420</f>
        <v>18</v>
      </c>
      <c r="R2420" s="16">
        <f t="shared" si="151"/>
        <v>88.888888888888886</v>
      </c>
      <c r="S2420" s="16">
        <f>Raw_Data!Q2420</f>
        <v>88.9</v>
      </c>
      <c r="T2420" s="17">
        <f>Raw_Data!R2420</f>
        <v>0.73</v>
      </c>
      <c r="U2420" s="13" t="str">
        <f>Raw_Data!S2420</f>
        <v>Medium</v>
      </c>
      <c r="V2420" s="13" t="str">
        <f>Raw_Data!T2420</f>
        <v>In Progress</v>
      </c>
    </row>
    <row r="2421" spans="1:22" x14ac:dyDescent="0.3">
      <c r="A2421" s="13" t="str">
        <f>Raw_Data!A2421</f>
        <v>EMP020</v>
      </c>
      <c r="B2421" s="13" t="str">
        <f>Raw_Data!B2421</f>
        <v>Riya Chatterjee</v>
      </c>
      <c r="C2421" s="13" t="str">
        <f>Raw_Data!C2421</f>
        <v>Customer Support</v>
      </c>
      <c r="D2421" s="13" t="str">
        <f>Raw_Data!D2421</f>
        <v>Support Executive</v>
      </c>
      <c r="E2421" s="13" t="str">
        <f>Raw_Data!E2421</f>
        <v>Durgapur</v>
      </c>
      <c r="F2421" s="13" t="str">
        <f>Raw_Data!F2421</f>
        <v>Ritu Ghosh</v>
      </c>
      <c r="G2421" s="14">
        <f>DATE(VALUE(RIGHT(Raw_Data!G2421,4)),VALUE(MID(Raw_Data!G2421,4,2)),VALUE(LEFT(Raw_Data!G2421,2)))</f>
        <v>46253</v>
      </c>
      <c r="H2421" s="13" t="str">
        <f t="shared" si="148"/>
        <v>Aug-2026</v>
      </c>
      <c r="I2421" s="13" t="str">
        <f t="shared" si="149"/>
        <v>Wed</v>
      </c>
      <c r="J2421" s="13" t="str">
        <f>Raw_Data!H2421</f>
        <v>Present</v>
      </c>
      <c r="K2421" s="15">
        <f>IF(Raw_Data!I2421="","",TIMEVALUE(Raw_Data!I2421))</f>
        <v>0.42152777777777778</v>
      </c>
      <c r="L2421" s="15">
        <f>IF(Raw_Data!J2421="","",TIMEVALUE(Raw_Data!J2421))</f>
        <v>0.80763888888888891</v>
      </c>
      <c r="M2421" s="13">
        <f>Raw_Data!K2421</f>
        <v>9.2799999999999994</v>
      </c>
      <c r="N2421" s="13">
        <f>Raw_Data!L2421</f>
        <v>26</v>
      </c>
      <c r="O2421" s="13">
        <f>Raw_Data!M2421</f>
        <v>20</v>
      </c>
      <c r="P2421" s="13">
        <f t="shared" si="150"/>
        <v>6</v>
      </c>
      <c r="Q2421" s="13">
        <f>Raw_Data!O2421</f>
        <v>26</v>
      </c>
      <c r="R2421" s="16">
        <f t="shared" si="151"/>
        <v>76.923076923076934</v>
      </c>
      <c r="S2421" s="16">
        <f>Raw_Data!Q2421</f>
        <v>76.900000000000006</v>
      </c>
      <c r="T2421" s="17">
        <f>Raw_Data!R2421</f>
        <v>1.28</v>
      </c>
      <c r="U2421" s="13" t="str">
        <f>Raw_Data!S2421</f>
        <v>High</v>
      </c>
      <c r="V2421" s="13" t="str">
        <f>Raw_Data!T2421</f>
        <v>Pending</v>
      </c>
    </row>
    <row r="2422" spans="1:22" x14ac:dyDescent="0.3">
      <c r="A2422" s="13" t="str">
        <f>Raw_Data!A2422</f>
        <v>EMP001</v>
      </c>
      <c r="B2422" s="13" t="str">
        <f>Raw_Data!B2422</f>
        <v>Aarav Sharma</v>
      </c>
      <c r="C2422" s="13" t="str">
        <f>Raw_Data!C2422</f>
        <v>Operations</v>
      </c>
      <c r="D2422" s="13" t="str">
        <f>Raw_Data!D2422</f>
        <v>MIS Executive</v>
      </c>
      <c r="E2422" s="13" t="str">
        <f>Raw_Data!E2422</f>
        <v>Kolkata</v>
      </c>
      <c r="F2422" s="13" t="str">
        <f>Raw_Data!F2422</f>
        <v>Amit Roy</v>
      </c>
      <c r="G2422" s="14">
        <f>DATE(VALUE(RIGHT(Raw_Data!G2422,4)),VALUE(MID(Raw_Data!G2422,4,2)),VALUE(LEFT(Raw_Data!G2422,2)))</f>
        <v>46254</v>
      </c>
      <c r="H2422" s="13" t="str">
        <f t="shared" si="148"/>
        <v>Aug-2026</v>
      </c>
      <c r="I2422" s="13" t="str">
        <f t="shared" si="149"/>
        <v>Thu</v>
      </c>
      <c r="J2422" s="13" t="str">
        <f>Raw_Data!H2422</f>
        <v>Late</v>
      </c>
      <c r="K2422" s="15">
        <f>IF(Raw_Data!I2422="","",TIMEVALUE(Raw_Data!I2422))</f>
        <v>0.4236111111111111</v>
      </c>
      <c r="L2422" s="15">
        <f>IF(Raw_Data!J2422="","",TIMEVALUE(Raw_Data!J2422))</f>
        <v>0.76388888888888884</v>
      </c>
      <c r="M2422" s="13">
        <f>Raw_Data!K2422</f>
        <v>8.17</v>
      </c>
      <c r="N2422" s="13">
        <f>Raw_Data!L2422</f>
        <v>23</v>
      </c>
      <c r="O2422" s="13">
        <f>Raw_Data!M2422</f>
        <v>23</v>
      </c>
      <c r="P2422" s="13">
        <f t="shared" si="150"/>
        <v>0</v>
      </c>
      <c r="Q2422" s="13">
        <f>Raw_Data!O2422</f>
        <v>23</v>
      </c>
      <c r="R2422" s="16">
        <f t="shared" si="151"/>
        <v>100</v>
      </c>
      <c r="S2422" s="16">
        <f>Raw_Data!Q2422</f>
        <v>100</v>
      </c>
      <c r="T2422" s="17">
        <f>Raw_Data!R2422</f>
        <v>0.17</v>
      </c>
      <c r="U2422" s="13" t="str">
        <f>Raw_Data!S2422</f>
        <v>Low</v>
      </c>
      <c r="V2422" s="13" t="str">
        <f>Raw_Data!T2422</f>
        <v>Closed</v>
      </c>
    </row>
    <row r="2423" spans="1:22" x14ac:dyDescent="0.3">
      <c r="A2423" s="13" t="str">
        <f>Raw_Data!A2423</f>
        <v>EMP002</v>
      </c>
      <c r="B2423" s="13" t="str">
        <f>Raw_Data!B2423</f>
        <v>Priya Singh</v>
      </c>
      <c r="C2423" s="13" t="str">
        <f>Raw_Data!C2423</f>
        <v>Operations</v>
      </c>
      <c r="D2423" s="13" t="str">
        <f>Raw_Data!D2423</f>
        <v>Process Executive</v>
      </c>
      <c r="E2423" s="13" t="str">
        <f>Raw_Data!E2423</f>
        <v>Kolkata</v>
      </c>
      <c r="F2423" s="13" t="str">
        <f>Raw_Data!F2423</f>
        <v>Amit Roy</v>
      </c>
      <c r="G2423" s="14">
        <f>DATE(VALUE(RIGHT(Raw_Data!G2423,4)),VALUE(MID(Raw_Data!G2423,4,2)),VALUE(LEFT(Raw_Data!G2423,2)))</f>
        <v>46254</v>
      </c>
      <c r="H2423" s="13" t="str">
        <f t="shared" si="148"/>
        <v>Aug-2026</v>
      </c>
      <c r="I2423" s="13" t="str">
        <f t="shared" si="149"/>
        <v>Thu</v>
      </c>
      <c r="J2423" s="13" t="str">
        <f>Raw_Data!H2423</f>
        <v>Present</v>
      </c>
      <c r="K2423" s="15">
        <f>IF(Raw_Data!I2423="","",TIMEVALUE(Raw_Data!I2423))</f>
        <v>0.38541666666666669</v>
      </c>
      <c r="L2423" s="15">
        <f>IF(Raw_Data!J2423="","",TIMEVALUE(Raw_Data!J2423))</f>
        <v>0.70277777777777772</v>
      </c>
      <c r="M2423" s="13">
        <f>Raw_Data!K2423</f>
        <v>7.63</v>
      </c>
      <c r="N2423" s="13">
        <f>Raw_Data!L2423</f>
        <v>31</v>
      </c>
      <c r="O2423" s="13">
        <f>Raw_Data!M2423</f>
        <v>31</v>
      </c>
      <c r="P2423" s="13">
        <f t="shared" si="150"/>
        <v>0</v>
      </c>
      <c r="Q2423" s="13">
        <f>Raw_Data!O2423</f>
        <v>31</v>
      </c>
      <c r="R2423" s="16">
        <f t="shared" si="151"/>
        <v>100</v>
      </c>
      <c r="S2423" s="16">
        <f>Raw_Data!Q2423</f>
        <v>100</v>
      </c>
      <c r="T2423" s="17">
        <f>Raw_Data!R2423</f>
        <v>0</v>
      </c>
      <c r="U2423" s="13" t="str">
        <f>Raw_Data!S2423</f>
        <v>Low</v>
      </c>
      <c r="V2423" s="13" t="str">
        <f>Raw_Data!T2423</f>
        <v>Closed</v>
      </c>
    </row>
    <row r="2424" spans="1:22" x14ac:dyDescent="0.3">
      <c r="A2424" s="13" t="str">
        <f>Raw_Data!A2424</f>
        <v>EMP003</v>
      </c>
      <c r="B2424" s="13" t="str">
        <f>Raw_Data!B2424</f>
        <v>Rahul Verma</v>
      </c>
      <c r="C2424" s="13" t="str">
        <f>Raw_Data!C2424</f>
        <v>Operations</v>
      </c>
      <c r="D2424" s="13" t="str">
        <f>Raw_Data!D2424</f>
        <v>Process Executive</v>
      </c>
      <c r="E2424" s="13" t="str">
        <f>Raw_Data!E2424</f>
        <v>Kolkata</v>
      </c>
      <c r="F2424" s="13" t="str">
        <f>Raw_Data!F2424</f>
        <v>Amit Roy</v>
      </c>
      <c r="G2424" s="14">
        <f>DATE(VALUE(RIGHT(Raw_Data!G2424,4)),VALUE(MID(Raw_Data!G2424,4,2)),VALUE(LEFT(Raw_Data!G2424,2)))</f>
        <v>46254</v>
      </c>
      <c r="H2424" s="13" t="str">
        <f t="shared" si="148"/>
        <v>Aug-2026</v>
      </c>
      <c r="I2424" s="13" t="str">
        <f t="shared" si="149"/>
        <v>Thu</v>
      </c>
      <c r="J2424" s="13" t="str">
        <f>Raw_Data!H2424</f>
        <v>Present</v>
      </c>
      <c r="K2424" s="15">
        <f>IF(Raw_Data!I2424="","",TIMEVALUE(Raw_Data!I2424))</f>
        <v>0.38333333333333336</v>
      </c>
      <c r="L2424" s="15">
        <f>IF(Raw_Data!J2424="","",TIMEVALUE(Raw_Data!J2424))</f>
        <v>0.77777777777777779</v>
      </c>
      <c r="M2424" s="13">
        <f>Raw_Data!K2424</f>
        <v>9.4700000000000006</v>
      </c>
      <c r="N2424" s="13">
        <f>Raw_Data!L2424</f>
        <v>25</v>
      </c>
      <c r="O2424" s="13">
        <f>Raw_Data!M2424</f>
        <v>20</v>
      </c>
      <c r="P2424" s="13">
        <f t="shared" si="150"/>
        <v>5</v>
      </c>
      <c r="Q2424" s="13">
        <f>Raw_Data!O2424</f>
        <v>25</v>
      </c>
      <c r="R2424" s="16">
        <f t="shared" si="151"/>
        <v>80</v>
      </c>
      <c r="S2424" s="16">
        <f>Raw_Data!Q2424</f>
        <v>80</v>
      </c>
      <c r="T2424" s="17">
        <f>Raw_Data!R2424</f>
        <v>1.47</v>
      </c>
      <c r="U2424" s="13" t="str">
        <f>Raw_Data!S2424</f>
        <v>Medium</v>
      </c>
      <c r="V2424" s="13" t="str">
        <f>Raw_Data!T2424</f>
        <v>Pending</v>
      </c>
    </row>
    <row r="2425" spans="1:22" x14ac:dyDescent="0.3">
      <c r="A2425" s="13" t="str">
        <f>Raw_Data!A2425</f>
        <v>EMP004</v>
      </c>
      <c r="B2425" s="13" t="str">
        <f>Raw_Data!B2425</f>
        <v>Sneha Das</v>
      </c>
      <c r="C2425" s="13" t="str">
        <f>Raw_Data!C2425</f>
        <v>Operations</v>
      </c>
      <c r="D2425" s="13" t="str">
        <f>Raw_Data!D2425</f>
        <v>Senior Executive</v>
      </c>
      <c r="E2425" s="13" t="str">
        <f>Raw_Data!E2425</f>
        <v>Kolkata</v>
      </c>
      <c r="F2425" s="13" t="str">
        <f>Raw_Data!F2425</f>
        <v>Amit Roy</v>
      </c>
      <c r="G2425" s="14">
        <f>DATE(VALUE(RIGHT(Raw_Data!G2425,4)),VALUE(MID(Raw_Data!G2425,4,2)),VALUE(LEFT(Raw_Data!G2425,2)))</f>
        <v>46254</v>
      </c>
      <c r="H2425" s="13" t="str">
        <f t="shared" si="148"/>
        <v>Aug-2026</v>
      </c>
      <c r="I2425" s="13" t="str">
        <f t="shared" si="149"/>
        <v>Thu</v>
      </c>
      <c r="J2425" s="13" t="str">
        <f>Raw_Data!H2425</f>
        <v>Present</v>
      </c>
      <c r="K2425" s="15">
        <f>IF(Raw_Data!I2425="","",TIMEVALUE(Raw_Data!I2425))</f>
        <v>0.37986111111111109</v>
      </c>
      <c r="L2425" s="15">
        <f>IF(Raw_Data!J2425="","",TIMEVALUE(Raw_Data!J2425))</f>
        <v>0.76597222222222228</v>
      </c>
      <c r="M2425" s="13">
        <f>Raw_Data!K2425</f>
        <v>9.27</v>
      </c>
      <c r="N2425" s="13">
        <f>Raw_Data!L2425</f>
        <v>31</v>
      </c>
      <c r="O2425" s="13">
        <f>Raw_Data!M2425</f>
        <v>31</v>
      </c>
      <c r="P2425" s="13">
        <f t="shared" si="150"/>
        <v>0</v>
      </c>
      <c r="Q2425" s="13">
        <f>Raw_Data!O2425</f>
        <v>31</v>
      </c>
      <c r="R2425" s="16">
        <f t="shared" si="151"/>
        <v>100</v>
      </c>
      <c r="S2425" s="16">
        <f>Raw_Data!Q2425</f>
        <v>100</v>
      </c>
      <c r="T2425" s="17">
        <f>Raw_Data!R2425</f>
        <v>1.27</v>
      </c>
      <c r="U2425" s="13" t="str">
        <f>Raw_Data!S2425</f>
        <v>Low</v>
      </c>
      <c r="V2425" s="13" t="str">
        <f>Raw_Data!T2425</f>
        <v>Closed</v>
      </c>
    </row>
    <row r="2426" spans="1:22" x14ac:dyDescent="0.3">
      <c r="A2426" s="13" t="str">
        <f>Raw_Data!A2426</f>
        <v>EMP005</v>
      </c>
      <c r="B2426" s="13" t="str">
        <f>Raw_Data!B2426</f>
        <v>Vikram Patel</v>
      </c>
      <c r="C2426" s="13" t="str">
        <f>Raw_Data!C2426</f>
        <v>Operations</v>
      </c>
      <c r="D2426" s="13" t="str">
        <f>Raw_Data!D2426</f>
        <v>Process Executive</v>
      </c>
      <c r="E2426" s="13" t="str">
        <f>Raw_Data!E2426</f>
        <v>Kolkata</v>
      </c>
      <c r="F2426" s="13" t="str">
        <f>Raw_Data!F2426</f>
        <v>Amit Roy</v>
      </c>
      <c r="G2426" s="14">
        <f>DATE(VALUE(RIGHT(Raw_Data!G2426,4)),VALUE(MID(Raw_Data!G2426,4,2)),VALUE(LEFT(Raw_Data!G2426,2)))</f>
        <v>46254</v>
      </c>
      <c r="H2426" s="13" t="str">
        <f t="shared" si="148"/>
        <v>Aug-2026</v>
      </c>
      <c r="I2426" s="13" t="str">
        <f t="shared" si="149"/>
        <v>Thu</v>
      </c>
      <c r="J2426" s="13" t="str">
        <f>Raw_Data!H2426</f>
        <v>Present</v>
      </c>
      <c r="K2426" s="15">
        <f>IF(Raw_Data!I2426="","",TIMEVALUE(Raw_Data!I2426))</f>
        <v>0.42430555555555555</v>
      </c>
      <c r="L2426" s="15">
        <f>IF(Raw_Data!J2426="","",TIMEVALUE(Raw_Data!J2426))</f>
        <v>0.76041666666666663</v>
      </c>
      <c r="M2426" s="13">
        <f>Raw_Data!K2426</f>
        <v>8.08</v>
      </c>
      <c r="N2426" s="13">
        <f>Raw_Data!L2426</f>
        <v>29</v>
      </c>
      <c r="O2426" s="13">
        <f>Raw_Data!M2426</f>
        <v>23</v>
      </c>
      <c r="P2426" s="13">
        <f t="shared" si="150"/>
        <v>6</v>
      </c>
      <c r="Q2426" s="13">
        <f>Raw_Data!O2426</f>
        <v>29</v>
      </c>
      <c r="R2426" s="16">
        <f t="shared" si="151"/>
        <v>79.310344827586206</v>
      </c>
      <c r="S2426" s="16">
        <f>Raw_Data!Q2426</f>
        <v>79.3</v>
      </c>
      <c r="T2426" s="17">
        <f>Raw_Data!R2426</f>
        <v>0.08</v>
      </c>
      <c r="U2426" s="13" t="str">
        <f>Raw_Data!S2426</f>
        <v>Medium</v>
      </c>
      <c r="V2426" s="13" t="str">
        <f>Raw_Data!T2426</f>
        <v>Pending</v>
      </c>
    </row>
    <row r="2427" spans="1:22" x14ac:dyDescent="0.3">
      <c r="A2427" s="13" t="str">
        <f>Raw_Data!A2427</f>
        <v>EMP006</v>
      </c>
      <c r="B2427" s="13" t="str">
        <f>Raw_Data!B2427</f>
        <v>Ananya Gupta</v>
      </c>
      <c r="C2427" s="13" t="str">
        <f>Raw_Data!C2427</f>
        <v>Finance</v>
      </c>
      <c r="D2427" s="13" t="str">
        <f>Raw_Data!D2427</f>
        <v>Finance Executive</v>
      </c>
      <c r="E2427" s="13" t="str">
        <f>Raw_Data!E2427</f>
        <v>Kolkata</v>
      </c>
      <c r="F2427" s="13" t="str">
        <f>Raw_Data!F2427</f>
        <v>Neha Sen</v>
      </c>
      <c r="G2427" s="14">
        <f>DATE(VALUE(RIGHT(Raw_Data!G2427,4)),VALUE(MID(Raw_Data!G2427,4,2)),VALUE(LEFT(Raw_Data!G2427,2)))</f>
        <v>46254</v>
      </c>
      <c r="H2427" s="13" t="str">
        <f t="shared" si="148"/>
        <v>Aug-2026</v>
      </c>
      <c r="I2427" s="13" t="str">
        <f t="shared" si="149"/>
        <v>Thu</v>
      </c>
      <c r="J2427" s="13" t="str">
        <f>Raw_Data!H2427</f>
        <v>Present</v>
      </c>
      <c r="K2427" s="15">
        <f>IF(Raw_Data!I2427="","",TIMEVALUE(Raw_Data!I2427))</f>
        <v>0.375</v>
      </c>
      <c r="L2427" s="15">
        <f>IF(Raw_Data!J2427="","",TIMEVALUE(Raw_Data!J2427))</f>
        <v>0.73541666666666672</v>
      </c>
      <c r="M2427" s="13">
        <f>Raw_Data!K2427</f>
        <v>8.66</v>
      </c>
      <c r="N2427" s="13">
        <f>Raw_Data!L2427</f>
        <v>14</v>
      </c>
      <c r="O2427" s="13">
        <f>Raw_Data!M2427</f>
        <v>13</v>
      </c>
      <c r="P2427" s="13">
        <f t="shared" si="150"/>
        <v>1</v>
      </c>
      <c r="Q2427" s="13">
        <f>Raw_Data!O2427</f>
        <v>14</v>
      </c>
      <c r="R2427" s="16">
        <f t="shared" si="151"/>
        <v>92.857142857142861</v>
      </c>
      <c r="S2427" s="16">
        <f>Raw_Data!Q2427</f>
        <v>92.9</v>
      </c>
      <c r="T2427" s="17">
        <f>Raw_Data!R2427</f>
        <v>0.66</v>
      </c>
      <c r="U2427" s="13" t="str">
        <f>Raw_Data!S2427</f>
        <v>Medium</v>
      </c>
      <c r="V2427" s="13" t="str">
        <f>Raw_Data!T2427</f>
        <v>In Progress</v>
      </c>
    </row>
    <row r="2428" spans="1:22" x14ac:dyDescent="0.3">
      <c r="A2428" s="13" t="str">
        <f>Raw_Data!A2428</f>
        <v>EMP007</v>
      </c>
      <c r="B2428" s="13" t="str">
        <f>Raw_Data!B2428</f>
        <v>Rohan Mehta</v>
      </c>
      <c r="C2428" s="13" t="str">
        <f>Raw_Data!C2428</f>
        <v>Finance</v>
      </c>
      <c r="D2428" s="13" t="str">
        <f>Raw_Data!D2428</f>
        <v>Accounts Executive</v>
      </c>
      <c r="E2428" s="13" t="str">
        <f>Raw_Data!E2428</f>
        <v>Kolkata</v>
      </c>
      <c r="F2428" s="13" t="str">
        <f>Raw_Data!F2428</f>
        <v>Neha Sen</v>
      </c>
      <c r="G2428" s="14">
        <f>DATE(VALUE(RIGHT(Raw_Data!G2428,4)),VALUE(MID(Raw_Data!G2428,4,2)),VALUE(LEFT(Raw_Data!G2428,2)))</f>
        <v>46254</v>
      </c>
      <c r="H2428" s="13" t="str">
        <f t="shared" si="148"/>
        <v>Aug-2026</v>
      </c>
      <c r="I2428" s="13" t="str">
        <f t="shared" si="149"/>
        <v>Thu</v>
      </c>
      <c r="J2428" s="13" t="str">
        <f>Raw_Data!H2428</f>
        <v>Present</v>
      </c>
      <c r="K2428" s="15">
        <f>IF(Raw_Data!I2428="","",TIMEVALUE(Raw_Data!I2428))</f>
        <v>0.37986111111111109</v>
      </c>
      <c r="L2428" s="15">
        <f>IF(Raw_Data!J2428="","",TIMEVALUE(Raw_Data!J2428))</f>
        <v>0.68055555555555558</v>
      </c>
      <c r="M2428" s="13">
        <f>Raw_Data!K2428</f>
        <v>7.22</v>
      </c>
      <c r="N2428" s="13">
        <f>Raw_Data!L2428</f>
        <v>13</v>
      </c>
      <c r="O2428" s="13">
        <f>Raw_Data!M2428</f>
        <v>13</v>
      </c>
      <c r="P2428" s="13">
        <f t="shared" si="150"/>
        <v>0</v>
      </c>
      <c r="Q2428" s="13">
        <f>Raw_Data!O2428</f>
        <v>13</v>
      </c>
      <c r="R2428" s="16">
        <f t="shared" si="151"/>
        <v>100</v>
      </c>
      <c r="S2428" s="16">
        <f>Raw_Data!Q2428</f>
        <v>100</v>
      </c>
      <c r="T2428" s="17">
        <f>Raw_Data!R2428</f>
        <v>0</v>
      </c>
      <c r="U2428" s="13" t="str">
        <f>Raw_Data!S2428</f>
        <v>Low</v>
      </c>
      <c r="V2428" s="13" t="str">
        <f>Raw_Data!T2428</f>
        <v>Closed</v>
      </c>
    </row>
    <row r="2429" spans="1:22" x14ac:dyDescent="0.3">
      <c r="A2429" s="13" t="str">
        <f>Raw_Data!A2429</f>
        <v>EMP008</v>
      </c>
      <c r="B2429" s="13" t="str">
        <f>Raw_Data!B2429</f>
        <v>Ishita Roy</v>
      </c>
      <c r="C2429" s="13" t="str">
        <f>Raw_Data!C2429</f>
        <v>Finance</v>
      </c>
      <c r="D2429" s="13" t="str">
        <f>Raw_Data!D2429</f>
        <v>Finance Executive</v>
      </c>
      <c r="E2429" s="13" t="str">
        <f>Raw_Data!E2429</f>
        <v>Kolkata</v>
      </c>
      <c r="F2429" s="13" t="str">
        <f>Raw_Data!F2429</f>
        <v>Neha Sen</v>
      </c>
      <c r="G2429" s="14">
        <f>DATE(VALUE(RIGHT(Raw_Data!G2429,4)),VALUE(MID(Raw_Data!G2429,4,2)),VALUE(LEFT(Raw_Data!G2429,2)))</f>
        <v>46254</v>
      </c>
      <c r="H2429" s="13" t="str">
        <f t="shared" si="148"/>
        <v>Aug-2026</v>
      </c>
      <c r="I2429" s="13" t="str">
        <f t="shared" si="149"/>
        <v>Thu</v>
      </c>
      <c r="J2429" s="13" t="str">
        <f>Raw_Data!H2429</f>
        <v>Present</v>
      </c>
      <c r="K2429" s="15">
        <f>IF(Raw_Data!I2429="","",TIMEVALUE(Raw_Data!I2429))</f>
        <v>0.37708333333333333</v>
      </c>
      <c r="L2429" s="15">
        <f>IF(Raw_Data!J2429="","",TIMEVALUE(Raw_Data!J2429))</f>
        <v>0.7680555555555556</v>
      </c>
      <c r="M2429" s="13">
        <f>Raw_Data!K2429</f>
        <v>9.39</v>
      </c>
      <c r="N2429" s="13">
        <f>Raw_Data!L2429</f>
        <v>22</v>
      </c>
      <c r="O2429" s="13">
        <f>Raw_Data!M2429</f>
        <v>20</v>
      </c>
      <c r="P2429" s="13">
        <f t="shared" si="150"/>
        <v>2</v>
      </c>
      <c r="Q2429" s="13">
        <f>Raw_Data!O2429</f>
        <v>22</v>
      </c>
      <c r="R2429" s="16">
        <f t="shared" si="151"/>
        <v>90.909090909090907</v>
      </c>
      <c r="S2429" s="16">
        <f>Raw_Data!Q2429</f>
        <v>90.9</v>
      </c>
      <c r="T2429" s="17">
        <f>Raw_Data!R2429</f>
        <v>1.39</v>
      </c>
      <c r="U2429" s="13" t="str">
        <f>Raw_Data!S2429</f>
        <v>Low</v>
      </c>
      <c r="V2429" s="13" t="str">
        <f>Raw_Data!T2429</f>
        <v>In Progress</v>
      </c>
    </row>
    <row r="2430" spans="1:22" x14ac:dyDescent="0.3">
      <c r="A2430" s="13" t="str">
        <f>Raw_Data!A2430</f>
        <v>EMP009</v>
      </c>
      <c r="B2430" s="13" t="str">
        <f>Raw_Data!B2430</f>
        <v>Arjun Nair</v>
      </c>
      <c r="C2430" s="13" t="str">
        <f>Raw_Data!C2430</f>
        <v>Sales</v>
      </c>
      <c r="D2430" s="13" t="str">
        <f>Raw_Data!D2430</f>
        <v>Sales Executive</v>
      </c>
      <c r="E2430" s="13" t="str">
        <f>Raw_Data!E2430</f>
        <v>Kolkata</v>
      </c>
      <c r="F2430" s="13" t="str">
        <f>Raw_Data!F2430</f>
        <v>Sourav Das</v>
      </c>
      <c r="G2430" s="14">
        <f>DATE(VALUE(RIGHT(Raw_Data!G2430,4)),VALUE(MID(Raw_Data!G2430,4,2)),VALUE(LEFT(Raw_Data!G2430,2)))</f>
        <v>46254</v>
      </c>
      <c r="H2430" s="13" t="str">
        <f t="shared" si="148"/>
        <v>Aug-2026</v>
      </c>
      <c r="I2430" s="13" t="str">
        <f t="shared" si="149"/>
        <v>Thu</v>
      </c>
      <c r="J2430" s="13" t="str">
        <f>Raw_Data!H2430</f>
        <v>Present</v>
      </c>
      <c r="K2430" s="15">
        <f>IF(Raw_Data!I2430="","",TIMEVALUE(Raw_Data!I2430))</f>
        <v>0.38750000000000001</v>
      </c>
      <c r="L2430" s="15">
        <f>IF(Raw_Data!J2430="","",TIMEVALUE(Raw_Data!J2430))</f>
        <v>0.71111111111111114</v>
      </c>
      <c r="M2430" s="13">
        <f>Raw_Data!K2430</f>
        <v>7.77</v>
      </c>
      <c r="N2430" s="13">
        <f>Raw_Data!L2430</f>
        <v>20</v>
      </c>
      <c r="O2430" s="13">
        <f>Raw_Data!M2430</f>
        <v>16</v>
      </c>
      <c r="P2430" s="13">
        <f t="shared" si="150"/>
        <v>4</v>
      </c>
      <c r="Q2430" s="13">
        <f>Raw_Data!O2430</f>
        <v>20</v>
      </c>
      <c r="R2430" s="16">
        <f t="shared" si="151"/>
        <v>80</v>
      </c>
      <c r="S2430" s="16">
        <f>Raw_Data!Q2430</f>
        <v>80</v>
      </c>
      <c r="T2430" s="17">
        <f>Raw_Data!R2430</f>
        <v>0</v>
      </c>
      <c r="U2430" s="13" t="str">
        <f>Raw_Data!S2430</f>
        <v>Medium</v>
      </c>
      <c r="V2430" s="13" t="str">
        <f>Raw_Data!T2430</f>
        <v>Pending</v>
      </c>
    </row>
    <row r="2431" spans="1:22" x14ac:dyDescent="0.3">
      <c r="A2431" s="13" t="str">
        <f>Raw_Data!A2431</f>
        <v>EMP010</v>
      </c>
      <c r="B2431" s="13" t="str">
        <f>Raw_Data!B2431</f>
        <v>Meera Kapoor</v>
      </c>
      <c r="C2431" s="13" t="str">
        <f>Raw_Data!C2431</f>
        <v>Sales</v>
      </c>
      <c r="D2431" s="13" t="str">
        <f>Raw_Data!D2431</f>
        <v>Sales Executive</v>
      </c>
      <c r="E2431" s="13" t="str">
        <f>Raw_Data!E2431</f>
        <v>Kolkata</v>
      </c>
      <c r="F2431" s="13" t="str">
        <f>Raw_Data!F2431</f>
        <v>Sourav Das</v>
      </c>
      <c r="G2431" s="14">
        <f>DATE(VALUE(RIGHT(Raw_Data!G2431,4)),VALUE(MID(Raw_Data!G2431,4,2)),VALUE(LEFT(Raw_Data!G2431,2)))</f>
        <v>46254</v>
      </c>
      <c r="H2431" s="13" t="str">
        <f t="shared" si="148"/>
        <v>Aug-2026</v>
      </c>
      <c r="I2431" s="13" t="str">
        <f t="shared" si="149"/>
        <v>Thu</v>
      </c>
      <c r="J2431" s="13" t="str">
        <f>Raw_Data!H2431</f>
        <v>Present</v>
      </c>
      <c r="K2431" s="15">
        <f>IF(Raw_Data!I2431="","",TIMEVALUE(Raw_Data!I2431))</f>
        <v>0.38472222222222224</v>
      </c>
      <c r="L2431" s="15">
        <f>IF(Raw_Data!J2431="","",TIMEVALUE(Raw_Data!J2431))</f>
        <v>0.69513888888888886</v>
      </c>
      <c r="M2431" s="13">
        <f>Raw_Data!K2431</f>
        <v>7.46</v>
      </c>
      <c r="N2431" s="13">
        <f>Raw_Data!L2431</f>
        <v>17</v>
      </c>
      <c r="O2431" s="13">
        <f>Raw_Data!M2431</f>
        <v>17</v>
      </c>
      <c r="P2431" s="13">
        <f t="shared" si="150"/>
        <v>0</v>
      </c>
      <c r="Q2431" s="13">
        <f>Raw_Data!O2431</f>
        <v>17</v>
      </c>
      <c r="R2431" s="16">
        <f t="shared" si="151"/>
        <v>100</v>
      </c>
      <c r="S2431" s="16">
        <f>Raw_Data!Q2431</f>
        <v>100</v>
      </c>
      <c r="T2431" s="17">
        <f>Raw_Data!R2431</f>
        <v>0</v>
      </c>
      <c r="U2431" s="13" t="str">
        <f>Raw_Data!S2431</f>
        <v>Low</v>
      </c>
      <c r="V2431" s="13" t="str">
        <f>Raw_Data!T2431</f>
        <v>Closed</v>
      </c>
    </row>
    <row r="2432" spans="1:22" x14ac:dyDescent="0.3">
      <c r="A2432" s="13" t="str">
        <f>Raw_Data!A2432</f>
        <v>EMP011</v>
      </c>
      <c r="B2432" s="13" t="str">
        <f>Raw_Data!B2432</f>
        <v>Karan Malhotra</v>
      </c>
      <c r="C2432" s="13" t="str">
        <f>Raw_Data!C2432</f>
        <v>Sales</v>
      </c>
      <c r="D2432" s="13" t="str">
        <f>Raw_Data!D2432</f>
        <v>Senior Executive</v>
      </c>
      <c r="E2432" s="13" t="str">
        <f>Raw_Data!E2432</f>
        <v>Kolkata</v>
      </c>
      <c r="F2432" s="13" t="str">
        <f>Raw_Data!F2432</f>
        <v>Sourav Das</v>
      </c>
      <c r="G2432" s="14">
        <f>DATE(VALUE(RIGHT(Raw_Data!G2432,4)),VALUE(MID(Raw_Data!G2432,4,2)),VALUE(LEFT(Raw_Data!G2432,2)))</f>
        <v>46254</v>
      </c>
      <c r="H2432" s="13" t="str">
        <f t="shared" si="148"/>
        <v>Aug-2026</v>
      </c>
      <c r="I2432" s="13" t="str">
        <f t="shared" si="149"/>
        <v>Thu</v>
      </c>
      <c r="J2432" s="13" t="str">
        <f>Raw_Data!H2432</f>
        <v>Present</v>
      </c>
      <c r="K2432" s="15">
        <f>IF(Raw_Data!I2432="","",TIMEVALUE(Raw_Data!I2432))</f>
        <v>0.37847222222222221</v>
      </c>
      <c r="L2432" s="15">
        <f>IF(Raw_Data!J2432="","",TIMEVALUE(Raw_Data!J2432))</f>
        <v>0.71458333333333335</v>
      </c>
      <c r="M2432" s="13">
        <f>Raw_Data!K2432</f>
        <v>8.08</v>
      </c>
      <c r="N2432" s="13">
        <f>Raw_Data!L2432</f>
        <v>26</v>
      </c>
      <c r="O2432" s="13">
        <f>Raw_Data!M2432</f>
        <v>22</v>
      </c>
      <c r="P2432" s="13">
        <f t="shared" si="150"/>
        <v>4</v>
      </c>
      <c r="Q2432" s="13">
        <f>Raw_Data!O2432</f>
        <v>26</v>
      </c>
      <c r="R2432" s="16">
        <f t="shared" si="151"/>
        <v>84.615384615384613</v>
      </c>
      <c r="S2432" s="16">
        <f>Raw_Data!Q2432</f>
        <v>84.6</v>
      </c>
      <c r="T2432" s="17">
        <f>Raw_Data!R2432</f>
        <v>0.08</v>
      </c>
      <c r="U2432" s="13" t="str">
        <f>Raw_Data!S2432</f>
        <v>High</v>
      </c>
      <c r="V2432" s="13" t="str">
        <f>Raw_Data!T2432</f>
        <v>Pending</v>
      </c>
    </row>
    <row r="2433" spans="1:22" x14ac:dyDescent="0.3">
      <c r="A2433" s="13" t="str">
        <f>Raw_Data!A2433</f>
        <v>EMP012</v>
      </c>
      <c r="B2433" s="13" t="str">
        <f>Raw_Data!B2433</f>
        <v>Tanya Bose</v>
      </c>
      <c r="C2433" s="13" t="str">
        <f>Raw_Data!C2433</f>
        <v>HR</v>
      </c>
      <c r="D2433" s="13" t="str">
        <f>Raw_Data!D2433</f>
        <v>HR Executive</v>
      </c>
      <c r="E2433" s="13" t="str">
        <f>Raw_Data!E2433</f>
        <v>Kolkata</v>
      </c>
      <c r="F2433" s="13" t="str">
        <f>Raw_Data!F2433</f>
        <v>Ritu Ghosh</v>
      </c>
      <c r="G2433" s="14">
        <f>DATE(VALUE(RIGHT(Raw_Data!G2433,4)),VALUE(MID(Raw_Data!G2433,4,2)),VALUE(LEFT(Raw_Data!G2433,2)))</f>
        <v>46254</v>
      </c>
      <c r="H2433" s="13" t="str">
        <f t="shared" si="148"/>
        <v>Aug-2026</v>
      </c>
      <c r="I2433" s="13" t="str">
        <f t="shared" si="149"/>
        <v>Thu</v>
      </c>
      <c r="J2433" s="13" t="str">
        <f>Raw_Data!H2433</f>
        <v>Present</v>
      </c>
      <c r="K2433" s="15">
        <f>IF(Raw_Data!I2433="","",TIMEVALUE(Raw_Data!I2433))</f>
        <v>0.3840277777777778</v>
      </c>
      <c r="L2433" s="15">
        <f>IF(Raw_Data!J2433="","",TIMEVALUE(Raw_Data!J2433))</f>
        <v>0.72847222222222219</v>
      </c>
      <c r="M2433" s="13">
        <f>Raw_Data!K2433</f>
        <v>8.27</v>
      </c>
      <c r="N2433" s="13">
        <f>Raw_Data!L2433</f>
        <v>5</v>
      </c>
      <c r="O2433" s="13">
        <f>Raw_Data!M2433</f>
        <v>4</v>
      </c>
      <c r="P2433" s="13">
        <f t="shared" si="150"/>
        <v>1</v>
      </c>
      <c r="Q2433" s="13">
        <f>Raw_Data!O2433</f>
        <v>5</v>
      </c>
      <c r="R2433" s="16">
        <f t="shared" si="151"/>
        <v>80</v>
      </c>
      <c r="S2433" s="16">
        <f>Raw_Data!Q2433</f>
        <v>80</v>
      </c>
      <c r="T2433" s="17">
        <f>Raw_Data!R2433</f>
        <v>0.27</v>
      </c>
      <c r="U2433" s="13" t="str">
        <f>Raw_Data!S2433</f>
        <v>Low</v>
      </c>
      <c r="V2433" s="13" t="str">
        <f>Raw_Data!T2433</f>
        <v>In Progress</v>
      </c>
    </row>
    <row r="2434" spans="1:22" x14ac:dyDescent="0.3">
      <c r="A2434" s="13" t="str">
        <f>Raw_Data!A2434</f>
        <v>EMP013</v>
      </c>
      <c r="B2434" s="13" t="str">
        <f>Raw_Data!B2434</f>
        <v>Aditya Jain</v>
      </c>
      <c r="C2434" s="13" t="str">
        <f>Raw_Data!C2434</f>
        <v>Customer Support</v>
      </c>
      <c r="D2434" s="13" t="str">
        <f>Raw_Data!D2434</f>
        <v>Support Executive</v>
      </c>
      <c r="E2434" s="13" t="str">
        <f>Raw_Data!E2434</f>
        <v>Kolkata</v>
      </c>
      <c r="F2434" s="13" t="str">
        <f>Raw_Data!F2434</f>
        <v>Ritu Ghosh</v>
      </c>
      <c r="G2434" s="14">
        <f>DATE(VALUE(RIGHT(Raw_Data!G2434,4)),VALUE(MID(Raw_Data!G2434,4,2)),VALUE(LEFT(Raw_Data!G2434,2)))</f>
        <v>46254</v>
      </c>
      <c r="H2434" s="13" t="str">
        <f t="shared" ref="H2434:H2497" si="152">TEXT(G2434,"mmm-yyyy")</f>
        <v>Aug-2026</v>
      </c>
      <c r="I2434" s="13" t="str">
        <f t="shared" ref="I2434:I2497" si="153">TEXT(G2434,"ddd")</f>
        <v>Thu</v>
      </c>
      <c r="J2434" s="13" t="str">
        <f>Raw_Data!H2434</f>
        <v>Present</v>
      </c>
      <c r="K2434" s="15">
        <f>IF(Raw_Data!I2434="","",TIMEVALUE(Raw_Data!I2434))</f>
        <v>0.3888888888888889</v>
      </c>
      <c r="L2434" s="15">
        <f>IF(Raw_Data!J2434="","",TIMEVALUE(Raw_Data!J2434))</f>
        <v>0.76875000000000004</v>
      </c>
      <c r="M2434" s="13">
        <f>Raw_Data!K2434</f>
        <v>9.1300000000000008</v>
      </c>
      <c r="N2434" s="13">
        <f>Raw_Data!L2434</f>
        <v>26</v>
      </c>
      <c r="O2434" s="13">
        <f>Raw_Data!M2434</f>
        <v>19</v>
      </c>
      <c r="P2434" s="13">
        <f t="shared" ref="P2434:P2497" si="154">N2434-O2434</f>
        <v>7</v>
      </c>
      <c r="Q2434" s="13">
        <f>Raw_Data!O2434</f>
        <v>26</v>
      </c>
      <c r="R2434" s="16">
        <f t="shared" ref="R2434:R2497" si="155">IFERROR(O2434/N2434*100,0)</f>
        <v>73.076923076923066</v>
      </c>
      <c r="S2434" s="16">
        <f>Raw_Data!Q2434</f>
        <v>73.099999999999994</v>
      </c>
      <c r="T2434" s="17">
        <f>Raw_Data!R2434</f>
        <v>1.1299999999999999</v>
      </c>
      <c r="U2434" s="13" t="str">
        <f>Raw_Data!S2434</f>
        <v>Medium</v>
      </c>
      <c r="V2434" s="13" t="str">
        <f>Raw_Data!T2434</f>
        <v>Pending</v>
      </c>
    </row>
    <row r="2435" spans="1:22" x14ac:dyDescent="0.3">
      <c r="A2435" s="13" t="str">
        <f>Raw_Data!A2435</f>
        <v>EMP014</v>
      </c>
      <c r="B2435" s="13" t="str">
        <f>Raw_Data!B2435</f>
        <v>Neha Agarwal</v>
      </c>
      <c r="C2435" s="13" t="str">
        <f>Raw_Data!C2435</f>
        <v>Customer Support</v>
      </c>
      <c r="D2435" s="13" t="str">
        <f>Raw_Data!D2435</f>
        <v>Support Executive</v>
      </c>
      <c r="E2435" s="13" t="str">
        <f>Raw_Data!E2435</f>
        <v>Kolkata</v>
      </c>
      <c r="F2435" s="13" t="str">
        <f>Raw_Data!F2435</f>
        <v>Ritu Ghosh</v>
      </c>
      <c r="G2435" s="14">
        <f>DATE(VALUE(RIGHT(Raw_Data!G2435,4)),VALUE(MID(Raw_Data!G2435,4,2)),VALUE(LEFT(Raw_Data!G2435,2)))</f>
        <v>46254</v>
      </c>
      <c r="H2435" s="13" t="str">
        <f t="shared" si="152"/>
        <v>Aug-2026</v>
      </c>
      <c r="I2435" s="13" t="str">
        <f t="shared" si="153"/>
        <v>Thu</v>
      </c>
      <c r="J2435" s="13" t="str">
        <f>Raw_Data!H2435</f>
        <v>Present</v>
      </c>
      <c r="K2435" s="15">
        <f>IF(Raw_Data!I2435="","",TIMEVALUE(Raw_Data!I2435))</f>
        <v>0.42986111111111114</v>
      </c>
      <c r="L2435" s="15">
        <f>IF(Raw_Data!J2435="","",TIMEVALUE(Raw_Data!J2435))</f>
        <v>0.78263888888888888</v>
      </c>
      <c r="M2435" s="13">
        <f>Raw_Data!K2435</f>
        <v>8.4700000000000006</v>
      </c>
      <c r="N2435" s="13">
        <f>Raw_Data!L2435</f>
        <v>36</v>
      </c>
      <c r="O2435" s="13">
        <f>Raw_Data!M2435</f>
        <v>36</v>
      </c>
      <c r="P2435" s="13">
        <f t="shared" si="154"/>
        <v>0</v>
      </c>
      <c r="Q2435" s="13">
        <f>Raw_Data!O2435</f>
        <v>36</v>
      </c>
      <c r="R2435" s="16">
        <f t="shared" si="155"/>
        <v>100</v>
      </c>
      <c r="S2435" s="16">
        <f>Raw_Data!Q2435</f>
        <v>100</v>
      </c>
      <c r="T2435" s="17">
        <f>Raw_Data!R2435</f>
        <v>0.47</v>
      </c>
      <c r="U2435" s="13" t="str">
        <f>Raw_Data!S2435</f>
        <v>Low</v>
      </c>
      <c r="V2435" s="13" t="str">
        <f>Raw_Data!T2435</f>
        <v>Closed</v>
      </c>
    </row>
    <row r="2436" spans="1:22" x14ac:dyDescent="0.3">
      <c r="A2436" s="13" t="str">
        <f>Raw_Data!A2436</f>
        <v>EMP015</v>
      </c>
      <c r="B2436" s="13" t="str">
        <f>Raw_Data!B2436</f>
        <v>Siddharth Roy</v>
      </c>
      <c r="C2436" s="13" t="str">
        <f>Raw_Data!C2436</f>
        <v>Customer Support</v>
      </c>
      <c r="D2436" s="13" t="str">
        <f>Raw_Data!D2436</f>
        <v>Senior Executive</v>
      </c>
      <c r="E2436" s="13" t="str">
        <f>Raw_Data!E2436</f>
        <v>Kolkata</v>
      </c>
      <c r="F2436" s="13" t="str">
        <f>Raw_Data!F2436</f>
        <v>Ritu Ghosh</v>
      </c>
      <c r="G2436" s="14">
        <f>DATE(VALUE(RIGHT(Raw_Data!G2436,4)),VALUE(MID(Raw_Data!G2436,4,2)),VALUE(LEFT(Raw_Data!G2436,2)))</f>
        <v>46254</v>
      </c>
      <c r="H2436" s="13" t="str">
        <f t="shared" si="152"/>
        <v>Aug-2026</v>
      </c>
      <c r="I2436" s="13" t="str">
        <f t="shared" si="153"/>
        <v>Thu</v>
      </c>
      <c r="J2436" s="13" t="str">
        <f>Raw_Data!H2436</f>
        <v>Present</v>
      </c>
      <c r="K2436" s="15">
        <f>IF(Raw_Data!I2436="","",TIMEVALUE(Raw_Data!I2436))</f>
        <v>0.4284722222222222</v>
      </c>
      <c r="L2436" s="15">
        <f>IF(Raw_Data!J2436="","",TIMEVALUE(Raw_Data!J2436))</f>
        <v>0.73402777777777772</v>
      </c>
      <c r="M2436" s="13">
        <f>Raw_Data!K2436</f>
        <v>7.34</v>
      </c>
      <c r="N2436" s="13">
        <f>Raw_Data!L2436</f>
        <v>27</v>
      </c>
      <c r="O2436" s="13">
        <f>Raw_Data!M2436</f>
        <v>23</v>
      </c>
      <c r="P2436" s="13">
        <f t="shared" si="154"/>
        <v>4</v>
      </c>
      <c r="Q2436" s="13">
        <f>Raw_Data!O2436</f>
        <v>27</v>
      </c>
      <c r="R2436" s="16">
        <f t="shared" si="155"/>
        <v>85.18518518518519</v>
      </c>
      <c r="S2436" s="16">
        <f>Raw_Data!Q2436</f>
        <v>85.2</v>
      </c>
      <c r="T2436" s="17">
        <f>Raw_Data!R2436</f>
        <v>0</v>
      </c>
      <c r="U2436" s="13" t="str">
        <f>Raw_Data!S2436</f>
        <v>Low</v>
      </c>
      <c r="V2436" s="13" t="str">
        <f>Raw_Data!T2436</f>
        <v>Pending</v>
      </c>
    </row>
    <row r="2437" spans="1:22" x14ac:dyDescent="0.3">
      <c r="A2437" s="13" t="str">
        <f>Raw_Data!A2437</f>
        <v>EMP016</v>
      </c>
      <c r="B2437" s="13" t="str">
        <f>Raw_Data!B2437</f>
        <v>Pooja Saha</v>
      </c>
      <c r="C2437" s="13" t="str">
        <f>Raw_Data!C2437</f>
        <v>Operations</v>
      </c>
      <c r="D2437" s="13" t="str">
        <f>Raw_Data!D2437</f>
        <v>Process Executive</v>
      </c>
      <c r="E2437" s="13" t="str">
        <f>Raw_Data!E2437</f>
        <v>Durgapur</v>
      </c>
      <c r="F2437" s="13" t="str">
        <f>Raw_Data!F2437</f>
        <v>Amit Roy</v>
      </c>
      <c r="G2437" s="14">
        <f>DATE(VALUE(RIGHT(Raw_Data!G2437,4)),VALUE(MID(Raw_Data!G2437,4,2)),VALUE(LEFT(Raw_Data!G2437,2)))</f>
        <v>46254</v>
      </c>
      <c r="H2437" s="13" t="str">
        <f t="shared" si="152"/>
        <v>Aug-2026</v>
      </c>
      <c r="I2437" s="13" t="str">
        <f t="shared" si="153"/>
        <v>Thu</v>
      </c>
      <c r="J2437" s="13" t="str">
        <f>Raw_Data!H2437</f>
        <v>Present</v>
      </c>
      <c r="K2437" s="15">
        <f>IF(Raw_Data!I2437="","",TIMEVALUE(Raw_Data!I2437))</f>
        <v>0.38333333333333336</v>
      </c>
      <c r="L2437" s="15">
        <f>IF(Raw_Data!J2437="","",TIMEVALUE(Raw_Data!J2437))</f>
        <v>0.69930555555555551</v>
      </c>
      <c r="M2437" s="13">
        <f>Raw_Data!K2437</f>
        <v>7.59</v>
      </c>
      <c r="N2437" s="13">
        <f>Raw_Data!L2437</f>
        <v>21</v>
      </c>
      <c r="O2437" s="13">
        <f>Raw_Data!M2437</f>
        <v>15</v>
      </c>
      <c r="P2437" s="13">
        <f t="shared" si="154"/>
        <v>6</v>
      </c>
      <c r="Q2437" s="13">
        <f>Raw_Data!O2437</f>
        <v>21</v>
      </c>
      <c r="R2437" s="16">
        <f t="shared" si="155"/>
        <v>71.428571428571431</v>
      </c>
      <c r="S2437" s="16">
        <f>Raw_Data!Q2437</f>
        <v>71.400000000000006</v>
      </c>
      <c r="T2437" s="17">
        <f>Raw_Data!R2437</f>
        <v>0</v>
      </c>
      <c r="U2437" s="13" t="str">
        <f>Raw_Data!S2437</f>
        <v>Low</v>
      </c>
      <c r="V2437" s="13" t="str">
        <f>Raw_Data!T2437</f>
        <v>Pending</v>
      </c>
    </row>
    <row r="2438" spans="1:22" x14ac:dyDescent="0.3">
      <c r="A2438" s="13" t="str">
        <f>Raw_Data!A2438</f>
        <v>EMP017</v>
      </c>
      <c r="B2438" s="13" t="str">
        <f>Raw_Data!B2438</f>
        <v>Abhishek Paul</v>
      </c>
      <c r="C2438" s="13" t="str">
        <f>Raw_Data!C2438</f>
        <v>Operations</v>
      </c>
      <c r="D2438" s="13" t="str">
        <f>Raw_Data!D2438</f>
        <v>Process Executive</v>
      </c>
      <c r="E2438" s="13" t="str">
        <f>Raw_Data!E2438</f>
        <v>Durgapur</v>
      </c>
      <c r="F2438" s="13" t="str">
        <f>Raw_Data!F2438</f>
        <v>Amit Roy</v>
      </c>
      <c r="G2438" s="14">
        <f>DATE(VALUE(RIGHT(Raw_Data!G2438,4)),VALUE(MID(Raw_Data!G2438,4,2)),VALUE(LEFT(Raw_Data!G2438,2)))</f>
        <v>46254</v>
      </c>
      <c r="H2438" s="13" t="str">
        <f t="shared" si="152"/>
        <v>Aug-2026</v>
      </c>
      <c r="I2438" s="13" t="str">
        <f t="shared" si="153"/>
        <v>Thu</v>
      </c>
      <c r="J2438" s="13" t="str">
        <f>Raw_Data!H2438</f>
        <v>Present</v>
      </c>
      <c r="K2438" s="15">
        <f>IF(Raw_Data!I2438="","",TIMEVALUE(Raw_Data!I2438))</f>
        <v>0.42569444444444443</v>
      </c>
      <c r="L2438" s="15">
        <f>IF(Raw_Data!J2438="","",TIMEVALUE(Raw_Data!J2438))</f>
        <v>0.73124999999999996</v>
      </c>
      <c r="M2438" s="13">
        <f>Raw_Data!K2438</f>
        <v>7.34</v>
      </c>
      <c r="N2438" s="13">
        <f>Raw_Data!L2438</f>
        <v>20</v>
      </c>
      <c r="O2438" s="13">
        <f>Raw_Data!M2438</f>
        <v>17</v>
      </c>
      <c r="P2438" s="13">
        <f t="shared" si="154"/>
        <v>3</v>
      </c>
      <c r="Q2438" s="13">
        <f>Raw_Data!O2438</f>
        <v>20</v>
      </c>
      <c r="R2438" s="16">
        <f t="shared" si="155"/>
        <v>85</v>
      </c>
      <c r="S2438" s="16">
        <f>Raw_Data!Q2438</f>
        <v>85</v>
      </c>
      <c r="T2438" s="17">
        <f>Raw_Data!R2438</f>
        <v>0</v>
      </c>
      <c r="U2438" s="13" t="str">
        <f>Raw_Data!S2438</f>
        <v>Medium</v>
      </c>
      <c r="V2438" s="13" t="str">
        <f>Raw_Data!T2438</f>
        <v>In Progress</v>
      </c>
    </row>
    <row r="2439" spans="1:22" x14ac:dyDescent="0.3">
      <c r="A2439" s="13" t="str">
        <f>Raw_Data!A2439</f>
        <v>EMP018</v>
      </c>
      <c r="B2439" s="13" t="str">
        <f>Raw_Data!B2439</f>
        <v>Nandini Ghosh</v>
      </c>
      <c r="C2439" s="13" t="str">
        <f>Raw_Data!C2439</f>
        <v>Finance</v>
      </c>
      <c r="D2439" s="13" t="str">
        <f>Raw_Data!D2439</f>
        <v>Finance Executive</v>
      </c>
      <c r="E2439" s="13" t="str">
        <f>Raw_Data!E2439</f>
        <v>Durgapur</v>
      </c>
      <c r="F2439" s="13" t="str">
        <f>Raw_Data!F2439</f>
        <v>Neha Sen</v>
      </c>
      <c r="G2439" s="14">
        <f>DATE(VALUE(RIGHT(Raw_Data!G2439,4)),VALUE(MID(Raw_Data!G2439,4,2)),VALUE(LEFT(Raw_Data!G2439,2)))</f>
        <v>46254</v>
      </c>
      <c r="H2439" s="13" t="str">
        <f t="shared" si="152"/>
        <v>Aug-2026</v>
      </c>
      <c r="I2439" s="13" t="str">
        <f t="shared" si="153"/>
        <v>Thu</v>
      </c>
      <c r="J2439" s="13" t="str">
        <f>Raw_Data!H2439</f>
        <v>Present</v>
      </c>
      <c r="K2439" s="15">
        <f>IF(Raw_Data!I2439="","",TIMEVALUE(Raw_Data!I2439))</f>
        <v>0.42222222222222222</v>
      </c>
      <c r="L2439" s="15">
        <f>IF(Raw_Data!J2439="","",TIMEVALUE(Raw_Data!J2439))</f>
        <v>0.75208333333333333</v>
      </c>
      <c r="M2439" s="13">
        <f>Raw_Data!K2439</f>
        <v>7.92</v>
      </c>
      <c r="N2439" s="13">
        <f>Raw_Data!L2439</f>
        <v>23</v>
      </c>
      <c r="O2439" s="13">
        <f>Raw_Data!M2439</f>
        <v>17</v>
      </c>
      <c r="P2439" s="13">
        <f t="shared" si="154"/>
        <v>6</v>
      </c>
      <c r="Q2439" s="13">
        <f>Raw_Data!O2439</f>
        <v>23</v>
      </c>
      <c r="R2439" s="16">
        <f t="shared" si="155"/>
        <v>73.91304347826086</v>
      </c>
      <c r="S2439" s="16">
        <f>Raw_Data!Q2439</f>
        <v>73.900000000000006</v>
      </c>
      <c r="T2439" s="17">
        <f>Raw_Data!R2439</f>
        <v>0</v>
      </c>
      <c r="U2439" s="13" t="str">
        <f>Raw_Data!S2439</f>
        <v>Medium</v>
      </c>
      <c r="V2439" s="13" t="str">
        <f>Raw_Data!T2439</f>
        <v>Pending</v>
      </c>
    </row>
    <row r="2440" spans="1:22" x14ac:dyDescent="0.3">
      <c r="A2440" s="13" t="str">
        <f>Raw_Data!A2440</f>
        <v>EMP019</v>
      </c>
      <c r="B2440" s="13" t="str">
        <f>Raw_Data!B2440</f>
        <v>Manish Kumar</v>
      </c>
      <c r="C2440" s="13" t="str">
        <f>Raw_Data!C2440</f>
        <v>Sales</v>
      </c>
      <c r="D2440" s="13" t="str">
        <f>Raw_Data!D2440</f>
        <v>Sales Executive</v>
      </c>
      <c r="E2440" s="13" t="str">
        <f>Raw_Data!E2440</f>
        <v>Durgapur</v>
      </c>
      <c r="F2440" s="13" t="str">
        <f>Raw_Data!F2440</f>
        <v>Sourav Das</v>
      </c>
      <c r="G2440" s="14">
        <f>DATE(VALUE(RIGHT(Raw_Data!G2440,4)),VALUE(MID(Raw_Data!G2440,4,2)),VALUE(LEFT(Raw_Data!G2440,2)))</f>
        <v>46254</v>
      </c>
      <c r="H2440" s="13" t="str">
        <f t="shared" si="152"/>
        <v>Aug-2026</v>
      </c>
      <c r="I2440" s="13" t="str">
        <f t="shared" si="153"/>
        <v>Thu</v>
      </c>
      <c r="J2440" s="13" t="str">
        <f>Raw_Data!H2440</f>
        <v>Present</v>
      </c>
      <c r="K2440" s="15">
        <f>IF(Raw_Data!I2440="","",TIMEVALUE(Raw_Data!I2440))</f>
        <v>0.38055555555555554</v>
      </c>
      <c r="L2440" s="15">
        <f>IF(Raw_Data!J2440="","",TIMEVALUE(Raw_Data!J2440))</f>
        <v>0.73472222222222228</v>
      </c>
      <c r="M2440" s="13">
        <f>Raw_Data!K2440</f>
        <v>8.5</v>
      </c>
      <c r="N2440" s="13">
        <f>Raw_Data!L2440</f>
        <v>16</v>
      </c>
      <c r="O2440" s="13">
        <f>Raw_Data!M2440</f>
        <v>16</v>
      </c>
      <c r="P2440" s="13">
        <f t="shared" si="154"/>
        <v>0</v>
      </c>
      <c r="Q2440" s="13">
        <f>Raw_Data!O2440</f>
        <v>16</v>
      </c>
      <c r="R2440" s="16">
        <f t="shared" si="155"/>
        <v>100</v>
      </c>
      <c r="S2440" s="16">
        <f>Raw_Data!Q2440</f>
        <v>100</v>
      </c>
      <c r="T2440" s="17">
        <f>Raw_Data!R2440</f>
        <v>0.5</v>
      </c>
      <c r="U2440" s="13" t="str">
        <f>Raw_Data!S2440</f>
        <v>Low</v>
      </c>
      <c r="V2440" s="13" t="str">
        <f>Raw_Data!T2440</f>
        <v>Closed</v>
      </c>
    </row>
    <row r="2441" spans="1:22" x14ac:dyDescent="0.3">
      <c r="A2441" s="13" t="str">
        <f>Raw_Data!A2441</f>
        <v>EMP020</v>
      </c>
      <c r="B2441" s="13" t="str">
        <f>Raw_Data!B2441</f>
        <v>Riya Chatterjee</v>
      </c>
      <c r="C2441" s="13" t="str">
        <f>Raw_Data!C2441</f>
        <v>Customer Support</v>
      </c>
      <c r="D2441" s="13" t="str">
        <f>Raw_Data!D2441</f>
        <v>Support Executive</v>
      </c>
      <c r="E2441" s="13" t="str">
        <f>Raw_Data!E2441</f>
        <v>Durgapur</v>
      </c>
      <c r="F2441" s="13" t="str">
        <f>Raw_Data!F2441</f>
        <v>Ritu Ghosh</v>
      </c>
      <c r="G2441" s="14">
        <f>DATE(VALUE(RIGHT(Raw_Data!G2441,4)),VALUE(MID(Raw_Data!G2441,4,2)),VALUE(LEFT(Raw_Data!G2441,2)))</f>
        <v>46254</v>
      </c>
      <c r="H2441" s="13" t="str">
        <f t="shared" si="152"/>
        <v>Aug-2026</v>
      </c>
      <c r="I2441" s="13" t="str">
        <f t="shared" si="153"/>
        <v>Thu</v>
      </c>
      <c r="J2441" s="13" t="str">
        <f>Raw_Data!H2441</f>
        <v>Present</v>
      </c>
      <c r="K2441" s="15">
        <f>IF(Raw_Data!I2441="","",TIMEVALUE(Raw_Data!I2441))</f>
        <v>0.38819444444444445</v>
      </c>
      <c r="L2441" s="15">
        <f>IF(Raw_Data!J2441="","",TIMEVALUE(Raw_Data!J2441))</f>
        <v>0.71666666666666667</v>
      </c>
      <c r="M2441" s="13">
        <f>Raw_Data!K2441</f>
        <v>7.89</v>
      </c>
      <c r="N2441" s="13">
        <f>Raw_Data!L2441</f>
        <v>33</v>
      </c>
      <c r="O2441" s="13">
        <f>Raw_Data!M2441</f>
        <v>29</v>
      </c>
      <c r="P2441" s="13">
        <f t="shared" si="154"/>
        <v>4</v>
      </c>
      <c r="Q2441" s="13">
        <f>Raw_Data!O2441</f>
        <v>33</v>
      </c>
      <c r="R2441" s="16">
        <f t="shared" si="155"/>
        <v>87.878787878787875</v>
      </c>
      <c r="S2441" s="16">
        <f>Raw_Data!Q2441</f>
        <v>87.9</v>
      </c>
      <c r="T2441" s="17">
        <f>Raw_Data!R2441</f>
        <v>0</v>
      </c>
      <c r="U2441" s="13" t="str">
        <f>Raw_Data!S2441</f>
        <v>Low</v>
      </c>
      <c r="V2441" s="13" t="str">
        <f>Raw_Data!T2441</f>
        <v>Pending</v>
      </c>
    </row>
    <row r="2442" spans="1:22" x14ac:dyDescent="0.3">
      <c r="A2442" s="13" t="str">
        <f>Raw_Data!A2442</f>
        <v>EMP001</v>
      </c>
      <c r="B2442" s="13" t="str">
        <f>Raw_Data!B2442</f>
        <v>Aarav Sharma</v>
      </c>
      <c r="C2442" s="13" t="str">
        <f>Raw_Data!C2442</f>
        <v>Operations</v>
      </c>
      <c r="D2442" s="13" t="str">
        <f>Raw_Data!D2442</f>
        <v>MIS Executive</v>
      </c>
      <c r="E2442" s="13" t="str">
        <f>Raw_Data!E2442</f>
        <v>Kolkata</v>
      </c>
      <c r="F2442" s="13" t="str">
        <f>Raw_Data!F2442</f>
        <v>Amit Roy</v>
      </c>
      <c r="G2442" s="14">
        <f>DATE(VALUE(RIGHT(Raw_Data!G2442,4)),VALUE(MID(Raw_Data!G2442,4,2)),VALUE(LEFT(Raw_Data!G2442,2)))</f>
        <v>46255</v>
      </c>
      <c r="H2442" s="13" t="str">
        <f t="shared" si="152"/>
        <v>Aug-2026</v>
      </c>
      <c r="I2442" s="13" t="str">
        <f t="shared" si="153"/>
        <v>Fri</v>
      </c>
      <c r="J2442" s="13" t="str">
        <f>Raw_Data!H2442</f>
        <v>Present</v>
      </c>
      <c r="K2442" s="15">
        <f>IF(Raw_Data!I2442="","",TIMEVALUE(Raw_Data!I2442))</f>
        <v>0.37638888888888888</v>
      </c>
      <c r="L2442" s="15">
        <f>IF(Raw_Data!J2442="","",TIMEVALUE(Raw_Data!J2442))</f>
        <v>0.75763888888888886</v>
      </c>
      <c r="M2442" s="13">
        <f>Raw_Data!K2442</f>
        <v>9.15</v>
      </c>
      <c r="N2442" s="13">
        <f>Raw_Data!L2442</f>
        <v>19</v>
      </c>
      <c r="O2442" s="13">
        <f>Raw_Data!M2442</f>
        <v>14</v>
      </c>
      <c r="P2442" s="13">
        <f t="shared" si="154"/>
        <v>5</v>
      </c>
      <c r="Q2442" s="13">
        <f>Raw_Data!O2442</f>
        <v>19</v>
      </c>
      <c r="R2442" s="16">
        <f t="shared" si="155"/>
        <v>73.68421052631578</v>
      </c>
      <c r="S2442" s="16">
        <f>Raw_Data!Q2442</f>
        <v>73.7</v>
      </c>
      <c r="T2442" s="17">
        <f>Raw_Data!R2442</f>
        <v>1.1499999999999999</v>
      </c>
      <c r="U2442" s="13" t="str">
        <f>Raw_Data!S2442</f>
        <v>High</v>
      </c>
      <c r="V2442" s="13" t="str">
        <f>Raw_Data!T2442</f>
        <v>Pending</v>
      </c>
    </row>
    <row r="2443" spans="1:22" x14ac:dyDescent="0.3">
      <c r="A2443" s="13" t="str">
        <f>Raw_Data!A2443</f>
        <v>EMP002</v>
      </c>
      <c r="B2443" s="13" t="str">
        <f>Raw_Data!B2443</f>
        <v>Priya Singh</v>
      </c>
      <c r="C2443" s="13" t="str">
        <f>Raw_Data!C2443</f>
        <v>Operations</v>
      </c>
      <c r="D2443" s="13" t="str">
        <f>Raw_Data!D2443</f>
        <v>Process Executive</v>
      </c>
      <c r="E2443" s="13" t="str">
        <f>Raw_Data!E2443</f>
        <v>Kolkata</v>
      </c>
      <c r="F2443" s="13" t="str">
        <f>Raw_Data!F2443</f>
        <v>Amit Roy</v>
      </c>
      <c r="G2443" s="14">
        <f>DATE(VALUE(RIGHT(Raw_Data!G2443,4)),VALUE(MID(Raw_Data!G2443,4,2)),VALUE(LEFT(Raw_Data!G2443,2)))</f>
        <v>46255</v>
      </c>
      <c r="H2443" s="13" t="str">
        <f t="shared" si="152"/>
        <v>Aug-2026</v>
      </c>
      <c r="I2443" s="13" t="str">
        <f t="shared" si="153"/>
        <v>Fri</v>
      </c>
      <c r="J2443" s="13" t="str">
        <f>Raw_Data!H2443</f>
        <v>Present</v>
      </c>
      <c r="K2443" s="15">
        <f>IF(Raw_Data!I2443="","",TIMEVALUE(Raw_Data!I2443))</f>
        <v>0.37777777777777777</v>
      </c>
      <c r="L2443" s="15">
        <f>IF(Raw_Data!J2443="","",TIMEVALUE(Raw_Data!J2443))</f>
        <v>0.75763888888888886</v>
      </c>
      <c r="M2443" s="13">
        <f>Raw_Data!K2443</f>
        <v>9.1199999999999992</v>
      </c>
      <c r="N2443" s="13">
        <f>Raw_Data!L2443</f>
        <v>25</v>
      </c>
      <c r="O2443" s="13">
        <f>Raw_Data!M2443</f>
        <v>21</v>
      </c>
      <c r="P2443" s="13">
        <f t="shared" si="154"/>
        <v>4</v>
      </c>
      <c r="Q2443" s="13">
        <f>Raw_Data!O2443</f>
        <v>25</v>
      </c>
      <c r="R2443" s="16">
        <f t="shared" si="155"/>
        <v>84</v>
      </c>
      <c r="S2443" s="16">
        <f>Raw_Data!Q2443</f>
        <v>84</v>
      </c>
      <c r="T2443" s="17">
        <f>Raw_Data!R2443</f>
        <v>1.1200000000000001</v>
      </c>
      <c r="U2443" s="13" t="str">
        <f>Raw_Data!S2443</f>
        <v>Low</v>
      </c>
      <c r="V2443" s="13" t="str">
        <f>Raw_Data!T2443</f>
        <v>Pending</v>
      </c>
    </row>
    <row r="2444" spans="1:22" x14ac:dyDescent="0.3">
      <c r="A2444" s="13" t="str">
        <f>Raw_Data!A2444</f>
        <v>EMP003</v>
      </c>
      <c r="B2444" s="13" t="str">
        <f>Raw_Data!B2444</f>
        <v>Rahul Verma</v>
      </c>
      <c r="C2444" s="13" t="str">
        <f>Raw_Data!C2444</f>
        <v>Operations</v>
      </c>
      <c r="D2444" s="13" t="str">
        <f>Raw_Data!D2444</f>
        <v>Process Executive</v>
      </c>
      <c r="E2444" s="13" t="str">
        <f>Raw_Data!E2444</f>
        <v>Kolkata</v>
      </c>
      <c r="F2444" s="13" t="str">
        <f>Raw_Data!F2444</f>
        <v>Amit Roy</v>
      </c>
      <c r="G2444" s="14">
        <f>DATE(VALUE(RIGHT(Raw_Data!G2444,4)),VALUE(MID(Raw_Data!G2444,4,2)),VALUE(LEFT(Raw_Data!G2444,2)))</f>
        <v>46255</v>
      </c>
      <c r="H2444" s="13" t="str">
        <f t="shared" si="152"/>
        <v>Aug-2026</v>
      </c>
      <c r="I2444" s="13" t="str">
        <f t="shared" si="153"/>
        <v>Fri</v>
      </c>
      <c r="J2444" s="13" t="str">
        <f>Raw_Data!H2444</f>
        <v>Present</v>
      </c>
      <c r="K2444" s="15">
        <f>IF(Raw_Data!I2444="","",TIMEVALUE(Raw_Data!I2444))</f>
        <v>0.37638888888888888</v>
      </c>
      <c r="L2444" s="15">
        <f>IF(Raw_Data!J2444="","",TIMEVALUE(Raw_Data!J2444))</f>
        <v>0.77222222222222225</v>
      </c>
      <c r="M2444" s="13">
        <f>Raw_Data!K2444</f>
        <v>9.5</v>
      </c>
      <c r="N2444" s="13">
        <f>Raw_Data!L2444</f>
        <v>30</v>
      </c>
      <c r="O2444" s="13">
        <f>Raw_Data!M2444</f>
        <v>30</v>
      </c>
      <c r="P2444" s="13">
        <f t="shared" si="154"/>
        <v>0</v>
      </c>
      <c r="Q2444" s="13">
        <f>Raw_Data!O2444</f>
        <v>30</v>
      </c>
      <c r="R2444" s="16">
        <f t="shared" si="155"/>
        <v>100</v>
      </c>
      <c r="S2444" s="16">
        <f>Raw_Data!Q2444</f>
        <v>100</v>
      </c>
      <c r="T2444" s="17">
        <f>Raw_Data!R2444</f>
        <v>1.5</v>
      </c>
      <c r="U2444" s="13" t="str">
        <f>Raw_Data!S2444</f>
        <v>Low</v>
      </c>
      <c r="V2444" s="13" t="str">
        <f>Raw_Data!T2444</f>
        <v>Closed</v>
      </c>
    </row>
    <row r="2445" spans="1:22" x14ac:dyDescent="0.3">
      <c r="A2445" s="13" t="str">
        <f>Raw_Data!A2445</f>
        <v>EMP004</v>
      </c>
      <c r="B2445" s="13" t="str">
        <f>Raw_Data!B2445</f>
        <v>Sneha Das</v>
      </c>
      <c r="C2445" s="13" t="str">
        <f>Raw_Data!C2445</f>
        <v>Operations</v>
      </c>
      <c r="D2445" s="13" t="str">
        <f>Raw_Data!D2445</f>
        <v>Senior Executive</v>
      </c>
      <c r="E2445" s="13" t="str">
        <f>Raw_Data!E2445</f>
        <v>Kolkata</v>
      </c>
      <c r="F2445" s="13" t="str">
        <f>Raw_Data!F2445</f>
        <v>Amit Roy</v>
      </c>
      <c r="G2445" s="14">
        <f>DATE(VALUE(RIGHT(Raw_Data!G2445,4)),VALUE(MID(Raw_Data!G2445,4,2)),VALUE(LEFT(Raw_Data!G2445,2)))</f>
        <v>46255</v>
      </c>
      <c r="H2445" s="13" t="str">
        <f t="shared" si="152"/>
        <v>Aug-2026</v>
      </c>
      <c r="I2445" s="13" t="str">
        <f t="shared" si="153"/>
        <v>Fri</v>
      </c>
      <c r="J2445" s="13" t="str">
        <f>Raw_Data!H2445</f>
        <v>Present</v>
      </c>
      <c r="K2445" s="15">
        <f>IF(Raw_Data!I2445="","",TIMEVALUE(Raw_Data!I2445))</f>
        <v>0.38194444444444442</v>
      </c>
      <c r="L2445" s="15">
        <f>IF(Raw_Data!J2445="","",TIMEVALUE(Raw_Data!J2445))</f>
        <v>0.68888888888888888</v>
      </c>
      <c r="M2445" s="13">
        <f>Raw_Data!K2445</f>
        <v>7.37</v>
      </c>
      <c r="N2445" s="13">
        <f>Raw_Data!L2445</f>
        <v>31</v>
      </c>
      <c r="O2445" s="13">
        <f>Raw_Data!M2445</f>
        <v>21</v>
      </c>
      <c r="P2445" s="13">
        <f t="shared" si="154"/>
        <v>10</v>
      </c>
      <c r="Q2445" s="13">
        <f>Raw_Data!O2445</f>
        <v>31</v>
      </c>
      <c r="R2445" s="16">
        <f t="shared" si="155"/>
        <v>67.741935483870961</v>
      </c>
      <c r="S2445" s="16">
        <f>Raw_Data!Q2445</f>
        <v>67.7</v>
      </c>
      <c r="T2445" s="17">
        <f>Raw_Data!R2445</f>
        <v>0</v>
      </c>
      <c r="U2445" s="13" t="str">
        <f>Raw_Data!S2445</f>
        <v>Low</v>
      </c>
      <c r="V2445" s="13" t="str">
        <f>Raw_Data!T2445</f>
        <v>Backlog</v>
      </c>
    </row>
    <row r="2446" spans="1:22" x14ac:dyDescent="0.3">
      <c r="A2446" s="13" t="str">
        <f>Raw_Data!A2446</f>
        <v>EMP005</v>
      </c>
      <c r="B2446" s="13" t="str">
        <f>Raw_Data!B2446</f>
        <v>Vikram Patel</v>
      </c>
      <c r="C2446" s="13" t="str">
        <f>Raw_Data!C2446</f>
        <v>Operations</v>
      </c>
      <c r="D2446" s="13" t="str">
        <f>Raw_Data!D2446</f>
        <v>Process Executive</v>
      </c>
      <c r="E2446" s="13" t="str">
        <f>Raw_Data!E2446</f>
        <v>Kolkata</v>
      </c>
      <c r="F2446" s="13" t="str">
        <f>Raw_Data!F2446</f>
        <v>Amit Roy</v>
      </c>
      <c r="G2446" s="14">
        <f>DATE(VALUE(RIGHT(Raw_Data!G2446,4)),VALUE(MID(Raw_Data!G2446,4,2)),VALUE(LEFT(Raw_Data!G2446,2)))</f>
        <v>46255</v>
      </c>
      <c r="H2446" s="13" t="str">
        <f t="shared" si="152"/>
        <v>Aug-2026</v>
      </c>
      <c r="I2446" s="13" t="str">
        <f t="shared" si="153"/>
        <v>Fri</v>
      </c>
      <c r="J2446" s="13" t="str">
        <f>Raw_Data!H2446</f>
        <v>Present</v>
      </c>
      <c r="K2446" s="15">
        <f>IF(Raw_Data!I2446="","",TIMEVALUE(Raw_Data!I2446))</f>
        <v>0.3888888888888889</v>
      </c>
      <c r="L2446" s="15">
        <f>IF(Raw_Data!J2446="","",TIMEVALUE(Raw_Data!J2446))</f>
        <v>0.75208333333333333</v>
      </c>
      <c r="M2446" s="13">
        <f>Raw_Data!K2446</f>
        <v>8.7200000000000006</v>
      </c>
      <c r="N2446" s="13">
        <f>Raw_Data!L2446</f>
        <v>21</v>
      </c>
      <c r="O2446" s="13">
        <f>Raw_Data!M2446</f>
        <v>15</v>
      </c>
      <c r="P2446" s="13">
        <f t="shared" si="154"/>
        <v>6</v>
      </c>
      <c r="Q2446" s="13">
        <f>Raw_Data!O2446</f>
        <v>21</v>
      </c>
      <c r="R2446" s="16">
        <f t="shared" si="155"/>
        <v>71.428571428571431</v>
      </c>
      <c r="S2446" s="16">
        <f>Raw_Data!Q2446</f>
        <v>71.400000000000006</v>
      </c>
      <c r="T2446" s="17">
        <f>Raw_Data!R2446</f>
        <v>0.72</v>
      </c>
      <c r="U2446" s="13" t="str">
        <f>Raw_Data!S2446</f>
        <v>Low</v>
      </c>
      <c r="V2446" s="13" t="str">
        <f>Raw_Data!T2446</f>
        <v>Pending</v>
      </c>
    </row>
    <row r="2447" spans="1:22" x14ac:dyDescent="0.3">
      <c r="A2447" s="13" t="str">
        <f>Raw_Data!A2447</f>
        <v>EMP006</v>
      </c>
      <c r="B2447" s="13" t="str">
        <f>Raw_Data!B2447</f>
        <v>Ananya Gupta</v>
      </c>
      <c r="C2447" s="13" t="str">
        <f>Raw_Data!C2447</f>
        <v>Finance</v>
      </c>
      <c r="D2447" s="13" t="str">
        <f>Raw_Data!D2447</f>
        <v>Finance Executive</v>
      </c>
      <c r="E2447" s="13" t="str">
        <f>Raw_Data!E2447</f>
        <v>Kolkata</v>
      </c>
      <c r="F2447" s="13" t="str">
        <f>Raw_Data!F2447</f>
        <v>Neha Sen</v>
      </c>
      <c r="G2447" s="14">
        <f>DATE(VALUE(RIGHT(Raw_Data!G2447,4)),VALUE(MID(Raw_Data!G2447,4,2)),VALUE(LEFT(Raw_Data!G2447,2)))</f>
        <v>46255</v>
      </c>
      <c r="H2447" s="13" t="str">
        <f t="shared" si="152"/>
        <v>Aug-2026</v>
      </c>
      <c r="I2447" s="13" t="str">
        <f t="shared" si="153"/>
        <v>Fri</v>
      </c>
      <c r="J2447" s="13" t="str">
        <f>Raw_Data!H2447</f>
        <v>Present</v>
      </c>
      <c r="K2447" s="15">
        <f>IF(Raw_Data!I2447="","",TIMEVALUE(Raw_Data!I2447))</f>
        <v>0.42499999999999999</v>
      </c>
      <c r="L2447" s="15">
        <f>IF(Raw_Data!J2447="","",TIMEVALUE(Raw_Data!J2447))</f>
        <v>0.78333333333333333</v>
      </c>
      <c r="M2447" s="13">
        <f>Raw_Data!K2447</f>
        <v>8.61</v>
      </c>
      <c r="N2447" s="13">
        <f>Raw_Data!L2447</f>
        <v>14</v>
      </c>
      <c r="O2447" s="13">
        <f>Raw_Data!M2447</f>
        <v>14</v>
      </c>
      <c r="P2447" s="13">
        <f t="shared" si="154"/>
        <v>0</v>
      </c>
      <c r="Q2447" s="13">
        <f>Raw_Data!O2447</f>
        <v>14</v>
      </c>
      <c r="R2447" s="16">
        <f t="shared" si="155"/>
        <v>100</v>
      </c>
      <c r="S2447" s="16">
        <f>Raw_Data!Q2447</f>
        <v>100</v>
      </c>
      <c r="T2447" s="17">
        <f>Raw_Data!R2447</f>
        <v>0.61</v>
      </c>
      <c r="U2447" s="13" t="str">
        <f>Raw_Data!S2447</f>
        <v>Low</v>
      </c>
      <c r="V2447" s="13" t="str">
        <f>Raw_Data!T2447</f>
        <v>Closed</v>
      </c>
    </row>
    <row r="2448" spans="1:22" x14ac:dyDescent="0.3">
      <c r="A2448" s="13" t="str">
        <f>Raw_Data!A2448</f>
        <v>EMP007</v>
      </c>
      <c r="B2448" s="13" t="str">
        <f>Raw_Data!B2448</f>
        <v>Rohan Mehta</v>
      </c>
      <c r="C2448" s="13" t="str">
        <f>Raw_Data!C2448</f>
        <v>Finance</v>
      </c>
      <c r="D2448" s="13" t="str">
        <f>Raw_Data!D2448</f>
        <v>Accounts Executive</v>
      </c>
      <c r="E2448" s="13" t="str">
        <f>Raw_Data!E2448</f>
        <v>Kolkata</v>
      </c>
      <c r="F2448" s="13" t="str">
        <f>Raw_Data!F2448</f>
        <v>Neha Sen</v>
      </c>
      <c r="G2448" s="14">
        <f>DATE(VALUE(RIGHT(Raw_Data!G2448,4)),VALUE(MID(Raw_Data!G2448,4,2)),VALUE(LEFT(Raw_Data!G2448,2)))</f>
        <v>46255</v>
      </c>
      <c r="H2448" s="13" t="str">
        <f t="shared" si="152"/>
        <v>Aug-2026</v>
      </c>
      <c r="I2448" s="13" t="str">
        <f t="shared" si="153"/>
        <v>Fri</v>
      </c>
      <c r="J2448" s="13" t="str">
        <f>Raw_Data!H2448</f>
        <v>Present</v>
      </c>
      <c r="K2448" s="15">
        <f>IF(Raw_Data!I2448="","",TIMEVALUE(Raw_Data!I2448))</f>
        <v>0.42152777777777778</v>
      </c>
      <c r="L2448" s="15">
        <f>IF(Raw_Data!J2448="","",TIMEVALUE(Raw_Data!J2448))</f>
        <v>0.76388888888888884</v>
      </c>
      <c r="M2448" s="13">
        <f>Raw_Data!K2448</f>
        <v>8.2200000000000006</v>
      </c>
      <c r="N2448" s="13">
        <f>Raw_Data!L2448</f>
        <v>23</v>
      </c>
      <c r="O2448" s="13">
        <f>Raw_Data!M2448</f>
        <v>22</v>
      </c>
      <c r="P2448" s="13">
        <f t="shared" si="154"/>
        <v>1</v>
      </c>
      <c r="Q2448" s="13">
        <f>Raw_Data!O2448</f>
        <v>23</v>
      </c>
      <c r="R2448" s="16">
        <f t="shared" si="155"/>
        <v>95.652173913043484</v>
      </c>
      <c r="S2448" s="16">
        <f>Raw_Data!Q2448</f>
        <v>95.7</v>
      </c>
      <c r="T2448" s="17">
        <f>Raw_Data!R2448</f>
        <v>0.22</v>
      </c>
      <c r="U2448" s="13" t="str">
        <f>Raw_Data!S2448</f>
        <v>Low</v>
      </c>
      <c r="V2448" s="13" t="str">
        <f>Raw_Data!T2448</f>
        <v>In Progress</v>
      </c>
    </row>
    <row r="2449" spans="1:22" x14ac:dyDescent="0.3">
      <c r="A2449" s="13" t="str">
        <f>Raw_Data!A2449</f>
        <v>EMP008</v>
      </c>
      <c r="B2449" s="13" t="str">
        <f>Raw_Data!B2449</f>
        <v>Ishita Roy</v>
      </c>
      <c r="C2449" s="13" t="str">
        <f>Raw_Data!C2449</f>
        <v>Finance</v>
      </c>
      <c r="D2449" s="13" t="str">
        <f>Raw_Data!D2449</f>
        <v>Finance Executive</v>
      </c>
      <c r="E2449" s="13" t="str">
        <f>Raw_Data!E2449</f>
        <v>Kolkata</v>
      </c>
      <c r="F2449" s="13" t="str">
        <f>Raw_Data!F2449</f>
        <v>Neha Sen</v>
      </c>
      <c r="G2449" s="14">
        <f>DATE(VALUE(RIGHT(Raw_Data!G2449,4)),VALUE(MID(Raw_Data!G2449,4,2)),VALUE(LEFT(Raw_Data!G2449,2)))</f>
        <v>46255</v>
      </c>
      <c r="H2449" s="13" t="str">
        <f t="shared" si="152"/>
        <v>Aug-2026</v>
      </c>
      <c r="I2449" s="13" t="str">
        <f t="shared" si="153"/>
        <v>Fri</v>
      </c>
      <c r="J2449" s="13" t="str">
        <f>Raw_Data!H2449</f>
        <v>Present</v>
      </c>
      <c r="K2449" s="15">
        <f>IF(Raw_Data!I2449="","",TIMEVALUE(Raw_Data!I2449))</f>
        <v>0.37777777777777777</v>
      </c>
      <c r="L2449" s="15">
        <f>IF(Raw_Data!J2449="","",TIMEVALUE(Raw_Data!J2449))</f>
        <v>0.71388888888888891</v>
      </c>
      <c r="M2449" s="13">
        <f>Raw_Data!K2449</f>
        <v>8.08</v>
      </c>
      <c r="N2449" s="13">
        <f>Raw_Data!L2449</f>
        <v>10</v>
      </c>
      <c r="O2449" s="13">
        <f>Raw_Data!M2449</f>
        <v>8</v>
      </c>
      <c r="P2449" s="13">
        <f t="shared" si="154"/>
        <v>2</v>
      </c>
      <c r="Q2449" s="13">
        <f>Raw_Data!O2449</f>
        <v>10</v>
      </c>
      <c r="R2449" s="16">
        <f t="shared" si="155"/>
        <v>80</v>
      </c>
      <c r="S2449" s="16">
        <f>Raw_Data!Q2449</f>
        <v>80</v>
      </c>
      <c r="T2449" s="17">
        <f>Raw_Data!R2449</f>
        <v>0.08</v>
      </c>
      <c r="U2449" s="13" t="str">
        <f>Raw_Data!S2449</f>
        <v>Medium</v>
      </c>
      <c r="V2449" s="13" t="str">
        <f>Raw_Data!T2449</f>
        <v>In Progress</v>
      </c>
    </row>
    <row r="2450" spans="1:22" x14ac:dyDescent="0.3">
      <c r="A2450" s="13" t="str">
        <f>Raw_Data!A2450</f>
        <v>EMP009</v>
      </c>
      <c r="B2450" s="13" t="str">
        <f>Raw_Data!B2450</f>
        <v>Arjun Nair</v>
      </c>
      <c r="C2450" s="13" t="str">
        <f>Raw_Data!C2450</f>
        <v>Sales</v>
      </c>
      <c r="D2450" s="13" t="str">
        <f>Raw_Data!D2450</f>
        <v>Sales Executive</v>
      </c>
      <c r="E2450" s="13" t="str">
        <f>Raw_Data!E2450</f>
        <v>Kolkata</v>
      </c>
      <c r="F2450" s="13" t="str">
        <f>Raw_Data!F2450</f>
        <v>Sourav Das</v>
      </c>
      <c r="G2450" s="14">
        <f>DATE(VALUE(RIGHT(Raw_Data!G2450,4)),VALUE(MID(Raw_Data!G2450,4,2)),VALUE(LEFT(Raw_Data!G2450,2)))</f>
        <v>46255</v>
      </c>
      <c r="H2450" s="13" t="str">
        <f t="shared" si="152"/>
        <v>Aug-2026</v>
      </c>
      <c r="I2450" s="13" t="str">
        <f t="shared" si="153"/>
        <v>Fri</v>
      </c>
      <c r="J2450" s="13" t="str">
        <f>Raw_Data!H2450</f>
        <v>Present</v>
      </c>
      <c r="K2450" s="15">
        <f>IF(Raw_Data!I2450="","",TIMEVALUE(Raw_Data!I2450))</f>
        <v>0.38124999999999998</v>
      </c>
      <c r="L2450" s="15">
        <f>IF(Raw_Data!J2450="","",TIMEVALUE(Raw_Data!J2450))</f>
        <v>0.70208333333333328</v>
      </c>
      <c r="M2450" s="13">
        <f>Raw_Data!K2450</f>
        <v>7.7</v>
      </c>
      <c r="N2450" s="13">
        <f>Raw_Data!L2450</f>
        <v>25</v>
      </c>
      <c r="O2450" s="13">
        <f>Raw_Data!M2450</f>
        <v>25</v>
      </c>
      <c r="P2450" s="13">
        <f t="shared" si="154"/>
        <v>0</v>
      </c>
      <c r="Q2450" s="13">
        <f>Raw_Data!O2450</f>
        <v>25</v>
      </c>
      <c r="R2450" s="16">
        <f t="shared" si="155"/>
        <v>100</v>
      </c>
      <c r="S2450" s="16">
        <f>Raw_Data!Q2450</f>
        <v>100</v>
      </c>
      <c r="T2450" s="17">
        <f>Raw_Data!R2450</f>
        <v>0</v>
      </c>
      <c r="U2450" s="13" t="str">
        <f>Raw_Data!S2450</f>
        <v>Low</v>
      </c>
      <c r="V2450" s="13" t="str">
        <f>Raw_Data!T2450</f>
        <v>Closed</v>
      </c>
    </row>
    <row r="2451" spans="1:22" x14ac:dyDescent="0.3">
      <c r="A2451" s="13" t="str">
        <f>Raw_Data!A2451</f>
        <v>EMP010</v>
      </c>
      <c r="B2451" s="13" t="str">
        <f>Raw_Data!B2451</f>
        <v>Meera Kapoor</v>
      </c>
      <c r="C2451" s="13" t="str">
        <f>Raw_Data!C2451</f>
        <v>Sales</v>
      </c>
      <c r="D2451" s="13" t="str">
        <f>Raw_Data!D2451</f>
        <v>Sales Executive</v>
      </c>
      <c r="E2451" s="13" t="str">
        <f>Raw_Data!E2451</f>
        <v>Kolkata</v>
      </c>
      <c r="F2451" s="13" t="str">
        <f>Raw_Data!F2451</f>
        <v>Sourav Das</v>
      </c>
      <c r="G2451" s="14">
        <f>DATE(VALUE(RIGHT(Raw_Data!G2451,4)),VALUE(MID(Raw_Data!G2451,4,2)),VALUE(LEFT(Raw_Data!G2451,2)))</f>
        <v>46255</v>
      </c>
      <c r="H2451" s="13" t="str">
        <f t="shared" si="152"/>
        <v>Aug-2026</v>
      </c>
      <c r="I2451" s="13" t="str">
        <f t="shared" si="153"/>
        <v>Fri</v>
      </c>
      <c r="J2451" s="13" t="str">
        <f>Raw_Data!H2451</f>
        <v>Present</v>
      </c>
      <c r="K2451" s="15">
        <f>IF(Raw_Data!I2451="","",TIMEVALUE(Raw_Data!I2451))</f>
        <v>0.37777777777777777</v>
      </c>
      <c r="L2451" s="15">
        <f>IF(Raw_Data!J2451="","",TIMEVALUE(Raw_Data!J2451))</f>
        <v>0.69652777777777775</v>
      </c>
      <c r="M2451" s="13">
        <f>Raw_Data!K2451</f>
        <v>7.66</v>
      </c>
      <c r="N2451" s="13">
        <f>Raw_Data!L2451</f>
        <v>18</v>
      </c>
      <c r="O2451" s="13">
        <f>Raw_Data!M2451</f>
        <v>13</v>
      </c>
      <c r="P2451" s="13">
        <f t="shared" si="154"/>
        <v>5</v>
      </c>
      <c r="Q2451" s="13">
        <f>Raw_Data!O2451</f>
        <v>18</v>
      </c>
      <c r="R2451" s="16">
        <f t="shared" si="155"/>
        <v>72.222222222222214</v>
      </c>
      <c r="S2451" s="16">
        <f>Raw_Data!Q2451</f>
        <v>72.2</v>
      </c>
      <c r="T2451" s="17">
        <f>Raw_Data!R2451</f>
        <v>0</v>
      </c>
      <c r="U2451" s="13" t="str">
        <f>Raw_Data!S2451</f>
        <v>Low</v>
      </c>
      <c r="V2451" s="13" t="str">
        <f>Raw_Data!T2451</f>
        <v>Pending</v>
      </c>
    </row>
    <row r="2452" spans="1:22" x14ac:dyDescent="0.3">
      <c r="A2452" s="13" t="str">
        <f>Raw_Data!A2452</f>
        <v>EMP011</v>
      </c>
      <c r="B2452" s="13" t="str">
        <f>Raw_Data!B2452</f>
        <v>Karan Malhotra</v>
      </c>
      <c r="C2452" s="13" t="str">
        <f>Raw_Data!C2452</f>
        <v>Sales</v>
      </c>
      <c r="D2452" s="13" t="str">
        <f>Raw_Data!D2452</f>
        <v>Senior Executive</v>
      </c>
      <c r="E2452" s="13" t="str">
        <f>Raw_Data!E2452</f>
        <v>Kolkata</v>
      </c>
      <c r="F2452" s="13" t="str">
        <f>Raw_Data!F2452</f>
        <v>Sourav Das</v>
      </c>
      <c r="G2452" s="14">
        <f>DATE(VALUE(RIGHT(Raw_Data!G2452,4)),VALUE(MID(Raw_Data!G2452,4,2)),VALUE(LEFT(Raw_Data!G2452,2)))</f>
        <v>46255</v>
      </c>
      <c r="H2452" s="13" t="str">
        <f t="shared" si="152"/>
        <v>Aug-2026</v>
      </c>
      <c r="I2452" s="13" t="str">
        <f t="shared" si="153"/>
        <v>Fri</v>
      </c>
      <c r="J2452" s="13" t="str">
        <f>Raw_Data!H2452</f>
        <v>Present</v>
      </c>
      <c r="K2452" s="15">
        <f>IF(Raw_Data!I2452="","",TIMEVALUE(Raw_Data!I2452))</f>
        <v>0.3888888888888889</v>
      </c>
      <c r="L2452" s="15">
        <f>IF(Raw_Data!J2452="","",TIMEVALUE(Raw_Data!J2452))</f>
        <v>0.71875</v>
      </c>
      <c r="M2452" s="13">
        <f>Raw_Data!K2452</f>
        <v>7.93</v>
      </c>
      <c r="N2452" s="13">
        <f>Raw_Data!L2452</f>
        <v>24</v>
      </c>
      <c r="O2452" s="13">
        <f>Raw_Data!M2452</f>
        <v>16</v>
      </c>
      <c r="P2452" s="13">
        <f t="shared" si="154"/>
        <v>8</v>
      </c>
      <c r="Q2452" s="13">
        <f>Raw_Data!O2452</f>
        <v>24</v>
      </c>
      <c r="R2452" s="16">
        <f t="shared" si="155"/>
        <v>66.666666666666657</v>
      </c>
      <c r="S2452" s="16">
        <f>Raw_Data!Q2452</f>
        <v>66.7</v>
      </c>
      <c r="T2452" s="17">
        <f>Raw_Data!R2452</f>
        <v>0</v>
      </c>
      <c r="U2452" s="13" t="str">
        <f>Raw_Data!S2452</f>
        <v>Low</v>
      </c>
      <c r="V2452" s="13" t="str">
        <f>Raw_Data!T2452</f>
        <v>Backlog</v>
      </c>
    </row>
    <row r="2453" spans="1:22" x14ac:dyDescent="0.3">
      <c r="A2453" s="13" t="str">
        <f>Raw_Data!A2453</f>
        <v>EMP012</v>
      </c>
      <c r="B2453" s="13" t="str">
        <f>Raw_Data!B2453</f>
        <v>Tanya Bose</v>
      </c>
      <c r="C2453" s="13" t="str">
        <f>Raw_Data!C2453</f>
        <v>HR</v>
      </c>
      <c r="D2453" s="13" t="str">
        <f>Raw_Data!D2453</f>
        <v>HR Executive</v>
      </c>
      <c r="E2453" s="13" t="str">
        <f>Raw_Data!E2453</f>
        <v>Kolkata</v>
      </c>
      <c r="F2453" s="13" t="str">
        <f>Raw_Data!F2453</f>
        <v>Ritu Ghosh</v>
      </c>
      <c r="G2453" s="14">
        <f>DATE(VALUE(RIGHT(Raw_Data!G2453,4)),VALUE(MID(Raw_Data!G2453,4,2)),VALUE(LEFT(Raw_Data!G2453,2)))</f>
        <v>46255</v>
      </c>
      <c r="H2453" s="13" t="str">
        <f t="shared" si="152"/>
        <v>Aug-2026</v>
      </c>
      <c r="I2453" s="13" t="str">
        <f t="shared" si="153"/>
        <v>Fri</v>
      </c>
      <c r="J2453" s="13" t="str">
        <f>Raw_Data!H2453</f>
        <v>Present</v>
      </c>
      <c r="K2453" s="15">
        <f>IF(Raw_Data!I2453="","",TIMEVALUE(Raw_Data!I2453))</f>
        <v>0.38541666666666669</v>
      </c>
      <c r="L2453" s="15">
        <f>IF(Raw_Data!J2453="","",TIMEVALUE(Raw_Data!J2453))</f>
        <v>0.7006944444444444</v>
      </c>
      <c r="M2453" s="13">
        <f>Raw_Data!K2453</f>
        <v>7.58</v>
      </c>
      <c r="N2453" s="13">
        <f>Raw_Data!L2453</f>
        <v>14</v>
      </c>
      <c r="O2453" s="13">
        <f>Raw_Data!M2453</f>
        <v>13</v>
      </c>
      <c r="P2453" s="13">
        <f t="shared" si="154"/>
        <v>1</v>
      </c>
      <c r="Q2453" s="13">
        <f>Raw_Data!O2453</f>
        <v>14</v>
      </c>
      <c r="R2453" s="16">
        <f t="shared" si="155"/>
        <v>92.857142857142861</v>
      </c>
      <c r="S2453" s="16">
        <f>Raw_Data!Q2453</f>
        <v>92.9</v>
      </c>
      <c r="T2453" s="17">
        <f>Raw_Data!R2453</f>
        <v>0</v>
      </c>
      <c r="U2453" s="13" t="str">
        <f>Raw_Data!S2453</f>
        <v>Medium</v>
      </c>
      <c r="V2453" s="13" t="str">
        <f>Raw_Data!T2453</f>
        <v>In Progress</v>
      </c>
    </row>
    <row r="2454" spans="1:22" x14ac:dyDescent="0.3">
      <c r="A2454" s="13" t="str">
        <f>Raw_Data!A2454</f>
        <v>EMP013</v>
      </c>
      <c r="B2454" s="13" t="str">
        <f>Raw_Data!B2454</f>
        <v>Aditya Jain</v>
      </c>
      <c r="C2454" s="13" t="str">
        <f>Raw_Data!C2454</f>
        <v>Customer Support</v>
      </c>
      <c r="D2454" s="13" t="str">
        <f>Raw_Data!D2454</f>
        <v>Support Executive</v>
      </c>
      <c r="E2454" s="13" t="str">
        <f>Raw_Data!E2454</f>
        <v>Kolkata</v>
      </c>
      <c r="F2454" s="13" t="str">
        <f>Raw_Data!F2454</f>
        <v>Ritu Ghosh</v>
      </c>
      <c r="G2454" s="14">
        <f>DATE(VALUE(RIGHT(Raw_Data!G2454,4)),VALUE(MID(Raw_Data!G2454,4,2)),VALUE(LEFT(Raw_Data!G2454,2)))</f>
        <v>46255</v>
      </c>
      <c r="H2454" s="13" t="str">
        <f t="shared" si="152"/>
        <v>Aug-2026</v>
      </c>
      <c r="I2454" s="13" t="str">
        <f t="shared" si="153"/>
        <v>Fri</v>
      </c>
      <c r="J2454" s="13" t="str">
        <f>Raw_Data!H2454</f>
        <v>Present</v>
      </c>
      <c r="K2454" s="15">
        <f>IF(Raw_Data!I2454="","",TIMEVALUE(Raw_Data!I2454))</f>
        <v>0.38541666666666669</v>
      </c>
      <c r="L2454" s="15">
        <f>IF(Raw_Data!J2454="","",TIMEVALUE(Raw_Data!J2454))</f>
        <v>0.72569444444444442</v>
      </c>
      <c r="M2454" s="13">
        <f>Raw_Data!K2454</f>
        <v>8.17</v>
      </c>
      <c r="N2454" s="13">
        <f>Raw_Data!L2454</f>
        <v>25</v>
      </c>
      <c r="O2454" s="13">
        <f>Raw_Data!M2454</f>
        <v>19</v>
      </c>
      <c r="P2454" s="13">
        <f t="shared" si="154"/>
        <v>6</v>
      </c>
      <c r="Q2454" s="13">
        <f>Raw_Data!O2454</f>
        <v>25</v>
      </c>
      <c r="R2454" s="16">
        <f t="shared" si="155"/>
        <v>76</v>
      </c>
      <c r="S2454" s="16">
        <f>Raw_Data!Q2454</f>
        <v>76</v>
      </c>
      <c r="T2454" s="17">
        <f>Raw_Data!R2454</f>
        <v>0.17</v>
      </c>
      <c r="U2454" s="13" t="str">
        <f>Raw_Data!S2454</f>
        <v>Low</v>
      </c>
      <c r="V2454" s="13" t="str">
        <f>Raw_Data!T2454</f>
        <v>Pending</v>
      </c>
    </row>
    <row r="2455" spans="1:22" x14ac:dyDescent="0.3">
      <c r="A2455" s="13" t="str">
        <f>Raw_Data!A2455</f>
        <v>EMP014</v>
      </c>
      <c r="B2455" s="13" t="str">
        <f>Raw_Data!B2455</f>
        <v>Neha Agarwal</v>
      </c>
      <c r="C2455" s="13" t="str">
        <f>Raw_Data!C2455</f>
        <v>Customer Support</v>
      </c>
      <c r="D2455" s="13" t="str">
        <f>Raw_Data!D2455</f>
        <v>Support Executive</v>
      </c>
      <c r="E2455" s="13" t="str">
        <f>Raw_Data!E2455</f>
        <v>Kolkata</v>
      </c>
      <c r="F2455" s="13" t="str">
        <f>Raw_Data!F2455</f>
        <v>Ritu Ghosh</v>
      </c>
      <c r="G2455" s="14">
        <f>DATE(VALUE(RIGHT(Raw_Data!G2455,4)),VALUE(MID(Raw_Data!G2455,4,2)),VALUE(LEFT(Raw_Data!G2455,2)))</f>
        <v>46255</v>
      </c>
      <c r="H2455" s="13" t="str">
        <f t="shared" si="152"/>
        <v>Aug-2026</v>
      </c>
      <c r="I2455" s="13" t="str">
        <f t="shared" si="153"/>
        <v>Fri</v>
      </c>
      <c r="J2455" s="13" t="str">
        <f>Raw_Data!H2455</f>
        <v>Present</v>
      </c>
      <c r="K2455" s="15">
        <f>IF(Raw_Data!I2455="","",TIMEVALUE(Raw_Data!I2455))</f>
        <v>0.4236111111111111</v>
      </c>
      <c r="L2455" s="15">
        <f>IF(Raw_Data!J2455="","",TIMEVALUE(Raw_Data!J2455))</f>
        <v>0.74930555555555556</v>
      </c>
      <c r="M2455" s="13">
        <f>Raw_Data!K2455</f>
        <v>7.82</v>
      </c>
      <c r="N2455" s="13">
        <f>Raw_Data!L2455</f>
        <v>20</v>
      </c>
      <c r="O2455" s="13">
        <f>Raw_Data!M2455</f>
        <v>20</v>
      </c>
      <c r="P2455" s="13">
        <f t="shared" si="154"/>
        <v>0</v>
      </c>
      <c r="Q2455" s="13">
        <f>Raw_Data!O2455</f>
        <v>20</v>
      </c>
      <c r="R2455" s="16">
        <f t="shared" si="155"/>
        <v>100</v>
      </c>
      <c r="S2455" s="16">
        <f>Raw_Data!Q2455</f>
        <v>100</v>
      </c>
      <c r="T2455" s="17">
        <f>Raw_Data!R2455</f>
        <v>0</v>
      </c>
      <c r="U2455" s="13" t="str">
        <f>Raw_Data!S2455</f>
        <v>Low</v>
      </c>
      <c r="V2455" s="13" t="str">
        <f>Raw_Data!T2455</f>
        <v>Closed</v>
      </c>
    </row>
    <row r="2456" spans="1:22" x14ac:dyDescent="0.3">
      <c r="A2456" s="13" t="str">
        <f>Raw_Data!A2456</f>
        <v>EMP015</v>
      </c>
      <c r="B2456" s="13" t="str">
        <f>Raw_Data!B2456</f>
        <v>Siddharth Roy</v>
      </c>
      <c r="C2456" s="13" t="str">
        <f>Raw_Data!C2456</f>
        <v>Customer Support</v>
      </c>
      <c r="D2456" s="13" t="str">
        <f>Raw_Data!D2456</f>
        <v>Senior Executive</v>
      </c>
      <c r="E2456" s="13" t="str">
        <f>Raw_Data!E2456</f>
        <v>Kolkata</v>
      </c>
      <c r="F2456" s="13" t="str">
        <f>Raw_Data!F2456</f>
        <v>Ritu Ghosh</v>
      </c>
      <c r="G2456" s="14">
        <f>DATE(VALUE(RIGHT(Raw_Data!G2456,4)),VALUE(MID(Raw_Data!G2456,4,2)),VALUE(LEFT(Raw_Data!G2456,2)))</f>
        <v>46255</v>
      </c>
      <c r="H2456" s="13" t="str">
        <f t="shared" si="152"/>
        <v>Aug-2026</v>
      </c>
      <c r="I2456" s="13" t="str">
        <f t="shared" si="153"/>
        <v>Fri</v>
      </c>
      <c r="J2456" s="13" t="str">
        <f>Raw_Data!H2456</f>
        <v>Present</v>
      </c>
      <c r="K2456" s="15">
        <f>IF(Raw_Data!I2456="","",TIMEVALUE(Raw_Data!I2456))</f>
        <v>0.38541666666666669</v>
      </c>
      <c r="L2456" s="15">
        <f>IF(Raw_Data!J2456="","",TIMEVALUE(Raw_Data!J2456))</f>
        <v>0.69861111111111107</v>
      </c>
      <c r="M2456" s="13">
        <f>Raw_Data!K2456</f>
        <v>7.53</v>
      </c>
      <c r="N2456" s="13">
        <f>Raw_Data!L2456</f>
        <v>31</v>
      </c>
      <c r="O2456" s="13">
        <f>Raw_Data!M2456</f>
        <v>22</v>
      </c>
      <c r="P2456" s="13">
        <f t="shared" si="154"/>
        <v>9</v>
      </c>
      <c r="Q2456" s="13">
        <f>Raw_Data!O2456</f>
        <v>31</v>
      </c>
      <c r="R2456" s="16">
        <f t="shared" si="155"/>
        <v>70.967741935483872</v>
      </c>
      <c r="S2456" s="16">
        <f>Raw_Data!Q2456</f>
        <v>71</v>
      </c>
      <c r="T2456" s="17">
        <f>Raw_Data!R2456</f>
        <v>0</v>
      </c>
      <c r="U2456" s="13" t="str">
        <f>Raw_Data!S2456</f>
        <v>Low</v>
      </c>
      <c r="V2456" s="13" t="str">
        <f>Raw_Data!T2456</f>
        <v>Backlog</v>
      </c>
    </row>
    <row r="2457" spans="1:22" x14ac:dyDescent="0.3">
      <c r="A2457" s="13" t="str">
        <f>Raw_Data!A2457</f>
        <v>EMP016</v>
      </c>
      <c r="B2457" s="13" t="str">
        <f>Raw_Data!B2457</f>
        <v>Pooja Saha</v>
      </c>
      <c r="C2457" s="13" t="str">
        <f>Raw_Data!C2457</f>
        <v>Operations</v>
      </c>
      <c r="D2457" s="13" t="str">
        <f>Raw_Data!D2457</f>
        <v>Process Executive</v>
      </c>
      <c r="E2457" s="13" t="str">
        <f>Raw_Data!E2457</f>
        <v>Durgapur</v>
      </c>
      <c r="F2457" s="13" t="str">
        <f>Raw_Data!F2457</f>
        <v>Amit Roy</v>
      </c>
      <c r="G2457" s="14">
        <f>DATE(VALUE(RIGHT(Raw_Data!G2457,4)),VALUE(MID(Raw_Data!G2457,4,2)),VALUE(LEFT(Raw_Data!G2457,2)))</f>
        <v>46255</v>
      </c>
      <c r="H2457" s="13" t="str">
        <f t="shared" si="152"/>
        <v>Aug-2026</v>
      </c>
      <c r="I2457" s="13" t="str">
        <f t="shared" si="153"/>
        <v>Fri</v>
      </c>
      <c r="J2457" s="13" t="str">
        <f>Raw_Data!H2457</f>
        <v>Present</v>
      </c>
      <c r="K2457" s="15">
        <f>IF(Raw_Data!I2457="","",TIMEVALUE(Raw_Data!I2457))</f>
        <v>0.42499999999999999</v>
      </c>
      <c r="L2457" s="15">
        <f>IF(Raw_Data!J2457="","",TIMEVALUE(Raw_Data!J2457))</f>
        <v>0.81458333333333333</v>
      </c>
      <c r="M2457" s="13">
        <f>Raw_Data!K2457</f>
        <v>9.36</v>
      </c>
      <c r="N2457" s="13">
        <f>Raw_Data!L2457</f>
        <v>29</v>
      </c>
      <c r="O2457" s="13">
        <f>Raw_Data!M2457</f>
        <v>26</v>
      </c>
      <c r="P2457" s="13">
        <f t="shared" si="154"/>
        <v>3</v>
      </c>
      <c r="Q2457" s="13">
        <f>Raw_Data!O2457</f>
        <v>29</v>
      </c>
      <c r="R2457" s="16">
        <f t="shared" si="155"/>
        <v>89.65517241379311</v>
      </c>
      <c r="S2457" s="16">
        <f>Raw_Data!Q2457</f>
        <v>89.7</v>
      </c>
      <c r="T2457" s="17">
        <f>Raw_Data!R2457</f>
        <v>1.36</v>
      </c>
      <c r="U2457" s="13" t="str">
        <f>Raw_Data!S2457</f>
        <v>Medium</v>
      </c>
      <c r="V2457" s="13" t="str">
        <f>Raw_Data!T2457</f>
        <v>In Progress</v>
      </c>
    </row>
    <row r="2458" spans="1:22" x14ac:dyDescent="0.3">
      <c r="A2458" s="13" t="str">
        <f>Raw_Data!A2458</f>
        <v>EMP017</v>
      </c>
      <c r="B2458" s="13" t="str">
        <f>Raw_Data!B2458</f>
        <v>Abhishek Paul</v>
      </c>
      <c r="C2458" s="13" t="str">
        <f>Raw_Data!C2458</f>
        <v>Operations</v>
      </c>
      <c r="D2458" s="13" t="str">
        <f>Raw_Data!D2458</f>
        <v>Process Executive</v>
      </c>
      <c r="E2458" s="13" t="str">
        <f>Raw_Data!E2458</f>
        <v>Durgapur</v>
      </c>
      <c r="F2458" s="13" t="str">
        <f>Raw_Data!F2458</f>
        <v>Amit Roy</v>
      </c>
      <c r="G2458" s="14">
        <f>DATE(VALUE(RIGHT(Raw_Data!G2458,4)),VALUE(MID(Raw_Data!G2458,4,2)),VALUE(LEFT(Raw_Data!G2458,2)))</f>
        <v>46255</v>
      </c>
      <c r="H2458" s="13" t="str">
        <f t="shared" si="152"/>
        <v>Aug-2026</v>
      </c>
      <c r="I2458" s="13" t="str">
        <f t="shared" si="153"/>
        <v>Fri</v>
      </c>
      <c r="J2458" s="13" t="str">
        <f>Raw_Data!H2458</f>
        <v>Present</v>
      </c>
      <c r="K2458" s="15">
        <f>IF(Raw_Data!I2458="","",TIMEVALUE(Raw_Data!I2458))</f>
        <v>0.38472222222222224</v>
      </c>
      <c r="L2458" s="15">
        <f>IF(Raw_Data!J2458="","",TIMEVALUE(Raw_Data!J2458))</f>
        <v>0.78055555555555556</v>
      </c>
      <c r="M2458" s="13">
        <f>Raw_Data!K2458</f>
        <v>9.5</v>
      </c>
      <c r="N2458" s="13">
        <f>Raw_Data!L2458</f>
        <v>22</v>
      </c>
      <c r="O2458" s="13">
        <f>Raw_Data!M2458</f>
        <v>19</v>
      </c>
      <c r="P2458" s="13">
        <f t="shared" si="154"/>
        <v>3</v>
      </c>
      <c r="Q2458" s="13">
        <f>Raw_Data!O2458</f>
        <v>22</v>
      </c>
      <c r="R2458" s="16">
        <f t="shared" si="155"/>
        <v>86.36363636363636</v>
      </c>
      <c r="S2458" s="16">
        <f>Raw_Data!Q2458</f>
        <v>86.4</v>
      </c>
      <c r="T2458" s="17">
        <f>Raw_Data!R2458</f>
        <v>1.5</v>
      </c>
      <c r="U2458" s="13" t="str">
        <f>Raw_Data!S2458</f>
        <v>Low</v>
      </c>
      <c r="V2458" s="13" t="str">
        <f>Raw_Data!T2458</f>
        <v>In Progress</v>
      </c>
    </row>
    <row r="2459" spans="1:22" x14ac:dyDescent="0.3">
      <c r="A2459" s="13" t="str">
        <f>Raw_Data!A2459</f>
        <v>EMP018</v>
      </c>
      <c r="B2459" s="13" t="str">
        <f>Raw_Data!B2459</f>
        <v>Nandini Ghosh</v>
      </c>
      <c r="C2459" s="13" t="str">
        <f>Raw_Data!C2459</f>
        <v>Finance</v>
      </c>
      <c r="D2459" s="13" t="str">
        <f>Raw_Data!D2459</f>
        <v>Finance Executive</v>
      </c>
      <c r="E2459" s="13" t="str">
        <f>Raw_Data!E2459</f>
        <v>Durgapur</v>
      </c>
      <c r="F2459" s="13" t="str">
        <f>Raw_Data!F2459</f>
        <v>Neha Sen</v>
      </c>
      <c r="G2459" s="14">
        <f>DATE(VALUE(RIGHT(Raw_Data!G2459,4)),VALUE(MID(Raw_Data!G2459,4,2)),VALUE(LEFT(Raw_Data!G2459,2)))</f>
        <v>46255</v>
      </c>
      <c r="H2459" s="13" t="str">
        <f t="shared" si="152"/>
        <v>Aug-2026</v>
      </c>
      <c r="I2459" s="13" t="str">
        <f t="shared" si="153"/>
        <v>Fri</v>
      </c>
      <c r="J2459" s="13" t="str">
        <f>Raw_Data!H2459</f>
        <v>Present</v>
      </c>
      <c r="K2459" s="15">
        <f>IF(Raw_Data!I2459="","",TIMEVALUE(Raw_Data!I2459))</f>
        <v>0.38750000000000001</v>
      </c>
      <c r="L2459" s="15">
        <f>IF(Raw_Data!J2459="","",TIMEVALUE(Raw_Data!J2459))</f>
        <v>0.75277777777777777</v>
      </c>
      <c r="M2459" s="13">
        <f>Raw_Data!K2459</f>
        <v>8.77</v>
      </c>
      <c r="N2459" s="13">
        <f>Raw_Data!L2459</f>
        <v>13</v>
      </c>
      <c r="O2459" s="13">
        <f>Raw_Data!M2459</f>
        <v>13</v>
      </c>
      <c r="P2459" s="13">
        <f t="shared" si="154"/>
        <v>0</v>
      </c>
      <c r="Q2459" s="13">
        <f>Raw_Data!O2459</f>
        <v>13</v>
      </c>
      <c r="R2459" s="16">
        <f t="shared" si="155"/>
        <v>100</v>
      </c>
      <c r="S2459" s="16">
        <f>Raw_Data!Q2459</f>
        <v>100</v>
      </c>
      <c r="T2459" s="17">
        <f>Raw_Data!R2459</f>
        <v>0.77</v>
      </c>
      <c r="U2459" s="13" t="str">
        <f>Raw_Data!S2459</f>
        <v>Low</v>
      </c>
      <c r="V2459" s="13" t="str">
        <f>Raw_Data!T2459</f>
        <v>Closed</v>
      </c>
    </row>
    <row r="2460" spans="1:22" x14ac:dyDescent="0.3">
      <c r="A2460" s="13" t="str">
        <f>Raw_Data!A2460</f>
        <v>EMP019</v>
      </c>
      <c r="B2460" s="13" t="str">
        <f>Raw_Data!B2460</f>
        <v>Manish Kumar</v>
      </c>
      <c r="C2460" s="13" t="str">
        <f>Raw_Data!C2460</f>
        <v>Sales</v>
      </c>
      <c r="D2460" s="13" t="str">
        <f>Raw_Data!D2460</f>
        <v>Sales Executive</v>
      </c>
      <c r="E2460" s="13" t="str">
        <f>Raw_Data!E2460</f>
        <v>Durgapur</v>
      </c>
      <c r="F2460" s="13" t="str">
        <f>Raw_Data!F2460</f>
        <v>Sourav Das</v>
      </c>
      <c r="G2460" s="14">
        <f>DATE(VALUE(RIGHT(Raw_Data!G2460,4)),VALUE(MID(Raw_Data!G2460,4,2)),VALUE(LEFT(Raw_Data!G2460,2)))</f>
        <v>46255</v>
      </c>
      <c r="H2460" s="13" t="str">
        <f t="shared" si="152"/>
        <v>Aug-2026</v>
      </c>
      <c r="I2460" s="13" t="str">
        <f t="shared" si="153"/>
        <v>Fri</v>
      </c>
      <c r="J2460" s="13" t="str">
        <f>Raw_Data!H2460</f>
        <v>Leave</v>
      </c>
      <c r="K2460" s="15" t="str">
        <f>IF(Raw_Data!I2460="","",TIMEVALUE(Raw_Data!I2460))</f>
        <v/>
      </c>
      <c r="L2460" s="15" t="str">
        <f>IF(Raw_Data!J2460="","",TIMEVALUE(Raw_Data!J2460))</f>
        <v/>
      </c>
      <c r="M2460" s="13">
        <f>Raw_Data!K2460</f>
        <v>0</v>
      </c>
      <c r="N2460" s="13">
        <f>Raw_Data!L2460</f>
        <v>0</v>
      </c>
      <c r="O2460" s="13">
        <f>Raw_Data!M2460</f>
        <v>0</v>
      </c>
      <c r="P2460" s="13">
        <f t="shared" si="154"/>
        <v>0</v>
      </c>
      <c r="Q2460" s="13">
        <f>Raw_Data!O2460</f>
        <v>0</v>
      </c>
      <c r="R2460" s="16">
        <f t="shared" si="155"/>
        <v>0</v>
      </c>
      <c r="S2460" s="16">
        <f>Raw_Data!Q2460</f>
        <v>0</v>
      </c>
      <c r="T2460" s="17">
        <f>Raw_Data!R2460</f>
        <v>0</v>
      </c>
      <c r="U2460" s="13" t="str">
        <f>Raw_Data!S2460</f>
        <v>Low</v>
      </c>
      <c r="V2460" s="13" t="str">
        <f>Raw_Data!T2460</f>
        <v>Closed</v>
      </c>
    </row>
    <row r="2461" spans="1:22" x14ac:dyDescent="0.3">
      <c r="A2461" s="13" t="str">
        <f>Raw_Data!A2461</f>
        <v>EMP020</v>
      </c>
      <c r="B2461" s="13" t="str">
        <f>Raw_Data!B2461</f>
        <v>Riya Chatterjee</v>
      </c>
      <c r="C2461" s="13" t="str">
        <f>Raw_Data!C2461</f>
        <v>Customer Support</v>
      </c>
      <c r="D2461" s="13" t="str">
        <f>Raw_Data!D2461</f>
        <v>Support Executive</v>
      </c>
      <c r="E2461" s="13" t="str">
        <f>Raw_Data!E2461</f>
        <v>Durgapur</v>
      </c>
      <c r="F2461" s="13" t="str">
        <f>Raw_Data!F2461</f>
        <v>Ritu Ghosh</v>
      </c>
      <c r="G2461" s="14">
        <f>DATE(VALUE(RIGHT(Raw_Data!G2461,4)),VALUE(MID(Raw_Data!G2461,4,2)),VALUE(LEFT(Raw_Data!G2461,2)))</f>
        <v>46255</v>
      </c>
      <c r="H2461" s="13" t="str">
        <f t="shared" si="152"/>
        <v>Aug-2026</v>
      </c>
      <c r="I2461" s="13" t="str">
        <f t="shared" si="153"/>
        <v>Fri</v>
      </c>
      <c r="J2461" s="13" t="str">
        <f>Raw_Data!H2461</f>
        <v>Late</v>
      </c>
      <c r="K2461" s="15">
        <f>IF(Raw_Data!I2461="","",TIMEVALUE(Raw_Data!I2461))</f>
        <v>0.4201388888888889</v>
      </c>
      <c r="L2461" s="15">
        <f>IF(Raw_Data!J2461="","",TIMEVALUE(Raw_Data!J2461))</f>
        <v>0.7368055555555556</v>
      </c>
      <c r="M2461" s="13">
        <f>Raw_Data!K2461</f>
        <v>7.61</v>
      </c>
      <c r="N2461" s="13">
        <f>Raw_Data!L2461</f>
        <v>22</v>
      </c>
      <c r="O2461" s="13">
        <f>Raw_Data!M2461</f>
        <v>20</v>
      </c>
      <c r="P2461" s="13">
        <f t="shared" si="154"/>
        <v>2</v>
      </c>
      <c r="Q2461" s="13">
        <f>Raw_Data!O2461</f>
        <v>22</v>
      </c>
      <c r="R2461" s="16">
        <f t="shared" si="155"/>
        <v>90.909090909090907</v>
      </c>
      <c r="S2461" s="16">
        <f>Raw_Data!Q2461</f>
        <v>90.9</v>
      </c>
      <c r="T2461" s="17">
        <f>Raw_Data!R2461</f>
        <v>0</v>
      </c>
      <c r="U2461" s="13" t="str">
        <f>Raw_Data!S2461</f>
        <v>Medium</v>
      </c>
      <c r="V2461" s="13" t="str">
        <f>Raw_Data!T2461</f>
        <v>In Progress</v>
      </c>
    </row>
    <row r="2462" spans="1:22" x14ac:dyDescent="0.3">
      <c r="A2462" s="13" t="str">
        <f>Raw_Data!A2462</f>
        <v>EMP001</v>
      </c>
      <c r="B2462" s="13" t="str">
        <f>Raw_Data!B2462</f>
        <v>Aarav Sharma</v>
      </c>
      <c r="C2462" s="13" t="str">
        <f>Raw_Data!C2462</f>
        <v>Operations</v>
      </c>
      <c r="D2462" s="13" t="str">
        <f>Raw_Data!D2462</f>
        <v>MIS Executive</v>
      </c>
      <c r="E2462" s="13" t="str">
        <f>Raw_Data!E2462</f>
        <v>Kolkata</v>
      </c>
      <c r="F2462" s="13" t="str">
        <f>Raw_Data!F2462</f>
        <v>Amit Roy</v>
      </c>
      <c r="G2462" s="14">
        <f>DATE(VALUE(RIGHT(Raw_Data!G2462,4)),VALUE(MID(Raw_Data!G2462,4,2)),VALUE(LEFT(Raw_Data!G2462,2)))</f>
        <v>46256</v>
      </c>
      <c r="H2462" s="13" t="str">
        <f t="shared" si="152"/>
        <v>Aug-2026</v>
      </c>
      <c r="I2462" s="13" t="str">
        <f t="shared" si="153"/>
        <v>Sat</v>
      </c>
      <c r="J2462" s="13" t="str">
        <f>Raw_Data!H2462</f>
        <v>Present</v>
      </c>
      <c r="K2462" s="15">
        <f>IF(Raw_Data!I2462="","",TIMEVALUE(Raw_Data!I2462))</f>
        <v>0.3840277777777778</v>
      </c>
      <c r="L2462" s="15">
        <f>IF(Raw_Data!J2462="","",TIMEVALUE(Raw_Data!J2462))</f>
        <v>0.76388888888888884</v>
      </c>
      <c r="M2462" s="13">
        <f>Raw_Data!K2462</f>
        <v>9.1199999999999992</v>
      </c>
      <c r="N2462" s="13">
        <f>Raw_Data!L2462</f>
        <v>21</v>
      </c>
      <c r="O2462" s="13">
        <f>Raw_Data!M2462</f>
        <v>19</v>
      </c>
      <c r="P2462" s="13">
        <f t="shared" si="154"/>
        <v>2</v>
      </c>
      <c r="Q2462" s="13">
        <f>Raw_Data!O2462</f>
        <v>21</v>
      </c>
      <c r="R2462" s="16">
        <f t="shared" si="155"/>
        <v>90.476190476190482</v>
      </c>
      <c r="S2462" s="16">
        <f>Raw_Data!Q2462</f>
        <v>90.5</v>
      </c>
      <c r="T2462" s="17">
        <f>Raw_Data!R2462</f>
        <v>1.1200000000000001</v>
      </c>
      <c r="U2462" s="13" t="str">
        <f>Raw_Data!S2462</f>
        <v>Medium</v>
      </c>
      <c r="V2462" s="13" t="str">
        <f>Raw_Data!T2462</f>
        <v>In Progress</v>
      </c>
    </row>
    <row r="2463" spans="1:22" x14ac:dyDescent="0.3">
      <c r="A2463" s="13" t="str">
        <f>Raw_Data!A2463</f>
        <v>EMP002</v>
      </c>
      <c r="B2463" s="13" t="str">
        <f>Raw_Data!B2463</f>
        <v>Priya Singh</v>
      </c>
      <c r="C2463" s="13" t="str">
        <f>Raw_Data!C2463</f>
        <v>Operations</v>
      </c>
      <c r="D2463" s="13" t="str">
        <f>Raw_Data!D2463</f>
        <v>Process Executive</v>
      </c>
      <c r="E2463" s="13" t="str">
        <f>Raw_Data!E2463</f>
        <v>Kolkata</v>
      </c>
      <c r="F2463" s="13" t="str">
        <f>Raw_Data!F2463</f>
        <v>Amit Roy</v>
      </c>
      <c r="G2463" s="14">
        <f>DATE(VALUE(RIGHT(Raw_Data!G2463,4)),VALUE(MID(Raw_Data!G2463,4,2)),VALUE(LEFT(Raw_Data!G2463,2)))</f>
        <v>46256</v>
      </c>
      <c r="H2463" s="13" t="str">
        <f t="shared" si="152"/>
        <v>Aug-2026</v>
      </c>
      <c r="I2463" s="13" t="str">
        <f t="shared" si="153"/>
        <v>Sat</v>
      </c>
      <c r="J2463" s="13" t="str">
        <f>Raw_Data!H2463</f>
        <v>Present</v>
      </c>
      <c r="K2463" s="15">
        <f>IF(Raw_Data!I2463="","",TIMEVALUE(Raw_Data!I2463))</f>
        <v>0.38680555555555557</v>
      </c>
      <c r="L2463" s="15">
        <f>IF(Raw_Data!J2463="","",TIMEVALUE(Raw_Data!J2463))</f>
        <v>0.7416666666666667</v>
      </c>
      <c r="M2463" s="13">
        <f>Raw_Data!K2463</f>
        <v>8.52</v>
      </c>
      <c r="N2463" s="13">
        <f>Raw_Data!L2463</f>
        <v>24</v>
      </c>
      <c r="O2463" s="13">
        <f>Raw_Data!M2463</f>
        <v>22</v>
      </c>
      <c r="P2463" s="13">
        <f t="shared" si="154"/>
        <v>2</v>
      </c>
      <c r="Q2463" s="13">
        <f>Raw_Data!O2463</f>
        <v>24</v>
      </c>
      <c r="R2463" s="16">
        <f t="shared" si="155"/>
        <v>91.666666666666657</v>
      </c>
      <c r="S2463" s="16">
        <f>Raw_Data!Q2463</f>
        <v>91.7</v>
      </c>
      <c r="T2463" s="17">
        <f>Raw_Data!R2463</f>
        <v>0.52</v>
      </c>
      <c r="U2463" s="13" t="str">
        <f>Raw_Data!S2463</f>
        <v>Medium</v>
      </c>
      <c r="V2463" s="13" t="str">
        <f>Raw_Data!T2463</f>
        <v>In Progress</v>
      </c>
    </row>
    <row r="2464" spans="1:22" x14ac:dyDescent="0.3">
      <c r="A2464" s="13" t="str">
        <f>Raw_Data!A2464</f>
        <v>EMP003</v>
      </c>
      <c r="B2464" s="13" t="str">
        <f>Raw_Data!B2464</f>
        <v>Rahul Verma</v>
      </c>
      <c r="C2464" s="13" t="str">
        <f>Raw_Data!C2464</f>
        <v>Operations</v>
      </c>
      <c r="D2464" s="13" t="str">
        <f>Raw_Data!D2464</f>
        <v>Process Executive</v>
      </c>
      <c r="E2464" s="13" t="str">
        <f>Raw_Data!E2464</f>
        <v>Kolkata</v>
      </c>
      <c r="F2464" s="13" t="str">
        <f>Raw_Data!F2464</f>
        <v>Amit Roy</v>
      </c>
      <c r="G2464" s="14">
        <f>DATE(VALUE(RIGHT(Raw_Data!G2464,4)),VALUE(MID(Raw_Data!G2464,4,2)),VALUE(LEFT(Raw_Data!G2464,2)))</f>
        <v>46256</v>
      </c>
      <c r="H2464" s="13" t="str">
        <f t="shared" si="152"/>
        <v>Aug-2026</v>
      </c>
      <c r="I2464" s="13" t="str">
        <f t="shared" si="153"/>
        <v>Sat</v>
      </c>
      <c r="J2464" s="13" t="str">
        <f>Raw_Data!H2464</f>
        <v>Present</v>
      </c>
      <c r="K2464" s="15">
        <f>IF(Raw_Data!I2464="","",TIMEVALUE(Raw_Data!I2464))</f>
        <v>0.38194444444444442</v>
      </c>
      <c r="L2464" s="15">
        <f>IF(Raw_Data!J2464="","",TIMEVALUE(Raw_Data!J2464))</f>
        <v>0.7368055555555556</v>
      </c>
      <c r="M2464" s="13">
        <f>Raw_Data!K2464</f>
        <v>8.5299999999999994</v>
      </c>
      <c r="N2464" s="13">
        <f>Raw_Data!L2464</f>
        <v>27</v>
      </c>
      <c r="O2464" s="13">
        <f>Raw_Data!M2464</f>
        <v>22</v>
      </c>
      <c r="P2464" s="13">
        <f t="shared" si="154"/>
        <v>5</v>
      </c>
      <c r="Q2464" s="13">
        <f>Raw_Data!O2464</f>
        <v>27</v>
      </c>
      <c r="R2464" s="16">
        <f t="shared" si="155"/>
        <v>81.481481481481481</v>
      </c>
      <c r="S2464" s="16">
        <f>Raw_Data!Q2464</f>
        <v>81.5</v>
      </c>
      <c r="T2464" s="17">
        <f>Raw_Data!R2464</f>
        <v>0.53</v>
      </c>
      <c r="U2464" s="13" t="str">
        <f>Raw_Data!S2464</f>
        <v>Medium</v>
      </c>
      <c r="V2464" s="13" t="str">
        <f>Raw_Data!T2464</f>
        <v>Pending</v>
      </c>
    </row>
    <row r="2465" spans="1:22" x14ac:dyDescent="0.3">
      <c r="A2465" s="13" t="str">
        <f>Raw_Data!A2465</f>
        <v>EMP004</v>
      </c>
      <c r="B2465" s="13" t="str">
        <f>Raw_Data!B2465</f>
        <v>Sneha Das</v>
      </c>
      <c r="C2465" s="13" t="str">
        <f>Raw_Data!C2465</f>
        <v>Operations</v>
      </c>
      <c r="D2465" s="13" t="str">
        <f>Raw_Data!D2465</f>
        <v>Senior Executive</v>
      </c>
      <c r="E2465" s="13" t="str">
        <f>Raw_Data!E2465</f>
        <v>Kolkata</v>
      </c>
      <c r="F2465" s="13" t="str">
        <f>Raw_Data!F2465</f>
        <v>Amit Roy</v>
      </c>
      <c r="G2465" s="14">
        <f>DATE(VALUE(RIGHT(Raw_Data!G2465,4)),VALUE(MID(Raw_Data!G2465,4,2)),VALUE(LEFT(Raw_Data!G2465,2)))</f>
        <v>46256</v>
      </c>
      <c r="H2465" s="13" t="str">
        <f t="shared" si="152"/>
        <v>Aug-2026</v>
      </c>
      <c r="I2465" s="13" t="str">
        <f t="shared" si="153"/>
        <v>Sat</v>
      </c>
      <c r="J2465" s="13" t="str">
        <f>Raw_Data!H2465</f>
        <v>Present</v>
      </c>
      <c r="K2465" s="15">
        <f>IF(Raw_Data!I2465="","",TIMEVALUE(Raw_Data!I2465))</f>
        <v>0.42708333333333331</v>
      </c>
      <c r="L2465" s="15">
        <f>IF(Raw_Data!J2465="","",TIMEVALUE(Raw_Data!J2465))</f>
        <v>0.74861111111111112</v>
      </c>
      <c r="M2465" s="13">
        <f>Raw_Data!K2465</f>
        <v>7.73</v>
      </c>
      <c r="N2465" s="13">
        <f>Raw_Data!L2465</f>
        <v>25</v>
      </c>
      <c r="O2465" s="13">
        <f>Raw_Data!M2465</f>
        <v>25</v>
      </c>
      <c r="P2465" s="13">
        <f t="shared" si="154"/>
        <v>0</v>
      </c>
      <c r="Q2465" s="13">
        <f>Raw_Data!O2465</f>
        <v>25</v>
      </c>
      <c r="R2465" s="16">
        <f t="shared" si="155"/>
        <v>100</v>
      </c>
      <c r="S2465" s="16">
        <f>Raw_Data!Q2465</f>
        <v>100</v>
      </c>
      <c r="T2465" s="17">
        <f>Raw_Data!R2465</f>
        <v>0</v>
      </c>
      <c r="U2465" s="13" t="str">
        <f>Raw_Data!S2465</f>
        <v>Low</v>
      </c>
      <c r="V2465" s="13" t="str">
        <f>Raw_Data!T2465</f>
        <v>Closed</v>
      </c>
    </row>
    <row r="2466" spans="1:22" x14ac:dyDescent="0.3">
      <c r="A2466" s="13" t="str">
        <f>Raw_Data!A2466</f>
        <v>EMP005</v>
      </c>
      <c r="B2466" s="13" t="str">
        <f>Raw_Data!B2466</f>
        <v>Vikram Patel</v>
      </c>
      <c r="C2466" s="13" t="str">
        <f>Raw_Data!C2466</f>
        <v>Operations</v>
      </c>
      <c r="D2466" s="13" t="str">
        <f>Raw_Data!D2466</f>
        <v>Process Executive</v>
      </c>
      <c r="E2466" s="13" t="str">
        <f>Raw_Data!E2466</f>
        <v>Kolkata</v>
      </c>
      <c r="F2466" s="13" t="str">
        <f>Raw_Data!F2466</f>
        <v>Amit Roy</v>
      </c>
      <c r="G2466" s="14">
        <f>DATE(VALUE(RIGHT(Raw_Data!G2466,4)),VALUE(MID(Raw_Data!G2466,4,2)),VALUE(LEFT(Raw_Data!G2466,2)))</f>
        <v>46256</v>
      </c>
      <c r="H2466" s="13" t="str">
        <f t="shared" si="152"/>
        <v>Aug-2026</v>
      </c>
      <c r="I2466" s="13" t="str">
        <f t="shared" si="153"/>
        <v>Sat</v>
      </c>
      <c r="J2466" s="13" t="str">
        <f>Raw_Data!H2466</f>
        <v>Present</v>
      </c>
      <c r="K2466" s="15">
        <f>IF(Raw_Data!I2466="","",TIMEVALUE(Raw_Data!I2466))</f>
        <v>0.38055555555555554</v>
      </c>
      <c r="L2466" s="15">
        <f>IF(Raw_Data!J2466="","",TIMEVALUE(Raw_Data!J2466))</f>
        <v>0.73819444444444449</v>
      </c>
      <c r="M2466" s="13">
        <f>Raw_Data!K2466</f>
        <v>8.59</v>
      </c>
      <c r="N2466" s="13">
        <f>Raw_Data!L2466</f>
        <v>20</v>
      </c>
      <c r="O2466" s="13">
        <f>Raw_Data!M2466</f>
        <v>20</v>
      </c>
      <c r="P2466" s="13">
        <f t="shared" si="154"/>
        <v>0</v>
      </c>
      <c r="Q2466" s="13">
        <f>Raw_Data!O2466</f>
        <v>20</v>
      </c>
      <c r="R2466" s="16">
        <f t="shared" si="155"/>
        <v>100</v>
      </c>
      <c r="S2466" s="16">
        <f>Raw_Data!Q2466</f>
        <v>100</v>
      </c>
      <c r="T2466" s="17">
        <f>Raw_Data!R2466</f>
        <v>0.59</v>
      </c>
      <c r="U2466" s="13" t="str">
        <f>Raw_Data!S2466</f>
        <v>Low</v>
      </c>
      <c r="V2466" s="13" t="str">
        <f>Raw_Data!T2466</f>
        <v>Closed</v>
      </c>
    </row>
    <row r="2467" spans="1:22" x14ac:dyDescent="0.3">
      <c r="A2467" s="13" t="str">
        <f>Raw_Data!A2467</f>
        <v>EMP006</v>
      </c>
      <c r="B2467" s="13" t="str">
        <f>Raw_Data!B2467</f>
        <v>Ananya Gupta</v>
      </c>
      <c r="C2467" s="13" t="str">
        <f>Raw_Data!C2467</f>
        <v>Finance</v>
      </c>
      <c r="D2467" s="13" t="str">
        <f>Raw_Data!D2467</f>
        <v>Finance Executive</v>
      </c>
      <c r="E2467" s="13" t="str">
        <f>Raw_Data!E2467</f>
        <v>Kolkata</v>
      </c>
      <c r="F2467" s="13" t="str">
        <f>Raw_Data!F2467</f>
        <v>Neha Sen</v>
      </c>
      <c r="G2467" s="14">
        <f>DATE(VALUE(RIGHT(Raw_Data!G2467,4)),VALUE(MID(Raw_Data!G2467,4,2)),VALUE(LEFT(Raw_Data!G2467,2)))</f>
        <v>46256</v>
      </c>
      <c r="H2467" s="13" t="str">
        <f t="shared" si="152"/>
        <v>Aug-2026</v>
      </c>
      <c r="I2467" s="13" t="str">
        <f t="shared" si="153"/>
        <v>Sat</v>
      </c>
      <c r="J2467" s="13" t="str">
        <f>Raw_Data!H2467</f>
        <v>Present</v>
      </c>
      <c r="K2467" s="15">
        <f>IF(Raw_Data!I2467="","",TIMEVALUE(Raw_Data!I2467))</f>
        <v>0.37847222222222221</v>
      </c>
      <c r="L2467" s="15">
        <f>IF(Raw_Data!J2467="","",TIMEVALUE(Raw_Data!J2467))</f>
        <v>0.76736111111111116</v>
      </c>
      <c r="M2467" s="13">
        <f>Raw_Data!K2467</f>
        <v>9.34</v>
      </c>
      <c r="N2467" s="13">
        <f>Raw_Data!L2467</f>
        <v>8</v>
      </c>
      <c r="O2467" s="13">
        <f>Raw_Data!M2467</f>
        <v>7</v>
      </c>
      <c r="P2467" s="13">
        <f t="shared" si="154"/>
        <v>1</v>
      </c>
      <c r="Q2467" s="13">
        <f>Raw_Data!O2467</f>
        <v>8</v>
      </c>
      <c r="R2467" s="16">
        <f t="shared" si="155"/>
        <v>87.5</v>
      </c>
      <c r="S2467" s="16">
        <f>Raw_Data!Q2467</f>
        <v>87.5</v>
      </c>
      <c r="T2467" s="17">
        <f>Raw_Data!R2467</f>
        <v>1.34</v>
      </c>
      <c r="U2467" s="13" t="str">
        <f>Raw_Data!S2467</f>
        <v>Low</v>
      </c>
      <c r="V2467" s="13" t="str">
        <f>Raw_Data!T2467</f>
        <v>In Progress</v>
      </c>
    </row>
    <row r="2468" spans="1:22" x14ac:dyDescent="0.3">
      <c r="A2468" s="13" t="str">
        <f>Raw_Data!A2468</f>
        <v>EMP007</v>
      </c>
      <c r="B2468" s="13" t="str">
        <f>Raw_Data!B2468</f>
        <v>Rohan Mehta</v>
      </c>
      <c r="C2468" s="13" t="str">
        <f>Raw_Data!C2468</f>
        <v>Finance</v>
      </c>
      <c r="D2468" s="13" t="str">
        <f>Raw_Data!D2468</f>
        <v>Accounts Executive</v>
      </c>
      <c r="E2468" s="13" t="str">
        <f>Raw_Data!E2468</f>
        <v>Kolkata</v>
      </c>
      <c r="F2468" s="13" t="str">
        <f>Raw_Data!F2468</f>
        <v>Neha Sen</v>
      </c>
      <c r="G2468" s="14">
        <f>DATE(VALUE(RIGHT(Raw_Data!G2468,4)),VALUE(MID(Raw_Data!G2468,4,2)),VALUE(LEFT(Raw_Data!G2468,2)))</f>
        <v>46256</v>
      </c>
      <c r="H2468" s="13" t="str">
        <f t="shared" si="152"/>
        <v>Aug-2026</v>
      </c>
      <c r="I2468" s="13" t="str">
        <f t="shared" si="153"/>
        <v>Sat</v>
      </c>
      <c r="J2468" s="13" t="str">
        <f>Raw_Data!H2468</f>
        <v>Present</v>
      </c>
      <c r="K2468" s="15">
        <f>IF(Raw_Data!I2468="","",TIMEVALUE(Raw_Data!I2468))</f>
        <v>0.41805555555555557</v>
      </c>
      <c r="L2468" s="15">
        <f>IF(Raw_Data!J2468="","",TIMEVALUE(Raw_Data!J2468))</f>
        <v>0.73402777777777772</v>
      </c>
      <c r="M2468" s="13">
        <f>Raw_Data!K2468</f>
        <v>7.59</v>
      </c>
      <c r="N2468" s="13">
        <f>Raw_Data!L2468</f>
        <v>10</v>
      </c>
      <c r="O2468" s="13">
        <f>Raw_Data!M2468</f>
        <v>8</v>
      </c>
      <c r="P2468" s="13">
        <f t="shared" si="154"/>
        <v>2</v>
      </c>
      <c r="Q2468" s="13">
        <f>Raw_Data!O2468</f>
        <v>10</v>
      </c>
      <c r="R2468" s="16">
        <f t="shared" si="155"/>
        <v>80</v>
      </c>
      <c r="S2468" s="16">
        <f>Raw_Data!Q2468</f>
        <v>80</v>
      </c>
      <c r="T2468" s="17">
        <f>Raw_Data!R2468</f>
        <v>0</v>
      </c>
      <c r="U2468" s="13" t="str">
        <f>Raw_Data!S2468</f>
        <v>Medium</v>
      </c>
      <c r="V2468" s="13" t="str">
        <f>Raw_Data!T2468</f>
        <v>In Progress</v>
      </c>
    </row>
    <row r="2469" spans="1:22" x14ac:dyDescent="0.3">
      <c r="A2469" s="13" t="str">
        <f>Raw_Data!A2469</f>
        <v>EMP008</v>
      </c>
      <c r="B2469" s="13" t="str">
        <f>Raw_Data!B2469</f>
        <v>Ishita Roy</v>
      </c>
      <c r="C2469" s="13" t="str">
        <f>Raw_Data!C2469</f>
        <v>Finance</v>
      </c>
      <c r="D2469" s="13" t="str">
        <f>Raw_Data!D2469</f>
        <v>Finance Executive</v>
      </c>
      <c r="E2469" s="13" t="str">
        <f>Raw_Data!E2469</f>
        <v>Kolkata</v>
      </c>
      <c r="F2469" s="13" t="str">
        <f>Raw_Data!F2469</f>
        <v>Neha Sen</v>
      </c>
      <c r="G2469" s="14">
        <f>DATE(VALUE(RIGHT(Raw_Data!G2469,4)),VALUE(MID(Raw_Data!G2469,4,2)),VALUE(LEFT(Raw_Data!G2469,2)))</f>
        <v>46256</v>
      </c>
      <c r="H2469" s="13" t="str">
        <f t="shared" si="152"/>
        <v>Aug-2026</v>
      </c>
      <c r="I2469" s="13" t="str">
        <f t="shared" si="153"/>
        <v>Sat</v>
      </c>
      <c r="J2469" s="13" t="str">
        <f>Raw_Data!H2469</f>
        <v>Present</v>
      </c>
      <c r="K2469" s="15">
        <f>IF(Raw_Data!I2469="","",TIMEVALUE(Raw_Data!I2469))</f>
        <v>0.41875000000000001</v>
      </c>
      <c r="L2469" s="15">
        <f>IF(Raw_Data!J2469="","",TIMEVALUE(Raw_Data!J2469))</f>
        <v>0.73958333333333337</v>
      </c>
      <c r="M2469" s="13">
        <f>Raw_Data!K2469</f>
        <v>7.71</v>
      </c>
      <c r="N2469" s="13">
        <f>Raw_Data!L2469</f>
        <v>13</v>
      </c>
      <c r="O2469" s="13">
        <f>Raw_Data!M2469</f>
        <v>9</v>
      </c>
      <c r="P2469" s="13">
        <f t="shared" si="154"/>
        <v>4</v>
      </c>
      <c r="Q2469" s="13">
        <f>Raw_Data!O2469</f>
        <v>13</v>
      </c>
      <c r="R2469" s="16">
        <f t="shared" si="155"/>
        <v>69.230769230769226</v>
      </c>
      <c r="S2469" s="16">
        <f>Raw_Data!Q2469</f>
        <v>69.2</v>
      </c>
      <c r="T2469" s="17">
        <f>Raw_Data!R2469</f>
        <v>0</v>
      </c>
      <c r="U2469" s="13" t="str">
        <f>Raw_Data!S2469</f>
        <v>High</v>
      </c>
      <c r="V2469" s="13" t="str">
        <f>Raw_Data!T2469</f>
        <v>Pending</v>
      </c>
    </row>
    <row r="2470" spans="1:22" x14ac:dyDescent="0.3">
      <c r="A2470" s="13" t="str">
        <f>Raw_Data!A2470</f>
        <v>EMP009</v>
      </c>
      <c r="B2470" s="13" t="str">
        <f>Raw_Data!B2470</f>
        <v>Arjun Nair</v>
      </c>
      <c r="C2470" s="13" t="str">
        <f>Raw_Data!C2470</f>
        <v>Sales</v>
      </c>
      <c r="D2470" s="13" t="str">
        <f>Raw_Data!D2470</f>
        <v>Sales Executive</v>
      </c>
      <c r="E2470" s="13" t="str">
        <f>Raw_Data!E2470</f>
        <v>Kolkata</v>
      </c>
      <c r="F2470" s="13" t="str">
        <f>Raw_Data!F2470</f>
        <v>Sourav Das</v>
      </c>
      <c r="G2470" s="14">
        <f>DATE(VALUE(RIGHT(Raw_Data!G2470,4)),VALUE(MID(Raw_Data!G2470,4,2)),VALUE(LEFT(Raw_Data!G2470,2)))</f>
        <v>46256</v>
      </c>
      <c r="H2470" s="13" t="str">
        <f t="shared" si="152"/>
        <v>Aug-2026</v>
      </c>
      <c r="I2470" s="13" t="str">
        <f t="shared" si="153"/>
        <v>Sat</v>
      </c>
      <c r="J2470" s="13" t="str">
        <f>Raw_Data!H2470</f>
        <v>Late</v>
      </c>
      <c r="K2470" s="15">
        <f>IF(Raw_Data!I2470="","",TIMEVALUE(Raw_Data!I2470))</f>
        <v>0.46319444444444446</v>
      </c>
      <c r="L2470" s="15">
        <f>IF(Raw_Data!J2470="","",TIMEVALUE(Raw_Data!J2470))</f>
        <v>0.77569444444444446</v>
      </c>
      <c r="M2470" s="13">
        <f>Raw_Data!K2470</f>
        <v>7.51</v>
      </c>
      <c r="N2470" s="13">
        <f>Raw_Data!L2470</f>
        <v>11</v>
      </c>
      <c r="O2470" s="13">
        <f>Raw_Data!M2470</f>
        <v>7</v>
      </c>
      <c r="P2470" s="13">
        <f t="shared" si="154"/>
        <v>4</v>
      </c>
      <c r="Q2470" s="13">
        <f>Raw_Data!O2470</f>
        <v>11</v>
      </c>
      <c r="R2470" s="16">
        <f t="shared" si="155"/>
        <v>63.636363636363633</v>
      </c>
      <c r="S2470" s="16">
        <f>Raw_Data!Q2470</f>
        <v>63.6</v>
      </c>
      <c r="T2470" s="17">
        <f>Raw_Data!R2470</f>
        <v>0</v>
      </c>
      <c r="U2470" s="13" t="str">
        <f>Raw_Data!S2470</f>
        <v>Medium</v>
      </c>
      <c r="V2470" s="13" t="str">
        <f>Raw_Data!T2470</f>
        <v>Pending</v>
      </c>
    </row>
    <row r="2471" spans="1:22" x14ac:dyDescent="0.3">
      <c r="A2471" s="13" t="str">
        <f>Raw_Data!A2471</f>
        <v>EMP010</v>
      </c>
      <c r="B2471" s="13" t="str">
        <f>Raw_Data!B2471</f>
        <v>Meera Kapoor</v>
      </c>
      <c r="C2471" s="13" t="str">
        <f>Raw_Data!C2471</f>
        <v>Sales</v>
      </c>
      <c r="D2471" s="13" t="str">
        <f>Raw_Data!D2471</f>
        <v>Sales Executive</v>
      </c>
      <c r="E2471" s="13" t="str">
        <f>Raw_Data!E2471</f>
        <v>Kolkata</v>
      </c>
      <c r="F2471" s="13" t="str">
        <f>Raw_Data!F2471</f>
        <v>Sourav Das</v>
      </c>
      <c r="G2471" s="14">
        <f>DATE(VALUE(RIGHT(Raw_Data!G2471,4)),VALUE(MID(Raw_Data!G2471,4,2)),VALUE(LEFT(Raw_Data!G2471,2)))</f>
        <v>46256</v>
      </c>
      <c r="H2471" s="13" t="str">
        <f t="shared" si="152"/>
        <v>Aug-2026</v>
      </c>
      <c r="I2471" s="13" t="str">
        <f t="shared" si="153"/>
        <v>Sat</v>
      </c>
      <c r="J2471" s="13" t="str">
        <f>Raw_Data!H2471</f>
        <v>Leave</v>
      </c>
      <c r="K2471" s="15" t="str">
        <f>IF(Raw_Data!I2471="","",TIMEVALUE(Raw_Data!I2471))</f>
        <v/>
      </c>
      <c r="L2471" s="15" t="str">
        <f>IF(Raw_Data!J2471="","",TIMEVALUE(Raw_Data!J2471))</f>
        <v/>
      </c>
      <c r="M2471" s="13">
        <f>Raw_Data!K2471</f>
        <v>0</v>
      </c>
      <c r="N2471" s="13">
        <f>Raw_Data!L2471</f>
        <v>0</v>
      </c>
      <c r="O2471" s="13">
        <f>Raw_Data!M2471</f>
        <v>0</v>
      </c>
      <c r="P2471" s="13">
        <f t="shared" si="154"/>
        <v>0</v>
      </c>
      <c r="Q2471" s="13">
        <f>Raw_Data!O2471</f>
        <v>0</v>
      </c>
      <c r="R2471" s="16">
        <f t="shared" si="155"/>
        <v>0</v>
      </c>
      <c r="S2471" s="16">
        <f>Raw_Data!Q2471</f>
        <v>0</v>
      </c>
      <c r="T2471" s="17">
        <f>Raw_Data!R2471</f>
        <v>0</v>
      </c>
      <c r="U2471" s="13" t="str">
        <f>Raw_Data!S2471</f>
        <v>Low</v>
      </c>
      <c r="V2471" s="13" t="str">
        <f>Raw_Data!T2471</f>
        <v>Closed</v>
      </c>
    </row>
    <row r="2472" spans="1:22" x14ac:dyDescent="0.3">
      <c r="A2472" s="13" t="str">
        <f>Raw_Data!A2472</f>
        <v>EMP011</v>
      </c>
      <c r="B2472" s="13" t="str">
        <f>Raw_Data!B2472</f>
        <v>Karan Malhotra</v>
      </c>
      <c r="C2472" s="13" t="str">
        <f>Raw_Data!C2472</f>
        <v>Sales</v>
      </c>
      <c r="D2472" s="13" t="str">
        <f>Raw_Data!D2472</f>
        <v>Senior Executive</v>
      </c>
      <c r="E2472" s="13" t="str">
        <f>Raw_Data!E2472</f>
        <v>Kolkata</v>
      </c>
      <c r="F2472" s="13" t="str">
        <f>Raw_Data!F2472</f>
        <v>Sourav Das</v>
      </c>
      <c r="G2472" s="14">
        <f>DATE(VALUE(RIGHT(Raw_Data!G2472,4)),VALUE(MID(Raw_Data!G2472,4,2)),VALUE(LEFT(Raw_Data!G2472,2)))</f>
        <v>46256</v>
      </c>
      <c r="H2472" s="13" t="str">
        <f t="shared" si="152"/>
        <v>Aug-2026</v>
      </c>
      <c r="I2472" s="13" t="str">
        <f t="shared" si="153"/>
        <v>Sat</v>
      </c>
      <c r="J2472" s="13" t="str">
        <f>Raw_Data!H2472</f>
        <v>Present</v>
      </c>
      <c r="K2472" s="15">
        <f>IF(Raw_Data!I2472="","",TIMEVALUE(Raw_Data!I2472))</f>
        <v>0.38333333333333336</v>
      </c>
      <c r="L2472" s="15">
        <f>IF(Raw_Data!J2472="","",TIMEVALUE(Raw_Data!J2472))</f>
        <v>0.75624999999999998</v>
      </c>
      <c r="M2472" s="13">
        <f>Raw_Data!K2472</f>
        <v>8.9499999999999993</v>
      </c>
      <c r="N2472" s="13">
        <f>Raw_Data!L2472</f>
        <v>19</v>
      </c>
      <c r="O2472" s="13">
        <f>Raw_Data!M2472</f>
        <v>14</v>
      </c>
      <c r="P2472" s="13">
        <f t="shared" si="154"/>
        <v>5</v>
      </c>
      <c r="Q2472" s="13">
        <f>Raw_Data!O2472</f>
        <v>19</v>
      </c>
      <c r="R2472" s="16">
        <f t="shared" si="155"/>
        <v>73.68421052631578</v>
      </c>
      <c r="S2472" s="16">
        <f>Raw_Data!Q2472</f>
        <v>73.7</v>
      </c>
      <c r="T2472" s="17">
        <f>Raw_Data!R2472</f>
        <v>0.95</v>
      </c>
      <c r="U2472" s="13" t="str">
        <f>Raw_Data!S2472</f>
        <v>Low</v>
      </c>
      <c r="V2472" s="13" t="str">
        <f>Raw_Data!T2472</f>
        <v>Pending</v>
      </c>
    </row>
    <row r="2473" spans="1:22" x14ac:dyDescent="0.3">
      <c r="A2473" s="13" t="str">
        <f>Raw_Data!A2473</f>
        <v>EMP012</v>
      </c>
      <c r="B2473" s="13" t="str">
        <f>Raw_Data!B2473</f>
        <v>Tanya Bose</v>
      </c>
      <c r="C2473" s="13" t="str">
        <f>Raw_Data!C2473</f>
        <v>HR</v>
      </c>
      <c r="D2473" s="13" t="str">
        <f>Raw_Data!D2473</f>
        <v>HR Executive</v>
      </c>
      <c r="E2473" s="13" t="str">
        <f>Raw_Data!E2473</f>
        <v>Kolkata</v>
      </c>
      <c r="F2473" s="13" t="str">
        <f>Raw_Data!F2473</f>
        <v>Ritu Ghosh</v>
      </c>
      <c r="G2473" s="14">
        <f>DATE(VALUE(RIGHT(Raw_Data!G2473,4)),VALUE(MID(Raw_Data!G2473,4,2)),VALUE(LEFT(Raw_Data!G2473,2)))</f>
        <v>46256</v>
      </c>
      <c r="H2473" s="13" t="str">
        <f t="shared" si="152"/>
        <v>Aug-2026</v>
      </c>
      <c r="I2473" s="13" t="str">
        <f t="shared" si="153"/>
        <v>Sat</v>
      </c>
      <c r="J2473" s="13" t="str">
        <f>Raw_Data!H2473</f>
        <v>Present</v>
      </c>
      <c r="K2473" s="15">
        <f>IF(Raw_Data!I2473="","",TIMEVALUE(Raw_Data!I2473))</f>
        <v>0.42986111111111114</v>
      </c>
      <c r="L2473" s="15">
        <f>IF(Raw_Data!J2473="","",TIMEVALUE(Raw_Data!J2473))</f>
        <v>0.81111111111111112</v>
      </c>
      <c r="M2473" s="13">
        <f>Raw_Data!K2473</f>
        <v>9.15</v>
      </c>
      <c r="N2473" s="13">
        <f>Raw_Data!L2473</f>
        <v>10</v>
      </c>
      <c r="O2473" s="13">
        <f>Raw_Data!M2473</f>
        <v>9</v>
      </c>
      <c r="P2473" s="13">
        <f t="shared" si="154"/>
        <v>1</v>
      </c>
      <c r="Q2473" s="13">
        <f>Raw_Data!O2473</f>
        <v>10</v>
      </c>
      <c r="R2473" s="16">
        <f t="shared" si="155"/>
        <v>90</v>
      </c>
      <c r="S2473" s="16">
        <f>Raw_Data!Q2473</f>
        <v>90</v>
      </c>
      <c r="T2473" s="17">
        <f>Raw_Data!R2473</f>
        <v>1.1499999999999999</v>
      </c>
      <c r="U2473" s="13" t="str">
        <f>Raw_Data!S2473</f>
        <v>Medium</v>
      </c>
      <c r="V2473" s="13" t="str">
        <f>Raw_Data!T2473</f>
        <v>In Progress</v>
      </c>
    </row>
    <row r="2474" spans="1:22" x14ac:dyDescent="0.3">
      <c r="A2474" s="13" t="str">
        <f>Raw_Data!A2474</f>
        <v>EMP013</v>
      </c>
      <c r="B2474" s="13" t="str">
        <f>Raw_Data!B2474</f>
        <v>Aditya Jain</v>
      </c>
      <c r="C2474" s="13" t="str">
        <f>Raw_Data!C2474</f>
        <v>Customer Support</v>
      </c>
      <c r="D2474" s="13" t="str">
        <f>Raw_Data!D2474</f>
        <v>Support Executive</v>
      </c>
      <c r="E2474" s="13" t="str">
        <f>Raw_Data!E2474</f>
        <v>Kolkata</v>
      </c>
      <c r="F2474" s="13" t="str">
        <f>Raw_Data!F2474</f>
        <v>Ritu Ghosh</v>
      </c>
      <c r="G2474" s="14">
        <f>DATE(VALUE(RIGHT(Raw_Data!G2474,4)),VALUE(MID(Raw_Data!G2474,4,2)),VALUE(LEFT(Raw_Data!G2474,2)))</f>
        <v>46256</v>
      </c>
      <c r="H2474" s="13" t="str">
        <f t="shared" si="152"/>
        <v>Aug-2026</v>
      </c>
      <c r="I2474" s="13" t="str">
        <f t="shared" si="153"/>
        <v>Sat</v>
      </c>
      <c r="J2474" s="13" t="str">
        <f>Raw_Data!H2474</f>
        <v>Present</v>
      </c>
      <c r="K2474" s="15">
        <f>IF(Raw_Data!I2474="","",TIMEVALUE(Raw_Data!I2474))</f>
        <v>0.42430555555555555</v>
      </c>
      <c r="L2474" s="15">
        <f>IF(Raw_Data!J2474="","",TIMEVALUE(Raw_Data!J2474))</f>
        <v>0.79236111111111107</v>
      </c>
      <c r="M2474" s="13">
        <f>Raw_Data!K2474</f>
        <v>8.84</v>
      </c>
      <c r="N2474" s="13">
        <f>Raw_Data!L2474</f>
        <v>25</v>
      </c>
      <c r="O2474" s="13">
        <f>Raw_Data!M2474</f>
        <v>25</v>
      </c>
      <c r="P2474" s="13">
        <f t="shared" si="154"/>
        <v>0</v>
      </c>
      <c r="Q2474" s="13">
        <f>Raw_Data!O2474</f>
        <v>25</v>
      </c>
      <c r="R2474" s="16">
        <f t="shared" si="155"/>
        <v>100</v>
      </c>
      <c r="S2474" s="16">
        <f>Raw_Data!Q2474</f>
        <v>100</v>
      </c>
      <c r="T2474" s="17">
        <f>Raw_Data!R2474</f>
        <v>0.84</v>
      </c>
      <c r="U2474" s="13" t="str">
        <f>Raw_Data!S2474</f>
        <v>Low</v>
      </c>
      <c r="V2474" s="13" t="str">
        <f>Raw_Data!T2474</f>
        <v>Closed</v>
      </c>
    </row>
    <row r="2475" spans="1:22" x14ac:dyDescent="0.3">
      <c r="A2475" s="13" t="str">
        <f>Raw_Data!A2475</f>
        <v>EMP014</v>
      </c>
      <c r="B2475" s="13" t="str">
        <f>Raw_Data!B2475</f>
        <v>Neha Agarwal</v>
      </c>
      <c r="C2475" s="13" t="str">
        <f>Raw_Data!C2475</f>
        <v>Customer Support</v>
      </c>
      <c r="D2475" s="13" t="str">
        <f>Raw_Data!D2475</f>
        <v>Support Executive</v>
      </c>
      <c r="E2475" s="13" t="str">
        <f>Raw_Data!E2475</f>
        <v>Kolkata</v>
      </c>
      <c r="F2475" s="13" t="str">
        <f>Raw_Data!F2475</f>
        <v>Ritu Ghosh</v>
      </c>
      <c r="G2475" s="14">
        <f>DATE(VALUE(RIGHT(Raw_Data!G2475,4)),VALUE(MID(Raw_Data!G2475,4,2)),VALUE(LEFT(Raw_Data!G2475,2)))</f>
        <v>46256</v>
      </c>
      <c r="H2475" s="13" t="str">
        <f t="shared" si="152"/>
        <v>Aug-2026</v>
      </c>
      <c r="I2475" s="13" t="str">
        <f t="shared" si="153"/>
        <v>Sat</v>
      </c>
      <c r="J2475" s="13" t="str">
        <f>Raw_Data!H2475</f>
        <v>Present</v>
      </c>
      <c r="K2475" s="15">
        <f>IF(Raw_Data!I2475="","",TIMEVALUE(Raw_Data!I2475))</f>
        <v>0.37847222222222221</v>
      </c>
      <c r="L2475" s="15">
        <f>IF(Raw_Data!J2475="","",TIMEVALUE(Raw_Data!J2475))</f>
        <v>0.70208333333333328</v>
      </c>
      <c r="M2475" s="13">
        <f>Raw_Data!K2475</f>
        <v>7.77</v>
      </c>
      <c r="N2475" s="13">
        <f>Raw_Data!L2475</f>
        <v>20</v>
      </c>
      <c r="O2475" s="13">
        <f>Raw_Data!M2475</f>
        <v>18</v>
      </c>
      <c r="P2475" s="13">
        <f t="shared" si="154"/>
        <v>2</v>
      </c>
      <c r="Q2475" s="13">
        <f>Raw_Data!O2475</f>
        <v>20</v>
      </c>
      <c r="R2475" s="16">
        <f t="shared" si="155"/>
        <v>90</v>
      </c>
      <c r="S2475" s="16">
        <f>Raw_Data!Q2475</f>
        <v>90</v>
      </c>
      <c r="T2475" s="17">
        <f>Raw_Data!R2475</f>
        <v>0</v>
      </c>
      <c r="U2475" s="13" t="str">
        <f>Raw_Data!S2475</f>
        <v>High</v>
      </c>
      <c r="V2475" s="13" t="str">
        <f>Raw_Data!T2475</f>
        <v>In Progress</v>
      </c>
    </row>
    <row r="2476" spans="1:22" x14ac:dyDescent="0.3">
      <c r="A2476" s="13" t="str">
        <f>Raw_Data!A2476</f>
        <v>EMP015</v>
      </c>
      <c r="B2476" s="13" t="str">
        <f>Raw_Data!B2476</f>
        <v>Siddharth Roy</v>
      </c>
      <c r="C2476" s="13" t="str">
        <f>Raw_Data!C2476</f>
        <v>Customer Support</v>
      </c>
      <c r="D2476" s="13" t="str">
        <f>Raw_Data!D2476</f>
        <v>Senior Executive</v>
      </c>
      <c r="E2476" s="13" t="str">
        <f>Raw_Data!E2476</f>
        <v>Kolkata</v>
      </c>
      <c r="F2476" s="13" t="str">
        <f>Raw_Data!F2476</f>
        <v>Ritu Ghosh</v>
      </c>
      <c r="G2476" s="14">
        <f>DATE(VALUE(RIGHT(Raw_Data!G2476,4)),VALUE(MID(Raw_Data!G2476,4,2)),VALUE(LEFT(Raw_Data!G2476,2)))</f>
        <v>46256</v>
      </c>
      <c r="H2476" s="13" t="str">
        <f t="shared" si="152"/>
        <v>Aug-2026</v>
      </c>
      <c r="I2476" s="13" t="str">
        <f t="shared" si="153"/>
        <v>Sat</v>
      </c>
      <c r="J2476" s="13" t="str">
        <f>Raw_Data!H2476</f>
        <v>Present</v>
      </c>
      <c r="K2476" s="15">
        <f>IF(Raw_Data!I2476="","",TIMEVALUE(Raw_Data!I2476))</f>
        <v>0.37916666666666665</v>
      </c>
      <c r="L2476" s="15">
        <f>IF(Raw_Data!J2476="","",TIMEVALUE(Raw_Data!J2476))</f>
        <v>0.68055555555555558</v>
      </c>
      <c r="M2476" s="13">
        <f>Raw_Data!K2476</f>
        <v>7.24</v>
      </c>
      <c r="N2476" s="13">
        <f>Raw_Data!L2476</f>
        <v>31</v>
      </c>
      <c r="O2476" s="13">
        <f>Raw_Data!M2476</f>
        <v>26</v>
      </c>
      <c r="P2476" s="13">
        <f t="shared" si="154"/>
        <v>5</v>
      </c>
      <c r="Q2476" s="13">
        <f>Raw_Data!O2476</f>
        <v>31</v>
      </c>
      <c r="R2476" s="16">
        <f t="shared" si="155"/>
        <v>83.870967741935488</v>
      </c>
      <c r="S2476" s="16">
        <f>Raw_Data!Q2476</f>
        <v>83.9</v>
      </c>
      <c r="T2476" s="17">
        <f>Raw_Data!R2476</f>
        <v>0</v>
      </c>
      <c r="U2476" s="13" t="str">
        <f>Raw_Data!S2476</f>
        <v>Low</v>
      </c>
      <c r="V2476" s="13" t="str">
        <f>Raw_Data!T2476</f>
        <v>Pending</v>
      </c>
    </row>
    <row r="2477" spans="1:22" x14ac:dyDescent="0.3">
      <c r="A2477" s="13" t="str">
        <f>Raw_Data!A2477</f>
        <v>EMP016</v>
      </c>
      <c r="B2477" s="13" t="str">
        <f>Raw_Data!B2477</f>
        <v>Pooja Saha</v>
      </c>
      <c r="C2477" s="13" t="str">
        <f>Raw_Data!C2477</f>
        <v>Operations</v>
      </c>
      <c r="D2477" s="13" t="str">
        <f>Raw_Data!D2477</f>
        <v>Process Executive</v>
      </c>
      <c r="E2477" s="13" t="str">
        <f>Raw_Data!E2477</f>
        <v>Durgapur</v>
      </c>
      <c r="F2477" s="13" t="str">
        <f>Raw_Data!F2477</f>
        <v>Amit Roy</v>
      </c>
      <c r="G2477" s="14">
        <f>DATE(VALUE(RIGHT(Raw_Data!G2477,4)),VALUE(MID(Raw_Data!G2477,4,2)),VALUE(LEFT(Raw_Data!G2477,2)))</f>
        <v>46256</v>
      </c>
      <c r="H2477" s="13" t="str">
        <f t="shared" si="152"/>
        <v>Aug-2026</v>
      </c>
      <c r="I2477" s="13" t="str">
        <f t="shared" si="153"/>
        <v>Sat</v>
      </c>
      <c r="J2477" s="13" t="str">
        <f>Raw_Data!H2477</f>
        <v>Present</v>
      </c>
      <c r="K2477" s="15">
        <f>IF(Raw_Data!I2477="","",TIMEVALUE(Raw_Data!I2477))</f>
        <v>0.37708333333333333</v>
      </c>
      <c r="L2477" s="15">
        <f>IF(Raw_Data!J2477="","",TIMEVALUE(Raw_Data!J2477))</f>
        <v>0.72291666666666665</v>
      </c>
      <c r="M2477" s="13">
        <f>Raw_Data!K2477</f>
        <v>8.3000000000000007</v>
      </c>
      <c r="N2477" s="13">
        <f>Raw_Data!L2477</f>
        <v>23</v>
      </c>
      <c r="O2477" s="13">
        <f>Raw_Data!M2477</f>
        <v>19</v>
      </c>
      <c r="P2477" s="13">
        <f t="shared" si="154"/>
        <v>4</v>
      </c>
      <c r="Q2477" s="13">
        <f>Raw_Data!O2477</f>
        <v>23</v>
      </c>
      <c r="R2477" s="16">
        <f t="shared" si="155"/>
        <v>82.608695652173907</v>
      </c>
      <c r="S2477" s="16">
        <f>Raw_Data!Q2477</f>
        <v>82.6</v>
      </c>
      <c r="T2477" s="17">
        <f>Raw_Data!R2477</f>
        <v>0.3</v>
      </c>
      <c r="U2477" s="13" t="str">
        <f>Raw_Data!S2477</f>
        <v>High</v>
      </c>
      <c r="V2477" s="13" t="str">
        <f>Raw_Data!T2477</f>
        <v>Pending</v>
      </c>
    </row>
    <row r="2478" spans="1:22" x14ac:dyDescent="0.3">
      <c r="A2478" s="13" t="str">
        <f>Raw_Data!A2478</f>
        <v>EMP017</v>
      </c>
      <c r="B2478" s="13" t="str">
        <f>Raw_Data!B2478</f>
        <v>Abhishek Paul</v>
      </c>
      <c r="C2478" s="13" t="str">
        <f>Raw_Data!C2478</f>
        <v>Operations</v>
      </c>
      <c r="D2478" s="13" t="str">
        <f>Raw_Data!D2478</f>
        <v>Process Executive</v>
      </c>
      <c r="E2478" s="13" t="str">
        <f>Raw_Data!E2478</f>
        <v>Durgapur</v>
      </c>
      <c r="F2478" s="13" t="str">
        <f>Raw_Data!F2478</f>
        <v>Amit Roy</v>
      </c>
      <c r="G2478" s="14">
        <f>DATE(VALUE(RIGHT(Raw_Data!G2478,4)),VALUE(MID(Raw_Data!G2478,4,2)),VALUE(LEFT(Raw_Data!G2478,2)))</f>
        <v>46256</v>
      </c>
      <c r="H2478" s="13" t="str">
        <f t="shared" si="152"/>
        <v>Aug-2026</v>
      </c>
      <c r="I2478" s="13" t="str">
        <f t="shared" si="153"/>
        <v>Sat</v>
      </c>
      <c r="J2478" s="13" t="str">
        <f>Raw_Data!H2478</f>
        <v>Leave</v>
      </c>
      <c r="K2478" s="15" t="str">
        <f>IF(Raw_Data!I2478="","",TIMEVALUE(Raw_Data!I2478))</f>
        <v/>
      </c>
      <c r="L2478" s="15" t="str">
        <f>IF(Raw_Data!J2478="","",TIMEVALUE(Raw_Data!J2478))</f>
        <v/>
      </c>
      <c r="M2478" s="13">
        <f>Raw_Data!K2478</f>
        <v>0</v>
      </c>
      <c r="N2478" s="13">
        <f>Raw_Data!L2478</f>
        <v>0</v>
      </c>
      <c r="O2478" s="13">
        <f>Raw_Data!M2478</f>
        <v>0</v>
      </c>
      <c r="P2478" s="13">
        <f t="shared" si="154"/>
        <v>0</v>
      </c>
      <c r="Q2478" s="13">
        <f>Raw_Data!O2478</f>
        <v>0</v>
      </c>
      <c r="R2478" s="16">
        <f t="shared" si="155"/>
        <v>0</v>
      </c>
      <c r="S2478" s="16">
        <f>Raw_Data!Q2478</f>
        <v>0</v>
      </c>
      <c r="T2478" s="17">
        <f>Raw_Data!R2478</f>
        <v>0</v>
      </c>
      <c r="U2478" s="13" t="str">
        <f>Raw_Data!S2478</f>
        <v>Low</v>
      </c>
      <c r="V2478" s="13" t="str">
        <f>Raw_Data!T2478</f>
        <v>Closed</v>
      </c>
    </row>
    <row r="2479" spans="1:22" x14ac:dyDescent="0.3">
      <c r="A2479" s="13" t="str">
        <f>Raw_Data!A2479</f>
        <v>EMP018</v>
      </c>
      <c r="B2479" s="13" t="str">
        <f>Raw_Data!B2479</f>
        <v>Nandini Ghosh</v>
      </c>
      <c r="C2479" s="13" t="str">
        <f>Raw_Data!C2479</f>
        <v>Finance</v>
      </c>
      <c r="D2479" s="13" t="str">
        <f>Raw_Data!D2479</f>
        <v>Finance Executive</v>
      </c>
      <c r="E2479" s="13" t="str">
        <f>Raw_Data!E2479</f>
        <v>Durgapur</v>
      </c>
      <c r="F2479" s="13" t="str">
        <f>Raw_Data!F2479</f>
        <v>Neha Sen</v>
      </c>
      <c r="G2479" s="14">
        <f>DATE(VALUE(RIGHT(Raw_Data!G2479,4)),VALUE(MID(Raw_Data!G2479,4,2)),VALUE(LEFT(Raw_Data!G2479,2)))</f>
        <v>46256</v>
      </c>
      <c r="H2479" s="13" t="str">
        <f t="shared" si="152"/>
        <v>Aug-2026</v>
      </c>
      <c r="I2479" s="13" t="str">
        <f t="shared" si="153"/>
        <v>Sat</v>
      </c>
      <c r="J2479" s="13" t="str">
        <f>Raw_Data!H2479</f>
        <v>Present</v>
      </c>
      <c r="K2479" s="15">
        <f>IF(Raw_Data!I2479="","",TIMEVALUE(Raw_Data!I2479))</f>
        <v>0.375</v>
      </c>
      <c r="L2479" s="15">
        <f>IF(Raw_Data!J2479="","",TIMEVALUE(Raw_Data!J2479))</f>
        <v>0.75277777777777777</v>
      </c>
      <c r="M2479" s="13">
        <f>Raw_Data!K2479</f>
        <v>9.07</v>
      </c>
      <c r="N2479" s="13">
        <f>Raw_Data!L2479</f>
        <v>14</v>
      </c>
      <c r="O2479" s="13">
        <f>Raw_Data!M2479</f>
        <v>14</v>
      </c>
      <c r="P2479" s="13">
        <f t="shared" si="154"/>
        <v>0</v>
      </c>
      <c r="Q2479" s="13">
        <f>Raw_Data!O2479</f>
        <v>14</v>
      </c>
      <c r="R2479" s="16">
        <f t="shared" si="155"/>
        <v>100</v>
      </c>
      <c r="S2479" s="16">
        <f>Raw_Data!Q2479</f>
        <v>100</v>
      </c>
      <c r="T2479" s="17">
        <f>Raw_Data!R2479</f>
        <v>1.07</v>
      </c>
      <c r="U2479" s="13" t="str">
        <f>Raw_Data!S2479</f>
        <v>Low</v>
      </c>
      <c r="V2479" s="13" t="str">
        <f>Raw_Data!T2479</f>
        <v>Closed</v>
      </c>
    </row>
    <row r="2480" spans="1:22" x14ac:dyDescent="0.3">
      <c r="A2480" s="13" t="str">
        <f>Raw_Data!A2480</f>
        <v>EMP019</v>
      </c>
      <c r="B2480" s="13" t="str">
        <f>Raw_Data!B2480</f>
        <v>Manish Kumar</v>
      </c>
      <c r="C2480" s="13" t="str">
        <f>Raw_Data!C2480</f>
        <v>Sales</v>
      </c>
      <c r="D2480" s="13" t="str">
        <f>Raw_Data!D2480</f>
        <v>Sales Executive</v>
      </c>
      <c r="E2480" s="13" t="str">
        <f>Raw_Data!E2480</f>
        <v>Durgapur</v>
      </c>
      <c r="F2480" s="13" t="str">
        <f>Raw_Data!F2480</f>
        <v>Sourav Das</v>
      </c>
      <c r="G2480" s="14">
        <f>DATE(VALUE(RIGHT(Raw_Data!G2480,4)),VALUE(MID(Raw_Data!G2480,4,2)),VALUE(LEFT(Raw_Data!G2480,2)))</f>
        <v>46256</v>
      </c>
      <c r="H2480" s="13" t="str">
        <f t="shared" si="152"/>
        <v>Aug-2026</v>
      </c>
      <c r="I2480" s="13" t="str">
        <f t="shared" si="153"/>
        <v>Sat</v>
      </c>
      <c r="J2480" s="13" t="str">
        <f>Raw_Data!H2480</f>
        <v>Late</v>
      </c>
      <c r="K2480" s="15">
        <f>IF(Raw_Data!I2480="","",TIMEVALUE(Raw_Data!I2480))</f>
        <v>0.46597222222222223</v>
      </c>
      <c r="L2480" s="15">
        <f>IF(Raw_Data!J2480="","",TIMEVALUE(Raw_Data!J2480))</f>
        <v>0.83194444444444449</v>
      </c>
      <c r="M2480" s="13">
        <f>Raw_Data!K2480</f>
        <v>8.7899999999999991</v>
      </c>
      <c r="N2480" s="13">
        <f>Raw_Data!L2480</f>
        <v>17</v>
      </c>
      <c r="O2480" s="13">
        <f>Raw_Data!M2480</f>
        <v>12</v>
      </c>
      <c r="P2480" s="13">
        <f t="shared" si="154"/>
        <v>5</v>
      </c>
      <c r="Q2480" s="13">
        <f>Raw_Data!O2480</f>
        <v>17</v>
      </c>
      <c r="R2480" s="16">
        <f t="shared" si="155"/>
        <v>70.588235294117652</v>
      </c>
      <c r="S2480" s="16">
        <f>Raw_Data!Q2480</f>
        <v>70.599999999999994</v>
      </c>
      <c r="T2480" s="17">
        <f>Raw_Data!R2480</f>
        <v>0.79</v>
      </c>
      <c r="U2480" s="13" t="str">
        <f>Raw_Data!S2480</f>
        <v>Low</v>
      </c>
      <c r="V2480" s="13" t="str">
        <f>Raw_Data!T2480</f>
        <v>Pending</v>
      </c>
    </row>
    <row r="2481" spans="1:22" x14ac:dyDescent="0.3">
      <c r="A2481" s="13" t="str">
        <f>Raw_Data!A2481</f>
        <v>EMP020</v>
      </c>
      <c r="B2481" s="13" t="str">
        <f>Raw_Data!B2481</f>
        <v>Riya Chatterjee</v>
      </c>
      <c r="C2481" s="13" t="str">
        <f>Raw_Data!C2481</f>
        <v>Customer Support</v>
      </c>
      <c r="D2481" s="13" t="str">
        <f>Raw_Data!D2481</f>
        <v>Support Executive</v>
      </c>
      <c r="E2481" s="13" t="str">
        <f>Raw_Data!E2481</f>
        <v>Durgapur</v>
      </c>
      <c r="F2481" s="13" t="str">
        <f>Raw_Data!F2481</f>
        <v>Ritu Ghosh</v>
      </c>
      <c r="G2481" s="14">
        <f>DATE(VALUE(RIGHT(Raw_Data!G2481,4)),VALUE(MID(Raw_Data!G2481,4,2)),VALUE(LEFT(Raw_Data!G2481,2)))</f>
        <v>46256</v>
      </c>
      <c r="H2481" s="13" t="str">
        <f t="shared" si="152"/>
        <v>Aug-2026</v>
      </c>
      <c r="I2481" s="13" t="str">
        <f t="shared" si="153"/>
        <v>Sat</v>
      </c>
      <c r="J2481" s="13" t="str">
        <f>Raw_Data!H2481</f>
        <v>Present</v>
      </c>
      <c r="K2481" s="15">
        <f>IF(Raw_Data!I2481="","",TIMEVALUE(Raw_Data!I2481))</f>
        <v>0.37569444444444444</v>
      </c>
      <c r="L2481" s="15">
        <f>IF(Raw_Data!J2481="","",TIMEVALUE(Raw_Data!J2481))</f>
        <v>0.7368055555555556</v>
      </c>
      <c r="M2481" s="13">
        <f>Raw_Data!K2481</f>
        <v>8.67</v>
      </c>
      <c r="N2481" s="13">
        <f>Raw_Data!L2481</f>
        <v>28</v>
      </c>
      <c r="O2481" s="13">
        <f>Raw_Data!M2481</f>
        <v>24</v>
      </c>
      <c r="P2481" s="13">
        <f t="shared" si="154"/>
        <v>4</v>
      </c>
      <c r="Q2481" s="13">
        <f>Raw_Data!O2481</f>
        <v>28</v>
      </c>
      <c r="R2481" s="16">
        <f t="shared" si="155"/>
        <v>85.714285714285708</v>
      </c>
      <c r="S2481" s="16">
        <f>Raw_Data!Q2481</f>
        <v>85.7</v>
      </c>
      <c r="T2481" s="17">
        <f>Raw_Data!R2481</f>
        <v>0.67</v>
      </c>
      <c r="U2481" s="13" t="str">
        <f>Raw_Data!S2481</f>
        <v>Medium</v>
      </c>
      <c r="V2481" s="13" t="str">
        <f>Raw_Data!T2481</f>
        <v>Pending</v>
      </c>
    </row>
    <row r="2482" spans="1:22" x14ac:dyDescent="0.3">
      <c r="A2482" s="13" t="str">
        <f>Raw_Data!A2482</f>
        <v>EMP001</v>
      </c>
      <c r="B2482" s="13" t="str">
        <f>Raw_Data!B2482</f>
        <v>Aarav Sharma</v>
      </c>
      <c r="C2482" s="13" t="str">
        <f>Raw_Data!C2482</f>
        <v>Operations</v>
      </c>
      <c r="D2482" s="13" t="str">
        <f>Raw_Data!D2482</f>
        <v>MIS Executive</v>
      </c>
      <c r="E2482" s="13" t="str">
        <f>Raw_Data!E2482</f>
        <v>Kolkata</v>
      </c>
      <c r="F2482" s="13" t="str">
        <f>Raw_Data!F2482</f>
        <v>Amit Roy</v>
      </c>
      <c r="G2482" s="14">
        <f>DATE(VALUE(RIGHT(Raw_Data!G2482,4)),VALUE(MID(Raw_Data!G2482,4,2)),VALUE(LEFT(Raw_Data!G2482,2)))</f>
        <v>46258</v>
      </c>
      <c r="H2482" s="13" t="str">
        <f t="shared" si="152"/>
        <v>Aug-2026</v>
      </c>
      <c r="I2482" s="13" t="str">
        <f t="shared" si="153"/>
        <v>Mon</v>
      </c>
      <c r="J2482" s="13" t="str">
        <f>Raw_Data!H2482</f>
        <v>Present</v>
      </c>
      <c r="K2482" s="15">
        <f>IF(Raw_Data!I2482="","",TIMEVALUE(Raw_Data!I2482))</f>
        <v>0.41805555555555557</v>
      </c>
      <c r="L2482" s="15">
        <f>IF(Raw_Data!J2482="","",TIMEVALUE(Raw_Data!J2482))</f>
        <v>0.77847222222222223</v>
      </c>
      <c r="M2482" s="13">
        <f>Raw_Data!K2482</f>
        <v>8.66</v>
      </c>
      <c r="N2482" s="13">
        <f>Raw_Data!L2482</f>
        <v>24</v>
      </c>
      <c r="O2482" s="13">
        <f>Raw_Data!M2482</f>
        <v>17</v>
      </c>
      <c r="P2482" s="13">
        <f t="shared" si="154"/>
        <v>7</v>
      </c>
      <c r="Q2482" s="13">
        <f>Raw_Data!O2482</f>
        <v>24</v>
      </c>
      <c r="R2482" s="16">
        <f t="shared" si="155"/>
        <v>70.833333333333343</v>
      </c>
      <c r="S2482" s="16">
        <f>Raw_Data!Q2482</f>
        <v>70.8</v>
      </c>
      <c r="T2482" s="17">
        <f>Raw_Data!R2482</f>
        <v>0.66</v>
      </c>
      <c r="U2482" s="13" t="str">
        <f>Raw_Data!S2482</f>
        <v>Medium</v>
      </c>
      <c r="V2482" s="13" t="str">
        <f>Raw_Data!T2482</f>
        <v>Pending</v>
      </c>
    </row>
    <row r="2483" spans="1:22" x14ac:dyDescent="0.3">
      <c r="A2483" s="13" t="str">
        <f>Raw_Data!A2483</f>
        <v>EMP002</v>
      </c>
      <c r="B2483" s="13" t="str">
        <f>Raw_Data!B2483</f>
        <v>Priya Singh</v>
      </c>
      <c r="C2483" s="13" t="str">
        <f>Raw_Data!C2483</f>
        <v>Operations</v>
      </c>
      <c r="D2483" s="13" t="str">
        <f>Raw_Data!D2483</f>
        <v>Process Executive</v>
      </c>
      <c r="E2483" s="13" t="str">
        <f>Raw_Data!E2483</f>
        <v>Kolkata</v>
      </c>
      <c r="F2483" s="13" t="str">
        <f>Raw_Data!F2483</f>
        <v>Amit Roy</v>
      </c>
      <c r="G2483" s="14">
        <f>DATE(VALUE(RIGHT(Raw_Data!G2483,4)),VALUE(MID(Raw_Data!G2483,4,2)),VALUE(LEFT(Raw_Data!G2483,2)))</f>
        <v>46258</v>
      </c>
      <c r="H2483" s="13" t="str">
        <f t="shared" si="152"/>
        <v>Aug-2026</v>
      </c>
      <c r="I2483" s="13" t="str">
        <f t="shared" si="153"/>
        <v>Mon</v>
      </c>
      <c r="J2483" s="13" t="str">
        <f>Raw_Data!H2483</f>
        <v>Present</v>
      </c>
      <c r="K2483" s="15">
        <f>IF(Raw_Data!I2483="","",TIMEVALUE(Raw_Data!I2483))</f>
        <v>0.37708333333333333</v>
      </c>
      <c r="L2483" s="15">
        <f>IF(Raw_Data!J2483="","",TIMEVALUE(Raw_Data!J2483))</f>
        <v>0.69791666666666663</v>
      </c>
      <c r="M2483" s="13">
        <f>Raw_Data!K2483</f>
        <v>7.7</v>
      </c>
      <c r="N2483" s="13">
        <f>Raw_Data!L2483</f>
        <v>29</v>
      </c>
      <c r="O2483" s="13">
        <f>Raw_Data!M2483</f>
        <v>28</v>
      </c>
      <c r="P2483" s="13">
        <f t="shared" si="154"/>
        <v>1</v>
      </c>
      <c r="Q2483" s="13">
        <f>Raw_Data!O2483</f>
        <v>29</v>
      </c>
      <c r="R2483" s="16">
        <f t="shared" si="155"/>
        <v>96.551724137931032</v>
      </c>
      <c r="S2483" s="16">
        <f>Raw_Data!Q2483</f>
        <v>96.6</v>
      </c>
      <c r="T2483" s="17">
        <f>Raw_Data!R2483</f>
        <v>0</v>
      </c>
      <c r="U2483" s="13" t="str">
        <f>Raw_Data!S2483</f>
        <v>Medium</v>
      </c>
      <c r="V2483" s="13" t="str">
        <f>Raw_Data!T2483</f>
        <v>In Progress</v>
      </c>
    </row>
    <row r="2484" spans="1:22" x14ac:dyDescent="0.3">
      <c r="A2484" s="13" t="str">
        <f>Raw_Data!A2484</f>
        <v>EMP003</v>
      </c>
      <c r="B2484" s="13" t="str">
        <f>Raw_Data!B2484</f>
        <v>Rahul Verma</v>
      </c>
      <c r="C2484" s="13" t="str">
        <f>Raw_Data!C2484</f>
        <v>Operations</v>
      </c>
      <c r="D2484" s="13" t="str">
        <f>Raw_Data!D2484</f>
        <v>Process Executive</v>
      </c>
      <c r="E2484" s="13" t="str">
        <f>Raw_Data!E2484</f>
        <v>Kolkata</v>
      </c>
      <c r="F2484" s="13" t="str">
        <f>Raw_Data!F2484</f>
        <v>Amit Roy</v>
      </c>
      <c r="G2484" s="14">
        <f>DATE(VALUE(RIGHT(Raw_Data!G2484,4)),VALUE(MID(Raw_Data!G2484,4,2)),VALUE(LEFT(Raw_Data!G2484,2)))</f>
        <v>46258</v>
      </c>
      <c r="H2484" s="13" t="str">
        <f t="shared" si="152"/>
        <v>Aug-2026</v>
      </c>
      <c r="I2484" s="13" t="str">
        <f t="shared" si="153"/>
        <v>Mon</v>
      </c>
      <c r="J2484" s="13" t="str">
        <f>Raw_Data!H2484</f>
        <v>Present</v>
      </c>
      <c r="K2484" s="15">
        <f>IF(Raw_Data!I2484="","",TIMEVALUE(Raw_Data!I2484))</f>
        <v>0.37569444444444444</v>
      </c>
      <c r="L2484" s="15">
        <f>IF(Raw_Data!J2484="","",TIMEVALUE(Raw_Data!J2484))</f>
        <v>0.68680555555555556</v>
      </c>
      <c r="M2484" s="13">
        <f>Raw_Data!K2484</f>
        <v>7.48</v>
      </c>
      <c r="N2484" s="13">
        <f>Raw_Data!L2484</f>
        <v>29</v>
      </c>
      <c r="O2484" s="13">
        <f>Raw_Data!M2484</f>
        <v>28</v>
      </c>
      <c r="P2484" s="13">
        <f t="shared" si="154"/>
        <v>1</v>
      </c>
      <c r="Q2484" s="13">
        <f>Raw_Data!O2484</f>
        <v>29</v>
      </c>
      <c r="R2484" s="16">
        <f t="shared" si="155"/>
        <v>96.551724137931032</v>
      </c>
      <c r="S2484" s="16">
        <f>Raw_Data!Q2484</f>
        <v>96.6</v>
      </c>
      <c r="T2484" s="17">
        <f>Raw_Data!R2484</f>
        <v>0</v>
      </c>
      <c r="U2484" s="13" t="str">
        <f>Raw_Data!S2484</f>
        <v>Medium</v>
      </c>
      <c r="V2484" s="13" t="str">
        <f>Raw_Data!T2484</f>
        <v>In Progress</v>
      </c>
    </row>
    <row r="2485" spans="1:22" x14ac:dyDescent="0.3">
      <c r="A2485" s="13" t="str">
        <f>Raw_Data!A2485</f>
        <v>EMP004</v>
      </c>
      <c r="B2485" s="13" t="str">
        <f>Raw_Data!B2485</f>
        <v>Sneha Das</v>
      </c>
      <c r="C2485" s="13" t="str">
        <f>Raw_Data!C2485</f>
        <v>Operations</v>
      </c>
      <c r="D2485" s="13" t="str">
        <f>Raw_Data!D2485</f>
        <v>Senior Executive</v>
      </c>
      <c r="E2485" s="13" t="str">
        <f>Raw_Data!E2485</f>
        <v>Kolkata</v>
      </c>
      <c r="F2485" s="13" t="str">
        <f>Raw_Data!F2485</f>
        <v>Amit Roy</v>
      </c>
      <c r="G2485" s="14">
        <f>DATE(VALUE(RIGHT(Raw_Data!G2485,4)),VALUE(MID(Raw_Data!G2485,4,2)),VALUE(LEFT(Raw_Data!G2485,2)))</f>
        <v>46258</v>
      </c>
      <c r="H2485" s="13" t="str">
        <f t="shared" si="152"/>
        <v>Aug-2026</v>
      </c>
      <c r="I2485" s="13" t="str">
        <f t="shared" si="153"/>
        <v>Mon</v>
      </c>
      <c r="J2485" s="13" t="str">
        <f>Raw_Data!H2485</f>
        <v>Present</v>
      </c>
      <c r="K2485" s="15">
        <f>IF(Raw_Data!I2485="","",TIMEVALUE(Raw_Data!I2485))</f>
        <v>0.42499999999999999</v>
      </c>
      <c r="L2485" s="15">
        <f>IF(Raw_Data!J2485="","",TIMEVALUE(Raw_Data!J2485))</f>
        <v>0.73541666666666672</v>
      </c>
      <c r="M2485" s="13">
        <f>Raw_Data!K2485</f>
        <v>7.45</v>
      </c>
      <c r="N2485" s="13">
        <f>Raw_Data!L2485</f>
        <v>25</v>
      </c>
      <c r="O2485" s="13">
        <f>Raw_Data!M2485</f>
        <v>23</v>
      </c>
      <c r="P2485" s="13">
        <f t="shared" si="154"/>
        <v>2</v>
      </c>
      <c r="Q2485" s="13">
        <f>Raw_Data!O2485</f>
        <v>25</v>
      </c>
      <c r="R2485" s="16">
        <f t="shared" si="155"/>
        <v>92</v>
      </c>
      <c r="S2485" s="16">
        <f>Raw_Data!Q2485</f>
        <v>92</v>
      </c>
      <c r="T2485" s="17">
        <f>Raw_Data!R2485</f>
        <v>0</v>
      </c>
      <c r="U2485" s="13" t="str">
        <f>Raw_Data!S2485</f>
        <v>Low</v>
      </c>
      <c r="V2485" s="13" t="str">
        <f>Raw_Data!T2485</f>
        <v>In Progress</v>
      </c>
    </row>
    <row r="2486" spans="1:22" x14ac:dyDescent="0.3">
      <c r="A2486" s="13" t="str">
        <f>Raw_Data!A2486</f>
        <v>EMP005</v>
      </c>
      <c r="B2486" s="13" t="str">
        <f>Raw_Data!B2486</f>
        <v>Vikram Patel</v>
      </c>
      <c r="C2486" s="13" t="str">
        <f>Raw_Data!C2486</f>
        <v>Operations</v>
      </c>
      <c r="D2486" s="13" t="str">
        <f>Raw_Data!D2486</f>
        <v>Process Executive</v>
      </c>
      <c r="E2486" s="13" t="str">
        <f>Raw_Data!E2486</f>
        <v>Kolkata</v>
      </c>
      <c r="F2486" s="13" t="str">
        <f>Raw_Data!F2486</f>
        <v>Amit Roy</v>
      </c>
      <c r="G2486" s="14">
        <f>DATE(VALUE(RIGHT(Raw_Data!G2486,4)),VALUE(MID(Raw_Data!G2486,4,2)),VALUE(LEFT(Raw_Data!G2486,2)))</f>
        <v>46258</v>
      </c>
      <c r="H2486" s="13" t="str">
        <f t="shared" si="152"/>
        <v>Aug-2026</v>
      </c>
      <c r="I2486" s="13" t="str">
        <f t="shared" si="153"/>
        <v>Mon</v>
      </c>
      <c r="J2486" s="13" t="str">
        <f>Raw_Data!H2486</f>
        <v>Present</v>
      </c>
      <c r="K2486" s="15">
        <f>IF(Raw_Data!I2486="","",TIMEVALUE(Raw_Data!I2486))</f>
        <v>0.38611111111111113</v>
      </c>
      <c r="L2486" s="15">
        <f>IF(Raw_Data!J2486="","",TIMEVALUE(Raw_Data!J2486))</f>
        <v>0.76180555555555551</v>
      </c>
      <c r="M2486" s="13">
        <f>Raw_Data!K2486</f>
        <v>9.02</v>
      </c>
      <c r="N2486" s="13">
        <f>Raw_Data!L2486</f>
        <v>23</v>
      </c>
      <c r="O2486" s="13">
        <f>Raw_Data!M2486</f>
        <v>23</v>
      </c>
      <c r="P2486" s="13">
        <f t="shared" si="154"/>
        <v>0</v>
      </c>
      <c r="Q2486" s="13">
        <f>Raw_Data!O2486</f>
        <v>23</v>
      </c>
      <c r="R2486" s="16">
        <f t="shared" si="155"/>
        <v>100</v>
      </c>
      <c r="S2486" s="16">
        <f>Raw_Data!Q2486</f>
        <v>100</v>
      </c>
      <c r="T2486" s="17">
        <f>Raw_Data!R2486</f>
        <v>1.02</v>
      </c>
      <c r="U2486" s="13" t="str">
        <f>Raw_Data!S2486</f>
        <v>Low</v>
      </c>
      <c r="V2486" s="13" t="str">
        <f>Raw_Data!T2486</f>
        <v>Closed</v>
      </c>
    </row>
    <row r="2487" spans="1:22" x14ac:dyDescent="0.3">
      <c r="A2487" s="13" t="str">
        <f>Raw_Data!A2487</f>
        <v>EMP006</v>
      </c>
      <c r="B2487" s="13" t="str">
        <f>Raw_Data!B2487</f>
        <v>Ananya Gupta</v>
      </c>
      <c r="C2487" s="13" t="str">
        <f>Raw_Data!C2487</f>
        <v>Finance</v>
      </c>
      <c r="D2487" s="13" t="str">
        <f>Raw_Data!D2487</f>
        <v>Finance Executive</v>
      </c>
      <c r="E2487" s="13" t="str">
        <f>Raw_Data!E2487</f>
        <v>Kolkata</v>
      </c>
      <c r="F2487" s="13" t="str">
        <f>Raw_Data!F2487</f>
        <v>Neha Sen</v>
      </c>
      <c r="G2487" s="14">
        <f>DATE(VALUE(RIGHT(Raw_Data!G2487,4)),VALUE(MID(Raw_Data!G2487,4,2)),VALUE(LEFT(Raw_Data!G2487,2)))</f>
        <v>46258</v>
      </c>
      <c r="H2487" s="13" t="str">
        <f t="shared" si="152"/>
        <v>Aug-2026</v>
      </c>
      <c r="I2487" s="13" t="str">
        <f t="shared" si="153"/>
        <v>Mon</v>
      </c>
      <c r="J2487" s="13" t="str">
        <f>Raw_Data!H2487</f>
        <v>Present</v>
      </c>
      <c r="K2487" s="15">
        <f>IF(Raw_Data!I2487="","",TIMEVALUE(Raw_Data!I2487))</f>
        <v>0.37569444444444444</v>
      </c>
      <c r="L2487" s="15">
        <f>IF(Raw_Data!J2487="","",TIMEVALUE(Raw_Data!J2487))</f>
        <v>0.70486111111111116</v>
      </c>
      <c r="M2487" s="13">
        <f>Raw_Data!K2487</f>
        <v>7.9</v>
      </c>
      <c r="N2487" s="13">
        <f>Raw_Data!L2487</f>
        <v>17</v>
      </c>
      <c r="O2487" s="13">
        <f>Raw_Data!M2487</f>
        <v>13</v>
      </c>
      <c r="P2487" s="13">
        <f t="shared" si="154"/>
        <v>4</v>
      </c>
      <c r="Q2487" s="13">
        <f>Raw_Data!O2487</f>
        <v>17</v>
      </c>
      <c r="R2487" s="16">
        <f t="shared" si="155"/>
        <v>76.470588235294116</v>
      </c>
      <c r="S2487" s="16">
        <f>Raw_Data!Q2487</f>
        <v>76.5</v>
      </c>
      <c r="T2487" s="17">
        <f>Raw_Data!R2487</f>
        <v>0</v>
      </c>
      <c r="U2487" s="13" t="str">
        <f>Raw_Data!S2487</f>
        <v>Low</v>
      </c>
      <c r="V2487" s="13" t="str">
        <f>Raw_Data!T2487</f>
        <v>Pending</v>
      </c>
    </row>
    <row r="2488" spans="1:22" x14ac:dyDescent="0.3">
      <c r="A2488" s="13" t="str">
        <f>Raw_Data!A2488</f>
        <v>EMP007</v>
      </c>
      <c r="B2488" s="13" t="str">
        <f>Raw_Data!B2488</f>
        <v>Rohan Mehta</v>
      </c>
      <c r="C2488" s="13" t="str">
        <f>Raw_Data!C2488</f>
        <v>Finance</v>
      </c>
      <c r="D2488" s="13" t="str">
        <f>Raw_Data!D2488</f>
        <v>Accounts Executive</v>
      </c>
      <c r="E2488" s="13" t="str">
        <f>Raw_Data!E2488</f>
        <v>Kolkata</v>
      </c>
      <c r="F2488" s="13" t="str">
        <f>Raw_Data!F2488</f>
        <v>Neha Sen</v>
      </c>
      <c r="G2488" s="14">
        <f>DATE(VALUE(RIGHT(Raw_Data!G2488,4)),VALUE(MID(Raw_Data!G2488,4,2)),VALUE(LEFT(Raw_Data!G2488,2)))</f>
        <v>46258</v>
      </c>
      <c r="H2488" s="13" t="str">
        <f t="shared" si="152"/>
        <v>Aug-2026</v>
      </c>
      <c r="I2488" s="13" t="str">
        <f t="shared" si="153"/>
        <v>Mon</v>
      </c>
      <c r="J2488" s="13" t="str">
        <f>Raw_Data!H2488</f>
        <v>Present</v>
      </c>
      <c r="K2488" s="15">
        <f>IF(Raw_Data!I2488="","",TIMEVALUE(Raw_Data!I2488))</f>
        <v>0.38611111111111113</v>
      </c>
      <c r="L2488" s="15">
        <f>IF(Raw_Data!J2488="","",TIMEVALUE(Raw_Data!J2488))</f>
        <v>0.69652777777777775</v>
      </c>
      <c r="M2488" s="13">
        <f>Raw_Data!K2488</f>
        <v>7.45</v>
      </c>
      <c r="N2488" s="13">
        <f>Raw_Data!L2488</f>
        <v>20</v>
      </c>
      <c r="O2488" s="13">
        <f>Raw_Data!M2488</f>
        <v>19</v>
      </c>
      <c r="P2488" s="13">
        <f t="shared" si="154"/>
        <v>1</v>
      </c>
      <c r="Q2488" s="13">
        <f>Raw_Data!O2488</f>
        <v>20</v>
      </c>
      <c r="R2488" s="16">
        <f t="shared" si="155"/>
        <v>95</v>
      </c>
      <c r="S2488" s="16">
        <f>Raw_Data!Q2488</f>
        <v>95</v>
      </c>
      <c r="T2488" s="17">
        <f>Raw_Data!R2488</f>
        <v>0</v>
      </c>
      <c r="U2488" s="13" t="str">
        <f>Raw_Data!S2488</f>
        <v>Low</v>
      </c>
      <c r="V2488" s="13" t="str">
        <f>Raw_Data!T2488</f>
        <v>In Progress</v>
      </c>
    </row>
    <row r="2489" spans="1:22" x14ac:dyDescent="0.3">
      <c r="A2489" s="13" t="str">
        <f>Raw_Data!A2489</f>
        <v>EMP008</v>
      </c>
      <c r="B2489" s="13" t="str">
        <f>Raw_Data!B2489</f>
        <v>Ishita Roy</v>
      </c>
      <c r="C2489" s="13" t="str">
        <f>Raw_Data!C2489</f>
        <v>Finance</v>
      </c>
      <c r="D2489" s="13" t="str">
        <f>Raw_Data!D2489</f>
        <v>Finance Executive</v>
      </c>
      <c r="E2489" s="13" t="str">
        <f>Raw_Data!E2489</f>
        <v>Kolkata</v>
      </c>
      <c r="F2489" s="13" t="str">
        <f>Raw_Data!F2489</f>
        <v>Neha Sen</v>
      </c>
      <c r="G2489" s="14">
        <f>DATE(VALUE(RIGHT(Raw_Data!G2489,4)),VALUE(MID(Raw_Data!G2489,4,2)),VALUE(LEFT(Raw_Data!G2489,2)))</f>
        <v>46258</v>
      </c>
      <c r="H2489" s="13" t="str">
        <f t="shared" si="152"/>
        <v>Aug-2026</v>
      </c>
      <c r="I2489" s="13" t="str">
        <f t="shared" si="153"/>
        <v>Mon</v>
      </c>
      <c r="J2489" s="13" t="str">
        <f>Raw_Data!H2489</f>
        <v>Present</v>
      </c>
      <c r="K2489" s="15">
        <f>IF(Raw_Data!I2489="","",TIMEVALUE(Raw_Data!I2489))</f>
        <v>0.375</v>
      </c>
      <c r="L2489" s="15">
        <f>IF(Raw_Data!J2489="","",TIMEVALUE(Raw_Data!J2489))</f>
        <v>0.75416666666666665</v>
      </c>
      <c r="M2489" s="13">
        <f>Raw_Data!K2489</f>
        <v>9.1</v>
      </c>
      <c r="N2489" s="13">
        <f>Raw_Data!L2489</f>
        <v>13</v>
      </c>
      <c r="O2489" s="13">
        <f>Raw_Data!M2489</f>
        <v>9</v>
      </c>
      <c r="P2489" s="13">
        <f t="shared" si="154"/>
        <v>4</v>
      </c>
      <c r="Q2489" s="13">
        <f>Raw_Data!O2489</f>
        <v>13</v>
      </c>
      <c r="R2489" s="16">
        <f t="shared" si="155"/>
        <v>69.230769230769226</v>
      </c>
      <c r="S2489" s="16">
        <f>Raw_Data!Q2489</f>
        <v>69.2</v>
      </c>
      <c r="T2489" s="17">
        <f>Raw_Data!R2489</f>
        <v>1.1000000000000001</v>
      </c>
      <c r="U2489" s="13" t="str">
        <f>Raw_Data!S2489</f>
        <v>Low</v>
      </c>
      <c r="V2489" s="13" t="str">
        <f>Raw_Data!T2489</f>
        <v>Pending</v>
      </c>
    </row>
    <row r="2490" spans="1:22" x14ac:dyDescent="0.3">
      <c r="A2490" s="13" t="str">
        <f>Raw_Data!A2490</f>
        <v>EMP009</v>
      </c>
      <c r="B2490" s="13" t="str">
        <f>Raw_Data!B2490</f>
        <v>Arjun Nair</v>
      </c>
      <c r="C2490" s="13" t="str">
        <f>Raw_Data!C2490</f>
        <v>Sales</v>
      </c>
      <c r="D2490" s="13" t="str">
        <f>Raw_Data!D2490</f>
        <v>Sales Executive</v>
      </c>
      <c r="E2490" s="13" t="str">
        <f>Raw_Data!E2490</f>
        <v>Kolkata</v>
      </c>
      <c r="F2490" s="13" t="str">
        <f>Raw_Data!F2490</f>
        <v>Sourav Das</v>
      </c>
      <c r="G2490" s="14">
        <f>DATE(VALUE(RIGHT(Raw_Data!G2490,4)),VALUE(MID(Raw_Data!G2490,4,2)),VALUE(LEFT(Raw_Data!G2490,2)))</f>
        <v>46258</v>
      </c>
      <c r="H2490" s="13" t="str">
        <f t="shared" si="152"/>
        <v>Aug-2026</v>
      </c>
      <c r="I2490" s="13" t="str">
        <f t="shared" si="153"/>
        <v>Mon</v>
      </c>
      <c r="J2490" s="13" t="str">
        <f>Raw_Data!H2490</f>
        <v>Present</v>
      </c>
      <c r="K2490" s="15">
        <f>IF(Raw_Data!I2490="","",TIMEVALUE(Raw_Data!I2490))</f>
        <v>0.37777777777777777</v>
      </c>
      <c r="L2490" s="15">
        <f>IF(Raw_Data!J2490="","",TIMEVALUE(Raw_Data!J2490))</f>
        <v>0.69236111111111109</v>
      </c>
      <c r="M2490" s="13">
        <f>Raw_Data!K2490</f>
        <v>7.56</v>
      </c>
      <c r="N2490" s="13">
        <f>Raw_Data!L2490</f>
        <v>13</v>
      </c>
      <c r="O2490" s="13">
        <f>Raw_Data!M2490</f>
        <v>10</v>
      </c>
      <c r="P2490" s="13">
        <f t="shared" si="154"/>
        <v>3</v>
      </c>
      <c r="Q2490" s="13">
        <f>Raw_Data!O2490</f>
        <v>13</v>
      </c>
      <c r="R2490" s="16">
        <f t="shared" si="155"/>
        <v>76.923076923076934</v>
      </c>
      <c r="S2490" s="16">
        <f>Raw_Data!Q2490</f>
        <v>76.900000000000006</v>
      </c>
      <c r="T2490" s="17">
        <f>Raw_Data!R2490</f>
        <v>0</v>
      </c>
      <c r="U2490" s="13" t="str">
        <f>Raw_Data!S2490</f>
        <v>Low</v>
      </c>
      <c r="V2490" s="13" t="str">
        <f>Raw_Data!T2490</f>
        <v>In Progress</v>
      </c>
    </row>
    <row r="2491" spans="1:22" x14ac:dyDescent="0.3">
      <c r="A2491" s="13" t="str">
        <f>Raw_Data!A2491</f>
        <v>EMP010</v>
      </c>
      <c r="B2491" s="13" t="str">
        <f>Raw_Data!B2491</f>
        <v>Meera Kapoor</v>
      </c>
      <c r="C2491" s="13" t="str">
        <f>Raw_Data!C2491</f>
        <v>Sales</v>
      </c>
      <c r="D2491" s="13" t="str">
        <f>Raw_Data!D2491</f>
        <v>Sales Executive</v>
      </c>
      <c r="E2491" s="13" t="str">
        <f>Raw_Data!E2491</f>
        <v>Kolkata</v>
      </c>
      <c r="F2491" s="13" t="str">
        <f>Raw_Data!F2491</f>
        <v>Sourav Das</v>
      </c>
      <c r="G2491" s="14">
        <f>DATE(VALUE(RIGHT(Raw_Data!G2491,4)),VALUE(MID(Raw_Data!G2491,4,2)),VALUE(LEFT(Raw_Data!G2491,2)))</f>
        <v>46258</v>
      </c>
      <c r="H2491" s="13" t="str">
        <f t="shared" si="152"/>
        <v>Aug-2026</v>
      </c>
      <c r="I2491" s="13" t="str">
        <f t="shared" si="153"/>
        <v>Mon</v>
      </c>
      <c r="J2491" s="13" t="str">
        <f>Raw_Data!H2491</f>
        <v>Present</v>
      </c>
      <c r="K2491" s="15">
        <f>IF(Raw_Data!I2491="","",TIMEVALUE(Raw_Data!I2491))</f>
        <v>0.38263888888888886</v>
      </c>
      <c r="L2491" s="15">
        <f>IF(Raw_Data!J2491="","",TIMEVALUE(Raw_Data!J2491))</f>
        <v>0.78194444444444444</v>
      </c>
      <c r="M2491" s="13">
        <f>Raw_Data!K2491</f>
        <v>9.59</v>
      </c>
      <c r="N2491" s="13">
        <f>Raw_Data!L2491</f>
        <v>17</v>
      </c>
      <c r="O2491" s="13">
        <f>Raw_Data!M2491</f>
        <v>17</v>
      </c>
      <c r="P2491" s="13">
        <f t="shared" si="154"/>
        <v>0</v>
      </c>
      <c r="Q2491" s="13">
        <f>Raw_Data!O2491</f>
        <v>17</v>
      </c>
      <c r="R2491" s="16">
        <f t="shared" si="155"/>
        <v>100</v>
      </c>
      <c r="S2491" s="16">
        <f>Raw_Data!Q2491</f>
        <v>100</v>
      </c>
      <c r="T2491" s="17">
        <f>Raw_Data!R2491</f>
        <v>1.59</v>
      </c>
      <c r="U2491" s="13" t="str">
        <f>Raw_Data!S2491</f>
        <v>Low</v>
      </c>
      <c r="V2491" s="13" t="str">
        <f>Raw_Data!T2491</f>
        <v>Closed</v>
      </c>
    </row>
    <row r="2492" spans="1:22" x14ac:dyDescent="0.3">
      <c r="A2492" s="13" t="str">
        <f>Raw_Data!A2492</f>
        <v>EMP011</v>
      </c>
      <c r="B2492" s="13" t="str">
        <f>Raw_Data!B2492</f>
        <v>Karan Malhotra</v>
      </c>
      <c r="C2492" s="13" t="str">
        <f>Raw_Data!C2492</f>
        <v>Sales</v>
      </c>
      <c r="D2492" s="13" t="str">
        <f>Raw_Data!D2492</f>
        <v>Senior Executive</v>
      </c>
      <c r="E2492" s="13" t="str">
        <f>Raw_Data!E2492</f>
        <v>Kolkata</v>
      </c>
      <c r="F2492" s="13" t="str">
        <f>Raw_Data!F2492</f>
        <v>Sourav Das</v>
      </c>
      <c r="G2492" s="14">
        <f>DATE(VALUE(RIGHT(Raw_Data!G2492,4)),VALUE(MID(Raw_Data!G2492,4,2)),VALUE(LEFT(Raw_Data!G2492,2)))</f>
        <v>46258</v>
      </c>
      <c r="H2492" s="13" t="str">
        <f t="shared" si="152"/>
        <v>Aug-2026</v>
      </c>
      <c r="I2492" s="13" t="str">
        <f t="shared" si="153"/>
        <v>Mon</v>
      </c>
      <c r="J2492" s="13" t="str">
        <f>Raw_Data!H2492</f>
        <v>Present</v>
      </c>
      <c r="K2492" s="15">
        <f>IF(Raw_Data!I2492="","",TIMEVALUE(Raw_Data!I2492))</f>
        <v>0.37916666666666665</v>
      </c>
      <c r="L2492" s="15">
        <f>IF(Raw_Data!J2492="","",TIMEVALUE(Raw_Data!J2492))</f>
        <v>0.75069444444444444</v>
      </c>
      <c r="M2492" s="13">
        <f>Raw_Data!K2492</f>
        <v>8.92</v>
      </c>
      <c r="N2492" s="13">
        <f>Raw_Data!L2492</f>
        <v>23</v>
      </c>
      <c r="O2492" s="13">
        <f>Raw_Data!M2492</f>
        <v>21</v>
      </c>
      <c r="P2492" s="13">
        <f t="shared" si="154"/>
        <v>2</v>
      </c>
      <c r="Q2492" s="13">
        <f>Raw_Data!O2492</f>
        <v>23</v>
      </c>
      <c r="R2492" s="16">
        <f t="shared" si="155"/>
        <v>91.304347826086953</v>
      </c>
      <c r="S2492" s="16">
        <f>Raw_Data!Q2492</f>
        <v>91.3</v>
      </c>
      <c r="T2492" s="17">
        <f>Raw_Data!R2492</f>
        <v>0.92</v>
      </c>
      <c r="U2492" s="13" t="str">
        <f>Raw_Data!S2492</f>
        <v>Low</v>
      </c>
      <c r="V2492" s="13" t="str">
        <f>Raw_Data!T2492</f>
        <v>In Progress</v>
      </c>
    </row>
    <row r="2493" spans="1:22" x14ac:dyDescent="0.3">
      <c r="A2493" s="13" t="str">
        <f>Raw_Data!A2493</f>
        <v>EMP012</v>
      </c>
      <c r="B2493" s="13" t="str">
        <f>Raw_Data!B2493</f>
        <v>Tanya Bose</v>
      </c>
      <c r="C2493" s="13" t="str">
        <f>Raw_Data!C2493</f>
        <v>HR</v>
      </c>
      <c r="D2493" s="13" t="str">
        <f>Raw_Data!D2493</f>
        <v>HR Executive</v>
      </c>
      <c r="E2493" s="13" t="str">
        <f>Raw_Data!E2493</f>
        <v>Kolkata</v>
      </c>
      <c r="F2493" s="13" t="str">
        <f>Raw_Data!F2493</f>
        <v>Ritu Ghosh</v>
      </c>
      <c r="G2493" s="14">
        <f>DATE(VALUE(RIGHT(Raw_Data!G2493,4)),VALUE(MID(Raw_Data!G2493,4,2)),VALUE(LEFT(Raw_Data!G2493,2)))</f>
        <v>46258</v>
      </c>
      <c r="H2493" s="13" t="str">
        <f t="shared" si="152"/>
        <v>Aug-2026</v>
      </c>
      <c r="I2493" s="13" t="str">
        <f t="shared" si="153"/>
        <v>Mon</v>
      </c>
      <c r="J2493" s="13" t="str">
        <f>Raw_Data!H2493</f>
        <v>Present</v>
      </c>
      <c r="K2493" s="15">
        <f>IF(Raw_Data!I2493="","",TIMEVALUE(Raw_Data!I2493))</f>
        <v>0.41666666666666669</v>
      </c>
      <c r="L2493" s="15">
        <f>IF(Raw_Data!J2493="","",TIMEVALUE(Raw_Data!J2493))</f>
        <v>0.79374999999999996</v>
      </c>
      <c r="M2493" s="13">
        <f>Raw_Data!K2493</f>
        <v>9.06</v>
      </c>
      <c r="N2493" s="13">
        <f>Raw_Data!L2493</f>
        <v>12</v>
      </c>
      <c r="O2493" s="13">
        <f>Raw_Data!M2493</f>
        <v>9</v>
      </c>
      <c r="P2493" s="13">
        <f t="shared" si="154"/>
        <v>3</v>
      </c>
      <c r="Q2493" s="13">
        <f>Raw_Data!O2493</f>
        <v>12</v>
      </c>
      <c r="R2493" s="16">
        <f t="shared" si="155"/>
        <v>75</v>
      </c>
      <c r="S2493" s="16">
        <f>Raw_Data!Q2493</f>
        <v>75</v>
      </c>
      <c r="T2493" s="17">
        <f>Raw_Data!R2493</f>
        <v>1.06</v>
      </c>
      <c r="U2493" s="13" t="str">
        <f>Raw_Data!S2493</f>
        <v>Low</v>
      </c>
      <c r="V2493" s="13" t="str">
        <f>Raw_Data!T2493</f>
        <v>In Progress</v>
      </c>
    </row>
    <row r="2494" spans="1:22" x14ac:dyDescent="0.3">
      <c r="A2494" s="13" t="str">
        <f>Raw_Data!A2494</f>
        <v>EMP013</v>
      </c>
      <c r="B2494" s="13" t="str">
        <f>Raw_Data!B2494</f>
        <v>Aditya Jain</v>
      </c>
      <c r="C2494" s="13" t="str">
        <f>Raw_Data!C2494</f>
        <v>Customer Support</v>
      </c>
      <c r="D2494" s="13" t="str">
        <f>Raw_Data!D2494</f>
        <v>Support Executive</v>
      </c>
      <c r="E2494" s="13" t="str">
        <f>Raw_Data!E2494</f>
        <v>Kolkata</v>
      </c>
      <c r="F2494" s="13" t="str">
        <f>Raw_Data!F2494</f>
        <v>Ritu Ghosh</v>
      </c>
      <c r="G2494" s="14">
        <f>DATE(VALUE(RIGHT(Raw_Data!G2494,4)),VALUE(MID(Raw_Data!G2494,4,2)),VALUE(LEFT(Raw_Data!G2494,2)))</f>
        <v>46258</v>
      </c>
      <c r="H2494" s="13" t="str">
        <f t="shared" si="152"/>
        <v>Aug-2026</v>
      </c>
      <c r="I2494" s="13" t="str">
        <f t="shared" si="153"/>
        <v>Mon</v>
      </c>
      <c r="J2494" s="13" t="str">
        <f>Raw_Data!H2494</f>
        <v>Late</v>
      </c>
      <c r="K2494" s="15">
        <f>IF(Raw_Data!I2494="","",TIMEVALUE(Raw_Data!I2494))</f>
        <v>0.46527777777777779</v>
      </c>
      <c r="L2494" s="15">
        <f>IF(Raw_Data!J2494="","",TIMEVALUE(Raw_Data!J2494))</f>
        <v>0.81944444444444442</v>
      </c>
      <c r="M2494" s="13">
        <f>Raw_Data!K2494</f>
        <v>8.5</v>
      </c>
      <c r="N2494" s="13">
        <f>Raw_Data!L2494</f>
        <v>33</v>
      </c>
      <c r="O2494" s="13">
        <f>Raw_Data!M2494</f>
        <v>27</v>
      </c>
      <c r="P2494" s="13">
        <f t="shared" si="154"/>
        <v>6</v>
      </c>
      <c r="Q2494" s="13">
        <f>Raw_Data!O2494</f>
        <v>33</v>
      </c>
      <c r="R2494" s="16">
        <f t="shared" si="155"/>
        <v>81.818181818181827</v>
      </c>
      <c r="S2494" s="16">
        <f>Raw_Data!Q2494</f>
        <v>81.8</v>
      </c>
      <c r="T2494" s="17">
        <f>Raw_Data!R2494</f>
        <v>0.5</v>
      </c>
      <c r="U2494" s="13" t="str">
        <f>Raw_Data!S2494</f>
        <v>Medium</v>
      </c>
      <c r="V2494" s="13" t="str">
        <f>Raw_Data!T2494</f>
        <v>Pending</v>
      </c>
    </row>
    <row r="2495" spans="1:22" x14ac:dyDescent="0.3">
      <c r="A2495" s="13" t="str">
        <f>Raw_Data!A2495</f>
        <v>EMP014</v>
      </c>
      <c r="B2495" s="13" t="str">
        <f>Raw_Data!B2495</f>
        <v>Neha Agarwal</v>
      </c>
      <c r="C2495" s="13" t="str">
        <f>Raw_Data!C2495</f>
        <v>Customer Support</v>
      </c>
      <c r="D2495" s="13" t="str">
        <f>Raw_Data!D2495</f>
        <v>Support Executive</v>
      </c>
      <c r="E2495" s="13" t="str">
        <f>Raw_Data!E2495</f>
        <v>Kolkata</v>
      </c>
      <c r="F2495" s="13" t="str">
        <f>Raw_Data!F2495</f>
        <v>Ritu Ghosh</v>
      </c>
      <c r="G2495" s="14">
        <f>DATE(VALUE(RIGHT(Raw_Data!G2495,4)),VALUE(MID(Raw_Data!G2495,4,2)),VALUE(LEFT(Raw_Data!G2495,2)))</f>
        <v>46258</v>
      </c>
      <c r="H2495" s="13" t="str">
        <f t="shared" si="152"/>
        <v>Aug-2026</v>
      </c>
      <c r="I2495" s="13" t="str">
        <f t="shared" si="153"/>
        <v>Mon</v>
      </c>
      <c r="J2495" s="13" t="str">
        <f>Raw_Data!H2495</f>
        <v>Present</v>
      </c>
      <c r="K2495" s="15">
        <f>IF(Raw_Data!I2495="","",TIMEVALUE(Raw_Data!I2495))</f>
        <v>0.38055555555555554</v>
      </c>
      <c r="L2495" s="15">
        <f>IF(Raw_Data!J2495="","",TIMEVALUE(Raw_Data!J2495))</f>
        <v>0.77430555555555558</v>
      </c>
      <c r="M2495" s="13">
        <f>Raw_Data!K2495</f>
        <v>9.4600000000000009</v>
      </c>
      <c r="N2495" s="13">
        <f>Raw_Data!L2495</f>
        <v>34</v>
      </c>
      <c r="O2495" s="13">
        <f>Raw_Data!M2495</f>
        <v>24</v>
      </c>
      <c r="P2495" s="13">
        <f t="shared" si="154"/>
        <v>10</v>
      </c>
      <c r="Q2495" s="13">
        <f>Raw_Data!O2495</f>
        <v>34</v>
      </c>
      <c r="R2495" s="16">
        <f t="shared" si="155"/>
        <v>70.588235294117652</v>
      </c>
      <c r="S2495" s="16">
        <f>Raw_Data!Q2495</f>
        <v>70.599999999999994</v>
      </c>
      <c r="T2495" s="17">
        <f>Raw_Data!R2495</f>
        <v>1.46</v>
      </c>
      <c r="U2495" s="13" t="str">
        <f>Raw_Data!S2495</f>
        <v>Critical</v>
      </c>
      <c r="V2495" s="13" t="str">
        <f>Raw_Data!T2495</f>
        <v>Backlog</v>
      </c>
    </row>
    <row r="2496" spans="1:22" x14ac:dyDescent="0.3">
      <c r="A2496" s="13" t="str">
        <f>Raw_Data!A2496</f>
        <v>EMP015</v>
      </c>
      <c r="B2496" s="13" t="str">
        <f>Raw_Data!B2496</f>
        <v>Siddharth Roy</v>
      </c>
      <c r="C2496" s="13" t="str">
        <f>Raw_Data!C2496</f>
        <v>Customer Support</v>
      </c>
      <c r="D2496" s="13" t="str">
        <f>Raw_Data!D2496</f>
        <v>Senior Executive</v>
      </c>
      <c r="E2496" s="13" t="str">
        <f>Raw_Data!E2496</f>
        <v>Kolkata</v>
      </c>
      <c r="F2496" s="13" t="str">
        <f>Raw_Data!F2496</f>
        <v>Ritu Ghosh</v>
      </c>
      <c r="G2496" s="14">
        <f>DATE(VALUE(RIGHT(Raw_Data!G2496,4)),VALUE(MID(Raw_Data!G2496,4,2)),VALUE(LEFT(Raw_Data!G2496,2)))</f>
        <v>46258</v>
      </c>
      <c r="H2496" s="13" t="str">
        <f t="shared" si="152"/>
        <v>Aug-2026</v>
      </c>
      <c r="I2496" s="13" t="str">
        <f t="shared" si="153"/>
        <v>Mon</v>
      </c>
      <c r="J2496" s="13" t="str">
        <f>Raw_Data!H2496</f>
        <v>Late</v>
      </c>
      <c r="K2496" s="15">
        <f>IF(Raw_Data!I2496="","",TIMEVALUE(Raw_Data!I2496))</f>
        <v>0.41875000000000001</v>
      </c>
      <c r="L2496" s="15">
        <f>IF(Raw_Data!J2496="","",TIMEVALUE(Raw_Data!J2496))</f>
        <v>0.75486111111111109</v>
      </c>
      <c r="M2496" s="13">
        <f>Raw_Data!K2496</f>
        <v>8.07</v>
      </c>
      <c r="N2496" s="13">
        <f>Raw_Data!L2496</f>
        <v>22</v>
      </c>
      <c r="O2496" s="13">
        <f>Raw_Data!M2496</f>
        <v>16</v>
      </c>
      <c r="P2496" s="13">
        <f t="shared" si="154"/>
        <v>6</v>
      </c>
      <c r="Q2496" s="13">
        <f>Raw_Data!O2496</f>
        <v>22</v>
      </c>
      <c r="R2496" s="16">
        <f t="shared" si="155"/>
        <v>72.727272727272734</v>
      </c>
      <c r="S2496" s="16">
        <f>Raw_Data!Q2496</f>
        <v>72.7</v>
      </c>
      <c r="T2496" s="17">
        <f>Raw_Data!R2496</f>
        <v>7.0000000000000007E-2</v>
      </c>
      <c r="U2496" s="13" t="str">
        <f>Raw_Data!S2496</f>
        <v>Low</v>
      </c>
      <c r="V2496" s="13" t="str">
        <f>Raw_Data!T2496</f>
        <v>Pending</v>
      </c>
    </row>
    <row r="2497" spans="1:22" x14ac:dyDescent="0.3">
      <c r="A2497" s="13" t="str">
        <f>Raw_Data!A2497</f>
        <v>EMP016</v>
      </c>
      <c r="B2497" s="13" t="str">
        <f>Raw_Data!B2497</f>
        <v>Pooja Saha</v>
      </c>
      <c r="C2497" s="13" t="str">
        <f>Raw_Data!C2497</f>
        <v>Operations</v>
      </c>
      <c r="D2497" s="13" t="str">
        <f>Raw_Data!D2497</f>
        <v>Process Executive</v>
      </c>
      <c r="E2497" s="13" t="str">
        <f>Raw_Data!E2497</f>
        <v>Durgapur</v>
      </c>
      <c r="F2497" s="13" t="str">
        <f>Raw_Data!F2497</f>
        <v>Amit Roy</v>
      </c>
      <c r="G2497" s="14">
        <f>DATE(VALUE(RIGHT(Raw_Data!G2497,4)),VALUE(MID(Raw_Data!G2497,4,2)),VALUE(LEFT(Raw_Data!G2497,2)))</f>
        <v>46258</v>
      </c>
      <c r="H2497" s="13" t="str">
        <f t="shared" si="152"/>
        <v>Aug-2026</v>
      </c>
      <c r="I2497" s="13" t="str">
        <f t="shared" si="153"/>
        <v>Mon</v>
      </c>
      <c r="J2497" s="13" t="str">
        <f>Raw_Data!H2497</f>
        <v>Present</v>
      </c>
      <c r="K2497" s="15">
        <f>IF(Raw_Data!I2497="","",TIMEVALUE(Raw_Data!I2497))</f>
        <v>0.37847222222222221</v>
      </c>
      <c r="L2497" s="15">
        <f>IF(Raw_Data!J2497="","",TIMEVALUE(Raw_Data!J2497))</f>
        <v>0.73819444444444449</v>
      </c>
      <c r="M2497" s="13">
        <f>Raw_Data!K2497</f>
        <v>8.64</v>
      </c>
      <c r="N2497" s="13">
        <f>Raw_Data!L2497</f>
        <v>31</v>
      </c>
      <c r="O2497" s="13">
        <f>Raw_Data!M2497</f>
        <v>31</v>
      </c>
      <c r="P2497" s="13">
        <f t="shared" si="154"/>
        <v>0</v>
      </c>
      <c r="Q2497" s="13">
        <f>Raw_Data!O2497</f>
        <v>31</v>
      </c>
      <c r="R2497" s="16">
        <f t="shared" si="155"/>
        <v>100</v>
      </c>
      <c r="S2497" s="16">
        <f>Raw_Data!Q2497</f>
        <v>100</v>
      </c>
      <c r="T2497" s="17">
        <f>Raw_Data!R2497</f>
        <v>0.64</v>
      </c>
      <c r="U2497" s="13" t="str">
        <f>Raw_Data!S2497</f>
        <v>Low</v>
      </c>
      <c r="V2497" s="13" t="str">
        <f>Raw_Data!T2497</f>
        <v>Closed</v>
      </c>
    </row>
    <row r="2498" spans="1:22" x14ac:dyDescent="0.3">
      <c r="A2498" s="13" t="str">
        <f>Raw_Data!A2498</f>
        <v>EMP017</v>
      </c>
      <c r="B2498" s="13" t="str">
        <f>Raw_Data!B2498</f>
        <v>Abhishek Paul</v>
      </c>
      <c r="C2498" s="13" t="str">
        <f>Raw_Data!C2498</f>
        <v>Operations</v>
      </c>
      <c r="D2498" s="13" t="str">
        <f>Raw_Data!D2498</f>
        <v>Process Executive</v>
      </c>
      <c r="E2498" s="13" t="str">
        <f>Raw_Data!E2498</f>
        <v>Durgapur</v>
      </c>
      <c r="F2498" s="13" t="str">
        <f>Raw_Data!F2498</f>
        <v>Amit Roy</v>
      </c>
      <c r="G2498" s="14">
        <f>DATE(VALUE(RIGHT(Raw_Data!G2498,4)),VALUE(MID(Raw_Data!G2498,4,2)),VALUE(LEFT(Raw_Data!G2498,2)))</f>
        <v>46258</v>
      </c>
      <c r="H2498" s="13" t="str">
        <f t="shared" ref="H2498:H2561" si="156">TEXT(G2498,"mmm-yyyy")</f>
        <v>Aug-2026</v>
      </c>
      <c r="I2498" s="13" t="str">
        <f t="shared" ref="I2498:I2561" si="157">TEXT(G2498,"ddd")</f>
        <v>Mon</v>
      </c>
      <c r="J2498" s="13" t="str">
        <f>Raw_Data!H2498</f>
        <v>Present</v>
      </c>
      <c r="K2498" s="15">
        <f>IF(Raw_Data!I2498="","",TIMEVALUE(Raw_Data!I2498))</f>
        <v>0.3840277777777778</v>
      </c>
      <c r="L2498" s="15">
        <f>IF(Raw_Data!J2498="","",TIMEVALUE(Raw_Data!J2498))</f>
        <v>0.70694444444444449</v>
      </c>
      <c r="M2498" s="13">
        <f>Raw_Data!K2498</f>
        <v>7.75</v>
      </c>
      <c r="N2498" s="13">
        <f>Raw_Data!L2498</f>
        <v>27</v>
      </c>
      <c r="O2498" s="13">
        <f>Raw_Data!M2498</f>
        <v>20</v>
      </c>
      <c r="P2498" s="13">
        <f t="shared" ref="P2498:P2561" si="158">N2498-O2498</f>
        <v>7</v>
      </c>
      <c r="Q2498" s="13">
        <f>Raw_Data!O2498</f>
        <v>27</v>
      </c>
      <c r="R2498" s="16">
        <f t="shared" ref="R2498:R2561" si="159">IFERROR(O2498/N2498*100,0)</f>
        <v>74.074074074074076</v>
      </c>
      <c r="S2498" s="16">
        <f>Raw_Data!Q2498</f>
        <v>74.099999999999994</v>
      </c>
      <c r="T2498" s="17">
        <f>Raw_Data!R2498</f>
        <v>0</v>
      </c>
      <c r="U2498" s="13" t="str">
        <f>Raw_Data!S2498</f>
        <v>Low</v>
      </c>
      <c r="V2498" s="13" t="str">
        <f>Raw_Data!T2498</f>
        <v>Pending</v>
      </c>
    </row>
    <row r="2499" spans="1:22" x14ac:dyDescent="0.3">
      <c r="A2499" s="13" t="str">
        <f>Raw_Data!A2499</f>
        <v>EMP018</v>
      </c>
      <c r="B2499" s="13" t="str">
        <f>Raw_Data!B2499</f>
        <v>Nandini Ghosh</v>
      </c>
      <c r="C2499" s="13" t="str">
        <f>Raw_Data!C2499</f>
        <v>Finance</v>
      </c>
      <c r="D2499" s="13" t="str">
        <f>Raw_Data!D2499</f>
        <v>Finance Executive</v>
      </c>
      <c r="E2499" s="13" t="str">
        <f>Raw_Data!E2499</f>
        <v>Durgapur</v>
      </c>
      <c r="F2499" s="13" t="str">
        <f>Raw_Data!F2499</f>
        <v>Neha Sen</v>
      </c>
      <c r="G2499" s="14">
        <f>DATE(VALUE(RIGHT(Raw_Data!G2499,4)),VALUE(MID(Raw_Data!G2499,4,2)),VALUE(LEFT(Raw_Data!G2499,2)))</f>
        <v>46258</v>
      </c>
      <c r="H2499" s="13" t="str">
        <f t="shared" si="156"/>
        <v>Aug-2026</v>
      </c>
      <c r="I2499" s="13" t="str">
        <f t="shared" si="157"/>
        <v>Mon</v>
      </c>
      <c r="J2499" s="13" t="str">
        <f>Raw_Data!H2499</f>
        <v>Present</v>
      </c>
      <c r="K2499" s="15">
        <f>IF(Raw_Data!I2499="","",TIMEVALUE(Raw_Data!I2499))</f>
        <v>0.38194444444444442</v>
      </c>
      <c r="L2499" s="15">
        <f>IF(Raw_Data!J2499="","",TIMEVALUE(Raw_Data!J2499))</f>
        <v>0.71388888888888891</v>
      </c>
      <c r="M2499" s="13">
        <f>Raw_Data!K2499</f>
        <v>7.97</v>
      </c>
      <c r="N2499" s="13">
        <f>Raw_Data!L2499</f>
        <v>18</v>
      </c>
      <c r="O2499" s="13">
        <f>Raw_Data!M2499</f>
        <v>18</v>
      </c>
      <c r="P2499" s="13">
        <f t="shared" si="158"/>
        <v>0</v>
      </c>
      <c r="Q2499" s="13">
        <f>Raw_Data!O2499</f>
        <v>18</v>
      </c>
      <c r="R2499" s="16">
        <f t="shared" si="159"/>
        <v>100</v>
      </c>
      <c r="S2499" s="16">
        <f>Raw_Data!Q2499</f>
        <v>100</v>
      </c>
      <c r="T2499" s="17">
        <f>Raw_Data!R2499</f>
        <v>0</v>
      </c>
      <c r="U2499" s="13" t="str">
        <f>Raw_Data!S2499</f>
        <v>Low</v>
      </c>
      <c r="V2499" s="13" t="str">
        <f>Raw_Data!T2499</f>
        <v>Closed</v>
      </c>
    </row>
    <row r="2500" spans="1:22" x14ac:dyDescent="0.3">
      <c r="A2500" s="13" t="str">
        <f>Raw_Data!A2500</f>
        <v>EMP019</v>
      </c>
      <c r="B2500" s="13" t="str">
        <f>Raw_Data!B2500</f>
        <v>Manish Kumar</v>
      </c>
      <c r="C2500" s="13" t="str">
        <f>Raw_Data!C2500</f>
        <v>Sales</v>
      </c>
      <c r="D2500" s="13" t="str">
        <f>Raw_Data!D2500</f>
        <v>Sales Executive</v>
      </c>
      <c r="E2500" s="13" t="str">
        <f>Raw_Data!E2500</f>
        <v>Durgapur</v>
      </c>
      <c r="F2500" s="13" t="str">
        <f>Raw_Data!F2500</f>
        <v>Sourav Das</v>
      </c>
      <c r="G2500" s="14">
        <f>DATE(VALUE(RIGHT(Raw_Data!G2500,4)),VALUE(MID(Raw_Data!G2500,4,2)),VALUE(LEFT(Raw_Data!G2500,2)))</f>
        <v>46258</v>
      </c>
      <c r="H2500" s="13" t="str">
        <f t="shared" si="156"/>
        <v>Aug-2026</v>
      </c>
      <c r="I2500" s="13" t="str">
        <f t="shared" si="157"/>
        <v>Mon</v>
      </c>
      <c r="J2500" s="13" t="str">
        <f>Raw_Data!H2500</f>
        <v>Present</v>
      </c>
      <c r="K2500" s="15">
        <f>IF(Raw_Data!I2500="","",TIMEVALUE(Raw_Data!I2500))</f>
        <v>0.37986111111111109</v>
      </c>
      <c r="L2500" s="15">
        <f>IF(Raw_Data!J2500="","",TIMEVALUE(Raw_Data!J2500))</f>
        <v>0.74930555555555556</v>
      </c>
      <c r="M2500" s="13">
        <f>Raw_Data!K2500</f>
        <v>8.8800000000000008</v>
      </c>
      <c r="N2500" s="13">
        <f>Raw_Data!L2500</f>
        <v>19</v>
      </c>
      <c r="O2500" s="13">
        <f>Raw_Data!M2500</f>
        <v>19</v>
      </c>
      <c r="P2500" s="13">
        <f t="shared" si="158"/>
        <v>0</v>
      </c>
      <c r="Q2500" s="13">
        <f>Raw_Data!O2500</f>
        <v>19</v>
      </c>
      <c r="R2500" s="16">
        <f t="shared" si="159"/>
        <v>100</v>
      </c>
      <c r="S2500" s="16">
        <f>Raw_Data!Q2500</f>
        <v>100</v>
      </c>
      <c r="T2500" s="17">
        <f>Raw_Data!R2500</f>
        <v>0.88</v>
      </c>
      <c r="U2500" s="13" t="str">
        <f>Raw_Data!S2500</f>
        <v>Low</v>
      </c>
      <c r="V2500" s="13" t="str">
        <f>Raw_Data!T2500</f>
        <v>Closed</v>
      </c>
    </row>
    <row r="2501" spans="1:22" x14ac:dyDescent="0.3">
      <c r="A2501" s="13" t="str">
        <f>Raw_Data!A2501</f>
        <v>EMP020</v>
      </c>
      <c r="B2501" s="13" t="str">
        <f>Raw_Data!B2501</f>
        <v>Riya Chatterjee</v>
      </c>
      <c r="C2501" s="13" t="str">
        <f>Raw_Data!C2501</f>
        <v>Customer Support</v>
      </c>
      <c r="D2501" s="13" t="str">
        <f>Raw_Data!D2501</f>
        <v>Support Executive</v>
      </c>
      <c r="E2501" s="13" t="str">
        <f>Raw_Data!E2501</f>
        <v>Durgapur</v>
      </c>
      <c r="F2501" s="13" t="str">
        <f>Raw_Data!F2501</f>
        <v>Ritu Ghosh</v>
      </c>
      <c r="G2501" s="14">
        <f>DATE(VALUE(RIGHT(Raw_Data!G2501,4)),VALUE(MID(Raw_Data!G2501,4,2)),VALUE(LEFT(Raw_Data!G2501,2)))</f>
        <v>46258</v>
      </c>
      <c r="H2501" s="13" t="str">
        <f t="shared" si="156"/>
        <v>Aug-2026</v>
      </c>
      <c r="I2501" s="13" t="str">
        <f t="shared" si="157"/>
        <v>Mon</v>
      </c>
      <c r="J2501" s="13" t="str">
        <f>Raw_Data!H2501</f>
        <v>Present</v>
      </c>
      <c r="K2501" s="15">
        <f>IF(Raw_Data!I2501="","",TIMEVALUE(Raw_Data!I2501))</f>
        <v>0.37708333333333333</v>
      </c>
      <c r="L2501" s="15">
        <f>IF(Raw_Data!J2501="","",TIMEVALUE(Raw_Data!J2501))</f>
        <v>0.67847222222222225</v>
      </c>
      <c r="M2501" s="13">
        <f>Raw_Data!K2501</f>
        <v>7.24</v>
      </c>
      <c r="N2501" s="13">
        <f>Raw_Data!L2501</f>
        <v>20</v>
      </c>
      <c r="O2501" s="13">
        <f>Raw_Data!M2501</f>
        <v>20</v>
      </c>
      <c r="P2501" s="13">
        <f t="shared" si="158"/>
        <v>0</v>
      </c>
      <c r="Q2501" s="13">
        <f>Raw_Data!O2501</f>
        <v>20</v>
      </c>
      <c r="R2501" s="16">
        <f t="shared" si="159"/>
        <v>100</v>
      </c>
      <c r="S2501" s="16">
        <f>Raw_Data!Q2501</f>
        <v>100</v>
      </c>
      <c r="T2501" s="17">
        <f>Raw_Data!R2501</f>
        <v>0</v>
      </c>
      <c r="U2501" s="13" t="str">
        <f>Raw_Data!S2501</f>
        <v>Low</v>
      </c>
      <c r="V2501" s="13" t="str">
        <f>Raw_Data!T2501</f>
        <v>Closed</v>
      </c>
    </row>
    <row r="2502" spans="1:22" x14ac:dyDescent="0.3">
      <c r="A2502" s="13" t="str">
        <f>Raw_Data!A2502</f>
        <v>EMP001</v>
      </c>
      <c r="B2502" s="13" t="str">
        <f>Raw_Data!B2502</f>
        <v>Aarav Sharma</v>
      </c>
      <c r="C2502" s="13" t="str">
        <f>Raw_Data!C2502</f>
        <v>Operations</v>
      </c>
      <c r="D2502" s="13" t="str">
        <f>Raw_Data!D2502</f>
        <v>MIS Executive</v>
      </c>
      <c r="E2502" s="13" t="str">
        <f>Raw_Data!E2502</f>
        <v>Kolkata</v>
      </c>
      <c r="F2502" s="13" t="str">
        <f>Raw_Data!F2502</f>
        <v>Amit Roy</v>
      </c>
      <c r="G2502" s="14">
        <f>DATE(VALUE(RIGHT(Raw_Data!G2502,4)),VALUE(MID(Raw_Data!G2502,4,2)),VALUE(LEFT(Raw_Data!G2502,2)))</f>
        <v>46259</v>
      </c>
      <c r="H2502" s="13" t="str">
        <f t="shared" si="156"/>
        <v>Aug-2026</v>
      </c>
      <c r="I2502" s="13" t="str">
        <f t="shared" si="157"/>
        <v>Tue</v>
      </c>
      <c r="J2502" s="13" t="str">
        <f>Raw_Data!H2502</f>
        <v>Present</v>
      </c>
      <c r="K2502" s="15">
        <f>IF(Raw_Data!I2502="","",TIMEVALUE(Raw_Data!I2502))</f>
        <v>0.42430555555555555</v>
      </c>
      <c r="L2502" s="15">
        <f>IF(Raw_Data!J2502="","",TIMEVALUE(Raw_Data!J2502))</f>
        <v>0.76666666666666672</v>
      </c>
      <c r="M2502" s="13">
        <f>Raw_Data!K2502</f>
        <v>8.2200000000000006</v>
      </c>
      <c r="N2502" s="13">
        <f>Raw_Data!L2502</f>
        <v>32</v>
      </c>
      <c r="O2502" s="13">
        <f>Raw_Data!M2502</f>
        <v>31</v>
      </c>
      <c r="P2502" s="13">
        <f t="shared" si="158"/>
        <v>1</v>
      </c>
      <c r="Q2502" s="13">
        <f>Raw_Data!O2502</f>
        <v>32</v>
      </c>
      <c r="R2502" s="16">
        <f t="shared" si="159"/>
        <v>96.875</v>
      </c>
      <c r="S2502" s="16">
        <f>Raw_Data!Q2502</f>
        <v>96.9</v>
      </c>
      <c r="T2502" s="17">
        <f>Raw_Data!R2502</f>
        <v>0.22</v>
      </c>
      <c r="U2502" s="13" t="str">
        <f>Raw_Data!S2502</f>
        <v>Medium</v>
      </c>
      <c r="V2502" s="13" t="str">
        <f>Raw_Data!T2502</f>
        <v>In Progress</v>
      </c>
    </row>
    <row r="2503" spans="1:22" x14ac:dyDescent="0.3">
      <c r="A2503" s="13" t="str">
        <f>Raw_Data!A2503</f>
        <v>EMP002</v>
      </c>
      <c r="B2503" s="13" t="str">
        <f>Raw_Data!B2503</f>
        <v>Priya Singh</v>
      </c>
      <c r="C2503" s="13" t="str">
        <f>Raw_Data!C2503</f>
        <v>Operations</v>
      </c>
      <c r="D2503" s="13" t="str">
        <f>Raw_Data!D2503</f>
        <v>Process Executive</v>
      </c>
      <c r="E2503" s="13" t="str">
        <f>Raw_Data!E2503</f>
        <v>Kolkata</v>
      </c>
      <c r="F2503" s="13" t="str">
        <f>Raw_Data!F2503</f>
        <v>Amit Roy</v>
      </c>
      <c r="G2503" s="14">
        <f>DATE(VALUE(RIGHT(Raw_Data!G2503,4)),VALUE(MID(Raw_Data!G2503,4,2)),VALUE(LEFT(Raw_Data!G2503,2)))</f>
        <v>46259</v>
      </c>
      <c r="H2503" s="13" t="str">
        <f t="shared" si="156"/>
        <v>Aug-2026</v>
      </c>
      <c r="I2503" s="13" t="str">
        <f t="shared" si="157"/>
        <v>Tue</v>
      </c>
      <c r="J2503" s="13" t="str">
        <f>Raw_Data!H2503</f>
        <v>Present</v>
      </c>
      <c r="K2503" s="15">
        <f>IF(Raw_Data!I2503="","",TIMEVALUE(Raw_Data!I2503))</f>
        <v>0.38263888888888886</v>
      </c>
      <c r="L2503" s="15">
        <f>IF(Raw_Data!J2503="","",TIMEVALUE(Raw_Data!J2503))</f>
        <v>0.7104166666666667</v>
      </c>
      <c r="M2503" s="13">
        <f>Raw_Data!K2503</f>
        <v>7.88</v>
      </c>
      <c r="N2503" s="13">
        <f>Raw_Data!L2503</f>
        <v>30</v>
      </c>
      <c r="O2503" s="13">
        <f>Raw_Data!M2503</f>
        <v>23</v>
      </c>
      <c r="P2503" s="13">
        <f t="shared" si="158"/>
        <v>7</v>
      </c>
      <c r="Q2503" s="13">
        <f>Raw_Data!O2503</f>
        <v>30</v>
      </c>
      <c r="R2503" s="16">
        <f t="shared" si="159"/>
        <v>76.666666666666671</v>
      </c>
      <c r="S2503" s="16">
        <f>Raw_Data!Q2503</f>
        <v>76.7</v>
      </c>
      <c r="T2503" s="17">
        <f>Raw_Data!R2503</f>
        <v>0</v>
      </c>
      <c r="U2503" s="13" t="str">
        <f>Raw_Data!S2503</f>
        <v>High</v>
      </c>
      <c r="V2503" s="13" t="str">
        <f>Raw_Data!T2503</f>
        <v>Pending</v>
      </c>
    </row>
    <row r="2504" spans="1:22" x14ac:dyDescent="0.3">
      <c r="A2504" s="13" t="str">
        <f>Raw_Data!A2504</f>
        <v>EMP003</v>
      </c>
      <c r="B2504" s="13" t="str">
        <f>Raw_Data!B2504</f>
        <v>Rahul Verma</v>
      </c>
      <c r="C2504" s="13" t="str">
        <f>Raw_Data!C2504</f>
        <v>Operations</v>
      </c>
      <c r="D2504" s="13" t="str">
        <f>Raw_Data!D2504</f>
        <v>Process Executive</v>
      </c>
      <c r="E2504" s="13" t="str">
        <f>Raw_Data!E2504</f>
        <v>Kolkata</v>
      </c>
      <c r="F2504" s="13" t="str">
        <f>Raw_Data!F2504</f>
        <v>Amit Roy</v>
      </c>
      <c r="G2504" s="14">
        <f>DATE(VALUE(RIGHT(Raw_Data!G2504,4)),VALUE(MID(Raw_Data!G2504,4,2)),VALUE(LEFT(Raw_Data!G2504,2)))</f>
        <v>46259</v>
      </c>
      <c r="H2504" s="13" t="str">
        <f t="shared" si="156"/>
        <v>Aug-2026</v>
      </c>
      <c r="I2504" s="13" t="str">
        <f t="shared" si="157"/>
        <v>Tue</v>
      </c>
      <c r="J2504" s="13" t="str">
        <f>Raw_Data!H2504</f>
        <v>Present</v>
      </c>
      <c r="K2504" s="15">
        <f>IF(Raw_Data!I2504="","",TIMEVALUE(Raw_Data!I2504))</f>
        <v>0.38472222222222224</v>
      </c>
      <c r="L2504" s="15">
        <f>IF(Raw_Data!J2504="","",TIMEVALUE(Raw_Data!J2504))</f>
        <v>0.72777777777777775</v>
      </c>
      <c r="M2504" s="13">
        <f>Raw_Data!K2504</f>
        <v>8.24</v>
      </c>
      <c r="N2504" s="13">
        <f>Raw_Data!L2504</f>
        <v>13</v>
      </c>
      <c r="O2504" s="13">
        <f>Raw_Data!M2504</f>
        <v>9</v>
      </c>
      <c r="P2504" s="13">
        <f t="shared" si="158"/>
        <v>4</v>
      </c>
      <c r="Q2504" s="13">
        <f>Raw_Data!O2504</f>
        <v>13</v>
      </c>
      <c r="R2504" s="16">
        <f t="shared" si="159"/>
        <v>69.230769230769226</v>
      </c>
      <c r="S2504" s="16">
        <f>Raw_Data!Q2504</f>
        <v>69.2</v>
      </c>
      <c r="T2504" s="17">
        <f>Raw_Data!R2504</f>
        <v>0.24</v>
      </c>
      <c r="U2504" s="13" t="str">
        <f>Raw_Data!S2504</f>
        <v>Medium</v>
      </c>
      <c r="V2504" s="13" t="str">
        <f>Raw_Data!T2504</f>
        <v>Pending</v>
      </c>
    </row>
    <row r="2505" spans="1:22" x14ac:dyDescent="0.3">
      <c r="A2505" s="13" t="str">
        <f>Raw_Data!A2505</f>
        <v>EMP004</v>
      </c>
      <c r="B2505" s="13" t="str">
        <f>Raw_Data!B2505</f>
        <v>Sneha Das</v>
      </c>
      <c r="C2505" s="13" t="str">
        <f>Raw_Data!C2505</f>
        <v>Operations</v>
      </c>
      <c r="D2505" s="13" t="str">
        <f>Raw_Data!D2505</f>
        <v>Senior Executive</v>
      </c>
      <c r="E2505" s="13" t="str">
        <f>Raw_Data!E2505</f>
        <v>Kolkata</v>
      </c>
      <c r="F2505" s="13" t="str">
        <f>Raw_Data!F2505</f>
        <v>Amit Roy</v>
      </c>
      <c r="G2505" s="14">
        <f>DATE(VALUE(RIGHT(Raw_Data!G2505,4)),VALUE(MID(Raw_Data!G2505,4,2)),VALUE(LEFT(Raw_Data!G2505,2)))</f>
        <v>46259</v>
      </c>
      <c r="H2505" s="13" t="str">
        <f t="shared" si="156"/>
        <v>Aug-2026</v>
      </c>
      <c r="I2505" s="13" t="str">
        <f t="shared" si="157"/>
        <v>Tue</v>
      </c>
      <c r="J2505" s="13" t="str">
        <f>Raw_Data!H2505</f>
        <v>Present</v>
      </c>
      <c r="K2505" s="15">
        <f>IF(Raw_Data!I2505="","",TIMEVALUE(Raw_Data!I2505))</f>
        <v>0.37569444444444444</v>
      </c>
      <c r="L2505" s="15">
        <f>IF(Raw_Data!J2505="","",TIMEVALUE(Raw_Data!J2505))</f>
        <v>0.69652777777777775</v>
      </c>
      <c r="M2505" s="13">
        <f>Raw_Data!K2505</f>
        <v>7.7</v>
      </c>
      <c r="N2505" s="13">
        <f>Raw_Data!L2505</f>
        <v>26</v>
      </c>
      <c r="O2505" s="13">
        <f>Raw_Data!M2505</f>
        <v>22</v>
      </c>
      <c r="P2505" s="13">
        <f t="shared" si="158"/>
        <v>4</v>
      </c>
      <c r="Q2505" s="13">
        <f>Raw_Data!O2505</f>
        <v>26</v>
      </c>
      <c r="R2505" s="16">
        <f t="shared" si="159"/>
        <v>84.615384615384613</v>
      </c>
      <c r="S2505" s="16">
        <f>Raw_Data!Q2505</f>
        <v>84.6</v>
      </c>
      <c r="T2505" s="17">
        <f>Raw_Data!R2505</f>
        <v>0</v>
      </c>
      <c r="U2505" s="13" t="str">
        <f>Raw_Data!S2505</f>
        <v>Low</v>
      </c>
      <c r="V2505" s="13" t="str">
        <f>Raw_Data!T2505</f>
        <v>Pending</v>
      </c>
    </row>
    <row r="2506" spans="1:22" x14ac:dyDescent="0.3">
      <c r="A2506" s="13" t="str">
        <f>Raw_Data!A2506</f>
        <v>EMP005</v>
      </c>
      <c r="B2506" s="13" t="str">
        <f>Raw_Data!B2506</f>
        <v>Vikram Patel</v>
      </c>
      <c r="C2506" s="13" t="str">
        <f>Raw_Data!C2506</f>
        <v>Operations</v>
      </c>
      <c r="D2506" s="13" t="str">
        <f>Raw_Data!D2506</f>
        <v>Process Executive</v>
      </c>
      <c r="E2506" s="13" t="str">
        <f>Raw_Data!E2506</f>
        <v>Kolkata</v>
      </c>
      <c r="F2506" s="13" t="str">
        <f>Raw_Data!F2506</f>
        <v>Amit Roy</v>
      </c>
      <c r="G2506" s="14">
        <f>DATE(VALUE(RIGHT(Raw_Data!G2506,4)),VALUE(MID(Raw_Data!G2506,4,2)),VALUE(LEFT(Raw_Data!G2506,2)))</f>
        <v>46259</v>
      </c>
      <c r="H2506" s="13" t="str">
        <f t="shared" si="156"/>
        <v>Aug-2026</v>
      </c>
      <c r="I2506" s="13" t="str">
        <f t="shared" si="157"/>
        <v>Tue</v>
      </c>
      <c r="J2506" s="13" t="str">
        <f>Raw_Data!H2506</f>
        <v>Present</v>
      </c>
      <c r="K2506" s="15">
        <f>IF(Raw_Data!I2506="","",TIMEVALUE(Raw_Data!I2506))</f>
        <v>0.37638888888888888</v>
      </c>
      <c r="L2506" s="15">
        <f>IF(Raw_Data!J2506="","",TIMEVALUE(Raw_Data!J2506))</f>
        <v>0.72499999999999998</v>
      </c>
      <c r="M2506" s="13">
        <f>Raw_Data!K2506</f>
        <v>8.3699999999999992</v>
      </c>
      <c r="N2506" s="13">
        <f>Raw_Data!L2506</f>
        <v>16</v>
      </c>
      <c r="O2506" s="13">
        <f>Raw_Data!M2506</f>
        <v>13</v>
      </c>
      <c r="P2506" s="13">
        <f t="shared" si="158"/>
        <v>3</v>
      </c>
      <c r="Q2506" s="13">
        <f>Raw_Data!O2506</f>
        <v>16</v>
      </c>
      <c r="R2506" s="16">
        <f t="shared" si="159"/>
        <v>81.25</v>
      </c>
      <c r="S2506" s="16">
        <f>Raw_Data!Q2506</f>
        <v>81.2</v>
      </c>
      <c r="T2506" s="17">
        <f>Raw_Data!R2506</f>
        <v>0.37</v>
      </c>
      <c r="U2506" s="13" t="str">
        <f>Raw_Data!S2506</f>
        <v>Low</v>
      </c>
      <c r="V2506" s="13" t="str">
        <f>Raw_Data!T2506</f>
        <v>In Progress</v>
      </c>
    </row>
    <row r="2507" spans="1:22" x14ac:dyDescent="0.3">
      <c r="A2507" s="13" t="str">
        <f>Raw_Data!A2507</f>
        <v>EMP006</v>
      </c>
      <c r="B2507" s="13" t="str">
        <f>Raw_Data!B2507</f>
        <v>Ananya Gupta</v>
      </c>
      <c r="C2507" s="13" t="str">
        <f>Raw_Data!C2507</f>
        <v>Finance</v>
      </c>
      <c r="D2507" s="13" t="str">
        <f>Raw_Data!D2507</f>
        <v>Finance Executive</v>
      </c>
      <c r="E2507" s="13" t="str">
        <f>Raw_Data!E2507</f>
        <v>Kolkata</v>
      </c>
      <c r="F2507" s="13" t="str">
        <f>Raw_Data!F2507</f>
        <v>Neha Sen</v>
      </c>
      <c r="G2507" s="14">
        <f>DATE(VALUE(RIGHT(Raw_Data!G2507,4)),VALUE(MID(Raw_Data!G2507,4,2)),VALUE(LEFT(Raw_Data!G2507,2)))</f>
        <v>46259</v>
      </c>
      <c r="H2507" s="13" t="str">
        <f t="shared" si="156"/>
        <v>Aug-2026</v>
      </c>
      <c r="I2507" s="13" t="str">
        <f t="shared" si="157"/>
        <v>Tue</v>
      </c>
      <c r="J2507" s="13" t="str">
        <f>Raw_Data!H2507</f>
        <v>Present</v>
      </c>
      <c r="K2507" s="15">
        <f>IF(Raw_Data!I2507="","",TIMEVALUE(Raw_Data!I2507))</f>
        <v>0.38263888888888886</v>
      </c>
      <c r="L2507" s="15">
        <f>IF(Raw_Data!J2507="","",TIMEVALUE(Raw_Data!J2507))</f>
        <v>0.7270833333333333</v>
      </c>
      <c r="M2507" s="13">
        <f>Raw_Data!K2507</f>
        <v>8.27</v>
      </c>
      <c r="N2507" s="13">
        <f>Raw_Data!L2507</f>
        <v>16</v>
      </c>
      <c r="O2507" s="13">
        <f>Raw_Data!M2507</f>
        <v>15</v>
      </c>
      <c r="P2507" s="13">
        <f t="shared" si="158"/>
        <v>1</v>
      </c>
      <c r="Q2507" s="13">
        <f>Raw_Data!O2507</f>
        <v>16</v>
      </c>
      <c r="R2507" s="16">
        <f t="shared" si="159"/>
        <v>93.75</v>
      </c>
      <c r="S2507" s="16">
        <f>Raw_Data!Q2507</f>
        <v>93.8</v>
      </c>
      <c r="T2507" s="17">
        <f>Raw_Data!R2507</f>
        <v>0.27</v>
      </c>
      <c r="U2507" s="13" t="str">
        <f>Raw_Data!S2507</f>
        <v>Critical</v>
      </c>
      <c r="V2507" s="13" t="str">
        <f>Raw_Data!T2507</f>
        <v>In Progress</v>
      </c>
    </row>
    <row r="2508" spans="1:22" x14ac:dyDescent="0.3">
      <c r="A2508" s="13" t="str">
        <f>Raw_Data!A2508</f>
        <v>EMP007</v>
      </c>
      <c r="B2508" s="13" t="str">
        <f>Raw_Data!B2508</f>
        <v>Rohan Mehta</v>
      </c>
      <c r="C2508" s="13" t="str">
        <f>Raw_Data!C2508</f>
        <v>Finance</v>
      </c>
      <c r="D2508" s="13" t="str">
        <f>Raw_Data!D2508</f>
        <v>Accounts Executive</v>
      </c>
      <c r="E2508" s="13" t="str">
        <f>Raw_Data!E2508</f>
        <v>Kolkata</v>
      </c>
      <c r="F2508" s="13" t="str">
        <f>Raw_Data!F2508</f>
        <v>Neha Sen</v>
      </c>
      <c r="G2508" s="14">
        <f>DATE(VALUE(RIGHT(Raw_Data!G2508,4)),VALUE(MID(Raw_Data!G2508,4,2)),VALUE(LEFT(Raw_Data!G2508,2)))</f>
        <v>46259</v>
      </c>
      <c r="H2508" s="13" t="str">
        <f t="shared" si="156"/>
        <v>Aug-2026</v>
      </c>
      <c r="I2508" s="13" t="str">
        <f t="shared" si="157"/>
        <v>Tue</v>
      </c>
      <c r="J2508" s="13" t="str">
        <f>Raw_Data!H2508</f>
        <v>Present</v>
      </c>
      <c r="K2508" s="15">
        <f>IF(Raw_Data!I2508="","",TIMEVALUE(Raw_Data!I2508))</f>
        <v>0.41805555555555557</v>
      </c>
      <c r="L2508" s="15">
        <f>IF(Raw_Data!J2508="","",TIMEVALUE(Raw_Data!J2508))</f>
        <v>0.73750000000000004</v>
      </c>
      <c r="M2508" s="13">
        <f>Raw_Data!K2508</f>
        <v>7.67</v>
      </c>
      <c r="N2508" s="13">
        <f>Raw_Data!L2508</f>
        <v>16</v>
      </c>
      <c r="O2508" s="13">
        <f>Raw_Data!M2508</f>
        <v>11</v>
      </c>
      <c r="P2508" s="13">
        <f t="shared" si="158"/>
        <v>5</v>
      </c>
      <c r="Q2508" s="13">
        <f>Raw_Data!O2508</f>
        <v>16</v>
      </c>
      <c r="R2508" s="16">
        <f t="shared" si="159"/>
        <v>68.75</v>
      </c>
      <c r="S2508" s="16">
        <f>Raw_Data!Q2508</f>
        <v>68.8</v>
      </c>
      <c r="T2508" s="17">
        <f>Raw_Data!R2508</f>
        <v>0</v>
      </c>
      <c r="U2508" s="13" t="str">
        <f>Raw_Data!S2508</f>
        <v>Medium</v>
      </c>
      <c r="V2508" s="13" t="str">
        <f>Raw_Data!T2508</f>
        <v>Pending</v>
      </c>
    </row>
    <row r="2509" spans="1:22" x14ac:dyDescent="0.3">
      <c r="A2509" s="13" t="str">
        <f>Raw_Data!A2509</f>
        <v>EMP008</v>
      </c>
      <c r="B2509" s="13" t="str">
        <f>Raw_Data!B2509</f>
        <v>Ishita Roy</v>
      </c>
      <c r="C2509" s="13" t="str">
        <f>Raw_Data!C2509</f>
        <v>Finance</v>
      </c>
      <c r="D2509" s="13" t="str">
        <f>Raw_Data!D2509</f>
        <v>Finance Executive</v>
      </c>
      <c r="E2509" s="13" t="str">
        <f>Raw_Data!E2509</f>
        <v>Kolkata</v>
      </c>
      <c r="F2509" s="13" t="str">
        <f>Raw_Data!F2509</f>
        <v>Neha Sen</v>
      </c>
      <c r="G2509" s="14">
        <f>DATE(VALUE(RIGHT(Raw_Data!G2509,4)),VALUE(MID(Raw_Data!G2509,4,2)),VALUE(LEFT(Raw_Data!G2509,2)))</f>
        <v>46259</v>
      </c>
      <c r="H2509" s="13" t="str">
        <f t="shared" si="156"/>
        <v>Aug-2026</v>
      </c>
      <c r="I2509" s="13" t="str">
        <f t="shared" si="157"/>
        <v>Tue</v>
      </c>
      <c r="J2509" s="13" t="str">
        <f>Raw_Data!H2509</f>
        <v>Present</v>
      </c>
      <c r="K2509" s="15">
        <f>IF(Raw_Data!I2509="","",TIMEVALUE(Raw_Data!I2509))</f>
        <v>0.42152777777777778</v>
      </c>
      <c r="L2509" s="15">
        <f>IF(Raw_Data!J2509="","",TIMEVALUE(Raw_Data!J2509))</f>
        <v>0.75486111111111109</v>
      </c>
      <c r="M2509" s="13">
        <f>Raw_Data!K2509</f>
        <v>8</v>
      </c>
      <c r="N2509" s="13">
        <f>Raw_Data!L2509</f>
        <v>24</v>
      </c>
      <c r="O2509" s="13">
        <f>Raw_Data!M2509</f>
        <v>19</v>
      </c>
      <c r="P2509" s="13">
        <f t="shared" si="158"/>
        <v>5</v>
      </c>
      <c r="Q2509" s="13">
        <f>Raw_Data!O2509</f>
        <v>24</v>
      </c>
      <c r="R2509" s="16">
        <f t="shared" si="159"/>
        <v>79.166666666666657</v>
      </c>
      <c r="S2509" s="16">
        <f>Raw_Data!Q2509</f>
        <v>79.2</v>
      </c>
      <c r="T2509" s="17">
        <f>Raw_Data!R2509</f>
        <v>0</v>
      </c>
      <c r="U2509" s="13" t="str">
        <f>Raw_Data!S2509</f>
        <v>High</v>
      </c>
      <c r="V2509" s="13" t="str">
        <f>Raw_Data!T2509</f>
        <v>Pending</v>
      </c>
    </row>
    <row r="2510" spans="1:22" x14ac:dyDescent="0.3">
      <c r="A2510" s="13" t="str">
        <f>Raw_Data!A2510</f>
        <v>EMP009</v>
      </c>
      <c r="B2510" s="13" t="str">
        <f>Raw_Data!B2510</f>
        <v>Arjun Nair</v>
      </c>
      <c r="C2510" s="13" t="str">
        <f>Raw_Data!C2510</f>
        <v>Sales</v>
      </c>
      <c r="D2510" s="13" t="str">
        <f>Raw_Data!D2510</f>
        <v>Sales Executive</v>
      </c>
      <c r="E2510" s="13" t="str">
        <f>Raw_Data!E2510</f>
        <v>Kolkata</v>
      </c>
      <c r="F2510" s="13" t="str">
        <f>Raw_Data!F2510</f>
        <v>Sourav Das</v>
      </c>
      <c r="G2510" s="14">
        <f>DATE(VALUE(RIGHT(Raw_Data!G2510,4)),VALUE(MID(Raw_Data!G2510,4,2)),VALUE(LEFT(Raw_Data!G2510,2)))</f>
        <v>46259</v>
      </c>
      <c r="H2510" s="13" t="str">
        <f t="shared" si="156"/>
        <v>Aug-2026</v>
      </c>
      <c r="I2510" s="13" t="str">
        <f t="shared" si="157"/>
        <v>Tue</v>
      </c>
      <c r="J2510" s="13" t="str">
        <f>Raw_Data!H2510</f>
        <v>Leave</v>
      </c>
      <c r="K2510" s="15" t="str">
        <f>IF(Raw_Data!I2510="","",TIMEVALUE(Raw_Data!I2510))</f>
        <v/>
      </c>
      <c r="L2510" s="15" t="str">
        <f>IF(Raw_Data!J2510="","",TIMEVALUE(Raw_Data!J2510))</f>
        <v/>
      </c>
      <c r="M2510" s="13">
        <f>Raw_Data!K2510</f>
        <v>0</v>
      </c>
      <c r="N2510" s="13">
        <f>Raw_Data!L2510</f>
        <v>0</v>
      </c>
      <c r="O2510" s="13">
        <f>Raw_Data!M2510</f>
        <v>0</v>
      </c>
      <c r="P2510" s="13">
        <f t="shared" si="158"/>
        <v>0</v>
      </c>
      <c r="Q2510" s="13">
        <f>Raw_Data!O2510</f>
        <v>0</v>
      </c>
      <c r="R2510" s="16">
        <f t="shared" si="159"/>
        <v>0</v>
      </c>
      <c r="S2510" s="16">
        <f>Raw_Data!Q2510</f>
        <v>0</v>
      </c>
      <c r="T2510" s="17">
        <f>Raw_Data!R2510</f>
        <v>0</v>
      </c>
      <c r="U2510" s="13" t="str">
        <f>Raw_Data!S2510</f>
        <v>Low</v>
      </c>
      <c r="V2510" s="13" t="str">
        <f>Raw_Data!T2510</f>
        <v>Closed</v>
      </c>
    </row>
    <row r="2511" spans="1:22" x14ac:dyDescent="0.3">
      <c r="A2511" s="13" t="str">
        <f>Raw_Data!A2511</f>
        <v>EMP010</v>
      </c>
      <c r="B2511" s="13" t="str">
        <f>Raw_Data!B2511</f>
        <v>Meera Kapoor</v>
      </c>
      <c r="C2511" s="13" t="str">
        <f>Raw_Data!C2511</f>
        <v>Sales</v>
      </c>
      <c r="D2511" s="13" t="str">
        <f>Raw_Data!D2511</f>
        <v>Sales Executive</v>
      </c>
      <c r="E2511" s="13" t="str">
        <f>Raw_Data!E2511</f>
        <v>Kolkata</v>
      </c>
      <c r="F2511" s="13" t="str">
        <f>Raw_Data!F2511</f>
        <v>Sourav Das</v>
      </c>
      <c r="G2511" s="14">
        <f>DATE(VALUE(RIGHT(Raw_Data!G2511,4)),VALUE(MID(Raw_Data!G2511,4,2)),VALUE(LEFT(Raw_Data!G2511,2)))</f>
        <v>46259</v>
      </c>
      <c r="H2511" s="13" t="str">
        <f t="shared" si="156"/>
        <v>Aug-2026</v>
      </c>
      <c r="I2511" s="13" t="str">
        <f t="shared" si="157"/>
        <v>Tue</v>
      </c>
      <c r="J2511" s="13" t="str">
        <f>Raw_Data!H2511</f>
        <v>Present</v>
      </c>
      <c r="K2511" s="15">
        <f>IF(Raw_Data!I2511="","",TIMEVALUE(Raw_Data!I2511))</f>
        <v>0.38333333333333336</v>
      </c>
      <c r="L2511" s="15">
        <f>IF(Raw_Data!J2511="","",TIMEVALUE(Raw_Data!J2511))</f>
        <v>0.7006944444444444</v>
      </c>
      <c r="M2511" s="13">
        <f>Raw_Data!K2511</f>
        <v>7.62</v>
      </c>
      <c r="N2511" s="13">
        <f>Raw_Data!L2511</f>
        <v>18</v>
      </c>
      <c r="O2511" s="13">
        <f>Raw_Data!M2511</f>
        <v>17</v>
      </c>
      <c r="P2511" s="13">
        <f t="shared" si="158"/>
        <v>1</v>
      </c>
      <c r="Q2511" s="13">
        <f>Raw_Data!O2511</f>
        <v>18</v>
      </c>
      <c r="R2511" s="16">
        <f t="shared" si="159"/>
        <v>94.444444444444443</v>
      </c>
      <c r="S2511" s="16">
        <f>Raw_Data!Q2511</f>
        <v>94.4</v>
      </c>
      <c r="T2511" s="17">
        <f>Raw_Data!R2511</f>
        <v>0</v>
      </c>
      <c r="U2511" s="13" t="str">
        <f>Raw_Data!S2511</f>
        <v>Low</v>
      </c>
      <c r="V2511" s="13" t="str">
        <f>Raw_Data!T2511</f>
        <v>In Progress</v>
      </c>
    </row>
    <row r="2512" spans="1:22" x14ac:dyDescent="0.3">
      <c r="A2512" s="13" t="str">
        <f>Raw_Data!A2512</f>
        <v>EMP011</v>
      </c>
      <c r="B2512" s="13" t="str">
        <f>Raw_Data!B2512</f>
        <v>Karan Malhotra</v>
      </c>
      <c r="C2512" s="13" t="str">
        <f>Raw_Data!C2512</f>
        <v>Sales</v>
      </c>
      <c r="D2512" s="13" t="str">
        <f>Raw_Data!D2512</f>
        <v>Senior Executive</v>
      </c>
      <c r="E2512" s="13" t="str">
        <f>Raw_Data!E2512</f>
        <v>Kolkata</v>
      </c>
      <c r="F2512" s="13" t="str">
        <f>Raw_Data!F2512</f>
        <v>Sourav Das</v>
      </c>
      <c r="G2512" s="14">
        <f>DATE(VALUE(RIGHT(Raw_Data!G2512,4)),VALUE(MID(Raw_Data!G2512,4,2)),VALUE(LEFT(Raw_Data!G2512,2)))</f>
        <v>46259</v>
      </c>
      <c r="H2512" s="13" t="str">
        <f t="shared" si="156"/>
        <v>Aug-2026</v>
      </c>
      <c r="I2512" s="13" t="str">
        <f t="shared" si="157"/>
        <v>Tue</v>
      </c>
      <c r="J2512" s="13" t="str">
        <f>Raw_Data!H2512</f>
        <v>Present</v>
      </c>
      <c r="K2512" s="15">
        <f>IF(Raw_Data!I2512="","",TIMEVALUE(Raw_Data!I2512))</f>
        <v>0.38263888888888886</v>
      </c>
      <c r="L2512" s="15">
        <f>IF(Raw_Data!J2512="","",TIMEVALUE(Raw_Data!J2512))</f>
        <v>0.73541666666666672</v>
      </c>
      <c r="M2512" s="13">
        <f>Raw_Data!K2512</f>
        <v>8.48</v>
      </c>
      <c r="N2512" s="13">
        <f>Raw_Data!L2512</f>
        <v>15</v>
      </c>
      <c r="O2512" s="13">
        <f>Raw_Data!M2512</f>
        <v>12</v>
      </c>
      <c r="P2512" s="13">
        <f t="shared" si="158"/>
        <v>3</v>
      </c>
      <c r="Q2512" s="13">
        <f>Raw_Data!O2512</f>
        <v>15</v>
      </c>
      <c r="R2512" s="16">
        <f t="shared" si="159"/>
        <v>80</v>
      </c>
      <c r="S2512" s="16">
        <f>Raw_Data!Q2512</f>
        <v>80</v>
      </c>
      <c r="T2512" s="17">
        <f>Raw_Data!R2512</f>
        <v>0.48</v>
      </c>
      <c r="U2512" s="13" t="str">
        <f>Raw_Data!S2512</f>
        <v>Medium</v>
      </c>
      <c r="V2512" s="13" t="str">
        <f>Raw_Data!T2512</f>
        <v>In Progress</v>
      </c>
    </row>
    <row r="2513" spans="1:22" x14ac:dyDescent="0.3">
      <c r="A2513" s="13" t="str">
        <f>Raw_Data!A2513</f>
        <v>EMP012</v>
      </c>
      <c r="B2513" s="13" t="str">
        <f>Raw_Data!B2513</f>
        <v>Tanya Bose</v>
      </c>
      <c r="C2513" s="13" t="str">
        <f>Raw_Data!C2513</f>
        <v>HR</v>
      </c>
      <c r="D2513" s="13" t="str">
        <f>Raw_Data!D2513</f>
        <v>HR Executive</v>
      </c>
      <c r="E2513" s="13" t="str">
        <f>Raw_Data!E2513</f>
        <v>Kolkata</v>
      </c>
      <c r="F2513" s="13" t="str">
        <f>Raw_Data!F2513</f>
        <v>Ritu Ghosh</v>
      </c>
      <c r="G2513" s="14">
        <f>DATE(VALUE(RIGHT(Raw_Data!G2513,4)),VALUE(MID(Raw_Data!G2513,4,2)),VALUE(LEFT(Raw_Data!G2513,2)))</f>
        <v>46259</v>
      </c>
      <c r="H2513" s="13" t="str">
        <f t="shared" si="156"/>
        <v>Aug-2026</v>
      </c>
      <c r="I2513" s="13" t="str">
        <f t="shared" si="157"/>
        <v>Tue</v>
      </c>
      <c r="J2513" s="13" t="str">
        <f>Raw_Data!H2513</f>
        <v>Present</v>
      </c>
      <c r="K2513" s="15">
        <f>IF(Raw_Data!I2513="","",TIMEVALUE(Raw_Data!I2513))</f>
        <v>0.37916666666666665</v>
      </c>
      <c r="L2513" s="15">
        <f>IF(Raw_Data!J2513="","",TIMEVALUE(Raw_Data!J2513))</f>
        <v>0.69097222222222221</v>
      </c>
      <c r="M2513" s="13">
        <f>Raw_Data!K2513</f>
        <v>7.49</v>
      </c>
      <c r="N2513" s="13">
        <f>Raw_Data!L2513</f>
        <v>11</v>
      </c>
      <c r="O2513" s="13">
        <f>Raw_Data!M2513</f>
        <v>7</v>
      </c>
      <c r="P2513" s="13">
        <f t="shared" si="158"/>
        <v>4</v>
      </c>
      <c r="Q2513" s="13">
        <f>Raw_Data!O2513</f>
        <v>11</v>
      </c>
      <c r="R2513" s="16">
        <f t="shared" si="159"/>
        <v>63.636363636363633</v>
      </c>
      <c r="S2513" s="16">
        <f>Raw_Data!Q2513</f>
        <v>63.6</v>
      </c>
      <c r="T2513" s="17">
        <f>Raw_Data!R2513</f>
        <v>0</v>
      </c>
      <c r="U2513" s="13" t="str">
        <f>Raw_Data!S2513</f>
        <v>Low</v>
      </c>
      <c r="V2513" s="13" t="str">
        <f>Raw_Data!T2513</f>
        <v>Pending</v>
      </c>
    </row>
    <row r="2514" spans="1:22" x14ac:dyDescent="0.3">
      <c r="A2514" s="13" t="str">
        <f>Raw_Data!A2514</f>
        <v>EMP013</v>
      </c>
      <c r="B2514" s="13" t="str">
        <f>Raw_Data!B2514</f>
        <v>Aditya Jain</v>
      </c>
      <c r="C2514" s="13" t="str">
        <f>Raw_Data!C2514</f>
        <v>Customer Support</v>
      </c>
      <c r="D2514" s="13" t="str">
        <f>Raw_Data!D2514</f>
        <v>Support Executive</v>
      </c>
      <c r="E2514" s="13" t="str">
        <f>Raw_Data!E2514</f>
        <v>Kolkata</v>
      </c>
      <c r="F2514" s="13" t="str">
        <f>Raw_Data!F2514</f>
        <v>Ritu Ghosh</v>
      </c>
      <c r="G2514" s="14">
        <f>DATE(VALUE(RIGHT(Raw_Data!G2514,4)),VALUE(MID(Raw_Data!G2514,4,2)),VALUE(LEFT(Raw_Data!G2514,2)))</f>
        <v>46259</v>
      </c>
      <c r="H2514" s="13" t="str">
        <f t="shared" si="156"/>
        <v>Aug-2026</v>
      </c>
      <c r="I2514" s="13" t="str">
        <f t="shared" si="157"/>
        <v>Tue</v>
      </c>
      <c r="J2514" s="13" t="str">
        <f>Raw_Data!H2514</f>
        <v>Present</v>
      </c>
      <c r="K2514" s="15">
        <f>IF(Raw_Data!I2514="","",TIMEVALUE(Raw_Data!I2514))</f>
        <v>0.38819444444444445</v>
      </c>
      <c r="L2514" s="15">
        <f>IF(Raw_Data!J2514="","",TIMEVALUE(Raw_Data!J2514))</f>
        <v>0.72847222222222219</v>
      </c>
      <c r="M2514" s="13">
        <f>Raw_Data!K2514</f>
        <v>8.17</v>
      </c>
      <c r="N2514" s="13">
        <f>Raw_Data!L2514</f>
        <v>32</v>
      </c>
      <c r="O2514" s="13">
        <f>Raw_Data!M2514</f>
        <v>27</v>
      </c>
      <c r="P2514" s="13">
        <f t="shared" si="158"/>
        <v>5</v>
      </c>
      <c r="Q2514" s="13">
        <f>Raw_Data!O2514</f>
        <v>32</v>
      </c>
      <c r="R2514" s="16">
        <f t="shared" si="159"/>
        <v>84.375</v>
      </c>
      <c r="S2514" s="16">
        <f>Raw_Data!Q2514</f>
        <v>84.4</v>
      </c>
      <c r="T2514" s="17">
        <f>Raw_Data!R2514</f>
        <v>0.17</v>
      </c>
      <c r="U2514" s="13" t="str">
        <f>Raw_Data!S2514</f>
        <v>Low</v>
      </c>
      <c r="V2514" s="13" t="str">
        <f>Raw_Data!T2514</f>
        <v>Pending</v>
      </c>
    </row>
    <row r="2515" spans="1:22" x14ac:dyDescent="0.3">
      <c r="A2515" s="13" t="str">
        <f>Raw_Data!A2515</f>
        <v>EMP014</v>
      </c>
      <c r="B2515" s="13" t="str">
        <f>Raw_Data!B2515</f>
        <v>Neha Agarwal</v>
      </c>
      <c r="C2515" s="13" t="str">
        <f>Raw_Data!C2515</f>
        <v>Customer Support</v>
      </c>
      <c r="D2515" s="13" t="str">
        <f>Raw_Data!D2515</f>
        <v>Support Executive</v>
      </c>
      <c r="E2515" s="13" t="str">
        <f>Raw_Data!E2515</f>
        <v>Kolkata</v>
      </c>
      <c r="F2515" s="13" t="str">
        <f>Raw_Data!F2515</f>
        <v>Ritu Ghosh</v>
      </c>
      <c r="G2515" s="14">
        <f>DATE(VALUE(RIGHT(Raw_Data!G2515,4)),VALUE(MID(Raw_Data!G2515,4,2)),VALUE(LEFT(Raw_Data!G2515,2)))</f>
        <v>46259</v>
      </c>
      <c r="H2515" s="13" t="str">
        <f t="shared" si="156"/>
        <v>Aug-2026</v>
      </c>
      <c r="I2515" s="13" t="str">
        <f t="shared" si="157"/>
        <v>Tue</v>
      </c>
      <c r="J2515" s="13" t="str">
        <f>Raw_Data!H2515</f>
        <v>Present</v>
      </c>
      <c r="K2515" s="15">
        <f>IF(Raw_Data!I2515="","",TIMEVALUE(Raw_Data!I2515))</f>
        <v>0.42569444444444443</v>
      </c>
      <c r="L2515" s="15">
        <f>IF(Raw_Data!J2515="","",TIMEVALUE(Raw_Data!J2515))</f>
        <v>0.80763888888888891</v>
      </c>
      <c r="M2515" s="13">
        <f>Raw_Data!K2515</f>
        <v>9.18</v>
      </c>
      <c r="N2515" s="13">
        <f>Raw_Data!L2515</f>
        <v>17</v>
      </c>
      <c r="O2515" s="13">
        <f>Raw_Data!M2515</f>
        <v>12</v>
      </c>
      <c r="P2515" s="13">
        <f t="shared" si="158"/>
        <v>5</v>
      </c>
      <c r="Q2515" s="13">
        <f>Raw_Data!O2515</f>
        <v>17</v>
      </c>
      <c r="R2515" s="16">
        <f t="shared" si="159"/>
        <v>70.588235294117652</v>
      </c>
      <c r="S2515" s="16">
        <f>Raw_Data!Q2515</f>
        <v>70.599999999999994</v>
      </c>
      <c r="T2515" s="17">
        <f>Raw_Data!R2515</f>
        <v>1.18</v>
      </c>
      <c r="U2515" s="13" t="str">
        <f>Raw_Data!S2515</f>
        <v>Medium</v>
      </c>
      <c r="V2515" s="13" t="str">
        <f>Raw_Data!T2515</f>
        <v>Pending</v>
      </c>
    </row>
    <row r="2516" spans="1:22" x14ac:dyDescent="0.3">
      <c r="A2516" s="13" t="str">
        <f>Raw_Data!A2516</f>
        <v>EMP015</v>
      </c>
      <c r="B2516" s="13" t="str">
        <f>Raw_Data!B2516</f>
        <v>Siddharth Roy</v>
      </c>
      <c r="C2516" s="13" t="str">
        <f>Raw_Data!C2516</f>
        <v>Customer Support</v>
      </c>
      <c r="D2516" s="13" t="str">
        <f>Raw_Data!D2516</f>
        <v>Senior Executive</v>
      </c>
      <c r="E2516" s="13" t="str">
        <f>Raw_Data!E2516</f>
        <v>Kolkata</v>
      </c>
      <c r="F2516" s="13" t="str">
        <f>Raw_Data!F2516</f>
        <v>Ritu Ghosh</v>
      </c>
      <c r="G2516" s="14">
        <f>DATE(VALUE(RIGHT(Raw_Data!G2516,4)),VALUE(MID(Raw_Data!G2516,4,2)),VALUE(LEFT(Raw_Data!G2516,2)))</f>
        <v>46259</v>
      </c>
      <c r="H2516" s="13" t="str">
        <f t="shared" si="156"/>
        <v>Aug-2026</v>
      </c>
      <c r="I2516" s="13" t="str">
        <f t="shared" si="157"/>
        <v>Tue</v>
      </c>
      <c r="J2516" s="13" t="str">
        <f>Raw_Data!H2516</f>
        <v>Present</v>
      </c>
      <c r="K2516" s="15">
        <f>IF(Raw_Data!I2516="","",TIMEVALUE(Raw_Data!I2516))</f>
        <v>0.38541666666666669</v>
      </c>
      <c r="L2516" s="15">
        <f>IF(Raw_Data!J2516="","",TIMEVALUE(Raw_Data!J2516))</f>
        <v>0.6875</v>
      </c>
      <c r="M2516" s="13">
        <f>Raw_Data!K2516</f>
        <v>7.25</v>
      </c>
      <c r="N2516" s="13">
        <f>Raw_Data!L2516</f>
        <v>31</v>
      </c>
      <c r="O2516" s="13">
        <f>Raw_Data!M2516</f>
        <v>26</v>
      </c>
      <c r="P2516" s="13">
        <f t="shared" si="158"/>
        <v>5</v>
      </c>
      <c r="Q2516" s="13">
        <f>Raw_Data!O2516</f>
        <v>31</v>
      </c>
      <c r="R2516" s="16">
        <f t="shared" si="159"/>
        <v>83.870967741935488</v>
      </c>
      <c r="S2516" s="16">
        <f>Raw_Data!Q2516</f>
        <v>83.9</v>
      </c>
      <c r="T2516" s="17">
        <f>Raw_Data!R2516</f>
        <v>0</v>
      </c>
      <c r="U2516" s="13" t="str">
        <f>Raw_Data!S2516</f>
        <v>Low</v>
      </c>
      <c r="V2516" s="13" t="str">
        <f>Raw_Data!T2516</f>
        <v>Pending</v>
      </c>
    </row>
    <row r="2517" spans="1:22" x14ac:dyDescent="0.3">
      <c r="A2517" s="13" t="str">
        <f>Raw_Data!A2517</f>
        <v>EMP016</v>
      </c>
      <c r="B2517" s="13" t="str">
        <f>Raw_Data!B2517</f>
        <v>Pooja Saha</v>
      </c>
      <c r="C2517" s="13" t="str">
        <f>Raw_Data!C2517</f>
        <v>Operations</v>
      </c>
      <c r="D2517" s="13" t="str">
        <f>Raw_Data!D2517</f>
        <v>Process Executive</v>
      </c>
      <c r="E2517" s="13" t="str">
        <f>Raw_Data!E2517</f>
        <v>Durgapur</v>
      </c>
      <c r="F2517" s="13" t="str">
        <f>Raw_Data!F2517</f>
        <v>Amit Roy</v>
      </c>
      <c r="G2517" s="14">
        <f>DATE(VALUE(RIGHT(Raw_Data!G2517,4)),VALUE(MID(Raw_Data!G2517,4,2)),VALUE(LEFT(Raw_Data!G2517,2)))</f>
        <v>46259</v>
      </c>
      <c r="H2517" s="13" t="str">
        <f t="shared" si="156"/>
        <v>Aug-2026</v>
      </c>
      <c r="I2517" s="13" t="str">
        <f t="shared" si="157"/>
        <v>Tue</v>
      </c>
      <c r="J2517" s="13" t="str">
        <f>Raw_Data!H2517</f>
        <v>Leave</v>
      </c>
      <c r="K2517" s="15" t="str">
        <f>IF(Raw_Data!I2517="","",TIMEVALUE(Raw_Data!I2517))</f>
        <v/>
      </c>
      <c r="L2517" s="15" t="str">
        <f>IF(Raw_Data!J2517="","",TIMEVALUE(Raw_Data!J2517))</f>
        <v/>
      </c>
      <c r="M2517" s="13">
        <f>Raw_Data!K2517</f>
        <v>0</v>
      </c>
      <c r="N2517" s="13">
        <f>Raw_Data!L2517</f>
        <v>0</v>
      </c>
      <c r="O2517" s="13">
        <f>Raw_Data!M2517</f>
        <v>0</v>
      </c>
      <c r="P2517" s="13">
        <f t="shared" si="158"/>
        <v>0</v>
      </c>
      <c r="Q2517" s="13">
        <f>Raw_Data!O2517</f>
        <v>0</v>
      </c>
      <c r="R2517" s="16">
        <f t="shared" si="159"/>
        <v>0</v>
      </c>
      <c r="S2517" s="16">
        <f>Raw_Data!Q2517</f>
        <v>0</v>
      </c>
      <c r="T2517" s="17">
        <f>Raw_Data!R2517</f>
        <v>0</v>
      </c>
      <c r="U2517" s="13" t="str">
        <f>Raw_Data!S2517</f>
        <v>Low</v>
      </c>
      <c r="V2517" s="13" t="str">
        <f>Raw_Data!T2517</f>
        <v>Closed</v>
      </c>
    </row>
    <row r="2518" spans="1:22" x14ac:dyDescent="0.3">
      <c r="A2518" s="13" t="str">
        <f>Raw_Data!A2518</f>
        <v>EMP017</v>
      </c>
      <c r="B2518" s="13" t="str">
        <f>Raw_Data!B2518</f>
        <v>Abhishek Paul</v>
      </c>
      <c r="C2518" s="13" t="str">
        <f>Raw_Data!C2518</f>
        <v>Operations</v>
      </c>
      <c r="D2518" s="13" t="str">
        <f>Raw_Data!D2518</f>
        <v>Process Executive</v>
      </c>
      <c r="E2518" s="13" t="str">
        <f>Raw_Data!E2518</f>
        <v>Durgapur</v>
      </c>
      <c r="F2518" s="13" t="str">
        <f>Raw_Data!F2518</f>
        <v>Amit Roy</v>
      </c>
      <c r="G2518" s="14">
        <f>DATE(VALUE(RIGHT(Raw_Data!G2518,4)),VALUE(MID(Raw_Data!G2518,4,2)),VALUE(LEFT(Raw_Data!G2518,2)))</f>
        <v>46259</v>
      </c>
      <c r="H2518" s="13" t="str">
        <f t="shared" si="156"/>
        <v>Aug-2026</v>
      </c>
      <c r="I2518" s="13" t="str">
        <f t="shared" si="157"/>
        <v>Tue</v>
      </c>
      <c r="J2518" s="13" t="str">
        <f>Raw_Data!H2518</f>
        <v>Present</v>
      </c>
      <c r="K2518" s="15">
        <f>IF(Raw_Data!I2518="","",TIMEVALUE(Raw_Data!I2518))</f>
        <v>0.37638888888888888</v>
      </c>
      <c r="L2518" s="15">
        <f>IF(Raw_Data!J2518="","",TIMEVALUE(Raw_Data!J2518))</f>
        <v>0.75555555555555554</v>
      </c>
      <c r="M2518" s="13">
        <f>Raw_Data!K2518</f>
        <v>9.11</v>
      </c>
      <c r="N2518" s="13">
        <f>Raw_Data!L2518</f>
        <v>25</v>
      </c>
      <c r="O2518" s="13">
        <f>Raw_Data!M2518</f>
        <v>17</v>
      </c>
      <c r="P2518" s="13">
        <f t="shared" si="158"/>
        <v>8</v>
      </c>
      <c r="Q2518" s="13">
        <f>Raw_Data!O2518</f>
        <v>25</v>
      </c>
      <c r="R2518" s="16">
        <f t="shared" si="159"/>
        <v>68</v>
      </c>
      <c r="S2518" s="16">
        <f>Raw_Data!Q2518</f>
        <v>68</v>
      </c>
      <c r="T2518" s="17">
        <f>Raw_Data!R2518</f>
        <v>1.1100000000000001</v>
      </c>
      <c r="U2518" s="13" t="str">
        <f>Raw_Data!S2518</f>
        <v>Medium</v>
      </c>
      <c r="V2518" s="13" t="str">
        <f>Raw_Data!T2518</f>
        <v>Backlog</v>
      </c>
    </row>
    <row r="2519" spans="1:22" x14ac:dyDescent="0.3">
      <c r="A2519" s="13" t="str">
        <f>Raw_Data!A2519</f>
        <v>EMP018</v>
      </c>
      <c r="B2519" s="13" t="str">
        <f>Raw_Data!B2519</f>
        <v>Nandini Ghosh</v>
      </c>
      <c r="C2519" s="13" t="str">
        <f>Raw_Data!C2519</f>
        <v>Finance</v>
      </c>
      <c r="D2519" s="13" t="str">
        <f>Raw_Data!D2519</f>
        <v>Finance Executive</v>
      </c>
      <c r="E2519" s="13" t="str">
        <f>Raw_Data!E2519</f>
        <v>Durgapur</v>
      </c>
      <c r="F2519" s="13" t="str">
        <f>Raw_Data!F2519</f>
        <v>Neha Sen</v>
      </c>
      <c r="G2519" s="14">
        <f>DATE(VALUE(RIGHT(Raw_Data!G2519,4)),VALUE(MID(Raw_Data!G2519,4,2)),VALUE(LEFT(Raw_Data!G2519,2)))</f>
        <v>46259</v>
      </c>
      <c r="H2519" s="13" t="str">
        <f t="shared" si="156"/>
        <v>Aug-2026</v>
      </c>
      <c r="I2519" s="13" t="str">
        <f t="shared" si="157"/>
        <v>Tue</v>
      </c>
      <c r="J2519" s="13" t="str">
        <f>Raw_Data!H2519</f>
        <v>Present</v>
      </c>
      <c r="K2519" s="15">
        <f>IF(Raw_Data!I2519="","",TIMEVALUE(Raw_Data!I2519))</f>
        <v>0.38055555555555554</v>
      </c>
      <c r="L2519" s="15">
        <f>IF(Raw_Data!J2519="","",TIMEVALUE(Raw_Data!J2519))</f>
        <v>0.68402777777777779</v>
      </c>
      <c r="M2519" s="13">
        <f>Raw_Data!K2519</f>
        <v>7.29</v>
      </c>
      <c r="N2519" s="13">
        <f>Raw_Data!L2519</f>
        <v>15</v>
      </c>
      <c r="O2519" s="13">
        <f>Raw_Data!M2519</f>
        <v>11</v>
      </c>
      <c r="P2519" s="13">
        <f t="shared" si="158"/>
        <v>4</v>
      </c>
      <c r="Q2519" s="13">
        <f>Raw_Data!O2519</f>
        <v>15</v>
      </c>
      <c r="R2519" s="16">
        <f t="shared" si="159"/>
        <v>73.333333333333329</v>
      </c>
      <c r="S2519" s="16">
        <f>Raw_Data!Q2519</f>
        <v>73.3</v>
      </c>
      <c r="T2519" s="17">
        <f>Raw_Data!R2519</f>
        <v>0</v>
      </c>
      <c r="U2519" s="13" t="str">
        <f>Raw_Data!S2519</f>
        <v>Medium</v>
      </c>
      <c r="V2519" s="13" t="str">
        <f>Raw_Data!T2519</f>
        <v>Pending</v>
      </c>
    </row>
    <row r="2520" spans="1:22" x14ac:dyDescent="0.3">
      <c r="A2520" s="13" t="str">
        <f>Raw_Data!A2520</f>
        <v>EMP019</v>
      </c>
      <c r="B2520" s="13" t="str">
        <f>Raw_Data!B2520</f>
        <v>Manish Kumar</v>
      </c>
      <c r="C2520" s="13" t="str">
        <f>Raw_Data!C2520</f>
        <v>Sales</v>
      </c>
      <c r="D2520" s="13" t="str">
        <f>Raw_Data!D2520</f>
        <v>Sales Executive</v>
      </c>
      <c r="E2520" s="13" t="str">
        <f>Raw_Data!E2520</f>
        <v>Durgapur</v>
      </c>
      <c r="F2520" s="13" t="str">
        <f>Raw_Data!F2520</f>
        <v>Sourav Das</v>
      </c>
      <c r="G2520" s="14">
        <f>DATE(VALUE(RIGHT(Raw_Data!G2520,4)),VALUE(MID(Raw_Data!G2520,4,2)),VALUE(LEFT(Raw_Data!G2520,2)))</f>
        <v>46259</v>
      </c>
      <c r="H2520" s="13" t="str">
        <f t="shared" si="156"/>
        <v>Aug-2026</v>
      </c>
      <c r="I2520" s="13" t="str">
        <f t="shared" si="157"/>
        <v>Tue</v>
      </c>
      <c r="J2520" s="13" t="str">
        <f>Raw_Data!H2520</f>
        <v>Present</v>
      </c>
      <c r="K2520" s="15">
        <f>IF(Raw_Data!I2520="","",TIMEVALUE(Raw_Data!I2520))</f>
        <v>0.38750000000000001</v>
      </c>
      <c r="L2520" s="15">
        <f>IF(Raw_Data!J2520="","",TIMEVALUE(Raw_Data!J2520))</f>
        <v>0.6875</v>
      </c>
      <c r="M2520" s="13">
        <f>Raw_Data!K2520</f>
        <v>7.21</v>
      </c>
      <c r="N2520" s="13">
        <f>Raw_Data!L2520</f>
        <v>16</v>
      </c>
      <c r="O2520" s="13">
        <f>Raw_Data!M2520</f>
        <v>12</v>
      </c>
      <c r="P2520" s="13">
        <f t="shared" si="158"/>
        <v>4</v>
      </c>
      <c r="Q2520" s="13">
        <f>Raw_Data!O2520</f>
        <v>16</v>
      </c>
      <c r="R2520" s="16">
        <f t="shared" si="159"/>
        <v>75</v>
      </c>
      <c r="S2520" s="16">
        <f>Raw_Data!Q2520</f>
        <v>75</v>
      </c>
      <c r="T2520" s="17">
        <f>Raw_Data!R2520</f>
        <v>0</v>
      </c>
      <c r="U2520" s="13" t="str">
        <f>Raw_Data!S2520</f>
        <v>Critical</v>
      </c>
      <c r="V2520" s="13" t="str">
        <f>Raw_Data!T2520</f>
        <v>Pending</v>
      </c>
    </row>
    <row r="2521" spans="1:22" x14ac:dyDescent="0.3">
      <c r="A2521" s="13" t="str">
        <f>Raw_Data!A2521</f>
        <v>EMP020</v>
      </c>
      <c r="B2521" s="13" t="str">
        <f>Raw_Data!B2521</f>
        <v>Riya Chatterjee</v>
      </c>
      <c r="C2521" s="13" t="str">
        <f>Raw_Data!C2521</f>
        <v>Customer Support</v>
      </c>
      <c r="D2521" s="13" t="str">
        <f>Raw_Data!D2521</f>
        <v>Support Executive</v>
      </c>
      <c r="E2521" s="13" t="str">
        <f>Raw_Data!E2521</f>
        <v>Durgapur</v>
      </c>
      <c r="F2521" s="13" t="str">
        <f>Raw_Data!F2521</f>
        <v>Ritu Ghosh</v>
      </c>
      <c r="G2521" s="14">
        <f>DATE(VALUE(RIGHT(Raw_Data!G2521,4)),VALUE(MID(Raw_Data!G2521,4,2)),VALUE(LEFT(Raw_Data!G2521,2)))</f>
        <v>46259</v>
      </c>
      <c r="H2521" s="13" t="str">
        <f t="shared" si="156"/>
        <v>Aug-2026</v>
      </c>
      <c r="I2521" s="13" t="str">
        <f t="shared" si="157"/>
        <v>Tue</v>
      </c>
      <c r="J2521" s="13" t="str">
        <f>Raw_Data!H2521</f>
        <v>Present</v>
      </c>
      <c r="K2521" s="15">
        <f>IF(Raw_Data!I2521="","",TIMEVALUE(Raw_Data!I2521))</f>
        <v>0.37569444444444444</v>
      </c>
      <c r="L2521" s="15">
        <f>IF(Raw_Data!J2521="","",TIMEVALUE(Raw_Data!J2521))</f>
        <v>0.7006944444444444</v>
      </c>
      <c r="M2521" s="13">
        <f>Raw_Data!K2521</f>
        <v>7.81</v>
      </c>
      <c r="N2521" s="13">
        <f>Raw_Data!L2521</f>
        <v>26</v>
      </c>
      <c r="O2521" s="13">
        <f>Raw_Data!M2521</f>
        <v>24</v>
      </c>
      <c r="P2521" s="13">
        <f t="shared" si="158"/>
        <v>2</v>
      </c>
      <c r="Q2521" s="13">
        <f>Raw_Data!O2521</f>
        <v>26</v>
      </c>
      <c r="R2521" s="16">
        <f t="shared" si="159"/>
        <v>92.307692307692307</v>
      </c>
      <c r="S2521" s="16">
        <f>Raw_Data!Q2521</f>
        <v>92.3</v>
      </c>
      <c r="T2521" s="17">
        <f>Raw_Data!R2521</f>
        <v>0</v>
      </c>
      <c r="U2521" s="13" t="str">
        <f>Raw_Data!S2521</f>
        <v>Medium</v>
      </c>
      <c r="V2521" s="13" t="str">
        <f>Raw_Data!T2521</f>
        <v>In Progress</v>
      </c>
    </row>
    <row r="2522" spans="1:22" x14ac:dyDescent="0.3">
      <c r="A2522" s="13" t="str">
        <f>Raw_Data!A2522</f>
        <v>EMP001</v>
      </c>
      <c r="B2522" s="13" t="str">
        <f>Raw_Data!B2522</f>
        <v>Aarav Sharma</v>
      </c>
      <c r="C2522" s="13" t="str">
        <f>Raw_Data!C2522</f>
        <v>Operations</v>
      </c>
      <c r="D2522" s="13" t="str">
        <f>Raw_Data!D2522</f>
        <v>MIS Executive</v>
      </c>
      <c r="E2522" s="13" t="str">
        <f>Raw_Data!E2522</f>
        <v>Kolkata</v>
      </c>
      <c r="F2522" s="13" t="str">
        <f>Raw_Data!F2522</f>
        <v>Amit Roy</v>
      </c>
      <c r="G2522" s="14">
        <f>DATE(VALUE(RIGHT(Raw_Data!G2522,4)),VALUE(MID(Raw_Data!G2522,4,2)),VALUE(LEFT(Raw_Data!G2522,2)))</f>
        <v>46260</v>
      </c>
      <c r="H2522" s="13" t="str">
        <f t="shared" si="156"/>
        <v>Aug-2026</v>
      </c>
      <c r="I2522" s="13" t="str">
        <f t="shared" si="157"/>
        <v>Wed</v>
      </c>
      <c r="J2522" s="13" t="str">
        <f>Raw_Data!H2522</f>
        <v>Present</v>
      </c>
      <c r="K2522" s="15">
        <f>IF(Raw_Data!I2522="","",TIMEVALUE(Raw_Data!I2522))</f>
        <v>0.42499999999999999</v>
      </c>
      <c r="L2522" s="15">
        <f>IF(Raw_Data!J2522="","",TIMEVALUE(Raw_Data!J2522))</f>
        <v>0.80277777777777781</v>
      </c>
      <c r="M2522" s="13">
        <f>Raw_Data!K2522</f>
        <v>9.08</v>
      </c>
      <c r="N2522" s="13">
        <f>Raw_Data!L2522</f>
        <v>23</v>
      </c>
      <c r="O2522" s="13">
        <f>Raw_Data!M2522</f>
        <v>20</v>
      </c>
      <c r="P2522" s="13">
        <f t="shared" si="158"/>
        <v>3</v>
      </c>
      <c r="Q2522" s="13">
        <f>Raw_Data!O2522</f>
        <v>23</v>
      </c>
      <c r="R2522" s="16">
        <f t="shared" si="159"/>
        <v>86.956521739130437</v>
      </c>
      <c r="S2522" s="16">
        <f>Raw_Data!Q2522</f>
        <v>87</v>
      </c>
      <c r="T2522" s="17">
        <f>Raw_Data!R2522</f>
        <v>1.08</v>
      </c>
      <c r="U2522" s="13" t="str">
        <f>Raw_Data!S2522</f>
        <v>Medium</v>
      </c>
      <c r="V2522" s="13" t="str">
        <f>Raw_Data!T2522</f>
        <v>In Progress</v>
      </c>
    </row>
    <row r="2523" spans="1:22" x14ac:dyDescent="0.3">
      <c r="A2523" s="13" t="str">
        <f>Raw_Data!A2523</f>
        <v>EMP002</v>
      </c>
      <c r="B2523" s="13" t="str">
        <f>Raw_Data!B2523</f>
        <v>Priya Singh</v>
      </c>
      <c r="C2523" s="13" t="str">
        <f>Raw_Data!C2523</f>
        <v>Operations</v>
      </c>
      <c r="D2523" s="13" t="str">
        <f>Raw_Data!D2523</f>
        <v>Process Executive</v>
      </c>
      <c r="E2523" s="13" t="str">
        <f>Raw_Data!E2523</f>
        <v>Kolkata</v>
      </c>
      <c r="F2523" s="13" t="str">
        <f>Raw_Data!F2523</f>
        <v>Amit Roy</v>
      </c>
      <c r="G2523" s="14">
        <f>DATE(VALUE(RIGHT(Raw_Data!G2523,4)),VALUE(MID(Raw_Data!G2523,4,2)),VALUE(LEFT(Raw_Data!G2523,2)))</f>
        <v>46260</v>
      </c>
      <c r="H2523" s="13" t="str">
        <f t="shared" si="156"/>
        <v>Aug-2026</v>
      </c>
      <c r="I2523" s="13" t="str">
        <f t="shared" si="157"/>
        <v>Wed</v>
      </c>
      <c r="J2523" s="13" t="str">
        <f>Raw_Data!H2523</f>
        <v>Present</v>
      </c>
      <c r="K2523" s="15">
        <f>IF(Raw_Data!I2523="","",TIMEVALUE(Raw_Data!I2523))</f>
        <v>0.37916666666666665</v>
      </c>
      <c r="L2523" s="15">
        <f>IF(Raw_Data!J2523="","",TIMEVALUE(Raw_Data!J2523))</f>
        <v>0.72499999999999998</v>
      </c>
      <c r="M2523" s="13">
        <f>Raw_Data!K2523</f>
        <v>8.31</v>
      </c>
      <c r="N2523" s="13">
        <f>Raw_Data!L2523</f>
        <v>21</v>
      </c>
      <c r="O2523" s="13">
        <f>Raw_Data!M2523</f>
        <v>18</v>
      </c>
      <c r="P2523" s="13">
        <f t="shared" si="158"/>
        <v>3</v>
      </c>
      <c r="Q2523" s="13">
        <f>Raw_Data!O2523</f>
        <v>21</v>
      </c>
      <c r="R2523" s="16">
        <f t="shared" si="159"/>
        <v>85.714285714285708</v>
      </c>
      <c r="S2523" s="16">
        <f>Raw_Data!Q2523</f>
        <v>85.7</v>
      </c>
      <c r="T2523" s="17">
        <f>Raw_Data!R2523</f>
        <v>0.31</v>
      </c>
      <c r="U2523" s="13" t="str">
        <f>Raw_Data!S2523</f>
        <v>Medium</v>
      </c>
      <c r="V2523" s="13" t="str">
        <f>Raw_Data!T2523</f>
        <v>In Progress</v>
      </c>
    </row>
    <row r="2524" spans="1:22" x14ac:dyDescent="0.3">
      <c r="A2524" s="13" t="str">
        <f>Raw_Data!A2524</f>
        <v>EMP003</v>
      </c>
      <c r="B2524" s="13" t="str">
        <f>Raw_Data!B2524</f>
        <v>Rahul Verma</v>
      </c>
      <c r="C2524" s="13" t="str">
        <f>Raw_Data!C2524</f>
        <v>Operations</v>
      </c>
      <c r="D2524" s="13" t="str">
        <f>Raw_Data!D2524</f>
        <v>Process Executive</v>
      </c>
      <c r="E2524" s="13" t="str">
        <f>Raw_Data!E2524</f>
        <v>Kolkata</v>
      </c>
      <c r="F2524" s="13" t="str">
        <f>Raw_Data!F2524</f>
        <v>Amit Roy</v>
      </c>
      <c r="G2524" s="14">
        <f>DATE(VALUE(RIGHT(Raw_Data!G2524,4)),VALUE(MID(Raw_Data!G2524,4,2)),VALUE(LEFT(Raw_Data!G2524,2)))</f>
        <v>46260</v>
      </c>
      <c r="H2524" s="13" t="str">
        <f t="shared" si="156"/>
        <v>Aug-2026</v>
      </c>
      <c r="I2524" s="13" t="str">
        <f t="shared" si="157"/>
        <v>Wed</v>
      </c>
      <c r="J2524" s="13" t="str">
        <f>Raw_Data!H2524</f>
        <v>Present</v>
      </c>
      <c r="K2524" s="15">
        <f>IF(Raw_Data!I2524="","",TIMEVALUE(Raw_Data!I2524))</f>
        <v>0.3840277777777778</v>
      </c>
      <c r="L2524" s="15">
        <f>IF(Raw_Data!J2524="","",TIMEVALUE(Raw_Data!J2524))</f>
        <v>0.77430555555555558</v>
      </c>
      <c r="M2524" s="13">
        <f>Raw_Data!K2524</f>
        <v>9.3800000000000008</v>
      </c>
      <c r="N2524" s="13">
        <f>Raw_Data!L2524</f>
        <v>24</v>
      </c>
      <c r="O2524" s="13">
        <f>Raw_Data!M2524</f>
        <v>24</v>
      </c>
      <c r="P2524" s="13">
        <f t="shared" si="158"/>
        <v>0</v>
      </c>
      <c r="Q2524" s="13">
        <f>Raw_Data!O2524</f>
        <v>24</v>
      </c>
      <c r="R2524" s="16">
        <f t="shared" si="159"/>
        <v>100</v>
      </c>
      <c r="S2524" s="16">
        <f>Raw_Data!Q2524</f>
        <v>100</v>
      </c>
      <c r="T2524" s="17">
        <f>Raw_Data!R2524</f>
        <v>1.38</v>
      </c>
      <c r="U2524" s="13" t="str">
        <f>Raw_Data!S2524</f>
        <v>Low</v>
      </c>
      <c r="V2524" s="13" t="str">
        <f>Raw_Data!T2524</f>
        <v>Closed</v>
      </c>
    </row>
    <row r="2525" spans="1:22" x14ac:dyDescent="0.3">
      <c r="A2525" s="13" t="str">
        <f>Raw_Data!A2525</f>
        <v>EMP004</v>
      </c>
      <c r="B2525" s="13" t="str">
        <f>Raw_Data!B2525</f>
        <v>Sneha Das</v>
      </c>
      <c r="C2525" s="13" t="str">
        <f>Raw_Data!C2525</f>
        <v>Operations</v>
      </c>
      <c r="D2525" s="13" t="str">
        <f>Raw_Data!D2525</f>
        <v>Senior Executive</v>
      </c>
      <c r="E2525" s="13" t="str">
        <f>Raw_Data!E2525</f>
        <v>Kolkata</v>
      </c>
      <c r="F2525" s="13" t="str">
        <f>Raw_Data!F2525</f>
        <v>Amit Roy</v>
      </c>
      <c r="G2525" s="14">
        <f>DATE(VALUE(RIGHT(Raw_Data!G2525,4)),VALUE(MID(Raw_Data!G2525,4,2)),VALUE(LEFT(Raw_Data!G2525,2)))</f>
        <v>46260</v>
      </c>
      <c r="H2525" s="13" t="str">
        <f t="shared" si="156"/>
        <v>Aug-2026</v>
      </c>
      <c r="I2525" s="13" t="str">
        <f t="shared" si="157"/>
        <v>Wed</v>
      </c>
      <c r="J2525" s="13" t="str">
        <f>Raw_Data!H2525</f>
        <v>Present</v>
      </c>
      <c r="K2525" s="15">
        <f>IF(Raw_Data!I2525="","",TIMEVALUE(Raw_Data!I2525))</f>
        <v>0.42291666666666666</v>
      </c>
      <c r="L2525" s="15">
        <f>IF(Raw_Data!J2525="","",TIMEVALUE(Raw_Data!J2525))</f>
        <v>0.81805555555555554</v>
      </c>
      <c r="M2525" s="13">
        <f>Raw_Data!K2525</f>
        <v>9.49</v>
      </c>
      <c r="N2525" s="13">
        <f>Raw_Data!L2525</f>
        <v>17</v>
      </c>
      <c r="O2525" s="13">
        <f>Raw_Data!M2525</f>
        <v>13</v>
      </c>
      <c r="P2525" s="13">
        <f t="shared" si="158"/>
        <v>4</v>
      </c>
      <c r="Q2525" s="13">
        <f>Raw_Data!O2525</f>
        <v>17</v>
      </c>
      <c r="R2525" s="16">
        <f t="shared" si="159"/>
        <v>76.470588235294116</v>
      </c>
      <c r="S2525" s="16">
        <f>Raw_Data!Q2525</f>
        <v>76.5</v>
      </c>
      <c r="T2525" s="17">
        <f>Raw_Data!R2525</f>
        <v>1.49</v>
      </c>
      <c r="U2525" s="13" t="str">
        <f>Raw_Data!S2525</f>
        <v>High</v>
      </c>
      <c r="V2525" s="13" t="str">
        <f>Raw_Data!T2525</f>
        <v>Pending</v>
      </c>
    </row>
    <row r="2526" spans="1:22" x14ac:dyDescent="0.3">
      <c r="A2526" s="13" t="str">
        <f>Raw_Data!A2526</f>
        <v>EMP005</v>
      </c>
      <c r="B2526" s="13" t="str">
        <f>Raw_Data!B2526</f>
        <v>Vikram Patel</v>
      </c>
      <c r="C2526" s="13" t="str">
        <f>Raw_Data!C2526</f>
        <v>Operations</v>
      </c>
      <c r="D2526" s="13" t="str">
        <f>Raw_Data!D2526</f>
        <v>Process Executive</v>
      </c>
      <c r="E2526" s="13" t="str">
        <f>Raw_Data!E2526</f>
        <v>Kolkata</v>
      </c>
      <c r="F2526" s="13" t="str">
        <f>Raw_Data!F2526</f>
        <v>Amit Roy</v>
      </c>
      <c r="G2526" s="14">
        <f>DATE(VALUE(RIGHT(Raw_Data!G2526,4)),VALUE(MID(Raw_Data!G2526,4,2)),VALUE(LEFT(Raw_Data!G2526,2)))</f>
        <v>46260</v>
      </c>
      <c r="H2526" s="13" t="str">
        <f t="shared" si="156"/>
        <v>Aug-2026</v>
      </c>
      <c r="I2526" s="13" t="str">
        <f t="shared" si="157"/>
        <v>Wed</v>
      </c>
      <c r="J2526" s="13" t="str">
        <f>Raw_Data!H2526</f>
        <v>Present</v>
      </c>
      <c r="K2526" s="15">
        <f>IF(Raw_Data!I2526="","",TIMEVALUE(Raw_Data!I2526))</f>
        <v>0.4201388888888889</v>
      </c>
      <c r="L2526" s="15">
        <f>IF(Raw_Data!J2526="","",TIMEVALUE(Raw_Data!J2526))</f>
        <v>0.74097222222222225</v>
      </c>
      <c r="M2526" s="13">
        <f>Raw_Data!K2526</f>
        <v>7.71</v>
      </c>
      <c r="N2526" s="13">
        <f>Raw_Data!L2526</f>
        <v>24</v>
      </c>
      <c r="O2526" s="13">
        <f>Raw_Data!M2526</f>
        <v>23</v>
      </c>
      <c r="P2526" s="13">
        <f t="shared" si="158"/>
        <v>1</v>
      </c>
      <c r="Q2526" s="13">
        <f>Raw_Data!O2526</f>
        <v>24</v>
      </c>
      <c r="R2526" s="16">
        <f t="shared" si="159"/>
        <v>95.833333333333343</v>
      </c>
      <c r="S2526" s="16">
        <f>Raw_Data!Q2526</f>
        <v>95.8</v>
      </c>
      <c r="T2526" s="17">
        <f>Raw_Data!R2526</f>
        <v>0</v>
      </c>
      <c r="U2526" s="13" t="str">
        <f>Raw_Data!S2526</f>
        <v>Medium</v>
      </c>
      <c r="V2526" s="13" t="str">
        <f>Raw_Data!T2526</f>
        <v>In Progress</v>
      </c>
    </row>
    <row r="2527" spans="1:22" x14ac:dyDescent="0.3">
      <c r="A2527" s="13" t="str">
        <f>Raw_Data!A2527</f>
        <v>EMP006</v>
      </c>
      <c r="B2527" s="13" t="str">
        <f>Raw_Data!B2527</f>
        <v>Ananya Gupta</v>
      </c>
      <c r="C2527" s="13" t="str">
        <f>Raw_Data!C2527</f>
        <v>Finance</v>
      </c>
      <c r="D2527" s="13" t="str">
        <f>Raw_Data!D2527</f>
        <v>Finance Executive</v>
      </c>
      <c r="E2527" s="13" t="str">
        <f>Raw_Data!E2527</f>
        <v>Kolkata</v>
      </c>
      <c r="F2527" s="13" t="str">
        <f>Raw_Data!F2527</f>
        <v>Neha Sen</v>
      </c>
      <c r="G2527" s="14">
        <f>DATE(VALUE(RIGHT(Raw_Data!G2527,4)),VALUE(MID(Raw_Data!G2527,4,2)),VALUE(LEFT(Raw_Data!G2527,2)))</f>
        <v>46260</v>
      </c>
      <c r="H2527" s="13" t="str">
        <f t="shared" si="156"/>
        <v>Aug-2026</v>
      </c>
      <c r="I2527" s="13" t="str">
        <f t="shared" si="157"/>
        <v>Wed</v>
      </c>
      <c r="J2527" s="13" t="str">
        <f>Raw_Data!H2527</f>
        <v>Present</v>
      </c>
      <c r="K2527" s="15">
        <f>IF(Raw_Data!I2527="","",TIMEVALUE(Raw_Data!I2527))</f>
        <v>0.38750000000000001</v>
      </c>
      <c r="L2527" s="15">
        <f>IF(Raw_Data!J2527="","",TIMEVALUE(Raw_Data!J2527))</f>
        <v>0.74375000000000002</v>
      </c>
      <c r="M2527" s="13">
        <f>Raw_Data!K2527</f>
        <v>8.56</v>
      </c>
      <c r="N2527" s="13">
        <f>Raw_Data!L2527</f>
        <v>21</v>
      </c>
      <c r="O2527" s="13">
        <f>Raw_Data!M2527</f>
        <v>21</v>
      </c>
      <c r="P2527" s="13">
        <f t="shared" si="158"/>
        <v>0</v>
      </c>
      <c r="Q2527" s="13">
        <f>Raw_Data!O2527</f>
        <v>21</v>
      </c>
      <c r="R2527" s="16">
        <f t="shared" si="159"/>
        <v>100</v>
      </c>
      <c r="S2527" s="16">
        <f>Raw_Data!Q2527</f>
        <v>100</v>
      </c>
      <c r="T2527" s="17">
        <f>Raw_Data!R2527</f>
        <v>0.56000000000000005</v>
      </c>
      <c r="U2527" s="13" t="str">
        <f>Raw_Data!S2527</f>
        <v>Low</v>
      </c>
      <c r="V2527" s="13" t="str">
        <f>Raw_Data!T2527</f>
        <v>Closed</v>
      </c>
    </row>
    <row r="2528" spans="1:22" x14ac:dyDescent="0.3">
      <c r="A2528" s="13" t="str">
        <f>Raw_Data!A2528</f>
        <v>EMP007</v>
      </c>
      <c r="B2528" s="13" t="str">
        <f>Raw_Data!B2528</f>
        <v>Rohan Mehta</v>
      </c>
      <c r="C2528" s="13" t="str">
        <f>Raw_Data!C2528</f>
        <v>Finance</v>
      </c>
      <c r="D2528" s="13" t="str">
        <f>Raw_Data!D2528</f>
        <v>Accounts Executive</v>
      </c>
      <c r="E2528" s="13" t="str">
        <f>Raw_Data!E2528</f>
        <v>Kolkata</v>
      </c>
      <c r="F2528" s="13" t="str">
        <f>Raw_Data!F2528</f>
        <v>Neha Sen</v>
      </c>
      <c r="G2528" s="14">
        <f>DATE(VALUE(RIGHT(Raw_Data!G2528,4)),VALUE(MID(Raw_Data!G2528,4,2)),VALUE(LEFT(Raw_Data!G2528,2)))</f>
        <v>46260</v>
      </c>
      <c r="H2528" s="13" t="str">
        <f t="shared" si="156"/>
        <v>Aug-2026</v>
      </c>
      <c r="I2528" s="13" t="str">
        <f t="shared" si="157"/>
        <v>Wed</v>
      </c>
      <c r="J2528" s="13" t="str">
        <f>Raw_Data!H2528</f>
        <v>Present</v>
      </c>
      <c r="K2528" s="15">
        <f>IF(Raw_Data!I2528="","",TIMEVALUE(Raw_Data!I2528))</f>
        <v>0.37847222222222221</v>
      </c>
      <c r="L2528" s="15">
        <f>IF(Raw_Data!J2528="","",TIMEVALUE(Raw_Data!J2528))</f>
        <v>0.76666666666666672</v>
      </c>
      <c r="M2528" s="13">
        <f>Raw_Data!K2528</f>
        <v>9.32</v>
      </c>
      <c r="N2528" s="13">
        <f>Raw_Data!L2528</f>
        <v>20</v>
      </c>
      <c r="O2528" s="13">
        <f>Raw_Data!M2528</f>
        <v>20</v>
      </c>
      <c r="P2528" s="13">
        <f t="shared" si="158"/>
        <v>0</v>
      </c>
      <c r="Q2528" s="13">
        <f>Raw_Data!O2528</f>
        <v>20</v>
      </c>
      <c r="R2528" s="16">
        <f t="shared" si="159"/>
        <v>100</v>
      </c>
      <c r="S2528" s="16">
        <f>Raw_Data!Q2528</f>
        <v>100</v>
      </c>
      <c r="T2528" s="17">
        <f>Raw_Data!R2528</f>
        <v>1.32</v>
      </c>
      <c r="U2528" s="13" t="str">
        <f>Raw_Data!S2528</f>
        <v>Low</v>
      </c>
      <c r="V2528" s="13" t="str">
        <f>Raw_Data!T2528</f>
        <v>Closed</v>
      </c>
    </row>
    <row r="2529" spans="1:22" x14ac:dyDescent="0.3">
      <c r="A2529" s="13" t="str">
        <f>Raw_Data!A2529</f>
        <v>EMP008</v>
      </c>
      <c r="B2529" s="13" t="str">
        <f>Raw_Data!B2529</f>
        <v>Ishita Roy</v>
      </c>
      <c r="C2529" s="13" t="str">
        <f>Raw_Data!C2529</f>
        <v>Finance</v>
      </c>
      <c r="D2529" s="13" t="str">
        <f>Raw_Data!D2529</f>
        <v>Finance Executive</v>
      </c>
      <c r="E2529" s="13" t="str">
        <f>Raw_Data!E2529</f>
        <v>Kolkata</v>
      </c>
      <c r="F2529" s="13" t="str">
        <f>Raw_Data!F2529</f>
        <v>Neha Sen</v>
      </c>
      <c r="G2529" s="14">
        <f>DATE(VALUE(RIGHT(Raw_Data!G2529,4)),VALUE(MID(Raw_Data!G2529,4,2)),VALUE(LEFT(Raw_Data!G2529,2)))</f>
        <v>46260</v>
      </c>
      <c r="H2529" s="13" t="str">
        <f t="shared" si="156"/>
        <v>Aug-2026</v>
      </c>
      <c r="I2529" s="13" t="str">
        <f t="shared" si="157"/>
        <v>Wed</v>
      </c>
      <c r="J2529" s="13" t="str">
        <f>Raw_Data!H2529</f>
        <v>Leave</v>
      </c>
      <c r="K2529" s="15" t="str">
        <f>IF(Raw_Data!I2529="","",TIMEVALUE(Raw_Data!I2529))</f>
        <v/>
      </c>
      <c r="L2529" s="15" t="str">
        <f>IF(Raw_Data!J2529="","",TIMEVALUE(Raw_Data!J2529))</f>
        <v/>
      </c>
      <c r="M2529" s="13">
        <f>Raw_Data!K2529</f>
        <v>0</v>
      </c>
      <c r="N2529" s="13">
        <f>Raw_Data!L2529</f>
        <v>0</v>
      </c>
      <c r="O2529" s="13">
        <f>Raw_Data!M2529</f>
        <v>0</v>
      </c>
      <c r="P2529" s="13">
        <f t="shared" si="158"/>
        <v>0</v>
      </c>
      <c r="Q2529" s="13">
        <f>Raw_Data!O2529</f>
        <v>0</v>
      </c>
      <c r="R2529" s="16">
        <f t="shared" si="159"/>
        <v>0</v>
      </c>
      <c r="S2529" s="16">
        <f>Raw_Data!Q2529</f>
        <v>0</v>
      </c>
      <c r="T2529" s="17">
        <f>Raw_Data!R2529</f>
        <v>0</v>
      </c>
      <c r="U2529" s="13" t="str">
        <f>Raw_Data!S2529</f>
        <v>Low</v>
      </c>
      <c r="V2529" s="13" t="str">
        <f>Raw_Data!T2529</f>
        <v>Closed</v>
      </c>
    </row>
    <row r="2530" spans="1:22" x14ac:dyDescent="0.3">
      <c r="A2530" s="13" t="str">
        <f>Raw_Data!A2530</f>
        <v>EMP009</v>
      </c>
      <c r="B2530" s="13" t="str">
        <f>Raw_Data!B2530</f>
        <v>Arjun Nair</v>
      </c>
      <c r="C2530" s="13" t="str">
        <f>Raw_Data!C2530</f>
        <v>Sales</v>
      </c>
      <c r="D2530" s="13" t="str">
        <f>Raw_Data!D2530</f>
        <v>Sales Executive</v>
      </c>
      <c r="E2530" s="13" t="str">
        <f>Raw_Data!E2530</f>
        <v>Kolkata</v>
      </c>
      <c r="F2530" s="13" t="str">
        <f>Raw_Data!F2530</f>
        <v>Sourav Das</v>
      </c>
      <c r="G2530" s="14">
        <f>DATE(VALUE(RIGHT(Raw_Data!G2530,4)),VALUE(MID(Raw_Data!G2530,4,2)),VALUE(LEFT(Raw_Data!G2530,2)))</f>
        <v>46260</v>
      </c>
      <c r="H2530" s="13" t="str">
        <f t="shared" si="156"/>
        <v>Aug-2026</v>
      </c>
      <c r="I2530" s="13" t="str">
        <f t="shared" si="157"/>
        <v>Wed</v>
      </c>
      <c r="J2530" s="13" t="str">
        <f>Raw_Data!H2530</f>
        <v>Present</v>
      </c>
      <c r="K2530" s="15">
        <f>IF(Raw_Data!I2530="","",TIMEVALUE(Raw_Data!I2530))</f>
        <v>0.38472222222222224</v>
      </c>
      <c r="L2530" s="15">
        <f>IF(Raw_Data!J2530="","",TIMEVALUE(Raw_Data!J2530))</f>
        <v>0.68958333333333333</v>
      </c>
      <c r="M2530" s="13">
        <f>Raw_Data!K2530</f>
        <v>7.32</v>
      </c>
      <c r="N2530" s="13">
        <f>Raw_Data!L2530</f>
        <v>9</v>
      </c>
      <c r="O2530" s="13">
        <f>Raw_Data!M2530</f>
        <v>9</v>
      </c>
      <c r="P2530" s="13">
        <f t="shared" si="158"/>
        <v>0</v>
      </c>
      <c r="Q2530" s="13">
        <f>Raw_Data!O2530</f>
        <v>9</v>
      </c>
      <c r="R2530" s="16">
        <f t="shared" si="159"/>
        <v>100</v>
      </c>
      <c r="S2530" s="16">
        <f>Raw_Data!Q2530</f>
        <v>100</v>
      </c>
      <c r="T2530" s="17">
        <f>Raw_Data!R2530</f>
        <v>0</v>
      </c>
      <c r="U2530" s="13" t="str">
        <f>Raw_Data!S2530</f>
        <v>Low</v>
      </c>
      <c r="V2530" s="13" t="str">
        <f>Raw_Data!T2530</f>
        <v>Closed</v>
      </c>
    </row>
    <row r="2531" spans="1:22" x14ac:dyDescent="0.3">
      <c r="A2531" s="13" t="str">
        <f>Raw_Data!A2531</f>
        <v>EMP010</v>
      </c>
      <c r="B2531" s="13" t="str">
        <f>Raw_Data!B2531</f>
        <v>Meera Kapoor</v>
      </c>
      <c r="C2531" s="13" t="str">
        <f>Raw_Data!C2531</f>
        <v>Sales</v>
      </c>
      <c r="D2531" s="13" t="str">
        <f>Raw_Data!D2531</f>
        <v>Sales Executive</v>
      </c>
      <c r="E2531" s="13" t="str">
        <f>Raw_Data!E2531</f>
        <v>Kolkata</v>
      </c>
      <c r="F2531" s="13" t="str">
        <f>Raw_Data!F2531</f>
        <v>Sourav Das</v>
      </c>
      <c r="G2531" s="14">
        <f>DATE(VALUE(RIGHT(Raw_Data!G2531,4)),VALUE(MID(Raw_Data!G2531,4,2)),VALUE(LEFT(Raw_Data!G2531,2)))</f>
        <v>46260</v>
      </c>
      <c r="H2531" s="13" t="str">
        <f t="shared" si="156"/>
        <v>Aug-2026</v>
      </c>
      <c r="I2531" s="13" t="str">
        <f t="shared" si="157"/>
        <v>Wed</v>
      </c>
      <c r="J2531" s="13" t="str">
        <f>Raw_Data!H2531</f>
        <v>Present</v>
      </c>
      <c r="K2531" s="15">
        <f>IF(Raw_Data!I2531="","",TIMEVALUE(Raw_Data!I2531))</f>
        <v>0.41736111111111113</v>
      </c>
      <c r="L2531" s="15">
        <f>IF(Raw_Data!J2531="","",TIMEVALUE(Raw_Data!J2531))</f>
        <v>0.80138888888888893</v>
      </c>
      <c r="M2531" s="13">
        <f>Raw_Data!K2531</f>
        <v>9.2200000000000006</v>
      </c>
      <c r="N2531" s="13">
        <f>Raw_Data!L2531</f>
        <v>22</v>
      </c>
      <c r="O2531" s="13">
        <f>Raw_Data!M2531</f>
        <v>20</v>
      </c>
      <c r="P2531" s="13">
        <f t="shared" si="158"/>
        <v>2</v>
      </c>
      <c r="Q2531" s="13">
        <f>Raw_Data!O2531</f>
        <v>22</v>
      </c>
      <c r="R2531" s="16">
        <f t="shared" si="159"/>
        <v>90.909090909090907</v>
      </c>
      <c r="S2531" s="16">
        <f>Raw_Data!Q2531</f>
        <v>90.9</v>
      </c>
      <c r="T2531" s="17">
        <f>Raw_Data!R2531</f>
        <v>1.22</v>
      </c>
      <c r="U2531" s="13" t="str">
        <f>Raw_Data!S2531</f>
        <v>Medium</v>
      </c>
      <c r="V2531" s="13" t="str">
        <f>Raw_Data!T2531</f>
        <v>In Progress</v>
      </c>
    </row>
    <row r="2532" spans="1:22" x14ac:dyDescent="0.3">
      <c r="A2532" s="13" t="str">
        <f>Raw_Data!A2532</f>
        <v>EMP011</v>
      </c>
      <c r="B2532" s="13" t="str">
        <f>Raw_Data!B2532</f>
        <v>Karan Malhotra</v>
      </c>
      <c r="C2532" s="13" t="str">
        <f>Raw_Data!C2532</f>
        <v>Sales</v>
      </c>
      <c r="D2532" s="13" t="str">
        <f>Raw_Data!D2532</f>
        <v>Senior Executive</v>
      </c>
      <c r="E2532" s="13" t="str">
        <f>Raw_Data!E2532</f>
        <v>Kolkata</v>
      </c>
      <c r="F2532" s="13" t="str">
        <f>Raw_Data!F2532</f>
        <v>Sourav Das</v>
      </c>
      <c r="G2532" s="14">
        <f>DATE(VALUE(RIGHT(Raw_Data!G2532,4)),VALUE(MID(Raw_Data!G2532,4,2)),VALUE(LEFT(Raw_Data!G2532,2)))</f>
        <v>46260</v>
      </c>
      <c r="H2532" s="13" t="str">
        <f t="shared" si="156"/>
        <v>Aug-2026</v>
      </c>
      <c r="I2532" s="13" t="str">
        <f t="shared" si="157"/>
        <v>Wed</v>
      </c>
      <c r="J2532" s="13" t="str">
        <f>Raw_Data!H2532</f>
        <v>Present</v>
      </c>
      <c r="K2532" s="15">
        <f>IF(Raw_Data!I2532="","",TIMEVALUE(Raw_Data!I2532))</f>
        <v>0.37708333333333333</v>
      </c>
      <c r="L2532" s="15">
        <f>IF(Raw_Data!J2532="","",TIMEVALUE(Raw_Data!J2532))</f>
        <v>0.76180555555555551</v>
      </c>
      <c r="M2532" s="13">
        <f>Raw_Data!K2532</f>
        <v>9.24</v>
      </c>
      <c r="N2532" s="13">
        <f>Raw_Data!L2532</f>
        <v>25</v>
      </c>
      <c r="O2532" s="13">
        <f>Raw_Data!M2532</f>
        <v>25</v>
      </c>
      <c r="P2532" s="13">
        <f t="shared" si="158"/>
        <v>0</v>
      </c>
      <c r="Q2532" s="13">
        <f>Raw_Data!O2532</f>
        <v>25</v>
      </c>
      <c r="R2532" s="16">
        <f t="shared" si="159"/>
        <v>100</v>
      </c>
      <c r="S2532" s="16">
        <f>Raw_Data!Q2532</f>
        <v>100</v>
      </c>
      <c r="T2532" s="17">
        <f>Raw_Data!R2532</f>
        <v>1.24</v>
      </c>
      <c r="U2532" s="13" t="str">
        <f>Raw_Data!S2532</f>
        <v>Low</v>
      </c>
      <c r="V2532" s="13" t="str">
        <f>Raw_Data!T2532</f>
        <v>Closed</v>
      </c>
    </row>
    <row r="2533" spans="1:22" x14ac:dyDescent="0.3">
      <c r="A2533" s="13" t="str">
        <f>Raw_Data!A2533</f>
        <v>EMP012</v>
      </c>
      <c r="B2533" s="13" t="str">
        <f>Raw_Data!B2533</f>
        <v>Tanya Bose</v>
      </c>
      <c r="C2533" s="13" t="str">
        <f>Raw_Data!C2533</f>
        <v>HR</v>
      </c>
      <c r="D2533" s="13" t="str">
        <f>Raw_Data!D2533</f>
        <v>HR Executive</v>
      </c>
      <c r="E2533" s="13" t="str">
        <f>Raw_Data!E2533</f>
        <v>Kolkata</v>
      </c>
      <c r="F2533" s="13" t="str">
        <f>Raw_Data!F2533</f>
        <v>Ritu Ghosh</v>
      </c>
      <c r="G2533" s="14">
        <f>DATE(VALUE(RIGHT(Raw_Data!G2533,4)),VALUE(MID(Raw_Data!G2533,4,2)),VALUE(LEFT(Raw_Data!G2533,2)))</f>
        <v>46260</v>
      </c>
      <c r="H2533" s="13" t="str">
        <f t="shared" si="156"/>
        <v>Aug-2026</v>
      </c>
      <c r="I2533" s="13" t="str">
        <f t="shared" si="157"/>
        <v>Wed</v>
      </c>
      <c r="J2533" s="13" t="str">
        <f>Raw_Data!H2533</f>
        <v>Present</v>
      </c>
      <c r="K2533" s="15">
        <f>IF(Raw_Data!I2533="","",TIMEVALUE(Raw_Data!I2533))</f>
        <v>0.38819444444444445</v>
      </c>
      <c r="L2533" s="15">
        <f>IF(Raw_Data!J2533="","",TIMEVALUE(Raw_Data!J2533))</f>
        <v>0.74513888888888891</v>
      </c>
      <c r="M2533" s="13">
        <f>Raw_Data!K2533</f>
        <v>8.57</v>
      </c>
      <c r="N2533" s="13">
        <f>Raw_Data!L2533</f>
        <v>8</v>
      </c>
      <c r="O2533" s="13">
        <f>Raw_Data!M2533</f>
        <v>7</v>
      </c>
      <c r="P2533" s="13">
        <f t="shared" si="158"/>
        <v>1</v>
      </c>
      <c r="Q2533" s="13">
        <f>Raw_Data!O2533</f>
        <v>8</v>
      </c>
      <c r="R2533" s="16">
        <f t="shared" si="159"/>
        <v>87.5</v>
      </c>
      <c r="S2533" s="16">
        <f>Raw_Data!Q2533</f>
        <v>87.5</v>
      </c>
      <c r="T2533" s="17">
        <f>Raw_Data!R2533</f>
        <v>0.56999999999999995</v>
      </c>
      <c r="U2533" s="13" t="str">
        <f>Raw_Data!S2533</f>
        <v>High</v>
      </c>
      <c r="V2533" s="13" t="str">
        <f>Raw_Data!T2533</f>
        <v>In Progress</v>
      </c>
    </row>
    <row r="2534" spans="1:22" x14ac:dyDescent="0.3">
      <c r="A2534" s="13" t="str">
        <f>Raw_Data!A2534</f>
        <v>EMP013</v>
      </c>
      <c r="B2534" s="13" t="str">
        <f>Raw_Data!B2534</f>
        <v>Aditya Jain</v>
      </c>
      <c r="C2534" s="13" t="str">
        <f>Raw_Data!C2534</f>
        <v>Customer Support</v>
      </c>
      <c r="D2534" s="13" t="str">
        <f>Raw_Data!D2534</f>
        <v>Support Executive</v>
      </c>
      <c r="E2534" s="13" t="str">
        <f>Raw_Data!E2534</f>
        <v>Kolkata</v>
      </c>
      <c r="F2534" s="13" t="str">
        <f>Raw_Data!F2534</f>
        <v>Ritu Ghosh</v>
      </c>
      <c r="G2534" s="14">
        <f>DATE(VALUE(RIGHT(Raw_Data!G2534,4)),VALUE(MID(Raw_Data!G2534,4,2)),VALUE(LEFT(Raw_Data!G2534,2)))</f>
        <v>46260</v>
      </c>
      <c r="H2534" s="13" t="str">
        <f t="shared" si="156"/>
        <v>Aug-2026</v>
      </c>
      <c r="I2534" s="13" t="str">
        <f t="shared" si="157"/>
        <v>Wed</v>
      </c>
      <c r="J2534" s="13" t="str">
        <f>Raw_Data!H2534</f>
        <v>Present</v>
      </c>
      <c r="K2534" s="15">
        <f>IF(Raw_Data!I2534="","",TIMEVALUE(Raw_Data!I2534))</f>
        <v>0.41944444444444445</v>
      </c>
      <c r="L2534" s="15">
        <f>IF(Raw_Data!J2534="","",TIMEVALUE(Raw_Data!J2534))</f>
        <v>0.80902777777777779</v>
      </c>
      <c r="M2534" s="13">
        <f>Raw_Data!K2534</f>
        <v>9.35</v>
      </c>
      <c r="N2534" s="13">
        <f>Raw_Data!L2534</f>
        <v>32</v>
      </c>
      <c r="O2534" s="13">
        <f>Raw_Data!M2534</f>
        <v>22</v>
      </c>
      <c r="P2534" s="13">
        <f t="shared" si="158"/>
        <v>10</v>
      </c>
      <c r="Q2534" s="13">
        <f>Raw_Data!O2534</f>
        <v>32</v>
      </c>
      <c r="R2534" s="16">
        <f t="shared" si="159"/>
        <v>68.75</v>
      </c>
      <c r="S2534" s="16">
        <f>Raw_Data!Q2534</f>
        <v>68.8</v>
      </c>
      <c r="T2534" s="17">
        <f>Raw_Data!R2534</f>
        <v>1.35</v>
      </c>
      <c r="U2534" s="13" t="str">
        <f>Raw_Data!S2534</f>
        <v>High</v>
      </c>
      <c r="V2534" s="13" t="str">
        <f>Raw_Data!T2534</f>
        <v>Backlog</v>
      </c>
    </row>
    <row r="2535" spans="1:22" x14ac:dyDescent="0.3">
      <c r="A2535" s="13" t="str">
        <f>Raw_Data!A2535</f>
        <v>EMP014</v>
      </c>
      <c r="B2535" s="13" t="str">
        <f>Raw_Data!B2535</f>
        <v>Neha Agarwal</v>
      </c>
      <c r="C2535" s="13" t="str">
        <f>Raw_Data!C2535</f>
        <v>Customer Support</v>
      </c>
      <c r="D2535" s="13" t="str">
        <f>Raw_Data!D2535</f>
        <v>Support Executive</v>
      </c>
      <c r="E2535" s="13" t="str">
        <f>Raw_Data!E2535</f>
        <v>Kolkata</v>
      </c>
      <c r="F2535" s="13" t="str">
        <f>Raw_Data!F2535</f>
        <v>Ritu Ghosh</v>
      </c>
      <c r="G2535" s="14">
        <f>DATE(VALUE(RIGHT(Raw_Data!G2535,4)),VALUE(MID(Raw_Data!G2535,4,2)),VALUE(LEFT(Raw_Data!G2535,2)))</f>
        <v>46260</v>
      </c>
      <c r="H2535" s="13" t="str">
        <f t="shared" si="156"/>
        <v>Aug-2026</v>
      </c>
      <c r="I2535" s="13" t="str">
        <f t="shared" si="157"/>
        <v>Wed</v>
      </c>
      <c r="J2535" s="13" t="str">
        <f>Raw_Data!H2535</f>
        <v>Present</v>
      </c>
      <c r="K2535" s="15">
        <f>IF(Raw_Data!I2535="","",TIMEVALUE(Raw_Data!I2535))</f>
        <v>0.38611111111111113</v>
      </c>
      <c r="L2535" s="15">
        <f>IF(Raw_Data!J2535="","",TIMEVALUE(Raw_Data!J2535))</f>
        <v>0.68888888888888888</v>
      </c>
      <c r="M2535" s="13">
        <f>Raw_Data!K2535</f>
        <v>7.27</v>
      </c>
      <c r="N2535" s="13">
        <f>Raw_Data!L2535</f>
        <v>30</v>
      </c>
      <c r="O2535" s="13">
        <f>Raw_Data!M2535</f>
        <v>30</v>
      </c>
      <c r="P2535" s="13">
        <f t="shared" si="158"/>
        <v>0</v>
      </c>
      <c r="Q2535" s="13">
        <f>Raw_Data!O2535</f>
        <v>30</v>
      </c>
      <c r="R2535" s="16">
        <f t="shared" si="159"/>
        <v>100</v>
      </c>
      <c r="S2535" s="16">
        <f>Raw_Data!Q2535</f>
        <v>100</v>
      </c>
      <c r="T2535" s="17">
        <f>Raw_Data!R2535</f>
        <v>0</v>
      </c>
      <c r="U2535" s="13" t="str">
        <f>Raw_Data!S2535</f>
        <v>Low</v>
      </c>
      <c r="V2535" s="13" t="str">
        <f>Raw_Data!T2535</f>
        <v>Closed</v>
      </c>
    </row>
    <row r="2536" spans="1:22" x14ac:dyDescent="0.3">
      <c r="A2536" s="13" t="str">
        <f>Raw_Data!A2536</f>
        <v>EMP015</v>
      </c>
      <c r="B2536" s="13" t="str">
        <f>Raw_Data!B2536</f>
        <v>Siddharth Roy</v>
      </c>
      <c r="C2536" s="13" t="str">
        <f>Raw_Data!C2536</f>
        <v>Customer Support</v>
      </c>
      <c r="D2536" s="13" t="str">
        <f>Raw_Data!D2536</f>
        <v>Senior Executive</v>
      </c>
      <c r="E2536" s="13" t="str">
        <f>Raw_Data!E2536</f>
        <v>Kolkata</v>
      </c>
      <c r="F2536" s="13" t="str">
        <f>Raw_Data!F2536</f>
        <v>Ritu Ghosh</v>
      </c>
      <c r="G2536" s="14">
        <f>DATE(VALUE(RIGHT(Raw_Data!G2536,4)),VALUE(MID(Raw_Data!G2536,4,2)),VALUE(LEFT(Raw_Data!G2536,2)))</f>
        <v>46260</v>
      </c>
      <c r="H2536" s="13" t="str">
        <f t="shared" si="156"/>
        <v>Aug-2026</v>
      </c>
      <c r="I2536" s="13" t="str">
        <f t="shared" si="157"/>
        <v>Wed</v>
      </c>
      <c r="J2536" s="13" t="str">
        <f>Raw_Data!H2536</f>
        <v>Present</v>
      </c>
      <c r="K2536" s="15">
        <f>IF(Raw_Data!I2536="","",TIMEVALUE(Raw_Data!I2536))</f>
        <v>0.42222222222222222</v>
      </c>
      <c r="L2536" s="15">
        <f>IF(Raw_Data!J2536="","",TIMEVALUE(Raw_Data!J2536))</f>
        <v>0.75208333333333333</v>
      </c>
      <c r="M2536" s="13">
        <f>Raw_Data!K2536</f>
        <v>7.93</v>
      </c>
      <c r="N2536" s="13">
        <f>Raw_Data!L2536</f>
        <v>33</v>
      </c>
      <c r="O2536" s="13">
        <f>Raw_Data!M2536</f>
        <v>28</v>
      </c>
      <c r="P2536" s="13">
        <f t="shared" si="158"/>
        <v>5</v>
      </c>
      <c r="Q2536" s="13">
        <f>Raw_Data!O2536</f>
        <v>33</v>
      </c>
      <c r="R2536" s="16">
        <f t="shared" si="159"/>
        <v>84.848484848484844</v>
      </c>
      <c r="S2536" s="16">
        <f>Raw_Data!Q2536</f>
        <v>84.8</v>
      </c>
      <c r="T2536" s="17">
        <f>Raw_Data!R2536</f>
        <v>0</v>
      </c>
      <c r="U2536" s="13" t="str">
        <f>Raw_Data!S2536</f>
        <v>High</v>
      </c>
      <c r="V2536" s="13" t="str">
        <f>Raw_Data!T2536</f>
        <v>Pending</v>
      </c>
    </row>
    <row r="2537" spans="1:22" x14ac:dyDescent="0.3">
      <c r="A2537" s="13" t="str">
        <f>Raw_Data!A2537</f>
        <v>EMP016</v>
      </c>
      <c r="B2537" s="13" t="str">
        <f>Raw_Data!B2537</f>
        <v>Pooja Saha</v>
      </c>
      <c r="C2537" s="13" t="str">
        <f>Raw_Data!C2537</f>
        <v>Operations</v>
      </c>
      <c r="D2537" s="13" t="str">
        <f>Raw_Data!D2537</f>
        <v>Process Executive</v>
      </c>
      <c r="E2537" s="13" t="str">
        <f>Raw_Data!E2537</f>
        <v>Durgapur</v>
      </c>
      <c r="F2537" s="13" t="str">
        <f>Raw_Data!F2537</f>
        <v>Amit Roy</v>
      </c>
      <c r="G2537" s="14">
        <f>DATE(VALUE(RIGHT(Raw_Data!G2537,4)),VALUE(MID(Raw_Data!G2537,4,2)),VALUE(LEFT(Raw_Data!G2537,2)))</f>
        <v>46260</v>
      </c>
      <c r="H2537" s="13" t="str">
        <f t="shared" si="156"/>
        <v>Aug-2026</v>
      </c>
      <c r="I2537" s="13" t="str">
        <f t="shared" si="157"/>
        <v>Wed</v>
      </c>
      <c r="J2537" s="13" t="str">
        <f>Raw_Data!H2537</f>
        <v>Present</v>
      </c>
      <c r="K2537" s="15">
        <f>IF(Raw_Data!I2537="","",TIMEVALUE(Raw_Data!I2537))</f>
        <v>0.38750000000000001</v>
      </c>
      <c r="L2537" s="15">
        <f>IF(Raw_Data!J2537="","",TIMEVALUE(Raw_Data!J2537))</f>
        <v>0.78541666666666665</v>
      </c>
      <c r="M2537" s="13">
        <f>Raw_Data!K2537</f>
        <v>9.56</v>
      </c>
      <c r="N2537" s="13">
        <f>Raw_Data!L2537</f>
        <v>30</v>
      </c>
      <c r="O2537" s="13">
        <f>Raw_Data!M2537</f>
        <v>30</v>
      </c>
      <c r="P2537" s="13">
        <f t="shared" si="158"/>
        <v>0</v>
      </c>
      <c r="Q2537" s="13">
        <f>Raw_Data!O2537</f>
        <v>30</v>
      </c>
      <c r="R2537" s="16">
        <f t="shared" si="159"/>
        <v>100</v>
      </c>
      <c r="S2537" s="16">
        <f>Raw_Data!Q2537</f>
        <v>100</v>
      </c>
      <c r="T2537" s="17">
        <f>Raw_Data!R2537</f>
        <v>1.56</v>
      </c>
      <c r="U2537" s="13" t="str">
        <f>Raw_Data!S2537</f>
        <v>Low</v>
      </c>
      <c r="V2537" s="13" t="str">
        <f>Raw_Data!T2537</f>
        <v>Closed</v>
      </c>
    </row>
    <row r="2538" spans="1:22" x14ac:dyDescent="0.3">
      <c r="A2538" s="13" t="str">
        <f>Raw_Data!A2538</f>
        <v>EMP017</v>
      </c>
      <c r="B2538" s="13" t="str">
        <f>Raw_Data!B2538</f>
        <v>Abhishek Paul</v>
      </c>
      <c r="C2538" s="13" t="str">
        <f>Raw_Data!C2538</f>
        <v>Operations</v>
      </c>
      <c r="D2538" s="13" t="str">
        <f>Raw_Data!D2538</f>
        <v>Process Executive</v>
      </c>
      <c r="E2538" s="13" t="str">
        <f>Raw_Data!E2538</f>
        <v>Durgapur</v>
      </c>
      <c r="F2538" s="13" t="str">
        <f>Raw_Data!F2538</f>
        <v>Amit Roy</v>
      </c>
      <c r="G2538" s="14">
        <f>DATE(VALUE(RIGHT(Raw_Data!G2538,4)),VALUE(MID(Raw_Data!G2538,4,2)),VALUE(LEFT(Raw_Data!G2538,2)))</f>
        <v>46260</v>
      </c>
      <c r="H2538" s="13" t="str">
        <f t="shared" si="156"/>
        <v>Aug-2026</v>
      </c>
      <c r="I2538" s="13" t="str">
        <f t="shared" si="157"/>
        <v>Wed</v>
      </c>
      <c r="J2538" s="13" t="str">
        <f>Raw_Data!H2538</f>
        <v>Present</v>
      </c>
      <c r="K2538" s="15">
        <f>IF(Raw_Data!I2538="","",TIMEVALUE(Raw_Data!I2538))</f>
        <v>0.38680555555555557</v>
      </c>
      <c r="L2538" s="15">
        <f>IF(Raw_Data!J2538="","",TIMEVALUE(Raw_Data!J2538))</f>
        <v>0.70347222222222228</v>
      </c>
      <c r="M2538" s="13">
        <f>Raw_Data!K2538</f>
        <v>7.61</v>
      </c>
      <c r="N2538" s="13">
        <f>Raw_Data!L2538</f>
        <v>25</v>
      </c>
      <c r="O2538" s="13">
        <f>Raw_Data!M2538</f>
        <v>17</v>
      </c>
      <c r="P2538" s="13">
        <f t="shared" si="158"/>
        <v>8</v>
      </c>
      <c r="Q2538" s="13">
        <f>Raw_Data!O2538</f>
        <v>25</v>
      </c>
      <c r="R2538" s="16">
        <f t="shared" si="159"/>
        <v>68</v>
      </c>
      <c r="S2538" s="16">
        <f>Raw_Data!Q2538</f>
        <v>68</v>
      </c>
      <c r="T2538" s="17">
        <f>Raw_Data!R2538</f>
        <v>0</v>
      </c>
      <c r="U2538" s="13" t="str">
        <f>Raw_Data!S2538</f>
        <v>Medium</v>
      </c>
      <c r="V2538" s="13" t="str">
        <f>Raw_Data!T2538</f>
        <v>Backlog</v>
      </c>
    </row>
    <row r="2539" spans="1:22" x14ac:dyDescent="0.3">
      <c r="A2539" s="13" t="str">
        <f>Raw_Data!A2539</f>
        <v>EMP018</v>
      </c>
      <c r="B2539" s="13" t="str">
        <f>Raw_Data!B2539</f>
        <v>Nandini Ghosh</v>
      </c>
      <c r="C2539" s="13" t="str">
        <f>Raw_Data!C2539</f>
        <v>Finance</v>
      </c>
      <c r="D2539" s="13" t="str">
        <f>Raw_Data!D2539</f>
        <v>Finance Executive</v>
      </c>
      <c r="E2539" s="13" t="str">
        <f>Raw_Data!E2539</f>
        <v>Durgapur</v>
      </c>
      <c r="F2539" s="13" t="str">
        <f>Raw_Data!F2539</f>
        <v>Neha Sen</v>
      </c>
      <c r="G2539" s="14">
        <f>DATE(VALUE(RIGHT(Raw_Data!G2539,4)),VALUE(MID(Raw_Data!G2539,4,2)),VALUE(LEFT(Raw_Data!G2539,2)))</f>
        <v>46260</v>
      </c>
      <c r="H2539" s="13" t="str">
        <f t="shared" si="156"/>
        <v>Aug-2026</v>
      </c>
      <c r="I2539" s="13" t="str">
        <f t="shared" si="157"/>
        <v>Wed</v>
      </c>
      <c r="J2539" s="13" t="str">
        <f>Raw_Data!H2539</f>
        <v>Present</v>
      </c>
      <c r="K2539" s="15">
        <f>IF(Raw_Data!I2539="","",TIMEVALUE(Raw_Data!I2539))</f>
        <v>0.37847222222222221</v>
      </c>
      <c r="L2539" s="15">
        <f>IF(Raw_Data!J2539="","",TIMEVALUE(Raw_Data!J2539))</f>
        <v>0.76249999999999996</v>
      </c>
      <c r="M2539" s="13">
        <f>Raw_Data!K2539</f>
        <v>9.2200000000000006</v>
      </c>
      <c r="N2539" s="13">
        <f>Raw_Data!L2539</f>
        <v>12</v>
      </c>
      <c r="O2539" s="13">
        <f>Raw_Data!M2539</f>
        <v>10</v>
      </c>
      <c r="P2539" s="13">
        <f t="shared" si="158"/>
        <v>2</v>
      </c>
      <c r="Q2539" s="13">
        <f>Raw_Data!O2539</f>
        <v>12</v>
      </c>
      <c r="R2539" s="16">
        <f t="shared" si="159"/>
        <v>83.333333333333343</v>
      </c>
      <c r="S2539" s="16">
        <f>Raw_Data!Q2539</f>
        <v>83.3</v>
      </c>
      <c r="T2539" s="17">
        <f>Raw_Data!R2539</f>
        <v>1.22</v>
      </c>
      <c r="U2539" s="13" t="str">
        <f>Raw_Data!S2539</f>
        <v>Low</v>
      </c>
      <c r="V2539" s="13" t="str">
        <f>Raw_Data!T2539</f>
        <v>In Progress</v>
      </c>
    </row>
    <row r="2540" spans="1:22" x14ac:dyDescent="0.3">
      <c r="A2540" s="13" t="str">
        <f>Raw_Data!A2540</f>
        <v>EMP019</v>
      </c>
      <c r="B2540" s="13" t="str">
        <f>Raw_Data!B2540</f>
        <v>Manish Kumar</v>
      </c>
      <c r="C2540" s="13" t="str">
        <f>Raw_Data!C2540</f>
        <v>Sales</v>
      </c>
      <c r="D2540" s="13" t="str">
        <f>Raw_Data!D2540</f>
        <v>Sales Executive</v>
      </c>
      <c r="E2540" s="13" t="str">
        <f>Raw_Data!E2540</f>
        <v>Durgapur</v>
      </c>
      <c r="F2540" s="13" t="str">
        <f>Raw_Data!F2540</f>
        <v>Sourav Das</v>
      </c>
      <c r="G2540" s="14">
        <f>DATE(VALUE(RIGHT(Raw_Data!G2540,4)),VALUE(MID(Raw_Data!G2540,4,2)),VALUE(LEFT(Raw_Data!G2540,2)))</f>
        <v>46260</v>
      </c>
      <c r="H2540" s="13" t="str">
        <f t="shared" si="156"/>
        <v>Aug-2026</v>
      </c>
      <c r="I2540" s="13" t="str">
        <f t="shared" si="157"/>
        <v>Wed</v>
      </c>
      <c r="J2540" s="13" t="str">
        <f>Raw_Data!H2540</f>
        <v>Present</v>
      </c>
      <c r="K2540" s="15">
        <f>IF(Raw_Data!I2540="","",TIMEVALUE(Raw_Data!I2540))</f>
        <v>0.3888888888888889</v>
      </c>
      <c r="L2540" s="15">
        <f>IF(Raw_Data!J2540="","",TIMEVALUE(Raw_Data!J2540))</f>
        <v>0.75555555555555554</v>
      </c>
      <c r="M2540" s="13">
        <f>Raw_Data!K2540</f>
        <v>8.8000000000000007</v>
      </c>
      <c r="N2540" s="13">
        <f>Raw_Data!L2540</f>
        <v>25</v>
      </c>
      <c r="O2540" s="13">
        <f>Raw_Data!M2540</f>
        <v>22</v>
      </c>
      <c r="P2540" s="13">
        <f t="shared" si="158"/>
        <v>3</v>
      </c>
      <c r="Q2540" s="13">
        <f>Raw_Data!O2540</f>
        <v>25</v>
      </c>
      <c r="R2540" s="16">
        <f t="shared" si="159"/>
        <v>88</v>
      </c>
      <c r="S2540" s="16">
        <f>Raw_Data!Q2540</f>
        <v>88</v>
      </c>
      <c r="T2540" s="17">
        <f>Raw_Data!R2540</f>
        <v>0.8</v>
      </c>
      <c r="U2540" s="13" t="str">
        <f>Raw_Data!S2540</f>
        <v>High</v>
      </c>
      <c r="V2540" s="13" t="str">
        <f>Raw_Data!T2540</f>
        <v>In Progress</v>
      </c>
    </row>
    <row r="2541" spans="1:22" x14ac:dyDescent="0.3">
      <c r="A2541" s="13" t="str">
        <f>Raw_Data!A2541</f>
        <v>EMP020</v>
      </c>
      <c r="B2541" s="13" t="str">
        <f>Raw_Data!B2541</f>
        <v>Riya Chatterjee</v>
      </c>
      <c r="C2541" s="13" t="str">
        <f>Raw_Data!C2541</f>
        <v>Customer Support</v>
      </c>
      <c r="D2541" s="13" t="str">
        <f>Raw_Data!D2541</f>
        <v>Support Executive</v>
      </c>
      <c r="E2541" s="13" t="str">
        <f>Raw_Data!E2541</f>
        <v>Durgapur</v>
      </c>
      <c r="F2541" s="13" t="str">
        <f>Raw_Data!F2541</f>
        <v>Ritu Ghosh</v>
      </c>
      <c r="G2541" s="14">
        <f>DATE(VALUE(RIGHT(Raw_Data!G2541,4)),VALUE(MID(Raw_Data!G2541,4,2)),VALUE(LEFT(Raw_Data!G2541,2)))</f>
        <v>46260</v>
      </c>
      <c r="H2541" s="13" t="str">
        <f t="shared" si="156"/>
        <v>Aug-2026</v>
      </c>
      <c r="I2541" s="13" t="str">
        <f t="shared" si="157"/>
        <v>Wed</v>
      </c>
      <c r="J2541" s="13" t="str">
        <f>Raw_Data!H2541</f>
        <v>Present</v>
      </c>
      <c r="K2541" s="15">
        <f>IF(Raw_Data!I2541="","",TIMEVALUE(Raw_Data!I2541))</f>
        <v>0.38819444444444445</v>
      </c>
      <c r="L2541" s="15">
        <f>IF(Raw_Data!J2541="","",TIMEVALUE(Raw_Data!J2541))</f>
        <v>0.75486111111111109</v>
      </c>
      <c r="M2541" s="13">
        <f>Raw_Data!K2541</f>
        <v>8.81</v>
      </c>
      <c r="N2541" s="13">
        <f>Raw_Data!L2541</f>
        <v>25</v>
      </c>
      <c r="O2541" s="13">
        <f>Raw_Data!M2541</f>
        <v>22</v>
      </c>
      <c r="P2541" s="13">
        <f t="shared" si="158"/>
        <v>3</v>
      </c>
      <c r="Q2541" s="13">
        <f>Raw_Data!O2541</f>
        <v>25</v>
      </c>
      <c r="R2541" s="16">
        <f t="shared" si="159"/>
        <v>88</v>
      </c>
      <c r="S2541" s="16">
        <f>Raw_Data!Q2541</f>
        <v>88</v>
      </c>
      <c r="T2541" s="17">
        <f>Raw_Data!R2541</f>
        <v>0.81</v>
      </c>
      <c r="U2541" s="13" t="str">
        <f>Raw_Data!S2541</f>
        <v>Medium</v>
      </c>
      <c r="V2541" s="13" t="str">
        <f>Raw_Data!T2541</f>
        <v>In Progress</v>
      </c>
    </row>
    <row r="2542" spans="1:22" x14ac:dyDescent="0.3">
      <c r="A2542" s="13" t="str">
        <f>Raw_Data!A2542</f>
        <v>EMP001</v>
      </c>
      <c r="B2542" s="13" t="str">
        <f>Raw_Data!B2542</f>
        <v>Aarav Sharma</v>
      </c>
      <c r="C2542" s="13" t="str">
        <f>Raw_Data!C2542</f>
        <v>Operations</v>
      </c>
      <c r="D2542" s="13" t="str">
        <f>Raw_Data!D2542</f>
        <v>MIS Executive</v>
      </c>
      <c r="E2542" s="13" t="str">
        <f>Raw_Data!E2542</f>
        <v>Kolkata</v>
      </c>
      <c r="F2542" s="13" t="str">
        <f>Raw_Data!F2542</f>
        <v>Amit Roy</v>
      </c>
      <c r="G2542" s="14">
        <f>DATE(VALUE(RIGHT(Raw_Data!G2542,4)),VALUE(MID(Raw_Data!G2542,4,2)),VALUE(LEFT(Raw_Data!G2542,2)))</f>
        <v>46261</v>
      </c>
      <c r="H2542" s="13" t="str">
        <f t="shared" si="156"/>
        <v>Aug-2026</v>
      </c>
      <c r="I2542" s="13" t="str">
        <f t="shared" si="157"/>
        <v>Thu</v>
      </c>
      <c r="J2542" s="13" t="str">
        <f>Raw_Data!H2542</f>
        <v>Present</v>
      </c>
      <c r="K2542" s="15">
        <f>IF(Raw_Data!I2542="","",TIMEVALUE(Raw_Data!I2542))</f>
        <v>0.42916666666666664</v>
      </c>
      <c r="L2542" s="15">
        <f>IF(Raw_Data!J2542="","",TIMEVALUE(Raw_Data!J2542))</f>
        <v>0.82291666666666663</v>
      </c>
      <c r="M2542" s="13">
        <f>Raw_Data!K2542</f>
        <v>9.4600000000000009</v>
      </c>
      <c r="N2542" s="13">
        <f>Raw_Data!L2542</f>
        <v>19</v>
      </c>
      <c r="O2542" s="13">
        <f>Raw_Data!M2542</f>
        <v>18</v>
      </c>
      <c r="P2542" s="13">
        <f t="shared" si="158"/>
        <v>1</v>
      </c>
      <c r="Q2542" s="13">
        <f>Raw_Data!O2542</f>
        <v>19</v>
      </c>
      <c r="R2542" s="16">
        <f t="shared" si="159"/>
        <v>94.73684210526315</v>
      </c>
      <c r="S2542" s="16">
        <f>Raw_Data!Q2542</f>
        <v>94.7</v>
      </c>
      <c r="T2542" s="17">
        <f>Raw_Data!R2542</f>
        <v>1.46</v>
      </c>
      <c r="U2542" s="13" t="str">
        <f>Raw_Data!S2542</f>
        <v>Low</v>
      </c>
      <c r="V2542" s="13" t="str">
        <f>Raw_Data!T2542</f>
        <v>In Progress</v>
      </c>
    </row>
    <row r="2543" spans="1:22" x14ac:dyDescent="0.3">
      <c r="A2543" s="13" t="str">
        <f>Raw_Data!A2543</f>
        <v>EMP002</v>
      </c>
      <c r="B2543" s="13" t="str">
        <f>Raw_Data!B2543</f>
        <v>Priya Singh</v>
      </c>
      <c r="C2543" s="13" t="str">
        <f>Raw_Data!C2543</f>
        <v>Operations</v>
      </c>
      <c r="D2543" s="13" t="str">
        <f>Raw_Data!D2543</f>
        <v>Process Executive</v>
      </c>
      <c r="E2543" s="13" t="str">
        <f>Raw_Data!E2543</f>
        <v>Kolkata</v>
      </c>
      <c r="F2543" s="13" t="str">
        <f>Raw_Data!F2543</f>
        <v>Amit Roy</v>
      </c>
      <c r="G2543" s="14">
        <f>DATE(VALUE(RIGHT(Raw_Data!G2543,4)),VALUE(MID(Raw_Data!G2543,4,2)),VALUE(LEFT(Raw_Data!G2543,2)))</f>
        <v>46261</v>
      </c>
      <c r="H2543" s="13" t="str">
        <f t="shared" si="156"/>
        <v>Aug-2026</v>
      </c>
      <c r="I2543" s="13" t="str">
        <f t="shared" si="157"/>
        <v>Thu</v>
      </c>
      <c r="J2543" s="13" t="str">
        <f>Raw_Data!H2543</f>
        <v>Present</v>
      </c>
      <c r="K2543" s="15">
        <f>IF(Raw_Data!I2543="","",TIMEVALUE(Raw_Data!I2543))</f>
        <v>0.37986111111111109</v>
      </c>
      <c r="L2543" s="15">
        <f>IF(Raw_Data!J2543="","",TIMEVALUE(Raw_Data!J2543))</f>
        <v>0.75069444444444444</v>
      </c>
      <c r="M2543" s="13">
        <f>Raw_Data!K2543</f>
        <v>8.91</v>
      </c>
      <c r="N2543" s="13">
        <f>Raw_Data!L2543</f>
        <v>15</v>
      </c>
      <c r="O2543" s="13">
        <f>Raw_Data!M2543</f>
        <v>11</v>
      </c>
      <c r="P2543" s="13">
        <f t="shared" si="158"/>
        <v>4</v>
      </c>
      <c r="Q2543" s="13">
        <f>Raw_Data!O2543</f>
        <v>15</v>
      </c>
      <c r="R2543" s="16">
        <f t="shared" si="159"/>
        <v>73.333333333333329</v>
      </c>
      <c r="S2543" s="16">
        <f>Raw_Data!Q2543</f>
        <v>73.3</v>
      </c>
      <c r="T2543" s="17">
        <f>Raw_Data!R2543</f>
        <v>0.91</v>
      </c>
      <c r="U2543" s="13" t="str">
        <f>Raw_Data!S2543</f>
        <v>Medium</v>
      </c>
      <c r="V2543" s="13" t="str">
        <f>Raw_Data!T2543</f>
        <v>Pending</v>
      </c>
    </row>
    <row r="2544" spans="1:22" x14ac:dyDescent="0.3">
      <c r="A2544" s="13" t="str">
        <f>Raw_Data!A2544</f>
        <v>EMP003</v>
      </c>
      <c r="B2544" s="13" t="str">
        <f>Raw_Data!B2544</f>
        <v>Rahul Verma</v>
      </c>
      <c r="C2544" s="13" t="str">
        <f>Raw_Data!C2544</f>
        <v>Operations</v>
      </c>
      <c r="D2544" s="13" t="str">
        <f>Raw_Data!D2544</f>
        <v>Process Executive</v>
      </c>
      <c r="E2544" s="13" t="str">
        <f>Raw_Data!E2544</f>
        <v>Kolkata</v>
      </c>
      <c r="F2544" s="13" t="str">
        <f>Raw_Data!F2544</f>
        <v>Amit Roy</v>
      </c>
      <c r="G2544" s="14">
        <f>DATE(VALUE(RIGHT(Raw_Data!G2544,4)),VALUE(MID(Raw_Data!G2544,4,2)),VALUE(LEFT(Raw_Data!G2544,2)))</f>
        <v>46261</v>
      </c>
      <c r="H2544" s="13" t="str">
        <f t="shared" si="156"/>
        <v>Aug-2026</v>
      </c>
      <c r="I2544" s="13" t="str">
        <f t="shared" si="157"/>
        <v>Thu</v>
      </c>
      <c r="J2544" s="13" t="str">
        <f>Raw_Data!H2544</f>
        <v>Present</v>
      </c>
      <c r="K2544" s="15">
        <f>IF(Raw_Data!I2544="","",TIMEVALUE(Raw_Data!I2544))</f>
        <v>0.41875000000000001</v>
      </c>
      <c r="L2544" s="15">
        <f>IF(Raw_Data!J2544="","",TIMEVALUE(Raw_Data!J2544))</f>
        <v>0.75416666666666665</v>
      </c>
      <c r="M2544" s="13">
        <f>Raw_Data!K2544</f>
        <v>8.0500000000000007</v>
      </c>
      <c r="N2544" s="13">
        <f>Raw_Data!L2544</f>
        <v>34</v>
      </c>
      <c r="O2544" s="13">
        <f>Raw_Data!M2544</f>
        <v>32</v>
      </c>
      <c r="P2544" s="13">
        <f t="shared" si="158"/>
        <v>2</v>
      </c>
      <c r="Q2544" s="13">
        <f>Raw_Data!O2544</f>
        <v>34</v>
      </c>
      <c r="R2544" s="16">
        <f t="shared" si="159"/>
        <v>94.117647058823522</v>
      </c>
      <c r="S2544" s="16">
        <f>Raw_Data!Q2544</f>
        <v>94.1</v>
      </c>
      <c r="T2544" s="17">
        <f>Raw_Data!R2544</f>
        <v>0.05</v>
      </c>
      <c r="U2544" s="13" t="str">
        <f>Raw_Data!S2544</f>
        <v>Low</v>
      </c>
      <c r="V2544" s="13" t="str">
        <f>Raw_Data!T2544</f>
        <v>In Progress</v>
      </c>
    </row>
    <row r="2545" spans="1:22" x14ac:dyDescent="0.3">
      <c r="A2545" s="13" t="str">
        <f>Raw_Data!A2545</f>
        <v>EMP004</v>
      </c>
      <c r="B2545" s="13" t="str">
        <f>Raw_Data!B2545</f>
        <v>Sneha Das</v>
      </c>
      <c r="C2545" s="13" t="str">
        <f>Raw_Data!C2545</f>
        <v>Operations</v>
      </c>
      <c r="D2545" s="13" t="str">
        <f>Raw_Data!D2545</f>
        <v>Senior Executive</v>
      </c>
      <c r="E2545" s="13" t="str">
        <f>Raw_Data!E2545</f>
        <v>Kolkata</v>
      </c>
      <c r="F2545" s="13" t="str">
        <f>Raw_Data!F2545</f>
        <v>Amit Roy</v>
      </c>
      <c r="G2545" s="14">
        <f>DATE(VALUE(RIGHT(Raw_Data!G2545,4)),VALUE(MID(Raw_Data!G2545,4,2)),VALUE(LEFT(Raw_Data!G2545,2)))</f>
        <v>46261</v>
      </c>
      <c r="H2545" s="13" t="str">
        <f t="shared" si="156"/>
        <v>Aug-2026</v>
      </c>
      <c r="I2545" s="13" t="str">
        <f t="shared" si="157"/>
        <v>Thu</v>
      </c>
      <c r="J2545" s="13" t="str">
        <f>Raw_Data!H2545</f>
        <v>Present</v>
      </c>
      <c r="K2545" s="15">
        <f>IF(Raw_Data!I2545="","",TIMEVALUE(Raw_Data!I2545))</f>
        <v>0.38194444444444442</v>
      </c>
      <c r="L2545" s="15">
        <f>IF(Raw_Data!J2545="","",TIMEVALUE(Raw_Data!J2545))</f>
        <v>0.75347222222222221</v>
      </c>
      <c r="M2545" s="13">
        <f>Raw_Data!K2545</f>
        <v>8.93</v>
      </c>
      <c r="N2545" s="13">
        <f>Raw_Data!L2545</f>
        <v>26</v>
      </c>
      <c r="O2545" s="13">
        <f>Raw_Data!M2545</f>
        <v>21</v>
      </c>
      <c r="P2545" s="13">
        <f t="shared" si="158"/>
        <v>5</v>
      </c>
      <c r="Q2545" s="13">
        <f>Raw_Data!O2545</f>
        <v>26</v>
      </c>
      <c r="R2545" s="16">
        <f t="shared" si="159"/>
        <v>80.769230769230774</v>
      </c>
      <c r="S2545" s="16">
        <f>Raw_Data!Q2545</f>
        <v>80.8</v>
      </c>
      <c r="T2545" s="17">
        <f>Raw_Data!R2545</f>
        <v>0.93</v>
      </c>
      <c r="U2545" s="13" t="str">
        <f>Raw_Data!S2545</f>
        <v>Medium</v>
      </c>
      <c r="V2545" s="13" t="str">
        <f>Raw_Data!T2545</f>
        <v>Pending</v>
      </c>
    </row>
    <row r="2546" spans="1:22" x14ac:dyDescent="0.3">
      <c r="A2546" s="13" t="str">
        <f>Raw_Data!A2546</f>
        <v>EMP005</v>
      </c>
      <c r="B2546" s="13" t="str">
        <f>Raw_Data!B2546</f>
        <v>Vikram Patel</v>
      </c>
      <c r="C2546" s="13" t="str">
        <f>Raw_Data!C2546</f>
        <v>Operations</v>
      </c>
      <c r="D2546" s="13" t="str">
        <f>Raw_Data!D2546</f>
        <v>Process Executive</v>
      </c>
      <c r="E2546" s="13" t="str">
        <f>Raw_Data!E2546</f>
        <v>Kolkata</v>
      </c>
      <c r="F2546" s="13" t="str">
        <f>Raw_Data!F2546</f>
        <v>Amit Roy</v>
      </c>
      <c r="G2546" s="14">
        <f>DATE(VALUE(RIGHT(Raw_Data!G2546,4)),VALUE(MID(Raw_Data!G2546,4,2)),VALUE(LEFT(Raw_Data!G2546,2)))</f>
        <v>46261</v>
      </c>
      <c r="H2546" s="13" t="str">
        <f t="shared" si="156"/>
        <v>Aug-2026</v>
      </c>
      <c r="I2546" s="13" t="str">
        <f t="shared" si="157"/>
        <v>Thu</v>
      </c>
      <c r="J2546" s="13" t="str">
        <f>Raw_Data!H2546</f>
        <v>Present</v>
      </c>
      <c r="K2546" s="15">
        <f>IF(Raw_Data!I2546="","",TIMEVALUE(Raw_Data!I2546))</f>
        <v>0.4201388888888889</v>
      </c>
      <c r="L2546" s="15">
        <f>IF(Raw_Data!J2546="","",TIMEVALUE(Raw_Data!J2546))</f>
        <v>0.74930555555555556</v>
      </c>
      <c r="M2546" s="13">
        <f>Raw_Data!K2546</f>
        <v>7.9</v>
      </c>
      <c r="N2546" s="13">
        <f>Raw_Data!L2546</f>
        <v>30</v>
      </c>
      <c r="O2546" s="13">
        <f>Raw_Data!M2546</f>
        <v>25</v>
      </c>
      <c r="P2546" s="13">
        <f t="shared" si="158"/>
        <v>5</v>
      </c>
      <c r="Q2546" s="13">
        <f>Raw_Data!O2546</f>
        <v>30</v>
      </c>
      <c r="R2546" s="16">
        <f t="shared" si="159"/>
        <v>83.333333333333343</v>
      </c>
      <c r="S2546" s="16">
        <f>Raw_Data!Q2546</f>
        <v>83.3</v>
      </c>
      <c r="T2546" s="17">
        <f>Raw_Data!R2546</f>
        <v>0</v>
      </c>
      <c r="U2546" s="13" t="str">
        <f>Raw_Data!S2546</f>
        <v>Medium</v>
      </c>
      <c r="V2546" s="13" t="str">
        <f>Raw_Data!T2546</f>
        <v>Pending</v>
      </c>
    </row>
    <row r="2547" spans="1:22" x14ac:dyDescent="0.3">
      <c r="A2547" s="13" t="str">
        <f>Raw_Data!A2547</f>
        <v>EMP006</v>
      </c>
      <c r="B2547" s="13" t="str">
        <f>Raw_Data!B2547</f>
        <v>Ananya Gupta</v>
      </c>
      <c r="C2547" s="13" t="str">
        <f>Raw_Data!C2547</f>
        <v>Finance</v>
      </c>
      <c r="D2547" s="13" t="str">
        <f>Raw_Data!D2547</f>
        <v>Finance Executive</v>
      </c>
      <c r="E2547" s="13" t="str">
        <f>Raw_Data!E2547</f>
        <v>Kolkata</v>
      </c>
      <c r="F2547" s="13" t="str">
        <f>Raw_Data!F2547</f>
        <v>Neha Sen</v>
      </c>
      <c r="G2547" s="14">
        <f>DATE(VALUE(RIGHT(Raw_Data!G2547,4)),VALUE(MID(Raw_Data!G2547,4,2)),VALUE(LEFT(Raw_Data!G2547,2)))</f>
        <v>46261</v>
      </c>
      <c r="H2547" s="13" t="str">
        <f t="shared" si="156"/>
        <v>Aug-2026</v>
      </c>
      <c r="I2547" s="13" t="str">
        <f t="shared" si="157"/>
        <v>Thu</v>
      </c>
      <c r="J2547" s="13" t="str">
        <f>Raw_Data!H2547</f>
        <v>Present</v>
      </c>
      <c r="K2547" s="15">
        <f>IF(Raw_Data!I2547="","",TIMEVALUE(Raw_Data!I2547))</f>
        <v>0.42499999999999999</v>
      </c>
      <c r="L2547" s="15">
        <f>IF(Raw_Data!J2547="","",TIMEVALUE(Raw_Data!J2547))</f>
        <v>0.77916666666666667</v>
      </c>
      <c r="M2547" s="13">
        <f>Raw_Data!K2547</f>
        <v>8.51</v>
      </c>
      <c r="N2547" s="13">
        <f>Raw_Data!L2547</f>
        <v>17</v>
      </c>
      <c r="O2547" s="13">
        <f>Raw_Data!M2547</f>
        <v>16</v>
      </c>
      <c r="P2547" s="13">
        <f t="shared" si="158"/>
        <v>1</v>
      </c>
      <c r="Q2547" s="13">
        <f>Raw_Data!O2547</f>
        <v>17</v>
      </c>
      <c r="R2547" s="16">
        <f t="shared" si="159"/>
        <v>94.117647058823522</v>
      </c>
      <c r="S2547" s="16">
        <f>Raw_Data!Q2547</f>
        <v>94.1</v>
      </c>
      <c r="T2547" s="17">
        <f>Raw_Data!R2547</f>
        <v>0.51</v>
      </c>
      <c r="U2547" s="13" t="str">
        <f>Raw_Data!S2547</f>
        <v>High</v>
      </c>
      <c r="V2547" s="13" t="str">
        <f>Raw_Data!T2547</f>
        <v>In Progress</v>
      </c>
    </row>
    <row r="2548" spans="1:22" x14ac:dyDescent="0.3">
      <c r="A2548" s="13" t="str">
        <f>Raw_Data!A2548</f>
        <v>EMP007</v>
      </c>
      <c r="B2548" s="13" t="str">
        <f>Raw_Data!B2548</f>
        <v>Rohan Mehta</v>
      </c>
      <c r="C2548" s="13" t="str">
        <f>Raw_Data!C2548</f>
        <v>Finance</v>
      </c>
      <c r="D2548" s="13" t="str">
        <f>Raw_Data!D2548</f>
        <v>Accounts Executive</v>
      </c>
      <c r="E2548" s="13" t="str">
        <f>Raw_Data!E2548</f>
        <v>Kolkata</v>
      </c>
      <c r="F2548" s="13" t="str">
        <f>Raw_Data!F2548</f>
        <v>Neha Sen</v>
      </c>
      <c r="G2548" s="14">
        <f>DATE(VALUE(RIGHT(Raw_Data!G2548,4)),VALUE(MID(Raw_Data!G2548,4,2)),VALUE(LEFT(Raw_Data!G2548,2)))</f>
        <v>46261</v>
      </c>
      <c r="H2548" s="13" t="str">
        <f t="shared" si="156"/>
        <v>Aug-2026</v>
      </c>
      <c r="I2548" s="13" t="str">
        <f t="shared" si="157"/>
        <v>Thu</v>
      </c>
      <c r="J2548" s="13" t="str">
        <f>Raw_Data!H2548</f>
        <v>Present</v>
      </c>
      <c r="K2548" s="15">
        <f>IF(Raw_Data!I2548="","",TIMEVALUE(Raw_Data!I2548))</f>
        <v>0.38472222222222224</v>
      </c>
      <c r="L2548" s="15">
        <f>IF(Raw_Data!J2548="","",TIMEVALUE(Raw_Data!J2548))</f>
        <v>0.73541666666666672</v>
      </c>
      <c r="M2548" s="13">
        <f>Raw_Data!K2548</f>
        <v>8.43</v>
      </c>
      <c r="N2548" s="13">
        <f>Raw_Data!L2548</f>
        <v>19</v>
      </c>
      <c r="O2548" s="13">
        <f>Raw_Data!M2548</f>
        <v>14</v>
      </c>
      <c r="P2548" s="13">
        <f t="shared" si="158"/>
        <v>5</v>
      </c>
      <c r="Q2548" s="13">
        <f>Raw_Data!O2548</f>
        <v>19</v>
      </c>
      <c r="R2548" s="16">
        <f t="shared" si="159"/>
        <v>73.68421052631578</v>
      </c>
      <c r="S2548" s="16">
        <f>Raw_Data!Q2548</f>
        <v>73.7</v>
      </c>
      <c r="T2548" s="17">
        <f>Raw_Data!R2548</f>
        <v>0.43</v>
      </c>
      <c r="U2548" s="13" t="str">
        <f>Raw_Data!S2548</f>
        <v>Low</v>
      </c>
      <c r="V2548" s="13" t="str">
        <f>Raw_Data!T2548</f>
        <v>Pending</v>
      </c>
    </row>
    <row r="2549" spans="1:22" x14ac:dyDescent="0.3">
      <c r="A2549" s="13" t="str">
        <f>Raw_Data!A2549</f>
        <v>EMP008</v>
      </c>
      <c r="B2549" s="13" t="str">
        <f>Raw_Data!B2549</f>
        <v>Ishita Roy</v>
      </c>
      <c r="C2549" s="13" t="str">
        <f>Raw_Data!C2549</f>
        <v>Finance</v>
      </c>
      <c r="D2549" s="13" t="str">
        <f>Raw_Data!D2549</f>
        <v>Finance Executive</v>
      </c>
      <c r="E2549" s="13" t="str">
        <f>Raw_Data!E2549</f>
        <v>Kolkata</v>
      </c>
      <c r="F2549" s="13" t="str">
        <f>Raw_Data!F2549</f>
        <v>Neha Sen</v>
      </c>
      <c r="G2549" s="14">
        <f>DATE(VALUE(RIGHT(Raw_Data!G2549,4)),VALUE(MID(Raw_Data!G2549,4,2)),VALUE(LEFT(Raw_Data!G2549,2)))</f>
        <v>46261</v>
      </c>
      <c r="H2549" s="13" t="str">
        <f t="shared" si="156"/>
        <v>Aug-2026</v>
      </c>
      <c r="I2549" s="13" t="str">
        <f t="shared" si="157"/>
        <v>Thu</v>
      </c>
      <c r="J2549" s="13" t="str">
        <f>Raw_Data!H2549</f>
        <v>Present</v>
      </c>
      <c r="K2549" s="15">
        <f>IF(Raw_Data!I2549="","",TIMEVALUE(Raw_Data!I2549))</f>
        <v>0.38263888888888886</v>
      </c>
      <c r="L2549" s="15">
        <f>IF(Raw_Data!J2549="","",TIMEVALUE(Raw_Data!J2549))</f>
        <v>0.74027777777777781</v>
      </c>
      <c r="M2549" s="13">
        <f>Raw_Data!K2549</f>
        <v>8.59</v>
      </c>
      <c r="N2549" s="13">
        <f>Raw_Data!L2549</f>
        <v>20</v>
      </c>
      <c r="O2549" s="13">
        <f>Raw_Data!M2549</f>
        <v>15</v>
      </c>
      <c r="P2549" s="13">
        <f t="shared" si="158"/>
        <v>5</v>
      </c>
      <c r="Q2549" s="13">
        <f>Raw_Data!O2549</f>
        <v>20</v>
      </c>
      <c r="R2549" s="16">
        <f t="shared" si="159"/>
        <v>75</v>
      </c>
      <c r="S2549" s="16">
        <f>Raw_Data!Q2549</f>
        <v>75</v>
      </c>
      <c r="T2549" s="17">
        <f>Raw_Data!R2549</f>
        <v>0.59</v>
      </c>
      <c r="U2549" s="13" t="str">
        <f>Raw_Data!S2549</f>
        <v>Medium</v>
      </c>
      <c r="V2549" s="13" t="str">
        <f>Raw_Data!T2549</f>
        <v>Pending</v>
      </c>
    </row>
    <row r="2550" spans="1:22" x14ac:dyDescent="0.3">
      <c r="A2550" s="13" t="str">
        <f>Raw_Data!A2550</f>
        <v>EMP009</v>
      </c>
      <c r="B2550" s="13" t="str">
        <f>Raw_Data!B2550</f>
        <v>Arjun Nair</v>
      </c>
      <c r="C2550" s="13" t="str">
        <f>Raw_Data!C2550</f>
        <v>Sales</v>
      </c>
      <c r="D2550" s="13" t="str">
        <f>Raw_Data!D2550</f>
        <v>Sales Executive</v>
      </c>
      <c r="E2550" s="13" t="str">
        <f>Raw_Data!E2550</f>
        <v>Kolkata</v>
      </c>
      <c r="F2550" s="13" t="str">
        <f>Raw_Data!F2550</f>
        <v>Sourav Das</v>
      </c>
      <c r="G2550" s="14">
        <f>DATE(VALUE(RIGHT(Raw_Data!G2550,4)),VALUE(MID(Raw_Data!G2550,4,2)),VALUE(LEFT(Raw_Data!G2550,2)))</f>
        <v>46261</v>
      </c>
      <c r="H2550" s="13" t="str">
        <f t="shared" si="156"/>
        <v>Aug-2026</v>
      </c>
      <c r="I2550" s="13" t="str">
        <f t="shared" si="157"/>
        <v>Thu</v>
      </c>
      <c r="J2550" s="13" t="str">
        <f>Raw_Data!H2550</f>
        <v>Present</v>
      </c>
      <c r="K2550" s="15">
        <f>IF(Raw_Data!I2550="","",TIMEVALUE(Raw_Data!I2550))</f>
        <v>0.375</v>
      </c>
      <c r="L2550" s="15">
        <f>IF(Raw_Data!J2550="","",TIMEVALUE(Raw_Data!J2550))</f>
        <v>0.72499999999999998</v>
      </c>
      <c r="M2550" s="13">
        <f>Raw_Data!K2550</f>
        <v>8.41</v>
      </c>
      <c r="N2550" s="13">
        <f>Raw_Data!L2550</f>
        <v>12</v>
      </c>
      <c r="O2550" s="13">
        <f>Raw_Data!M2550</f>
        <v>9</v>
      </c>
      <c r="P2550" s="13">
        <f t="shared" si="158"/>
        <v>3</v>
      </c>
      <c r="Q2550" s="13">
        <f>Raw_Data!O2550</f>
        <v>12</v>
      </c>
      <c r="R2550" s="16">
        <f t="shared" si="159"/>
        <v>75</v>
      </c>
      <c r="S2550" s="16">
        <f>Raw_Data!Q2550</f>
        <v>75</v>
      </c>
      <c r="T2550" s="17">
        <f>Raw_Data!R2550</f>
        <v>0.41</v>
      </c>
      <c r="U2550" s="13" t="str">
        <f>Raw_Data!S2550</f>
        <v>Medium</v>
      </c>
      <c r="V2550" s="13" t="str">
        <f>Raw_Data!T2550</f>
        <v>In Progress</v>
      </c>
    </row>
    <row r="2551" spans="1:22" x14ac:dyDescent="0.3">
      <c r="A2551" s="13" t="str">
        <f>Raw_Data!A2551</f>
        <v>EMP010</v>
      </c>
      <c r="B2551" s="13" t="str">
        <f>Raw_Data!B2551</f>
        <v>Meera Kapoor</v>
      </c>
      <c r="C2551" s="13" t="str">
        <f>Raw_Data!C2551</f>
        <v>Sales</v>
      </c>
      <c r="D2551" s="13" t="str">
        <f>Raw_Data!D2551</f>
        <v>Sales Executive</v>
      </c>
      <c r="E2551" s="13" t="str">
        <f>Raw_Data!E2551</f>
        <v>Kolkata</v>
      </c>
      <c r="F2551" s="13" t="str">
        <f>Raw_Data!F2551</f>
        <v>Sourav Das</v>
      </c>
      <c r="G2551" s="14">
        <f>DATE(VALUE(RIGHT(Raw_Data!G2551,4)),VALUE(MID(Raw_Data!G2551,4,2)),VALUE(LEFT(Raw_Data!G2551,2)))</f>
        <v>46261</v>
      </c>
      <c r="H2551" s="13" t="str">
        <f t="shared" si="156"/>
        <v>Aug-2026</v>
      </c>
      <c r="I2551" s="13" t="str">
        <f t="shared" si="157"/>
        <v>Thu</v>
      </c>
      <c r="J2551" s="13" t="str">
        <f>Raw_Data!H2551</f>
        <v>Present</v>
      </c>
      <c r="K2551" s="15">
        <f>IF(Raw_Data!I2551="","",TIMEVALUE(Raw_Data!I2551))</f>
        <v>0.38819444444444445</v>
      </c>
      <c r="L2551" s="15">
        <f>IF(Raw_Data!J2551="","",TIMEVALUE(Raw_Data!J2551))</f>
        <v>0.69236111111111109</v>
      </c>
      <c r="M2551" s="13">
        <f>Raw_Data!K2551</f>
        <v>7.3</v>
      </c>
      <c r="N2551" s="13">
        <f>Raw_Data!L2551</f>
        <v>16</v>
      </c>
      <c r="O2551" s="13">
        <f>Raw_Data!M2551</f>
        <v>13</v>
      </c>
      <c r="P2551" s="13">
        <f t="shared" si="158"/>
        <v>3</v>
      </c>
      <c r="Q2551" s="13">
        <f>Raw_Data!O2551</f>
        <v>16</v>
      </c>
      <c r="R2551" s="16">
        <f t="shared" si="159"/>
        <v>81.25</v>
      </c>
      <c r="S2551" s="16">
        <f>Raw_Data!Q2551</f>
        <v>81.2</v>
      </c>
      <c r="T2551" s="17">
        <f>Raw_Data!R2551</f>
        <v>0</v>
      </c>
      <c r="U2551" s="13" t="str">
        <f>Raw_Data!S2551</f>
        <v>Critical</v>
      </c>
      <c r="V2551" s="13" t="str">
        <f>Raw_Data!T2551</f>
        <v>In Progress</v>
      </c>
    </row>
    <row r="2552" spans="1:22" x14ac:dyDescent="0.3">
      <c r="A2552" s="13" t="str">
        <f>Raw_Data!A2552</f>
        <v>EMP011</v>
      </c>
      <c r="B2552" s="13" t="str">
        <f>Raw_Data!B2552</f>
        <v>Karan Malhotra</v>
      </c>
      <c r="C2552" s="13" t="str">
        <f>Raw_Data!C2552</f>
        <v>Sales</v>
      </c>
      <c r="D2552" s="13" t="str">
        <f>Raw_Data!D2552</f>
        <v>Senior Executive</v>
      </c>
      <c r="E2552" s="13" t="str">
        <f>Raw_Data!E2552</f>
        <v>Kolkata</v>
      </c>
      <c r="F2552" s="13" t="str">
        <f>Raw_Data!F2552</f>
        <v>Sourav Das</v>
      </c>
      <c r="G2552" s="14">
        <f>DATE(VALUE(RIGHT(Raw_Data!G2552,4)),VALUE(MID(Raw_Data!G2552,4,2)),VALUE(LEFT(Raw_Data!G2552,2)))</f>
        <v>46261</v>
      </c>
      <c r="H2552" s="13" t="str">
        <f t="shared" si="156"/>
        <v>Aug-2026</v>
      </c>
      <c r="I2552" s="13" t="str">
        <f t="shared" si="157"/>
        <v>Thu</v>
      </c>
      <c r="J2552" s="13" t="str">
        <f>Raw_Data!H2552</f>
        <v>Present</v>
      </c>
      <c r="K2552" s="15">
        <f>IF(Raw_Data!I2552="","",TIMEVALUE(Raw_Data!I2552))</f>
        <v>0.38611111111111113</v>
      </c>
      <c r="L2552" s="15">
        <f>IF(Raw_Data!J2552="","",TIMEVALUE(Raw_Data!J2552))</f>
        <v>0.73055555555555551</v>
      </c>
      <c r="M2552" s="13">
        <f>Raw_Data!K2552</f>
        <v>8.27</v>
      </c>
      <c r="N2552" s="13">
        <f>Raw_Data!L2552</f>
        <v>15</v>
      </c>
      <c r="O2552" s="13">
        <f>Raw_Data!M2552</f>
        <v>14</v>
      </c>
      <c r="P2552" s="13">
        <f t="shared" si="158"/>
        <v>1</v>
      </c>
      <c r="Q2552" s="13">
        <f>Raw_Data!O2552</f>
        <v>15</v>
      </c>
      <c r="R2552" s="16">
        <f t="shared" si="159"/>
        <v>93.333333333333329</v>
      </c>
      <c r="S2552" s="16">
        <f>Raw_Data!Q2552</f>
        <v>93.3</v>
      </c>
      <c r="T2552" s="17">
        <f>Raw_Data!R2552</f>
        <v>0.27</v>
      </c>
      <c r="U2552" s="13" t="str">
        <f>Raw_Data!S2552</f>
        <v>Low</v>
      </c>
      <c r="V2552" s="13" t="str">
        <f>Raw_Data!T2552</f>
        <v>In Progress</v>
      </c>
    </row>
    <row r="2553" spans="1:22" x14ac:dyDescent="0.3">
      <c r="A2553" s="13" t="str">
        <f>Raw_Data!A2553</f>
        <v>EMP012</v>
      </c>
      <c r="B2553" s="13" t="str">
        <f>Raw_Data!B2553</f>
        <v>Tanya Bose</v>
      </c>
      <c r="C2553" s="13" t="str">
        <f>Raw_Data!C2553</f>
        <v>HR</v>
      </c>
      <c r="D2553" s="13" t="str">
        <f>Raw_Data!D2553</f>
        <v>HR Executive</v>
      </c>
      <c r="E2553" s="13" t="str">
        <f>Raw_Data!E2553</f>
        <v>Kolkata</v>
      </c>
      <c r="F2553" s="13" t="str">
        <f>Raw_Data!F2553</f>
        <v>Ritu Ghosh</v>
      </c>
      <c r="G2553" s="14">
        <f>DATE(VALUE(RIGHT(Raw_Data!G2553,4)),VALUE(MID(Raw_Data!G2553,4,2)),VALUE(LEFT(Raw_Data!G2553,2)))</f>
        <v>46261</v>
      </c>
      <c r="H2553" s="13" t="str">
        <f t="shared" si="156"/>
        <v>Aug-2026</v>
      </c>
      <c r="I2553" s="13" t="str">
        <f t="shared" si="157"/>
        <v>Thu</v>
      </c>
      <c r="J2553" s="13" t="str">
        <f>Raw_Data!H2553</f>
        <v>Present</v>
      </c>
      <c r="K2553" s="15">
        <f>IF(Raw_Data!I2553="","",TIMEVALUE(Raw_Data!I2553))</f>
        <v>0.37708333333333333</v>
      </c>
      <c r="L2553" s="15">
        <f>IF(Raw_Data!J2553="","",TIMEVALUE(Raw_Data!J2553))</f>
        <v>0.73541666666666672</v>
      </c>
      <c r="M2553" s="13">
        <f>Raw_Data!K2553</f>
        <v>8.61</v>
      </c>
      <c r="N2553" s="13">
        <f>Raw_Data!L2553</f>
        <v>9</v>
      </c>
      <c r="O2553" s="13">
        <f>Raw_Data!M2553</f>
        <v>8</v>
      </c>
      <c r="P2553" s="13">
        <f t="shared" si="158"/>
        <v>1</v>
      </c>
      <c r="Q2553" s="13">
        <f>Raw_Data!O2553</f>
        <v>9</v>
      </c>
      <c r="R2553" s="16">
        <f t="shared" si="159"/>
        <v>88.888888888888886</v>
      </c>
      <c r="S2553" s="16">
        <f>Raw_Data!Q2553</f>
        <v>88.9</v>
      </c>
      <c r="T2553" s="17">
        <f>Raw_Data!R2553</f>
        <v>0.61</v>
      </c>
      <c r="U2553" s="13" t="str">
        <f>Raw_Data!S2553</f>
        <v>Medium</v>
      </c>
      <c r="V2553" s="13" t="str">
        <f>Raw_Data!T2553</f>
        <v>In Progress</v>
      </c>
    </row>
    <row r="2554" spans="1:22" x14ac:dyDescent="0.3">
      <c r="A2554" s="13" t="str">
        <f>Raw_Data!A2554</f>
        <v>EMP013</v>
      </c>
      <c r="B2554" s="13" t="str">
        <f>Raw_Data!B2554</f>
        <v>Aditya Jain</v>
      </c>
      <c r="C2554" s="13" t="str">
        <f>Raw_Data!C2554</f>
        <v>Customer Support</v>
      </c>
      <c r="D2554" s="13" t="str">
        <f>Raw_Data!D2554</f>
        <v>Support Executive</v>
      </c>
      <c r="E2554" s="13" t="str">
        <f>Raw_Data!E2554</f>
        <v>Kolkata</v>
      </c>
      <c r="F2554" s="13" t="str">
        <f>Raw_Data!F2554</f>
        <v>Ritu Ghosh</v>
      </c>
      <c r="G2554" s="14">
        <f>DATE(VALUE(RIGHT(Raw_Data!G2554,4)),VALUE(MID(Raw_Data!G2554,4,2)),VALUE(LEFT(Raw_Data!G2554,2)))</f>
        <v>46261</v>
      </c>
      <c r="H2554" s="13" t="str">
        <f t="shared" si="156"/>
        <v>Aug-2026</v>
      </c>
      <c r="I2554" s="13" t="str">
        <f t="shared" si="157"/>
        <v>Thu</v>
      </c>
      <c r="J2554" s="13" t="str">
        <f>Raw_Data!H2554</f>
        <v>Present</v>
      </c>
      <c r="K2554" s="15">
        <f>IF(Raw_Data!I2554="","",TIMEVALUE(Raw_Data!I2554))</f>
        <v>0.37916666666666665</v>
      </c>
      <c r="L2554" s="15">
        <f>IF(Raw_Data!J2554="","",TIMEVALUE(Raw_Data!J2554))</f>
        <v>0.75069444444444444</v>
      </c>
      <c r="M2554" s="13">
        <f>Raw_Data!K2554</f>
        <v>8.92</v>
      </c>
      <c r="N2554" s="13">
        <f>Raw_Data!L2554</f>
        <v>30</v>
      </c>
      <c r="O2554" s="13">
        <f>Raw_Data!M2554</f>
        <v>29</v>
      </c>
      <c r="P2554" s="13">
        <f t="shared" si="158"/>
        <v>1</v>
      </c>
      <c r="Q2554" s="13">
        <f>Raw_Data!O2554</f>
        <v>30</v>
      </c>
      <c r="R2554" s="16">
        <f t="shared" si="159"/>
        <v>96.666666666666671</v>
      </c>
      <c r="S2554" s="16">
        <f>Raw_Data!Q2554</f>
        <v>96.7</v>
      </c>
      <c r="T2554" s="17">
        <f>Raw_Data!R2554</f>
        <v>0.92</v>
      </c>
      <c r="U2554" s="13" t="str">
        <f>Raw_Data!S2554</f>
        <v>High</v>
      </c>
      <c r="V2554" s="13" t="str">
        <f>Raw_Data!T2554</f>
        <v>In Progress</v>
      </c>
    </row>
    <row r="2555" spans="1:22" x14ac:dyDescent="0.3">
      <c r="A2555" s="13" t="str">
        <f>Raw_Data!A2555</f>
        <v>EMP014</v>
      </c>
      <c r="B2555" s="13" t="str">
        <f>Raw_Data!B2555</f>
        <v>Neha Agarwal</v>
      </c>
      <c r="C2555" s="13" t="str">
        <f>Raw_Data!C2555</f>
        <v>Customer Support</v>
      </c>
      <c r="D2555" s="13" t="str">
        <f>Raw_Data!D2555</f>
        <v>Support Executive</v>
      </c>
      <c r="E2555" s="13" t="str">
        <f>Raw_Data!E2555</f>
        <v>Kolkata</v>
      </c>
      <c r="F2555" s="13" t="str">
        <f>Raw_Data!F2555</f>
        <v>Ritu Ghosh</v>
      </c>
      <c r="G2555" s="14">
        <f>DATE(VALUE(RIGHT(Raw_Data!G2555,4)),VALUE(MID(Raw_Data!G2555,4,2)),VALUE(LEFT(Raw_Data!G2555,2)))</f>
        <v>46261</v>
      </c>
      <c r="H2555" s="13" t="str">
        <f t="shared" si="156"/>
        <v>Aug-2026</v>
      </c>
      <c r="I2555" s="13" t="str">
        <f t="shared" si="157"/>
        <v>Thu</v>
      </c>
      <c r="J2555" s="13" t="str">
        <f>Raw_Data!H2555</f>
        <v>Present</v>
      </c>
      <c r="K2555" s="15">
        <f>IF(Raw_Data!I2555="","",TIMEVALUE(Raw_Data!I2555))</f>
        <v>0.37569444444444444</v>
      </c>
      <c r="L2555" s="15">
        <f>IF(Raw_Data!J2555="","",TIMEVALUE(Raw_Data!J2555))</f>
        <v>0.76736111111111116</v>
      </c>
      <c r="M2555" s="13">
        <f>Raw_Data!K2555</f>
        <v>9.4</v>
      </c>
      <c r="N2555" s="13">
        <f>Raw_Data!L2555</f>
        <v>30</v>
      </c>
      <c r="O2555" s="13">
        <f>Raw_Data!M2555</f>
        <v>24</v>
      </c>
      <c r="P2555" s="13">
        <f t="shared" si="158"/>
        <v>6</v>
      </c>
      <c r="Q2555" s="13">
        <f>Raw_Data!O2555</f>
        <v>30</v>
      </c>
      <c r="R2555" s="16">
        <f t="shared" si="159"/>
        <v>80</v>
      </c>
      <c r="S2555" s="16">
        <f>Raw_Data!Q2555</f>
        <v>80</v>
      </c>
      <c r="T2555" s="17">
        <f>Raw_Data!R2555</f>
        <v>1.4</v>
      </c>
      <c r="U2555" s="13" t="str">
        <f>Raw_Data!S2555</f>
        <v>Medium</v>
      </c>
      <c r="V2555" s="13" t="str">
        <f>Raw_Data!T2555</f>
        <v>Pending</v>
      </c>
    </row>
    <row r="2556" spans="1:22" x14ac:dyDescent="0.3">
      <c r="A2556" s="13" t="str">
        <f>Raw_Data!A2556</f>
        <v>EMP015</v>
      </c>
      <c r="B2556" s="13" t="str">
        <f>Raw_Data!B2556</f>
        <v>Siddharth Roy</v>
      </c>
      <c r="C2556" s="13" t="str">
        <f>Raw_Data!C2556</f>
        <v>Customer Support</v>
      </c>
      <c r="D2556" s="13" t="str">
        <f>Raw_Data!D2556</f>
        <v>Senior Executive</v>
      </c>
      <c r="E2556" s="13" t="str">
        <f>Raw_Data!E2556</f>
        <v>Kolkata</v>
      </c>
      <c r="F2556" s="13" t="str">
        <f>Raw_Data!F2556</f>
        <v>Ritu Ghosh</v>
      </c>
      <c r="G2556" s="14">
        <f>DATE(VALUE(RIGHT(Raw_Data!G2556,4)),VALUE(MID(Raw_Data!G2556,4,2)),VALUE(LEFT(Raw_Data!G2556,2)))</f>
        <v>46261</v>
      </c>
      <c r="H2556" s="13" t="str">
        <f t="shared" si="156"/>
        <v>Aug-2026</v>
      </c>
      <c r="I2556" s="13" t="str">
        <f t="shared" si="157"/>
        <v>Thu</v>
      </c>
      <c r="J2556" s="13" t="str">
        <f>Raw_Data!H2556</f>
        <v>Present</v>
      </c>
      <c r="K2556" s="15">
        <f>IF(Raw_Data!I2556="","",TIMEVALUE(Raw_Data!I2556))</f>
        <v>0.37847222222222221</v>
      </c>
      <c r="L2556" s="15">
        <f>IF(Raw_Data!J2556="","",TIMEVALUE(Raw_Data!J2556))</f>
        <v>0.71388888888888891</v>
      </c>
      <c r="M2556" s="13">
        <f>Raw_Data!K2556</f>
        <v>8.06</v>
      </c>
      <c r="N2556" s="13">
        <f>Raw_Data!L2556</f>
        <v>36</v>
      </c>
      <c r="O2556" s="13">
        <f>Raw_Data!M2556</f>
        <v>31</v>
      </c>
      <c r="P2556" s="13">
        <f t="shared" si="158"/>
        <v>5</v>
      </c>
      <c r="Q2556" s="13">
        <f>Raw_Data!O2556</f>
        <v>36</v>
      </c>
      <c r="R2556" s="16">
        <f t="shared" si="159"/>
        <v>86.111111111111114</v>
      </c>
      <c r="S2556" s="16">
        <f>Raw_Data!Q2556</f>
        <v>86.1</v>
      </c>
      <c r="T2556" s="17">
        <f>Raw_Data!R2556</f>
        <v>0.06</v>
      </c>
      <c r="U2556" s="13" t="str">
        <f>Raw_Data!S2556</f>
        <v>Low</v>
      </c>
      <c r="V2556" s="13" t="str">
        <f>Raw_Data!T2556</f>
        <v>Pending</v>
      </c>
    </row>
    <row r="2557" spans="1:22" x14ac:dyDescent="0.3">
      <c r="A2557" s="13" t="str">
        <f>Raw_Data!A2557</f>
        <v>EMP016</v>
      </c>
      <c r="B2557" s="13" t="str">
        <f>Raw_Data!B2557</f>
        <v>Pooja Saha</v>
      </c>
      <c r="C2557" s="13" t="str">
        <f>Raw_Data!C2557</f>
        <v>Operations</v>
      </c>
      <c r="D2557" s="13" t="str">
        <f>Raw_Data!D2557</f>
        <v>Process Executive</v>
      </c>
      <c r="E2557" s="13" t="str">
        <f>Raw_Data!E2557</f>
        <v>Durgapur</v>
      </c>
      <c r="F2557" s="13" t="str">
        <f>Raw_Data!F2557</f>
        <v>Amit Roy</v>
      </c>
      <c r="G2557" s="14">
        <f>DATE(VALUE(RIGHT(Raw_Data!G2557,4)),VALUE(MID(Raw_Data!G2557,4,2)),VALUE(LEFT(Raw_Data!G2557,2)))</f>
        <v>46261</v>
      </c>
      <c r="H2557" s="13" t="str">
        <f t="shared" si="156"/>
        <v>Aug-2026</v>
      </c>
      <c r="I2557" s="13" t="str">
        <f t="shared" si="157"/>
        <v>Thu</v>
      </c>
      <c r="J2557" s="13" t="str">
        <f>Raw_Data!H2557</f>
        <v>Present</v>
      </c>
      <c r="K2557" s="15">
        <f>IF(Raw_Data!I2557="","",TIMEVALUE(Raw_Data!I2557))</f>
        <v>0.4236111111111111</v>
      </c>
      <c r="L2557" s="15">
        <f>IF(Raw_Data!J2557="","",TIMEVALUE(Raw_Data!J2557))</f>
        <v>0.78819444444444442</v>
      </c>
      <c r="M2557" s="13">
        <f>Raw_Data!K2557</f>
        <v>8.76</v>
      </c>
      <c r="N2557" s="13">
        <f>Raw_Data!L2557</f>
        <v>21</v>
      </c>
      <c r="O2557" s="13">
        <f>Raw_Data!M2557</f>
        <v>21</v>
      </c>
      <c r="P2557" s="13">
        <f t="shared" si="158"/>
        <v>0</v>
      </c>
      <c r="Q2557" s="13">
        <f>Raw_Data!O2557</f>
        <v>21</v>
      </c>
      <c r="R2557" s="16">
        <f t="shared" si="159"/>
        <v>100</v>
      </c>
      <c r="S2557" s="16">
        <f>Raw_Data!Q2557</f>
        <v>100</v>
      </c>
      <c r="T2557" s="17">
        <f>Raw_Data!R2557</f>
        <v>0.76</v>
      </c>
      <c r="U2557" s="13" t="str">
        <f>Raw_Data!S2557</f>
        <v>Low</v>
      </c>
      <c r="V2557" s="13" t="str">
        <f>Raw_Data!T2557</f>
        <v>Closed</v>
      </c>
    </row>
    <row r="2558" spans="1:22" x14ac:dyDescent="0.3">
      <c r="A2558" s="13" t="str">
        <f>Raw_Data!A2558</f>
        <v>EMP017</v>
      </c>
      <c r="B2558" s="13" t="str">
        <f>Raw_Data!B2558</f>
        <v>Abhishek Paul</v>
      </c>
      <c r="C2558" s="13" t="str">
        <f>Raw_Data!C2558</f>
        <v>Operations</v>
      </c>
      <c r="D2558" s="13" t="str">
        <f>Raw_Data!D2558</f>
        <v>Process Executive</v>
      </c>
      <c r="E2558" s="13" t="str">
        <f>Raw_Data!E2558</f>
        <v>Durgapur</v>
      </c>
      <c r="F2558" s="13" t="str">
        <f>Raw_Data!F2558</f>
        <v>Amit Roy</v>
      </c>
      <c r="G2558" s="14">
        <f>DATE(VALUE(RIGHT(Raw_Data!G2558,4)),VALUE(MID(Raw_Data!G2558,4,2)),VALUE(LEFT(Raw_Data!G2558,2)))</f>
        <v>46261</v>
      </c>
      <c r="H2558" s="13" t="str">
        <f t="shared" si="156"/>
        <v>Aug-2026</v>
      </c>
      <c r="I2558" s="13" t="str">
        <f t="shared" si="157"/>
        <v>Thu</v>
      </c>
      <c r="J2558" s="13" t="str">
        <f>Raw_Data!H2558</f>
        <v>Present</v>
      </c>
      <c r="K2558" s="15">
        <f>IF(Raw_Data!I2558="","",TIMEVALUE(Raw_Data!I2558))</f>
        <v>0.375</v>
      </c>
      <c r="L2558" s="15">
        <f>IF(Raw_Data!J2558="","",TIMEVALUE(Raw_Data!J2558))</f>
        <v>0.75347222222222221</v>
      </c>
      <c r="M2558" s="13">
        <f>Raw_Data!K2558</f>
        <v>9.09</v>
      </c>
      <c r="N2558" s="13">
        <f>Raw_Data!L2558</f>
        <v>15</v>
      </c>
      <c r="O2558" s="13">
        <f>Raw_Data!M2558</f>
        <v>13</v>
      </c>
      <c r="P2558" s="13">
        <f t="shared" si="158"/>
        <v>2</v>
      </c>
      <c r="Q2558" s="13">
        <f>Raw_Data!O2558</f>
        <v>15</v>
      </c>
      <c r="R2558" s="16">
        <f t="shared" si="159"/>
        <v>86.666666666666671</v>
      </c>
      <c r="S2558" s="16">
        <f>Raw_Data!Q2558</f>
        <v>86.7</v>
      </c>
      <c r="T2558" s="17">
        <f>Raw_Data!R2558</f>
        <v>1.0900000000000001</v>
      </c>
      <c r="U2558" s="13" t="str">
        <f>Raw_Data!S2558</f>
        <v>Medium</v>
      </c>
      <c r="V2558" s="13" t="str">
        <f>Raw_Data!T2558</f>
        <v>In Progress</v>
      </c>
    </row>
    <row r="2559" spans="1:22" x14ac:dyDescent="0.3">
      <c r="A2559" s="13" t="str">
        <f>Raw_Data!A2559</f>
        <v>EMP018</v>
      </c>
      <c r="B2559" s="13" t="str">
        <f>Raw_Data!B2559</f>
        <v>Nandini Ghosh</v>
      </c>
      <c r="C2559" s="13" t="str">
        <f>Raw_Data!C2559</f>
        <v>Finance</v>
      </c>
      <c r="D2559" s="13" t="str">
        <f>Raw_Data!D2559</f>
        <v>Finance Executive</v>
      </c>
      <c r="E2559" s="13" t="str">
        <f>Raw_Data!E2559</f>
        <v>Durgapur</v>
      </c>
      <c r="F2559" s="13" t="str">
        <f>Raw_Data!F2559</f>
        <v>Neha Sen</v>
      </c>
      <c r="G2559" s="14">
        <f>DATE(VALUE(RIGHT(Raw_Data!G2559,4)),VALUE(MID(Raw_Data!G2559,4,2)),VALUE(LEFT(Raw_Data!G2559,2)))</f>
        <v>46261</v>
      </c>
      <c r="H2559" s="13" t="str">
        <f t="shared" si="156"/>
        <v>Aug-2026</v>
      </c>
      <c r="I2559" s="13" t="str">
        <f t="shared" si="157"/>
        <v>Thu</v>
      </c>
      <c r="J2559" s="13" t="str">
        <f>Raw_Data!H2559</f>
        <v>Present</v>
      </c>
      <c r="K2559" s="15">
        <f>IF(Raw_Data!I2559="","",TIMEVALUE(Raw_Data!I2559))</f>
        <v>0.38611111111111113</v>
      </c>
      <c r="L2559" s="15">
        <f>IF(Raw_Data!J2559="","",TIMEVALUE(Raw_Data!J2559))</f>
        <v>0.69861111111111107</v>
      </c>
      <c r="M2559" s="13">
        <f>Raw_Data!K2559</f>
        <v>7.5</v>
      </c>
      <c r="N2559" s="13">
        <f>Raw_Data!L2559</f>
        <v>20</v>
      </c>
      <c r="O2559" s="13">
        <f>Raw_Data!M2559</f>
        <v>15</v>
      </c>
      <c r="P2559" s="13">
        <f t="shared" si="158"/>
        <v>5</v>
      </c>
      <c r="Q2559" s="13">
        <f>Raw_Data!O2559</f>
        <v>20</v>
      </c>
      <c r="R2559" s="16">
        <f t="shared" si="159"/>
        <v>75</v>
      </c>
      <c r="S2559" s="16">
        <f>Raw_Data!Q2559</f>
        <v>75</v>
      </c>
      <c r="T2559" s="17">
        <f>Raw_Data!R2559</f>
        <v>0</v>
      </c>
      <c r="U2559" s="13" t="str">
        <f>Raw_Data!S2559</f>
        <v>Medium</v>
      </c>
      <c r="V2559" s="13" t="str">
        <f>Raw_Data!T2559</f>
        <v>Pending</v>
      </c>
    </row>
    <row r="2560" spans="1:22" x14ac:dyDescent="0.3">
      <c r="A2560" s="13" t="str">
        <f>Raw_Data!A2560</f>
        <v>EMP019</v>
      </c>
      <c r="B2560" s="13" t="str">
        <f>Raw_Data!B2560</f>
        <v>Manish Kumar</v>
      </c>
      <c r="C2560" s="13" t="str">
        <f>Raw_Data!C2560</f>
        <v>Sales</v>
      </c>
      <c r="D2560" s="13" t="str">
        <f>Raw_Data!D2560</f>
        <v>Sales Executive</v>
      </c>
      <c r="E2560" s="13" t="str">
        <f>Raw_Data!E2560</f>
        <v>Durgapur</v>
      </c>
      <c r="F2560" s="13" t="str">
        <f>Raw_Data!F2560</f>
        <v>Sourav Das</v>
      </c>
      <c r="G2560" s="14">
        <f>DATE(VALUE(RIGHT(Raw_Data!G2560,4)),VALUE(MID(Raw_Data!G2560,4,2)),VALUE(LEFT(Raw_Data!G2560,2)))</f>
        <v>46261</v>
      </c>
      <c r="H2560" s="13" t="str">
        <f t="shared" si="156"/>
        <v>Aug-2026</v>
      </c>
      <c r="I2560" s="13" t="str">
        <f t="shared" si="157"/>
        <v>Thu</v>
      </c>
      <c r="J2560" s="13" t="str">
        <f>Raw_Data!H2560</f>
        <v>Present</v>
      </c>
      <c r="K2560" s="15">
        <f>IF(Raw_Data!I2560="","",TIMEVALUE(Raw_Data!I2560))</f>
        <v>0.38680555555555557</v>
      </c>
      <c r="L2560" s="15">
        <f>IF(Raw_Data!J2560="","",TIMEVALUE(Raw_Data!J2560))</f>
        <v>0.74097222222222225</v>
      </c>
      <c r="M2560" s="13">
        <f>Raw_Data!K2560</f>
        <v>8.5</v>
      </c>
      <c r="N2560" s="13">
        <f>Raw_Data!L2560</f>
        <v>20</v>
      </c>
      <c r="O2560" s="13">
        <f>Raw_Data!M2560</f>
        <v>17</v>
      </c>
      <c r="P2560" s="13">
        <f t="shared" si="158"/>
        <v>3</v>
      </c>
      <c r="Q2560" s="13">
        <f>Raw_Data!O2560</f>
        <v>20</v>
      </c>
      <c r="R2560" s="16">
        <f t="shared" si="159"/>
        <v>85</v>
      </c>
      <c r="S2560" s="16">
        <f>Raw_Data!Q2560</f>
        <v>85</v>
      </c>
      <c r="T2560" s="17">
        <f>Raw_Data!R2560</f>
        <v>0.5</v>
      </c>
      <c r="U2560" s="13" t="str">
        <f>Raw_Data!S2560</f>
        <v>High</v>
      </c>
      <c r="V2560" s="13" t="str">
        <f>Raw_Data!T2560</f>
        <v>In Progress</v>
      </c>
    </row>
    <row r="2561" spans="1:22" x14ac:dyDescent="0.3">
      <c r="A2561" s="13" t="str">
        <f>Raw_Data!A2561</f>
        <v>EMP020</v>
      </c>
      <c r="B2561" s="13" t="str">
        <f>Raw_Data!B2561</f>
        <v>Riya Chatterjee</v>
      </c>
      <c r="C2561" s="13" t="str">
        <f>Raw_Data!C2561</f>
        <v>Customer Support</v>
      </c>
      <c r="D2561" s="13" t="str">
        <f>Raw_Data!D2561</f>
        <v>Support Executive</v>
      </c>
      <c r="E2561" s="13" t="str">
        <f>Raw_Data!E2561</f>
        <v>Durgapur</v>
      </c>
      <c r="F2561" s="13" t="str">
        <f>Raw_Data!F2561</f>
        <v>Ritu Ghosh</v>
      </c>
      <c r="G2561" s="14">
        <f>DATE(VALUE(RIGHT(Raw_Data!G2561,4)),VALUE(MID(Raw_Data!G2561,4,2)),VALUE(LEFT(Raw_Data!G2561,2)))</f>
        <v>46261</v>
      </c>
      <c r="H2561" s="13" t="str">
        <f t="shared" si="156"/>
        <v>Aug-2026</v>
      </c>
      <c r="I2561" s="13" t="str">
        <f t="shared" si="157"/>
        <v>Thu</v>
      </c>
      <c r="J2561" s="13" t="str">
        <f>Raw_Data!H2561</f>
        <v>Present</v>
      </c>
      <c r="K2561" s="15">
        <f>IF(Raw_Data!I2561="","",TIMEVALUE(Raw_Data!I2561))</f>
        <v>0.37638888888888888</v>
      </c>
      <c r="L2561" s="15">
        <f>IF(Raw_Data!J2561="","",TIMEVALUE(Raw_Data!J2561))</f>
        <v>0.72013888888888888</v>
      </c>
      <c r="M2561" s="13">
        <f>Raw_Data!K2561</f>
        <v>8.26</v>
      </c>
      <c r="N2561" s="13">
        <f>Raw_Data!L2561</f>
        <v>27</v>
      </c>
      <c r="O2561" s="13">
        <f>Raw_Data!M2561</f>
        <v>23</v>
      </c>
      <c r="P2561" s="13">
        <f t="shared" si="158"/>
        <v>4</v>
      </c>
      <c r="Q2561" s="13">
        <f>Raw_Data!O2561</f>
        <v>27</v>
      </c>
      <c r="R2561" s="16">
        <f t="shared" si="159"/>
        <v>85.18518518518519</v>
      </c>
      <c r="S2561" s="16">
        <f>Raw_Data!Q2561</f>
        <v>85.2</v>
      </c>
      <c r="T2561" s="17">
        <f>Raw_Data!R2561</f>
        <v>0.26</v>
      </c>
      <c r="U2561" s="13" t="str">
        <f>Raw_Data!S2561</f>
        <v>High</v>
      </c>
      <c r="V2561" s="13" t="str">
        <f>Raw_Data!T2561</f>
        <v>Pending</v>
      </c>
    </row>
    <row r="2562" spans="1:22" x14ac:dyDescent="0.3">
      <c r="A2562" s="13" t="str">
        <f>Raw_Data!A2562</f>
        <v>EMP001</v>
      </c>
      <c r="B2562" s="13" t="str">
        <f>Raw_Data!B2562</f>
        <v>Aarav Sharma</v>
      </c>
      <c r="C2562" s="13" t="str">
        <f>Raw_Data!C2562</f>
        <v>Operations</v>
      </c>
      <c r="D2562" s="13" t="str">
        <f>Raw_Data!D2562</f>
        <v>MIS Executive</v>
      </c>
      <c r="E2562" s="13" t="str">
        <f>Raw_Data!E2562</f>
        <v>Kolkata</v>
      </c>
      <c r="F2562" s="13" t="str">
        <f>Raw_Data!F2562</f>
        <v>Amit Roy</v>
      </c>
      <c r="G2562" s="14">
        <f>DATE(VALUE(RIGHT(Raw_Data!G2562,4)),VALUE(MID(Raw_Data!G2562,4,2)),VALUE(LEFT(Raw_Data!G2562,2)))</f>
        <v>46262</v>
      </c>
      <c r="H2562" s="13" t="str">
        <f t="shared" ref="H2562:H2625" si="160">TEXT(G2562,"mmm-yyyy")</f>
        <v>Aug-2026</v>
      </c>
      <c r="I2562" s="13" t="str">
        <f t="shared" ref="I2562:I2625" si="161">TEXT(G2562,"ddd")</f>
        <v>Fri</v>
      </c>
      <c r="J2562" s="13" t="str">
        <f>Raw_Data!H2562</f>
        <v>Present</v>
      </c>
      <c r="K2562" s="15">
        <f>IF(Raw_Data!I2562="","",TIMEVALUE(Raw_Data!I2562))</f>
        <v>0.38194444444444442</v>
      </c>
      <c r="L2562" s="15">
        <f>IF(Raw_Data!J2562="","",TIMEVALUE(Raw_Data!J2562))</f>
        <v>0.74375000000000002</v>
      </c>
      <c r="M2562" s="13">
        <f>Raw_Data!K2562</f>
        <v>8.69</v>
      </c>
      <c r="N2562" s="13">
        <f>Raw_Data!L2562</f>
        <v>30</v>
      </c>
      <c r="O2562" s="13">
        <f>Raw_Data!M2562</f>
        <v>30</v>
      </c>
      <c r="P2562" s="13">
        <f t="shared" ref="P2562:P2625" si="162">N2562-O2562</f>
        <v>0</v>
      </c>
      <c r="Q2562" s="13">
        <f>Raw_Data!O2562</f>
        <v>30</v>
      </c>
      <c r="R2562" s="16">
        <f t="shared" ref="R2562:R2625" si="163">IFERROR(O2562/N2562*100,0)</f>
        <v>100</v>
      </c>
      <c r="S2562" s="16">
        <f>Raw_Data!Q2562</f>
        <v>100</v>
      </c>
      <c r="T2562" s="17">
        <f>Raw_Data!R2562</f>
        <v>0.69</v>
      </c>
      <c r="U2562" s="13" t="str">
        <f>Raw_Data!S2562</f>
        <v>Low</v>
      </c>
      <c r="V2562" s="13" t="str">
        <f>Raw_Data!T2562</f>
        <v>Closed</v>
      </c>
    </row>
    <row r="2563" spans="1:22" x14ac:dyDescent="0.3">
      <c r="A2563" s="13" t="str">
        <f>Raw_Data!A2563</f>
        <v>EMP002</v>
      </c>
      <c r="B2563" s="13" t="str">
        <f>Raw_Data!B2563</f>
        <v>Priya Singh</v>
      </c>
      <c r="C2563" s="13" t="str">
        <f>Raw_Data!C2563</f>
        <v>Operations</v>
      </c>
      <c r="D2563" s="13" t="str">
        <f>Raw_Data!D2563</f>
        <v>Process Executive</v>
      </c>
      <c r="E2563" s="13" t="str">
        <f>Raw_Data!E2563</f>
        <v>Kolkata</v>
      </c>
      <c r="F2563" s="13" t="str">
        <f>Raw_Data!F2563</f>
        <v>Amit Roy</v>
      </c>
      <c r="G2563" s="14">
        <f>DATE(VALUE(RIGHT(Raw_Data!G2563,4)),VALUE(MID(Raw_Data!G2563,4,2)),VALUE(LEFT(Raw_Data!G2563,2)))</f>
        <v>46262</v>
      </c>
      <c r="H2563" s="13" t="str">
        <f t="shared" si="160"/>
        <v>Aug-2026</v>
      </c>
      <c r="I2563" s="13" t="str">
        <f t="shared" si="161"/>
        <v>Fri</v>
      </c>
      <c r="J2563" s="13" t="str">
        <f>Raw_Data!H2563</f>
        <v>Present</v>
      </c>
      <c r="K2563" s="15">
        <f>IF(Raw_Data!I2563="","",TIMEVALUE(Raw_Data!I2563))</f>
        <v>0.38750000000000001</v>
      </c>
      <c r="L2563" s="15">
        <f>IF(Raw_Data!J2563="","",TIMEVALUE(Raw_Data!J2563))</f>
        <v>0.7270833333333333</v>
      </c>
      <c r="M2563" s="13">
        <f>Raw_Data!K2563</f>
        <v>8.15</v>
      </c>
      <c r="N2563" s="13">
        <f>Raw_Data!L2563</f>
        <v>20</v>
      </c>
      <c r="O2563" s="13">
        <f>Raw_Data!M2563</f>
        <v>18</v>
      </c>
      <c r="P2563" s="13">
        <f t="shared" si="162"/>
        <v>2</v>
      </c>
      <c r="Q2563" s="13">
        <f>Raw_Data!O2563</f>
        <v>20</v>
      </c>
      <c r="R2563" s="16">
        <f t="shared" si="163"/>
        <v>90</v>
      </c>
      <c r="S2563" s="16">
        <f>Raw_Data!Q2563</f>
        <v>90</v>
      </c>
      <c r="T2563" s="17">
        <f>Raw_Data!R2563</f>
        <v>0.15</v>
      </c>
      <c r="U2563" s="13" t="str">
        <f>Raw_Data!S2563</f>
        <v>Medium</v>
      </c>
      <c r="V2563" s="13" t="str">
        <f>Raw_Data!T2563</f>
        <v>In Progress</v>
      </c>
    </row>
    <row r="2564" spans="1:22" x14ac:dyDescent="0.3">
      <c r="A2564" s="13" t="str">
        <f>Raw_Data!A2564</f>
        <v>EMP003</v>
      </c>
      <c r="B2564" s="13" t="str">
        <f>Raw_Data!B2564</f>
        <v>Rahul Verma</v>
      </c>
      <c r="C2564" s="13" t="str">
        <f>Raw_Data!C2564</f>
        <v>Operations</v>
      </c>
      <c r="D2564" s="13" t="str">
        <f>Raw_Data!D2564</f>
        <v>Process Executive</v>
      </c>
      <c r="E2564" s="13" t="str">
        <f>Raw_Data!E2564</f>
        <v>Kolkata</v>
      </c>
      <c r="F2564" s="13" t="str">
        <f>Raw_Data!F2564</f>
        <v>Amit Roy</v>
      </c>
      <c r="G2564" s="14">
        <f>DATE(VALUE(RIGHT(Raw_Data!G2564,4)),VALUE(MID(Raw_Data!G2564,4,2)),VALUE(LEFT(Raw_Data!G2564,2)))</f>
        <v>46262</v>
      </c>
      <c r="H2564" s="13" t="str">
        <f t="shared" si="160"/>
        <v>Aug-2026</v>
      </c>
      <c r="I2564" s="13" t="str">
        <f t="shared" si="161"/>
        <v>Fri</v>
      </c>
      <c r="J2564" s="13" t="str">
        <f>Raw_Data!H2564</f>
        <v>Late</v>
      </c>
      <c r="K2564" s="15">
        <f>IF(Raw_Data!I2564="","",TIMEVALUE(Raw_Data!I2564))</f>
        <v>0.42916666666666664</v>
      </c>
      <c r="L2564" s="15">
        <f>IF(Raw_Data!J2564="","",TIMEVALUE(Raw_Data!J2564))</f>
        <v>0.76041666666666663</v>
      </c>
      <c r="M2564" s="13">
        <f>Raw_Data!K2564</f>
        <v>7.95</v>
      </c>
      <c r="N2564" s="13">
        <f>Raw_Data!L2564</f>
        <v>25</v>
      </c>
      <c r="O2564" s="13">
        <f>Raw_Data!M2564</f>
        <v>20</v>
      </c>
      <c r="P2564" s="13">
        <f t="shared" si="162"/>
        <v>5</v>
      </c>
      <c r="Q2564" s="13">
        <f>Raw_Data!O2564</f>
        <v>25</v>
      </c>
      <c r="R2564" s="16">
        <f t="shared" si="163"/>
        <v>80</v>
      </c>
      <c r="S2564" s="16">
        <f>Raw_Data!Q2564</f>
        <v>80</v>
      </c>
      <c r="T2564" s="17">
        <f>Raw_Data!R2564</f>
        <v>0</v>
      </c>
      <c r="U2564" s="13" t="str">
        <f>Raw_Data!S2564</f>
        <v>Low</v>
      </c>
      <c r="V2564" s="13" t="str">
        <f>Raw_Data!T2564</f>
        <v>Pending</v>
      </c>
    </row>
    <row r="2565" spans="1:22" x14ac:dyDescent="0.3">
      <c r="A2565" s="13" t="str">
        <f>Raw_Data!A2565</f>
        <v>EMP004</v>
      </c>
      <c r="B2565" s="13" t="str">
        <f>Raw_Data!B2565</f>
        <v>Sneha Das</v>
      </c>
      <c r="C2565" s="13" t="str">
        <f>Raw_Data!C2565</f>
        <v>Operations</v>
      </c>
      <c r="D2565" s="13" t="str">
        <f>Raw_Data!D2565</f>
        <v>Senior Executive</v>
      </c>
      <c r="E2565" s="13" t="str">
        <f>Raw_Data!E2565</f>
        <v>Kolkata</v>
      </c>
      <c r="F2565" s="13" t="str">
        <f>Raw_Data!F2565</f>
        <v>Amit Roy</v>
      </c>
      <c r="G2565" s="14">
        <f>DATE(VALUE(RIGHT(Raw_Data!G2565,4)),VALUE(MID(Raw_Data!G2565,4,2)),VALUE(LEFT(Raw_Data!G2565,2)))</f>
        <v>46262</v>
      </c>
      <c r="H2565" s="13" t="str">
        <f t="shared" si="160"/>
        <v>Aug-2026</v>
      </c>
      <c r="I2565" s="13" t="str">
        <f t="shared" si="161"/>
        <v>Fri</v>
      </c>
      <c r="J2565" s="13" t="str">
        <f>Raw_Data!H2565</f>
        <v>Present</v>
      </c>
      <c r="K2565" s="15">
        <f>IF(Raw_Data!I2565="","",TIMEVALUE(Raw_Data!I2565))</f>
        <v>0.37708333333333333</v>
      </c>
      <c r="L2565" s="15">
        <f>IF(Raw_Data!J2565="","",TIMEVALUE(Raw_Data!J2565))</f>
        <v>0.68958333333333333</v>
      </c>
      <c r="M2565" s="13">
        <f>Raw_Data!K2565</f>
        <v>7.5</v>
      </c>
      <c r="N2565" s="13">
        <f>Raw_Data!L2565</f>
        <v>22</v>
      </c>
      <c r="O2565" s="13">
        <f>Raw_Data!M2565</f>
        <v>16</v>
      </c>
      <c r="P2565" s="13">
        <f t="shared" si="162"/>
        <v>6</v>
      </c>
      <c r="Q2565" s="13">
        <f>Raw_Data!O2565</f>
        <v>22</v>
      </c>
      <c r="R2565" s="16">
        <f t="shared" si="163"/>
        <v>72.727272727272734</v>
      </c>
      <c r="S2565" s="16">
        <f>Raw_Data!Q2565</f>
        <v>72.7</v>
      </c>
      <c r="T2565" s="17">
        <f>Raw_Data!R2565</f>
        <v>0</v>
      </c>
      <c r="U2565" s="13" t="str">
        <f>Raw_Data!S2565</f>
        <v>Medium</v>
      </c>
      <c r="V2565" s="13" t="str">
        <f>Raw_Data!T2565</f>
        <v>Pending</v>
      </c>
    </row>
    <row r="2566" spans="1:22" x14ac:dyDescent="0.3">
      <c r="A2566" s="13" t="str">
        <f>Raw_Data!A2566</f>
        <v>EMP005</v>
      </c>
      <c r="B2566" s="13" t="str">
        <f>Raw_Data!B2566</f>
        <v>Vikram Patel</v>
      </c>
      <c r="C2566" s="13" t="str">
        <f>Raw_Data!C2566</f>
        <v>Operations</v>
      </c>
      <c r="D2566" s="13" t="str">
        <f>Raw_Data!D2566</f>
        <v>Process Executive</v>
      </c>
      <c r="E2566" s="13" t="str">
        <f>Raw_Data!E2566</f>
        <v>Kolkata</v>
      </c>
      <c r="F2566" s="13" t="str">
        <f>Raw_Data!F2566</f>
        <v>Amit Roy</v>
      </c>
      <c r="G2566" s="14">
        <f>DATE(VALUE(RIGHT(Raw_Data!G2566,4)),VALUE(MID(Raw_Data!G2566,4,2)),VALUE(LEFT(Raw_Data!G2566,2)))</f>
        <v>46262</v>
      </c>
      <c r="H2566" s="13" t="str">
        <f t="shared" si="160"/>
        <v>Aug-2026</v>
      </c>
      <c r="I2566" s="13" t="str">
        <f t="shared" si="161"/>
        <v>Fri</v>
      </c>
      <c r="J2566" s="13" t="str">
        <f>Raw_Data!H2566</f>
        <v>Present</v>
      </c>
      <c r="K2566" s="15">
        <f>IF(Raw_Data!I2566="","",TIMEVALUE(Raw_Data!I2566))</f>
        <v>0.42430555555555555</v>
      </c>
      <c r="L2566" s="15">
        <f>IF(Raw_Data!J2566="","",TIMEVALUE(Raw_Data!J2566))</f>
        <v>0.74861111111111112</v>
      </c>
      <c r="M2566" s="13">
        <f>Raw_Data!K2566</f>
        <v>7.79</v>
      </c>
      <c r="N2566" s="13">
        <f>Raw_Data!L2566</f>
        <v>33</v>
      </c>
      <c r="O2566" s="13">
        <f>Raw_Data!M2566</f>
        <v>23</v>
      </c>
      <c r="P2566" s="13">
        <f t="shared" si="162"/>
        <v>10</v>
      </c>
      <c r="Q2566" s="13">
        <f>Raw_Data!O2566</f>
        <v>33</v>
      </c>
      <c r="R2566" s="16">
        <f t="shared" si="163"/>
        <v>69.696969696969703</v>
      </c>
      <c r="S2566" s="16">
        <f>Raw_Data!Q2566</f>
        <v>69.7</v>
      </c>
      <c r="T2566" s="17">
        <f>Raw_Data!R2566</f>
        <v>0</v>
      </c>
      <c r="U2566" s="13" t="str">
        <f>Raw_Data!S2566</f>
        <v>Low</v>
      </c>
      <c r="V2566" s="13" t="str">
        <f>Raw_Data!T2566</f>
        <v>Backlog</v>
      </c>
    </row>
    <row r="2567" spans="1:22" x14ac:dyDescent="0.3">
      <c r="A2567" s="13" t="str">
        <f>Raw_Data!A2567</f>
        <v>EMP006</v>
      </c>
      <c r="B2567" s="13" t="str">
        <f>Raw_Data!B2567</f>
        <v>Ananya Gupta</v>
      </c>
      <c r="C2567" s="13" t="str">
        <f>Raw_Data!C2567</f>
        <v>Finance</v>
      </c>
      <c r="D2567" s="13" t="str">
        <f>Raw_Data!D2567</f>
        <v>Finance Executive</v>
      </c>
      <c r="E2567" s="13" t="str">
        <f>Raw_Data!E2567</f>
        <v>Kolkata</v>
      </c>
      <c r="F2567" s="13" t="str">
        <f>Raw_Data!F2567</f>
        <v>Neha Sen</v>
      </c>
      <c r="G2567" s="14">
        <f>DATE(VALUE(RIGHT(Raw_Data!G2567,4)),VALUE(MID(Raw_Data!G2567,4,2)),VALUE(LEFT(Raw_Data!G2567,2)))</f>
        <v>46262</v>
      </c>
      <c r="H2567" s="13" t="str">
        <f t="shared" si="160"/>
        <v>Aug-2026</v>
      </c>
      <c r="I2567" s="13" t="str">
        <f t="shared" si="161"/>
        <v>Fri</v>
      </c>
      <c r="J2567" s="13" t="str">
        <f>Raw_Data!H2567</f>
        <v>Present</v>
      </c>
      <c r="K2567" s="15">
        <f>IF(Raw_Data!I2567="","",TIMEVALUE(Raw_Data!I2567))</f>
        <v>0.41736111111111113</v>
      </c>
      <c r="L2567" s="15">
        <f>IF(Raw_Data!J2567="","",TIMEVALUE(Raw_Data!J2567))</f>
        <v>0.73958333333333337</v>
      </c>
      <c r="M2567" s="13">
        <f>Raw_Data!K2567</f>
        <v>7.74</v>
      </c>
      <c r="N2567" s="13">
        <f>Raw_Data!L2567</f>
        <v>11</v>
      </c>
      <c r="O2567" s="13">
        <f>Raw_Data!M2567</f>
        <v>10</v>
      </c>
      <c r="P2567" s="13">
        <f t="shared" si="162"/>
        <v>1</v>
      </c>
      <c r="Q2567" s="13">
        <f>Raw_Data!O2567</f>
        <v>11</v>
      </c>
      <c r="R2567" s="16">
        <f t="shared" si="163"/>
        <v>90.909090909090907</v>
      </c>
      <c r="S2567" s="16">
        <f>Raw_Data!Q2567</f>
        <v>90.9</v>
      </c>
      <c r="T2567" s="17">
        <f>Raw_Data!R2567</f>
        <v>0</v>
      </c>
      <c r="U2567" s="13" t="str">
        <f>Raw_Data!S2567</f>
        <v>Medium</v>
      </c>
      <c r="V2567" s="13" t="str">
        <f>Raw_Data!T2567</f>
        <v>In Progress</v>
      </c>
    </row>
    <row r="2568" spans="1:22" x14ac:dyDescent="0.3">
      <c r="A2568" s="13" t="str">
        <f>Raw_Data!A2568</f>
        <v>EMP007</v>
      </c>
      <c r="B2568" s="13" t="str">
        <f>Raw_Data!B2568</f>
        <v>Rohan Mehta</v>
      </c>
      <c r="C2568" s="13" t="str">
        <f>Raw_Data!C2568</f>
        <v>Finance</v>
      </c>
      <c r="D2568" s="13" t="str">
        <f>Raw_Data!D2568</f>
        <v>Accounts Executive</v>
      </c>
      <c r="E2568" s="13" t="str">
        <f>Raw_Data!E2568</f>
        <v>Kolkata</v>
      </c>
      <c r="F2568" s="13" t="str">
        <f>Raw_Data!F2568</f>
        <v>Neha Sen</v>
      </c>
      <c r="G2568" s="14">
        <f>DATE(VALUE(RIGHT(Raw_Data!G2568,4)),VALUE(MID(Raw_Data!G2568,4,2)),VALUE(LEFT(Raw_Data!G2568,2)))</f>
        <v>46262</v>
      </c>
      <c r="H2568" s="13" t="str">
        <f t="shared" si="160"/>
        <v>Aug-2026</v>
      </c>
      <c r="I2568" s="13" t="str">
        <f t="shared" si="161"/>
        <v>Fri</v>
      </c>
      <c r="J2568" s="13" t="str">
        <f>Raw_Data!H2568</f>
        <v>Present</v>
      </c>
      <c r="K2568" s="15">
        <f>IF(Raw_Data!I2568="","",TIMEVALUE(Raw_Data!I2568))</f>
        <v>0.42083333333333334</v>
      </c>
      <c r="L2568" s="15">
        <f>IF(Raw_Data!J2568="","",TIMEVALUE(Raw_Data!J2568))</f>
        <v>0.76249999999999996</v>
      </c>
      <c r="M2568" s="13">
        <f>Raw_Data!K2568</f>
        <v>8.2100000000000009</v>
      </c>
      <c r="N2568" s="13">
        <f>Raw_Data!L2568</f>
        <v>16</v>
      </c>
      <c r="O2568" s="13">
        <f>Raw_Data!M2568</f>
        <v>15</v>
      </c>
      <c r="P2568" s="13">
        <f t="shared" si="162"/>
        <v>1</v>
      </c>
      <c r="Q2568" s="13">
        <f>Raw_Data!O2568</f>
        <v>16</v>
      </c>
      <c r="R2568" s="16">
        <f t="shared" si="163"/>
        <v>93.75</v>
      </c>
      <c r="S2568" s="16">
        <f>Raw_Data!Q2568</f>
        <v>93.8</v>
      </c>
      <c r="T2568" s="17">
        <f>Raw_Data!R2568</f>
        <v>0.21</v>
      </c>
      <c r="U2568" s="13" t="str">
        <f>Raw_Data!S2568</f>
        <v>Low</v>
      </c>
      <c r="V2568" s="13" t="str">
        <f>Raw_Data!T2568</f>
        <v>In Progress</v>
      </c>
    </row>
    <row r="2569" spans="1:22" x14ac:dyDescent="0.3">
      <c r="A2569" s="13" t="str">
        <f>Raw_Data!A2569</f>
        <v>EMP008</v>
      </c>
      <c r="B2569" s="13" t="str">
        <f>Raw_Data!B2569</f>
        <v>Ishita Roy</v>
      </c>
      <c r="C2569" s="13" t="str">
        <f>Raw_Data!C2569</f>
        <v>Finance</v>
      </c>
      <c r="D2569" s="13" t="str">
        <f>Raw_Data!D2569</f>
        <v>Finance Executive</v>
      </c>
      <c r="E2569" s="13" t="str">
        <f>Raw_Data!E2569</f>
        <v>Kolkata</v>
      </c>
      <c r="F2569" s="13" t="str">
        <f>Raw_Data!F2569</f>
        <v>Neha Sen</v>
      </c>
      <c r="G2569" s="14">
        <f>DATE(VALUE(RIGHT(Raw_Data!G2569,4)),VALUE(MID(Raw_Data!G2569,4,2)),VALUE(LEFT(Raw_Data!G2569,2)))</f>
        <v>46262</v>
      </c>
      <c r="H2569" s="13" t="str">
        <f t="shared" si="160"/>
        <v>Aug-2026</v>
      </c>
      <c r="I2569" s="13" t="str">
        <f t="shared" si="161"/>
        <v>Fri</v>
      </c>
      <c r="J2569" s="13" t="str">
        <f>Raw_Data!H2569</f>
        <v>Present</v>
      </c>
      <c r="K2569" s="15">
        <f>IF(Raw_Data!I2569="","",TIMEVALUE(Raw_Data!I2569))</f>
        <v>0.38263888888888886</v>
      </c>
      <c r="L2569" s="15">
        <f>IF(Raw_Data!J2569="","",TIMEVALUE(Raw_Data!J2569))</f>
        <v>0.74236111111111114</v>
      </c>
      <c r="M2569" s="13">
        <f>Raw_Data!K2569</f>
        <v>8.64</v>
      </c>
      <c r="N2569" s="13">
        <f>Raw_Data!L2569</f>
        <v>29</v>
      </c>
      <c r="O2569" s="13">
        <f>Raw_Data!M2569</f>
        <v>24</v>
      </c>
      <c r="P2569" s="13">
        <f t="shared" si="162"/>
        <v>5</v>
      </c>
      <c r="Q2569" s="13">
        <f>Raw_Data!O2569</f>
        <v>29</v>
      </c>
      <c r="R2569" s="16">
        <f t="shared" si="163"/>
        <v>82.758620689655174</v>
      </c>
      <c r="S2569" s="16">
        <f>Raw_Data!Q2569</f>
        <v>82.8</v>
      </c>
      <c r="T2569" s="17">
        <f>Raw_Data!R2569</f>
        <v>0.64</v>
      </c>
      <c r="U2569" s="13" t="str">
        <f>Raw_Data!S2569</f>
        <v>Low</v>
      </c>
      <c r="V2569" s="13" t="str">
        <f>Raw_Data!T2569</f>
        <v>Pending</v>
      </c>
    </row>
    <row r="2570" spans="1:22" x14ac:dyDescent="0.3">
      <c r="A2570" s="13" t="str">
        <f>Raw_Data!A2570</f>
        <v>EMP009</v>
      </c>
      <c r="B2570" s="13" t="str">
        <f>Raw_Data!B2570</f>
        <v>Arjun Nair</v>
      </c>
      <c r="C2570" s="13" t="str">
        <f>Raw_Data!C2570</f>
        <v>Sales</v>
      </c>
      <c r="D2570" s="13" t="str">
        <f>Raw_Data!D2570</f>
        <v>Sales Executive</v>
      </c>
      <c r="E2570" s="13" t="str">
        <f>Raw_Data!E2570</f>
        <v>Kolkata</v>
      </c>
      <c r="F2570" s="13" t="str">
        <f>Raw_Data!F2570</f>
        <v>Sourav Das</v>
      </c>
      <c r="G2570" s="14">
        <f>DATE(VALUE(RIGHT(Raw_Data!G2570,4)),VALUE(MID(Raw_Data!G2570,4,2)),VALUE(LEFT(Raw_Data!G2570,2)))</f>
        <v>46262</v>
      </c>
      <c r="H2570" s="13" t="str">
        <f t="shared" si="160"/>
        <v>Aug-2026</v>
      </c>
      <c r="I2570" s="13" t="str">
        <f t="shared" si="161"/>
        <v>Fri</v>
      </c>
      <c r="J2570" s="13" t="str">
        <f>Raw_Data!H2570</f>
        <v>Present</v>
      </c>
      <c r="K2570" s="15">
        <f>IF(Raw_Data!I2570="","",TIMEVALUE(Raw_Data!I2570))</f>
        <v>0.37777777777777777</v>
      </c>
      <c r="L2570" s="15">
        <f>IF(Raw_Data!J2570="","",TIMEVALUE(Raw_Data!J2570))</f>
        <v>0.70763888888888893</v>
      </c>
      <c r="M2570" s="13">
        <f>Raw_Data!K2570</f>
        <v>7.92</v>
      </c>
      <c r="N2570" s="13">
        <f>Raw_Data!L2570</f>
        <v>23</v>
      </c>
      <c r="O2570" s="13">
        <f>Raw_Data!M2570</f>
        <v>16</v>
      </c>
      <c r="P2570" s="13">
        <f t="shared" si="162"/>
        <v>7</v>
      </c>
      <c r="Q2570" s="13">
        <f>Raw_Data!O2570</f>
        <v>23</v>
      </c>
      <c r="R2570" s="16">
        <f t="shared" si="163"/>
        <v>69.565217391304344</v>
      </c>
      <c r="S2570" s="16">
        <f>Raw_Data!Q2570</f>
        <v>69.599999999999994</v>
      </c>
      <c r="T2570" s="17">
        <f>Raw_Data!R2570</f>
        <v>0</v>
      </c>
      <c r="U2570" s="13" t="str">
        <f>Raw_Data!S2570</f>
        <v>High</v>
      </c>
      <c r="V2570" s="13" t="str">
        <f>Raw_Data!T2570</f>
        <v>Pending</v>
      </c>
    </row>
    <row r="2571" spans="1:22" x14ac:dyDescent="0.3">
      <c r="A2571" s="13" t="str">
        <f>Raw_Data!A2571</f>
        <v>EMP010</v>
      </c>
      <c r="B2571" s="13" t="str">
        <f>Raw_Data!B2571</f>
        <v>Meera Kapoor</v>
      </c>
      <c r="C2571" s="13" t="str">
        <f>Raw_Data!C2571</f>
        <v>Sales</v>
      </c>
      <c r="D2571" s="13" t="str">
        <f>Raw_Data!D2571</f>
        <v>Sales Executive</v>
      </c>
      <c r="E2571" s="13" t="str">
        <f>Raw_Data!E2571</f>
        <v>Kolkata</v>
      </c>
      <c r="F2571" s="13" t="str">
        <f>Raw_Data!F2571</f>
        <v>Sourav Das</v>
      </c>
      <c r="G2571" s="14">
        <f>DATE(VALUE(RIGHT(Raw_Data!G2571,4)),VALUE(MID(Raw_Data!G2571,4,2)),VALUE(LEFT(Raw_Data!G2571,2)))</f>
        <v>46262</v>
      </c>
      <c r="H2571" s="13" t="str">
        <f t="shared" si="160"/>
        <v>Aug-2026</v>
      </c>
      <c r="I2571" s="13" t="str">
        <f t="shared" si="161"/>
        <v>Fri</v>
      </c>
      <c r="J2571" s="13" t="str">
        <f>Raw_Data!H2571</f>
        <v>Absent</v>
      </c>
      <c r="K2571" s="15" t="str">
        <f>IF(Raw_Data!I2571="","",TIMEVALUE(Raw_Data!I2571))</f>
        <v/>
      </c>
      <c r="L2571" s="15" t="str">
        <f>IF(Raw_Data!J2571="","",TIMEVALUE(Raw_Data!J2571))</f>
        <v/>
      </c>
      <c r="M2571" s="13">
        <f>Raw_Data!K2571</f>
        <v>0</v>
      </c>
      <c r="N2571" s="13">
        <f>Raw_Data!L2571</f>
        <v>0</v>
      </c>
      <c r="O2571" s="13">
        <f>Raw_Data!M2571</f>
        <v>0</v>
      </c>
      <c r="P2571" s="13">
        <f t="shared" si="162"/>
        <v>0</v>
      </c>
      <c r="Q2571" s="13">
        <f>Raw_Data!O2571</f>
        <v>0</v>
      </c>
      <c r="R2571" s="16">
        <f t="shared" si="163"/>
        <v>0</v>
      </c>
      <c r="S2571" s="16">
        <f>Raw_Data!Q2571</f>
        <v>0</v>
      </c>
      <c r="T2571" s="17">
        <f>Raw_Data!R2571</f>
        <v>0</v>
      </c>
      <c r="U2571" s="13" t="str">
        <f>Raw_Data!S2571</f>
        <v>Low</v>
      </c>
      <c r="V2571" s="13" t="str">
        <f>Raw_Data!T2571</f>
        <v>Closed</v>
      </c>
    </row>
    <row r="2572" spans="1:22" x14ac:dyDescent="0.3">
      <c r="A2572" s="13" t="str">
        <f>Raw_Data!A2572</f>
        <v>EMP011</v>
      </c>
      <c r="B2572" s="13" t="str">
        <f>Raw_Data!B2572</f>
        <v>Karan Malhotra</v>
      </c>
      <c r="C2572" s="13" t="str">
        <f>Raw_Data!C2572</f>
        <v>Sales</v>
      </c>
      <c r="D2572" s="13" t="str">
        <f>Raw_Data!D2572</f>
        <v>Senior Executive</v>
      </c>
      <c r="E2572" s="13" t="str">
        <f>Raw_Data!E2572</f>
        <v>Kolkata</v>
      </c>
      <c r="F2572" s="13" t="str">
        <f>Raw_Data!F2572</f>
        <v>Sourav Das</v>
      </c>
      <c r="G2572" s="14">
        <f>DATE(VALUE(RIGHT(Raw_Data!G2572,4)),VALUE(MID(Raw_Data!G2572,4,2)),VALUE(LEFT(Raw_Data!G2572,2)))</f>
        <v>46262</v>
      </c>
      <c r="H2572" s="13" t="str">
        <f t="shared" si="160"/>
        <v>Aug-2026</v>
      </c>
      <c r="I2572" s="13" t="str">
        <f t="shared" si="161"/>
        <v>Fri</v>
      </c>
      <c r="J2572" s="13" t="str">
        <f>Raw_Data!H2572</f>
        <v>Present</v>
      </c>
      <c r="K2572" s="15">
        <f>IF(Raw_Data!I2572="","",TIMEVALUE(Raw_Data!I2572))</f>
        <v>0.38680555555555557</v>
      </c>
      <c r="L2572" s="15">
        <f>IF(Raw_Data!J2572="","",TIMEVALUE(Raw_Data!J2572))</f>
        <v>0.74791666666666667</v>
      </c>
      <c r="M2572" s="13">
        <f>Raw_Data!K2572</f>
        <v>8.67</v>
      </c>
      <c r="N2572" s="13">
        <f>Raw_Data!L2572</f>
        <v>19</v>
      </c>
      <c r="O2572" s="13">
        <f>Raw_Data!M2572</f>
        <v>16</v>
      </c>
      <c r="P2572" s="13">
        <f t="shared" si="162"/>
        <v>3</v>
      </c>
      <c r="Q2572" s="13">
        <f>Raw_Data!O2572</f>
        <v>19</v>
      </c>
      <c r="R2572" s="16">
        <f t="shared" si="163"/>
        <v>84.210526315789465</v>
      </c>
      <c r="S2572" s="16">
        <f>Raw_Data!Q2572</f>
        <v>84.2</v>
      </c>
      <c r="T2572" s="17">
        <f>Raw_Data!R2572</f>
        <v>0.67</v>
      </c>
      <c r="U2572" s="13" t="str">
        <f>Raw_Data!S2572</f>
        <v>Medium</v>
      </c>
      <c r="V2572" s="13" t="str">
        <f>Raw_Data!T2572</f>
        <v>In Progress</v>
      </c>
    </row>
    <row r="2573" spans="1:22" x14ac:dyDescent="0.3">
      <c r="A2573" s="13" t="str">
        <f>Raw_Data!A2573</f>
        <v>EMP012</v>
      </c>
      <c r="B2573" s="13" t="str">
        <f>Raw_Data!B2573</f>
        <v>Tanya Bose</v>
      </c>
      <c r="C2573" s="13" t="str">
        <f>Raw_Data!C2573</f>
        <v>HR</v>
      </c>
      <c r="D2573" s="13" t="str">
        <f>Raw_Data!D2573</f>
        <v>HR Executive</v>
      </c>
      <c r="E2573" s="13" t="str">
        <f>Raw_Data!E2573</f>
        <v>Kolkata</v>
      </c>
      <c r="F2573" s="13" t="str">
        <f>Raw_Data!F2573</f>
        <v>Ritu Ghosh</v>
      </c>
      <c r="G2573" s="14">
        <f>DATE(VALUE(RIGHT(Raw_Data!G2573,4)),VALUE(MID(Raw_Data!G2573,4,2)),VALUE(LEFT(Raw_Data!G2573,2)))</f>
        <v>46262</v>
      </c>
      <c r="H2573" s="13" t="str">
        <f t="shared" si="160"/>
        <v>Aug-2026</v>
      </c>
      <c r="I2573" s="13" t="str">
        <f t="shared" si="161"/>
        <v>Fri</v>
      </c>
      <c r="J2573" s="13" t="str">
        <f>Raw_Data!H2573</f>
        <v>Present</v>
      </c>
      <c r="K2573" s="15">
        <f>IF(Raw_Data!I2573="","",TIMEVALUE(Raw_Data!I2573))</f>
        <v>0.42222222222222222</v>
      </c>
      <c r="L2573" s="15">
        <f>IF(Raw_Data!J2573="","",TIMEVALUE(Raw_Data!J2573))</f>
        <v>0.73819444444444449</v>
      </c>
      <c r="M2573" s="13">
        <f>Raw_Data!K2573</f>
        <v>7.59</v>
      </c>
      <c r="N2573" s="13">
        <f>Raw_Data!L2573</f>
        <v>16</v>
      </c>
      <c r="O2573" s="13">
        <f>Raw_Data!M2573</f>
        <v>13</v>
      </c>
      <c r="P2573" s="13">
        <f t="shared" si="162"/>
        <v>3</v>
      </c>
      <c r="Q2573" s="13">
        <f>Raw_Data!O2573</f>
        <v>16</v>
      </c>
      <c r="R2573" s="16">
        <f t="shared" si="163"/>
        <v>81.25</v>
      </c>
      <c r="S2573" s="16">
        <f>Raw_Data!Q2573</f>
        <v>81.2</v>
      </c>
      <c r="T2573" s="17">
        <f>Raw_Data!R2573</f>
        <v>0</v>
      </c>
      <c r="U2573" s="13" t="str">
        <f>Raw_Data!S2573</f>
        <v>High</v>
      </c>
      <c r="V2573" s="13" t="str">
        <f>Raw_Data!T2573</f>
        <v>In Progress</v>
      </c>
    </row>
    <row r="2574" spans="1:22" x14ac:dyDescent="0.3">
      <c r="A2574" s="13" t="str">
        <f>Raw_Data!A2574</f>
        <v>EMP013</v>
      </c>
      <c r="B2574" s="13" t="str">
        <f>Raw_Data!B2574</f>
        <v>Aditya Jain</v>
      </c>
      <c r="C2574" s="13" t="str">
        <f>Raw_Data!C2574</f>
        <v>Customer Support</v>
      </c>
      <c r="D2574" s="13" t="str">
        <f>Raw_Data!D2574</f>
        <v>Support Executive</v>
      </c>
      <c r="E2574" s="13" t="str">
        <f>Raw_Data!E2574</f>
        <v>Kolkata</v>
      </c>
      <c r="F2574" s="13" t="str">
        <f>Raw_Data!F2574</f>
        <v>Ritu Ghosh</v>
      </c>
      <c r="G2574" s="14">
        <f>DATE(VALUE(RIGHT(Raw_Data!G2574,4)),VALUE(MID(Raw_Data!G2574,4,2)),VALUE(LEFT(Raw_Data!G2574,2)))</f>
        <v>46262</v>
      </c>
      <c r="H2574" s="13" t="str">
        <f t="shared" si="160"/>
        <v>Aug-2026</v>
      </c>
      <c r="I2574" s="13" t="str">
        <f t="shared" si="161"/>
        <v>Fri</v>
      </c>
      <c r="J2574" s="13" t="str">
        <f>Raw_Data!H2574</f>
        <v>Present</v>
      </c>
      <c r="K2574" s="15">
        <f>IF(Raw_Data!I2574="","",TIMEVALUE(Raw_Data!I2574))</f>
        <v>0.4236111111111111</v>
      </c>
      <c r="L2574" s="15">
        <f>IF(Raw_Data!J2574="","",TIMEVALUE(Raw_Data!J2574))</f>
        <v>0.77708333333333335</v>
      </c>
      <c r="M2574" s="13">
        <f>Raw_Data!K2574</f>
        <v>8.49</v>
      </c>
      <c r="N2574" s="13">
        <f>Raw_Data!L2574</f>
        <v>17</v>
      </c>
      <c r="O2574" s="13">
        <f>Raw_Data!M2574</f>
        <v>12</v>
      </c>
      <c r="P2574" s="13">
        <f t="shared" si="162"/>
        <v>5</v>
      </c>
      <c r="Q2574" s="13">
        <f>Raw_Data!O2574</f>
        <v>17</v>
      </c>
      <c r="R2574" s="16">
        <f t="shared" si="163"/>
        <v>70.588235294117652</v>
      </c>
      <c r="S2574" s="16">
        <f>Raw_Data!Q2574</f>
        <v>70.599999999999994</v>
      </c>
      <c r="T2574" s="17">
        <f>Raw_Data!R2574</f>
        <v>0.49</v>
      </c>
      <c r="U2574" s="13" t="str">
        <f>Raw_Data!S2574</f>
        <v>Medium</v>
      </c>
      <c r="V2574" s="13" t="str">
        <f>Raw_Data!T2574</f>
        <v>Pending</v>
      </c>
    </row>
    <row r="2575" spans="1:22" x14ac:dyDescent="0.3">
      <c r="A2575" s="13" t="str">
        <f>Raw_Data!A2575</f>
        <v>EMP014</v>
      </c>
      <c r="B2575" s="13" t="str">
        <f>Raw_Data!B2575</f>
        <v>Neha Agarwal</v>
      </c>
      <c r="C2575" s="13" t="str">
        <f>Raw_Data!C2575</f>
        <v>Customer Support</v>
      </c>
      <c r="D2575" s="13" t="str">
        <f>Raw_Data!D2575</f>
        <v>Support Executive</v>
      </c>
      <c r="E2575" s="13" t="str">
        <f>Raw_Data!E2575</f>
        <v>Kolkata</v>
      </c>
      <c r="F2575" s="13" t="str">
        <f>Raw_Data!F2575</f>
        <v>Ritu Ghosh</v>
      </c>
      <c r="G2575" s="14">
        <f>DATE(VALUE(RIGHT(Raw_Data!G2575,4)),VALUE(MID(Raw_Data!G2575,4,2)),VALUE(LEFT(Raw_Data!G2575,2)))</f>
        <v>46262</v>
      </c>
      <c r="H2575" s="13" t="str">
        <f t="shared" si="160"/>
        <v>Aug-2026</v>
      </c>
      <c r="I2575" s="13" t="str">
        <f t="shared" si="161"/>
        <v>Fri</v>
      </c>
      <c r="J2575" s="13" t="str">
        <f>Raw_Data!H2575</f>
        <v>Leave</v>
      </c>
      <c r="K2575" s="15" t="str">
        <f>IF(Raw_Data!I2575="","",TIMEVALUE(Raw_Data!I2575))</f>
        <v/>
      </c>
      <c r="L2575" s="15" t="str">
        <f>IF(Raw_Data!J2575="","",TIMEVALUE(Raw_Data!J2575))</f>
        <v/>
      </c>
      <c r="M2575" s="13">
        <f>Raw_Data!K2575</f>
        <v>0</v>
      </c>
      <c r="N2575" s="13">
        <f>Raw_Data!L2575</f>
        <v>0</v>
      </c>
      <c r="O2575" s="13">
        <f>Raw_Data!M2575</f>
        <v>0</v>
      </c>
      <c r="P2575" s="13">
        <f t="shared" si="162"/>
        <v>0</v>
      </c>
      <c r="Q2575" s="13">
        <f>Raw_Data!O2575</f>
        <v>0</v>
      </c>
      <c r="R2575" s="16">
        <f t="shared" si="163"/>
        <v>0</v>
      </c>
      <c r="S2575" s="16">
        <f>Raw_Data!Q2575</f>
        <v>0</v>
      </c>
      <c r="T2575" s="17">
        <f>Raw_Data!R2575</f>
        <v>0</v>
      </c>
      <c r="U2575" s="13" t="str">
        <f>Raw_Data!S2575</f>
        <v>Low</v>
      </c>
      <c r="V2575" s="13" t="str">
        <f>Raw_Data!T2575</f>
        <v>Closed</v>
      </c>
    </row>
    <row r="2576" spans="1:22" x14ac:dyDescent="0.3">
      <c r="A2576" s="13" t="str">
        <f>Raw_Data!A2576</f>
        <v>EMP015</v>
      </c>
      <c r="B2576" s="13" t="str">
        <f>Raw_Data!B2576</f>
        <v>Siddharth Roy</v>
      </c>
      <c r="C2576" s="13" t="str">
        <f>Raw_Data!C2576</f>
        <v>Customer Support</v>
      </c>
      <c r="D2576" s="13" t="str">
        <f>Raw_Data!D2576</f>
        <v>Senior Executive</v>
      </c>
      <c r="E2576" s="13" t="str">
        <f>Raw_Data!E2576</f>
        <v>Kolkata</v>
      </c>
      <c r="F2576" s="13" t="str">
        <f>Raw_Data!F2576</f>
        <v>Ritu Ghosh</v>
      </c>
      <c r="G2576" s="14">
        <f>DATE(VALUE(RIGHT(Raw_Data!G2576,4)),VALUE(MID(Raw_Data!G2576,4,2)),VALUE(LEFT(Raw_Data!G2576,2)))</f>
        <v>46262</v>
      </c>
      <c r="H2576" s="13" t="str">
        <f t="shared" si="160"/>
        <v>Aug-2026</v>
      </c>
      <c r="I2576" s="13" t="str">
        <f t="shared" si="161"/>
        <v>Fri</v>
      </c>
      <c r="J2576" s="13" t="str">
        <f>Raw_Data!H2576</f>
        <v>Present</v>
      </c>
      <c r="K2576" s="15">
        <f>IF(Raw_Data!I2576="","",TIMEVALUE(Raw_Data!I2576))</f>
        <v>0.37916666666666665</v>
      </c>
      <c r="L2576" s="15">
        <f>IF(Raw_Data!J2576="","",TIMEVALUE(Raw_Data!J2576))</f>
        <v>0.75694444444444442</v>
      </c>
      <c r="M2576" s="13">
        <f>Raw_Data!K2576</f>
        <v>9.08</v>
      </c>
      <c r="N2576" s="13">
        <f>Raw_Data!L2576</f>
        <v>28</v>
      </c>
      <c r="O2576" s="13">
        <f>Raw_Data!M2576</f>
        <v>20</v>
      </c>
      <c r="P2576" s="13">
        <f t="shared" si="162"/>
        <v>8</v>
      </c>
      <c r="Q2576" s="13">
        <f>Raw_Data!O2576</f>
        <v>28</v>
      </c>
      <c r="R2576" s="16">
        <f t="shared" si="163"/>
        <v>71.428571428571431</v>
      </c>
      <c r="S2576" s="16">
        <f>Raw_Data!Q2576</f>
        <v>71.400000000000006</v>
      </c>
      <c r="T2576" s="17">
        <f>Raw_Data!R2576</f>
        <v>1.08</v>
      </c>
      <c r="U2576" s="13" t="str">
        <f>Raw_Data!S2576</f>
        <v>High</v>
      </c>
      <c r="V2576" s="13" t="str">
        <f>Raw_Data!T2576</f>
        <v>Backlog</v>
      </c>
    </row>
    <row r="2577" spans="1:22" x14ac:dyDescent="0.3">
      <c r="A2577" s="13" t="str">
        <f>Raw_Data!A2577</f>
        <v>EMP016</v>
      </c>
      <c r="B2577" s="13" t="str">
        <f>Raw_Data!B2577</f>
        <v>Pooja Saha</v>
      </c>
      <c r="C2577" s="13" t="str">
        <f>Raw_Data!C2577</f>
        <v>Operations</v>
      </c>
      <c r="D2577" s="13" t="str">
        <f>Raw_Data!D2577</f>
        <v>Process Executive</v>
      </c>
      <c r="E2577" s="13" t="str">
        <f>Raw_Data!E2577</f>
        <v>Durgapur</v>
      </c>
      <c r="F2577" s="13" t="str">
        <f>Raw_Data!F2577</f>
        <v>Amit Roy</v>
      </c>
      <c r="G2577" s="14">
        <f>DATE(VALUE(RIGHT(Raw_Data!G2577,4)),VALUE(MID(Raw_Data!G2577,4,2)),VALUE(LEFT(Raw_Data!G2577,2)))</f>
        <v>46262</v>
      </c>
      <c r="H2577" s="13" t="str">
        <f t="shared" si="160"/>
        <v>Aug-2026</v>
      </c>
      <c r="I2577" s="13" t="str">
        <f t="shared" si="161"/>
        <v>Fri</v>
      </c>
      <c r="J2577" s="13" t="str">
        <f>Raw_Data!H2577</f>
        <v>Present</v>
      </c>
      <c r="K2577" s="15">
        <f>IF(Raw_Data!I2577="","",TIMEVALUE(Raw_Data!I2577))</f>
        <v>0.42499999999999999</v>
      </c>
      <c r="L2577" s="15">
        <f>IF(Raw_Data!J2577="","",TIMEVALUE(Raw_Data!J2577))</f>
        <v>0.80277777777777781</v>
      </c>
      <c r="M2577" s="13">
        <f>Raw_Data!K2577</f>
        <v>9.08</v>
      </c>
      <c r="N2577" s="13">
        <f>Raw_Data!L2577</f>
        <v>22</v>
      </c>
      <c r="O2577" s="13">
        <f>Raw_Data!M2577</f>
        <v>22</v>
      </c>
      <c r="P2577" s="13">
        <f t="shared" si="162"/>
        <v>0</v>
      </c>
      <c r="Q2577" s="13">
        <f>Raw_Data!O2577</f>
        <v>22</v>
      </c>
      <c r="R2577" s="16">
        <f t="shared" si="163"/>
        <v>100</v>
      </c>
      <c r="S2577" s="16">
        <f>Raw_Data!Q2577</f>
        <v>100</v>
      </c>
      <c r="T2577" s="17">
        <f>Raw_Data!R2577</f>
        <v>1.08</v>
      </c>
      <c r="U2577" s="13" t="str">
        <f>Raw_Data!S2577</f>
        <v>Low</v>
      </c>
      <c r="V2577" s="13" t="str">
        <f>Raw_Data!T2577</f>
        <v>Closed</v>
      </c>
    </row>
    <row r="2578" spans="1:22" x14ac:dyDescent="0.3">
      <c r="A2578" s="13" t="str">
        <f>Raw_Data!A2578</f>
        <v>EMP017</v>
      </c>
      <c r="B2578" s="13" t="str">
        <f>Raw_Data!B2578</f>
        <v>Abhishek Paul</v>
      </c>
      <c r="C2578" s="13" t="str">
        <f>Raw_Data!C2578</f>
        <v>Operations</v>
      </c>
      <c r="D2578" s="13" t="str">
        <f>Raw_Data!D2578</f>
        <v>Process Executive</v>
      </c>
      <c r="E2578" s="13" t="str">
        <f>Raw_Data!E2578</f>
        <v>Durgapur</v>
      </c>
      <c r="F2578" s="13" t="str">
        <f>Raw_Data!F2578</f>
        <v>Amit Roy</v>
      </c>
      <c r="G2578" s="14">
        <f>DATE(VALUE(RIGHT(Raw_Data!G2578,4)),VALUE(MID(Raw_Data!G2578,4,2)),VALUE(LEFT(Raw_Data!G2578,2)))</f>
        <v>46262</v>
      </c>
      <c r="H2578" s="13" t="str">
        <f t="shared" si="160"/>
        <v>Aug-2026</v>
      </c>
      <c r="I2578" s="13" t="str">
        <f t="shared" si="161"/>
        <v>Fri</v>
      </c>
      <c r="J2578" s="13" t="str">
        <f>Raw_Data!H2578</f>
        <v>Present</v>
      </c>
      <c r="K2578" s="15">
        <f>IF(Raw_Data!I2578="","",TIMEVALUE(Raw_Data!I2578))</f>
        <v>0.4236111111111111</v>
      </c>
      <c r="L2578" s="15">
        <f>IF(Raw_Data!J2578="","",TIMEVALUE(Raw_Data!J2578))</f>
        <v>0.79305555555555551</v>
      </c>
      <c r="M2578" s="13">
        <f>Raw_Data!K2578</f>
        <v>8.8800000000000008</v>
      </c>
      <c r="N2578" s="13">
        <f>Raw_Data!L2578</f>
        <v>28</v>
      </c>
      <c r="O2578" s="13">
        <f>Raw_Data!M2578</f>
        <v>23</v>
      </c>
      <c r="P2578" s="13">
        <f t="shared" si="162"/>
        <v>5</v>
      </c>
      <c r="Q2578" s="13">
        <f>Raw_Data!O2578</f>
        <v>28</v>
      </c>
      <c r="R2578" s="16">
        <f t="shared" si="163"/>
        <v>82.142857142857139</v>
      </c>
      <c r="S2578" s="16">
        <f>Raw_Data!Q2578</f>
        <v>82.1</v>
      </c>
      <c r="T2578" s="17">
        <f>Raw_Data!R2578</f>
        <v>0.88</v>
      </c>
      <c r="U2578" s="13" t="str">
        <f>Raw_Data!S2578</f>
        <v>Medium</v>
      </c>
      <c r="V2578" s="13" t="str">
        <f>Raw_Data!T2578</f>
        <v>Pending</v>
      </c>
    </row>
    <row r="2579" spans="1:22" x14ac:dyDescent="0.3">
      <c r="A2579" s="13" t="str">
        <f>Raw_Data!A2579</f>
        <v>EMP018</v>
      </c>
      <c r="B2579" s="13" t="str">
        <f>Raw_Data!B2579</f>
        <v>Nandini Ghosh</v>
      </c>
      <c r="C2579" s="13" t="str">
        <f>Raw_Data!C2579</f>
        <v>Finance</v>
      </c>
      <c r="D2579" s="13" t="str">
        <f>Raw_Data!D2579</f>
        <v>Finance Executive</v>
      </c>
      <c r="E2579" s="13" t="str">
        <f>Raw_Data!E2579</f>
        <v>Durgapur</v>
      </c>
      <c r="F2579" s="13" t="str">
        <f>Raw_Data!F2579</f>
        <v>Neha Sen</v>
      </c>
      <c r="G2579" s="14">
        <f>DATE(VALUE(RIGHT(Raw_Data!G2579,4)),VALUE(MID(Raw_Data!G2579,4,2)),VALUE(LEFT(Raw_Data!G2579,2)))</f>
        <v>46262</v>
      </c>
      <c r="H2579" s="13" t="str">
        <f t="shared" si="160"/>
        <v>Aug-2026</v>
      </c>
      <c r="I2579" s="13" t="str">
        <f t="shared" si="161"/>
        <v>Fri</v>
      </c>
      <c r="J2579" s="13" t="str">
        <f>Raw_Data!H2579</f>
        <v>Present</v>
      </c>
      <c r="K2579" s="15">
        <f>IF(Raw_Data!I2579="","",TIMEVALUE(Raw_Data!I2579))</f>
        <v>0.375</v>
      </c>
      <c r="L2579" s="15">
        <f>IF(Raw_Data!J2579="","",TIMEVALUE(Raw_Data!J2579))</f>
        <v>0.74444444444444446</v>
      </c>
      <c r="M2579" s="13">
        <f>Raw_Data!K2579</f>
        <v>8.8699999999999992</v>
      </c>
      <c r="N2579" s="13">
        <f>Raw_Data!L2579</f>
        <v>17</v>
      </c>
      <c r="O2579" s="13">
        <f>Raw_Data!M2579</f>
        <v>16</v>
      </c>
      <c r="P2579" s="13">
        <f t="shared" si="162"/>
        <v>1</v>
      </c>
      <c r="Q2579" s="13">
        <f>Raw_Data!O2579</f>
        <v>17</v>
      </c>
      <c r="R2579" s="16">
        <f t="shared" si="163"/>
        <v>94.117647058823522</v>
      </c>
      <c r="S2579" s="16">
        <f>Raw_Data!Q2579</f>
        <v>94.1</v>
      </c>
      <c r="T2579" s="17">
        <f>Raw_Data!R2579</f>
        <v>0.87</v>
      </c>
      <c r="U2579" s="13" t="str">
        <f>Raw_Data!S2579</f>
        <v>Low</v>
      </c>
      <c r="V2579" s="13" t="str">
        <f>Raw_Data!T2579</f>
        <v>In Progress</v>
      </c>
    </row>
    <row r="2580" spans="1:22" x14ac:dyDescent="0.3">
      <c r="A2580" s="13" t="str">
        <f>Raw_Data!A2580</f>
        <v>EMP019</v>
      </c>
      <c r="B2580" s="13" t="str">
        <f>Raw_Data!B2580</f>
        <v>Manish Kumar</v>
      </c>
      <c r="C2580" s="13" t="str">
        <f>Raw_Data!C2580</f>
        <v>Sales</v>
      </c>
      <c r="D2580" s="13" t="str">
        <f>Raw_Data!D2580</f>
        <v>Sales Executive</v>
      </c>
      <c r="E2580" s="13" t="str">
        <f>Raw_Data!E2580</f>
        <v>Durgapur</v>
      </c>
      <c r="F2580" s="13" t="str">
        <f>Raw_Data!F2580</f>
        <v>Sourav Das</v>
      </c>
      <c r="G2580" s="14">
        <f>DATE(VALUE(RIGHT(Raw_Data!G2580,4)),VALUE(MID(Raw_Data!G2580,4,2)),VALUE(LEFT(Raw_Data!G2580,2)))</f>
        <v>46262</v>
      </c>
      <c r="H2580" s="13" t="str">
        <f t="shared" si="160"/>
        <v>Aug-2026</v>
      </c>
      <c r="I2580" s="13" t="str">
        <f t="shared" si="161"/>
        <v>Fri</v>
      </c>
      <c r="J2580" s="13" t="str">
        <f>Raw_Data!H2580</f>
        <v>Present</v>
      </c>
      <c r="K2580" s="15">
        <f>IF(Raw_Data!I2580="","",TIMEVALUE(Raw_Data!I2580))</f>
        <v>0.37777777777777777</v>
      </c>
      <c r="L2580" s="15">
        <f>IF(Raw_Data!J2580="","",TIMEVALUE(Raw_Data!J2580))</f>
        <v>0.70694444444444449</v>
      </c>
      <c r="M2580" s="13">
        <f>Raw_Data!K2580</f>
        <v>7.91</v>
      </c>
      <c r="N2580" s="13">
        <f>Raw_Data!L2580</f>
        <v>28</v>
      </c>
      <c r="O2580" s="13">
        <f>Raw_Data!M2580</f>
        <v>24</v>
      </c>
      <c r="P2580" s="13">
        <f t="shared" si="162"/>
        <v>4</v>
      </c>
      <c r="Q2580" s="13">
        <f>Raw_Data!O2580</f>
        <v>28</v>
      </c>
      <c r="R2580" s="16">
        <f t="shared" si="163"/>
        <v>85.714285714285708</v>
      </c>
      <c r="S2580" s="16">
        <f>Raw_Data!Q2580</f>
        <v>85.7</v>
      </c>
      <c r="T2580" s="17">
        <f>Raw_Data!R2580</f>
        <v>0</v>
      </c>
      <c r="U2580" s="13" t="str">
        <f>Raw_Data!S2580</f>
        <v>High</v>
      </c>
      <c r="V2580" s="13" t="str">
        <f>Raw_Data!T2580</f>
        <v>Pending</v>
      </c>
    </row>
    <row r="2581" spans="1:22" x14ac:dyDescent="0.3">
      <c r="A2581" s="13" t="str">
        <f>Raw_Data!A2581</f>
        <v>EMP020</v>
      </c>
      <c r="B2581" s="13" t="str">
        <f>Raw_Data!B2581</f>
        <v>Riya Chatterjee</v>
      </c>
      <c r="C2581" s="13" t="str">
        <f>Raw_Data!C2581</f>
        <v>Customer Support</v>
      </c>
      <c r="D2581" s="13" t="str">
        <f>Raw_Data!D2581</f>
        <v>Support Executive</v>
      </c>
      <c r="E2581" s="13" t="str">
        <f>Raw_Data!E2581</f>
        <v>Durgapur</v>
      </c>
      <c r="F2581" s="13" t="str">
        <f>Raw_Data!F2581</f>
        <v>Ritu Ghosh</v>
      </c>
      <c r="G2581" s="14">
        <f>DATE(VALUE(RIGHT(Raw_Data!G2581,4)),VALUE(MID(Raw_Data!G2581,4,2)),VALUE(LEFT(Raw_Data!G2581,2)))</f>
        <v>46262</v>
      </c>
      <c r="H2581" s="13" t="str">
        <f t="shared" si="160"/>
        <v>Aug-2026</v>
      </c>
      <c r="I2581" s="13" t="str">
        <f t="shared" si="161"/>
        <v>Fri</v>
      </c>
      <c r="J2581" s="13" t="str">
        <f>Raw_Data!H2581</f>
        <v>Present</v>
      </c>
      <c r="K2581" s="15">
        <f>IF(Raw_Data!I2581="","",TIMEVALUE(Raw_Data!I2581))</f>
        <v>0.42291666666666666</v>
      </c>
      <c r="L2581" s="15">
        <f>IF(Raw_Data!J2581="","",TIMEVALUE(Raw_Data!J2581))</f>
        <v>0.76249999999999996</v>
      </c>
      <c r="M2581" s="13">
        <f>Raw_Data!K2581</f>
        <v>8.16</v>
      </c>
      <c r="N2581" s="13">
        <f>Raw_Data!L2581</f>
        <v>25</v>
      </c>
      <c r="O2581" s="13">
        <f>Raw_Data!M2581</f>
        <v>24</v>
      </c>
      <c r="P2581" s="13">
        <f t="shared" si="162"/>
        <v>1</v>
      </c>
      <c r="Q2581" s="13">
        <f>Raw_Data!O2581</f>
        <v>25</v>
      </c>
      <c r="R2581" s="16">
        <f t="shared" si="163"/>
        <v>96</v>
      </c>
      <c r="S2581" s="16">
        <f>Raw_Data!Q2581</f>
        <v>96</v>
      </c>
      <c r="T2581" s="17">
        <f>Raw_Data!R2581</f>
        <v>0.16</v>
      </c>
      <c r="U2581" s="13" t="str">
        <f>Raw_Data!S2581</f>
        <v>Medium</v>
      </c>
      <c r="V2581" s="13" t="str">
        <f>Raw_Data!T2581</f>
        <v>In Progress</v>
      </c>
    </row>
    <row r="2582" spans="1:22" x14ac:dyDescent="0.3">
      <c r="A2582" s="13" t="str">
        <f>Raw_Data!A2582</f>
        <v>EMP001</v>
      </c>
      <c r="B2582" s="13" t="str">
        <f>Raw_Data!B2582</f>
        <v>Aarav Sharma</v>
      </c>
      <c r="C2582" s="13" t="str">
        <f>Raw_Data!C2582</f>
        <v>Operations</v>
      </c>
      <c r="D2582" s="13" t="str">
        <f>Raw_Data!D2582</f>
        <v>MIS Executive</v>
      </c>
      <c r="E2582" s="13" t="str">
        <f>Raw_Data!E2582</f>
        <v>Kolkata</v>
      </c>
      <c r="F2582" s="13" t="str">
        <f>Raw_Data!F2582</f>
        <v>Amit Roy</v>
      </c>
      <c r="G2582" s="14">
        <f>DATE(VALUE(RIGHT(Raw_Data!G2582,4)),VALUE(MID(Raw_Data!G2582,4,2)),VALUE(LEFT(Raw_Data!G2582,2)))</f>
        <v>46263</v>
      </c>
      <c r="H2582" s="13" t="str">
        <f t="shared" si="160"/>
        <v>Aug-2026</v>
      </c>
      <c r="I2582" s="13" t="str">
        <f t="shared" si="161"/>
        <v>Sat</v>
      </c>
      <c r="J2582" s="13" t="str">
        <f>Raw_Data!H2582</f>
        <v>Present</v>
      </c>
      <c r="K2582" s="15">
        <f>IF(Raw_Data!I2582="","",TIMEVALUE(Raw_Data!I2582))</f>
        <v>0.37638888888888888</v>
      </c>
      <c r="L2582" s="15">
        <f>IF(Raw_Data!J2582="","",TIMEVALUE(Raw_Data!J2582))</f>
        <v>0.69374999999999998</v>
      </c>
      <c r="M2582" s="13">
        <f>Raw_Data!K2582</f>
        <v>7.62</v>
      </c>
      <c r="N2582" s="13">
        <f>Raw_Data!L2582</f>
        <v>23</v>
      </c>
      <c r="O2582" s="13">
        <f>Raw_Data!M2582</f>
        <v>19</v>
      </c>
      <c r="P2582" s="13">
        <f t="shared" si="162"/>
        <v>4</v>
      </c>
      <c r="Q2582" s="13">
        <f>Raw_Data!O2582</f>
        <v>23</v>
      </c>
      <c r="R2582" s="16">
        <f t="shared" si="163"/>
        <v>82.608695652173907</v>
      </c>
      <c r="S2582" s="16">
        <f>Raw_Data!Q2582</f>
        <v>82.6</v>
      </c>
      <c r="T2582" s="17">
        <f>Raw_Data!R2582</f>
        <v>0</v>
      </c>
      <c r="U2582" s="13" t="str">
        <f>Raw_Data!S2582</f>
        <v>Critical</v>
      </c>
      <c r="V2582" s="13" t="str">
        <f>Raw_Data!T2582</f>
        <v>Pending</v>
      </c>
    </row>
    <row r="2583" spans="1:22" x14ac:dyDescent="0.3">
      <c r="A2583" s="13" t="str">
        <f>Raw_Data!A2583</f>
        <v>EMP002</v>
      </c>
      <c r="B2583" s="13" t="str">
        <f>Raw_Data!B2583</f>
        <v>Priya Singh</v>
      </c>
      <c r="C2583" s="13" t="str">
        <f>Raw_Data!C2583</f>
        <v>Operations</v>
      </c>
      <c r="D2583" s="13" t="str">
        <f>Raw_Data!D2583</f>
        <v>Process Executive</v>
      </c>
      <c r="E2583" s="13" t="str">
        <f>Raw_Data!E2583</f>
        <v>Kolkata</v>
      </c>
      <c r="F2583" s="13" t="str">
        <f>Raw_Data!F2583</f>
        <v>Amit Roy</v>
      </c>
      <c r="G2583" s="14">
        <f>DATE(VALUE(RIGHT(Raw_Data!G2583,4)),VALUE(MID(Raw_Data!G2583,4,2)),VALUE(LEFT(Raw_Data!G2583,2)))</f>
        <v>46263</v>
      </c>
      <c r="H2583" s="13" t="str">
        <f t="shared" si="160"/>
        <v>Aug-2026</v>
      </c>
      <c r="I2583" s="13" t="str">
        <f t="shared" si="161"/>
        <v>Sat</v>
      </c>
      <c r="J2583" s="13" t="str">
        <f>Raw_Data!H2583</f>
        <v>Present</v>
      </c>
      <c r="K2583" s="15">
        <f>IF(Raw_Data!I2583="","",TIMEVALUE(Raw_Data!I2583))</f>
        <v>0.38680555555555557</v>
      </c>
      <c r="L2583" s="15">
        <f>IF(Raw_Data!J2583="","",TIMEVALUE(Raw_Data!J2583))</f>
        <v>0.76597222222222228</v>
      </c>
      <c r="M2583" s="13">
        <f>Raw_Data!K2583</f>
        <v>9.11</v>
      </c>
      <c r="N2583" s="13">
        <f>Raw_Data!L2583</f>
        <v>21</v>
      </c>
      <c r="O2583" s="13">
        <f>Raw_Data!M2583</f>
        <v>19</v>
      </c>
      <c r="P2583" s="13">
        <f t="shared" si="162"/>
        <v>2</v>
      </c>
      <c r="Q2583" s="13">
        <f>Raw_Data!O2583</f>
        <v>21</v>
      </c>
      <c r="R2583" s="16">
        <f t="shared" si="163"/>
        <v>90.476190476190482</v>
      </c>
      <c r="S2583" s="16">
        <f>Raw_Data!Q2583</f>
        <v>90.5</v>
      </c>
      <c r="T2583" s="17">
        <f>Raw_Data!R2583</f>
        <v>1.1100000000000001</v>
      </c>
      <c r="U2583" s="13" t="str">
        <f>Raw_Data!S2583</f>
        <v>Critical</v>
      </c>
      <c r="V2583" s="13" t="str">
        <f>Raw_Data!T2583</f>
        <v>In Progress</v>
      </c>
    </row>
    <row r="2584" spans="1:22" x14ac:dyDescent="0.3">
      <c r="A2584" s="13" t="str">
        <f>Raw_Data!A2584</f>
        <v>EMP003</v>
      </c>
      <c r="B2584" s="13" t="str">
        <f>Raw_Data!B2584</f>
        <v>Rahul Verma</v>
      </c>
      <c r="C2584" s="13" t="str">
        <f>Raw_Data!C2584</f>
        <v>Operations</v>
      </c>
      <c r="D2584" s="13" t="str">
        <f>Raw_Data!D2584</f>
        <v>Process Executive</v>
      </c>
      <c r="E2584" s="13" t="str">
        <f>Raw_Data!E2584</f>
        <v>Kolkata</v>
      </c>
      <c r="F2584" s="13" t="str">
        <f>Raw_Data!F2584</f>
        <v>Amit Roy</v>
      </c>
      <c r="G2584" s="14">
        <f>DATE(VALUE(RIGHT(Raw_Data!G2584,4)),VALUE(MID(Raw_Data!G2584,4,2)),VALUE(LEFT(Raw_Data!G2584,2)))</f>
        <v>46263</v>
      </c>
      <c r="H2584" s="13" t="str">
        <f t="shared" si="160"/>
        <v>Aug-2026</v>
      </c>
      <c r="I2584" s="13" t="str">
        <f t="shared" si="161"/>
        <v>Sat</v>
      </c>
      <c r="J2584" s="13" t="str">
        <f>Raw_Data!H2584</f>
        <v>Present</v>
      </c>
      <c r="K2584" s="15">
        <f>IF(Raw_Data!I2584="","",TIMEVALUE(Raw_Data!I2584))</f>
        <v>0.37708333333333333</v>
      </c>
      <c r="L2584" s="15">
        <f>IF(Raw_Data!J2584="","",TIMEVALUE(Raw_Data!J2584))</f>
        <v>0.72430555555555554</v>
      </c>
      <c r="M2584" s="13">
        <f>Raw_Data!K2584</f>
        <v>8.34</v>
      </c>
      <c r="N2584" s="13">
        <f>Raw_Data!L2584</f>
        <v>19</v>
      </c>
      <c r="O2584" s="13">
        <f>Raw_Data!M2584</f>
        <v>18</v>
      </c>
      <c r="P2584" s="13">
        <f t="shared" si="162"/>
        <v>1</v>
      </c>
      <c r="Q2584" s="13">
        <f>Raw_Data!O2584</f>
        <v>19</v>
      </c>
      <c r="R2584" s="16">
        <f t="shared" si="163"/>
        <v>94.73684210526315</v>
      </c>
      <c r="S2584" s="16">
        <f>Raw_Data!Q2584</f>
        <v>94.7</v>
      </c>
      <c r="T2584" s="17">
        <f>Raw_Data!R2584</f>
        <v>0.34</v>
      </c>
      <c r="U2584" s="13" t="str">
        <f>Raw_Data!S2584</f>
        <v>Critical</v>
      </c>
      <c r="V2584" s="13" t="str">
        <f>Raw_Data!T2584</f>
        <v>In Progress</v>
      </c>
    </row>
    <row r="2585" spans="1:22" x14ac:dyDescent="0.3">
      <c r="A2585" s="13" t="str">
        <f>Raw_Data!A2585</f>
        <v>EMP004</v>
      </c>
      <c r="B2585" s="13" t="str">
        <f>Raw_Data!B2585</f>
        <v>Sneha Das</v>
      </c>
      <c r="C2585" s="13" t="str">
        <f>Raw_Data!C2585</f>
        <v>Operations</v>
      </c>
      <c r="D2585" s="13" t="str">
        <f>Raw_Data!D2585</f>
        <v>Senior Executive</v>
      </c>
      <c r="E2585" s="13" t="str">
        <f>Raw_Data!E2585</f>
        <v>Kolkata</v>
      </c>
      <c r="F2585" s="13" t="str">
        <f>Raw_Data!F2585</f>
        <v>Amit Roy</v>
      </c>
      <c r="G2585" s="14">
        <f>DATE(VALUE(RIGHT(Raw_Data!G2585,4)),VALUE(MID(Raw_Data!G2585,4,2)),VALUE(LEFT(Raw_Data!G2585,2)))</f>
        <v>46263</v>
      </c>
      <c r="H2585" s="13" t="str">
        <f t="shared" si="160"/>
        <v>Aug-2026</v>
      </c>
      <c r="I2585" s="13" t="str">
        <f t="shared" si="161"/>
        <v>Sat</v>
      </c>
      <c r="J2585" s="13" t="str">
        <f>Raw_Data!H2585</f>
        <v>Present</v>
      </c>
      <c r="K2585" s="15">
        <f>IF(Raw_Data!I2585="","",TIMEVALUE(Raw_Data!I2585))</f>
        <v>0.37847222222222221</v>
      </c>
      <c r="L2585" s="15">
        <f>IF(Raw_Data!J2585="","",TIMEVALUE(Raw_Data!J2585))</f>
        <v>0.73611111111111116</v>
      </c>
      <c r="M2585" s="13">
        <f>Raw_Data!K2585</f>
        <v>8.59</v>
      </c>
      <c r="N2585" s="13">
        <f>Raw_Data!L2585</f>
        <v>23</v>
      </c>
      <c r="O2585" s="13">
        <f>Raw_Data!M2585</f>
        <v>23</v>
      </c>
      <c r="P2585" s="13">
        <f t="shared" si="162"/>
        <v>0</v>
      </c>
      <c r="Q2585" s="13">
        <f>Raw_Data!O2585</f>
        <v>23</v>
      </c>
      <c r="R2585" s="16">
        <f t="shared" si="163"/>
        <v>100</v>
      </c>
      <c r="S2585" s="16">
        <f>Raw_Data!Q2585</f>
        <v>100</v>
      </c>
      <c r="T2585" s="17">
        <f>Raw_Data!R2585</f>
        <v>0.59</v>
      </c>
      <c r="U2585" s="13" t="str">
        <f>Raw_Data!S2585</f>
        <v>Low</v>
      </c>
      <c r="V2585" s="13" t="str">
        <f>Raw_Data!T2585</f>
        <v>Closed</v>
      </c>
    </row>
    <row r="2586" spans="1:22" x14ac:dyDescent="0.3">
      <c r="A2586" s="13" t="str">
        <f>Raw_Data!A2586</f>
        <v>EMP005</v>
      </c>
      <c r="B2586" s="13" t="str">
        <f>Raw_Data!B2586</f>
        <v>Vikram Patel</v>
      </c>
      <c r="C2586" s="13" t="str">
        <f>Raw_Data!C2586</f>
        <v>Operations</v>
      </c>
      <c r="D2586" s="13" t="str">
        <f>Raw_Data!D2586</f>
        <v>Process Executive</v>
      </c>
      <c r="E2586" s="13" t="str">
        <f>Raw_Data!E2586</f>
        <v>Kolkata</v>
      </c>
      <c r="F2586" s="13" t="str">
        <f>Raw_Data!F2586</f>
        <v>Amit Roy</v>
      </c>
      <c r="G2586" s="14">
        <f>DATE(VALUE(RIGHT(Raw_Data!G2586,4)),VALUE(MID(Raw_Data!G2586,4,2)),VALUE(LEFT(Raw_Data!G2586,2)))</f>
        <v>46263</v>
      </c>
      <c r="H2586" s="13" t="str">
        <f t="shared" si="160"/>
        <v>Aug-2026</v>
      </c>
      <c r="I2586" s="13" t="str">
        <f t="shared" si="161"/>
        <v>Sat</v>
      </c>
      <c r="J2586" s="13" t="str">
        <f>Raw_Data!H2586</f>
        <v>Present</v>
      </c>
      <c r="K2586" s="15">
        <f>IF(Raw_Data!I2586="","",TIMEVALUE(Raw_Data!I2586))</f>
        <v>0.38055555555555554</v>
      </c>
      <c r="L2586" s="15">
        <f>IF(Raw_Data!J2586="","",TIMEVALUE(Raw_Data!J2586))</f>
        <v>0.72499999999999998</v>
      </c>
      <c r="M2586" s="13">
        <f>Raw_Data!K2586</f>
        <v>8.27</v>
      </c>
      <c r="N2586" s="13">
        <f>Raw_Data!L2586</f>
        <v>29</v>
      </c>
      <c r="O2586" s="13">
        <f>Raw_Data!M2586</f>
        <v>23</v>
      </c>
      <c r="P2586" s="13">
        <f t="shared" si="162"/>
        <v>6</v>
      </c>
      <c r="Q2586" s="13">
        <f>Raw_Data!O2586</f>
        <v>29</v>
      </c>
      <c r="R2586" s="16">
        <f t="shared" si="163"/>
        <v>79.310344827586206</v>
      </c>
      <c r="S2586" s="16">
        <f>Raw_Data!Q2586</f>
        <v>79.3</v>
      </c>
      <c r="T2586" s="17">
        <f>Raw_Data!R2586</f>
        <v>0.27</v>
      </c>
      <c r="U2586" s="13" t="str">
        <f>Raw_Data!S2586</f>
        <v>Low</v>
      </c>
      <c r="V2586" s="13" t="str">
        <f>Raw_Data!T2586</f>
        <v>Pending</v>
      </c>
    </row>
    <row r="2587" spans="1:22" x14ac:dyDescent="0.3">
      <c r="A2587" s="13" t="str">
        <f>Raw_Data!A2587</f>
        <v>EMP006</v>
      </c>
      <c r="B2587" s="13" t="str">
        <f>Raw_Data!B2587</f>
        <v>Ananya Gupta</v>
      </c>
      <c r="C2587" s="13" t="str">
        <f>Raw_Data!C2587</f>
        <v>Finance</v>
      </c>
      <c r="D2587" s="13" t="str">
        <f>Raw_Data!D2587</f>
        <v>Finance Executive</v>
      </c>
      <c r="E2587" s="13" t="str">
        <f>Raw_Data!E2587</f>
        <v>Kolkata</v>
      </c>
      <c r="F2587" s="13" t="str">
        <f>Raw_Data!F2587</f>
        <v>Neha Sen</v>
      </c>
      <c r="G2587" s="14">
        <f>DATE(VALUE(RIGHT(Raw_Data!G2587,4)),VALUE(MID(Raw_Data!G2587,4,2)),VALUE(LEFT(Raw_Data!G2587,2)))</f>
        <v>46263</v>
      </c>
      <c r="H2587" s="13" t="str">
        <f t="shared" si="160"/>
        <v>Aug-2026</v>
      </c>
      <c r="I2587" s="13" t="str">
        <f t="shared" si="161"/>
        <v>Sat</v>
      </c>
      <c r="J2587" s="13" t="str">
        <f>Raw_Data!H2587</f>
        <v>Present</v>
      </c>
      <c r="K2587" s="15">
        <f>IF(Raw_Data!I2587="","",TIMEVALUE(Raw_Data!I2587))</f>
        <v>0.37777777777777777</v>
      </c>
      <c r="L2587" s="15">
        <f>IF(Raw_Data!J2587="","",TIMEVALUE(Raw_Data!J2587))</f>
        <v>0.75069444444444444</v>
      </c>
      <c r="M2587" s="13">
        <f>Raw_Data!K2587</f>
        <v>8.9499999999999993</v>
      </c>
      <c r="N2587" s="13">
        <f>Raw_Data!L2587</f>
        <v>15</v>
      </c>
      <c r="O2587" s="13">
        <f>Raw_Data!M2587</f>
        <v>15</v>
      </c>
      <c r="P2587" s="13">
        <f t="shared" si="162"/>
        <v>0</v>
      </c>
      <c r="Q2587" s="13">
        <f>Raw_Data!O2587</f>
        <v>15</v>
      </c>
      <c r="R2587" s="16">
        <f t="shared" si="163"/>
        <v>100</v>
      </c>
      <c r="S2587" s="16">
        <f>Raw_Data!Q2587</f>
        <v>100</v>
      </c>
      <c r="T2587" s="17">
        <f>Raw_Data!R2587</f>
        <v>0.95</v>
      </c>
      <c r="U2587" s="13" t="str">
        <f>Raw_Data!S2587</f>
        <v>Low</v>
      </c>
      <c r="V2587" s="13" t="str">
        <f>Raw_Data!T2587</f>
        <v>Closed</v>
      </c>
    </row>
    <row r="2588" spans="1:22" x14ac:dyDescent="0.3">
      <c r="A2588" s="13" t="str">
        <f>Raw_Data!A2588</f>
        <v>EMP007</v>
      </c>
      <c r="B2588" s="13" t="str">
        <f>Raw_Data!B2588</f>
        <v>Rohan Mehta</v>
      </c>
      <c r="C2588" s="13" t="str">
        <f>Raw_Data!C2588</f>
        <v>Finance</v>
      </c>
      <c r="D2588" s="13" t="str">
        <f>Raw_Data!D2588</f>
        <v>Accounts Executive</v>
      </c>
      <c r="E2588" s="13" t="str">
        <f>Raw_Data!E2588</f>
        <v>Kolkata</v>
      </c>
      <c r="F2588" s="13" t="str">
        <f>Raw_Data!F2588</f>
        <v>Neha Sen</v>
      </c>
      <c r="G2588" s="14">
        <f>DATE(VALUE(RIGHT(Raw_Data!G2588,4)),VALUE(MID(Raw_Data!G2588,4,2)),VALUE(LEFT(Raw_Data!G2588,2)))</f>
        <v>46263</v>
      </c>
      <c r="H2588" s="13" t="str">
        <f t="shared" si="160"/>
        <v>Aug-2026</v>
      </c>
      <c r="I2588" s="13" t="str">
        <f t="shared" si="161"/>
        <v>Sat</v>
      </c>
      <c r="J2588" s="13" t="str">
        <f>Raw_Data!H2588</f>
        <v>Present</v>
      </c>
      <c r="K2588" s="15">
        <f>IF(Raw_Data!I2588="","",TIMEVALUE(Raw_Data!I2588))</f>
        <v>0.37986111111111109</v>
      </c>
      <c r="L2588" s="15">
        <f>IF(Raw_Data!J2588="","",TIMEVALUE(Raw_Data!J2588))</f>
        <v>0.75277777777777777</v>
      </c>
      <c r="M2588" s="13">
        <f>Raw_Data!K2588</f>
        <v>8.9600000000000009</v>
      </c>
      <c r="N2588" s="13">
        <f>Raw_Data!L2588</f>
        <v>19</v>
      </c>
      <c r="O2588" s="13">
        <f>Raw_Data!M2588</f>
        <v>16</v>
      </c>
      <c r="P2588" s="13">
        <f t="shared" si="162"/>
        <v>3</v>
      </c>
      <c r="Q2588" s="13">
        <f>Raw_Data!O2588</f>
        <v>19</v>
      </c>
      <c r="R2588" s="16">
        <f t="shared" si="163"/>
        <v>84.210526315789465</v>
      </c>
      <c r="S2588" s="16">
        <f>Raw_Data!Q2588</f>
        <v>84.2</v>
      </c>
      <c r="T2588" s="17">
        <f>Raw_Data!R2588</f>
        <v>0.96</v>
      </c>
      <c r="U2588" s="13" t="str">
        <f>Raw_Data!S2588</f>
        <v>Medium</v>
      </c>
      <c r="V2588" s="13" t="str">
        <f>Raw_Data!T2588</f>
        <v>In Progress</v>
      </c>
    </row>
    <row r="2589" spans="1:22" x14ac:dyDescent="0.3">
      <c r="A2589" s="13" t="str">
        <f>Raw_Data!A2589</f>
        <v>EMP008</v>
      </c>
      <c r="B2589" s="13" t="str">
        <f>Raw_Data!B2589</f>
        <v>Ishita Roy</v>
      </c>
      <c r="C2589" s="13" t="str">
        <f>Raw_Data!C2589</f>
        <v>Finance</v>
      </c>
      <c r="D2589" s="13" t="str">
        <f>Raw_Data!D2589</f>
        <v>Finance Executive</v>
      </c>
      <c r="E2589" s="13" t="str">
        <f>Raw_Data!E2589</f>
        <v>Kolkata</v>
      </c>
      <c r="F2589" s="13" t="str">
        <f>Raw_Data!F2589</f>
        <v>Neha Sen</v>
      </c>
      <c r="G2589" s="14">
        <f>DATE(VALUE(RIGHT(Raw_Data!G2589,4)),VALUE(MID(Raw_Data!G2589,4,2)),VALUE(LEFT(Raw_Data!G2589,2)))</f>
        <v>46263</v>
      </c>
      <c r="H2589" s="13" t="str">
        <f t="shared" si="160"/>
        <v>Aug-2026</v>
      </c>
      <c r="I2589" s="13" t="str">
        <f t="shared" si="161"/>
        <v>Sat</v>
      </c>
      <c r="J2589" s="13" t="str">
        <f>Raw_Data!H2589</f>
        <v>Present</v>
      </c>
      <c r="K2589" s="15">
        <f>IF(Raw_Data!I2589="","",TIMEVALUE(Raw_Data!I2589))</f>
        <v>0.38472222222222224</v>
      </c>
      <c r="L2589" s="15">
        <f>IF(Raw_Data!J2589="","",TIMEVALUE(Raw_Data!J2589))</f>
        <v>0.73958333333333337</v>
      </c>
      <c r="M2589" s="13">
        <f>Raw_Data!K2589</f>
        <v>8.5299999999999994</v>
      </c>
      <c r="N2589" s="13">
        <f>Raw_Data!L2589</f>
        <v>12</v>
      </c>
      <c r="O2589" s="13">
        <f>Raw_Data!M2589</f>
        <v>12</v>
      </c>
      <c r="P2589" s="13">
        <f t="shared" si="162"/>
        <v>0</v>
      </c>
      <c r="Q2589" s="13">
        <f>Raw_Data!O2589</f>
        <v>12</v>
      </c>
      <c r="R2589" s="16">
        <f t="shared" si="163"/>
        <v>100</v>
      </c>
      <c r="S2589" s="16">
        <f>Raw_Data!Q2589</f>
        <v>100</v>
      </c>
      <c r="T2589" s="17">
        <f>Raw_Data!R2589</f>
        <v>0.53</v>
      </c>
      <c r="U2589" s="13" t="str">
        <f>Raw_Data!S2589</f>
        <v>Low</v>
      </c>
      <c r="V2589" s="13" t="str">
        <f>Raw_Data!T2589</f>
        <v>Closed</v>
      </c>
    </row>
    <row r="2590" spans="1:22" x14ac:dyDescent="0.3">
      <c r="A2590" s="13" t="str">
        <f>Raw_Data!A2590</f>
        <v>EMP009</v>
      </c>
      <c r="B2590" s="13" t="str">
        <f>Raw_Data!B2590</f>
        <v>Arjun Nair</v>
      </c>
      <c r="C2590" s="13" t="str">
        <f>Raw_Data!C2590</f>
        <v>Sales</v>
      </c>
      <c r="D2590" s="13" t="str">
        <f>Raw_Data!D2590</f>
        <v>Sales Executive</v>
      </c>
      <c r="E2590" s="13" t="str">
        <f>Raw_Data!E2590</f>
        <v>Kolkata</v>
      </c>
      <c r="F2590" s="13" t="str">
        <f>Raw_Data!F2590</f>
        <v>Sourav Das</v>
      </c>
      <c r="G2590" s="14">
        <f>DATE(VALUE(RIGHT(Raw_Data!G2590,4)),VALUE(MID(Raw_Data!G2590,4,2)),VALUE(LEFT(Raw_Data!G2590,2)))</f>
        <v>46263</v>
      </c>
      <c r="H2590" s="13" t="str">
        <f t="shared" si="160"/>
        <v>Aug-2026</v>
      </c>
      <c r="I2590" s="13" t="str">
        <f t="shared" si="161"/>
        <v>Sat</v>
      </c>
      <c r="J2590" s="13" t="str">
        <f>Raw_Data!H2590</f>
        <v>Present</v>
      </c>
      <c r="K2590" s="15">
        <f>IF(Raw_Data!I2590="","",TIMEVALUE(Raw_Data!I2590))</f>
        <v>0.38055555555555554</v>
      </c>
      <c r="L2590" s="15">
        <f>IF(Raw_Data!J2590="","",TIMEVALUE(Raw_Data!J2590))</f>
        <v>0.77500000000000002</v>
      </c>
      <c r="M2590" s="13">
        <f>Raw_Data!K2590</f>
        <v>9.48</v>
      </c>
      <c r="N2590" s="13">
        <f>Raw_Data!L2590</f>
        <v>21</v>
      </c>
      <c r="O2590" s="13">
        <f>Raw_Data!M2590</f>
        <v>20</v>
      </c>
      <c r="P2590" s="13">
        <f t="shared" si="162"/>
        <v>1</v>
      </c>
      <c r="Q2590" s="13">
        <f>Raw_Data!O2590</f>
        <v>21</v>
      </c>
      <c r="R2590" s="16">
        <f t="shared" si="163"/>
        <v>95.238095238095227</v>
      </c>
      <c r="S2590" s="16">
        <f>Raw_Data!Q2590</f>
        <v>95.2</v>
      </c>
      <c r="T2590" s="17">
        <f>Raw_Data!R2590</f>
        <v>1.48</v>
      </c>
      <c r="U2590" s="13" t="str">
        <f>Raw_Data!S2590</f>
        <v>Medium</v>
      </c>
      <c r="V2590" s="13" t="str">
        <f>Raw_Data!T2590</f>
        <v>In Progress</v>
      </c>
    </row>
    <row r="2591" spans="1:22" x14ac:dyDescent="0.3">
      <c r="A2591" s="13" t="str">
        <f>Raw_Data!A2591</f>
        <v>EMP010</v>
      </c>
      <c r="B2591" s="13" t="str">
        <f>Raw_Data!B2591</f>
        <v>Meera Kapoor</v>
      </c>
      <c r="C2591" s="13" t="str">
        <f>Raw_Data!C2591</f>
        <v>Sales</v>
      </c>
      <c r="D2591" s="13" t="str">
        <f>Raw_Data!D2591</f>
        <v>Sales Executive</v>
      </c>
      <c r="E2591" s="13" t="str">
        <f>Raw_Data!E2591</f>
        <v>Kolkata</v>
      </c>
      <c r="F2591" s="13" t="str">
        <f>Raw_Data!F2591</f>
        <v>Sourav Das</v>
      </c>
      <c r="G2591" s="14">
        <f>DATE(VALUE(RIGHT(Raw_Data!G2591,4)),VALUE(MID(Raw_Data!G2591,4,2)),VALUE(LEFT(Raw_Data!G2591,2)))</f>
        <v>46263</v>
      </c>
      <c r="H2591" s="13" t="str">
        <f t="shared" si="160"/>
        <v>Aug-2026</v>
      </c>
      <c r="I2591" s="13" t="str">
        <f t="shared" si="161"/>
        <v>Sat</v>
      </c>
      <c r="J2591" s="13" t="str">
        <f>Raw_Data!H2591</f>
        <v>Present</v>
      </c>
      <c r="K2591" s="15">
        <f>IF(Raw_Data!I2591="","",TIMEVALUE(Raw_Data!I2591))</f>
        <v>0.38055555555555554</v>
      </c>
      <c r="L2591" s="15">
        <f>IF(Raw_Data!J2591="","",TIMEVALUE(Raw_Data!J2591))</f>
        <v>0.71666666666666667</v>
      </c>
      <c r="M2591" s="13">
        <f>Raw_Data!K2591</f>
        <v>8.07</v>
      </c>
      <c r="N2591" s="13">
        <f>Raw_Data!L2591</f>
        <v>22</v>
      </c>
      <c r="O2591" s="13">
        <f>Raw_Data!M2591</f>
        <v>21</v>
      </c>
      <c r="P2591" s="13">
        <f t="shared" si="162"/>
        <v>1</v>
      </c>
      <c r="Q2591" s="13">
        <f>Raw_Data!O2591</f>
        <v>22</v>
      </c>
      <c r="R2591" s="16">
        <f t="shared" si="163"/>
        <v>95.454545454545453</v>
      </c>
      <c r="S2591" s="16">
        <f>Raw_Data!Q2591</f>
        <v>95.5</v>
      </c>
      <c r="T2591" s="17">
        <f>Raw_Data!R2591</f>
        <v>7.0000000000000007E-2</v>
      </c>
      <c r="U2591" s="13" t="str">
        <f>Raw_Data!S2591</f>
        <v>High</v>
      </c>
      <c r="V2591" s="13" t="str">
        <f>Raw_Data!T2591</f>
        <v>In Progress</v>
      </c>
    </row>
    <row r="2592" spans="1:22" x14ac:dyDescent="0.3">
      <c r="A2592" s="13" t="str">
        <f>Raw_Data!A2592</f>
        <v>EMP011</v>
      </c>
      <c r="B2592" s="13" t="str">
        <f>Raw_Data!B2592</f>
        <v>Karan Malhotra</v>
      </c>
      <c r="C2592" s="13" t="str">
        <f>Raw_Data!C2592</f>
        <v>Sales</v>
      </c>
      <c r="D2592" s="13" t="str">
        <f>Raw_Data!D2592</f>
        <v>Senior Executive</v>
      </c>
      <c r="E2592" s="13" t="str">
        <f>Raw_Data!E2592</f>
        <v>Kolkata</v>
      </c>
      <c r="F2592" s="13" t="str">
        <f>Raw_Data!F2592</f>
        <v>Sourav Das</v>
      </c>
      <c r="G2592" s="14">
        <f>DATE(VALUE(RIGHT(Raw_Data!G2592,4)),VALUE(MID(Raw_Data!G2592,4,2)),VALUE(LEFT(Raw_Data!G2592,2)))</f>
        <v>46263</v>
      </c>
      <c r="H2592" s="13" t="str">
        <f t="shared" si="160"/>
        <v>Aug-2026</v>
      </c>
      <c r="I2592" s="13" t="str">
        <f t="shared" si="161"/>
        <v>Sat</v>
      </c>
      <c r="J2592" s="13" t="str">
        <f>Raw_Data!H2592</f>
        <v>Present</v>
      </c>
      <c r="K2592" s="15">
        <f>IF(Raw_Data!I2592="","",TIMEVALUE(Raw_Data!I2592))</f>
        <v>0.42222222222222222</v>
      </c>
      <c r="L2592" s="15">
        <f>IF(Raw_Data!J2592="","",TIMEVALUE(Raw_Data!J2592))</f>
        <v>0.75208333333333333</v>
      </c>
      <c r="M2592" s="13">
        <f>Raw_Data!K2592</f>
        <v>7.93</v>
      </c>
      <c r="N2592" s="13">
        <f>Raw_Data!L2592</f>
        <v>15</v>
      </c>
      <c r="O2592" s="13">
        <f>Raw_Data!M2592</f>
        <v>12</v>
      </c>
      <c r="P2592" s="13">
        <f t="shared" si="162"/>
        <v>3</v>
      </c>
      <c r="Q2592" s="13">
        <f>Raw_Data!O2592</f>
        <v>15</v>
      </c>
      <c r="R2592" s="16">
        <f t="shared" si="163"/>
        <v>80</v>
      </c>
      <c r="S2592" s="16">
        <f>Raw_Data!Q2592</f>
        <v>80</v>
      </c>
      <c r="T2592" s="17">
        <f>Raw_Data!R2592</f>
        <v>0</v>
      </c>
      <c r="U2592" s="13" t="str">
        <f>Raw_Data!S2592</f>
        <v>Low</v>
      </c>
      <c r="V2592" s="13" t="str">
        <f>Raw_Data!T2592</f>
        <v>In Progress</v>
      </c>
    </row>
    <row r="2593" spans="1:22" x14ac:dyDescent="0.3">
      <c r="A2593" s="13" t="str">
        <f>Raw_Data!A2593</f>
        <v>EMP012</v>
      </c>
      <c r="B2593" s="13" t="str">
        <f>Raw_Data!B2593</f>
        <v>Tanya Bose</v>
      </c>
      <c r="C2593" s="13" t="str">
        <f>Raw_Data!C2593</f>
        <v>HR</v>
      </c>
      <c r="D2593" s="13" t="str">
        <f>Raw_Data!D2593</f>
        <v>HR Executive</v>
      </c>
      <c r="E2593" s="13" t="str">
        <f>Raw_Data!E2593</f>
        <v>Kolkata</v>
      </c>
      <c r="F2593" s="13" t="str">
        <f>Raw_Data!F2593</f>
        <v>Ritu Ghosh</v>
      </c>
      <c r="G2593" s="14">
        <f>DATE(VALUE(RIGHT(Raw_Data!G2593,4)),VALUE(MID(Raw_Data!G2593,4,2)),VALUE(LEFT(Raw_Data!G2593,2)))</f>
        <v>46263</v>
      </c>
      <c r="H2593" s="13" t="str">
        <f t="shared" si="160"/>
        <v>Aug-2026</v>
      </c>
      <c r="I2593" s="13" t="str">
        <f t="shared" si="161"/>
        <v>Sat</v>
      </c>
      <c r="J2593" s="13" t="str">
        <f>Raw_Data!H2593</f>
        <v>Present</v>
      </c>
      <c r="K2593" s="15">
        <f>IF(Raw_Data!I2593="","",TIMEVALUE(Raw_Data!I2593))</f>
        <v>0.37708333333333333</v>
      </c>
      <c r="L2593" s="15">
        <f>IF(Raw_Data!J2593="","",TIMEVALUE(Raw_Data!J2593))</f>
        <v>0.69097222222222221</v>
      </c>
      <c r="M2593" s="13">
        <f>Raw_Data!K2593</f>
        <v>7.54</v>
      </c>
      <c r="N2593" s="13">
        <f>Raw_Data!L2593</f>
        <v>17</v>
      </c>
      <c r="O2593" s="13">
        <f>Raw_Data!M2593</f>
        <v>13</v>
      </c>
      <c r="P2593" s="13">
        <f t="shared" si="162"/>
        <v>4</v>
      </c>
      <c r="Q2593" s="13">
        <f>Raw_Data!O2593</f>
        <v>17</v>
      </c>
      <c r="R2593" s="16">
        <f t="shared" si="163"/>
        <v>76.470588235294116</v>
      </c>
      <c r="S2593" s="16">
        <f>Raw_Data!Q2593</f>
        <v>76.5</v>
      </c>
      <c r="T2593" s="17">
        <f>Raw_Data!R2593</f>
        <v>0</v>
      </c>
      <c r="U2593" s="13" t="str">
        <f>Raw_Data!S2593</f>
        <v>High</v>
      </c>
      <c r="V2593" s="13" t="str">
        <f>Raw_Data!T2593</f>
        <v>Pending</v>
      </c>
    </row>
    <row r="2594" spans="1:22" x14ac:dyDescent="0.3">
      <c r="A2594" s="13" t="str">
        <f>Raw_Data!A2594</f>
        <v>EMP013</v>
      </c>
      <c r="B2594" s="13" t="str">
        <f>Raw_Data!B2594</f>
        <v>Aditya Jain</v>
      </c>
      <c r="C2594" s="13" t="str">
        <f>Raw_Data!C2594</f>
        <v>Customer Support</v>
      </c>
      <c r="D2594" s="13" t="str">
        <f>Raw_Data!D2594</f>
        <v>Support Executive</v>
      </c>
      <c r="E2594" s="13" t="str">
        <f>Raw_Data!E2594</f>
        <v>Kolkata</v>
      </c>
      <c r="F2594" s="13" t="str">
        <f>Raw_Data!F2594</f>
        <v>Ritu Ghosh</v>
      </c>
      <c r="G2594" s="14">
        <f>DATE(VALUE(RIGHT(Raw_Data!G2594,4)),VALUE(MID(Raw_Data!G2594,4,2)),VALUE(LEFT(Raw_Data!G2594,2)))</f>
        <v>46263</v>
      </c>
      <c r="H2594" s="13" t="str">
        <f t="shared" si="160"/>
        <v>Aug-2026</v>
      </c>
      <c r="I2594" s="13" t="str">
        <f t="shared" si="161"/>
        <v>Sat</v>
      </c>
      <c r="J2594" s="13" t="str">
        <f>Raw_Data!H2594</f>
        <v>Half Day</v>
      </c>
      <c r="K2594" s="15">
        <f>IF(Raw_Data!I2594="","",TIMEVALUE(Raw_Data!I2594))</f>
        <v>0.38680555555555557</v>
      </c>
      <c r="L2594" s="15">
        <f>IF(Raw_Data!J2594="","",TIMEVALUE(Raw_Data!J2594))</f>
        <v>0.5708333333333333</v>
      </c>
      <c r="M2594" s="13">
        <f>Raw_Data!K2594</f>
        <v>4.42</v>
      </c>
      <c r="N2594" s="13">
        <f>Raw_Data!L2594</f>
        <v>15</v>
      </c>
      <c r="O2594" s="13">
        <f>Raw_Data!M2594</f>
        <v>12</v>
      </c>
      <c r="P2594" s="13">
        <f t="shared" si="162"/>
        <v>3</v>
      </c>
      <c r="Q2594" s="13">
        <f>Raw_Data!O2594</f>
        <v>15</v>
      </c>
      <c r="R2594" s="16">
        <f t="shared" si="163"/>
        <v>80</v>
      </c>
      <c r="S2594" s="16">
        <f>Raw_Data!Q2594</f>
        <v>80</v>
      </c>
      <c r="T2594" s="17">
        <f>Raw_Data!R2594</f>
        <v>0</v>
      </c>
      <c r="U2594" s="13" t="str">
        <f>Raw_Data!S2594</f>
        <v>Medium</v>
      </c>
      <c r="V2594" s="13" t="str">
        <f>Raw_Data!T2594</f>
        <v>In Progress</v>
      </c>
    </row>
    <row r="2595" spans="1:22" x14ac:dyDescent="0.3">
      <c r="A2595" s="13" t="str">
        <f>Raw_Data!A2595</f>
        <v>EMP014</v>
      </c>
      <c r="B2595" s="13" t="str">
        <f>Raw_Data!B2595</f>
        <v>Neha Agarwal</v>
      </c>
      <c r="C2595" s="13" t="str">
        <f>Raw_Data!C2595</f>
        <v>Customer Support</v>
      </c>
      <c r="D2595" s="13" t="str">
        <f>Raw_Data!D2595</f>
        <v>Support Executive</v>
      </c>
      <c r="E2595" s="13" t="str">
        <f>Raw_Data!E2595</f>
        <v>Kolkata</v>
      </c>
      <c r="F2595" s="13" t="str">
        <f>Raw_Data!F2595</f>
        <v>Ritu Ghosh</v>
      </c>
      <c r="G2595" s="14">
        <f>DATE(VALUE(RIGHT(Raw_Data!G2595,4)),VALUE(MID(Raw_Data!G2595,4,2)),VALUE(LEFT(Raw_Data!G2595,2)))</f>
        <v>46263</v>
      </c>
      <c r="H2595" s="13" t="str">
        <f t="shared" si="160"/>
        <v>Aug-2026</v>
      </c>
      <c r="I2595" s="13" t="str">
        <f t="shared" si="161"/>
        <v>Sat</v>
      </c>
      <c r="J2595" s="13" t="str">
        <f>Raw_Data!H2595</f>
        <v>Present</v>
      </c>
      <c r="K2595" s="15">
        <f>IF(Raw_Data!I2595="","",TIMEVALUE(Raw_Data!I2595))</f>
        <v>0.38472222222222224</v>
      </c>
      <c r="L2595" s="15">
        <f>IF(Raw_Data!J2595="","",TIMEVALUE(Raw_Data!J2595))</f>
        <v>0.72847222222222219</v>
      </c>
      <c r="M2595" s="13">
        <f>Raw_Data!K2595</f>
        <v>8.25</v>
      </c>
      <c r="N2595" s="13">
        <f>Raw_Data!L2595</f>
        <v>29</v>
      </c>
      <c r="O2595" s="13">
        <f>Raw_Data!M2595</f>
        <v>22</v>
      </c>
      <c r="P2595" s="13">
        <f t="shared" si="162"/>
        <v>7</v>
      </c>
      <c r="Q2595" s="13">
        <f>Raw_Data!O2595</f>
        <v>29</v>
      </c>
      <c r="R2595" s="16">
        <f t="shared" si="163"/>
        <v>75.862068965517238</v>
      </c>
      <c r="S2595" s="16">
        <f>Raw_Data!Q2595</f>
        <v>75.900000000000006</v>
      </c>
      <c r="T2595" s="17">
        <f>Raw_Data!R2595</f>
        <v>0.25</v>
      </c>
      <c r="U2595" s="13" t="str">
        <f>Raw_Data!S2595</f>
        <v>Low</v>
      </c>
      <c r="V2595" s="13" t="str">
        <f>Raw_Data!T2595</f>
        <v>Pending</v>
      </c>
    </row>
    <row r="2596" spans="1:22" x14ac:dyDescent="0.3">
      <c r="A2596" s="13" t="str">
        <f>Raw_Data!A2596</f>
        <v>EMP015</v>
      </c>
      <c r="B2596" s="13" t="str">
        <f>Raw_Data!B2596</f>
        <v>Siddharth Roy</v>
      </c>
      <c r="C2596" s="13" t="str">
        <f>Raw_Data!C2596</f>
        <v>Customer Support</v>
      </c>
      <c r="D2596" s="13" t="str">
        <f>Raw_Data!D2596</f>
        <v>Senior Executive</v>
      </c>
      <c r="E2596" s="13" t="str">
        <f>Raw_Data!E2596</f>
        <v>Kolkata</v>
      </c>
      <c r="F2596" s="13" t="str">
        <f>Raw_Data!F2596</f>
        <v>Ritu Ghosh</v>
      </c>
      <c r="G2596" s="14">
        <f>DATE(VALUE(RIGHT(Raw_Data!G2596,4)),VALUE(MID(Raw_Data!G2596,4,2)),VALUE(LEFT(Raw_Data!G2596,2)))</f>
        <v>46263</v>
      </c>
      <c r="H2596" s="13" t="str">
        <f t="shared" si="160"/>
        <v>Aug-2026</v>
      </c>
      <c r="I2596" s="13" t="str">
        <f t="shared" si="161"/>
        <v>Sat</v>
      </c>
      <c r="J2596" s="13" t="str">
        <f>Raw_Data!H2596</f>
        <v>Present</v>
      </c>
      <c r="K2596" s="15">
        <f>IF(Raw_Data!I2596="","",TIMEVALUE(Raw_Data!I2596))</f>
        <v>0.38541666666666669</v>
      </c>
      <c r="L2596" s="15">
        <f>IF(Raw_Data!J2596="","",TIMEVALUE(Raw_Data!J2596))</f>
        <v>0.70208333333333328</v>
      </c>
      <c r="M2596" s="13">
        <f>Raw_Data!K2596</f>
        <v>7.61</v>
      </c>
      <c r="N2596" s="13">
        <f>Raw_Data!L2596</f>
        <v>19</v>
      </c>
      <c r="O2596" s="13">
        <f>Raw_Data!M2596</f>
        <v>14</v>
      </c>
      <c r="P2596" s="13">
        <f t="shared" si="162"/>
        <v>5</v>
      </c>
      <c r="Q2596" s="13">
        <f>Raw_Data!O2596</f>
        <v>19</v>
      </c>
      <c r="R2596" s="16">
        <f t="shared" si="163"/>
        <v>73.68421052631578</v>
      </c>
      <c r="S2596" s="16">
        <f>Raw_Data!Q2596</f>
        <v>73.7</v>
      </c>
      <c r="T2596" s="17">
        <f>Raw_Data!R2596</f>
        <v>0</v>
      </c>
      <c r="U2596" s="13" t="str">
        <f>Raw_Data!S2596</f>
        <v>High</v>
      </c>
      <c r="V2596" s="13" t="str">
        <f>Raw_Data!T2596</f>
        <v>Pending</v>
      </c>
    </row>
    <row r="2597" spans="1:22" x14ac:dyDescent="0.3">
      <c r="A2597" s="13" t="str">
        <f>Raw_Data!A2597</f>
        <v>EMP016</v>
      </c>
      <c r="B2597" s="13" t="str">
        <f>Raw_Data!B2597</f>
        <v>Pooja Saha</v>
      </c>
      <c r="C2597" s="13" t="str">
        <f>Raw_Data!C2597</f>
        <v>Operations</v>
      </c>
      <c r="D2597" s="13" t="str">
        <f>Raw_Data!D2597</f>
        <v>Process Executive</v>
      </c>
      <c r="E2597" s="13" t="str">
        <f>Raw_Data!E2597</f>
        <v>Durgapur</v>
      </c>
      <c r="F2597" s="13" t="str">
        <f>Raw_Data!F2597</f>
        <v>Amit Roy</v>
      </c>
      <c r="G2597" s="14">
        <f>DATE(VALUE(RIGHT(Raw_Data!G2597,4)),VALUE(MID(Raw_Data!G2597,4,2)),VALUE(LEFT(Raw_Data!G2597,2)))</f>
        <v>46263</v>
      </c>
      <c r="H2597" s="13" t="str">
        <f t="shared" si="160"/>
        <v>Aug-2026</v>
      </c>
      <c r="I2597" s="13" t="str">
        <f t="shared" si="161"/>
        <v>Sat</v>
      </c>
      <c r="J2597" s="13" t="str">
        <f>Raw_Data!H2597</f>
        <v>Present</v>
      </c>
      <c r="K2597" s="15">
        <f>IF(Raw_Data!I2597="","",TIMEVALUE(Raw_Data!I2597))</f>
        <v>0.37638888888888888</v>
      </c>
      <c r="L2597" s="15">
        <f>IF(Raw_Data!J2597="","",TIMEVALUE(Raw_Data!J2597))</f>
        <v>0.76597222222222228</v>
      </c>
      <c r="M2597" s="13">
        <f>Raw_Data!K2597</f>
        <v>9.35</v>
      </c>
      <c r="N2597" s="13">
        <f>Raw_Data!L2597</f>
        <v>23</v>
      </c>
      <c r="O2597" s="13">
        <f>Raw_Data!M2597</f>
        <v>20</v>
      </c>
      <c r="P2597" s="13">
        <f t="shared" si="162"/>
        <v>3</v>
      </c>
      <c r="Q2597" s="13">
        <f>Raw_Data!O2597</f>
        <v>23</v>
      </c>
      <c r="R2597" s="16">
        <f t="shared" si="163"/>
        <v>86.956521739130437</v>
      </c>
      <c r="S2597" s="16">
        <f>Raw_Data!Q2597</f>
        <v>87</v>
      </c>
      <c r="T2597" s="17">
        <f>Raw_Data!R2597</f>
        <v>1.35</v>
      </c>
      <c r="U2597" s="13" t="str">
        <f>Raw_Data!S2597</f>
        <v>High</v>
      </c>
      <c r="V2597" s="13" t="str">
        <f>Raw_Data!T2597</f>
        <v>In Progress</v>
      </c>
    </row>
    <row r="2598" spans="1:22" x14ac:dyDescent="0.3">
      <c r="A2598" s="13" t="str">
        <f>Raw_Data!A2598</f>
        <v>EMP017</v>
      </c>
      <c r="B2598" s="13" t="str">
        <f>Raw_Data!B2598</f>
        <v>Abhishek Paul</v>
      </c>
      <c r="C2598" s="13" t="str">
        <f>Raw_Data!C2598</f>
        <v>Operations</v>
      </c>
      <c r="D2598" s="13" t="str">
        <f>Raw_Data!D2598</f>
        <v>Process Executive</v>
      </c>
      <c r="E2598" s="13" t="str">
        <f>Raw_Data!E2598</f>
        <v>Durgapur</v>
      </c>
      <c r="F2598" s="13" t="str">
        <f>Raw_Data!F2598</f>
        <v>Amit Roy</v>
      </c>
      <c r="G2598" s="14">
        <f>DATE(VALUE(RIGHT(Raw_Data!G2598,4)),VALUE(MID(Raw_Data!G2598,4,2)),VALUE(LEFT(Raw_Data!G2598,2)))</f>
        <v>46263</v>
      </c>
      <c r="H2598" s="13" t="str">
        <f t="shared" si="160"/>
        <v>Aug-2026</v>
      </c>
      <c r="I2598" s="13" t="str">
        <f t="shared" si="161"/>
        <v>Sat</v>
      </c>
      <c r="J2598" s="13" t="str">
        <f>Raw_Data!H2598</f>
        <v>Present</v>
      </c>
      <c r="K2598" s="15">
        <f>IF(Raw_Data!I2598="","",TIMEVALUE(Raw_Data!I2598))</f>
        <v>0.42152777777777778</v>
      </c>
      <c r="L2598" s="15">
        <f>IF(Raw_Data!J2598="","",TIMEVALUE(Raw_Data!J2598))</f>
        <v>0.80347222222222225</v>
      </c>
      <c r="M2598" s="13">
        <f>Raw_Data!K2598</f>
        <v>9.18</v>
      </c>
      <c r="N2598" s="13">
        <f>Raw_Data!L2598</f>
        <v>24</v>
      </c>
      <c r="O2598" s="13">
        <f>Raw_Data!M2598</f>
        <v>19</v>
      </c>
      <c r="P2598" s="13">
        <f t="shared" si="162"/>
        <v>5</v>
      </c>
      <c r="Q2598" s="13">
        <f>Raw_Data!O2598</f>
        <v>24</v>
      </c>
      <c r="R2598" s="16">
        <f t="shared" si="163"/>
        <v>79.166666666666657</v>
      </c>
      <c r="S2598" s="16">
        <f>Raw_Data!Q2598</f>
        <v>79.2</v>
      </c>
      <c r="T2598" s="17">
        <f>Raw_Data!R2598</f>
        <v>1.18</v>
      </c>
      <c r="U2598" s="13" t="str">
        <f>Raw_Data!S2598</f>
        <v>Medium</v>
      </c>
      <c r="V2598" s="13" t="str">
        <f>Raw_Data!T2598</f>
        <v>Pending</v>
      </c>
    </row>
    <row r="2599" spans="1:22" x14ac:dyDescent="0.3">
      <c r="A2599" s="13" t="str">
        <f>Raw_Data!A2599</f>
        <v>EMP018</v>
      </c>
      <c r="B2599" s="13" t="str">
        <f>Raw_Data!B2599</f>
        <v>Nandini Ghosh</v>
      </c>
      <c r="C2599" s="13" t="str">
        <f>Raw_Data!C2599</f>
        <v>Finance</v>
      </c>
      <c r="D2599" s="13" t="str">
        <f>Raw_Data!D2599</f>
        <v>Finance Executive</v>
      </c>
      <c r="E2599" s="13" t="str">
        <f>Raw_Data!E2599</f>
        <v>Durgapur</v>
      </c>
      <c r="F2599" s="13" t="str">
        <f>Raw_Data!F2599</f>
        <v>Neha Sen</v>
      </c>
      <c r="G2599" s="14">
        <f>DATE(VALUE(RIGHT(Raw_Data!G2599,4)),VALUE(MID(Raw_Data!G2599,4,2)),VALUE(LEFT(Raw_Data!G2599,2)))</f>
        <v>46263</v>
      </c>
      <c r="H2599" s="13" t="str">
        <f t="shared" si="160"/>
        <v>Aug-2026</v>
      </c>
      <c r="I2599" s="13" t="str">
        <f t="shared" si="161"/>
        <v>Sat</v>
      </c>
      <c r="J2599" s="13" t="str">
        <f>Raw_Data!H2599</f>
        <v>Present</v>
      </c>
      <c r="K2599" s="15">
        <f>IF(Raw_Data!I2599="","",TIMEVALUE(Raw_Data!I2599))</f>
        <v>0.42986111111111114</v>
      </c>
      <c r="L2599" s="15">
        <f>IF(Raw_Data!J2599="","",TIMEVALUE(Raw_Data!J2599))</f>
        <v>0.82916666666666672</v>
      </c>
      <c r="M2599" s="13">
        <f>Raw_Data!K2599</f>
        <v>9.59</v>
      </c>
      <c r="N2599" s="13">
        <f>Raw_Data!L2599</f>
        <v>20</v>
      </c>
      <c r="O2599" s="13">
        <f>Raw_Data!M2599</f>
        <v>18</v>
      </c>
      <c r="P2599" s="13">
        <f t="shared" si="162"/>
        <v>2</v>
      </c>
      <c r="Q2599" s="13">
        <f>Raw_Data!O2599</f>
        <v>20</v>
      </c>
      <c r="R2599" s="16">
        <f t="shared" si="163"/>
        <v>90</v>
      </c>
      <c r="S2599" s="16">
        <f>Raw_Data!Q2599</f>
        <v>90</v>
      </c>
      <c r="T2599" s="17">
        <f>Raw_Data!R2599</f>
        <v>1.59</v>
      </c>
      <c r="U2599" s="13" t="str">
        <f>Raw_Data!S2599</f>
        <v>High</v>
      </c>
      <c r="V2599" s="13" t="str">
        <f>Raw_Data!T2599</f>
        <v>In Progress</v>
      </c>
    </row>
    <row r="2600" spans="1:22" x14ac:dyDescent="0.3">
      <c r="A2600" s="13" t="str">
        <f>Raw_Data!A2600</f>
        <v>EMP019</v>
      </c>
      <c r="B2600" s="13" t="str">
        <f>Raw_Data!B2600</f>
        <v>Manish Kumar</v>
      </c>
      <c r="C2600" s="13" t="str">
        <f>Raw_Data!C2600</f>
        <v>Sales</v>
      </c>
      <c r="D2600" s="13" t="str">
        <f>Raw_Data!D2600</f>
        <v>Sales Executive</v>
      </c>
      <c r="E2600" s="13" t="str">
        <f>Raw_Data!E2600</f>
        <v>Durgapur</v>
      </c>
      <c r="F2600" s="13" t="str">
        <f>Raw_Data!F2600</f>
        <v>Sourav Das</v>
      </c>
      <c r="G2600" s="14">
        <f>DATE(VALUE(RIGHT(Raw_Data!G2600,4)),VALUE(MID(Raw_Data!G2600,4,2)),VALUE(LEFT(Raw_Data!G2600,2)))</f>
        <v>46263</v>
      </c>
      <c r="H2600" s="13" t="str">
        <f t="shared" si="160"/>
        <v>Aug-2026</v>
      </c>
      <c r="I2600" s="13" t="str">
        <f t="shared" si="161"/>
        <v>Sat</v>
      </c>
      <c r="J2600" s="13" t="str">
        <f>Raw_Data!H2600</f>
        <v>Present</v>
      </c>
      <c r="K2600" s="15">
        <f>IF(Raw_Data!I2600="","",TIMEVALUE(Raw_Data!I2600))</f>
        <v>0.38194444444444442</v>
      </c>
      <c r="L2600" s="15">
        <f>IF(Raw_Data!J2600="","",TIMEVALUE(Raw_Data!J2600))</f>
        <v>0.76597222222222228</v>
      </c>
      <c r="M2600" s="13">
        <f>Raw_Data!K2600</f>
        <v>9.23</v>
      </c>
      <c r="N2600" s="13">
        <f>Raw_Data!L2600</f>
        <v>19</v>
      </c>
      <c r="O2600" s="13">
        <f>Raw_Data!M2600</f>
        <v>19</v>
      </c>
      <c r="P2600" s="13">
        <f t="shared" si="162"/>
        <v>0</v>
      </c>
      <c r="Q2600" s="13">
        <f>Raw_Data!O2600</f>
        <v>19</v>
      </c>
      <c r="R2600" s="16">
        <f t="shared" si="163"/>
        <v>100</v>
      </c>
      <c r="S2600" s="16">
        <f>Raw_Data!Q2600</f>
        <v>100</v>
      </c>
      <c r="T2600" s="17">
        <f>Raw_Data!R2600</f>
        <v>1.23</v>
      </c>
      <c r="U2600" s="13" t="str">
        <f>Raw_Data!S2600</f>
        <v>Low</v>
      </c>
      <c r="V2600" s="13" t="str">
        <f>Raw_Data!T2600</f>
        <v>Closed</v>
      </c>
    </row>
    <row r="2601" spans="1:22" x14ac:dyDescent="0.3">
      <c r="A2601" s="13" t="str">
        <f>Raw_Data!A2601</f>
        <v>EMP020</v>
      </c>
      <c r="B2601" s="13" t="str">
        <f>Raw_Data!B2601</f>
        <v>Riya Chatterjee</v>
      </c>
      <c r="C2601" s="13" t="str">
        <f>Raw_Data!C2601</f>
        <v>Customer Support</v>
      </c>
      <c r="D2601" s="13" t="str">
        <f>Raw_Data!D2601</f>
        <v>Support Executive</v>
      </c>
      <c r="E2601" s="13" t="str">
        <f>Raw_Data!E2601</f>
        <v>Durgapur</v>
      </c>
      <c r="F2601" s="13" t="str">
        <f>Raw_Data!F2601</f>
        <v>Ritu Ghosh</v>
      </c>
      <c r="G2601" s="14">
        <f>DATE(VALUE(RIGHT(Raw_Data!G2601,4)),VALUE(MID(Raw_Data!G2601,4,2)),VALUE(LEFT(Raw_Data!G2601,2)))</f>
        <v>46263</v>
      </c>
      <c r="H2601" s="13" t="str">
        <f t="shared" si="160"/>
        <v>Aug-2026</v>
      </c>
      <c r="I2601" s="13" t="str">
        <f t="shared" si="161"/>
        <v>Sat</v>
      </c>
      <c r="J2601" s="13" t="str">
        <f>Raw_Data!H2601</f>
        <v>Present</v>
      </c>
      <c r="K2601" s="15">
        <f>IF(Raw_Data!I2601="","",TIMEVALUE(Raw_Data!I2601))</f>
        <v>0.38611111111111113</v>
      </c>
      <c r="L2601" s="15">
        <f>IF(Raw_Data!J2601="","",TIMEVALUE(Raw_Data!J2601))</f>
        <v>0.69305555555555554</v>
      </c>
      <c r="M2601" s="13">
        <f>Raw_Data!K2601</f>
        <v>7.37</v>
      </c>
      <c r="N2601" s="13">
        <f>Raw_Data!L2601</f>
        <v>31</v>
      </c>
      <c r="O2601" s="13">
        <f>Raw_Data!M2601</f>
        <v>27</v>
      </c>
      <c r="P2601" s="13">
        <f t="shared" si="162"/>
        <v>4</v>
      </c>
      <c r="Q2601" s="13">
        <f>Raw_Data!O2601</f>
        <v>31</v>
      </c>
      <c r="R2601" s="16">
        <f t="shared" si="163"/>
        <v>87.096774193548384</v>
      </c>
      <c r="S2601" s="16">
        <f>Raw_Data!Q2601</f>
        <v>87.1</v>
      </c>
      <c r="T2601" s="17">
        <f>Raw_Data!R2601</f>
        <v>0</v>
      </c>
      <c r="U2601" s="13" t="str">
        <f>Raw_Data!S2601</f>
        <v>Medium</v>
      </c>
      <c r="V2601" s="13" t="str">
        <f>Raw_Data!T2601</f>
        <v>Pending</v>
      </c>
    </row>
    <row r="2602" spans="1:22" x14ac:dyDescent="0.3">
      <c r="A2602" s="13" t="str">
        <f>Raw_Data!A2602</f>
        <v>EMP001</v>
      </c>
      <c r="B2602" s="13" t="str">
        <f>Raw_Data!B2602</f>
        <v>Aarav Sharma</v>
      </c>
      <c r="C2602" s="13" t="str">
        <f>Raw_Data!C2602</f>
        <v>Operations</v>
      </c>
      <c r="D2602" s="13" t="str">
        <f>Raw_Data!D2602</f>
        <v>MIS Executive</v>
      </c>
      <c r="E2602" s="13" t="str">
        <f>Raw_Data!E2602</f>
        <v>Kolkata</v>
      </c>
      <c r="F2602" s="13" t="str">
        <f>Raw_Data!F2602</f>
        <v>Amit Roy</v>
      </c>
      <c r="G2602" s="14">
        <f>DATE(VALUE(RIGHT(Raw_Data!G2602,4)),VALUE(MID(Raw_Data!G2602,4,2)),VALUE(LEFT(Raw_Data!G2602,2)))</f>
        <v>46265</v>
      </c>
      <c r="H2602" s="13" t="str">
        <f t="shared" si="160"/>
        <v>Aug-2026</v>
      </c>
      <c r="I2602" s="13" t="str">
        <f t="shared" si="161"/>
        <v>Mon</v>
      </c>
      <c r="J2602" s="13" t="str">
        <f>Raw_Data!H2602</f>
        <v>Present</v>
      </c>
      <c r="K2602" s="15">
        <f>IF(Raw_Data!I2602="","",TIMEVALUE(Raw_Data!I2602))</f>
        <v>0.42430555555555555</v>
      </c>
      <c r="L2602" s="15">
        <f>IF(Raw_Data!J2602="","",TIMEVALUE(Raw_Data!J2602))</f>
        <v>0.82291666666666663</v>
      </c>
      <c r="M2602" s="13">
        <f>Raw_Data!K2602</f>
        <v>9.57</v>
      </c>
      <c r="N2602" s="13">
        <f>Raw_Data!L2602</f>
        <v>20</v>
      </c>
      <c r="O2602" s="13">
        <f>Raw_Data!M2602</f>
        <v>16</v>
      </c>
      <c r="P2602" s="13">
        <f t="shared" si="162"/>
        <v>4</v>
      </c>
      <c r="Q2602" s="13">
        <f>Raw_Data!O2602</f>
        <v>20</v>
      </c>
      <c r="R2602" s="16">
        <f t="shared" si="163"/>
        <v>80</v>
      </c>
      <c r="S2602" s="16">
        <f>Raw_Data!Q2602</f>
        <v>80</v>
      </c>
      <c r="T2602" s="17">
        <f>Raw_Data!R2602</f>
        <v>1.57</v>
      </c>
      <c r="U2602" s="13" t="str">
        <f>Raw_Data!S2602</f>
        <v>Low</v>
      </c>
      <c r="V2602" s="13" t="str">
        <f>Raw_Data!T2602</f>
        <v>Pending</v>
      </c>
    </row>
    <row r="2603" spans="1:22" x14ac:dyDescent="0.3">
      <c r="A2603" s="13" t="str">
        <f>Raw_Data!A2603</f>
        <v>EMP002</v>
      </c>
      <c r="B2603" s="13" t="str">
        <f>Raw_Data!B2603</f>
        <v>Priya Singh</v>
      </c>
      <c r="C2603" s="13" t="str">
        <f>Raw_Data!C2603</f>
        <v>Operations</v>
      </c>
      <c r="D2603" s="13" t="str">
        <f>Raw_Data!D2603</f>
        <v>Process Executive</v>
      </c>
      <c r="E2603" s="13" t="str">
        <f>Raw_Data!E2603</f>
        <v>Kolkata</v>
      </c>
      <c r="F2603" s="13" t="str">
        <f>Raw_Data!F2603</f>
        <v>Amit Roy</v>
      </c>
      <c r="G2603" s="14">
        <f>DATE(VALUE(RIGHT(Raw_Data!G2603,4)),VALUE(MID(Raw_Data!G2603,4,2)),VALUE(LEFT(Raw_Data!G2603,2)))</f>
        <v>46265</v>
      </c>
      <c r="H2603" s="13" t="str">
        <f t="shared" si="160"/>
        <v>Aug-2026</v>
      </c>
      <c r="I2603" s="13" t="str">
        <f t="shared" si="161"/>
        <v>Mon</v>
      </c>
      <c r="J2603" s="13" t="str">
        <f>Raw_Data!H2603</f>
        <v>Present</v>
      </c>
      <c r="K2603" s="15">
        <f>IF(Raw_Data!I2603="","",TIMEVALUE(Raw_Data!I2603))</f>
        <v>0.38055555555555554</v>
      </c>
      <c r="L2603" s="15">
        <f>IF(Raw_Data!J2603="","",TIMEVALUE(Raw_Data!J2603))</f>
        <v>0.70625000000000004</v>
      </c>
      <c r="M2603" s="13">
        <f>Raw_Data!K2603</f>
        <v>7.83</v>
      </c>
      <c r="N2603" s="13">
        <f>Raw_Data!L2603</f>
        <v>29</v>
      </c>
      <c r="O2603" s="13">
        <f>Raw_Data!M2603</f>
        <v>29</v>
      </c>
      <c r="P2603" s="13">
        <f t="shared" si="162"/>
        <v>0</v>
      </c>
      <c r="Q2603" s="13">
        <f>Raw_Data!O2603</f>
        <v>29</v>
      </c>
      <c r="R2603" s="16">
        <f t="shared" si="163"/>
        <v>100</v>
      </c>
      <c r="S2603" s="16">
        <f>Raw_Data!Q2603</f>
        <v>100</v>
      </c>
      <c r="T2603" s="17">
        <f>Raw_Data!R2603</f>
        <v>0</v>
      </c>
      <c r="U2603" s="13" t="str">
        <f>Raw_Data!S2603</f>
        <v>Low</v>
      </c>
      <c r="V2603" s="13" t="str">
        <f>Raw_Data!T2603</f>
        <v>Closed</v>
      </c>
    </row>
    <row r="2604" spans="1:22" x14ac:dyDescent="0.3">
      <c r="A2604" s="13" t="str">
        <f>Raw_Data!A2604</f>
        <v>EMP003</v>
      </c>
      <c r="B2604" s="13" t="str">
        <f>Raw_Data!B2604</f>
        <v>Rahul Verma</v>
      </c>
      <c r="C2604" s="13" t="str">
        <f>Raw_Data!C2604</f>
        <v>Operations</v>
      </c>
      <c r="D2604" s="13" t="str">
        <f>Raw_Data!D2604</f>
        <v>Process Executive</v>
      </c>
      <c r="E2604" s="13" t="str">
        <f>Raw_Data!E2604</f>
        <v>Kolkata</v>
      </c>
      <c r="F2604" s="13" t="str">
        <f>Raw_Data!F2604</f>
        <v>Amit Roy</v>
      </c>
      <c r="G2604" s="14">
        <f>DATE(VALUE(RIGHT(Raw_Data!G2604,4)),VALUE(MID(Raw_Data!G2604,4,2)),VALUE(LEFT(Raw_Data!G2604,2)))</f>
        <v>46265</v>
      </c>
      <c r="H2604" s="13" t="str">
        <f t="shared" si="160"/>
        <v>Aug-2026</v>
      </c>
      <c r="I2604" s="13" t="str">
        <f t="shared" si="161"/>
        <v>Mon</v>
      </c>
      <c r="J2604" s="13" t="str">
        <f>Raw_Data!H2604</f>
        <v>Present</v>
      </c>
      <c r="K2604" s="15">
        <f>IF(Raw_Data!I2604="","",TIMEVALUE(Raw_Data!I2604))</f>
        <v>0.38541666666666669</v>
      </c>
      <c r="L2604" s="15">
        <f>IF(Raw_Data!J2604="","",TIMEVALUE(Raw_Data!J2604))</f>
        <v>0.74583333333333335</v>
      </c>
      <c r="M2604" s="13">
        <f>Raw_Data!K2604</f>
        <v>8.65</v>
      </c>
      <c r="N2604" s="13">
        <f>Raw_Data!L2604</f>
        <v>26</v>
      </c>
      <c r="O2604" s="13">
        <f>Raw_Data!M2604</f>
        <v>20</v>
      </c>
      <c r="P2604" s="13">
        <f t="shared" si="162"/>
        <v>6</v>
      </c>
      <c r="Q2604" s="13">
        <f>Raw_Data!O2604</f>
        <v>26</v>
      </c>
      <c r="R2604" s="16">
        <f t="shared" si="163"/>
        <v>76.923076923076934</v>
      </c>
      <c r="S2604" s="16">
        <f>Raw_Data!Q2604</f>
        <v>76.900000000000006</v>
      </c>
      <c r="T2604" s="17">
        <f>Raw_Data!R2604</f>
        <v>0.65</v>
      </c>
      <c r="U2604" s="13" t="str">
        <f>Raw_Data!S2604</f>
        <v>Medium</v>
      </c>
      <c r="V2604" s="13" t="str">
        <f>Raw_Data!T2604</f>
        <v>Pending</v>
      </c>
    </row>
    <row r="2605" spans="1:22" x14ac:dyDescent="0.3">
      <c r="A2605" s="13" t="str">
        <f>Raw_Data!A2605</f>
        <v>EMP004</v>
      </c>
      <c r="B2605" s="13" t="str">
        <f>Raw_Data!B2605</f>
        <v>Sneha Das</v>
      </c>
      <c r="C2605" s="13" t="str">
        <f>Raw_Data!C2605</f>
        <v>Operations</v>
      </c>
      <c r="D2605" s="13" t="str">
        <f>Raw_Data!D2605</f>
        <v>Senior Executive</v>
      </c>
      <c r="E2605" s="13" t="str">
        <f>Raw_Data!E2605</f>
        <v>Kolkata</v>
      </c>
      <c r="F2605" s="13" t="str">
        <f>Raw_Data!F2605</f>
        <v>Amit Roy</v>
      </c>
      <c r="G2605" s="14">
        <f>DATE(VALUE(RIGHT(Raw_Data!G2605,4)),VALUE(MID(Raw_Data!G2605,4,2)),VALUE(LEFT(Raw_Data!G2605,2)))</f>
        <v>46265</v>
      </c>
      <c r="H2605" s="13" t="str">
        <f t="shared" si="160"/>
        <v>Aug-2026</v>
      </c>
      <c r="I2605" s="13" t="str">
        <f t="shared" si="161"/>
        <v>Mon</v>
      </c>
      <c r="J2605" s="13" t="str">
        <f>Raw_Data!H2605</f>
        <v>Present</v>
      </c>
      <c r="K2605" s="15">
        <f>IF(Raw_Data!I2605="","",TIMEVALUE(Raw_Data!I2605))</f>
        <v>0.3888888888888889</v>
      </c>
      <c r="L2605" s="15">
        <f>IF(Raw_Data!J2605="","",TIMEVALUE(Raw_Data!J2605))</f>
        <v>0.75763888888888886</v>
      </c>
      <c r="M2605" s="13">
        <f>Raw_Data!K2605</f>
        <v>8.85</v>
      </c>
      <c r="N2605" s="13">
        <f>Raw_Data!L2605</f>
        <v>24</v>
      </c>
      <c r="O2605" s="13">
        <f>Raw_Data!M2605</f>
        <v>22</v>
      </c>
      <c r="P2605" s="13">
        <f t="shared" si="162"/>
        <v>2</v>
      </c>
      <c r="Q2605" s="13">
        <f>Raw_Data!O2605</f>
        <v>24</v>
      </c>
      <c r="R2605" s="16">
        <f t="shared" si="163"/>
        <v>91.666666666666657</v>
      </c>
      <c r="S2605" s="16">
        <f>Raw_Data!Q2605</f>
        <v>91.7</v>
      </c>
      <c r="T2605" s="17">
        <f>Raw_Data!R2605</f>
        <v>0.85</v>
      </c>
      <c r="U2605" s="13" t="str">
        <f>Raw_Data!S2605</f>
        <v>Low</v>
      </c>
      <c r="V2605" s="13" t="str">
        <f>Raw_Data!T2605</f>
        <v>In Progress</v>
      </c>
    </row>
    <row r="2606" spans="1:22" x14ac:dyDescent="0.3">
      <c r="A2606" s="13" t="str">
        <f>Raw_Data!A2606</f>
        <v>EMP005</v>
      </c>
      <c r="B2606" s="13" t="str">
        <f>Raw_Data!B2606</f>
        <v>Vikram Patel</v>
      </c>
      <c r="C2606" s="13" t="str">
        <f>Raw_Data!C2606</f>
        <v>Operations</v>
      </c>
      <c r="D2606" s="13" t="str">
        <f>Raw_Data!D2606</f>
        <v>Process Executive</v>
      </c>
      <c r="E2606" s="13" t="str">
        <f>Raw_Data!E2606</f>
        <v>Kolkata</v>
      </c>
      <c r="F2606" s="13" t="str">
        <f>Raw_Data!F2606</f>
        <v>Amit Roy</v>
      </c>
      <c r="G2606" s="14">
        <f>DATE(VALUE(RIGHT(Raw_Data!G2606,4)),VALUE(MID(Raw_Data!G2606,4,2)),VALUE(LEFT(Raw_Data!G2606,2)))</f>
        <v>46265</v>
      </c>
      <c r="H2606" s="13" t="str">
        <f t="shared" si="160"/>
        <v>Aug-2026</v>
      </c>
      <c r="I2606" s="13" t="str">
        <f t="shared" si="161"/>
        <v>Mon</v>
      </c>
      <c r="J2606" s="13" t="str">
        <f>Raw_Data!H2606</f>
        <v>Present</v>
      </c>
      <c r="K2606" s="15">
        <f>IF(Raw_Data!I2606="","",TIMEVALUE(Raw_Data!I2606))</f>
        <v>0.38680555555555557</v>
      </c>
      <c r="L2606" s="15">
        <f>IF(Raw_Data!J2606="","",TIMEVALUE(Raw_Data!J2606))</f>
        <v>0.73263888888888884</v>
      </c>
      <c r="M2606" s="13">
        <f>Raw_Data!K2606</f>
        <v>8.3000000000000007</v>
      </c>
      <c r="N2606" s="13">
        <f>Raw_Data!L2606</f>
        <v>15</v>
      </c>
      <c r="O2606" s="13">
        <f>Raw_Data!M2606</f>
        <v>13</v>
      </c>
      <c r="P2606" s="13">
        <f t="shared" si="162"/>
        <v>2</v>
      </c>
      <c r="Q2606" s="13">
        <f>Raw_Data!O2606</f>
        <v>15</v>
      </c>
      <c r="R2606" s="16">
        <f t="shared" si="163"/>
        <v>86.666666666666671</v>
      </c>
      <c r="S2606" s="16">
        <f>Raw_Data!Q2606</f>
        <v>86.7</v>
      </c>
      <c r="T2606" s="17">
        <f>Raw_Data!R2606</f>
        <v>0.3</v>
      </c>
      <c r="U2606" s="13" t="str">
        <f>Raw_Data!S2606</f>
        <v>Medium</v>
      </c>
      <c r="V2606" s="13" t="str">
        <f>Raw_Data!T2606</f>
        <v>In Progress</v>
      </c>
    </row>
    <row r="2607" spans="1:22" x14ac:dyDescent="0.3">
      <c r="A2607" s="13" t="str">
        <f>Raw_Data!A2607</f>
        <v>EMP006</v>
      </c>
      <c r="B2607" s="13" t="str">
        <f>Raw_Data!B2607</f>
        <v>Ananya Gupta</v>
      </c>
      <c r="C2607" s="13" t="str">
        <f>Raw_Data!C2607</f>
        <v>Finance</v>
      </c>
      <c r="D2607" s="13" t="str">
        <f>Raw_Data!D2607</f>
        <v>Finance Executive</v>
      </c>
      <c r="E2607" s="13" t="str">
        <f>Raw_Data!E2607</f>
        <v>Kolkata</v>
      </c>
      <c r="F2607" s="13" t="str">
        <f>Raw_Data!F2607</f>
        <v>Neha Sen</v>
      </c>
      <c r="G2607" s="14">
        <f>DATE(VALUE(RIGHT(Raw_Data!G2607,4)),VALUE(MID(Raw_Data!G2607,4,2)),VALUE(LEFT(Raw_Data!G2607,2)))</f>
        <v>46265</v>
      </c>
      <c r="H2607" s="13" t="str">
        <f t="shared" si="160"/>
        <v>Aug-2026</v>
      </c>
      <c r="I2607" s="13" t="str">
        <f t="shared" si="161"/>
        <v>Mon</v>
      </c>
      <c r="J2607" s="13" t="str">
        <f>Raw_Data!H2607</f>
        <v>Present</v>
      </c>
      <c r="K2607" s="15">
        <f>IF(Raw_Data!I2607="","",TIMEVALUE(Raw_Data!I2607))</f>
        <v>0.42986111111111114</v>
      </c>
      <c r="L2607" s="15">
        <f>IF(Raw_Data!J2607="","",TIMEVALUE(Raw_Data!J2607))</f>
        <v>0.78611111111111109</v>
      </c>
      <c r="M2607" s="13">
        <f>Raw_Data!K2607</f>
        <v>8.56</v>
      </c>
      <c r="N2607" s="13">
        <f>Raw_Data!L2607</f>
        <v>10</v>
      </c>
      <c r="O2607" s="13">
        <f>Raw_Data!M2607</f>
        <v>8</v>
      </c>
      <c r="P2607" s="13">
        <f t="shared" si="162"/>
        <v>2</v>
      </c>
      <c r="Q2607" s="13">
        <f>Raw_Data!O2607</f>
        <v>10</v>
      </c>
      <c r="R2607" s="16">
        <f t="shared" si="163"/>
        <v>80</v>
      </c>
      <c r="S2607" s="16">
        <f>Raw_Data!Q2607</f>
        <v>80</v>
      </c>
      <c r="T2607" s="17">
        <f>Raw_Data!R2607</f>
        <v>0.56000000000000005</v>
      </c>
      <c r="U2607" s="13" t="str">
        <f>Raw_Data!S2607</f>
        <v>Low</v>
      </c>
      <c r="V2607" s="13" t="str">
        <f>Raw_Data!T2607</f>
        <v>In Progress</v>
      </c>
    </row>
    <row r="2608" spans="1:22" x14ac:dyDescent="0.3">
      <c r="A2608" s="13" t="str">
        <f>Raw_Data!A2608</f>
        <v>EMP007</v>
      </c>
      <c r="B2608" s="13" t="str">
        <f>Raw_Data!B2608</f>
        <v>Rohan Mehta</v>
      </c>
      <c r="C2608" s="13" t="str">
        <f>Raw_Data!C2608</f>
        <v>Finance</v>
      </c>
      <c r="D2608" s="13" t="str">
        <f>Raw_Data!D2608</f>
        <v>Accounts Executive</v>
      </c>
      <c r="E2608" s="13" t="str">
        <f>Raw_Data!E2608</f>
        <v>Kolkata</v>
      </c>
      <c r="F2608" s="13" t="str">
        <f>Raw_Data!F2608</f>
        <v>Neha Sen</v>
      </c>
      <c r="G2608" s="14">
        <f>DATE(VALUE(RIGHT(Raw_Data!G2608,4)),VALUE(MID(Raw_Data!G2608,4,2)),VALUE(LEFT(Raw_Data!G2608,2)))</f>
        <v>46265</v>
      </c>
      <c r="H2608" s="13" t="str">
        <f t="shared" si="160"/>
        <v>Aug-2026</v>
      </c>
      <c r="I2608" s="13" t="str">
        <f t="shared" si="161"/>
        <v>Mon</v>
      </c>
      <c r="J2608" s="13" t="str">
        <f>Raw_Data!H2608</f>
        <v>Present</v>
      </c>
      <c r="K2608" s="15">
        <f>IF(Raw_Data!I2608="","",TIMEVALUE(Raw_Data!I2608))</f>
        <v>0.38124999999999998</v>
      </c>
      <c r="L2608" s="15">
        <f>IF(Raw_Data!J2608="","",TIMEVALUE(Raw_Data!J2608))</f>
        <v>0.77986111111111112</v>
      </c>
      <c r="M2608" s="13">
        <f>Raw_Data!K2608</f>
        <v>9.58</v>
      </c>
      <c r="N2608" s="13">
        <f>Raw_Data!L2608</f>
        <v>18</v>
      </c>
      <c r="O2608" s="13">
        <f>Raw_Data!M2608</f>
        <v>14</v>
      </c>
      <c r="P2608" s="13">
        <f t="shared" si="162"/>
        <v>4</v>
      </c>
      <c r="Q2608" s="13">
        <f>Raw_Data!O2608</f>
        <v>18</v>
      </c>
      <c r="R2608" s="16">
        <f t="shared" si="163"/>
        <v>77.777777777777786</v>
      </c>
      <c r="S2608" s="16">
        <f>Raw_Data!Q2608</f>
        <v>77.8</v>
      </c>
      <c r="T2608" s="17">
        <f>Raw_Data!R2608</f>
        <v>1.58</v>
      </c>
      <c r="U2608" s="13" t="str">
        <f>Raw_Data!S2608</f>
        <v>Medium</v>
      </c>
      <c r="V2608" s="13" t="str">
        <f>Raw_Data!T2608</f>
        <v>Pending</v>
      </c>
    </row>
    <row r="2609" spans="1:22" x14ac:dyDescent="0.3">
      <c r="A2609" s="13" t="str">
        <f>Raw_Data!A2609</f>
        <v>EMP008</v>
      </c>
      <c r="B2609" s="13" t="str">
        <f>Raw_Data!B2609</f>
        <v>Ishita Roy</v>
      </c>
      <c r="C2609" s="13" t="str">
        <f>Raw_Data!C2609</f>
        <v>Finance</v>
      </c>
      <c r="D2609" s="13" t="str">
        <f>Raw_Data!D2609</f>
        <v>Finance Executive</v>
      </c>
      <c r="E2609" s="13" t="str">
        <f>Raw_Data!E2609</f>
        <v>Kolkata</v>
      </c>
      <c r="F2609" s="13" t="str">
        <f>Raw_Data!F2609</f>
        <v>Neha Sen</v>
      </c>
      <c r="G2609" s="14">
        <f>DATE(VALUE(RIGHT(Raw_Data!G2609,4)),VALUE(MID(Raw_Data!G2609,4,2)),VALUE(LEFT(Raw_Data!G2609,2)))</f>
        <v>46265</v>
      </c>
      <c r="H2609" s="13" t="str">
        <f t="shared" si="160"/>
        <v>Aug-2026</v>
      </c>
      <c r="I2609" s="13" t="str">
        <f t="shared" si="161"/>
        <v>Mon</v>
      </c>
      <c r="J2609" s="13" t="str">
        <f>Raw_Data!H2609</f>
        <v>Present</v>
      </c>
      <c r="K2609" s="15">
        <f>IF(Raw_Data!I2609="","",TIMEVALUE(Raw_Data!I2609))</f>
        <v>0.41875000000000001</v>
      </c>
      <c r="L2609" s="15">
        <f>IF(Raw_Data!J2609="","",TIMEVALUE(Raw_Data!J2609))</f>
        <v>0.74583333333333335</v>
      </c>
      <c r="M2609" s="13">
        <f>Raw_Data!K2609</f>
        <v>7.86</v>
      </c>
      <c r="N2609" s="13">
        <f>Raw_Data!L2609</f>
        <v>13</v>
      </c>
      <c r="O2609" s="13">
        <f>Raw_Data!M2609</f>
        <v>10</v>
      </c>
      <c r="P2609" s="13">
        <f t="shared" si="162"/>
        <v>3</v>
      </c>
      <c r="Q2609" s="13">
        <f>Raw_Data!O2609</f>
        <v>13</v>
      </c>
      <c r="R2609" s="16">
        <f t="shared" si="163"/>
        <v>76.923076923076934</v>
      </c>
      <c r="S2609" s="16">
        <f>Raw_Data!Q2609</f>
        <v>76.900000000000006</v>
      </c>
      <c r="T2609" s="17">
        <f>Raw_Data!R2609</f>
        <v>0</v>
      </c>
      <c r="U2609" s="13" t="str">
        <f>Raw_Data!S2609</f>
        <v>Low</v>
      </c>
      <c r="V2609" s="13" t="str">
        <f>Raw_Data!T2609</f>
        <v>In Progress</v>
      </c>
    </row>
    <row r="2610" spans="1:22" x14ac:dyDescent="0.3">
      <c r="A2610" s="13" t="str">
        <f>Raw_Data!A2610</f>
        <v>EMP009</v>
      </c>
      <c r="B2610" s="13" t="str">
        <f>Raw_Data!B2610</f>
        <v>Arjun Nair</v>
      </c>
      <c r="C2610" s="13" t="str">
        <f>Raw_Data!C2610</f>
        <v>Sales</v>
      </c>
      <c r="D2610" s="13" t="str">
        <f>Raw_Data!D2610</f>
        <v>Sales Executive</v>
      </c>
      <c r="E2610" s="13" t="str">
        <f>Raw_Data!E2610</f>
        <v>Kolkata</v>
      </c>
      <c r="F2610" s="13" t="str">
        <f>Raw_Data!F2610</f>
        <v>Sourav Das</v>
      </c>
      <c r="G2610" s="14">
        <f>DATE(VALUE(RIGHT(Raw_Data!G2610,4)),VALUE(MID(Raw_Data!G2610,4,2)),VALUE(LEFT(Raw_Data!G2610,2)))</f>
        <v>46265</v>
      </c>
      <c r="H2610" s="13" t="str">
        <f t="shared" si="160"/>
        <v>Aug-2026</v>
      </c>
      <c r="I2610" s="13" t="str">
        <f t="shared" si="161"/>
        <v>Mon</v>
      </c>
      <c r="J2610" s="13" t="str">
        <f>Raw_Data!H2610</f>
        <v>Present</v>
      </c>
      <c r="K2610" s="15">
        <f>IF(Raw_Data!I2610="","",TIMEVALUE(Raw_Data!I2610))</f>
        <v>0.42222222222222222</v>
      </c>
      <c r="L2610" s="15">
        <f>IF(Raw_Data!J2610="","",TIMEVALUE(Raw_Data!J2610))</f>
        <v>0.73958333333333337</v>
      </c>
      <c r="M2610" s="13">
        <f>Raw_Data!K2610</f>
        <v>7.62</v>
      </c>
      <c r="N2610" s="13">
        <f>Raw_Data!L2610</f>
        <v>20</v>
      </c>
      <c r="O2610" s="13">
        <f>Raw_Data!M2610</f>
        <v>15</v>
      </c>
      <c r="P2610" s="13">
        <f t="shared" si="162"/>
        <v>5</v>
      </c>
      <c r="Q2610" s="13">
        <f>Raw_Data!O2610</f>
        <v>20</v>
      </c>
      <c r="R2610" s="16">
        <f t="shared" si="163"/>
        <v>75</v>
      </c>
      <c r="S2610" s="16">
        <f>Raw_Data!Q2610</f>
        <v>75</v>
      </c>
      <c r="T2610" s="17">
        <f>Raw_Data!R2610</f>
        <v>0</v>
      </c>
      <c r="U2610" s="13" t="str">
        <f>Raw_Data!S2610</f>
        <v>Low</v>
      </c>
      <c r="V2610" s="13" t="str">
        <f>Raw_Data!T2610</f>
        <v>Pending</v>
      </c>
    </row>
    <row r="2611" spans="1:22" x14ac:dyDescent="0.3">
      <c r="A2611" s="13" t="str">
        <f>Raw_Data!A2611</f>
        <v>EMP010</v>
      </c>
      <c r="B2611" s="13" t="str">
        <f>Raw_Data!B2611</f>
        <v>Meera Kapoor</v>
      </c>
      <c r="C2611" s="13" t="str">
        <f>Raw_Data!C2611</f>
        <v>Sales</v>
      </c>
      <c r="D2611" s="13" t="str">
        <f>Raw_Data!D2611</f>
        <v>Sales Executive</v>
      </c>
      <c r="E2611" s="13" t="str">
        <f>Raw_Data!E2611</f>
        <v>Kolkata</v>
      </c>
      <c r="F2611" s="13" t="str">
        <f>Raw_Data!F2611</f>
        <v>Sourav Das</v>
      </c>
      <c r="G2611" s="14">
        <f>DATE(VALUE(RIGHT(Raw_Data!G2611,4)),VALUE(MID(Raw_Data!G2611,4,2)),VALUE(LEFT(Raw_Data!G2611,2)))</f>
        <v>46265</v>
      </c>
      <c r="H2611" s="13" t="str">
        <f t="shared" si="160"/>
        <v>Aug-2026</v>
      </c>
      <c r="I2611" s="13" t="str">
        <f t="shared" si="161"/>
        <v>Mon</v>
      </c>
      <c r="J2611" s="13" t="str">
        <f>Raw_Data!H2611</f>
        <v>Present</v>
      </c>
      <c r="K2611" s="15">
        <f>IF(Raw_Data!I2611="","",TIMEVALUE(Raw_Data!I2611))</f>
        <v>0.38750000000000001</v>
      </c>
      <c r="L2611" s="15">
        <f>IF(Raw_Data!J2611="","",TIMEVALUE(Raw_Data!J2611))</f>
        <v>0.7319444444444444</v>
      </c>
      <c r="M2611" s="13">
        <f>Raw_Data!K2611</f>
        <v>8.2799999999999994</v>
      </c>
      <c r="N2611" s="13">
        <f>Raw_Data!L2611</f>
        <v>16</v>
      </c>
      <c r="O2611" s="13">
        <f>Raw_Data!M2611</f>
        <v>16</v>
      </c>
      <c r="P2611" s="13">
        <f t="shared" si="162"/>
        <v>0</v>
      </c>
      <c r="Q2611" s="13">
        <f>Raw_Data!O2611</f>
        <v>16</v>
      </c>
      <c r="R2611" s="16">
        <f t="shared" si="163"/>
        <v>100</v>
      </c>
      <c r="S2611" s="16">
        <f>Raw_Data!Q2611</f>
        <v>100</v>
      </c>
      <c r="T2611" s="17">
        <f>Raw_Data!R2611</f>
        <v>0.28000000000000003</v>
      </c>
      <c r="U2611" s="13" t="str">
        <f>Raw_Data!S2611</f>
        <v>Low</v>
      </c>
      <c r="V2611" s="13" t="str">
        <f>Raw_Data!T2611</f>
        <v>Closed</v>
      </c>
    </row>
    <row r="2612" spans="1:22" x14ac:dyDescent="0.3">
      <c r="A2612" s="13" t="str">
        <f>Raw_Data!A2612</f>
        <v>EMP011</v>
      </c>
      <c r="B2612" s="13" t="str">
        <f>Raw_Data!B2612</f>
        <v>Karan Malhotra</v>
      </c>
      <c r="C2612" s="13" t="str">
        <f>Raw_Data!C2612</f>
        <v>Sales</v>
      </c>
      <c r="D2612" s="13" t="str">
        <f>Raw_Data!D2612</f>
        <v>Senior Executive</v>
      </c>
      <c r="E2612" s="13" t="str">
        <f>Raw_Data!E2612</f>
        <v>Kolkata</v>
      </c>
      <c r="F2612" s="13" t="str">
        <f>Raw_Data!F2612</f>
        <v>Sourav Das</v>
      </c>
      <c r="G2612" s="14">
        <f>DATE(VALUE(RIGHT(Raw_Data!G2612,4)),VALUE(MID(Raw_Data!G2612,4,2)),VALUE(LEFT(Raw_Data!G2612,2)))</f>
        <v>46265</v>
      </c>
      <c r="H2612" s="13" t="str">
        <f t="shared" si="160"/>
        <v>Aug-2026</v>
      </c>
      <c r="I2612" s="13" t="str">
        <f t="shared" si="161"/>
        <v>Mon</v>
      </c>
      <c r="J2612" s="13" t="str">
        <f>Raw_Data!H2612</f>
        <v>Present</v>
      </c>
      <c r="K2612" s="15">
        <f>IF(Raw_Data!I2612="","",TIMEVALUE(Raw_Data!I2612))</f>
        <v>0.3888888888888889</v>
      </c>
      <c r="L2612" s="15">
        <f>IF(Raw_Data!J2612="","",TIMEVALUE(Raw_Data!J2612))</f>
        <v>0.75416666666666665</v>
      </c>
      <c r="M2612" s="13">
        <f>Raw_Data!K2612</f>
        <v>8.7799999999999994</v>
      </c>
      <c r="N2612" s="13">
        <f>Raw_Data!L2612</f>
        <v>19</v>
      </c>
      <c r="O2612" s="13">
        <f>Raw_Data!M2612</f>
        <v>16</v>
      </c>
      <c r="P2612" s="13">
        <f t="shared" si="162"/>
        <v>3</v>
      </c>
      <c r="Q2612" s="13">
        <f>Raw_Data!O2612</f>
        <v>19</v>
      </c>
      <c r="R2612" s="16">
        <f t="shared" si="163"/>
        <v>84.210526315789465</v>
      </c>
      <c r="S2612" s="16">
        <f>Raw_Data!Q2612</f>
        <v>84.2</v>
      </c>
      <c r="T2612" s="17">
        <f>Raw_Data!R2612</f>
        <v>0.78</v>
      </c>
      <c r="U2612" s="13" t="str">
        <f>Raw_Data!S2612</f>
        <v>Medium</v>
      </c>
      <c r="V2612" s="13" t="str">
        <f>Raw_Data!T2612</f>
        <v>In Progress</v>
      </c>
    </row>
    <row r="2613" spans="1:22" x14ac:dyDescent="0.3">
      <c r="A2613" s="13" t="str">
        <f>Raw_Data!A2613</f>
        <v>EMP012</v>
      </c>
      <c r="B2613" s="13" t="str">
        <f>Raw_Data!B2613</f>
        <v>Tanya Bose</v>
      </c>
      <c r="C2613" s="13" t="str">
        <f>Raw_Data!C2613</f>
        <v>HR</v>
      </c>
      <c r="D2613" s="13" t="str">
        <f>Raw_Data!D2613</f>
        <v>HR Executive</v>
      </c>
      <c r="E2613" s="13" t="str">
        <f>Raw_Data!E2613</f>
        <v>Kolkata</v>
      </c>
      <c r="F2613" s="13" t="str">
        <f>Raw_Data!F2613</f>
        <v>Ritu Ghosh</v>
      </c>
      <c r="G2613" s="14">
        <f>DATE(VALUE(RIGHT(Raw_Data!G2613,4)),VALUE(MID(Raw_Data!G2613,4,2)),VALUE(LEFT(Raw_Data!G2613,2)))</f>
        <v>46265</v>
      </c>
      <c r="H2613" s="13" t="str">
        <f t="shared" si="160"/>
        <v>Aug-2026</v>
      </c>
      <c r="I2613" s="13" t="str">
        <f t="shared" si="161"/>
        <v>Mon</v>
      </c>
      <c r="J2613" s="13" t="str">
        <f>Raw_Data!H2613</f>
        <v>Present</v>
      </c>
      <c r="K2613" s="15">
        <f>IF(Raw_Data!I2613="","",TIMEVALUE(Raw_Data!I2613))</f>
        <v>0.37847222222222221</v>
      </c>
      <c r="L2613" s="15">
        <f>IF(Raw_Data!J2613="","",TIMEVALUE(Raw_Data!J2613))</f>
        <v>0.72986111111111107</v>
      </c>
      <c r="M2613" s="13">
        <f>Raw_Data!K2613</f>
        <v>8.44</v>
      </c>
      <c r="N2613" s="13">
        <f>Raw_Data!L2613</f>
        <v>10</v>
      </c>
      <c r="O2613" s="13">
        <f>Raw_Data!M2613</f>
        <v>9</v>
      </c>
      <c r="P2613" s="13">
        <f t="shared" si="162"/>
        <v>1</v>
      </c>
      <c r="Q2613" s="13">
        <f>Raw_Data!O2613</f>
        <v>10</v>
      </c>
      <c r="R2613" s="16">
        <f t="shared" si="163"/>
        <v>90</v>
      </c>
      <c r="S2613" s="16">
        <f>Raw_Data!Q2613</f>
        <v>90</v>
      </c>
      <c r="T2613" s="17">
        <f>Raw_Data!R2613</f>
        <v>0.44</v>
      </c>
      <c r="U2613" s="13" t="str">
        <f>Raw_Data!S2613</f>
        <v>High</v>
      </c>
      <c r="V2613" s="13" t="str">
        <f>Raw_Data!T2613</f>
        <v>In Progress</v>
      </c>
    </row>
    <row r="2614" spans="1:22" x14ac:dyDescent="0.3">
      <c r="A2614" s="13" t="str">
        <f>Raw_Data!A2614</f>
        <v>EMP013</v>
      </c>
      <c r="B2614" s="13" t="str">
        <f>Raw_Data!B2614</f>
        <v>Aditya Jain</v>
      </c>
      <c r="C2614" s="13" t="str">
        <f>Raw_Data!C2614</f>
        <v>Customer Support</v>
      </c>
      <c r="D2614" s="13" t="str">
        <f>Raw_Data!D2614</f>
        <v>Support Executive</v>
      </c>
      <c r="E2614" s="13" t="str">
        <f>Raw_Data!E2614</f>
        <v>Kolkata</v>
      </c>
      <c r="F2614" s="13" t="str">
        <f>Raw_Data!F2614</f>
        <v>Ritu Ghosh</v>
      </c>
      <c r="G2614" s="14">
        <f>DATE(VALUE(RIGHT(Raw_Data!G2614,4)),VALUE(MID(Raw_Data!G2614,4,2)),VALUE(LEFT(Raw_Data!G2614,2)))</f>
        <v>46265</v>
      </c>
      <c r="H2614" s="13" t="str">
        <f t="shared" si="160"/>
        <v>Aug-2026</v>
      </c>
      <c r="I2614" s="13" t="str">
        <f t="shared" si="161"/>
        <v>Mon</v>
      </c>
      <c r="J2614" s="13" t="str">
        <f>Raw_Data!H2614</f>
        <v>Present</v>
      </c>
      <c r="K2614" s="15">
        <f>IF(Raw_Data!I2614="","",TIMEVALUE(Raw_Data!I2614))</f>
        <v>0.37569444444444444</v>
      </c>
      <c r="L2614" s="15">
        <f>IF(Raw_Data!J2614="","",TIMEVALUE(Raw_Data!J2614))</f>
        <v>0.75694444444444442</v>
      </c>
      <c r="M2614" s="13">
        <f>Raw_Data!K2614</f>
        <v>9.16</v>
      </c>
      <c r="N2614" s="13">
        <f>Raw_Data!L2614</f>
        <v>27</v>
      </c>
      <c r="O2614" s="13">
        <f>Raw_Data!M2614</f>
        <v>19</v>
      </c>
      <c r="P2614" s="13">
        <f t="shared" si="162"/>
        <v>8</v>
      </c>
      <c r="Q2614" s="13">
        <f>Raw_Data!O2614</f>
        <v>27</v>
      </c>
      <c r="R2614" s="16">
        <f t="shared" si="163"/>
        <v>70.370370370370367</v>
      </c>
      <c r="S2614" s="16">
        <f>Raw_Data!Q2614</f>
        <v>70.400000000000006</v>
      </c>
      <c r="T2614" s="17">
        <f>Raw_Data!R2614</f>
        <v>1.1599999999999999</v>
      </c>
      <c r="U2614" s="13" t="str">
        <f>Raw_Data!S2614</f>
        <v>Low</v>
      </c>
      <c r="V2614" s="13" t="str">
        <f>Raw_Data!T2614</f>
        <v>Backlog</v>
      </c>
    </row>
    <row r="2615" spans="1:22" x14ac:dyDescent="0.3">
      <c r="A2615" s="13" t="str">
        <f>Raw_Data!A2615</f>
        <v>EMP014</v>
      </c>
      <c r="B2615" s="13" t="str">
        <f>Raw_Data!B2615</f>
        <v>Neha Agarwal</v>
      </c>
      <c r="C2615" s="13" t="str">
        <f>Raw_Data!C2615</f>
        <v>Customer Support</v>
      </c>
      <c r="D2615" s="13" t="str">
        <f>Raw_Data!D2615</f>
        <v>Support Executive</v>
      </c>
      <c r="E2615" s="13" t="str">
        <f>Raw_Data!E2615</f>
        <v>Kolkata</v>
      </c>
      <c r="F2615" s="13" t="str">
        <f>Raw_Data!F2615</f>
        <v>Ritu Ghosh</v>
      </c>
      <c r="G2615" s="14">
        <f>DATE(VALUE(RIGHT(Raw_Data!G2615,4)),VALUE(MID(Raw_Data!G2615,4,2)),VALUE(LEFT(Raw_Data!G2615,2)))</f>
        <v>46265</v>
      </c>
      <c r="H2615" s="13" t="str">
        <f t="shared" si="160"/>
        <v>Aug-2026</v>
      </c>
      <c r="I2615" s="13" t="str">
        <f t="shared" si="161"/>
        <v>Mon</v>
      </c>
      <c r="J2615" s="13" t="str">
        <f>Raw_Data!H2615</f>
        <v>Present</v>
      </c>
      <c r="K2615" s="15">
        <f>IF(Raw_Data!I2615="","",TIMEVALUE(Raw_Data!I2615))</f>
        <v>0.37638888888888888</v>
      </c>
      <c r="L2615" s="15">
        <f>IF(Raw_Data!J2615="","",TIMEVALUE(Raw_Data!J2615))</f>
        <v>0.74513888888888891</v>
      </c>
      <c r="M2615" s="13">
        <f>Raw_Data!K2615</f>
        <v>8.86</v>
      </c>
      <c r="N2615" s="13">
        <f>Raw_Data!L2615</f>
        <v>23</v>
      </c>
      <c r="O2615" s="13">
        <f>Raw_Data!M2615</f>
        <v>17</v>
      </c>
      <c r="P2615" s="13">
        <f t="shared" si="162"/>
        <v>6</v>
      </c>
      <c r="Q2615" s="13">
        <f>Raw_Data!O2615</f>
        <v>23</v>
      </c>
      <c r="R2615" s="16">
        <f t="shared" si="163"/>
        <v>73.91304347826086</v>
      </c>
      <c r="S2615" s="16">
        <f>Raw_Data!Q2615</f>
        <v>73.900000000000006</v>
      </c>
      <c r="T2615" s="17">
        <f>Raw_Data!R2615</f>
        <v>0.86</v>
      </c>
      <c r="U2615" s="13" t="str">
        <f>Raw_Data!S2615</f>
        <v>High</v>
      </c>
      <c r="V2615" s="13" t="str">
        <f>Raw_Data!T2615</f>
        <v>Pending</v>
      </c>
    </row>
    <row r="2616" spans="1:22" x14ac:dyDescent="0.3">
      <c r="A2616" s="13" t="str">
        <f>Raw_Data!A2616</f>
        <v>EMP015</v>
      </c>
      <c r="B2616" s="13" t="str">
        <f>Raw_Data!B2616</f>
        <v>Siddharth Roy</v>
      </c>
      <c r="C2616" s="13" t="str">
        <f>Raw_Data!C2616</f>
        <v>Customer Support</v>
      </c>
      <c r="D2616" s="13" t="str">
        <f>Raw_Data!D2616</f>
        <v>Senior Executive</v>
      </c>
      <c r="E2616" s="13" t="str">
        <f>Raw_Data!E2616</f>
        <v>Kolkata</v>
      </c>
      <c r="F2616" s="13" t="str">
        <f>Raw_Data!F2616</f>
        <v>Ritu Ghosh</v>
      </c>
      <c r="G2616" s="14">
        <f>DATE(VALUE(RIGHT(Raw_Data!G2616,4)),VALUE(MID(Raw_Data!G2616,4,2)),VALUE(LEFT(Raw_Data!G2616,2)))</f>
        <v>46265</v>
      </c>
      <c r="H2616" s="13" t="str">
        <f t="shared" si="160"/>
        <v>Aug-2026</v>
      </c>
      <c r="I2616" s="13" t="str">
        <f t="shared" si="161"/>
        <v>Mon</v>
      </c>
      <c r="J2616" s="13" t="str">
        <f>Raw_Data!H2616</f>
        <v>Present</v>
      </c>
      <c r="K2616" s="15">
        <f>IF(Raw_Data!I2616="","",TIMEVALUE(Raw_Data!I2616))</f>
        <v>0.42499999999999999</v>
      </c>
      <c r="L2616" s="15">
        <f>IF(Raw_Data!J2616="","",TIMEVALUE(Raw_Data!J2616))</f>
        <v>0.7368055555555556</v>
      </c>
      <c r="M2616" s="13">
        <f>Raw_Data!K2616</f>
        <v>7.49</v>
      </c>
      <c r="N2616" s="13">
        <f>Raw_Data!L2616</f>
        <v>31</v>
      </c>
      <c r="O2616" s="13">
        <f>Raw_Data!M2616</f>
        <v>28</v>
      </c>
      <c r="P2616" s="13">
        <f t="shared" si="162"/>
        <v>3</v>
      </c>
      <c r="Q2616" s="13">
        <f>Raw_Data!O2616</f>
        <v>31</v>
      </c>
      <c r="R2616" s="16">
        <f t="shared" si="163"/>
        <v>90.322580645161281</v>
      </c>
      <c r="S2616" s="16">
        <f>Raw_Data!Q2616</f>
        <v>90.3</v>
      </c>
      <c r="T2616" s="17">
        <f>Raw_Data!R2616</f>
        <v>0</v>
      </c>
      <c r="U2616" s="13" t="str">
        <f>Raw_Data!S2616</f>
        <v>High</v>
      </c>
      <c r="V2616" s="13" t="str">
        <f>Raw_Data!T2616</f>
        <v>In Progress</v>
      </c>
    </row>
    <row r="2617" spans="1:22" x14ac:dyDescent="0.3">
      <c r="A2617" s="13" t="str">
        <f>Raw_Data!A2617</f>
        <v>EMP016</v>
      </c>
      <c r="B2617" s="13" t="str">
        <f>Raw_Data!B2617</f>
        <v>Pooja Saha</v>
      </c>
      <c r="C2617" s="13" t="str">
        <f>Raw_Data!C2617</f>
        <v>Operations</v>
      </c>
      <c r="D2617" s="13" t="str">
        <f>Raw_Data!D2617</f>
        <v>Process Executive</v>
      </c>
      <c r="E2617" s="13" t="str">
        <f>Raw_Data!E2617</f>
        <v>Durgapur</v>
      </c>
      <c r="F2617" s="13" t="str">
        <f>Raw_Data!F2617</f>
        <v>Amit Roy</v>
      </c>
      <c r="G2617" s="14">
        <f>DATE(VALUE(RIGHT(Raw_Data!G2617,4)),VALUE(MID(Raw_Data!G2617,4,2)),VALUE(LEFT(Raw_Data!G2617,2)))</f>
        <v>46265</v>
      </c>
      <c r="H2617" s="13" t="str">
        <f t="shared" si="160"/>
        <v>Aug-2026</v>
      </c>
      <c r="I2617" s="13" t="str">
        <f t="shared" si="161"/>
        <v>Mon</v>
      </c>
      <c r="J2617" s="13" t="str">
        <f>Raw_Data!H2617</f>
        <v>Present</v>
      </c>
      <c r="K2617" s="15">
        <f>IF(Raw_Data!I2617="","",TIMEVALUE(Raw_Data!I2617))</f>
        <v>0.41805555555555557</v>
      </c>
      <c r="L2617" s="15">
        <f>IF(Raw_Data!J2617="","",TIMEVALUE(Raw_Data!J2617))</f>
        <v>0.74652777777777779</v>
      </c>
      <c r="M2617" s="13">
        <f>Raw_Data!K2617</f>
        <v>7.89</v>
      </c>
      <c r="N2617" s="13">
        <f>Raw_Data!L2617</f>
        <v>27</v>
      </c>
      <c r="O2617" s="13">
        <f>Raw_Data!M2617</f>
        <v>24</v>
      </c>
      <c r="P2617" s="13">
        <f t="shared" si="162"/>
        <v>3</v>
      </c>
      <c r="Q2617" s="13">
        <f>Raw_Data!O2617</f>
        <v>27</v>
      </c>
      <c r="R2617" s="16">
        <f t="shared" si="163"/>
        <v>88.888888888888886</v>
      </c>
      <c r="S2617" s="16">
        <f>Raw_Data!Q2617</f>
        <v>88.9</v>
      </c>
      <c r="T2617" s="17">
        <f>Raw_Data!R2617</f>
        <v>0</v>
      </c>
      <c r="U2617" s="13" t="str">
        <f>Raw_Data!S2617</f>
        <v>High</v>
      </c>
      <c r="V2617" s="13" t="str">
        <f>Raw_Data!T2617</f>
        <v>In Progress</v>
      </c>
    </row>
    <row r="2618" spans="1:22" x14ac:dyDescent="0.3">
      <c r="A2618" s="13" t="str">
        <f>Raw_Data!A2618</f>
        <v>EMP017</v>
      </c>
      <c r="B2618" s="13" t="str">
        <f>Raw_Data!B2618</f>
        <v>Abhishek Paul</v>
      </c>
      <c r="C2618" s="13" t="str">
        <f>Raw_Data!C2618</f>
        <v>Operations</v>
      </c>
      <c r="D2618" s="13" t="str">
        <f>Raw_Data!D2618</f>
        <v>Process Executive</v>
      </c>
      <c r="E2618" s="13" t="str">
        <f>Raw_Data!E2618</f>
        <v>Durgapur</v>
      </c>
      <c r="F2618" s="13" t="str">
        <f>Raw_Data!F2618</f>
        <v>Amit Roy</v>
      </c>
      <c r="G2618" s="14">
        <f>DATE(VALUE(RIGHT(Raw_Data!G2618,4)),VALUE(MID(Raw_Data!G2618,4,2)),VALUE(LEFT(Raw_Data!G2618,2)))</f>
        <v>46265</v>
      </c>
      <c r="H2618" s="13" t="str">
        <f t="shared" si="160"/>
        <v>Aug-2026</v>
      </c>
      <c r="I2618" s="13" t="str">
        <f t="shared" si="161"/>
        <v>Mon</v>
      </c>
      <c r="J2618" s="13" t="str">
        <f>Raw_Data!H2618</f>
        <v>Present</v>
      </c>
      <c r="K2618" s="15">
        <f>IF(Raw_Data!I2618="","",TIMEVALUE(Raw_Data!I2618))</f>
        <v>0.38750000000000001</v>
      </c>
      <c r="L2618" s="15">
        <f>IF(Raw_Data!J2618="","",TIMEVALUE(Raw_Data!J2618))</f>
        <v>0.73819444444444449</v>
      </c>
      <c r="M2618" s="13">
        <f>Raw_Data!K2618</f>
        <v>8.42</v>
      </c>
      <c r="N2618" s="13">
        <f>Raw_Data!L2618</f>
        <v>22</v>
      </c>
      <c r="O2618" s="13">
        <f>Raw_Data!M2618</f>
        <v>15</v>
      </c>
      <c r="P2618" s="13">
        <f t="shared" si="162"/>
        <v>7</v>
      </c>
      <c r="Q2618" s="13">
        <f>Raw_Data!O2618</f>
        <v>22</v>
      </c>
      <c r="R2618" s="16">
        <f t="shared" si="163"/>
        <v>68.181818181818173</v>
      </c>
      <c r="S2618" s="16">
        <f>Raw_Data!Q2618</f>
        <v>68.2</v>
      </c>
      <c r="T2618" s="17">
        <f>Raw_Data!R2618</f>
        <v>0.42</v>
      </c>
      <c r="U2618" s="13" t="str">
        <f>Raw_Data!S2618</f>
        <v>Medium</v>
      </c>
      <c r="V2618" s="13" t="str">
        <f>Raw_Data!T2618</f>
        <v>Pending</v>
      </c>
    </row>
    <row r="2619" spans="1:22" x14ac:dyDescent="0.3">
      <c r="A2619" s="13" t="str">
        <f>Raw_Data!A2619</f>
        <v>EMP018</v>
      </c>
      <c r="B2619" s="13" t="str">
        <f>Raw_Data!B2619</f>
        <v>Nandini Ghosh</v>
      </c>
      <c r="C2619" s="13" t="str">
        <f>Raw_Data!C2619</f>
        <v>Finance</v>
      </c>
      <c r="D2619" s="13" t="str">
        <f>Raw_Data!D2619</f>
        <v>Finance Executive</v>
      </c>
      <c r="E2619" s="13" t="str">
        <f>Raw_Data!E2619</f>
        <v>Durgapur</v>
      </c>
      <c r="F2619" s="13" t="str">
        <f>Raw_Data!F2619</f>
        <v>Neha Sen</v>
      </c>
      <c r="G2619" s="14">
        <f>DATE(VALUE(RIGHT(Raw_Data!G2619,4)),VALUE(MID(Raw_Data!G2619,4,2)),VALUE(LEFT(Raw_Data!G2619,2)))</f>
        <v>46265</v>
      </c>
      <c r="H2619" s="13" t="str">
        <f t="shared" si="160"/>
        <v>Aug-2026</v>
      </c>
      <c r="I2619" s="13" t="str">
        <f t="shared" si="161"/>
        <v>Mon</v>
      </c>
      <c r="J2619" s="13" t="str">
        <f>Raw_Data!H2619</f>
        <v>Present</v>
      </c>
      <c r="K2619" s="15">
        <f>IF(Raw_Data!I2619="","",TIMEVALUE(Raw_Data!I2619))</f>
        <v>0.37916666666666665</v>
      </c>
      <c r="L2619" s="15">
        <f>IF(Raw_Data!J2619="","",TIMEVALUE(Raw_Data!J2619))</f>
        <v>0.7104166666666667</v>
      </c>
      <c r="M2619" s="13">
        <f>Raw_Data!K2619</f>
        <v>7.96</v>
      </c>
      <c r="N2619" s="13">
        <f>Raw_Data!L2619</f>
        <v>5</v>
      </c>
      <c r="O2619" s="13">
        <f>Raw_Data!M2619</f>
        <v>4</v>
      </c>
      <c r="P2619" s="13">
        <f t="shared" si="162"/>
        <v>1</v>
      </c>
      <c r="Q2619" s="13">
        <f>Raw_Data!O2619</f>
        <v>5</v>
      </c>
      <c r="R2619" s="16">
        <f t="shared" si="163"/>
        <v>80</v>
      </c>
      <c r="S2619" s="16">
        <f>Raw_Data!Q2619</f>
        <v>80</v>
      </c>
      <c r="T2619" s="17">
        <f>Raw_Data!R2619</f>
        <v>0</v>
      </c>
      <c r="U2619" s="13" t="str">
        <f>Raw_Data!S2619</f>
        <v>Medium</v>
      </c>
      <c r="V2619" s="13" t="str">
        <f>Raw_Data!T2619</f>
        <v>In Progress</v>
      </c>
    </row>
    <row r="2620" spans="1:22" x14ac:dyDescent="0.3">
      <c r="A2620" s="13" t="str">
        <f>Raw_Data!A2620</f>
        <v>EMP019</v>
      </c>
      <c r="B2620" s="13" t="str">
        <f>Raw_Data!B2620</f>
        <v>Manish Kumar</v>
      </c>
      <c r="C2620" s="13" t="str">
        <f>Raw_Data!C2620</f>
        <v>Sales</v>
      </c>
      <c r="D2620" s="13" t="str">
        <f>Raw_Data!D2620</f>
        <v>Sales Executive</v>
      </c>
      <c r="E2620" s="13" t="str">
        <f>Raw_Data!E2620</f>
        <v>Durgapur</v>
      </c>
      <c r="F2620" s="13" t="str">
        <f>Raw_Data!F2620</f>
        <v>Sourav Das</v>
      </c>
      <c r="G2620" s="14">
        <f>DATE(VALUE(RIGHT(Raw_Data!G2620,4)),VALUE(MID(Raw_Data!G2620,4,2)),VALUE(LEFT(Raw_Data!G2620,2)))</f>
        <v>46265</v>
      </c>
      <c r="H2620" s="13" t="str">
        <f t="shared" si="160"/>
        <v>Aug-2026</v>
      </c>
      <c r="I2620" s="13" t="str">
        <f t="shared" si="161"/>
        <v>Mon</v>
      </c>
      <c r="J2620" s="13" t="str">
        <f>Raw_Data!H2620</f>
        <v>Present</v>
      </c>
      <c r="K2620" s="15">
        <f>IF(Raw_Data!I2620="","",TIMEVALUE(Raw_Data!I2620))</f>
        <v>0.37916666666666665</v>
      </c>
      <c r="L2620" s="15">
        <f>IF(Raw_Data!J2620="","",TIMEVALUE(Raw_Data!J2620))</f>
        <v>0.75208333333333333</v>
      </c>
      <c r="M2620" s="13">
        <f>Raw_Data!K2620</f>
        <v>8.9600000000000009</v>
      </c>
      <c r="N2620" s="13">
        <f>Raw_Data!L2620</f>
        <v>27</v>
      </c>
      <c r="O2620" s="13">
        <f>Raw_Data!M2620</f>
        <v>27</v>
      </c>
      <c r="P2620" s="13">
        <f t="shared" si="162"/>
        <v>0</v>
      </c>
      <c r="Q2620" s="13">
        <f>Raw_Data!O2620</f>
        <v>27</v>
      </c>
      <c r="R2620" s="16">
        <f t="shared" si="163"/>
        <v>100</v>
      </c>
      <c r="S2620" s="16">
        <f>Raw_Data!Q2620</f>
        <v>100</v>
      </c>
      <c r="T2620" s="17">
        <f>Raw_Data!R2620</f>
        <v>0.96</v>
      </c>
      <c r="U2620" s="13" t="str">
        <f>Raw_Data!S2620</f>
        <v>Low</v>
      </c>
      <c r="V2620" s="13" t="str">
        <f>Raw_Data!T2620</f>
        <v>Closed</v>
      </c>
    </row>
    <row r="2621" spans="1:22" x14ac:dyDescent="0.3">
      <c r="A2621" s="13" t="str">
        <f>Raw_Data!A2621</f>
        <v>EMP020</v>
      </c>
      <c r="B2621" s="13" t="str">
        <f>Raw_Data!B2621</f>
        <v>Riya Chatterjee</v>
      </c>
      <c r="C2621" s="13" t="str">
        <f>Raw_Data!C2621</f>
        <v>Customer Support</v>
      </c>
      <c r="D2621" s="13" t="str">
        <f>Raw_Data!D2621</f>
        <v>Support Executive</v>
      </c>
      <c r="E2621" s="13" t="str">
        <f>Raw_Data!E2621</f>
        <v>Durgapur</v>
      </c>
      <c r="F2621" s="13" t="str">
        <f>Raw_Data!F2621</f>
        <v>Ritu Ghosh</v>
      </c>
      <c r="G2621" s="14">
        <f>DATE(VALUE(RIGHT(Raw_Data!G2621,4)),VALUE(MID(Raw_Data!G2621,4,2)),VALUE(LEFT(Raw_Data!G2621,2)))</f>
        <v>46265</v>
      </c>
      <c r="H2621" s="13" t="str">
        <f t="shared" si="160"/>
        <v>Aug-2026</v>
      </c>
      <c r="I2621" s="13" t="str">
        <f t="shared" si="161"/>
        <v>Mon</v>
      </c>
      <c r="J2621" s="13" t="str">
        <f>Raw_Data!H2621</f>
        <v>Present</v>
      </c>
      <c r="K2621" s="15">
        <f>IF(Raw_Data!I2621="","",TIMEVALUE(Raw_Data!I2621))</f>
        <v>0.4201388888888889</v>
      </c>
      <c r="L2621" s="15">
        <f>IF(Raw_Data!J2621="","",TIMEVALUE(Raw_Data!J2621))</f>
        <v>0.72013888888888888</v>
      </c>
      <c r="M2621" s="13">
        <f>Raw_Data!K2621</f>
        <v>7.21</v>
      </c>
      <c r="N2621" s="13">
        <f>Raw_Data!L2621</f>
        <v>29</v>
      </c>
      <c r="O2621" s="13">
        <f>Raw_Data!M2621</f>
        <v>23</v>
      </c>
      <c r="P2621" s="13">
        <f t="shared" si="162"/>
        <v>6</v>
      </c>
      <c r="Q2621" s="13">
        <f>Raw_Data!O2621</f>
        <v>29</v>
      </c>
      <c r="R2621" s="16">
        <f t="shared" si="163"/>
        <v>79.310344827586206</v>
      </c>
      <c r="S2621" s="16">
        <f>Raw_Data!Q2621</f>
        <v>79.3</v>
      </c>
      <c r="T2621" s="17">
        <f>Raw_Data!R2621</f>
        <v>0</v>
      </c>
      <c r="U2621" s="13" t="str">
        <f>Raw_Data!S2621</f>
        <v>Medium</v>
      </c>
      <c r="V2621" s="13" t="str">
        <f>Raw_Data!T2621</f>
        <v>Pending</v>
      </c>
    </row>
    <row r="2622" spans="1:22" x14ac:dyDescent="0.3">
      <c r="A2622" s="13" t="str">
        <f>Raw_Data!A2622</f>
        <v>EMP001</v>
      </c>
      <c r="B2622" s="13" t="str">
        <f>Raw_Data!B2622</f>
        <v>Aarav Sharma</v>
      </c>
      <c r="C2622" s="13" t="str">
        <f>Raw_Data!C2622</f>
        <v>Operations</v>
      </c>
      <c r="D2622" s="13" t="str">
        <f>Raw_Data!D2622</f>
        <v>MIS Executive</v>
      </c>
      <c r="E2622" s="13" t="str">
        <f>Raw_Data!E2622</f>
        <v>Kolkata</v>
      </c>
      <c r="F2622" s="13" t="str">
        <f>Raw_Data!F2622</f>
        <v>Amit Roy</v>
      </c>
      <c r="G2622" s="14">
        <f>DATE(VALUE(RIGHT(Raw_Data!G2622,4)),VALUE(MID(Raw_Data!G2622,4,2)),VALUE(LEFT(Raw_Data!G2622,2)))</f>
        <v>46266</v>
      </c>
      <c r="H2622" s="13" t="str">
        <f t="shared" si="160"/>
        <v>Sep-2026</v>
      </c>
      <c r="I2622" s="13" t="str">
        <f t="shared" si="161"/>
        <v>Tue</v>
      </c>
      <c r="J2622" s="13" t="str">
        <f>Raw_Data!H2622</f>
        <v>Present</v>
      </c>
      <c r="K2622" s="15">
        <f>IF(Raw_Data!I2622="","",TIMEVALUE(Raw_Data!I2622))</f>
        <v>0.38194444444444442</v>
      </c>
      <c r="L2622" s="15">
        <f>IF(Raw_Data!J2622="","",TIMEVALUE(Raw_Data!J2622))</f>
        <v>0.68402777777777779</v>
      </c>
      <c r="M2622" s="13">
        <f>Raw_Data!K2622</f>
        <v>7.25</v>
      </c>
      <c r="N2622" s="13">
        <f>Raw_Data!L2622</f>
        <v>20</v>
      </c>
      <c r="O2622" s="13">
        <f>Raw_Data!M2622</f>
        <v>19</v>
      </c>
      <c r="P2622" s="13">
        <f t="shared" si="162"/>
        <v>1</v>
      </c>
      <c r="Q2622" s="13">
        <f>Raw_Data!O2622</f>
        <v>20</v>
      </c>
      <c r="R2622" s="16">
        <f t="shared" si="163"/>
        <v>95</v>
      </c>
      <c r="S2622" s="16">
        <f>Raw_Data!Q2622</f>
        <v>95</v>
      </c>
      <c r="T2622" s="17">
        <f>Raw_Data!R2622</f>
        <v>0</v>
      </c>
      <c r="U2622" s="13" t="str">
        <f>Raw_Data!S2622</f>
        <v>Medium</v>
      </c>
      <c r="V2622" s="13" t="str">
        <f>Raw_Data!T2622</f>
        <v>In Progress</v>
      </c>
    </row>
    <row r="2623" spans="1:22" x14ac:dyDescent="0.3">
      <c r="A2623" s="13" t="str">
        <f>Raw_Data!A2623</f>
        <v>EMP002</v>
      </c>
      <c r="B2623" s="13" t="str">
        <f>Raw_Data!B2623</f>
        <v>Priya Singh</v>
      </c>
      <c r="C2623" s="13" t="str">
        <f>Raw_Data!C2623</f>
        <v>Operations</v>
      </c>
      <c r="D2623" s="13" t="str">
        <f>Raw_Data!D2623</f>
        <v>Process Executive</v>
      </c>
      <c r="E2623" s="13" t="str">
        <f>Raw_Data!E2623</f>
        <v>Kolkata</v>
      </c>
      <c r="F2623" s="13" t="str">
        <f>Raw_Data!F2623</f>
        <v>Amit Roy</v>
      </c>
      <c r="G2623" s="14">
        <f>DATE(VALUE(RIGHT(Raw_Data!G2623,4)),VALUE(MID(Raw_Data!G2623,4,2)),VALUE(LEFT(Raw_Data!G2623,2)))</f>
        <v>46266</v>
      </c>
      <c r="H2623" s="13" t="str">
        <f t="shared" si="160"/>
        <v>Sep-2026</v>
      </c>
      <c r="I2623" s="13" t="str">
        <f t="shared" si="161"/>
        <v>Tue</v>
      </c>
      <c r="J2623" s="13" t="str">
        <f>Raw_Data!H2623</f>
        <v>Leave</v>
      </c>
      <c r="K2623" s="15" t="str">
        <f>IF(Raw_Data!I2623="","",TIMEVALUE(Raw_Data!I2623))</f>
        <v/>
      </c>
      <c r="L2623" s="15" t="str">
        <f>IF(Raw_Data!J2623="","",TIMEVALUE(Raw_Data!J2623))</f>
        <v/>
      </c>
      <c r="M2623" s="13">
        <f>Raw_Data!K2623</f>
        <v>0</v>
      </c>
      <c r="N2623" s="13">
        <f>Raw_Data!L2623</f>
        <v>0</v>
      </c>
      <c r="O2623" s="13">
        <f>Raw_Data!M2623</f>
        <v>0</v>
      </c>
      <c r="P2623" s="13">
        <f t="shared" si="162"/>
        <v>0</v>
      </c>
      <c r="Q2623" s="13">
        <f>Raw_Data!O2623</f>
        <v>0</v>
      </c>
      <c r="R2623" s="16">
        <f t="shared" si="163"/>
        <v>0</v>
      </c>
      <c r="S2623" s="16">
        <f>Raw_Data!Q2623</f>
        <v>0</v>
      </c>
      <c r="T2623" s="17">
        <f>Raw_Data!R2623</f>
        <v>0</v>
      </c>
      <c r="U2623" s="13" t="str">
        <f>Raw_Data!S2623</f>
        <v>Low</v>
      </c>
      <c r="V2623" s="13" t="str">
        <f>Raw_Data!T2623</f>
        <v>Closed</v>
      </c>
    </row>
    <row r="2624" spans="1:22" x14ac:dyDescent="0.3">
      <c r="A2624" s="13" t="str">
        <f>Raw_Data!A2624</f>
        <v>EMP003</v>
      </c>
      <c r="B2624" s="13" t="str">
        <f>Raw_Data!B2624</f>
        <v>Rahul Verma</v>
      </c>
      <c r="C2624" s="13" t="str">
        <f>Raw_Data!C2624</f>
        <v>Operations</v>
      </c>
      <c r="D2624" s="13" t="str">
        <f>Raw_Data!D2624</f>
        <v>Process Executive</v>
      </c>
      <c r="E2624" s="13" t="str">
        <f>Raw_Data!E2624</f>
        <v>Kolkata</v>
      </c>
      <c r="F2624" s="13" t="str">
        <f>Raw_Data!F2624</f>
        <v>Amit Roy</v>
      </c>
      <c r="G2624" s="14">
        <f>DATE(VALUE(RIGHT(Raw_Data!G2624,4)),VALUE(MID(Raw_Data!G2624,4,2)),VALUE(LEFT(Raw_Data!G2624,2)))</f>
        <v>46266</v>
      </c>
      <c r="H2624" s="13" t="str">
        <f t="shared" si="160"/>
        <v>Sep-2026</v>
      </c>
      <c r="I2624" s="13" t="str">
        <f t="shared" si="161"/>
        <v>Tue</v>
      </c>
      <c r="J2624" s="13" t="str">
        <f>Raw_Data!H2624</f>
        <v>Present</v>
      </c>
      <c r="K2624" s="15">
        <f>IF(Raw_Data!I2624="","",TIMEVALUE(Raw_Data!I2624))</f>
        <v>0.42222222222222222</v>
      </c>
      <c r="L2624" s="15">
        <f>IF(Raw_Data!J2624="","",TIMEVALUE(Raw_Data!J2624))</f>
        <v>0.73124999999999996</v>
      </c>
      <c r="M2624" s="13">
        <f>Raw_Data!K2624</f>
        <v>7.42</v>
      </c>
      <c r="N2624" s="13">
        <f>Raw_Data!L2624</f>
        <v>31</v>
      </c>
      <c r="O2624" s="13">
        <f>Raw_Data!M2624</f>
        <v>31</v>
      </c>
      <c r="P2624" s="13">
        <f t="shared" si="162"/>
        <v>0</v>
      </c>
      <c r="Q2624" s="13">
        <f>Raw_Data!O2624</f>
        <v>31</v>
      </c>
      <c r="R2624" s="16">
        <f t="shared" si="163"/>
        <v>100</v>
      </c>
      <c r="S2624" s="16">
        <f>Raw_Data!Q2624</f>
        <v>100</v>
      </c>
      <c r="T2624" s="17">
        <f>Raw_Data!R2624</f>
        <v>0</v>
      </c>
      <c r="U2624" s="13" t="str">
        <f>Raw_Data!S2624</f>
        <v>Low</v>
      </c>
      <c r="V2624" s="13" t="str">
        <f>Raw_Data!T2624</f>
        <v>Closed</v>
      </c>
    </row>
    <row r="2625" spans="1:22" x14ac:dyDescent="0.3">
      <c r="A2625" s="13" t="str">
        <f>Raw_Data!A2625</f>
        <v>EMP004</v>
      </c>
      <c r="B2625" s="13" t="str">
        <f>Raw_Data!B2625</f>
        <v>Sneha Das</v>
      </c>
      <c r="C2625" s="13" t="str">
        <f>Raw_Data!C2625</f>
        <v>Operations</v>
      </c>
      <c r="D2625" s="13" t="str">
        <f>Raw_Data!D2625</f>
        <v>Senior Executive</v>
      </c>
      <c r="E2625" s="13" t="str">
        <f>Raw_Data!E2625</f>
        <v>Kolkata</v>
      </c>
      <c r="F2625" s="13" t="str">
        <f>Raw_Data!F2625</f>
        <v>Amit Roy</v>
      </c>
      <c r="G2625" s="14">
        <f>DATE(VALUE(RIGHT(Raw_Data!G2625,4)),VALUE(MID(Raw_Data!G2625,4,2)),VALUE(LEFT(Raw_Data!G2625,2)))</f>
        <v>46266</v>
      </c>
      <c r="H2625" s="13" t="str">
        <f t="shared" si="160"/>
        <v>Sep-2026</v>
      </c>
      <c r="I2625" s="13" t="str">
        <f t="shared" si="161"/>
        <v>Tue</v>
      </c>
      <c r="J2625" s="13" t="str">
        <f>Raw_Data!H2625</f>
        <v>Present</v>
      </c>
      <c r="K2625" s="15">
        <f>IF(Raw_Data!I2625="","",TIMEVALUE(Raw_Data!I2625))</f>
        <v>0.37638888888888888</v>
      </c>
      <c r="L2625" s="15">
        <f>IF(Raw_Data!J2625="","",TIMEVALUE(Raw_Data!J2625))</f>
        <v>0.74652777777777779</v>
      </c>
      <c r="M2625" s="13">
        <f>Raw_Data!K2625</f>
        <v>8.89</v>
      </c>
      <c r="N2625" s="13">
        <f>Raw_Data!L2625</f>
        <v>24</v>
      </c>
      <c r="O2625" s="13">
        <f>Raw_Data!M2625</f>
        <v>24</v>
      </c>
      <c r="P2625" s="13">
        <f t="shared" si="162"/>
        <v>0</v>
      </c>
      <c r="Q2625" s="13">
        <f>Raw_Data!O2625</f>
        <v>24</v>
      </c>
      <c r="R2625" s="16">
        <f t="shared" si="163"/>
        <v>100</v>
      </c>
      <c r="S2625" s="16">
        <f>Raw_Data!Q2625</f>
        <v>100</v>
      </c>
      <c r="T2625" s="17">
        <f>Raw_Data!R2625</f>
        <v>0.89</v>
      </c>
      <c r="U2625" s="13" t="str">
        <f>Raw_Data!S2625</f>
        <v>Low</v>
      </c>
      <c r="V2625" s="13" t="str">
        <f>Raw_Data!T2625</f>
        <v>Closed</v>
      </c>
    </row>
    <row r="2626" spans="1:22" x14ac:dyDescent="0.3">
      <c r="A2626" s="13" t="str">
        <f>Raw_Data!A2626</f>
        <v>EMP005</v>
      </c>
      <c r="B2626" s="13" t="str">
        <f>Raw_Data!B2626</f>
        <v>Vikram Patel</v>
      </c>
      <c r="C2626" s="13" t="str">
        <f>Raw_Data!C2626</f>
        <v>Operations</v>
      </c>
      <c r="D2626" s="13" t="str">
        <f>Raw_Data!D2626</f>
        <v>Process Executive</v>
      </c>
      <c r="E2626" s="13" t="str">
        <f>Raw_Data!E2626</f>
        <v>Kolkata</v>
      </c>
      <c r="F2626" s="13" t="str">
        <f>Raw_Data!F2626</f>
        <v>Amit Roy</v>
      </c>
      <c r="G2626" s="14">
        <f>DATE(VALUE(RIGHT(Raw_Data!G2626,4)),VALUE(MID(Raw_Data!G2626,4,2)),VALUE(LEFT(Raw_Data!G2626,2)))</f>
        <v>46266</v>
      </c>
      <c r="H2626" s="13" t="str">
        <f t="shared" ref="H2626:H2689" si="164">TEXT(G2626,"mmm-yyyy")</f>
        <v>Sep-2026</v>
      </c>
      <c r="I2626" s="13" t="str">
        <f t="shared" ref="I2626:I2689" si="165">TEXT(G2626,"ddd")</f>
        <v>Tue</v>
      </c>
      <c r="J2626" s="13" t="str">
        <f>Raw_Data!H2626</f>
        <v>Late</v>
      </c>
      <c r="K2626" s="15">
        <f>IF(Raw_Data!I2626="","",TIMEVALUE(Raw_Data!I2626))</f>
        <v>0.41666666666666669</v>
      </c>
      <c r="L2626" s="15">
        <f>IF(Raw_Data!J2626="","",TIMEVALUE(Raw_Data!J2626))</f>
        <v>0.79722222222222228</v>
      </c>
      <c r="M2626" s="13">
        <f>Raw_Data!K2626</f>
        <v>9.14</v>
      </c>
      <c r="N2626" s="13">
        <f>Raw_Data!L2626</f>
        <v>21</v>
      </c>
      <c r="O2626" s="13">
        <f>Raw_Data!M2626</f>
        <v>19</v>
      </c>
      <c r="P2626" s="13">
        <f t="shared" ref="P2626:P2689" si="166">N2626-O2626</f>
        <v>2</v>
      </c>
      <c r="Q2626" s="13">
        <f>Raw_Data!O2626</f>
        <v>21</v>
      </c>
      <c r="R2626" s="16">
        <f t="shared" ref="R2626:R2689" si="167">IFERROR(O2626/N2626*100,0)</f>
        <v>90.476190476190482</v>
      </c>
      <c r="S2626" s="16">
        <f>Raw_Data!Q2626</f>
        <v>90.5</v>
      </c>
      <c r="T2626" s="17">
        <f>Raw_Data!R2626</f>
        <v>1.1399999999999999</v>
      </c>
      <c r="U2626" s="13" t="str">
        <f>Raw_Data!S2626</f>
        <v>High</v>
      </c>
      <c r="V2626" s="13" t="str">
        <f>Raw_Data!T2626</f>
        <v>In Progress</v>
      </c>
    </row>
    <row r="2627" spans="1:22" x14ac:dyDescent="0.3">
      <c r="A2627" s="13" t="str">
        <f>Raw_Data!A2627</f>
        <v>EMP006</v>
      </c>
      <c r="B2627" s="13" t="str">
        <f>Raw_Data!B2627</f>
        <v>Ananya Gupta</v>
      </c>
      <c r="C2627" s="13" t="str">
        <f>Raw_Data!C2627</f>
        <v>Finance</v>
      </c>
      <c r="D2627" s="13" t="str">
        <f>Raw_Data!D2627</f>
        <v>Finance Executive</v>
      </c>
      <c r="E2627" s="13" t="str">
        <f>Raw_Data!E2627</f>
        <v>Kolkata</v>
      </c>
      <c r="F2627" s="13" t="str">
        <f>Raw_Data!F2627</f>
        <v>Neha Sen</v>
      </c>
      <c r="G2627" s="14">
        <f>DATE(VALUE(RIGHT(Raw_Data!G2627,4)),VALUE(MID(Raw_Data!G2627,4,2)),VALUE(LEFT(Raw_Data!G2627,2)))</f>
        <v>46266</v>
      </c>
      <c r="H2627" s="13" t="str">
        <f t="shared" si="164"/>
        <v>Sep-2026</v>
      </c>
      <c r="I2627" s="13" t="str">
        <f t="shared" si="165"/>
        <v>Tue</v>
      </c>
      <c r="J2627" s="13" t="str">
        <f>Raw_Data!H2627</f>
        <v>Present</v>
      </c>
      <c r="K2627" s="15">
        <f>IF(Raw_Data!I2627="","",TIMEVALUE(Raw_Data!I2627))</f>
        <v>0.41736111111111113</v>
      </c>
      <c r="L2627" s="15">
        <f>IF(Raw_Data!J2627="","",TIMEVALUE(Raw_Data!J2627))</f>
        <v>0.76944444444444449</v>
      </c>
      <c r="M2627" s="13">
        <f>Raw_Data!K2627</f>
        <v>8.4499999999999993</v>
      </c>
      <c r="N2627" s="13">
        <f>Raw_Data!L2627</f>
        <v>15</v>
      </c>
      <c r="O2627" s="13">
        <f>Raw_Data!M2627</f>
        <v>10</v>
      </c>
      <c r="P2627" s="13">
        <f t="shared" si="166"/>
        <v>5</v>
      </c>
      <c r="Q2627" s="13">
        <f>Raw_Data!O2627</f>
        <v>15</v>
      </c>
      <c r="R2627" s="16">
        <f t="shared" si="167"/>
        <v>66.666666666666657</v>
      </c>
      <c r="S2627" s="16">
        <f>Raw_Data!Q2627</f>
        <v>66.7</v>
      </c>
      <c r="T2627" s="17">
        <f>Raw_Data!R2627</f>
        <v>0.45</v>
      </c>
      <c r="U2627" s="13" t="str">
        <f>Raw_Data!S2627</f>
        <v>Medium</v>
      </c>
      <c r="V2627" s="13" t="str">
        <f>Raw_Data!T2627</f>
        <v>Pending</v>
      </c>
    </row>
    <row r="2628" spans="1:22" x14ac:dyDescent="0.3">
      <c r="A2628" s="13" t="str">
        <f>Raw_Data!A2628</f>
        <v>EMP007</v>
      </c>
      <c r="B2628" s="13" t="str">
        <f>Raw_Data!B2628</f>
        <v>Rohan Mehta</v>
      </c>
      <c r="C2628" s="13" t="str">
        <f>Raw_Data!C2628</f>
        <v>Finance</v>
      </c>
      <c r="D2628" s="13" t="str">
        <f>Raw_Data!D2628</f>
        <v>Accounts Executive</v>
      </c>
      <c r="E2628" s="13" t="str">
        <f>Raw_Data!E2628</f>
        <v>Kolkata</v>
      </c>
      <c r="F2628" s="13" t="str">
        <f>Raw_Data!F2628</f>
        <v>Neha Sen</v>
      </c>
      <c r="G2628" s="14">
        <f>DATE(VALUE(RIGHT(Raw_Data!G2628,4)),VALUE(MID(Raw_Data!G2628,4,2)),VALUE(LEFT(Raw_Data!G2628,2)))</f>
        <v>46266</v>
      </c>
      <c r="H2628" s="13" t="str">
        <f t="shared" si="164"/>
        <v>Sep-2026</v>
      </c>
      <c r="I2628" s="13" t="str">
        <f t="shared" si="165"/>
        <v>Tue</v>
      </c>
      <c r="J2628" s="13" t="str">
        <f>Raw_Data!H2628</f>
        <v>Present</v>
      </c>
      <c r="K2628" s="15">
        <f>IF(Raw_Data!I2628="","",TIMEVALUE(Raw_Data!I2628))</f>
        <v>0.42569444444444443</v>
      </c>
      <c r="L2628" s="15">
        <f>IF(Raw_Data!J2628="","",TIMEVALUE(Raw_Data!J2628))</f>
        <v>0.78055555555555556</v>
      </c>
      <c r="M2628" s="13">
        <f>Raw_Data!K2628</f>
        <v>8.52</v>
      </c>
      <c r="N2628" s="13">
        <f>Raw_Data!L2628</f>
        <v>15</v>
      </c>
      <c r="O2628" s="13">
        <f>Raw_Data!M2628</f>
        <v>13</v>
      </c>
      <c r="P2628" s="13">
        <f t="shared" si="166"/>
        <v>2</v>
      </c>
      <c r="Q2628" s="13">
        <f>Raw_Data!O2628</f>
        <v>15</v>
      </c>
      <c r="R2628" s="16">
        <f t="shared" si="167"/>
        <v>86.666666666666671</v>
      </c>
      <c r="S2628" s="16">
        <f>Raw_Data!Q2628</f>
        <v>86.7</v>
      </c>
      <c r="T2628" s="17">
        <f>Raw_Data!R2628</f>
        <v>0.52</v>
      </c>
      <c r="U2628" s="13" t="str">
        <f>Raw_Data!S2628</f>
        <v>Medium</v>
      </c>
      <c r="V2628" s="13" t="str">
        <f>Raw_Data!T2628</f>
        <v>In Progress</v>
      </c>
    </row>
    <row r="2629" spans="1:22" x14ac:dyDescent="0.3">
      <c r="A2629" s="13" t="str">
        <f>Raw_Data!A2629</f>
        <v>EMP008</v>
      </c>
      <c r="B2629" s="13" t="str">
        <f>Raw_Data!B2629</f>
        <v>Ishita Roy</v>
      </c>
      <c r="C2629" s="13" t="str">
        <f>Raw_Data!C2629</f>
        <v>Finance</v>
      </c>
      <c r="D2629" s="13" t="str">
        <f>Raw_Data!D2629</f>
        <v>Finance Executive</v>
      </c>
      <c r="E2629" s="13" t="str">
        <f>Raw_Data!E2629</f>
        <v>Kolkata</v>
      </c>
      <c r="F2629" s="13" t="str">
        <f>Raw_Data!F2629</f>
        <v>Neha Sen</v>
      </c>
      <c r="G2629" s="14">
        <f>DATE(VALUE(RIGHT(Raw_Data!G2629,4)),VALUE(MID(Raw_Data!G2629,4,2)),VALUE(LEFT(Raw_Data!G2629,2)))</f>
        <v>46266</v>
      </c>
      <c r="H2629" s="13" t="str">
        <f t="shared" si="164"/>
        <v>Sep-2026</v>
      </c>
      <c r="I2629" s="13" t="str">
        <f t="shared" si="165"/>
        <v>Tue</v>
      </c>
      <c r="J2629" s="13" t="str">
        <f>Raw_Data!H2629</f>
        <v>Present</v>
      </c>
      <c r="K2629" s="15">
        <f>IF(Raw_Data!I2629="","",TIMEVALUE(Raw_Data!I2629))</f>
        <v>0.38333333333333336</v>
      </c>
      <c r="L2629" s="15">
        <f>IF(Raw_Data!J2629="","",TIMEVALUE(Raw_Data!J2629))</f>
        <v>0.74375000000000002</v>
      </c>
      <c r="M2629" s="13">
        <f>Raw_Data!K2629</f>
        <v>8.66</v>
      </c>
      <c r="N2629" s="13">
        <f>Raw_Data!L2629</f>
        <v>18</v>
      </c>
      <c r="O2629" s="13">
        <f>Raw_Data!M2629</f>
        <v>17</v>
      </c>
      <c r="P2629" s="13">
        <f t="shared" si="166"/>
        <v>1</v>
      </c>
      <c r="Q2629" s="13">
        <f>Raw_Data!O2629</f>
        <v>18</v>
      </c>
      <c r="R2629" s="16">
        <f t="shared" si="167"/>
        <v>94.444444444444443</v>
      </c>
      <c r="S2629" s="16">
        <f>Raw_Data!Q2629</f>
        <v>94.4</v>
      </c>
      <c r="T2629" s="17">
        <f>Raw_Data!R2629</f>
        <v>0.66</v>
      </c>
      <c r="U2629" s="13" t="str">
        <f>Raw_Data!S2629</f>
        <v>Medium</v>
      </c>
      <c r="V2629" s="13" t="str">
        <f>Raw_Data!T2629</f>
        <v>In Progress</v>
      </c>
    </row>
    <row r="2630" spans="1:22" x14ac:dyDescent="0.3">
      <c r="A2630" s="13" t="str">
        <f>Raw_Data!A2630</f>
        <v>EMP009</v>
      </c>
      <c r="B2630" s="13" t="str">
        <f>Raw_Data!B2630</f>
        <v>Arjun Nair</v>
      </c>
      <c r="C2630" s="13" t="str">
        <f>Raw_Data!C2630</f>
        <v>Sales</v>
      </c>
      <c r="D2630" s="13" t="str">
        <f>Raw_Data!D2630</f>
        <v>Sales Executive</v>
      </c>
      <c r="E2630" s="13" t="str">
        <f>Raw_Data!E2630</f>
        <v>Kolkata</v>
      </c>
      <c r="F2630" s="13" t="str">
        <f>Raw_Data!F2630</f>
        <v>Sourav Das</v>
      </c>
      <c r="G2630" s="14">
        <f>DATE(VALUE(RIGHT(Raw_Data!G2630,4)),VALUE(MID(Raw_Data!G2630,4,2)),VALUE(LEFT(Raw_Data!G2630,2)))</f>
        <v>46266</v>
      </c>
      <c r="H2630" s="13" t="str">
        <f t="shared" si="164"/>
        <v>Sep-2026</v>
      </c>
      <c r="I2630" s="13" t="str">
        <f t="shared" si="165"/>
        <v>Tue</v>
      </c>
      <c r="J2630" s="13" t="str">
        <f>Raw_Data!H2630</f>
        <v>Present</v>
      </c>
      <c r="K2630" s="15">
        <f>IF(Raw_Data!I2630="","",TIMEVALUE(Raw_Data!I2630))</f>
        <v>0.38541666666666669</v>
      </c>
      <c r="L2630" s="15">
        <f>IF(Raw_Data!J2630="","",TIMEVALUE(Raw_Data!J2630))</f>
        <v>0.73819444444444449</v>
      </c>
      <c r="M2630" s="13">
        <f>Raw_Data!K2630</f>
        <v>8.4700000000000006</v>
      </c>
      <c r="N2630" s="13">
        <f>Raw_Data!L2630</f>
        <v>17</v>
      </c>
      <c r="O2630" s="13">
        <f>Raw_Data!M2630</f>
        <v>16</v>
      </c>
      <c r="P2630" s="13">
        <f t="shared" si="166"/>
        <v>1</v>
      </c>
      <c r="Q2630" s="13">
        <f>Raw_Data!O2630</f>
        <v>17</v>
      </c>
      <c r="R2630" s="16">
        <f t="shared" si="167"/>
        <v>94.117647058823522</v>
      </c>
      <c r="S2630" s="16">
        <f>Raw_Data!Q2630</f>
        <v>94.1</v>
      </c>
      <c r="T2630" s="17">
        <f>Raw_Data!R2630</f>
        <v>0.47</v>
      </c>
      <c r="U2630" s="13" t="str">
        <f>Raw_Data!S2630</f>
        <v>Low</v>
      </c>
      <c r="V2630" s="13" t="str">
        <f>Raw_Data!T2630</f>
        <v>In Progress</v>
      </c>
    </row>
    <row r="2631" spans="1:22" x14ac:dyDescent="0.3">
      <c r="A2631" s="13" t="str">
        <f>Raw_Data!A2631</f>
        <v>EMP010</v>
      </c>
      <c r="B2631" s="13" t="str">
        <f>Raw_Data!B2631</f>
        <v>Meera Kapoor</v>
      </c>
      <c r="C2631" s="13" t="str">
        <f>Raw_Data!C2631</f>
        <v>Sales</v>
      </c>
      <c r="D2631" s="13" t="str">
        <f>Raw_Data!D2631</f>
        <v>Sales Executive</v>
      </c>
      <c r="E2631" s="13" t="str">
        <f>Raw_Data!E2631</f>
        <v>Kolkata</v>
      </c>
      <c r="F2631" s="13" t="str">
        <f>Raw_Data!F2631</f>
        <v>Sourav Das</v>
      </c>
      <c r="G2631" s="14">
        <f>DATE(VALUE(RIGHT(Raw_Data!G2631,4)),VALUE(MID(Raw_Data!G2631,4,2)),VALUE(LEFT(Raw_Data!G2631,2)))</f>
        <v>46266</v>
      </c>
      <c r="H2631" s="13" t="str">
        <f t="shared" si="164"/>
        <v>Sep-2026</v>
      </c>
      <c r="I2631" s="13" t="str">
        <f t="shared" si="165"/>
        <v>Tue</v>
      </c>
      <c r="J2631" s="13" t="str">
        <f>Raw_Data!H2631</f>
        <v>Present</v>
      </c>
      <c r="K2631" s="15">
        <f>IF(Raw_Data!I2631="","",TIMEVALUE(Raw_Data!I2631))</f>
        <v>0.4201388888888889</v>
      </c>
      <c r="L2631" s="15">
        <f>IF(Raw_Data!J2631="","",TIMEVALUE(Raw_Data!J2631))</f>
        <v>0.75624999999999998</v>
      </c>
      <c r="M2631" s="13">
        <f>Raw_Data!K2631</f>
        <v>8.07</v>
      </c>
      <c r="N2631" s="13">
        <f>Raw_Data!L2631</f>
        <v>13</v>
      </c>
      <c r="O2631" s="13">
        <f>Raw_Data!M2631</f>
        <v>13</v>
      </c>
      <c r="P2631" s="13">
        <f t="shared" si="166"/>
        <v>0</v>
      </c>
      <c r="Q2631" s="13">
        <f>Raw_Data!O2631</f>
        <v>13</v>
      </c>
      <c r="R2631" s="16">
        <f t="shared" si="167"/>
        <v>100</v>
      </c>
      <c r="S2631" s="16">
        <f>Raw_Data!Q2631</f>
        <v>100</v>
      </c>
      <c r="T2631" s="17">
        <f>Raw_Data!R2631</f>
        <v>7.0000000000000007E-2</v>
      </c>
      <c r="U2631" s="13" t="str">
        <f>Raw_Data!S2631</f>
        <v>Low</v>
      </c>
      <c r="V2631" s="13" t="str">
        <f>Raw_Data!T2631</f>
        <v>Closed</v>
      </c>
    </row>
    <row r="2632" spans="1:22" x14ac:dyDescent="0.3">
      <c r="A2632" s="13" t="str">
        <f>Raw_Data!A2632</f>
        <v>EMP011</v>
      </c>
      <c r="B2632" s="13" t="str">
        <f>Raw_Data!B2632</f>
        <v>Karan Malhotra</v>
      </c>
      <c r="C2632" s="13" t="str">
        <f>Raw_Data!C2632</f>
        <v>Sales</v>
      </c>
      <c r="D2632" s="13" t="str">
        <f>Raw_Data!D2632</f>
        <v>Senior Executive</v>
      </c>
      <c r="E2632" s="13" t="str">
        <f>Raw_Data!E2632</f>
        <v>Kolkata</v>
      </c>
      <c r="F2632" s="13" t="str">
        <f>Raw_Data!F2632</f>
        <v>Sourav Das</v>
      </c>
      <c r="G2632" s="14">
        <f>DATE(VALUE(RIGHT(Raw_Data!G2632,4)),VALUE(MID(Raw_Data!G2632,4,2)),VALUE(LEFT(Raw_Data!G2632,2)))</f>
        <v>46266</v>
      </c>
      <c r="H2632" s="13" t="str">
        <f t="shared" si="164"/>
        <v>Sep-2026</v>
      </c>
      <c r="I2632" s="13" t="str">
        <f t="shared" si="165"/>
        <v>Tue</v>
      </c>
      <c r="J2632" s="13" t="str">
        <f>Raw_Data!H2632</f>
        <v>Present</v>
      </c>
      <c r="K2632" s="15">
        <f>IF(Raw_Data!I2632="","",TIMEVALUE(Raw_Data!I2632))</f>
        <v>0.41666666666666669</v>
      </c>
      <c r="L2632" s="15">
        <f>IF(Raw_Data!J2632="","",TIMEVALUE(Raw_Data!J2632))</f>
        <v>0.78541666666666665</v>
      </c>
      <c r="M2632" s="13">
        <f>Raw_Data!K2632</f>
        <v>8.86</v>
      </c>
      <c r="N2632" s="13">
        <f>Raw_Data!L2632</f>
        <v>20</v>
      </c>
      <c r="O2632" s="13">
        <f>Raw_Data!M2632</f>
        <v>14</v>
      </c>
      <c r="P2632" s="13">
        <f t="shared" si="166"/>
        <v>6</v>
      </c>
      <c r="Q2632" s="13">
        <f>Raw_Data!O2632</f>
        <v>20</v>
      </c>
      <c r="R2632" s="16">
        <f t="shared" si="167"/>
        <v>70</v>
      </c>
      <c r="S2632" s="16">
        <f>Raw_Data!Q2632</f>
        <v>70</v>
      </c>
      <c r="T2632" s="17">
        <f>Raw_Data!R2632</f>
        <v>0.86</v>
      </c>
      <c r="U2632" s="13" t="str">
        <f>Raw_Data!S2632</f>
        <v>Medium</v>
      </c>
      <c r="V2632" s="13" t="str">
        <f>Raw_Data!T2632</f>
        <v>Pending</v>
      </c>
    </row>
    <row r="2633" spans="1:22" x14ac:dyDescent="0.3">
      <c r="A2633" s="13" t="str">
        <f>Raw_Data!A2633</f>
        <v>EMP012</v>
      </c>
      <c r="B2633" s="13" t="str">
        <f>Raw_Data!B2633</f>
        <v>Tanya Bose</v>
      </c>
      <c r="C2633" s="13" t="str">
        <f>Raw_Data!C2633</f>
        <v>HR</v>
      </c>
      <c r="D2633" s="13" t="str">
        <f>Raw_Data!D2633</f>
        <v>HR Executive</v>
      </c>
      <c r="E2633" s="13" t="str">
        <f>Raw_Data!E2633</f>
        <v>Kolkata</v>
      </c>
      <c r="F2633" s="13" t="str">
        <f>Raw_Data!F2633</f>
        <v>Ritu Ghosh</v>
      </c>
      <c r="G2633" s="14">
        <f>DATE(VALUE(RIGHT(Raw_Data!G2633,4)),VALUE(MID(Raw_Data!G2633,4,2)),VALUE(LEFT(Raw_Data!G2633,2)))</f>
        <v>46266</v>
      </c>
      <c r="H2633" s="13" t="str">
        <f t="shared" si="164"/>
        <v>Sep-2026</v>
      </c>
      <c r="I2633" s="13" t="str">
        <f t="shared" si="165"/>
        <v>Tue</v>
      </c>
      <c r="J2633" s="13" t="str">
        <f>Raw_Data!H2633</f>
        <v>Present</v>
      </c>
      <c r="K2633" s="15">
        <f>IF(Raw_Data!I2633="","",TIMEVALUE(Raw_Data!I2633))</f>
        <v>0.38472222222222224</v>
      </c>
      <c r="L2633" s="15">
        <f>IF(Raw_Data!J2633="","",TIMEVALUE(Raw_Data!J2633))</f>
        <v>0.76944444444444449</v>
      </c>
      <c r="M2633" s="13">
        <f>Raw_Data!K2633</f>
        <v>9.24</v>
      </c>
      <c r="N2633" s="13">
        <f>Raw_Data!L2633</f>
        <v>13</v>
      </c>
      <c r="O2633" s="13">
        <f>Raw_Data!M2633</f>
        <v>12</v>
      </c>
      <c r="P2633" s="13">
        <f t="shared" si="166"/>
        <v>1</v>
      </c>
      <c r="Q2633" s="13">
        <f>Raw_Data!O2633</f>
        <v>13</v>
      </c>
      <c r="R2633" s="16">
        <f t="shared" si="167"/>
        <v>92.307692307692307</v>
      </c>
      <c r="S2633" s="16">
        <f>Raw_Data!Q2633</f>
        <v>92.3</v>
      </c>
      <c r="T2633" s="17">
        <f>Raw_Data!R2633</f>
        <v>1.24</v>
      </c>
      <c r="U2633" s="13" t="str">
        <f>Raw_Data!S2633</f>
        <v>Medium</v>
      </c>
      <c r="V2633" s="13" t="str">
        <f>Raw_Data!T2633</f>
        <v>In Progress</v>
      </c>
    </row>
    <row r="2634" spans="1:22" x14ac:dyDescent="0.3">
      <c r="A2634" s="13" t="str">
        <f>Raw_Data!A2634</f>
        <v>EMP013</v>
      </c>
      <c r="B2634" s="13" t="str">
        <f>Raw_Data!B2634</f>
        <v>Aditya Jain</v>
      </c>
      <c r="C2634" s="13" t="str">
        <f>Raw_Data!C2634</f>
        <v>Customer Support</v>
      </c>
      <c r="D2634" s="13" t="str">
        <f>Raw_Data!D2634</f>
        <v>Support Executive</v>
      </c>
      <c r="E2634" s="13" t="str">
        <f>Raw_Data!E2634</f>
        <v>Kolkata</v>
      </c>
      <c r="F2634" s="13" t="str">
        <f>Raw_Data!F2634</f>
        <v>Ritu Ghosh</v>
      </c>
      <c r="G2634" s="14">
        <f>DATE(VALUE(RIGHT(Raw_Data!G2634,4)),VALUE(MID(Raw_Data!G2634,4,2)),VALUE(LEFT(Raw_Data!G2634,2)))</f>
        <v>46266</v>
      </c>
      <c r="H2634" s="13" t="str">
        <f t="shared" si="164"/>
        <v>Sep-2026</v>
      </c>
      <c r="I2634" s="13" t="str">
        <f t="shared" si="165"/>
        <v>Tue</v>
      </c>
      <c r="J2634" s="13" t="str">
        <f>Raw_Data!H2634</f>
        <v>Present</v>
      </c>
      <c r="K2634" s="15">
        <f>IF(Raw_Data!I2634="","",TIMEVALUE(Raw_Data!I2634))</f>
        <v>0.38333333333333336</v>
      </c>
      <c r="L2634" s="15">
        <f>IF(Raw_Data!J2634="","",TIMEVALUE(Raw_Data!J2634))</f>
        <v>0.68472222222222223</v>
      </c>
      <c r="M2634" s="13">
        <f>Raw_Data!K2634</f>
        <v>7.24</v>
      </c>
      <c r="N2634" s="13">
        <f>Raw_Data!L2634</f>
        <v>34</v>
      </c>
      <c r="O2634" s="13">
        <f>Raw_Data!M2634</f>
        <v>23</v>
      </c>
      <c r="P2634" s="13">
        <f t="shared" si="166"/>
        <v>11</v>
      </c>
      <c r="Q2634" s="13">
        <f>Raw_Data!O2634</f>
        <v>34</v>
      </c>
      <c r="R2634" s="16">
        <f t="shared" si="167"/>
        <v>67.64705882352942</v>
      </c>
      <c r="S2634" s="16">
        <f>Raw_Data!Q2634</f>
        <v>67.599999999999994</v>
      </c>
      <c r="T2634" s="17">
        <f>Raw_Data!R2634</f>
        <v>0</v>
      </c>
      <c r="U2634" s="13" t="str">
        <f>Raw_Data!S2634</f>
        <v>High</v>
      </c>
      <c r="V2634" s="13" t="str">
        <f>Raw_Data!T2634</f>
        <v>Backlog</v>
      </c>
    </row>
    <row r="2635" spans="1:22" x14ac:dyDescent="0.3">
      <c r="A2635" s="13" t="str">
        <f>Raw_Data!A2635</f>
        <v>EMP014</v>
      </c>
      <c r="B2635" s="13" t="str">
        <f>Raw_Data!B2635</f>
        <v>Neha Agarwal</v>
      </c>
      <c r="C2635" s="13" t="str">
        <f>Raw_Data!C2635</f>
        <v>Customer Support</v>
      </c>
      <c r="D2635" s="13" t="str">
        <f>Raw_Data!D2635</f>
        <v>Support Executive</v>
      </c>
      <c r="E2635" s="13" t="str">
        <f>Raw_Data!E2635</f>
        <v>Kolkata</v>
      </c>
      <c r="F2635" s="13" t="str">
        <f>Raw_Data!F2635</f>
        <v>Ritu Ghosh</v>
      </c>
      <c r="G2635" s="14">
        <f>DATE(VALUE(RIGHT(Raw_Data!G2635,4)),VALUE(MID(Raw_Data!G2635,4,2)),VALUE(LEFT(Raw_Data!G2635,2)))</f>
        <v>46266</v>
      </c>
      <c r="H2635" s="13" t="str">
        <f t="shared" si="164"/>
        <v>Sep-2026</v>
      </c>
      <c r="I2635" s="13" t="str">
        <f t="shared" si="165"/>
        <v>Tue</v>
      </c>
      <c r="J2635" s="13" t="str">
        <f>Raw_Data!H2635</f>
        <v>Present</v>
      </c>
      <c r="K2635" s="15">
        <f>IF(Raw_Data!I2635="","",TIMEVALUE(Raw_Data!I2635))</f>
        <v>0.37777777777777777</v>
      </c>
      <c r="L2635" s="15">
        <f>IF(Raw_Data!J2635="","",TIMEVALUE(Raw_Data!J2635))</f>
        <v>0.77152777777777781</v>
      </c>
      <c r="M2635" s="13">
        <f>Raw_Data!K2635</f>
        <v>9.4600000000000009</v>
      </c>
      <c r="N2635" s="13">
        <f>Raw_Data!L2635</f>
        <v>27</v>
      </c>
      <c r="O2635" s="13">
        <f>Raw_Data!M2635</f>
        <v>26</v>
      </c>
      <c r="P2635" s="13">
        <f t="shared" si="166"/>
        <v>1</v>
      </c>
      <c r="Q2635" s="13">
        <f>Raw_Data!O2635</f>
        <v>27</v>
      </c>
      <c r="R2635" s="16">
        <f t="shared" si="167"/>
        <v>96.296296296296291</v>
      </c>
      <c r="S2635" s="16">
        <f>Raw_Data!Q2635</f>
        <v>96.3</v>
      </c>
      <c r="T2635" s="17">
        <f>Raw_Data!R2635</f>
        <v>1.46</v>
      </c>
      <c r="U2635" s="13" t="str">
        <f>Raw_Data!S2635</f>
        <v>Medium</v>
      </c>
      <c r="V2635" s="13" t="str">
        <f>Raw_Data!T2635</f>
        <v>In Progress</v>
      </c>
    </row>
    <row r="2636" spans="1:22" x14ac:dyDescent="0.3">
      <c r="A2636" s="13" t="str">
        <f>Raw_Data!A2636</f>
        <v>EMP015</v>
      </c>
      <c r="B2636" s="13" t="str">
        <f>Raw_Data!B2636</f>
        <v>Siddharth Roy</v>
      </c>
      <c r="C2636" s="13" t="str">
        <f>Raw_Data!C2636</f>
        <v>Customer Support</v>
      </c>
      <c r="D2636" s="13" t="str">
        <f>Raw_Data!D2636</f>
        <v>Senior Executive</v>
      </c>
      <c r="E2636" s="13" t="str">
        <f>Raw_Data!E2636</f>
        <v>Kolkata</v>
      </c>
      <c r="F2636" s="13" t="str">
        <f>Raw_Data!F2636</f>
        <v>Ritu Ghosh</v>
      </c>
      <c r="G2636" s="14">
        <f>DATE(VALUE(RIGHT(Raw_Data!G2636,4)),VALUE(MID(Raw_Data!G2636,4,2)),VALUE(LEFT(Raw_Data!G2636,2)))</f>
        <v>46266</v>
      </c>
      <c r="H2636" s="13" t="str">
        <f t="shared" si="164"/>
        <v>Sep-2026</v>
      </c>
      <c r="I2636" s="13" t="str">
        <f t="shared" si="165"/>
        <v>Tue</v>
      </c>
      <c r="J2636" s="13" t="str">
        <f>Raw_Data!H2636</f>
        <v>Present</v>
      </c>
      <c r="K2636" s="15">
        <f>IF(Raw_Data!I2636="","",TIMEVALUE(Raw_Data!I2636))</f>
        <v>0.38472222222222224</v>
      </c>
      <c r="L2636" s="15">
        <f>IF(Raw_Data!J2636="","",TIMEVALUE(Raw_Data!J2636))</f>
        <v>0.73333333333333328</v>
      </c>
      <c r="M2636" s="13">
        <f>Raw_Data!K2636</f>
        <v>8.3699999999999992</v>
      </c>
      <c r="N2636" s="13">
        <f>Raw_Data!L2636</f>
        <v>27</v>
      </c>
      <c r="O2636" s="13">
        <f>Raw_Data!M2636</f>
        <v>26</v>
      </c>
      <c r="P2636" s="13">
        <f t="shared" si="166"/>
        <v>1</v>
      </c>
      <c r="Q2636" s="13">
        <f>Raw_Data!O2636</f>
        <v>27</v>
      </c>
      <c r="R2636" s="16">
        <f t="shared" si="167"/>
        <v>96.296296296296291</v>
      </c>
      <c r="S2636" s="16">
        <f>Raw_Data!Q2636</f>
        <v>96.3</v>
      </c>
      <c r="T2636" s="17">
        <f>Raw_Data!R2636</f>
        <v>0.37</v>
      </c>
      <c r="U2636" s="13" t="str">
        <f>Raw_Data!S2636</f>
        <v>Medium</v>
      </c>
      <c r="V2636" s="13" t="str">
        <f>Raw_Data!T2636</f>
        <v>In Progress</v>
      </c>
    </row>
    <row r="2637" spans="1:22" x14ac:dyDescent="0.3">
      <c r="A2637" s="13" t="str">
        <f>Raw_Data!A2637</f>
        <v>EMP016</v>
      </c>
      <c r="B2637" s="13" t="str">
        <f>Raw_Data!B2637</f>
        <v>Pooja Saha</v>
      </c>
      <c r="C2637" s="13" t="str">
        <f>Raw_Data!C2637</f>
        <v>Operations</v>
      </c>
      <c r="D2637" s="13" t="str">
        <f>Raw_Data!D2637</f>
        <v>Process Executive</v>
      </c>
      <c r="E2637" s="13" t="str">
        <f>Raw_Data!E2637</f>
        <v>Durgapur</v>
      </c>
      <c r="F2637" s="13" t="str">
        <f>Raw_Data!F2637</f>
        <v>Amit Roy</v>
      </c>
      <c r="G2637" s="14">
        <f>DATE(VALUE(RIGHT(Raw_Data!G2637,4)),VALUE(MID(Raw_Data!G2637,4,2)),VALUE(LEFT(Raw_Data!G2637,2)))</f>
        <v>46266</v>
      </c>
      <c r="H2637" s="13" t="str">
        <f t="shared" si="164"/>
        <v>Sep-2026</v>
      </c>
      <c r="I2637" s="13" t="str">
        <f t="shared" si="165"/>
        <v>Tue</v>
      </c>
      <c r="J2637" s="13" t="str">
        <f>Raw_Data!H2637</f>
        <v>Present</v>
      </c>
      <c r="K2637" s="15">
        <f>IF(Raw_Data!I2637="","",TIMEVALUE(Raw_Data!I2637))</f>
        <v>0.37638888888888888</v>
      </c>
      <c r="L2637" s="15">
        <f>IF(Raw_Data!J2637="","",TIMEVALUE(Raw_Data!J2637))</f>
        <v>0.68541666666666667</v>
      </c>
      <c r="M2637" s="13">
        <f>Raw_Data!K2637</f>
        <v>7.43</v>
      </c>
      <c r="N2637" s="13">
        <f>Raw_Data!L2637</f>
        <v>26</v>
      </c>
      <c r="O2637" s="13">
        <f>Raw_Data!M2637</f>
        <v>24</v>
      </c>
      <c r="P2637" s="13">
        <f t="shared" si="166"/>
        <v>2</v>
      </c>
      <c r="Q2637" s="13">
        <f>Raw_Data!O2637</f>
        <v>26</v>
      </c>
      <c r="R2637" s="16">
        <f t="shared" si="167"/>
        <v>92.307692307692307</v>
      </c>
      <c r="S2637" s="16">
        <f>Raw_Data!Q2637</f>
        <v>92.3</v>
      </c>
      <c r="T2637" s="17">
        <f>Raw_Data!R2637</f>
        <v>0</v>
      </c>
      <c r="U2637" s="13" t="str">
        <f>Raw_Data!S2637</f>
        <v>High</v>
      </c>
      <c r="V2637" s="13" t="str">
        <f>Raw_Data!T2637</f>
        <v>In Progress</v>
      </c>
    </row>
    <row r="2638" spans="1:22" x14ac:dyDescent="0.3">
      <c r="A2638" s="13" t="str">
        <f>Raw_Data!A2638</f>
        <v>EMP017</v>
      </c>
      <c r="B2638" s="13" t="str">
        <f>Raw_Data!B2638</f>
        <v>Abhishek Paul</v>
      </c>
      <c r="C2638" s="13" t="str">
        <f>Raw_Data!C2638</f>
        <v>Operations</v>
      </c>
      <c r="D2638" s="13" t="str">
        <f>Raw_Data!D2638</f>
        <v>Process Executive</v>
      </c>
      <c r="E2638" s="13" t="str">
        <f>Raw_Data!E2638</f>
        <v>Durgapur</v>
      </c>
      <c r="F2638" s="13" t="str">
        <f>Raw_Data!F2638</f>
        <v>Amit Roy</v>
      </c>
      <c r="G2638" s="14">
        <f>DATE(VALUE(RIGHT(Raw_Data!G2638,4)),VALUE(MID(Raw_Data!G2638,4,2)),VALUE(LEFT(Raw_Data!G2638,2)))</f>
        <v>46266</v>
      </c>
      <c r="H2638" s="13" t="str">
        <f t="shared" si="164"/>
        <v>Sep-2026</v>
      </c>
      <c r="I2638" s="13" t="str">
        <f t="shared" si="165"/>
        <v>Tue</v>
      </c>
      <c r="J2638" s="13" t="str">
        <f>Raw_Data!H2638</f>
        <v>Present</v>
      </c>
      <c r="K2638" s="15">
        <f>IF(Raw_Data!I2638="","",TIMEVALUE(Raw_Data!I2638))</f>
        <v>0.37638888888888888</v>
      </c>
      <c r="L2638" s="15">
        <f>IF(Raw_Data!J2638="","",TIMEVALUE(Raw_Data!J2638))</f>
        <v>0.7368055555555556</v>
      </c>
      <c r="M2638" s="13">
        <f>Raw_Data!K2638</f>
        <v>8.66</v>
      </c>
      <c r="N2638" s="13">
        <f>Raw_Data!L2638</f>
        <v>14</v>
      </c>
      <c r="O2638" s="13">
        <f>Raw_Data!M2638</f>
        <v>12</v>
      </c>
      <c r="P2638" s="13">
        <f t="shared" si="166"/>
        <v>2</v>
      </c>
      <c r="Q2638" s="13">
        <f>Raw_Data!O2638</f>
        <v>14</v>
      </c>
      <c r="R2638" s="16">
        <f t="shared" si="167"/>
        <v>85.714285714285708</v>
      </c>
      <c r="S2638" s="16">
        <f>Raw_Data!Q2638</f>
        <v>85.7</v>
      </c>
      <c r="T2638" s="17">
        <f>Raw_Data!R2638</f>
        <v>0.66</v>
      </c>
      <c r="U2638" s="13" t="str">
        <f>Raw_Data!S2638</f>
        <v>Low</v>
      </c>
      <c r="V2638" s="13" t="str">
        <f>Raw_Data!T2638</f>
        <v>In Progress</v>
      </c>
    </row>
    <row r="2639" spans="1:22" x14ac:dyDescent="0.3">
      <c r="A2639" s="13" t="str">
        <f>Raw_Data!A2639</f>
        <v>EMP018</v>
      </c>
      <c r="B2639" s="13" t="str">
        <f>Raw_Data!B2639</f>
        <v>Nandini Ghosh</v>
      </c>
      <c r="C2639" s="13" t="str">
        <f>Raw_Data!C2639</f>
        <v>Finance</v>
      </c>
      <c r="D2639" s="13" t="str">
        <f>Raw_Data!D2639</f>
        <v>Finance Executive</v>
      </c>
      <c r="E2639" s="13" t="str">
        <f>Raw_Data!E2639</f>
        <v>Durgapur</v>
      </c>
      <c r="F2639" s="13" t="str">
        <f>Raw_Data!F2639</f>
        <v>Neha Sen</v>
      </c>
      <c r="G2639" s="14">
        <f>DATE(VALUE(RIGHT(Raw_Data!G2639,4)),VALUE(MID(Raw_Data!G2639,4,2)),VALUE(LEFT(Raw_Data!G2639,2)))</f>
        <v>46266</v>
      </c>
      <c r="H2639" s="13" t="str">
        <f t="shared" si="164"/>
        <v>Sep-2026</v>
      </c>
      <c r="I2639" s="13" t="str">
        <f t="shared" si="165"/>
        <v>Tue</v>
      </c>
      <c r="J2639" s="13" t="str">
        <f>Raw_Data!H2639</f>
        <v>Present</v>
      </c>
      <c r="K2639" s="15">
        <f>IF(Raw_Data!I2639="","",TIMEVALUE(Raw_Data!I2639))</f>
        <v>0.4236111111111111</v>
      </c>
      <c r="L2639" s="15">
        <f>IF(Raw_Data!J2639="","",TIMEVALUE(Raw_Data!J2639))</f>
        <v>0.77430555555555558</v>
      </c>
      <c r="M2639" s="13">
        <f>Raw_Data!K2639</f>
        <v>8.43</v>
      </c>
      <c r="N2639" s="13">
        <f>Raw_Data!L2639</f>
        <v>9</v>
      </c>
      <c r="O2639" s="13">
        <f>Raw_Data!M2639</f>
        <v>6</v>
      </c>
      <c r="P2639" s="13">
        <f t="shared" si="166"/>
        <v>3</v>
      </c>
      <c r="Q2639" s="13">
        <f>Raw_Data!O2639</f>
        <v>9</v>
      </c>
      <c r="R2639" s="16">
        <f t="shared" si="167"/>
        <v>66.666666666666657</v>
      </c>
      <c r="S2639" s="16">
        <f>Raw_Data!Q2639</f>
        <v>66.7</v>
      </c>
      <c r="T2639" s="17">
        <f>Raw_Data!R2639</f>
        <v>0.43</v>
      </c>
      <c r="U2639" s="13" t="str">
        <f>Raw_Data!S2639</f>
        <v>Low</v>
      </c>
      <c r="V2639" s="13" t="str">
        <f>Raw_Data!T2639</f>
        <v>In Progress</v>
      </c>
    </row>
    <row r="2640" spans="1:22" x14ac:dyDescent="0.3">
      <c r="A2640" s="13" t="str">
        <f>Raw_Data!A2640</f>
        <v>EMP019</v>
      </c>
      <c r="B2640" s="13" t="str">
        <f>Raw_Data!B2640</f>
        <v>Manish Kumar</v>
      </c>
      <c r="C2640" s="13" t="str">
        <f>Raw_Data!C2640</f>
        <v>Sales</v>
      </c>
      <c r="D2640" s="13" t="str">
        <f>Raw_Data!D2640</f>
        <v>Sales Executive</v>
      </c>
      <c r="E2640" s="13" t="str">
        <f>Raw_Data!E2640</f>
        <v>Durgapur</v>
      </c>
      <c r="F2640" s="13" t="str">
        <f>Raw_Data!F2640</f>
        <v>Sourav Das</v>
      </c>
      <c r="G2640" s="14">
        <f>DATE(VALUE(RIGHT(Raw_Data!G2640,4)),VALUE(MID(Raw_Data!G2640,4,2)),VALUE(LEFT(Raw_Data!G2640,2)))</f>
        <v>46266</v>
      </c>
      <c r="H2640" s="13" t="str">
        <f t="shared" si="164"/>
        <v>Sep-2026</v>
      </c>
      <c r="I2640" s="13" t="str">
        <f t="shared" si="165"/>
        <v>Tue</v>
      </c>
      <c r="J2640" s="13" t="str">
        <f>Raw_Data!H2640</f>
        <v>Present</v>
      </c>
      <c r="K2640" s="15">
        <f>IF(Raw_Data!I2640="","",TIMEVALUE(Raw_Data!I2640))</f>
        <v>0.38263888888888886</v>
      </c>
      <c r="L2640" s="15">
        <f>IF(Raw_Data!J2640="","",TIMEVALUE(Raw_Data!J2640))</f>
        <v>0.70902777777777781</v>
      </c>
      <c r="M2640" s="13">
        <f>Raw_Data!K2640</f>
        <v>7.84</v>
      </c>
      <c r="N2640" s="13">
        <f>Raw_Data!L2640</f>
        <v>26</v>
      </c>
      <c r="O2640" s="13">
        <f>Raw_Data!M2640</f>
        <v>21</v>
      </c>
      <c r="P2640" s="13">
        <f t="shared" si="166"/>
        <v>5</v>
      </c>
      <c r="Q2640" s="13">
        <f>Raw_Data!O2640</f>
        <v>26</v>
      </c>
      <c r="R2640" s="16">
        <f t="shared" si="167"/>
        <v>80.769230769230774</v>
      </c>
      <c r="S2640" s="16">
        <f>Raw_Data!Q2640</f>
        <v>80.8</v>
      </c>
      <c r="T2640" s="17">
        <f>Raw_Data!R2640</f>
        <v>0</v>
      </c>
      <c r="U2640" s="13" t="str">
        <f>Raw_Data!S2640</f>
        <v>Low</v>
      </c>
      <c r="V2640" s="13" t="str">
        <f>Raw_Data!T2640</f>
        <v>Pending</v>
      </c>
    </row>
    <row r="2641" spans="1:22" x14ac:dyDescent="0.3">
      <c r="A2641" s="13" t="str">
        <f>Raw_Data!A2641</f>
        <v>EMP020</v>
      </c>
      <c r="B2641" s="13" t="str">
        <f>Raw_Data!B2641</f>
        <v>Riya Chatterjee</v>
      </c>
      <c r="C2641" s="13" t="str">
        <f>Raw_Data!C2641</f>
        <v>Customer Support</v>
      </c>
      <c r="D2641" s="13" t="str">
        <f>Raw_Data!D2641</f>
        <v>Support Executive</v>
      </c>
      <c r="E2641" s="13" t="str">
        <f>Raw_Data!E2641</f>
        <v>Durgapur</v>
      </c>
      <c r="F2641" s="13" t="str">
        <f>Raw_Data!F2641</f>
        <v>Ritu Ghosh</v>
      </c>
      <c r="G2641" s="14">
        <f>DATE(VALUE(RIGHT(Raw_Data!G2641,4)),VALUE(MID(Raw_Data!G2641,4,2)),VALUE(LEFT(Raw_Data!G2641,2)))</f>
        <v>46266</v>
      </c>
      <c r="H2641" s="13" t="str">
        <f t="shared" si="164"/>
        <v>Sep-2026</v>
      </c>
      <c r="I2641" s="13" t="str">
        <f t="shared" si="165"/>
        <v>Tue</v>
      </c>
      <c r="J2641" s="13" t="str">
        <f>Raw_Data!H2641</f>
        <v>Present</v>
      </c>
      <c r="K2641" s="15">
        <f>IF(Raw_Data!I2641="","",TIMEVALUE(Raw_Data!I2641))</f>
        <v>0.38194444444444442</v>
      </c>
      <c r="L2641" s="15">
        <f>IF(Raw_Data!J2641="","",TIMEVALUE(Raw_Data!J2641))</f>
        <v>0.72499999999999998</v>
      </c>
      <c r="M2641" s="13">
        <f>Raw_Data!K2641</f>
        <v>8.24</v>
      </c>
      <c r="N2641" s="13">
        <f>Raw_Data!L2641</f>
        <v>34</v>
      </c>
      <c r="O2641" s="13">
        <f>Raw_Data!M2641</f>
        <v>30</v>
      </c>
      <c r="P2641" s="13">
        <f t="shared" si="166"/>
        <v>4</v>
      </c>
      <c r="Q2641" s="13">
        <f>Raw_Data!O2641</f>
        <v>34</v>
      </c>
      <c r="R2641" s="16">
        <f t="shared" si="167"/>
        <v>88.235294117647058</v>
      </c>
      <c r="S2641" s="16">
        <f>Raw_Data!Q2641</f>
        <v>88.2</v>
      </c>
      <c r="T2641" s="17">
        <f>Raw_Data!R2641</f>
        <v>0.24</v>
      </c>
      <c r="U2641" s="13" t="str">
        <f>Raw_Data!S2641</f>
        <v>Low</v>
      </c>
      <c r="V2641" s="13" t="str">
        <f>Raw_Data!T2641</f>
        <v>Pending</v>
      </c>
    </row>
    <row r="2642" spans="1:22" x14ac:dyDescent="0.3">
      <c r="A2642" s="13" t="str">
        <f>Raw_Data!A2642</f>
        <v>EMP001</v>
      </c>
      <c r="B2642" s="13" t="str">
        <f>Raw_Data!B2642</f>
        <v>Aarav Sharma</v>
      </c>
      <c r="C2642" s="13" t="str">
        <f>Raw_Data!C2642</f>
        <v>Operations</v>
      </c>
      <c r="D2642" s="13" t="str">
        <f>Raw_Data!D2642</f>
        <v>MIS Executive</v>
      </c>
      <c r="E2642" s="13" t="str">
        <f>Raw_Data!E2642</f>
        <v>Kolkata</v>
      </c>
      <c r="F2642" s="13" t="str">
        <f>Raw_Data!F2642</f>
        <v>Amit Roy</v>
      </c>
      <c r="G2642" s="14">
        <f>DATE(VALUE(RIGHT(Raw_Data!G2642,4)),VALUE(MID(Raw_Data!G2642,4,2)),VALUE(LEFT(Raw_Data!G2642,2)))</f>
        <v>46267</v>
      </c>
      <c r="H2642" s="13" t="str">
        <f t="shared" si="164"/>
        <v>Sep-2026</v>
      </c>
      <c r="I2642" s="13" t="str">
        <f t="shared" si="165"/>
        <v>Wed</v>
      </c>
      <c r="J2642" s="13" t="str">
        <f>Raw_Data!H2642</f>
        <v>Present</v>
      </c>
      <c r="K2642" s="15">
        <f>IF(Raw_Data!I2642="","",TIMEVALUE(Raw_Data!I2642))</f>
        <v>0.38263888888888886</v>
      </c>
      <c r="L2642" s="15">
        <f>IF(Raw_Data!J2642="","",TIMEVALUE(Raw_Data!J2642))</f>
        <v>0.7319444444444444</v>
      </c>
      <c r="M2642" s="13">
        <f>Raw_Data!K2642</f>
        <v>8.39</v>
      </c>
      <c r="N2642" s="13">
        <f>Raw_Data!L2642</f>
        <v>30</v>
      </c>
      <c r="O2642" s="13">
        <f>Raw_Data!M2642</f>
        <v>30</v>
      </c>
      <c r="P2642" s="13">
        <f t="shared" si="166"/>
        <v>0</v>
      </c>
      <c r="Q2642" s="13">
        <f>Raw_Data!O2642</f>
        <v>30</v>
      </c>
      <c r="R2642" s="16">
        <f t="shared" si="167"/>
        <v>100</v>
      </c>
      <c r="S2642" s="16">
        <f>Raw_Data!Q2642</f>
        <v>100</v>
      </c>
      <c r="T2642" s="17">
        <f>Raw_Data!R2642</f>
        <v>0.39</v>
      </c>
      <c r="U2642" s="13" t="str">
        <f>Raw_Data!S2642</f>
        <v>Low</v>
      </c>
      <c r="V2642" s="13" t="str">
        <f>Raw_Data!T2642</f>
        <v>Closed</v>
      </c>
    </row>
    <row r="2643" spans="1:22" x14ac:dyDescent="0.3">
      <c r="A2643" s="13" t="str">
        <f>Raw_Data!A2643</f>
        <v>EMP002</v>
      </c>
      <c r="B2643" s="13" t="str">
        <f>Raw_Data!B2643</f>
        <v>Priya Singh</v>
      </c>
      <c r="C2643" s="13" t="str">
        <f>Raw_Data!C2643</f>
        <v>Operations</v>
      </c>
      <c r="D2643" s="13" t="str">
        <f>Raw_Data!D2643</f>
        <v>Process Executive</v>
      </c>
      <c r="E2643" s="13" t="str">
        <f>Raw_Data!E2643</f>
        <v>Kolkata</v>
      </c>
      <c r="F2643" s="13" t="str">
        <f>Raw_Data!F2643</f>
        <v>Amit Roy</v>
      </c>
      <c r="G2643" s="14">
        <f>DATE(VALUE(RIGHT(Raw_Data!G2643,4)),VALUE(MID(Raw_Data!G2643,4,2)),VALUE(LEFT(Raw_Data!G2643,2)))</f>
        <v>46267</v>
      </c>
      <c r="H2643" s="13" t="str">
        <f t="shared" si="164"/>
        <v>Sep-2026</v>
      </c>
      <c r="I2643" s="13" t="str">
        <f t="shared" si="165"/>
        <v>Wed</v>
      </c>
      <c r="J2643" s="13" t="str">
        <f>Raw_Data!H2643</f>
        <v>Present</v>
      </c>
      <c r="K2643" s="15">
        <f>IF(Raw_Data!I2643="","",TIMEVALUE(Raw_Data!I2643))</f>
        <v>0.42152777777777778</v>
      </c>
      <c r="L2643" s="15">
        <f>IF(Raw_Data!J2643="","",TIMEVALUE(Raw_Data!J2643))</f>
        <v>0.81388888888888888</v>
      </c>
      <c r="M2643" s="13">
        <f>Raw_Data!K2643</f>
        <v>9.42</v>
      </c>
      <c r="N2643" s="13">
        <f>Raw_Data!L2643</f>
        <v>24</v>
      </c>
      <c r="O2643" s="13">
        <f>Raw_Data!M2643</f>
        <v>24</v>
      </c>
      <c r="P2643" s="13">
        <f t="shared" si="166"/>
        <v>0</v>
      </c>
      <c r="Q2643" s="13">
        <f>Raw_Data!O2643</f>
        <v>24</v>
      </c>
      <c r="R2643" s="16">
        <f t="shared" si="167"/>
        <v>100</v>
      </c>
      <c r="S2643" s="16">
        <f>Raw_Data!Q2643</f>
        <v>100</v>
      </c>
      <c r="T2643" s="17">
        <f>Raw_Data!R2643</f>
        <v>1.42</v>
      </c>
      <c r="U2643" s="13" t="str">
        <f>Raw_Data!S2643</f>
        <v>Low</v>
      </c>
      <c r="V2643" s="13" t="str">
        <f>Raw_Data!T2643</f>
        <v>Closed</v>
      </c>
    </row>
    <row r="2644" spans="1:22" x14ac:dyDescent="0.3">
      <c r="A2644" s="13" t="str">
        <f>Raw_Data!A2644</f>
        <v>EMP003</v>
      </c>
      <c r="B2644" s="13" t="str">
        <f>Raw_Data!B2644</f>
        <v>Rahul Verma</v>
      </c>
      <c r="C2644" s="13" t="str">
        <f>Raw_Data!C2644</f>
        <v>Operations</v>
      </c>
      <c r="D2644" s="13" t="str">
        <f>Raw_Data!D2644</f>
        <v>Process Executive</v>
      </c>
      <c r="E2644" s="13" t="str">
        <f>Raw_Data!E2644</f>
        <v>Kolkata</v>
      </c>
      <c r="F2644" s="13" t="str">
        <f>Raw_Data!F2644</f>
        <v>Amit Roy</v>
      </c>
      <c r="G2644" s="14">
        <f>DATE(VALUE(RIGHT(Raw_Data!G2644,4)),VALUE(MID(Raw_Data!G2644,4,2)),VALUE(LEFT(Raw_Data!G2644,2)))</f>
        <v>46267</v>
      </c>
      <c r="H2644" s="13" t="str">
        <f t="shared" si="164"/>
        <v>Sep-2026</v>
      </c>
      <c r="I2644" s="13" t="str">
        <f t="shared" si="165"/>
        <v>Wed</v>
      </c>
      <c r="J2644" s="13" t="str">
        <f>Raw_Data!H2644</f>
        <v>Present</v>
      </c>
      <c r="K2644" s="15">
        <f>IF(Raw_Data!I2644="","",TIMEVALUE(Raw_Data!I2644))</f>
        <v>0.38472222222222224</v>
      </c>
      <c r="L2644" s="15">
        <f>IF(Raw_Data!J2644="","",TIMEVALUE(Raw_Data!J2644))</f>
        <v>0.70138888888888884</v>
      </c>
      <c r="M2644" s="13">
        <f>Raw_Data!K2644</f>
        <v>7.61</v>
      </c>
      <c r="N2644" s="13">
        <f>Raw_Data!L2644</f>
        <v>25</v>
      </c>
      <c r="O2644" s="13">
        <f>Raw_Data!M2644</f>
        <v>25</v>
      </c>
      <c r="P2644" s="13">
        <f t="shared" si="166"/>
        <v>0</v>
      </c>
      <c r="Q2644" s="13">
        <f>Raw_Data!O2644</f>
        <v>25</v>
      </c>
      <c r="R2644" s="16">
        <f t="shared" si="167"/>
        <v>100</v>
      </c>
      <c r="S2644" s="16">
        <f>Raw_Data!Q2644</f>
        <v>100</v>
      </c>
      <c r="T2644" s="17">
        <f>Raw_Data!R2644</f>
        <v>0</v>
      </c>
      <c r="U2644" s="13" t="str">
        <f>Raw_Data!S2644</f>
        <v>Low</v>
      </c>
      <c r="V2644" s="13" t="str">
        <f>Raw_Data!T2644</f>
        <v>Closed</v>
      </c>
    </row>
    <row r="2645" spans="1:22" x14ac:dyDescent="0.3">
      <c r="A2645" s="13" t="str">
        <f>Raw_Data!A2645</f>
        <v>EMP004</v>
      </c>
      <c r="B2645" s="13" t="str">
        <f>Raw_Data!B2645</f>
        <v>Sneha Das</v>
      </c>
      <c r="C2645" s="13" t="str">
        <f>Raw_Data!C2645</f>
        <v>Operations</v>
      </c>
      <c r="D2645" s="13" t="str">
        <f>Raw_Data!D2645</f>
        <v>Senior Executive</v>
      </c>
      <c r="E2645" s="13" t="str">
        <f>Raw_Data!E2645</f>
        <v>Kolkata</v>
      </c>
      <c r="F2645" s="13" t="str">
        <f>Raw_Data!F2645</f>
        <v>Amit Roy</v>
      </c>
      <c r="G2645" s="14">
        <f>DATE(VALUE(RIGHT(Raw_Data!G2645,4)),VALUE(MID(Raw_Data!G2645,4,2)),VALUE(LEFT(Raw_Data!G2645,2)))</f>
        <v>46267</v>
      </c>
      <c r="H2645" s="13" t="str">
        <f t="shared" si="164"/>
        <v>Sep-2026</v>
      </c>
      <c r="I2645" s="13" t="str">
        <f t="shared" si="165"/>
        <v>Wed</v>
      </c>
      <c r="J2645" s="13" t="str">
        <f>Raw_Data!H2645</f>
        <v>Half Day</v>
      </c>
      <c r="K2645" s="15">
        <f>IF(Raw_Data!I2645="","",TIMEVALUE(Raw_Data!I2645))</f>
        <v>0.4201388888888889</v>
      </c>
      <c r="L2645" s="15">
        <f>IF(Raw_Data!J2645="","",TIMEVALUE(Raw_Data!J2645))</f>
        <v>0.62291666666666667</v>
      </c>
      <c r="M2645" s="13">
        <f>Raw_Data!K2645</f>
        <v>4.88</v>
      </c>
      <c r="N2645" s="13">
        <f>Raw_Data!L2645</f>
        <v>17</v>
      </c>
      <c r="O2645" s="13">
        <f>Raw_Data!M2645</f>
        <v>12</v>
      </c>
      <c r="P2645" s="13">
        <f t="shared" si="166"/>
        <v>5</v>
      </c>
      <c r="Q2645" s="13">
        <f>Raw_Data!O2645</f>
        <v>17</v>
      </c>
      <c r="R2645" s="16">
        <f t="shared" si="167"/>
        <v>70.588235294117652</v>
      </c>
      <c r="S2645" s="16">
        <f>Raw_Data!Q2645</f>
        <v>70.599999999999994</v>
      </c>
      <c r="T2645" s="17">
        <f>Raw_Data!R2645</f>
        <v>0</v>
      </c>
      <c r="U2645" s="13" t="str">
        <f>Raw_Data!S2645</f>
        <v>Medium</v>
      </c>
      <c r="V2645" s="13" t="str">
        <f>Raw_Data!T2645</f>
        <v>Pending</v>
      </c>
    </row>
    <row r="2646" spans="1:22" x14ac:dyDescent="0.3">
      <c r="A2646" s="13" t="str">
        <f>Raw_Data!A2646</f>
        <v>EMP005</v>
      </c>
      <c r="B2646" s="13" t="str">
        <f>Raw_Data!B2646</f>
        <v>Vikram Patel</v>
      </c>
      <c r="C2646" s="13" t="str">
        <f>Raw_Data!C2646</f>
        <v>Operations</v>
      </c>
      <c r="D2646" s="13" t="str">
        <f>Raw_Data!D2646</f>
        <v>Process Executive</v>
      </c>
      <c r="E2646" s="13" t="str">
        <f>Raw_Data!E2646</f>
        <v>Kolkata</v>
      </c>
      <c r="F2646" s="13" t="str">
        <f>Raw_Data!F2646</f>
        <v>Amit Roy</v>
      </c>
      <c r="G2646" s="14">
        <f>DATE(VALUE(RIGHT(Raw_Data!G2646,4)),VALUE(MID(Raw_Data!G2646,4,2)),VALUE(LEFT(Raw_Data!G2646,2)))</f>
        <v>46267</v>
      </c>
      <c r="H2646" s="13" t="str">
        <f t="shared" si="164"/>
        <v>Sep-2026</v>
      </c>
      <c r="I2646" s="13" t="str">
        <f t="shared" si="165"/>
        <v>Wed</v>
      </c>
      <c r="J2646" s="13" t="str">
        <f>Raw_Data!H2646</f>
        <v>Present</v>
      </c>
      <c r="K2646" s="15">
        <f>IF(Raw_Data!I2646="","",TIMEVALUE(Raw_Data!I2646))</f>
        <v>0.37569444444444444</v>
      </c>
      <c r="L2646" s="15">
        <f>IF(Raw_Data!J2646="","",TIMEVALUE(Raw_Data!J2646))</f>
        <v>0.68402777777777779</v>
      </c>
      <c r="M2646" s="13">
        <f>Raw_Data!K2646</f>
        <v>7.41</v>
      </c>
      <c r="N2646" s="13">
        <f>Raw_Data!L2646</f>
        <v>20</v>
      </c>
      <c r="O2646" s="13">
        <f>Raw_Data!M2646</f>
        <v>17</v>
      </c>
      <c r="P2646" s="13">
        <f t="shared" si="166"/>
        <v>3</v>
      </c>
      <c r="Q2646" s="13">
        <f>Raw_Data!O2646</f>
        <v>20</v>
      </c>
      <c r="R2646" s="16">
        <f t="shared" si="167"/>
        <v>85</v>
      </c>
      <c r="S2646" s="16">
        <f>Raw_Data!Q2646</f>
        <v>85</v>
      </c>
      <c r="T2646" s="17">
        <f>Raw_Data!R2646</f>
        <v>0</v>
      </c>
      <c r="U2646" s="13" t="str">
        <f>Raw_Data!S2646</f>
        <v>High</v>
      </c>
      <c r="V2646" s="13" t="str">
        <f>Raw_Data!T2646</f>
        <v>In Progress</v>
      </c>
    </row>
    <row r="2647" spans="1:22" x14ac:dyDescent="0.3">
      <c r="A2647" s="13" t="str">
        <f>Raw_Data!A2647</f>
        <v>EMP006</v>
      </c>
      <c r="B2647" s="13" t="str">
        <f>Raw_Data!B2647</f>
        <v>Ananya Gupta</v>
      </c>
      <c r="C2647" s="13" t="str">
        <f>Raw_Data!C2647</f>
        <v>Finance</v>
      </c>
      <c r="D2647" s="13" t="str">
        <f>Raw_Data!D2647</f>
        <v>Finance Executive</v>
      </c>
      <c r="E2647" s="13" t="str">
        <f>Raw_Data!E2647</f>
        <v>Kolkata</v>
      </c>
      <c r="F2647" s="13" t="str">
        <f>Raw_Data!F2647</f>
        <v>Neha Sen</v>
      </c>
      <c r="G2647" s="14">
        <f>DATE(VALUE(RIGHT(Raw_Data!G2647,4)),VALUE(MID(Raw_Data!G2647,4,2)),VALUE(LEFT(Raw_Data!G2647,2)))</f>
        <v>46267</v>
      </c>
      <c r="H2647" s="13" t="str">
        <f t="shared" si="164"/>
        <v>Sep-2026</v>
      </c>
      <c r="I2647" s="13" t="str">
        <f t="shared" si="165"/>
        <v>Wed</v>
      </c>
      <c r="J2647" s="13" t="str">
        <f>Raw_Data!H2647</f>
        <v>Present</v>
      </c>
      <c r="K2647" s="15">
        <f>IF(Raw_Data!I2647="","",TIMEVALUE(Raw_Data!I2647))</f>
        <v>0.37847222222222221</v>
      </c>
      <c r="L2647" s="15">
        <f>IF(Raw_Data!J2647="","",TIMEVALUE(Raw_Data!J2647))</f>
        <v>0.74722222222222223</v>
      </c>
      <c r="M2647" s="13">
        <f>Raw_Data!K2647</f>
        <v>8.85</v>
      </c>
      <c r="N2647" s="13">
        <f>Raw_Data!L2647</f>
        <v>15</v>
      </c>
      <c r="O2647" s="13">
        <f>Raw_Data!M2647</f>
        <v>11</v>
      </c>
      <c r="P2647" s="13">
        <f t="shared" si="166"/>
        <v>4</v>
      </c>
      <c r="Q2647" s="13">
        <f>Raw_Data!O2647</f>
        <v>15</v>
      </c>
      <c r="R2647" s="16">
        <f t="shared" si="167"/>
        <v>73.333333333333329</v>
      </c>
      <c r="S2647" s="16">
        <f>Raw_Data!Q2647</f>
        <v>73.3</v>
      </c>
      <c r="T2647" s="17">
        <f>Raw_Data!R2647</f>
        <v>0.85</v>
      </c>
      <c r="U2647" s="13" t="str">
        <f>Raw_Data!S2647</f>
        <v>Medium</v>
      </c>
      <c r="V2647" s="13" t="str">
        <f>Raw_Data!T2647</f>
        <v>Pending</v>
      </c>
    </row>
    <row r="2648" spans="1:22" x14ac:dyDescent="0.3">
      <c r="A2648" s="13" t="str">
        <f>Raw_Data!A2648</f>
        <v>EMP007</v>
      </c>
      <c r="B2648" s="13" t="str">
        <f>Raw_Data!B2648</f>
        <v>Rohan Mehta</v>
      </c>
      <c r="C2648" s="13" t="str">
        <f>Raw_Data!C2648</f>
        <v>Finance</v>
      </c>
      <c r="D2648" s="13" t="str">
        <f>Raw_Data!D2648</f>
        <v>Accounts Executive</v>
      </c>
      <c r="E2648" s="13" t="str">
        <f>Raw_Data!E2648</f>
        <v>Kolkata</v>
      </c>
      <c r="F2648" s="13" t="str">
        <f>Raw_Data!F2648</f>
        <v>Neha Sen</v>
      </c>
      <c r="G2648" s="14">
        <f>DATE(VALUE(RIGHT(Raw_Data!G2648,4)),VALUE(MID(Raw_Data!G2648,4,2)),VALUE(LEFT(Raw_Data!G2648,2)))</f>
        <v>46267</v>
      </c>
      <c r="H2648" s="13" t="str">
        <f t="shared" si="164"/>
        <v>Sep-2026</v>
      </c>
      <c r="I2648" s="13" t="str">
        <f t="shared" si="165"/>
        <v>Wed</v>
      </c>
      <c r="J2648" s="13" t="str">
        <f>Raw_Data!H2648</f>
        <v>Present</v>
      </c>
      <c r="K2648" s="15">
        <f>IF(Raw_Data!I2648="","",TIMEVALUE(Raw_Data!I2648))</f>
        <v>0.375</v>
      </c>
      <c r="L2648" s="15">
        <f>IF(Raw_Data!J2648="","",TIMEVALUE(Raw_Data!J2648))</f>
        <v>0.72291666666666665</v>
      </c>
      <c r="M2648" s="13">
        <f>Raw_Data!K2648</f>
        <v>8.36</v>
      </c>
      <c r="N2648" s="13">
        <f>Raw_Data!L2648</f>
        <v>12</v>
      </c>
      <c r="O2648" s="13">
        <f>Raw_Data!M2648</f>
        <v>8</v>
      </c>
      <c r="P2648" s="13">
        <f t="shared" si="166"/>
        <v>4</v>
      </c>
      <c r="Q2648" s="13">
        <f>Raw_Data!O2648</f>
        <v>12</v>
      </c>
      <c r="R2648" s="16">
        <f t="shared" si="167"/>
        <v>66.666666666666657</v>
      </c>
      <c r="S2648" s="16">
        <f>Raw_Data!Q2648</f>
        <v>66.7</v>
      </c>
      <c r="T2648" s="17">
        <f>Raw_Data!R2648</f>
        <v>0.36</v>
      </c>
      <c r="U2648" s="13" t="str">
        <f>Raw_Data!S2648</f>
        <v>Medium</v>
      </c>
      <c r="V2648" s="13" t="str">
        <f>Raw_Data!T2648</f>
        <v>Pending</v>
      </c>
    </row>
    <row r="2649" spans="1:22" x14ac:dyDescent="0.3">
      <c r="A2649" s="13" t="str">
        <f>Raw_Data!A2649</f>
        <v>EMP008</v>
      </c>
      <c r="B2649" s="13" t="str">
        <f>Raw_Data!B2649</f>
        <v>Ishita Roy</v>
      </c>
      <c r="C2649" s="13" t="str">
        <f>Raw_Data!C2649</f>
        <v>Finance</v>
      </c>
      <c r="D2649" s="13" t="str">
        <f>Raw_Data!D2649</f>
        <v>Finance Executive</v>
      </c>
      <c r="E2649" s="13" t="str">
        <f>Raw_Data!E2649</f>
        <v>Kolkata</v>
      </c>
      <c r="F2649" s="13" t="str">
        <f>Raw_Data!F2649</f>
        <v>Neha Sen</v>
      </c>
      <c r="G2649" s="14">
        <f>DATE(VALUE(RIGHT(Raw_Data!G2649,4)),VALUE(MID(Raw_Data!G2649,4,2)),VALUE(LEFT(Raw_Data!G2649,2)))</f>
        <v>46267</v>
      </c>
      <c r="H2649" s="13" t="str">
        <f t="shared" si="164"/>
        <v>Sep-2026</v>
      </c>
      <c r="I2649" s="13" t="str">
        <f t="shared" si="165"/>
        <v>Wed</v>
      </c>
      <c r="J2649" s="13" t="str">
        <f>Raw_Data!H2649</f>
        <v>Present</v>
      </c>
      <c r="K2649" s="15">
        <f>IF(Raw_Data!I2649="","",TIMEVALUE(Raw_Data!I2649))</f>
        <v>0.37638888888888888</v>
      </c>
      <c r="L2649" s="15">
        <f>IF(Raw_Data!J2649="","",TIMEVALUE(Raw_Data!J2649))</f>
        <v>0.6875</v>
      </c>
      <c r="M2649" s="13">
        <f>Raw_Data!K2649</f>
        <v>7.48</v>
      </c>
      <c r="N2649" s="13">
        <f>Raw_Data!L2649</f>
        <v>15</v>
      </c>
      <c r="O2649" s="13">
        <f>Raw_Data!M2649</f>
        <v>11</v>
      </c>
      <c r="P2649" s="13">
        <f t="shared" si="166"/>
        <v>4</v>
      </c>
      <c r="Q2649" s="13">
        <f>Raw_Data!O2649</f>
        <v>15</v>
      </c>
      <c r="R2649" s="16">
        <f t="shared" si="167"/>
        <v>73.333333333333329</v>
      </c>
      <c r="S2649" s="16">
        <f>Raw_Data!Q2649</f>
        <v>73.3</v>
      </c>
      <c r="T2649" s="17">
        <f>Raw_Data!R2649</f>
        <v>0</v>
      </c>
      <c r="U2649" s="13" t="str">
        <f>Raw_Data!S2649</f>
        <v>Medium</v>
      </c>
      <c r="V2649" s="13" t="str">
        <f>Raw_Data!T2649</f>
        <v>Pending</v>
      </c>
    </row>
    <row r="2650" spans="1:22" x14ac:dyDescent="0.3">
      <c r="A2650" s="13" t="str">
        <f>Raw_Data!A2650</f>
        <v>EMP009</v>
      </c>
      <c r="B2650" s="13" t="str">
        <f>Raw_Data!B2650</f>
        <v>Arjun Nair</v>
      </c>
      <c r="C2650" s="13" t="str">
        <f>Raw_Data!C2650</f>
        <v>Sales</v>
      </c>
      <c r="D2650" s="13" t="str">
        <f>Raw_Data!D2650</f>
        <v>Sales Executive</v>
      </c>
      <c r="E2650" s="13" t="str">
        <f>Raw_Data!E2650</f>
        <v>Kolkata</v>
      </c>
      <c r="F2650" s="13" t="str">
        <f>Raw_Data!F2650</f>
        <v>Sourav Das</v>
      </c>
      <c r="G2650" s="14">
        <f>DATE(VALUE(RIGHT(Raw_Data!G2650,4)),VALUE(MID(Raw_Data!G2650,4,2)),VALUE(LEFT(Raw_Data!G2650,2)))</f>
        <v>46267</v>
      </c>
      <c r="H2650" s="13" t="str">
        <f t="shared" si="164"/>
        <v>Sep-2026</v>
      </c>
      <c r="I2650" s="13" t="str">
        <f t="shared" si="165"/>
        <v>Wed</v>
      </c>
      <c r="J2650" s="13" t="str">
        <f>Raw_Data!H2650</f>
        <v>Present</v>
      </c>
      <c r="K2650" s="15">
        <f>IF(Raw_Data!I2650="","",TIMEVALUE(Raw_Data!I2650))</f>
        <v>0.38194444444444442</v>
      </c>
      <c r="L2650" s="15">
        <f>IF(Raw_Data!J2650="","",TIMEVALUE(Raw_Data!J2650))</f>
        <v>0.7006944444444444</v>
      </c>
      <c r="M2650" s="13">
        <f>Raw_Data!K2650</f>
        <v>7.65</v>
      </c>
      <c r="N2650" s="13">
        <f>Raw_Data!L2650</f>
        <v>20</v>
      </c>
      <c r="O2650" s="13">
        <f>Raw_Data!M2650</f>
        <v>14</v>
      </c>
      <c r="P2650" s="13">
        <f t="shared" si="166"/>
        <v>6</v>
      </c>
      <c r="Q2650" s="13">
        <f>Raw_Data!O2650</f>
        <v>20</v>
      </c>
      <c r="R2650" s="16">
        <f t="shared" si="167"/>
        <v>70</v>
      </c>
      <c r="S2650" s="16">
        <f>Raw_Data!Q2650</f>
        <v>70</v>
      </c>
      <c r="T2650" s="17">
        <f>Raw_Data!R2650</f>
        <v>0</v>
      </c>
      <c r="U2650" s="13" t="str">
        <f>Raw_Data!S2650</f>
        <v>High</v>
      </c>
      <c r="V2650" s="13" t="str">
        <f>Raw_Data!T2650</f>
        <v>Pending</v>
      </c>
    </row>
    <row r="2651" spans="1:22" x14ac:dyDescent="0.3">
      <c r="A2651" s="13" t="str">
        <f>Raw_Data!A2651</f>
        <v>EMP010</v>
      </c>
      <c r="B2651" s="13" t="str">
        <f>Raw_Data!B2651</f>
        <v>Meera Kapoor</v>
      </c>
      <c r="C2651" s="13" t="str">
        <f>Raw_Data!C2651</f>
        <v>Sales</v>
      </c>
      <c r="D2651" s="13" t="str">
        <f>Raw_Data!D2651</f>
        <v>Sales Executive</v>
      </c>
      <c r="E2651" s="13" t="str">
        <f>Raw_Data!E2651</f>
        <v>Kolkata</v>
      </c>
      <c r="F2651" s="13" t="str">
        <f>Raw_Data!F2651</f>
        <v>Sourav Das</v>
      </c>
      <c r="G2651" s="14">
        <f>DATE(VALUE(RIGHT(Raw_Data!G2651,4)),VALUE(MID(Raw_Data!G2651,4,2)),VALUE(LEFT(Raw_Data!G2651,2)))</f>
        <v>46267</v>
      </c>
      <c r="H2651" s="13" t="str">
        <f t="shared" si="164"/>
        <v>Sep-2026</v>
      </c>
      <c r="I2651" s="13" t="str">
        <f t="shared" si="165"/>
        <v>Wed</v>
      </c>
      <c r="J2651" s="13" t="str">
        <f>Raw_Data!H2651</f>
        <v>Present</v>
      </c>
      <c r="K2651" s="15">
        <f>IF(Raw_Data!I2651="","",TIMEVALUE(Raw_Data!I2651))</f>
        <v>0.38472222222222224</v>
      </c>
      <c r="L2651" s="15">
        <f>IF(Raw_Data!J2651="","",TIMEVALUE(Raw_Data!J2651))</f>
        <v>0.68958333333333333</v>
      </c>
      <c r="M2651" s="13">
        <f>Raw_Data!K2651</f>
        <v>7.33</v>
      </c>
      <c r="N2651" s="13">
        <f>Raw_Data!L2651</f>
        <v>16</v>
      </c>
      <c r="O2651" s="13">
        <f>Raw_Data!M2651</f>
        <v>11</v>
      </c>
      <c r="P2651" s="13">
        <f t="shared" si="166"/>
        <v>5</v>
      </c>
      <c r="Q2651" s="13">
        <f>Raw_Data!O2651</f>
        <v>16</v>
      </c>
      <c r="R2651" s="16">
        <f t="shared" si="167"/>
        <v>68.75</v>
      </c>
      <c r="S2651" s="16">
        <f>Raw_Data!Q2651</f>
        <v>68.8</v>
      </c>
      <c r="T2651" s="17">
        <f>Raw_Data!R2651</f>
        <v>0</v>
      </c>
      <c r="U2651" s="13" t="str">
        <f>Raw_Data!S2651</f>
        <v>Low</v>
      </c>
      <c r="V2651" s="13" t="str">
        <f>Raw_Data!T2651</f>
        <v>Pending</v>
      </c>
    </row>
    <row r="2652" spans="1:22" x14ac:dyDescent="0.3">
      <c r="A2652" s="13" t="str">
        <f>Raw_Data!A2652</f>
        <v>EMP011</v>
      </c>
      <c r="B2652" s="13" t="str">
        <f>Raw_Data!B2652</f>
        <v>Karan Malhotra</v>
      </c>
      <c r="C2652" s="13" t="str">
        <f>Raw_Data!C2652</f>
        <v>Sales</v>
      </c>
      <c r="D2652" s="13" t="str">
        <f>Raw_Data!D2652</f>
        <v>Senior Executive</v>
      </c>
      <c r="E2652" s="13" t="str">
        <f>Raw_Data!E2652</f>
        <v>Kolkata</v>
      </c>
      <c r="F2652" s="13" t="str">
        <f>Raw_Data!F2652</f>
        <v>Sourav Das</v>
      </c>
      <c r="G2652" s="14">
        <f>DATE(VALUE(RIGHT(Raw_Data!G2652,4)),VALUE(MID(Raw_Data!G2652,4,2)),VALUE(LEFT(Raw_Data!G2652,2)))</f>
        <v>46267</v>
      </c>
      <c r="H2652" s="13" t="str">
        <f t="shared" si="164"/>
        <v>Sep-2026</v>
      </c>
      <c r="I2652" s="13" t="str">
        <f t="shared" si="165"/>
        <v>Wed</v>
      </c>
      <c r="J2652" s="13" t="str">
        <f>Raw_Data!H2652</f>
        <v>Present</v>
      </c>
      <c r="K2652" s="15">
        <f>IF(Raw_Data!I2652="","",TIMEVALUE(Raw_Data!I2652))</f>
        <v>0.375</v>
      </c>
      <c r="L2652" s="15">
        <f>IF(Raw_Data!J2652="","",TIMEVALUE(Raw_Data!J2652))</f>
        <v>0.67500000000000004</v>
      </c>
      <c r="M2652" s="13">
        <f>Raw_Data!K2652</f>
        <v>7.21</v>
      </c>
      <c r="N2652" s="13">
        <f>Raw_Data!L2652</f>
        <v>18</v>
      </c>
      <c r="O2652" s="13">
        <f>Raw_Data!M2652</f>
        <v>15</v>
      </c>
      <c r="P2652" s="13">
        <f t="shared" si="166"/>
        <v>3</v>
      </c>
      <c r="Q2652" s="13">
        <f>Raw_Data!O2652</f>
        <v>18</v>
      </c>
      <c r="R2652" s="16">
        <f t="shared" si="167"/>
        <v>83.333333333333343</v>
      </c>
      <c r="S2652" s="16">
        <f>Raw_Data!Q2652</f>
        <v>83.3</v>
      </c>
      <c r="T2652" s="17">
        <f>Raw_Data!R2652</f>
        <v>0</v>
      </c>
      <c r="U2652" s="13" t="str">
        <f>Raw_Data!S2652</f>
        <v>High</v>
      </c>
      <c r="V2652" s="13" t="str">
        <f>Raw_Data!T2652</f>
        <v>In Progress</v>
      </c>
    </row>
    <row r="2653" spans="1:22" x14ac:dyDescent="0.3">
      <c r="A2653" s="13" t="str">
        <f>Raw_Data!A2653</f>
        <v>EMP012</v>
      </c>
      <c r="B2653" s="13" t="str">
        <f>Raw_Data!B2653</f>
        <v>Tanya Bose</v>
      </c>
      <c r="C2653" s="13" t="str">
        <f>Raw_Data!C2653</f>
        <v>HR</v>
      </c>
      <c r="D2653" s="13" t="str">
        <f>Raw_Data!D2653</f>
        <v>HR Executive</v>
      </c>
      <c r="E2653" s="13" t="str">
        <f>Raw_Data!E2653</f>
        <v>Kolkata</v>
      </c>
      <c r="F2653" s="13" t="str">
        <f>Raw_Data!F2653</f>
        <v>Ritu Ghosh</v>
      </c>
      <c r="G2653" s="14">
        <f>DATE(VALUE(RIGHT(Raw_Data!G2653,4)),VALUE(MID(Raw_Data!G2653,4,2)),VALUE(LEFT(Raw_Data!G2653,2)))</f>
        <v>46267</v>
      </c>
      <c r="H2653" s="13" t="str">
        <f t="shared" si="164"/>
        <v>Sep-2026</v>
      </c>
      <c r="I2653" s="13" t="str">
        <f t="shared" si="165"/>
        <v>Wed</v>
      </c>
      <c r="J2653" s="13" t="str">
        <f>Raw_Data!H2653</f>
        <v>Present</v>
      </c>
      <c r="K2653" s="15">
        <f>IF(Raw_Data!I2653="","",TIMEVALUE(Raw_Data!I2653))</f>
        <v>0.38611111111111113</v>
      </c>
      <c r="L2653" s="15">
        <f>IF(Raw_Data!J2653="","",TIMEVALUE(Raw_Data!J2653))</f>
        <v>0.74305555555555558</v>
      </c>
      <c r="M2653" s="13">
        <f>Raw_Data!K2653</f>
        <v>8.58</v>
      </c>
      <c r="N2653" s="13">
        <f>Raw_Data!L2653</f>
        <v>8</v>
      </c>
      <c r="O2653" s="13">
        <f>Raw_Data!M2653</f>
        <v>7</v>
      </c>
      <c r="P2653" s="13">
        <f t="shared" si="166"/>
        <v>1</v>
      </c>
      <c r="Q2653" s="13">
        <f>Raw_Data!O2653</f>
        <v>8</v>
      </c>
      <c r="R2653" s="16">
        <f t="shared" si="167"/>
        <v>87.5</v>
      </c>
      <c r="S2653" s="16">
        <f>Raw_Data!Q2653</f>
        <v>87.5</v>
      </c>
      <c r="T2653" s="17">
        <f>Raw_Data!R2653</f>
        <v>0.57999999999999996</v>
      </c>
      <c r="U2653" s="13" t="str">
        <f>Raw_Data!S2653</f>
        <v>Low</v>
      </c>
      <c r="V2653" s="13" t="str">
        <f>Raw_Data!T2653</f>
        <v>In Progress</v>
      </c>
    </row>
    <row r="2654" spans="1:22" x14ac:dyDescent="0.3">
      <c r="A2654" s="13" t="str">
        <f>Raw_Data!A2654</f>
        <v>EMP013</v>
      </c>
      <c r="B2654" s="13" t="str">
        <f>Raw_Data!B2654</f>
        <v>Aditya Jain</v>
      </c>
      <c r="C2654" s="13" t="str">
        <f>Raw_Data!C2654</f>
        <v>Customer Support</v>
      </c>
      <c r="D2654" s="13" t="str">
        <f>Raw_Data!D2654</f>
        <v>Support Executive</v>
      </c>
      <c r="E2654" s="13" t="str">
        <f>Raw_Data!E2654</f>
        <v>Kolkata</v>
      </c>
      <c r="F2654" s="13" t="str">
        <f>Raw_Data!F2654</f>
        <v>Ritu Ghosh</v>
      </c>
      <c r="G2654" s="14">
        <f>DATE(VALUE(RIGHT(Raw_Data!G2654,4)),VALUE(MID(Raw_Data!G2654,4,2)),VALUE(LEFT(Raw_Data!G2654,2)))</f>
        <v>46267</v>
      </c>
      <c r="H2654" s="13" t="str">
        <f t="shared" si="164"/>
        <v>Sep-2026</v>
      </c>
      <c r="I2654" s="13" t="str">
        <f t="shared" si="165"/>
        <v>Wed</v>
      </c>
      <c r="J2654" s="13" t="str">
        <f>Raw_Data!H2654</f>
        <v>Present</v>
      </c>
      <c r="K2654" s="15">
        <f>IF(Raw_Data!I2654="","",TIMEVALUE(Raw_Data!I2654))</f>
        <v>0.42569444444444443</v>
      </c>
      <c r="L2654" s="15">
        <f>IF(Raw_Data!J2654="","",TIMEVALUE(Raw_Data!J2654))</f>
        <v>0.78472222222222221</v>
      </c>
      <c r="M2654" s="13">
        <f>Raw_Data!K2654</f>
        <v>8.6199999999999992</v>
      </c>
      <c r="N2654" s="13">
        <f>Raw_Data!L2654</f>
        <v>35</v>
      </c>
      <c r="O2654" s="13">
        <f>Raw_Data!M2654</f>
        <v>32</v>
      </c>
      <c r="P2654" s="13">
        <f t="shared" si="166"/>
        <v>3</v>
      </c>
      <c r="Q2654" s="13">
        <f>Raw_Data!O2654</f>
        <v>35</v>
      </c>
      <c r="R2654" s="16">
        <f t="shared" si="167"/>
        <v>91.428571428571431</v>
      </c>
      <c r="S2654" s="16">
        <f>Raw_Data!Q2654</f>
        <v>91.4</v>
      </c>
      <c r="T2654" s="17">
        <f>Raw_Data!R2654</f>
        <v>0.62</v>
      </c>
      <c r="U2654" s="13" t="str">
        <f>Raw_Data!S2654</f>
        <v>High</v>
      </c>
      <c r="V2654" s="13" t="str">
        <f>Raw_Data!T2654</f>
        <v>In Progress</v>
      </c>
    </row>
    <row r="2655" spans="1:22" x14ac:dyDescent="0.3">
      <c r="A2655" s="13" t="str">
        <f>Raw_Data!A2655</f>
        <v>EMP014</v>
      </c>
      <c r="B2655" s="13" t="str">
        <f>Raw_Data!B2655</f>
        <v>Neha Agarwal</v>
      </c>
      <c r="C2655" s="13" t="str">
        <f>Raw_Data!C2655</f>
        <v>Customer Support</v>
      </c>
      <c r="D2655" s="13" t="str">
        <f>Raw_Data!D2655</f>
        <v>Support Executive</v>
      </c>
      <c r="E2655" s="13" t="str">
        <f>Raw_Data!E2655</f>
        <v>Kolkata</v>
      </c>
      <c r="F2655" s="13" t="str">
        <f>Raw_Data!F2655</f>
        <v>Ritu Ghosh</v>
      </c>
      <c r="G2655" s="14">
        <f>DATE(VALUE(RIGHT(Raw_Data!G2655,4)),VALUE(MID(Raw_Data!G2655,4,2)),VALUE(LEFT(Raw_Data!G2655,2)))</f>
        <v>46267</v>
      </c>
      <c r="H2655" s="13" t="str">
        <f t="shared" si="164"/>
        <v>Sep-2026</v>
      </c>
      <c r="I2655" s="13" t="str">
        <f t="shared" si="165"/>
        <v>Wed</v>
      </c>
      <c r="J2655" s="13" t="str">
        <f>Raw_Data!H2655</f>
        <v>Present</v>
      </c>
      <c r="K2655" s="15">
        <f>IF(Raw_Data!I2655="","",TIMEVALUE(Raw_Data!I2655))</f>
        <v>0.38819444444444445</v>
      </c>
      <c r="L2655" s="15">
        <f>IF(Raw_Data!J2655="","",TIMEVALUE(Raw_Data!J2655))</f>
        <v>0.71388888888888891</v>
      </c>
      <c r="M2655" s="13">
        <f>Raw_Data!K2655</f>
        <v>7.82</v>
      </c>
      <c r="N2655" s="13">
        <f>Raw_Data!L2655</f>
        <v>36</v>
      </c>
      <c r="O2655" s="13">
        <f>Raw_Data!M2655</f>
        <v>30</v>
      </c>
      <c r="P2655" s="13">
        <f t="shared" si="166"/>
        <v>6</v>
      </c>
      <c r="Q2655" s="13">
        <f>Raw_Data!O2655</f>
        <v>36</v>
      </c>
      <c r="R2655" s="16">
        <f t="shared" si="167"/>
        <v>83.333333333333343</v>
      </c>
      <c r="S2655" s="16">
        <f>Raw_Data!Q2655</f>
        <v>83.3</v>
      </c>
      <c r="T2655" s="17">
        <f>Raw_Data!R2655</f>
        <v>0</v>
      </c>
      <c r="U2655" s="13" t="str">
        <f>Raw_Data!S2655</f>
        <v>Medium</v>
      </c>
      <c r="V2655" s="13" t="str">
        <f>Raw_Data!T2655</f>
        <v>Pending</v>
      </c>
    </row>
    <row r="2656" spans="1:22" x14ac:dyDescent="0.3">
      <c r="A2656" s="13" t="str">
        <f>Raw_Data!A2656</f>
        <v>EMP015</v>
      </c>
      <c r="B2656" s="13" t="str">
        <f>Raw_Data!B2656</f>
        <v>Siddharth Roy</v>
      </c>
      <c r="C2656" s="13" t="str">
        <f>Raw_Data!C2656</f>
        <v>Customer Support</v>
      </c>
      <c r="D2656" s="13" t="str">
        <f>Raw_Data!D2656</f>
        <v>Senior Executive</v>
      </c>
      <c r="E2656" s="13" t="str">
        <f>Raw_Data!E2656</f>
        <v>Kolkata</v>
      </c>
      <c r="F2656" s="13" t="str">
        <f>Raw_Data!F2656</f>
        <v>Ritu Ghosh</v>
      </c>
      <c r="G2656" s="14">
        <f>DATE(VALUE(RIGHT(Raw_Data!G2656,4)),VALUE(MID(Raw_Data!G2656,4,2)),VALUE(LEFT(Raw_Data!G2656,2)))</f>
        <v>46267</v>
      </c>
      <c r="H2656" s="13" t="str">
        <f t="shared" si="164"/>
        <v>Sep-2026</v>
      </c>
      <c r="I2656" s="13" t="str">
        <f t="shared" si="165"/>
        <v>Wed</v>
      </c>
      <c r="J2656" s="13" t="str">
        <f>Raw_Data!H2656</f>
        <v>Leave</v>
      </c>
      <c r="K2656" s="15" t="str">
        <f>IF(Raw_Data!I2656="","",TIMEVALUE(Raw_Data!I2656))</f>
        <v/>
      </c>
      <c r="L2656" s="15" t="str">
        <f>IF(Raw_Data!J2656="","",TIMEVALUE(Raw_Data!J2656))</f>
        <v/>
      </c>
      <c r="M2656" s="13">
        <f>Raw_Data!K2656</f>
        <v>0</v>
      </c>
      <c r="N2656" s="13">
        <f>Raw_Data!L2656</f>
        <v>0</v>
      </c>
      <c r="O2656" s="13">
        <f>Raw_Data!M2656</f>
        <v>0</v>
      </c>
      <c r="P2656" s="13">
        <f t="shared" si="166"/>
        <v>0</v>
      </c>
      <c r="Q2656" s="13">
        <f>Raw_Data!O2656</f>
        <v>0</v>
      </c>
      <c r="R2656" s="16">
        <f t="shared" si="167"/>
        <v>0</v>
      </c>
      <c r="S2656" s="16">
        <f>Raw_Data!Q2656</f>
        <v>0</v>
      </c>
      <c r="T2656" s="17">
        <f>Raw_Data!R2656</f>
        <v>0</v>
      </c>
      <c r="U2656" s="13" t="str">
        <f>Raw_Data!S2656</f>
        <v>Low</v>
      </c>
      <c r="V2656" s="13" t="str">
        <f>Raw_Data!T2656</f>
        <v>Closed</v>
      </c>
    </row>
    <row r="2657" spans="1:22" x14ac:dyDescent="0.3">
      <c r="A2657" s="13" t="str">
        <f>Raw_Data!A2657</f>
        <v>EMP016</v>
      </c>
      <c r="B2657" s="13" t="str">
        <f>Raw_Data!B2657</f>
        <v>Pooja Saha</v>
      </c>
      <c r="C2657" s="13" t="str">
        <f>Raw_Data!C2657</f>
        <v>Operations</v>
      </c>
      <c r="D2657" s="13" t="str">
        <f>Raw_Data!D2657</f>
        <v>Process Executive</v>
      </c>
      <c r="E2657" s="13" t="str">
        <f>Raw_Data!E2657</f>
        <v>Durgapur</v>
      </c>
      <c r="F2657" s="13" t="str">
        <f>Raw_Data!F2657</f>
        <v>Amit Roy</v>
      </c>
      <c r="G2657" s="14">
        <f>DATE(VALUE(RIGHT(Raw_Data!G2657,4)),VALUE(MID(Raw_Data!G2657,4,2)),VALUE(LEFT(Raw_Data!G2657,2)))</f>
        <v>46267</v>
      </c>
      <c r="H2657" s="13" t="str">
        <f t="shared" si="164"/>
        <v>Sep-2026</v>
      </c>
      <c r="I2657" s="13" t="str">
        <f t="shared" si="165"/>
        <v>Wed</v>
      </c>
      <c r="J2657" s="13" t="str">
        <f>Raw_Data!H2657</f>
        <v>Present</v>
      </c>
      <c r="K2657" s="15">
        <f>IF(Raw_Data!I2657="","",TIMEVALUE(Raw_Data!I2657))</f>
        <v>0.38541666666666669</v>
      </c>
      <c r="L2657" s="15">
        <f>IF(Raw_Data!J2657="","",TIMEVALUE(Raw_Data!J2657))</f>
        <v>0.7055555555555556</v>
      </c>
      <c r="M2657" s="13">
        <f>Raw_Data!K2657</f>
        <v>7.69</v>
      </c>
      <c r="N2657" s="13">
        <f>Raw_Data!L2657</f>
        <v>21</v>
      </c>
      <c r="O2657" s="13">
        <f>Raw_Data!M2657</f>
        <v>17</v>
      </c>
      <c r="P2657" s="13">
        <f t="shared" si="166"/>
        <v>4</v>
      </c>
      <c r="Q2657" s="13">
        <f>Raw_Data!O2657</f>
        <v>21</v>
      </c>
      <c r="R2657" s="16">
        <f t="shared" si="167"/>
        <v>80.952380952380949</v>
      </c>
      <c r="S2657" s="16">
        <f>Raw_Data!Q2657</f>
        <v>81</v>
      </c>
      <c r="T2657" s="17">
        <f>Raw_Data!R2657</f>
        <v>0</v>
      </c>
      <c r="U2657" s="13" t="str">
        <f>Raw_Data!S2657</f>
        <v>Medium</v>
      </c>
      <c r="V2657" s="13" t="str">
        <f>Raw_Data!T2657</f>
        <v>Pending</v>
      </c>
    </row>
    <row r="2658" spans="1:22" x14ac:dyDescent="0.3">
      <c r="A2658" s="13" t="str">
        <f>Raw_Data!A2658</f>
        <v>EMP017</v>
      </c>
      <c r="B2658" s="13" t="str">
        <f>Raw_Data!B2658</f>
        <v>Abhishek Paul</v>
      </c>
      <c r="C2658" s="13" t="str">
        <f>Raw_Data!C2658</f>
        <v>Operations</v>
      </c>
      <c r="D2658" s="13" t="str">
        <f>Raw_Data!D2658</f>
        <v>Process Executive</v>
      </c>
      <c r="E2658" s="13" t="str">
        <f>Raw_Data!E2658</f>
        <v>Durgapur</v>
      </c>
      <c r="F2658" s="13" t="str">
        <f>Raw_Data!F2658</f>
        <v>Amit Roy</v>
      </c>
      <c r="G2658" s="14">
        <f>DATE(VALUE(RIGHT(Raw_Data!G2658,4)),VALUE(MID(Raw_Data!G2658,4,2)),VALUE(LEFT(Raw_Data!G2658,2)))</f>
        <v>46267</v>
      </c>
      <c r="H2658" s="13" t="str">
        <f t="shared" si="164"/>
        <v>Sep-2026</v>
      </c>
      <c r="I2658" s="13" t="str">
        <f t="shared" si="165"/>
        <v>Wed</v>
      </c>
      <c r="J2658" s="13" t="str">
        <f>Raw_Data!H2658</f>
        <v>Present</v>
      </c>
      <c r="K2658" s="15">
        <f>IF(Raw_Data!I2658="","",TIMEVALUE(Raw_Data!I2658))</f>
        <v>0.37569444444444444</v>
      </c>
      <c r="L2658" s="15">
        <f>IF(Raw_Data!J2658="","",TIMEVALUE(Raw_Data!J2658))</f>
        <v>0.70138888888888884</v>
      </c>
      <c r="M2658" s="13">
        <f>Raw_Data!K2658</f>
        <v>7.82</v>
      </c>
      <c r="N2658" s="13">
        <f>Raw_Data!L2658</f>
        <v>28</v>
      </c>
      <c r="O2658" s="13">
        <f>Raw_Data!M2658</f>
        <v>25</v>
      </c>
      <c r="P2658" s="13">
        <f t="shared" si="166"/>
        <v>3</v>
      </c>
      <c r="Q2658" s="13">
        <f>Raw_Data!O2658</f>
        <v>28</v>
      </c>
      <c r="R2658" s="16">
        <f t="shared" si="167"/>
        <v>89.285714285714292</v>
      </c>
      <c r="S2658" s="16">
        <f>Raw_Data!Q2658</f>
        <v>89.3</v>
      </c>
      <c r="T2658" s="17">
        <f>Raw_Data!R2658</f>
        <v>0</v>
      </c>
      <c r="U2658" s="13" t="str">
        <f>Raw_Data!S2658</f>
        <v>Medium</v>
      </c>
      <c r="V2658" s="13" t="str">
        <f>Raw_Data!T2658</f>
        <v>In Progress</v>
      </c>
    </row>
    <row r="2659" spans="1:22" x14ac:dyDescent="0.3">
      <c r="A2659" s="13" t="str">
        <f>Raw_Data!A2659</f>
        <v>EMP018</v>
      </c>
      <c r="B2659" s="13" t="str">
        <f>Raw_Data!B2659</f>
        <v>Nandini Ghosh</v>
      </c>
      <c r="C2659" s="13" t="str">
        <f>Raw_Data!C2659</f>
        <v>Finance</v>
      </c>
      <c r="D2659" s="13" t="str">
        <f>Raw_Data!D2659</f>
        <v>Finance Executive</v>
      </c>
      <c r="E2659" s="13" t="str">
        <f>Raw_Data!E2659</f>
        <v>Durgapur</v>
      </c>
      <c r="F2659" s="13" t="str">
        <f>Raw_Data!F2659</f>
        <v>Neha Sen</v>
      </c>
      <c r="G2659" s="14">
        <f>DATE(VALUE(RIGHT(Raw_Data!G2659,4)),VALUE(MID(Raw_Data!G2659,4,2)),VALUE(LEFT(Raw_Data!G2659,2)))</f>
        <v>46267</v>
      </c>
      <c r="H2659" s="13" t="str">
        <f t="shared" si="164"/>
        <v>Sep-2026</v>
      </c>
      <c r="I2659" s="13" t="str">
        <f t="shared" si="165"/>
        <v>Wed</v>
      </c>
      <c r="J2659" s="13" t="str">
        <f>Raw_Data!H2659</f>
        <v>Present</v>
      </c>
      <c r="K2659" s="15">
        <f>IF(Raw_Data!I2659="","",TIMEVALUE(Raw_Data!I2659))</f>
        <v>0.37638888888888888</v>
      </c>
      <c r="L2659" s="15">
        <f>IF(Raw_Data!J2659="","",TIMEVALUE(Raw_Data!J2659))</f>
        <v>0.72291666666666665</v>
      </c>
      <c r="M2659" s="13">
        <f>Raw_Data!K2659</f>
        <v>8.32</v>
      </c>
      <c r="N2659" s="13">
        <f>Raw_Data!L2659</f>
        <v>17</v>
      </c>
      <c r="O2659" s="13">
        <f>Raw_Data!M2659</f>
        <v>13</v>
      </c>
      <c r="P2659" s="13">
        <f t="shared" si="166"/>
        <v>4</v>
      </c>
      <c r="Q2659" s="13">
        <f>Raw_Data!O2659</f>
        <v>17</v>
      </c>
      <c r="R2659" s="16">
        <f t="shared" si="167"/>
        <v>76.470588235294116</v>
      </c>
      <c r="S2659" s="16">
        <f>Raw_Data!Q2659</f>
        <v>76.5</v>
      </c>
      <c r="T2659" s="17">
        <f>Raw_Data!R2659</f>
        <v>0.32</v>
      </c>
      <c r="U2659" s="13" t="str">
        <f>Raw_Data!S2659</f>
        <v>Critical</v>
      </c>
      <c r="V2659" s="13" t="str">
        <f>Raw_Data!T2659</f>
        <v>Pending</v>
      </c>
    </row>
    <row r="2660" spans="1:22" x14ac:dyDescent="0.3">
      <c r="A2660" s="13" t="str">
        <f>Raw_Data!A2660</f>
        <v>EMP019</v>
      </c>
      <c r="B2660" s="13" t="str">
        <f>Raw_Data!B2660</f>
        <v>Manish Kumar</v>
      </c>
      <c r="C2660" s="13" t="str">
        <f>Raw_Data!C2660</f>
        <v>Sales</v>
      </c>
      <c r="D2660" s="13" t="str">
        <f>Raw_Data!D2660</f>
        <v>Sales Executive</v>
      </c>
      <c r="E2660" s="13" t="str">
        <f>Raw_Data!E2660</f>
        <v>Durgapur</v>
      </c>
      <c r="F2660" s="13" t="str">
        <f>Raw_Data!F2660</f>
        <v>Sourav Das</v>
      </c>
      <c r="G2660" s="14">
        <f>DATE(VALUE(RIGHT(Raw_Data!G2660,4)),VALUE(MID(Raw_Data!G2660,4,2)),VALUE(LEFT(Raw_Data!G2660,2)))</f>
        <v>46267</v>
      </c>
      <c r="H2660" s="13" t="str">
        <f t="shared" si="164"/>
        <v>Sep-2026</v>
      </c>
      <c r="I2660" s="13" t="str">
        <f t="shared" si="165"/>
        <v>Wed</v>
      </c>
      <c r="J2660" s="13" t="str">
        <f>Raw_Data!H2660</f>
        <v>Present</v>
      </c>
      <c r="K2660" s="15">
        <f>IF(Raw_Data!I2660="","",TIMEVALUE(Raw_Data!I2660))</f>
        <v>0.38472222222222224</v>
      </c>
      <c r="L2660" s="15">
        <f>IF(Raw_Data!J2660="","",TIMEVALUE(Raw_Data!J2660))</f>
        <v>0.70972222222222225</v>
      </c>
      <c r="M2660" s="13">
        <f>Raw_Data!K2660</f>
        <v>7.81</v>
      </c>
      <c r="N2660" s="13">
        <f>Raw_Data!L2660</f>
        <v>20</v>
      </c>
      <c r="O2660" s="13">
        <f>Raw_Data!M2660</f>
        <v>16</v>
      </c>
      <c r="P2660" s="13">
        <f t="shared" si="166"/>
        <v>4</v>
      </c>
      <c r="Q2660" s="13">
        <f>Raw_Data!O2660</f>
        <v>20</v>
      </c>
      <c r="R2660" s="16">
        <f t="shared" si="167"/>
        <v>80</v>
      </c>
      <c r="S2660" s="16">
        <f>Raw_Data!Q2660</f>
        <v>80</v>
      </c>
      <c r="T2660" s="17">
        <f>Raw_Data!R2660</f>
        <v>0</v>
      </c>
      <c r="U2660" s="13" t="str">
        <f>Raw_Data!S2660</f>
        <v>High</v>
      </c>
      <c r="V2660" s="13" t="str">
        <f>Raw_Data!T2660</f>
        <v>Pending</v>
      </c>
    </row>
    <row r="2661" spans="1:22" x14ac:dyDescent="0.3">
      <c r="A2661" s="13" t="str">
        <f>Raw_Data!A2661</f>
        <v>EMP020</v>
      </c>
      <c r="B2661" s="13" t="str">
        <f>Raw_Data!B2661</f>
        <v>Riya Chatterjee</v>
      </c>
      <c r="C2661" s="13" t="str">
        <f>Raw_Data!C2661</f>
        <v>Customer Support</v>
      </c>
      <c r="D2661" s="13" t="str">
        <f>Raw_Data!D2661</f>
        <v>Support Executive</v>
      </c>
      <c r="E2661" s="13" t="str">
        <f>Raw_Data!E2661</f>
        <v>Durgapur</v>
      </c>
      <c r="F2661" s="13" t="str">
        <f>Raw_Data!F2661</f>
        <v>Ritu Ghosh</v>
      </c>
      <c r="G2661" s="14">
        <f>DATE(VALUE(RIGHT(Raw_Data!G2661,4)),VALUE(MID(Raw_Data!G2661,4,2)),VALUE(LEFT(Raw_Data!G2661,2)))</f>
        <v>46267</v>
      </c>
      <c r="H2661" s="13" t="str">
        <f t="shared" si="164"/>
        <v>Sep-2026</v>
      </c>
      <c r="I2661" s="13" t="str">
        <f t="shared" si="165"/>
        <v>Wed</v>
      </c>
      <c r="J2661" s="13" t="str">
        <f>Raw_Data!H2661</f>
        <v>Present</v>
      </c>
      <c r="K2661" s="15">
        <f>IF(Raw_Data!I2661="","",TIMEVALUE(Raw_Data!I2661))</f>
        <v>0.38333333333333336</v>
      </c>
      <c r="L2661" s="15">
        <f>IF(Raw_Data!J2661="","",TIMEVALUE(Raw_Data!J2661))</f>
        <v>0.76944444444444449</v>
      </c>
      <c r="M2661" s="13">
        <f>Raw_Data!K2661</f>
        <v>9.27</v>
      </c>
      <c r="N2661" s="13">
        <f>Raw_Data!L2661</f>
        <v>18</v>
      </c>
      <c r="O2661" s="13">
        <f>Raw_Data!M2661</f>
        <v>18</v>
      </c>
      <c r="P2661" s="13">
        <f t="shared" si="166"/>
        <v>0</v>
      </c>
      <c r="Q2661" s="13">
        <f>Raw_Data!O2661</f>
        <v>18</v>
      </c>
      <c r="R2661" s="16">
        <f t="shared" si="167"/>
        <v>100</v>
      </c>
      <c r="S2661" s="16">
        <f>Raw_Data!Q2661</f>
        <v>100</v>
      </c>
      <c r="T2661" s="17">
        <f>Raw_Data!R2661</f>
        <v>1.27</v>
      </c>
      <c r="U2661" s="13" t="str">
        <f>Raw_Data!S2661</f>
        <v>Low</v>
      </c>
      <c r="V2661" s="13" t="str">
        <f>Raw_Data!T2661</f>
        <v>Closed</v>
      </c>
    </row>
    <row r="2662" spans="1:22" x14ac:dyDescent="0.3">
      <c r="A2662" s="13" t="str">
        <f>Raw_Data!A2662</f>
        <v>EMP001</v>
      </c>
      <c r="B2662" s="13" t="str">
        <f>Raw_Data!B2662</f>
        <v>Aarav Sharma</v>
      </c>
      <c r="C2662" s="13" t="str">
        <f>Raw_Data!C2662</f>
        <v>Operations</v>
      </c>
      <c r="D2662" s="13" t="str">
        <f>Raw_Data!D2662</f>
        <v>MIS Executive</v>
      </c>
      <c r="E2662" s="13" t="str">
        <f>Raw_Data!E2662</f>
        <v>Kolkata</v>
      </c>
      <c r="F2662" s="13" t="str">
        <f>Raw_Data!F2662</f>
        <v>Amit Roy</v>
      </c>
      <c r="G2662" s="14">
        <f>DATE(VALUE(RIGHT(Raw_Data!G2662,4)),VALUE(MID(Raw_Data!G2662,4,2)),VALUE(LEFT(Raw_Data!G2662,2)))</f>
        <v>46268</v>
      </c>
      <c r="H2662" s="13" t="str">
        <f t="shared" si="164"/>
        <v>Sep-2026</v>
      </c>
      <c r="I2662" s="13" t="str">
        <f t="shared" si="165"/>
        <v>Thu</v>
      </c>
      <c r="J2662" s="13" t="str">
        <f>Raw_Data!H2662</f>
        <v>Present</v>
      </c>
      <c r="K2662" s="15">
        <f>IF(Raw_Data!I2662="","",TIMEVALUE(Raw_Data!I2662))</f>
        <v>0.42638888888888887</v>
      </c>
      <c r="L2662" s="15">
        <f>IF(Raw_Data!J2662="","",TIMEVALUE(Raw_Data!J2662))</f>
        <v>0.74583333333333335</v>
      </c>
      <c r="M2662" s="13">
        <f>Raw_Data!K2662</f>
        <v>7.67</v>
      </c>
      <c r="N2662" s="13">
        <f>Raw_Data!L2662</f>
        <v>9</v>
      </c>
      <c r="O2662" s="13">
        <f>Raw_Data!M2662</f>
        <v>9</v>
      </c>
      <c r="P2662" s="13">
        <f t="shared" si="166"/>
        <v>0</v>
      </c>
      <c r="Q2662" s="13">
        <f>Raw_Data!O2662</f>
        <v>9</v>
      </c>
      <c r="R2662" s="16">
        <f t="shared" si="167"/>
        <v>100</v>
      </c>
      <c r="S2662" s="16">
        <f>Raw_Data!Q2662</f>
        <v>100</v>
      </c>
      <c r="T2662" s="17">
        <f>Raw_Data!R2662</f>
        <v>0</v>
      </c>
      <c r="U2662" s="13" t="str">
        <f>Raw_Data!S2662</f>
        <v>Low</v>
      </c>
      <c r="V2662" s="13" t="str">
        <f>Raw_Data!T2662</f>
        <v>Closed</v>
      </c>
    </row>
    <row r="2663" spans="1:22" x14ac:dyDescent="0.3">
      <c r="A2663" s="13" t="str">
        <f>Raw_Data!A2663</f>
        <v>EMP002</v>
      </c>
      <c r="B2663" s="13" t="str">
        <f>Raw_Data!B2663</f>
        <v>Priya Singh</v>
      </c>
      <c r="C2663" s="13" t="str">
        <f>Raw_Data!C2663</f>
        <v>Operations</v>
      </c>
      <c r="D2663" s="13" t="str">
        <f>Raw_Data!D2663</f>
        <v>Process Executive</v>
      </c>
      <c r="E2663" s="13" t="str">
        <f>Raw_Data!E2663</f>
        <v>Kolkata</v>
      </c>
      <c r="F2663" s="13" t="str">
        <f>Raw_Data!F2663</f>
        <v>Amit Roy</v>
      </c>
      <c r="G2663" s="14">
        <f>DATE(VALUE(RIGHT(Raw_Data!G2663,4)),VALUE(MID(Raw_Data!G2663,4,2)),VALUE(LEFT(Raw_Data!G2663,2)))</f>
        <v>46268</v>
      </c>
      <c r="H2663" s="13" t="str">
        <f t="shared" si="164"/>
        <v>Sep-2026</v>
      </c>
      <c r="I2663" s="13" t="str">
        <f t="shared" si="165"/>
        <v>Thu</v>
      </c>
      <c r="J2663" s="13" t="str">
        <f>Raw_Data!H2663</f>
        <v>Present</v>
      </c>
      <c r="K2663" s="15">
        <f>IF(Raw_Data!I2663="","",TIMEVALUE(Raw_Data!I2663))</f>
        <v>0.38680555555555557</v>
      </c>
      <c r="L2663" s="15">
        <f>IF(Raw_Data!J2663="","",TIMEVALUE(Raw_Data!J2663))</f>
        <v>0.71666666666666667</v>
      </c>
      <c r="M2663" s="13">
        <f>Raw_Data!K2663</f>
        <v>7.93</v>
      </c>
      <c r="N2663" s="13">
        <f>Raw_Data!L2663</f>
        <v>19</v>
      </c>
      <c r="O2663" s="13">
        <f>Raw_Data!M2663</f>
        <v>14</v>
      </c>
      <c r="P2663" s="13">
        <f t="shared" si="166"/>
        <v>5</v>
      </c>
      <c r="Q2663" s="13">
        <f>Raw_Data!O2663</f>
        <v>19</v>
      </c>
      <c r="R2663" s="16">
        <f t="shared" si="167"/>
        <v>73.68421052631578</v>
      </c>
      <c r="S2663" s="16">
        <f>Raw_Data!Q2663</f>
        <v>73.7</v>
      </c>
      <c r="T2663" s="17">
        <f>Raw_Data!R2663</f>
        <v>0</v>
      </c>
      <c r="U2663" s="13" t="str">
        <f>Raw_Data!S2663</f>
        <v>High</v>
      </c>
      <c r="V2663" s="13" t="str">
        <f>Raw_Data!T2663</f>
        <v>Pending</v>
      </c>
    </row>
    <row r="2664" spans="1:22" x14ac:dyDescent="0.3">
      <c r="A2664" s="13" t="str">
        <f>Raw_Data!A2664</f>
        <v>EMP003</v>
      </c>
      <c r="B2664" s="13" t="str">
        <f>Raw_Data!B2664</f>
        <v>Rahul Verma</v>
      </c>
      <c r="C2664" s="13" t="str">
        <f>Raw_Data!C2664</f>
        <v>Operations</v>
      </c>
      <c r="D2664" s="13" t="str">
        <f>Raw_Data!D2664</f>
        <v>Process Executive</v>
      </c>
      <c r="E2664" s="13" t="str">
        <f>Raw_Data!E2664</f>
        <v>Kolkata</v>
      </c>
      <c r="F2664" s="13" t="str">
        <f>Raw_Data!F2664</f>
        <v>Amit Roy</v>
      </c>
      <c r="G2664" s="14">
        <f>DATE(VALUE(RIGHT(Raw_Data!G2664,4)),VALUE(MID(Raw_Data!G2664,4,2)),VALUE(LEFT(Raw_Data!G2664,2)))</f>
        <v>46268</v>
      </c>
      <c r="H2664" s="13" t="str">
        <f t="shared" si="164"/>
        <v>Sep-2026</v>
      </c>
      <c r="I2664" s="13" t="str">
        <f t="shared" si="165"/>
        <v>Thu</v>
      </c>
      <c r="J2664" s="13" t="str">
        <f>Raw_Data!H2664</f>
        <v>Present</v>
      </c>
      <c r="K2664" s="15">
        <f>IF(Raw_Data!I2664="","",TIMEVALUE(Raw_Data!I2664))</f>
        <v>0.38333333333333336</v>
      </c>
      <c r="L2664" s="15">
        <f>IF(Raw_Data!J2664="","",TIMEVALUE(Raw_Data!J2664))</f>
        <v>0.77500000000000002</v>
      </c>
      <c r="M2664" s="13">
        <f>Raw_Data!K2664</f>
        <v>9.4</v>
      </c>
      <c r="N2664" s="13">
        <f>Raw_Data!L2664</f>
        <v>19</v>
      </c>
      <c r="O2664" s="13">
        <f>Raw_Data!M2664</f>
        <v>13</v>
      </c>
      <c r="P2664" s="13">
        <f t="shared" si="166"/>
        <v>6</v>
      </c>
      <c r="Q2664" s="13">
        <f>Raw_Data!O2664</f>
        <v>19</v>
      </c>
      <c r="R2664" s="16">
        <f t="shared" si="167"/>
        <v>68.421052631578945</v>
      </c>
      <c r="S2664" s="16">
        <f>Raw_Data!Q2664</f>
        <v>68.400000000000006</v>
      </c>
      <c r="T2664" s="17">
        <f>Raw_Data!R2664</f>
        <v>1.4</v>
      </c>
      <c r="U2664" s="13" t="str">
        <f>Raw_Data!S2664</f>
        <v>High</v>
      </c>
      <c r="V2664" s="13" t="str">
        <f>Raw_Data!T2664</f>
        <v>Pending</v>
      </c>
    </row>
    <row r="2665" spans="1:22" x14ac:dyDescent="0.3">
      <c r="A2665" s="13" t="str">
        <f>Raw_Data!A2665</f>
        <v>EMP004</v>
      </c>
      <c r="B2665" s="13" t="str">
        <f>Raw_Data!B2665</f>
        <v>Sneha Das</v>
      </c>
      <c r="C2665" s="13" t="str">
        <f>Raw_Data!C2665</f>
        <v>Operations</v>
      </c>
      <c r="D2665" s="13" t="str">
        <f>Raw_Data!D2665</f>
        <v>Senior Executive</v>
      </c>
      <c r="E2665" s="13" t="str">
        <f>Raw_Data!E2665</f>
        <v>Kolkata</v>
      </c>
      <c r="F2665" s="13" t="str">
        <f>Raw_Data!F2665</f>
        <v>Amit Roy</v>
      </c>
      <c r="G2665" s="14">
        <f>DATE(VALUE(RIGHT(Raw_Data!G2665,4)),VALUE(MID(Raw_Data!G2665,4,2)),VALUE(LEFT(Raw_Data!G2665,2)))</f>
        <v>46268</v>
      </c>
      <c r="H2665" s="13" t="str">
        <f t="shared" si="164"/>
        <v>Sep-2026</v>
      </c>
      <c r="I2665" s="13" t="str">
        <f t="shared" si="165"/>
        <v>Thu</v>
      </c>
      <c r="J2665" s="13" t="str">
        <f>Raw_Data!H2665</f>
        <v>Late</v>
      </c>
      <c r="K2665" s="15">
        <f>IF(Raw_Data!I2665="","",TIMEVALUE(Raw_Data!I2665))</f>
        <v>0.45902777777777776</v>
      </c>
      <c r="L2665" s="15">
        <f>IF(Raw_Data!J2665="","",TIMEVALUE(Raw_Data!J2665))</f>
        <v>0.79791666666666672</v>
      </c>
      <c r="M2665" s="13">
        <f>Raw_Data!K2665</f>
        <v>8.14</v>
      </c>
      <c r="N2665" s="13">
        <f>Raw_Data!L2665</f>
        <v>22</v>
      </c>
      <c r="O2665" s="13">
        <f>Raw_Data!M2665</f>
        <v>19</v>
      </c>
      <c r="P2665" s="13">
        <f t="shared" si="166"/>
        <v>3</v>
      </c>
      <c r="Q2665" s="13">
        <f>Raw_Data!O2665</f>
        <v>22</v>
      </c>
      <c r="R2665" s="16">
        <f t="shared" si="167"/>
        <v>86.36363636363636</v>
      </c>
      <c r="S2665" s="16">
        <f>Raw_Data!Q2665</f>
        <v>86.4</v>
      </c>
      <c r="T2665" s="17">
        <f>Raw_Data!R2665</f>
        <v>0.14000000000000001</v>
      </c>
      <c r="U2665" s="13" t="str">
        <f>Raw_Data!S2665</f>
        <v>Low</v>
      </c>
      <c r="V2665" s="13" t="str">
        <f>Raw_Data!T2665</f>
        <v>In Progress</v>
      </c>
    </row>
    <row r="2666" spans="1:22" x14ac:dyDescent="0.3">
      <c r="A2666" s="13" t="str">
        <f>Raw_Data!A2666</f>
        <v>EMP005</v>
      </c>
      <c r="B2666" s="13" t="str">
        <f>Raw_Data!B2666</f>
        <v>Vikram Patel</v>
      </c>
      <c r="C2666" s="13" t="str">
        <f>Raw_Data!C2666</f>
        <v>Operations</v>
      </c>
      <c r="D2666" s="13" t="str">
        <f>Raw_Data!D2666</f>
        <v>Process Executive</v>
      </c>
      <c r="E2666" s="13" t="str">
        <f>Raw_Data!E2666</f>
        <v>Kolkata</v>
      </c>
      <c r="F2666" s="13" t="str">
        <f>Raw_Data!F2666</f>
        <v>Amit Roy</v>
      </c>
      <c r="G2666" s="14">
        <f>DATE(VALUE(RIGHT(Raw_Data!G2666,4)),VALUE(MID(Raw_Data!G2666,4,2)),VALUE(LEFT(Raw_Data!G2666,2)))</f>
        <v>46268</v>
      </c>
      <c r="H2666" s="13" t="str">
        <f t="shared" si="164"/>
        <v>Sep-2026</v>
      </c>
      <c r="I2666" s="13" t="str">
        <f t="shared" si="165"/>
        <v>Thu</v>
      </c>
      <c r="J2666" s="13" t="str">
        <f>Raw_Data!H2666</f>
        <v>Present</v>
      </c>
      <c r="K2666" s="15">
        <f>IF(Raw_Data!I2666="","",TIMEVALUE(Raw_Data!I2666))</f>
        <v>0.4201388888888889</v>
      </c>
      <c r="L2666" s="15">
        <f>IF(Raw_Data!J2666="","",TIMEVALUE(Raw_Data!J2666))</f>
        <v>0.74027777777777781</v>
      </c>
      <c r="M2666" s="13">
        <f>Raw_Data!K2666</f>
        <v>7.69</v>
      </c>
      <c r="N2666" s="13">
        <f>Raw_Data!L2666</f>
        <v>27</v>
      </c>
      <c r="O2666" s="13">
        <f>Raw_Data!M2666</f>
        <v>24</v>
      </c>
      <c r="P2666" s="13">
        <f t="shared" si="166"/>
        <v>3</v>
      </c>
      <c r="Q2666" s="13">
        <f>Raw_Data!O2666</f>
        <v>27</v>
      </c>
      <c r="R2666" s="16">
        <f t="shared" si="167"/>
        <v>88.888888888888886</v>
      </c>
      <c r="S2666" s="16">
        <f>Raw_Data!Q2666</f>
        <v>88.9</v>
      </c>
      <c r="T2666" s="17">
        <f>Raw_Data!R2666</f>
        <v>0</v>
      </c>
      <c r="U2666" s="13" t="str">
        <f>Raw_Data!S2666</f>
        <v>Medium</v>
      </c>
      <c r="V2666" s="13" t="str">
        <f>Raw_Data!T2666</f>
        <v>In Progress</v>
      </c>
    </row>
    <row r="2667" spans="1:22" x14ac:dyDescent="0.3">
      <c r="A2667" s="13" t="str">
        <f>Raw_Data!A2667</f>
        <v>EMP006</v>
      </c>
      <c r="B2667" s="13" t="str">
        <f>Raw_Data!B2667</f>
        <v>Ananya Gupta</v>
      </c>
      <c r="C2667" s="13" t="str">
        <f>Raw_Data!C2667</f>
        <v>Finance</v>
      </c>
      <c r="D2667" s="13" t="str">
        <f>Raw_Data!D2667</f>
        <v>Finance Executive</v>
      </c>
      <c r="E2667" s="13" t="str">
        <f>Raw_Data!E2667</f>
        <v>Kolkata</v>
      </c>
      <c r="F2667" s="13" t="str">
        <f>Raw_Data!F2667</f>
        <v>Neha Sen</v>
      </c>
      <c r="G2667" s="14">
        <f>DATE(VALUE(RIGHT(Raw_Data!G2667,4)),VALUE(MID(Raw_Data!G2667,4,2)),VALUE(LEFT(Raw_Data!G2667,2)))</f>
        <v>46268</v>
      </c>
      <c r="H2667" s="13" t="str">
        <f t="shared" si="164"/>
        <v>Sep-2026</v>
      </c>
      <c r="I2667" s="13" t="str">
        <f t="shared" si="165"/>
        <v>Thu</v>
      </c>
      <c r="J2667" s="13" t="str">
        <f>Raw_Data!H2667</f>
        <v>Present</v>
      </c>
      <c r="K2667" s="15">
        <f>IF(Raw_Data!I2667="","",TIMEVALUE(Raw_Data!I2667))</f>
        <v>0.37708333333333333</v>
      </c>
      <c r="L2667" s="15">
        <f>IF(Raw_Data!J2667="","",TIMEVALUE(Raw_Data!J2667))</f>
        <v>0.68125000000000002</v>
      </c>
      <c r="M2667" s="13">
        <f>Raw_Data!K2667</f>
        <v>7.3</v>
      </c>
      <c r="N2667" s="13">
        <f>Raw_Data!L2667</f>
        <v>24</v>
      </c>
      <c r="O2667" s="13">
        <f>Raw_Data!M2667</f>
        <v>22</v>
      </c>
      <c r="P2667" s="13">
        <f t="shared" si="166"/>
        <v>2</v>
      </c>
      <c r="Q2667" s="13">
        <f>Raw_Data!O2667</f>
        <v>24</v>
      </c>
      <c r="R2667" s="16">
        <f t="shared" si="167"/>
        <v>91.666666666666657</v>
      </c>
      <c r="S2667" s="16">
        <f>Raw_Data!Q2667</f>
        <v>91.7</v>
      </c>
      <c r="T2667" s="17">
        <f>Raw_Data!R2667</f>
        <v>0</v>
      </c>
      <c r="U2667" s="13" t="str">
        <f>Raw_Data!S2667</f>
        <v>Low</v>
      </c>
      <c r="V2667" s="13" t="str">
        <f>Raw_Data!T2667</f>
        <v>In Progress</v>
      </c>
    </row>
    <row r="2668" spans="1:22" x14ac:dyDescent="0.3">
      <c r="A2668" s="13" t="str">
        <f>Raw_Data!A2668</f>
        <v>EMP007</v>
      </c>
      <c r="B2668" s="13" t="str">
        <f>Raw_Data!B2668</f>
        <v>Rohan Mehta</v>
      </c>
      <c r="C2668" s="13" t="str">
        <f>Raw_Data!C2668</f>
        <v>Finance</v>
      </c>
      <c r="D2668" s="13" t="str">
        <f>Raw_Data!D2668</f>
        <v>Accounts Executive</v>
      </c>
      <c r="E2668" s="13" t="str">
        <f>Raw_Data!E2668</f>
        <v>Kolkata</v>
      </c>
      <c r="F2668" s="13" t="str">
        <f>Raw_Data!F2668</f>
        <v>Neha Sen</v>
      </c>
      <c r="G2668" s="14">
        <f>DATE(VALUE(RIGHT(Raw_Data!G2668,4)),VALUE(MID(Raw_Data!G2668,4,2)),VALUE(LEFT(Raw_Data!G2668,2)))</f>
        <v>46268</v>
      </c>
      <c r="H2668" s="13" t="str">
        <f t="shared" si="164"/>
        <v>Sep-2026</v>
      </c>
      <c r="I2668" s="13" t="str">
        <f t="shared" si="165"/>
        <v>Thu</v>
      </c>
      <c r="J2668" s="13" t="str">
        <f>Raw_Data!H2668</f>
        <v>Present</v>
      </c>
      <c r="K2668" s="15">
        <f>IF(Raw_Data!I2668="","",TIMEVALUE(Raw_Data!I2668))</f>
        <v>0.37986111111111109</v>
      </c>
      <c r="L2668" s="15">
        <f>IF(Raw_Data!J2668="","",TIMEVALUE(Raw_Data!J2668))</f>
        <v>0.68958333333333333</v>
      </c>
      <c r="M2668" s="13">
        <f>Raw_Data!K2668</f>
        <v>7.44</v>
      </c>
      <c r="N2668" s="13">
        <f>Raw_Data!L2668</f>
        <v>17</v>
      </c>
      <c r="O2668" s="13">
        <f>Raw_Data!M2668</f>
        <v>16</v>
      </c>
      <c r="P2668" s="13">
        <f t="shared" si="166"/>
        <v>1</v>
      </c>
      <c r="Q2668" s="13">
        <f>Raw_Data!O2668</f>
        <v>17</v>
      </c>
      <c r="R2668" s="16">
        <f t="shared" si="167"/>
        <v>94.117647058823522</v>
      </c>
      <c r="S2668" s="16">
        <f>Raw_Data!Q2668</f>
        <v>94.1</v>
      </c>
      <c r="T2668" s="17">
        <f>Raw_Data!R2668</f>
        <v>0</v>
      </c>
      <c r="U2668" s="13" t="str">
        <f>Raw_Data!S2668</f>
        <v>High</v>
      </c>
      <c r="V2668" s="13" t="str">
        <f>Raw_Data!T2668</f>
        <v>In Progress</v>
      </c>
    </row>
    <row r="2669" spans="1:22" x14ac:dyDescent="0.3">
      <c r="A2669" s="13" t="str">
        <f>Raw_Data!A2669</f>
        <v>EMP008</v>
      </c>
      <c r="B2669" s="13" t="str">
        <f>Raw_Data!B2669</f>
        <v>Ishita Roy</v>
      </c>
      <c r="C2669" s="13" t="str">
        <f>Raw_Data!C2669</f>
        <v>Finance</v>
      </c>
      <c r="D2669" s="13" t="str">
        <f>Raw_Data!D2669</f>
        <v>Finance Executive</v>
      </c>
      <c r="E2669" s="13" t="str">
        <f>Raw_Data!E2669</f>
        <v>Kolkata</v>
      </c>
      <c r="F2669" s="13" t="str">
        <f>Raw_Data!F2669</f>
        <v>Neha Sen</v>
      </c>
      <c r="G2669" s="14">
        <f>DATE(VALUE(RIGHT(Raw_Data!G2669,4)),VALUE(MID(Raw_Data!G2669,4,2)),VALUE(LEFT(Raw_Data!G2669,2)))</f>
        <v>46268</v>
      </c>
      <c r="H2669" s="13" t="str">
        <f t="shared" si="164"/>
        <v>Sep-2026</v>
      </c>
      <c r="I2669" s="13" t="str">
        <f t="shared" si="165"/>
        <v>Thu</v>
      </c>
      <c r="J2669" s="13" t="str">
        <f>Raw_Data!H2669</f>
        <v>Present</v>
      </c>
      <c r="K2669" s="15">
        <f>IF(Raw_Data!I2669="","",TIMEVALUE(Raw_Data!I2669))</f>
        <v>0.37777777777777777</v>
      </c>
      <c r="L2669" s="15">
        <f>IF(Raw_Data!J2669="","",TIMEVALUE(Raw_Data!J2669))</f>
        <v>0.7104166666666667</v>
      </c>
      <c r="M2669" s="13">
        <f>Raw_Data!K2669</f>
        <v>7.99</v>
      </c>
      <c r="N2669" s="13">
        <f>Raw_Data!L2669</f>
        <v>17</v>
      </c>
      <c r="O2669" s="13">
        <f>Raw_Data!M2669</f>
        <v>13</v>
      </c>
      <c r="P2669" s="13">
        <f t="shared" si="166"/>
        <v>4</v>
      </c>
      <c r="Q2669" s="13">
        <f>Raw_Data!O2669</f>
        <v>17</v>
      </c>
      <c r="R2669" s="16">
        <f t="shared" si="167"/>
        <v>76.470588235294116</v>
      </c>
      <c r="S2669" s="16">
        <f>Raw_Data!Q2669</f>
        <v>76.5</v>
      </c>
      <c r="T2669" s="17">
        <f>Raw_Data!R2669</f>
        <v>0</v>
      </c>
      <c r="U2669" s="13" t="str">
        <f>Raw_Data!S2669</f>
        <v>High</v>
      </c>
      <c r="V2669" s="13" t="str">
        <f>Raw_Data!T2669</f>
        <v>Pending</v>
      </c>
    </row>
    <row r="2670" spans="1:22" x14ac:dyDescent="0.3">
      <c r="A2670" s="13" t="str">
        <f>Raw_Data!A2670</f>
        <v>EMP009</v>
      </c>
      <c r="B2670" s="13" t="str">
        <f>Raw_Data!B2670</f>
        <v>Arjun Nair</v>
      </c>
      <c r="C2670" s="13" t="str">
        <f>Raw_Data!C2670</f>
        <v>Sales</v>
      </c>
      <c r="D2670" s="13" t="str">
        <f>Raw_Data!D2670</f>
        <v>Sales Executive</v>
      </c>
      <c r="E2670" s="13" t="str">
        <f>Raw_Data!E2670</f>
        <v>Kolkata</v>
      </c>
      <c r="F2670" s="13" t="str">
        <f>Raw_Data!F2670</f>
        <v>Sourav Das</v>
      </c>
      <c r="G2670" s="14">
        <f>DATE(VALUE(RIGHT(Raw_Data!G2670,4)),VALUE(MID(Raw_Data!G2670,4,2)),VALUE(LEFT(Raw_Data!G2670,2)))</f>
        <v>46268</v>
      </c>
      <c r="H2670" s="13" t="str">
        <f t="shared" si="164"/>
        <v>Sep-2026</v>
      </c>
      <c r="I2670" s="13" t="str">
        <f t="shared" si="165"/>
        <v>Thu</v>
      </c>
      <c r="J2670" s="13" t="str">
        <f>Raw_Data!H2670</f>
        <v>Present</v>
      </c>
      <c r="K2670" s="15">
        <f>IF(Raw_Data!I2670="","",TIMEVALUE(Raw_Data!I2670))</f>
        <v>0.37847222222222221</v>
      </c>
      <c r="L2670" s="15">
        <f>IF(Raw_Data!J2670="","",TIMEVALUE(Raw_Data!J2670))</f>
        <v>0.69513888888888886</v>
      </c>
      <c r="M2670" s="13">
        <f>Raw_Data!K2670</f>
        <v>7.6</v>
      </c>
      <c r="N2670" s="13">
        <f>Raw_Data!L2670</f>
        <v>27</v>
      </c>
      <c r="O2670" s="13">
        <f>Raw_Data!M2670</f>
        <v>22</v>
      </c>
      <c r="P2670" s="13">
        <f t="shared" si="166"/>
        <v>5</v>
      </c>
      <c r="Q2670" s="13">
        <f>Raw_Data!O2670</f>
        <v>27</v>
      </c>
      <c r="R2670" s="16">
        <f t="shared" si="167"/>
        <v>81.481481481481481</v>
      </c>
      <c r="S2670" s="16">
        <f>Raw_Data!Q2670</f>
        <v>81.5</v>
      </c>
      <c r="T2670" s="17">
        <f>Raw_Data!R2670</f>
        <v>0</v>
      </c>
      <c r="U2670" s="13" t="str">
        <f>Raw_Data!S2670</f>
        <v>Low</v>
      </c>
      <c r="V2670" s="13" t="str">
        <f>Raw_Data!T2670</f>
        <v>Pending</v>
      </c>
    </row>
    <row r="2671" spans="1:22" x14ac:dyDescent="0.3">
      <c r="A2671" s="13" t="str">
        <f>Raw_Data!A2671</f>
        <v>EMP010</v>
      </c>
      <c r="B2671" s="13" t="str">
        <f>Raw_Data!B2671</f>
        <v>Meera Kapoor</v>
      </c>
      <c r="C2671" s="13" t="str">
        <f>Raw_Data!C2671</f>
        <v>Sales</v>
      </c>
      <c r="D2671" s="13" t="str">
        <f>Raw_Data!D2671</f>
        <v>Sales Executive</v>
      </c>
      <c r="E2671" s="13" t="str">
        <f>Raw_Data!E2671</f>
        <v>Kolkata</v>
      </c>
      <c r="F2671" s="13" t="str">
        <f>Raw_Data!F2671</f>
        <v>Sourav Das</v>
      </c>
      <c r="G2671" s="14">
        <f>DATE(VALUE(RIGHT(Raw_Data!G2671,4)),VALUE(MID(Raw_Data!G2671,4,2)),VALUE(LEFT(Raw_Data!G2671,2)))</f>
        <v>46268</v>
      </c>
      <c r="H2671" s="13" t="str">
        <f t="shared" si="164"/>
        <v>Sep-2026</v>
      </c>
      <c r="I2671" s="13" t="str">
        <f t="shared" si="165"/>
        <v>Thu</v>
      </c>
      <c r="J2671" s="13" t="str">
        <f>Raw_Data!H2671</f>
        <v>Present</v>
      </c>
      <c r="K2671" s="15">
        <f>IF(Raw_Data!I2671="","",TIMEVALUE(Raw_Data!I2671))</f>
        <v>0.37638888888888888</v>
      </c>
      <c r="L2671" s="15">
        <f>IF(Raw_Data!J2671="","",TIMEVALUE(Raw_Data!J2671))</f>
        <v>0.74444444444444446</v>
      </c>
      <c r="M2671" s="13">
        <f>Raw_Data!K2671</f>
        <v>8.84</v>
      </c>
      <c r="N2671" s="13">
        <f>Raw_Data!L2671</f>
        <v>21</v>
      </c>
      <c r="O2671" s="13">
        <f>Raw_Data!M2671</f>
        <v>21</v>
      </c>
      <c r="P2671" s="13">
        <f t="shared" si="166"/>
        <v>0</v>
      </c>
      <c r="Q2671" s="13">
        <f>Raw_Data!O2671</f>
        <v>21</v>
      </c>
      <c r="R2671" s="16">
        <f t="shared" si="167"/>
        <v>100</v>
      </c>
      <c r="S2671" s="16">
        <f>Raw_Data!Q2671</f>
        <v>100</v>
      </c>
      <c r="T2671" s="17">
        <f>Raw_Data!R2671</f>
        <v>0.84</v>
      </c>
      <c r="U2671" s="13" t="str">
        <f>Raw_Data!S2671</f>
        <v>Low</v>
      </c>
      <c r="V2671" s="13" t="str">
        <f>Raw_Data!T2671</f>
        <v>Closed</v>
      </c>
    </row>
    <row r="2672" spans="1:22" x14ac:dyDescent="0.3">
      <c r="A2672" s="13" t="str">
        <f>Raw_Data!A2672</f>
        <v>EMP011</v>
      </c>
      <c r="B2672" s="13" t="str">
        <f>Raw_Data!B2672</f>
        <v>Karan Malhotra</v>
      </c>
      <c r="C2672" s="13" t="str">
        <f>Raw_Data!C2672</f>
        <v>Sales</v>
      </c>
      <c r="D2672" s="13" t="str">
        <f>Raw_Data!D2672</f>
        <v>Senior Executive</v>
      </c>
      <c r="E2672" s="13" t="str">
        <f>Raw_Data!E2672</f>
        <v>Kolkata</v>
      </c>
      <c r="F2672" s="13" t="str">
        <f>Raw_Data!F2672</f>
        <v>Sourav Das</v>
      </c>
      <c r="G2672" s="14">
        <f>DATE(VALUE(RIGHT(Raw_Data!G2672,4)),VALUE(MID(Raw_Data!G2672,4,2)),VALUE(LEFT(Raw_Data!G2672,2)))</f>
        <v>46268</v>
      </c>
      <c r="H2672" s="13" t="str">
        <f t="shared" si="164"/>
        <v>Sep-2026</v>
      </c>
      <c r="I2672" s="13" t="str">
        <f t="shared" si="165"/>
        <v>Thu</v>
      </c>
      <c r="J2672" s="13" t="str">
        <f>Raw_Data!H2672</f>
        <v>Present</v>
      </c>
      <c r="K2672" s="15">
        <f>IF(Raw_Data!I2672="","",TIMEVALUE(Raw_Data!I2672))</f>
        <v>0.37847222222222221</v>
      </c>
      <c r="L2672" s="15">
        <f>IF(Raw_Data!J2672="","",TIMEVALUE(Raw_Data!J2672))</f>
        <v>0.72222222222222221</v>
      </c>
      <c r="M2672" s="13">
        <f>Raw_Data!K2672</f>
        <v>8.25</v>
      </c>
      <c r="N2672" s="13">
        <f>Raw_Data!L2672</f>
        <v>16</v>
      </c>
      <c r="O2672" s="13">
        <f>Raw_Data!M2672</f>
        <v>14</v>
      </c>
      <c r="P2672" s="13">
        <f t="shared" si="166"/>
        <v>2</v>
      </c>
      <c r="Q2672" s="13">
        <f>Raw_Data!O2672</f>
        <v>16</v>
      </c>
      <c r="R2672" s="16">
        <f t="shared" si="167"/>
        <v>87.5</v>
      </c>
      <c r="S2672" s="16">
        <f>Raw_Data!Q2672</f>
        <v>87.5</v>
      </c>
      <c r="T2672" s="17">
        <f>Raw_Data!R2672</f>
        <v>0.25</v>
      </c>
      <c r="U2672" s="13" t="str">
        <f>Raw_Data!S2672</f>
        <v>High</v>
      </c>
      <c r="V2672" s="13" t="str">
        <f>Raw_Data!T2672</f>
        <v>In Progress</v>
      </c>
    </row>
    <row r="2673" spans="1:22" x14ac:dyDescent="0.3">
      <c r="A2673" s="13" t="str">
        <f>Raw_Data!A2673</f>
        <v>EMP012</v>
      </c>
      <c r="B2673" s="13" t="str">
        <f>Raw_Data!B2673</f>
        <v>Tanya Bose</v>
      </c>
      <c r="C2673" s="13" t="str">
        <f>Raw_Data!C2673</f>
        <v>HR</v>
      </c>
      <c r="D2673" s="13" t="str">
        <f>Raw_Data!D2673</f>
        <v>HR Executive</v>
      </c>
      <c r="E2673" s="13" t="str">
        <f>Raw_Data!E2673</f>
        <v>Kolkata</v>
      </c>
      <c r="F2673" s="13" t="str">
        <f>Raw_Data!F2673</f>
        <v>Ritu Ghosh</v>
      </c>
      <c r="G2673" s="14">
        <f>DATE(VALUE(RIGHT(Raw_Data!G2673,4)),VALUE(MID(Raw_Data!G2673,4,2)),VALUE(LEFT(Raw_Data!G2673,2)))</f>
        <v>46268</v>
      </c>
      <c r="H2673" s="13" t="str">
        <f t="shared" si="164"/>
        <v>Sep-2026</v>
      </c>
      <c r="I2673" s="13" t="str">
        <f t="shared" si="165"/>
        <v>Thu</v>
      </c>
      <c r="J2673" s="13" t="str">
        <f>Raw_Data!H2673</f>
        <v>Present</v>
      </c>
      <c r="K2673" s="15">
        <f>IF(Raw_Data!I2673="","",TIMEVALUE(Raw_Data!I2673))</f>
        <v>0.3840277777777778</v>
      </c>
      <c r="L2673" s="15">
        <f>IF(Raw_Data!J2673="","",TIMEVALUE(Raw_Data!J2673))</f>
        <v>0.75972222222222219</v>
      </c>
      <c r="M2673" s="13">
        <f>Raw_Data!K2673</f>
        <v>9.02</v>
      </c>
      <c r="N2673" s="13">
        <f>Raw_Data!L2673</f>
        <v>20</v>
      </c>
      <c r="O2673" s="13">
        <f>Raw_Data!M2673</f>
        <v>19</v>
      </c>
      <c r="P2673" s="13">
        <f t="shared" si="166"/>
        <v>1</v>
      </c>
      <c r="Q2673" s="13">
        <f>Raw_Data!O2673</f>
        <v>20</v>
      </c>
      <c r="R2673" s="16">
        <f t="shared" si="167"/>
        <v>95</v>
      </c>
      <c r="S2673" s="16">
        <f>Raw_Data!Q2673</f>
        <v>95</v>
      </c>
      <c r="T2673" s="17">
        <f>Raw_Data!R2673</f>
        <v>1.02</v>
      </c>
      <c r="U2673" s="13" t="str">
        <f>Raw_Data!S2673</f>
        <v>Low</v>
      </c>
      <c r="V2673" s="13" t="str">
        <f>Raw_Data!T2673</f>
        <v>In Progress</v>
      </c>
    </row>
    <row r="2674" spans="1:22" x14ac:dyDescent="0.3">
      <c r="A2674" s="13" t="str">
        <f>Raw_Data!A2674</f>
        <v>EMP013</v>
      </c>
      <c r="B2674" s="13" t="str">
        <f>Raw_Data!B2674</f>
        <v>Aditya Jain</v>
      </c>
      <c r="C2674" s="13" t="str">
        <f>Raw_Data!C2674</f>
        <v>Customer Support</v>
      </c>
      <c r="D2674" s="13" t="str">
        <f>Raw_Data!D2674</f>
        <v>Support Executive</v>
      </c>
      <c r="E2674" s="13" t="str">
        <f>Raw_Data!E2674</f>
        <v>Kolkata</v>
      </c>
      <c r="F2674" s="13" t="str">
        <f>Raw_Data!F2674</f>
        <v>Ritu Ghosh</v>
      </c>
      <c r="G2674" s="14">
        <f>DATE(VALUE(RIGHT(Raw_Data!G2674,4)),VALUE(MID(Raw_Data!G2674,4,2)),VALUE(LEFT(Raw_Data!G2674,2)))</f>
        <v>46268</v>
      </c>
      <c r="H2674" s="13" t="str">
        <f t="shared" si="164"/>
        <v>Sep-2026</v>
      </c>
      <c r="I2674" s="13" t="str">
        <f t="shared" si="165"/>
        <v>Thu</v>
      </c>
      <c r="J2674" s="13" t="str">
        <f>Raw_Data!H2674</f>
        <v>Present</v>
      </c>
      <c r="K2674" s="15">
        <f>IF(Raw_Data!I2674="","",TIMEVALUE(Raw_Data!I2674))</f>
        <v>0.37916666666666665</v>
      </c>
      <c r="L2674" s="15">
        <f>IF(Raw_Data!J2674="","",TIMEVALUE(Raw_Data!J2674))</f>
        <v>0.76527777777777772</v>
      </c>
      <c r="M2674" s="13">
        <f>Raw_Data!K2674</f>
        <v>9.27</v>
      </c>
      <c r="N2674" s="13">
        <f>Raw_Data!L2674</f>
        <v>37</v>
      </c>
      <c r="O2674" s="13">
        <f>Raw_Data!M2674</f>
        <v>30</v>
      </c>
      <c r="P2674" s="13">
        <f t="shared" si="166"/>
        <v>7</v>
      </c>
      <c r="Q2674" s="13">
        <f>Raw_Data!O2674</f>
        <v>37</v>
      </c>
      <c r="R2674" s="16">
        <f t="shared" si="167"/>
        <v>81.081081081081081</v>
      </c>
      <c r="S2674" s="16">
        <f>Raw_Data!Q2674</f>
        <v>81.099999999999994</v>
      </c>
      <c r="T2674" s="17">
        <f>Raw_Data!R2674</f>
        <v>1.27</v>
      </c>
      <c r="U2674" s="13" t="str">
        <f>Raw_Data!S2674</f>
        <v>Medium</v>
      </c>
      <c r="V2674" s="13" t="str">
        <f>Raw_Data!T2674</f>
        <v>Pending</v>
      </c>
    </row>
    <row r="2675" spans="1:22" x14ac:dyDescent="0.3">
      <c r="A2675" s="13" t="str">
        <f>Raw_Data!A2675</f>
        <v>EMP014</v>
      </c>
      <c r="B2675" s="13" t="str">
        <f>Raw_Data!B2675</f>
        <v>Neha Agarwal</v>
      </c>
      <c r="C2675" s="13" t="str">
        <f>Raw_Data!C2675</f>
        <v>Customer Support</v>
      </c>
      <c r="D2675" s="13" t="str">
        <f>Raw_Data!D2675</f>
        <v>Support Executive</v>
      </c>
      <c r="E2675" s="13" t="str">
        <f>Raw_Data!E2675</f>
        <v>Kolkata</v>
      </c>
      <c r="F2675" s="13" t="str">
        <f>Raw_Data!F2675</f>
        <v>Ritu Ghosh</v>
      </c>
      <c r="G2675" s="14">
        <f>DATE(VALUE(RIGHT(Raw_Data!G2675,4)),VALUE(MID(Raw_Data!G2675,4,2)),VALUE(LEFT(Raw_Data!G2675,2)))</f>
        <v>46268</v>
      </c>
      <c r="H2675" s="13" t="str">
        <f t="shared" si="164"/>
        <v>Sep-2026</v>
      </c>
      <c r="I2675" s="13" t="str">
        <f t="shared" si="165"/>
        <v>Thu</v>
      </c>
      <c r="J2675" s="13" t="str">
        <f>Raw_Data!H2675</f>
        <v>Present</v>
      </c>
      <c r="K2675" s="15">
        <f>IF(Raw_Data!I2675="","",TIMEVALUE(Raw_Data!I2675))</f>
        <v>0.38472222222222224</v>
      </c>
      <c r="L2675" s="15">
        <f>IF(Raw_Data!J2675="","",TIMEVALUE(Raw_Data!J2675))</f>
        <v>0.74791666666666667</v>
      </c>
      <c r="M2675" s="13">
        <f>Raw_Data!K2675</f>
        <v>8.7200000000000006</v>
      </c>
      <c r="N2675" s="13">
        <f>Raw_Data!L2675</f>
        <v>23</v>
      </c>
      <c r="O2675" s="13">
        <f>Raw_Data!M2675</f>
        <v>21</v>
      </c>
      <c r="P2675" s="13">
        <f t="shared" si="166"/>
        <v>2</v>
      </c>
      <c r="Q2675" s="13">
        <f>Raw_Data!O2675</f>
        <v>23</v>
      </c>
      <c r="R2675" s="16">
        <f t="shared" si="167"/>
        <v>91.304347826086953</v>
      </c>
      <c r="S2675" s="16">
        <f>Raw_Data!Q2675</f>
        <v>91.3</v>
      </c>
      <c r="T2675" s="17">
        <f>Raw_Data!R2675</f>
        <v>0.72</v>
      </c>
      <c r="U2675" s="13" t="str">
        <f>Raw_Data!S2675</f>
        <v>Low</v>
      </c>
      <c r="V2675" s="13" t="str">
        <f>Raw_Data!T2675</f>
        <v>In Progress</v>
      </c>
    </row>
    <row r="2676" spans="1:22" x14ac:dyDescent="0.3">
      <c r="A2676" s="13" t="str">
        <f>Raw_Data!A2676</f>
        <v>EMP015</v>
      </c>
      <c r="B2676" s="13" t="str">
        <f>Raw_Data!B2676</f>
        <v>Siddharth Roy</v>
      </c>
      <c r="C2676" s="13" t="str">
        <f>Raw_Data!C2676</f>
        <v>Customer Support</v>
      </c>
      <c r="D2676" s="13" t="str">
        <f>Raw_Data!D2676</f>
        <v>Senior Executive</v>
      </c>
      <c r="E2676" s="13" t="str">
        <f>Raw_Data!E2676</f>
        <v>Kolkata</v>
      </c>
      <c r="F2676" s="13" t="str">
        <f>Raw_Data!F2676</f>
        <v>Ritu Ghosh</v>
      </c>
      <c r="G2676" s="14">
        <f>DATE(VALUE(RIGHT(Raw_Data!G2676,4)),VALUE(MID(Raw_Data!G2676,4,2)),VALUE(LEFT(Raw_Data!G2676,2)))</f>
        <v>46268</v>
      </c>
      <c r="H2676" s="13" t="str">
        <f t="shared" si="164"/>
        <v>Sep-2026</v>
      </c>
      <c r="I2676" s="13" t="str">
        <f t="shared" si="165"/>
        <v>Thu</v>
      </c>
      <c r="J2676" s="13" t="str">
        <f>Raw_Data!H2676</f>
        <v>Present</v>
      </c>
      <c r="K2676" s="15">
        <f>IF(Raw_Data!I2676="","",TIMEVALUE(Raw_Data!I2676))</f>
        <v>0.41875000000000001</v>
      </c>
      <c r="L2676" s="15">
        <f>IF(Raw_Data!J2676="","",TIMEVALUE(Raw_Data!J2676))</f>
        <v>0.79513888888888884</v>
      </c>
      <c r="M2676" s="13">
        <f>Raw_Data!K2676</f>
        <v>9.0399999999999991</v>
      </c>
      <c r="N2676" s="13">
        <f>Raw_Data!L2676</f>
        <v>25</v>
      </c>
      <c r="O2676" s="13">
        <f>Raw_Data!M2676</f>
        <v>21</v>
      </c>
      <c r="P2676" s="13">
        <f t="shared" si="166"/>
        <v>4</v>
      </c>
      <c r="Q2676" s="13">
        <f>Raw_Data!O2676</f>
        <v>25</v>
      </c>
      <c r="R2676" s="16">
        <f t="shared" si="167"/>
        <v>84</v>
      </c>
      <c r="S2676" s="16">
        <f>Raw_Data!Q2676</f>
        <v>84</v>
      </c>
      <c r="T2676" s="17">
        <f>Raw_Data!R2676</f>
        <v>1.04</v>
      </c>
      <c r="U2676" s="13" t="str">
        <f>Raw_Data!S2676</f>
        <v>Medium</v>
      </c>
      <c r="V2676" s="13" t="str">
        <f>Raw_Data!T2676</f>
        <v>Pending</v>
      </c>
    </row>
    <row r="2677" spans="1:22" x14ac:dyDescent="0.3">
      <c r="A2677" s="13" t="str">
        <f>Raw_Data!A2677</f>
        <v>EMP016</v>
      </c>
      <c r="B2677" s="13" t="str">
        <f>Raw_Data!B2677</f>
        <v>Pooja Saha</v>
      </c>
      <c r="C2677" s="13" t="str">
        <f>Raw_Data!C2677</f>
        <v>Operations</v>
      </c>
      <c r="D2677" s="13" t="str">
        <f>Raw_Data!D2677</f>
        <v>Process Executive</v>
      </c>
      <c r="E2677" s="13" t="str">
        <f>Raw_Data!E2677</f>
        <v>Durgapur</v>
      </c>
      <c r="F2677" s="13" t="str">
        <f>Raw_Data!F2677</f>
        <v>Amit Roy</v>
      </c>
      <c r="G2677" s="14">
        <f>DATE(VALUE(RIGHT(Raw_Data!G2677,4)),VALUE(MID(Raw_Data!G2677,4,2)),VALUE(LEFT(Raw_Data!G2677,2)))</f>
        <v>46268</v>
      </c>
      <c r="H2677" s="13" t="str">
        <f t="shared" si="164"/>
        <v>Sep-2026</v>
      </c>
      <c r="I2677" s="13" t="str">
        <f t="shared" si="165"/>
        <v>Thu</v>
      </c>
      <c r="J2677" s="13" t="str">
        <f>Raw_Data!H2677</f>
        <v>Late</v>
      </c>
      <c r="K2677" s="15">
        <f>IF(Raw_Data!I2677="","",TIMEVALUE(Raw_Data!I2677))</f>
        <v>0.47430555555555554</v>
      </c>
      <c r="L2677" s="15">
        <f>IF(Raw_Data!J2677="","",TIMEVALUE(Raw_Data!J2677))</f>
        <v>0.83333333333333337</v>
      </c>
      <c r="M2677" s="13">
        <f>Raw_Data!K2677</f>
        <v>8.6199999999999992</v>
      </c>
      <c r="N2677" s="13">
        <f>Raw_Data!L2677</f>
        <v>14</v>
      </c>
      <c r="O2677" s="13">
        <f>Raw_Data!M2677</f>
        <v>11</v>
      </c>
      <c r="P2677" s="13">
        <f t="shared" si="166"/>
        <v>3</v>
      </c>
      <c r="Q2677" s="13">
        <f>Raw_Data!O2677</f>
        <v>14</v>
      </c>
      <c r="R2677" s="16">
        <f t="shared" si="167"/>
        <v>78.571428571428569</v>
      </c>
      <c r="S2677" s="16">
        <f>Raw_Data!Q2677</f>
        <v>78.599999999999994</v>
      </c>
      <c r="T2677" s="17">
        <f>Raw_Data!R2677</f>
        <v>0.62</v>
      </c>
      <c r="U2677" s="13" t="str">
        <f>Raw_Data!S2677</f>
        <v>Low</v>
      </c>
      <c r="V2677" s="13" t="str">
        <f>Raw_Data!T2677</f>
        <v>In Progress</v>
      </c>
    </row>
    <row r="2678" spans="1:22" x14ac:dyDescent="0.3">
      <c r="A2678" s="13" t="str">
        <f>Raw_Data!A2678</f>
        <v>EMP017</v>
      </c>
      <c r="B2678" s="13" t="str">
        <f>Raw_Data!B2678</f>
        <v>Abhishek Paul</v>
      </c>
      <c r="C2678" s="13" t="str">
        <f>Raw_Data!C2678</f>
        <v>Operations</v>
      </c>
      <c r="D2678" s="13" t="str">
        <f>Raw_Data!D2678</f>
        <v>Process Executive</v>
      </c>
      <c r="E2678" s="13" t="str">
        <f>Raw_Data!E2678</f>
        <v>Durgapur</v>
      </c>
      <c r="F2678" s="13" t="str">
        <f>Raw_Data!F2678</f>
        <v>Amit Roy</v>
      </c>
      <c r="G2678" s="14">
        <f>DATE(VALUE(RIGHT(Raw_Data!G2678,4)),VALUE(MID(Raw_Data!G2678,4,2)),VALUE(LEFT(Raw_Data!G2678,2)))</f>
        <v>46268</v>
      </c>
      <c r="H2678" s="13" t="str">
        <f t="shared" si="164"/>
        <v>Sep-2026</v>
      </c>
      <c r="I2678" s="13" t="str">
        <f t="shared" si="165"/>
        <v>Thu</v>
      </c>
      <c r="J2678" s="13" t="str">
        <f>Raw_Data!H2678</f>
        <v>Present</v>
      </c>
      <c r="K2678" s="15">
        <f>IF(Raw_Data!I2678="","",TIMEVALUE(Raw_Data!I2678))</f>
        <v>0.37569444444444444</v>
      </c>
      <c r="L2678" s="15">
        <f>IF(Raw_Data!J2678="","",TIMEVALUE(Raw_Data!J2678))</f>
        <v>0.67638888888888893</v>
      </c>
      <c r="M2678" s="13">
        <f>Raw_Data!K2678</f>
        <v>7.22</v>
      </c>
      <c r="N2678" s="13">
        <f>Raw_Data!L2678</f>
        <v>14</v>
      </c>
      <c r="O2678" s="13">
        <f>Raw_Data!M2678</f>
        <v>13</v>
      </c>
      <c r="P2678" s="13">
        <f t="shared" si="166"/>
        <v>1</v>
      </c>
      <c r="Q2678" s="13">
        <f>Raw_Data!O2678</f>
        <v>14</v>
      </c>
      <c r="R2678" s="16">
        <f t="shared" si="167"/>
        <v>92.857142857142861</v>
      </c>
      <c r="S2678" s="16">
        <f>Raw_Data!Q2678</f>
        <v>92.9</v>
      </c>
      <c r="T2678" s="17">
        <f>Raw_Data!R2678</f>
        <v>0</v>
      </c>
      <c r="U2678" s="13" t="str">
        <f>Raw_Data!S2678</f>
        <v>High</v>
      </c>
      <c r="V2678" s="13" t="str">
        <f>Raw_Data!T2678</f>
        <v>In Progress</v>
      </c>
    </row>
    <row r="2679" spans="1:22" x14ac:dyDescent="0.3">
      <c r="A2679" s="13" t="str">
        <f>Raw_Data!A2679</f>
        <v>EMP018</v>
      </c>
      <c r="B2679" s="13" t="str">
        <f>Raw_Data!B2679</f>
        <v>Nandini Ghosh</v>
      </c>
      <c r="C2679" s="13" t="str">
        <f>Raw_Data!C2679</f>
        <v>Finance</v>
      </c>
      <c r="D2679" s="13" t="str">
        <f>Raw_Data!D2679</f>
        <v>Finance Executive</v>
      </c>
      <c r="E2679" s="13" t="str">
        <f>Raw_Data!E2679</f>
        <v>Durgapur</v>
      </c>
      <c r="F2679" s="13" t="str">
        <f>Raw_Data!F2679</f>
        <v>Neha Sen</v>
      </c>
      <c r="G2679" s="14">
        <f>DATE(VALUE(RIGHT(Raw_Data!G2679,4)),VALUE(MID(Raw_Data!G2679,4,2)),VALUE(LEFT(Raw_Data!G2679,2)))</f>
        <v>46268</v>
      </c>
      <c r="H2679" s="13" t="str">
        <f t="shared" si="164"/>
        <v>Sep-2026</v>
      </c>
      <c r="I2679" s="13" t="str">
        <f t="shared" si="165"/>
        <v>Thu</v>
      </c>
      <c r="J2679" s="13" t="str">
        <f>Raw_Data!H2679</f>
        <v>Present</v>
      </c>
      <c r="K2679" s="15">
        <f>IF(Raw_Data!I2679="","",TIMEVALUE(Raw_Data!I2679))</f>
        <v>0.37916666666666665</v>
      </c>
      <c r="L2679" s="15">
        <f>IF(Raw_Data!J2679="","",TIMEVALUE(Raw_Data!J2679))</f>
        <v>0.74791666666666667</v>
      </c>
      <c r="M2679" s="13">
        <f>Raw_Data!K2679</f>
        <v>8.86</v>
      </c>
      <c r="N2679" s="13">
        <f>Raw_Data!L2679</f>
        <v>23</v>
      </c>
      <c r="O2679" s="13">
        <f>Raw_Data!M2679</f>
        <v>21</v>
      </c>
      <c r="P2679" s="13">
        <f t="shared" si="166"/>
        <v>2</v>
      </c>
      <c r="Q2679" s="13">
        <f>Raw_Data!O2679</f>
        <v>23</v>
      </c>
      <c r="R2679" s="16">
        <f t="shared" si="167"/>
        <v>91.304347826086953</v>
      </c>
      <c r="S2679" s="16">
        <f>Raw_Data!Q2679</f>
        <v>91.3</v>
      </c>
      <c r="T2679" s="17">
        <f>Raw_Data!R2679</f>
        <v>0.86</v>
      </c>
      <c r="U2679" s="13" t="str">
        <f>Raw_Data!S2679</f>
        <v>Low</v>
      </c>
      <c r="V2679" s="13" t="str">
        <f>Raw_Data!T2679</f>
        <v>In Progress</v>
      </c>
    </row>
    <row r="2680" spans="1:22" x14ac:dyDescent="0.3">
      <c r="A2680" s="13" t="str">
        <f>Raw_Data!A2680</f>
        <v>EMP019</v>
      </c>
      <c r="B2680" s="13" t="str">
        <f>Raw_Data!B2680</f>
        <v>Manish Kumar</v>
      </c>
      <c r="C2680" s="13" t="str">
        <f>Raw_Data!C2680</f>
        <v>Sales</v>
      </c>
      <c r="D2680" s="13" t="str">
        <f>Raw_Data!D2680</f>
        <v>Sales Executive</v>
      </c>
      <c r="E2680" s="13" t="str">
        <f>Raw_Data!E2680</f>
        <v>Durgapur</v>
      </c>
      <c r="F2680" s="13" t="str">
        <f>Raw_Data!F2680</f>
        <v>Sourav Das</v>
      </c>
      <c r="G2680" s="14">
        <f>DATE(VALUE(RIGHT(Raw_Data!G2680,4)),VALUE(MID(Raw_Data!G2680,4,2)),VALUE(LEFT(Raw_Data!G2680,2)))</f>
        <v>46268</v>
      </c>
      <c r="H2680" s="13" t="str">
        <f t="shared" si="164"/>
        <v>Sep-2026</v>
      </c>
      <c r="I2680" s="13" t="str">
        <f t="shared" si="165"/>
        <v>Thu</v>
      </c>
      <c r="J2680" s="13" t="str">
        <f>Raw_Data!H2680</f>
        <v>Present</v>
      </c>
      <c r="K2680" s="15">
        <f>IF(Raw_Data!I2680="","",TIMEVALUE(Raw_Data!I2680))</f>
        <v>0.37916666666666665</v>
      </c>
      <c r="L2680" s="15">
        <f>IF(Raw_Data!J2680="","",TIMEVALUE(Raw_Data!J2680))</f>
        <v>0.72152777777777777</v>
      </c>
      <c r="M2680" s="13">
        <f>Raw_Data!K2680</f>
        <v>8.23</v>
      </c>
      <c r="N2680" s="13">
        <f>Raw_Data!L2680</f>
        <v>12</v>
      </c>
      <c r="O2680" s="13">
        <f>Raw_Data!M2680</f>
        <v>11</v>
      </c>
      <c r="P2680" s="13">
        <f t="shared" si="166"/>
        <v>1</v>
      </c>
      <c r="Q2680" s="13">
        <f>Raw_Data!O2680</f>
        <v>12</v>
      </c>
      <c r="R2680" s="16">
        <f t="shared" si="167"/>
        <v>91.666666666666657</v>
      </c>
      <c r="S2680" s="16">
        <f>Raw_Data!Q2680</f>
        <v>91.7</v>
      </c>
      <c r="T2680" s="17">
        <f>Raw_Data!R2680</f>
        <v>0.23</v>
      </c>
      <c r="U2680" s="13" t="str">
        <f>Raw_Data!S2680</f>
        <v>Low</v>
      </c>
      <c r="V2680" s="13" t="str">
        <f>Raw_Data!T2680</f>
        <v>In Progress</v>
      </c>
    </row>
    <row r="2681" spans="1:22" x14ac:dyDescent="0.3">
      <c r="A2681" s="13" t="str">
        <f>Raw_Data!A2681</f>
        <v>EMP020</v>
      </c>
      <c r="B2681" s="13" t="str">
        <f>Raw_Data!B2681</f>
        <v>Riya Chatterjee</v>
      </c>
      <c r="C2681" s="13" t="str">
        <f>Raw_Data!C2681</f>
        <v>Customer Support</v>
      </c>
      <c r="D2681" s="13" t="str">
        <f>Raw_Data!D2681</f>
        <v>Support Executive</v>
      </c>
      <c r="E2681" s="13" t="str">
        <f>Raw_Data!E2681</f>
        <v>Durgapur</v>
      </c>
      <c r="F2681" s="13" t="str">
        <f>Raw_Data!F2681</f>
        <v>Ritu Ghosh</v>
      </c>
      <c r="G2681" s="14">
        <f>DATE(VALUE(RIGHT(Raw_Data!G2681,4)),VALUE(MID(Raw_Data!G2681,4,2)),VALUE(LEFT(Raw_Data!G2681,2)))</f>
        <v>46268</v>
      </c>
      <c r="H2681" s="13" t="str">
        <f t="shared" si="164"/>
        <v>Sep-2026</v>
      </c>
      <c r="I2681" s="13" t="str">
        <f t="shared" si="165"/>
        <v>Thu</v>
      </c>
      <c r="J2681" s="13" t="str">
        <f>Raw_Data!H2681</f>
        <v>Present</v>
      </c>
      <c r="K2681" s="15">
        <f>IF(Raw_Data!I2681="","",TIMEVALUE(Raw_Data!I2681))</f>
        <v>0.37986111111111109</v>
      </c>
      <c r="L2681" s="15">
        <f>IF(Raw_Data!J2681="","",TIMEVALUE(Raw_Data!J2681))</f>
        <v>0.77847222222222223</v>
      </c>
      <c r="M2681" s="13">
        <f>Raw_Data!K2681</f>
        <v>9.58</v>
      </c>
      <c r="N2681" s="13">
        <f>Raw_Data!L2681</f>
        <v>27</v>
      </c>
      <c r="O2681" s="13">
        <f>Raw_Data!M2681</f>
        <v>22</v>
      </c>
      <c r="P2681" s="13">
        <f t="shared" si="166"/>
        <v>5</v>
      </c>
      <c r="Q2681" s="13">
        <f>Raw_Data!O2681</f>
        <v>27</v>
      </c>
      <c r="R2681" s="16">
        <f t="shared" si="167"/>
        <v>81.481481481481481</v>
      </c>
      <c r="S2681" s="16">
        <f>Raw_Data!Q2681</f>
        <v>81.5</v>
      </c>
      <c r="T2681" s="17">
        <f>Raw_Data!R2681</f>
        <v>1.58</v>
      </c>
      <c r="U2681" s="13" t="str">
        <f>Raw_Data!S2681</f>
        <v>Medium</v>
      </c>
      <c r="V2681" s="13" t="str">
        <f>Raw_Data!T2681</f>
        <v>Pending</v>
      </c>
    </row>
    <row r="2682" spans="1:22" x14ac:dyDescent="0.3">
      <c r="A2682" s="13" t="str">
        <f>Raw_Data!A2682</f>
        <v>EMP001</v>
      </c>
      <c r="B2682" s="13" t="str">
        <f>Raw_Data!B2682</f>
        <v>Aarav Sharma</v>
      </c>
      <c r="C2682" s="13" t="str">
        <f>Raw_Data!C2682</f>
        <v>Operations</v>
      </c>
      <c r="D2682" s="13" t="str">
        <f>Raw_Data!D2682</f>
        <v>MIS Executive</v>
      </c>
      <c r="E2682" s="13" t="str">
        <f>Raw_Data!E2682</f>
        <v>Kolkata</v>
      </c>
      <c r="F2682" s="13" t="str">
        <f>Raw_Data!F2682</f>
        <v>Amit Roy</v>
      </c>
      <c r="G2682" s="14">
        <f>DATE(VALUE(RIGHT(Raw_Data!G2682,4)),VALUE(MID(Raw_Data!G2682,4,2)),VALUE(LEFT(Raw_Data!G2682,2)))</f>
        <v>46269</v>
      </c>
      <c r="H2682" s="13" t="str">
        <f t="shared" si="164"/>
        <v>Sep-2026</v>
      </c>
      <c r="I2682" s="13" t="str">
        <f t="shared" si="165"/>
        <v>Fri</v>
      </c>
      <c r="J2682" s="13" t="str">
        <f>Raw_Data!H2682</f>
        <v>Present</v>
      </c>
      <c r="K2682" s="15">
        <f>IF(Raw_Data!I2682="","",TIMEVALUE(Raw_Data!I2682))</f>
        <v>0.38263888888888886</v>
      </c>
      <c r="L2682" s="15">
        <f>IF(Raw_Data!J2682="","",TIMEVALUE(Raw_Data!J2682))</f>
        <v>0.7583333333333333</v>
      </c>
      <c r="M2682" s="13">
        <f>Raw_Data!K2682</f>
        <v>9.02</v>
      </c>
      <c r="N2682" s="13">
        <f>Raw_Data!L2682</f>
        <v>24</v>
      </c>
      <c r="O2682" s="13">
        <f>Raw_Data!M2682</f>
        <v>21</v>
      </c>
      <c r="P2682" s="13">
        <f t="shared" si="166"/>
        <v>3</v>
      </c>
      <c r="Q2682" s="13">
        <f>Raw_Data!O2682</f>
        <v>24</v>
      </c>
      <c r="R2682" s="16">
        <f t="shared" si="167"/>
        <v>87.5</v>
      </c>
      <c r="S2682" s="16">
        <f>Raw_Data!Q2682</f>
        <v>87.5</v>
      </c>
      <c r="T2682" s="17">
        <f>Raw_Data!R2682</f>
        <v>1.02</v>
      </c>
      <c r="U2682" s="13" t="str">
        <f>Raw_Data!S2682</f>
        <v>Low</v>
      </c>
      <c r="V2682" s="13" t="str">
        <f>Raw_Data!T2682</f>
        <v>In Progress</v>
      </c>
    </row>
    <row r="2683" spans="1:22" x14ac:dyDescent="0.3">
      <c r="A2683" s="13" t="str">
        <f>Raw_Data!A2683</f>
        <v>EMP002</v>
      </c>
      <c r="B2683" s="13" t="str">
        <f>Raw_Data!B2683</f>
        <v>Priya Singh</v>
      </c>
      <c r="C2683" s="13" t="str">
        <f>Raw_Data!C2683</f>
        <v>Operations</v>
      </c>
      <c r="D2683" s="13" t="str">
        <f>Raw_Data!D2683</f>
        <v>Process Executive</v>
      </c>
      <c r="E2683" s="13" t="str">
        <f>Raw_Data!E2683</f>
        <v>Kolkata</v>
      </c>
      <c r="F2683" s="13" t="str">
        <f>Raw_Data!F2683</f>
        <v>Amit Roy</v>
      </c>
      <c r="G2683" s="14">
        <f>DATE(VALUE(RIGHT(Raw_Data!G2683,4)),VALUE(MID(Raw_Data!G2683,4,2)),VALUE(LEFT(Raw_Data!G2683,2)))</f>
        <v>46269</v>
      </c>
      <c r="H2683" s="13" t="str">
        <f t="shared" si="164"/>
        <v>Sep-2026</v>
      </c>
      <c r="I2683" s="13" t="str">
        <f t="shared" si="165"/>
        <v>Fri</v>
      </c>
      <c r="J2683" s="13" t="str">
        <f>Raw_Data!H2683</f>
        <v>Present</v>
      </c>
      <c r="K2683" s="15">
        <f>IF(Raw_Data!I2683="","",TIMEVALUE(Raw_Data!I2683))</f>
        <v>0.37569444444444444</v>
      </c>
      <c r="L2683" s="15">
        <f>IF(Raw_Data!J2683="","",TIMEVALUE(Raw_Data!J2683))</f>
        <v>0.68125000000000002</v>
      </c>
      <c r="M2683" s="13">
        <f>Raw_Data!K2683</f>
        <v>7.34</v>
      </c>
      <c r="N2683" s="13">
        <f>Raw_Data!L2683</f>
        <v>28</v>
      </c>
      <c r="O2683" s="13">
        <f>Raw_Data!M2683</f>
        <v>28</v>
      </c>
      <c r="P2683" s="13">
        <f t="shared" si="166"/>
        <v>0</v>
      </c>
      <c r="Q2683" s="13">
        <f>Raw_Data!O2683</f>
        <v>28</v>
      </c>
      <c r="R2683" s="16">
        <f t="shared" si="167"/>
        <v>100</v>
      </c>
      <c r="S2683" s="16">
        <f>Raw_Data!Q2683</f>
        <v>100</v>
      </c>
      <c r="T2683" s="17">
        <f>Raw_Data!R2683</f>
        <v>0</v>
      </c>
      <c r="U2683" s="13" t="str">
        <f>Raw_Data!S2683</f>
        <v>Low</v>
      </c>
      <c r="V2683" s="13" t="str">
        <f>Raw_Data!T2683</f>
        <v>Closed</v>
      </c>
    </row>
    <row r="2684" spans="1:22" x14ac:dyDescent="0.3">
      <c r="A2684" s="13" t="str">
        <f>Raw_Data!A2684</f>
        <v>EMP003</v>
      </c>
      <c r="B2684" s="13" t="str">
        <f>Raw_Data!B2684</f>
        <v>Rahul Verma</v>
      </c>
      <c r="C2684" s="13" t="str">
        <f>Raw_Data!C2684</f>
        <v>Operations</v>
      </c>
      <c r="D2684" s="13" t="str">
        <f>Raw_Data!D2684</f>
        <v>Process Executive</v>
      </c>
      <c r="E2684" s="13" t="str">
        <f>Raw_Data!E2684</f>
        <v>Kolkata</v>
      </c>
      <c r="F2684" s="13" t="str">
        <f>Raw_Data!F2684</f>
        <v>Amit Roy</v>
      </c>
      <c r="G2684" s="14">
        <f>DATE(VALUE(RIGHT(Raw_Data!G2684,4)),VALUE(MID(Raw_Data!G2684,4,2)),VALUE(LEFT(Raw_Data!G2684,2)))</f>
        <v>46269</v>
      </c>
      <c r="H2684" s="13" t="str">
        <f t="shared" si="164"/>
        <v>Sep-2026</v>
      </c>
      <c r="I2684" s="13" t="str">
        <f t="shared" si="165"/>
        <v>Fri</v>
      </c>
      <c r="J2684" s="13" t="str">
        <f>Raw_Data!H2684</f>
        <v>Present</v>
      </c>
      <c r="K2684" s="15">
        <f>IF(Raw_Data!I2684="","",TIMEVALUE(Raw_Data!I2684))</f>
        <v>0.3888888888888889</v>
      </c>
      <c r="L2684" s="15">
        <f>IF(Raw_Data!J2684="","",TIMEVALUE(Raw_Data!J2684))</f>
        <v>0.69097222222222221</v>
      </c>
      <c r="M2684" s="13">
        <f>Raw_Data!K2684</f>
        <v>7.25</v>
      </c>
      <c r="N2684" s="13">
        <f>Raw_Data!L2684</f>
        <v>13</v>
      </c>
      <c r="O2684" s="13">
        <f>Raw_Data!M2684</f>
        <v>13</v>
      </c>
      <c r="P2684" s="13">
        <f t="shared" si="166"/>
        <v>0</v>
      </c>
      <c r="Q2684" s="13">
        <f>Raw_Data!O2684</f>
        <v>13</v>
      </c>
      <c r="R2684" s="16">
        <f t="shared" si="167"/>
        <v>100</v>
      </c>
      <c r="S2684" s="16">
        <f>Raw_Data!Q2684</f>
        <v>100</v>
      </c>
      <c r="T2684" s="17">
        <f>Raw_Data!R2684</f>
        <v>0</v>
      </c>
      <c r="U2684" s="13" t="str">
        <f>Raw_Data!S2684</f>
        <v>Low</v>
      </c>
      <c r="V2684" s="13" t="str">
        <f>Raw_Data!T2684</f>
        <v>Closed</v>
      </c>
    </row>
    <row r="2685" spans="1:22" x14ac:dyDescent="0.3">
      <c r="A2685" s="13" t="str">
        <f>Raw_Data!A2685</f>
        <v>EMP004</v>
      </c>
      <c r="B2685" s="13" t="str">
        <f>Raw_Data!B2685</f>
        <v>Sneha Das</v>
      </c>
      <c r="C2685" s="13" t="str">
        <f>Raw_Data!C2685</f>
        <v>Operations</v>
      </c>
      <c r="D2685" s="13" t="str">
        <f>Raw_Data!D2685</f>
        <v>Senior Executive</v>
      </c>
      <c r="E2685" s="13" t="str">
        <f>Raw_Data!E2685</f>
        <v>Kolkata</v>
      </c>
      <c r="F2685" s="13" t="str">
        <f>Raw_Data!F2685</f>
        <v>Amit Roy</v>
      </c>
      <c r="G2685" s="14">
        <f>DATE(VALUE(RIGHT(Raw_Data!G2685,4)),VALUE(MID(Raw_Data!G2685,4,2)),VALUE(LEFT(Raw_Data!G2685,2)))</f>
        <v>46269</v>
      </c>
      <c r="H2685" s="13" t="str">
        <f t="shared" si="164"/>
        <v>Sep-2026</v>
      </c>
      <c r="I2685" s="13" t="str">
        <f t="shared" si="165"/>
        <v>Fri</v>
      </c>
      <c r="J2685" s="13" t="str">
        <f>Raw_Data!H2685</f>
        <v>Present</v>
      </c>
      <c r="K2685" s="15">
        <f>IF(Raw_Data!I2685="","",TIMEVALUE(Raw_Data!I2685))</f>
        <v>0.38680555555555557</v>
      </c>
      <c r="L2685" s="15">
        <f>IF(Raw_Data!J2685="","",TIMEVALUE(Raw_Data!J2685))</f>
        <v>0.72499999999999998</v>
      </c>
      <c r="M2685" s="13">
        <f>Raw_Data!K2685</f>
        <v>8.1300000000000008</v>
      </c>
      <c r="N2685" s="13">
        <f>Raw_Data!L2685</f>
        <v>18</v>
      </c>
      <c r="O2685" s="13">
        <f>Raw_Data!M2685</f>
        <v>15</v>
      </c>
      <c r="P2685" s="13">
        <f t="shared" si="166"/>
        <v>3</v>
      </c>
      <c r="Q2685" s="13">
        <f>Raw_Data!O2685</f>
        <v>18</v>
      </c>
      <c r="R2685" s="16">
        <f t="shared" si="167"/>
        <v>83.333333333333343</v>
      </c>
      <c r="S2685" s="16">
        <f>Raw_Data!Q2685</f>
        <v>83.3</v>
      </c>
      <c r="T2685" s="17">
        <f>Raw_Data!R2685</f>
        <v>0.13</v>
      </c>
      <c r="U2685" s="13" t="str">
        <f>Raw_Data!S2685</f>
        <v>Low</v>
      </c>
      <c r="V2685" s="13" t="str">
        <f>Raw_Data!T2685</f>
        <v>In Progress</v>
      </c>
    </row>
    <row r="2686" spans="1:22" x14ac:dyDescent="0.3">
      <c r="A2686" s="13" t="str">
        <f>Raw_Data!A2686</f>
        <v>EMP005</v>
      </c>
      <c r="B2686" s="13" t="str">
        <f>Raw_Data!B2686</f>
        <v>Vikram Patel</v>
      </c>
      <c r="C2686" s="13" t="str">
        <f>Raw_Data!C2686</f>
        <v>Operations</v>
      </c>
      <c r="D2686" s="13" t="str">
        <f>Raw_Data!D2686</f>
        <v>Process Executive</v>
      </c>
      <c r="E2686" s="13" t="str">
        <f>Raw_Data!E2686</f>
        <v>Kolkata</v>
      </c>
      <c r="F2686" s="13" t="str">
        <f>Raw_Data!F2686</f>
        <v>Amit Roy</v>
      </c>
      <c r="G2686" s="14">
        <f>DATE(VALUE(RIGHT(Raw_Data!G2686,4)),VALUE(MID(Raw_Data!G2686,4,2)),VALUE(LEFT(Raw_Data!G2686,2)))</f>
        <v>46269</v>
      </c>
      <c r="H2686" s="13" t="str">
        <f t="shared" si="164"/>
        <v>Sep-2026</v>
      </c>
      <c r="I2686" s="13" t="str">
        <f t="shared" si="165"/>
        <v>Fri</v>
      </c>
      <c r="J2686" s="13" t="str">
        <f>Raw_Data!H2686</f>
        <v>Present</v>
      </c>
      <c r="K2686" s="15">
        <f>IF(Raw_Data!I2686="","",TIMEVALUE(Raw_Data!I2686))</f>
        <v>0.38541666666666669</v>
      </c>
      <c r="L2686" s="15">
        <f>IF(Raw_Data!J2686="","",TIMEVALUE(Raw_Data!J2686))</f>
        <v>0.73541666666666672</v>
      </c>
      <c r="M2686" s="13">
        <f>Raw_Data!K2686</f>
        <v>8.4</v>
      </c>
      <c r="N2686" s="13">
        <f>Raw_Data!L2686</f>
        <v>23</v>
      </c>
      <c r="O2686" s="13">
        <f>Raw_Data!M2686</f>
        <v>23</v>
      </c>
      <c r="P2686" s="13">
        <f t="shared" si="166"/>
        <v>0</v>
      </c>
      <c r="Q2686" s="13">
        <f>Raw_Data!O2686</f>
        <v>23</v>
      </c>
      <c r="R2686" s="16">
        <f t="shared" si="167"/>
        <v>100</v>
      </c>
      <c r="S2686" s="16">
        <f>Raw_Data!Q2686</f>
        <v>100</v>
      </c>
      <c r="T2686" s="17">
        <f>Raw_Data!R2686</f>
        <v>0.4</v>
      </c>
      <c r="U2686" s="13" t="str">
        <f>Raw_Data!S2686</f>
        <v>Low</v>
      </c>
      <c r="V2686" s="13" t="str">
        <f>Raw_Data!T2686</f>
        <v>Closed</v>
      </c>
    </row>
    <row r="2687" spans="1:22" x14ac:dyDescent="0.3">
      <c r="A2687" s="13" t="str">
        <f>Raw_Data!A2687</f>
        <v>EMP006</v>
      </c>
      <c r="B2687" s="13" t="str">
        <f>Raw_Data!B2687</f>
        <v>Ananya Gupta</v>
      </c>
      <c r="C2687" s="13" t="str">
        <f>Raw_Data!C2687</f>
        <v>Finance</v>
      </c>
      <c r="D2687" s="13" t="str">
        <f>Raw_Data!D2687</f>
        <v>Finance Executive</v>
      </c>
      <c r="E2687" s="13" t="str">
        <f>Raw_Data!E2687</f>
        <v>Kolkata</v>
      </c>
      <c r="F2687" s="13" t="str">
        <f>Raw_Data!F2687</f>
        <v>Neha Sen</v>
      </c>
      <c r="G2687" s="14">
        <f>DATE(VALUE(RIGHT(Raw_Data!G2687,4)),VALUE(MID(Raw_Data!G2687,4,2)),VALUE(LEFT(Raw_Data!G2687,2)))</f>
        <v>46269</v>
      </c>
      <c r="H2687" s="13" t="str">
        <f t="shared" si="164"/>
        <v>Sep-2026</v>
      </c>
      <c r="I2687" s="13" t="str">
        <f t="shared" si="165"/>
        <v>Fri</v>
      </c>
      <c r="J2687" s="13" t="str">
        <f>Raw_Data!H2687</f>
        <v>Present</v>
      </c>
      <c r="K2687" s="15">
        <f>IF(Raw_Data!I2687="","",TIMEVALUE(Raw_Data!I2687))</f>
        <v>0.38750000000000001</v>
      </c>
      <c r="L2687" s="15">
        <f>IF(Raw_Data!J2687="","",TIMEVALUE(Raw_Data!J2687))</f>
        <v>0.77222222222222225</v>
      </c>
      <c r="M2687" s="13">
        <f>Raw_Data!K2687</f>
        <v>9.24</v>
      </c>
      <c r="N2687" s="13">
        <f>Raw_Data!L2687</f>
        <v>13</v>
      </c>
      <c r="O2687" s="13">
        <f>Raw_Data!M2687</f>
        <v>10</v>
      </c>
      <c r="P2687" s="13">
        <f t="shared" si="166"/>
        <v>3</v>
      </c>
      <c r="Q2687" s="13">
        <f>Raw_Data!O2687</f>
        <v>13</v>
      </c>
      <c r="R2687" s="16">
        <f t="shared" si="167"/>
        <v>76.923076923076934</v>
      </c>
      <c r="S2687" s="16">
        <f>Raw_Data!Q2687</f>
        <v>76.900000000000006</v>
      </c>
      <c r="T2687" s="17">
        <f>Raw_Data!R2687</f>
        <v>1.24</v>
      </c>
      <c r="U2687" s="13" t="str">
        <f>Raw_Data!S2687</f>
        <v>Medium</v>
      </c>
      <c r="V2687" s="13" t="str">
        <f>Raw_Data!T2687</f>
        <v>In Progress</v>
      </c>
    </row>
    <row r="2688" spans="1:22" x14ac:dyDescent="0.3">
      <c r="A2688" s="13" t="str">
        <f>Raw_Data!A2688</f>
        <v>EMP007</v>
      </c>
      <c r="B2688" s="13" t="str">
        <f>Raw_Data!B2688</f>
        <v>Rohan Mehta</v>
      </c>
      <c r="C2688" s="13" t="str">
        <f>Raw_Data!C2688</f>
        <v>Finance</v>
      </c>
      <c r="D2688" s="13" t="str">
        <f>Raw_Data!D2688</f>
        <v>Accounts Executive</v>
      </c>
      <c r="E2688" s="13" t="str">
        <f>Raw_Data!E2688</f>
        <v>Kolkata</v>
      </c>
      <c r="F2688" s="13" t="str">
        <f>Raw_Data!F2688</f>
        <v>Neha Sen</v>
      </c>
      <c r="G2688" s="14">
        <f>DATE(VALUE(RIGHT(Raw_Data!G2688,4)),VALUE(MID(Raw_Data!G2688,4,2)),VALUE(LEFT(Raw_Data!G2688,2)))</f>
        <v>46269</v>
      </c>
      <c r="H2688" s="13" t="str">
        <f t="shared" si="164"/>
        <v>Sep-2026</v>
      </c>
      <c r="I2688" s="13" t="str">
        <f t="shared" si="165"/>
        <v>Fri</v>
      </c>
      <c r="J2688" s="13" t="str">
        <f>Raw_Data!H2688</f>
        <v>Half Day</v>
      </c>
      <c r="K2688" s="15">
        <f>IF(Raw_Data!I2688="","",TIMEVALUE(Raw_Data!I2688))</f>
        <v>0.375</v>
      </c>
      <c r="L2688" s="15">
        <f>IF(Raw_Data!J2688="","",TIMEVALUE(Raw_Data!J2688))</f>
        <v>0.52083333333333337</v>
      </c>
      <c r="M2688" s="13">
        <f>Raw_Data!K2688</f>
        <v>3.5</v>
      </c>
      <c r="N2688" s="13">
        <f>Raw_Data!L2688</f>
        <v>15</v>
      </c>
      <c r="O2688" s="13">
        <f>Raw_Data!M2688</f>
        <v>11</v>
      </c>
      <c r="P2688" s="13">
        <f t="shared" si="166"/>
        <v>4</v>
      </c>
      <c r="Q2688" s="13">
        <f>Raw_Data!O2688</f>
        <v>15</v>
      </c>
      <c r="R2688" s="16">
        <f t="shared" si="167"/>
        <v>73.333333333333329</v>
      </c>
      <c r="S2688" s="16">
        <f>Raw_Data!Q2688</f>
        <v>73.3</v>
      </c>
      <c r="T2688" s="17">
        <f>Raw_Data!R2688</f>
        <v>0</v>
      </c>
      <c r="U2688" s="13" t="str">
        <f>Raw_Data!S2688</f>
        <v>Medium</v>
      </c>
      <c r="V2688" s="13" t="str">
        <f>Raw_Data!T2688</f>
        <v>Pending</v>
      </c>
    </row>
    <row r="2689" spans="1:22" x14ac:dyDescent="0.3">
      <c r="A2689" s="13" t="str">
        <f>Raw_Data!A2689</f>
        <v>EMP008</v>
      </c>
      <c r="B2689" s="13" t="str">
        <f>Raw_Data!B2689</f>
        <v>Ishita Roy</v>
      </c>
      <c r="C2689" s="13" t="str">
        <f>Raw_Data!C2689</f>
        <v>Finance</v>
      </c>
      <c r="D2689" s="13" t="str">
        <f>Raw_Data!D2689</f>
        <v>Finance Executive</v>
      </c>
      <c r="E2689" s="13" t="str">
        <f>Raw_Data!E2689</f>
        <v>Kolkata</v>
      </c>
      <c r="F2689" s="13" t="str">
        <f>Raw_Data!F2689</f>
        <v>Neha Sen</v>
      </c>
      <c r="G2689" s="14">
        <f>DATE(VALUE(RIGHT(Raw_Data!G2689,4)),VALUE(MID(Raw_Data!G2689,4,2)),VALUE(LEFT(Raw_Data!G2689,2)))</f>
        <v>46269</v>
      </c>
      <c r="H2689" s="13" t="str">
        <f t="shared" si="164"/>
        <v>Sep-2026</v>
      </c>
      <c r="I2689" s="13" t="str">
        <f t="shared" si="165"/>
        <v>Fri</v>
      </c>
      <c r="J2689" s="13" t="str">
        <f>Raw_Data!H2689</f>
        <v>Present</v>
      </c>
      <c r="K2689" s="15">
        <f>IF(Raw_Data!I2689="","",TIMEVALUE(Raw_Data!I2689))</f>
        <v>0.38194444444444442</v>
      </c>
      <c r="L2689" s="15">
        <f>IF(Raw_Data!J2689="","",TIMEVALUE(Raw_Data!J2689))</f>
        <v>0.68263888888888891</v>
      </c>
      <c r="M2689" s="13">
        <f>Raw_Data!K2689</f>
        <v>7.22</v>
      </c>
      <c r="N2689" s="13">
        <f>Raw_Data!L2689</f>
        <v>18</v>
      </c>
      <c r="O2689" s="13">
        <f>Raw_Data!M2689</f>
        <v>12</v>
      </c>
      <c r="P2689" s="13">
        <f t="shared" si="166"/>
        <v>6</v>
      </c>
      <c r="Q2689" s="13">
        <f>Raw_Data!O2689</f>
        <v>18</v>
      </c>
      <c r="R2689" s="16">
        <f t="shared" si="167"/>
        <v>66.666666666666657</v>
      </c>
      <c r="S2689" s="16">
        <f>Raw_Data!Q2689</f>
        <v>66.7</v>
      </c>
      <c r="T2689" s="17">
        <f>Raw_Data!R2689</f>
        <v>0</v>
      </c>
      <c r="U2689" s="13" t="str">
        <f>Raw_Data!S2689</f>
        <v>Medium</v>
      </c>
      <c r="V2689" s="13" t="str">
        <f>Raw_Data!T2689</f>
        <v>Pending</v>
      </c>
    </row>
    <row r="2690" spans="1:22" x14ac:dyDescent="0.3">
      <c r="A2690" s="13" t="str">
        <f>Raw_Data!A2690</f>
        <v>EMP009</v>
      </c>
      <c r="B2690" s="13" t="str">
        <f>Raw_Data!B2690</f>
        <v>Arjun Nair</v>
      </c>
      <c r="C2690" s="13" t="str">
        <f>Raw_Data!C2690</f>
        <v>Sales</v>
      </c>
      <c r="D2690" s="13" t="str">
        <f>Raw_Data!D2690</f>
        <v>Sales Executive</v>
      </c>
      <c r="E2690" s="13" t="str">
        <f>Raw_Data!E2690</f>
        <v>Kolkata</v>
      </c>
      <c r="F2690" s="13" t="str">
        <f>Raw_Data!F2690</f>
        <v>Sourav Das</v>
      </c>
      <c r="G2690" s="14">
        <f>DATE(VALUE(RIGHT(Raw_Data!G2690,4)),VALUE(MID(Raw_Data!G2690,4,2)),VALUE(LEFT(Raw_Data!G2690,2)))</f>
        <v>46269</v>
      </c>
      <c r="H2690" s="13" t="str">
        <f t="shared" ref="H2690:H2753" si="168">TEXT(G2690,"mmm-yyyy")</f>
        <v>Sep-2026</v>
      </c>
      <c r="I2690" s="13" t="str">
        <f t="shared" ref="I2690:I2753" si="169">TEXT(G2690,"ddd")</f>
        <v>Fri</v>
      </c>
      <c r="J2690" s="13" t="str">
        <f>Raw_Data!H2690</f>
        <v>Half Day</v>
      </c>
      <c r="K2690" s="15">
        <f>IF(Raw_Data!I2690="","",TIMEVALUE(Raw_Data!I2690))</f>
        <v>0.38055555555555554</v>
      </c>
      <c r="L2690" s="15">
        <f>IF(Raw_Data!J2690="","",TIMEVALUE(Raw_Data!J2690))</f>
        <v>0.53472222222222221</v>
      </c>
      <c r="M2690" s="13">
        <f>Raw_Data!K2690</f>
        <v>3.7</v>
      </c>
      <c r="N2690" s="13">
        <f>Raw_Data!L2690</f>
        <v>14</v>
      </c>
      <c r="O2690" s="13">
        <f>Raw_Data!M2690</f>
        <v>9</v>
      </c>
      <c r="P2690" s="13">
        <f t="shared" ref="P2690:P2753" si="170">N2690-O2690</f>
        <v>5</v>
      </c>
      <c r="Q2690" s="13">
        <f>Raw_Data!O2690</f>
        <v>14</v>
      </c>
      <c r="R2690" s="16">
        <f t="shared" ref="R2690:R2753" si="171">IFERROR(O2690/N2690*100,0)</f>
        <v>64.285714285714292</v>
      </c>
      <c r="S2690" s="16">
        <f>Raw_Data!Q2690</f>
        <v>64.3</v>
      </c>
      <c r="T2690" s="17">
        <f>Raw_Data!R2690</f>
        <v>0</v>
      </c>
      <c r="U2690" s="13" t="str">
        <f>Raw_Data!S2690</f>
        <v>Low</v>
      </c>
      <c r="V2690" s="13" t="str">
        <f>Raw_Data!T2690</f>
        <v>Pending</v>
      </c>
    </row>
    <row r="2691" spans="1:22" x14ac:dyDescent="0.3">
      <c r="A2691" s="13" t="str">
        <f>Raw_Data!A2691</f>
        <v>EMP010</v>
      </c>
      <c r="B2691" s="13" t="str">
        <f>Raw_Data!B2691</f>
        <v>Meera Kapoor</v>
      </c>
      <c r="C2691" s="13" t="str">
        <f>Raw_Data!C2691</f>
        <v>Sales</v>
      </c>
      <c r="D2691" s="13" t="str">
        <f>Raw_Data!D2691</f>
        <v>Sales Executive</v>
      </c>
      <c r="E2691" s="13" t="str">
        <f>Raw_Data!E2691</f>
        <v>Kolkata</v>
      </c>
      <c r="F2691" s="13" t="str">
        <f>Raw_Data!F2691</f>
        <v>Sourav Das</v>
      </c>
      <c r="G2691" s="14">
        <f>DATE(VALUE(RIGHT(Raw_Data!G2691,4)),VALUE(MID(Raw_Data!G2691,4,2)),VALUE(LEFT(Raw_Data!G2691,2)))</f>
        <v>46269</v>
      </c>
      <c r="H2691" s="13" t="str">
        <f t="shared" si="168"/>
        <v>Sep-2026</v>
      </c>
      <c r="I2691" s="13" t="str">
        <f t="shared" si="169"/>
        <v>Fri</v>
      </c>
      <c r="J2691" s="13" t="str">
        <f>Raw_Data!H2691</f>
        <v>Present</v>
      </c>
      <c r="K2691" s="15">
        <f>IF(Raw_Data!I2691="","",TIMEVALUE(Raw_Data!I2691))</f>
        <v>0.38750000000000001</v>
      </c>
      <c r="L2691" s="15">
        <f>IF(Raw_Data!J2691="","",TIMEVALUE(Raw_Data!J2691))</f>
        <v>0.69374999999999998</v>
      </c>
      <c r="M2691" s="13">
        <f>Raw_Data!K2691</f>
        <v>7.35</v>
      </c>
      <c r="N2691" s="13">
        <f>Raw_Data!L2691</f>
        <v>23</v>
      </c>
      <c r="O2691" s="13">
        <f>Raw_Data!M2691</f>
        <v>17</v>
      </c>
      <c r="P2691" s="13">
        <f t="shared" si="170"/>
        <v>6</v>
      </c>
      <c r="Q2691" s="13">
        <f>Raw_Data!O2691</f>
        <v>23</v>
      </c>
      <c r="R2691" s="16">
        <f t="shared" si="171"/>
        <v>73.91304347826086</v>
      </c>
      <c r="S2691" s="16">
        <f>Raw_Data!Q2691</f>
        <v>73.900000000000006</v>
      </c>
      <c r="T2691" s="17">
        <f>Raw_Data!R2691</f>
        <v>0</v>
      </c>
      <c r="U2691" s="13" t="str">
        <f>Raw_Data!S2691</f>
        <v>High</v>
      </c>
      <c r="V2691" s="13" t="str">
        <f>Raw_Data!T2691</f>
        <v>Pending</v>
      </c>
    </row>
    <row r="2692" spans="1:22" x14ac:dyDescent="0.3">
      <c r="A2692" s="13" t="str">
        <f>Raw_Data!A2692</f>
        <v>EMP011</v>
      </c>
      <c r="B2692" s="13" t="str">
        <f>Raw_Data!B2692</f>
        <v>Karan Malhotra</v>
      </c>
      <c r="C2692" s="13" t="str">
        <f>Raw_Data!C2692</f>
        <v>Sales</v>
      </c>
      <c r="D2692" s="13" t="str">
        <f>Raw_Data!D2692</f>
        <v>Senior Executive</v>
      </c>
      <c r="E2692" s="13" t="str">
        <f>Raw_Data!E2692</f>
        <v>Kolkata</v>
      </c>
      <c r="F2692" s="13" t="str">
        <f>Raw_Data!F2692</f>
        <v>Sourav Das</v>
      </c>
      <c r="G2692" s="14">
        <f>DATE(VALUE(RIGHT(Raw_Data!G2692,4)),VALUE(MID(Raw_Data!G2692,4,2)),VALUE(LEFT(Raw_Data!G2692,2)))</f>
        <v>46269</v>
      </c>
      <c r="H2692" s="13" t="str">
        <f t="shared" si="168"/>
        <v>Sep-2026</v>
      </c>
      <c r="I2692" s="13" t="str">
        <f t="shared" si="169"/>
        <v>Fri</v>
      </c>
      <c r="J2692" s="13" t="str">
        <f>Raw_Data!H2692</f>
        <v>Present</v>
      </c>
      <c r="K2692" s="15">
        <f>IF(Raw_Data!I2692="","",TIMEVALUE(Raw_Data!I2692))</f>
        <v>0.37986111111111109</v>
      </c>
      <c r="L2692" s="15">
        <f>IF(Raw_Data!J2692="","",TIMEVALUE(Raw_Data!J2692))</f>
        <v>0.7583333333333333</v>
      </c>
      <c r="M2692" s="13">
        <f>Raw_Data!K2692</f>
        <v>9.09</v>
      </c>
      <c r="N2692" s="13">
        <f>Raw_Data!L2692</f>
        <v>16</v>
      </c>
      <c r="O2692" s="13">
        <f>Raw_Data!M2692</f>
        <v>11</v>
      </c>
      <c r="P2692" s="13">
        <f t="shared" si="170"/>
        <v>5</v>
      </c>
      <c r="Q2692" s="13">
        <f>Raw_Data!O2692</f>
        <v>16</v>
      </c>
      <c r="R2692" s="16">
        <f t="shared" si="171"/>
        <v>68.75</v>
      </c>
      <c r="S2692" s="16">
        <f>Raw_Data!Q2692</f>
        <v>68.8</v>
      </c>
      <c r="T2692" s="17">
        <f>Raw_Data!R2692</f>
        <v>1.0900000000000001</v>
      </c>
      <c r="U2692" s="13" t="str">
        <f>Raw_Data!S2692</f>
        <v>Medium</v>
      </c>
      <c r="V2692" s="13" t="str">
        <f>Raw_Data!T2692</f>
        <v>Pending</v>
      </c>
    </row>
    <row r="2693" spans="1:22" x14ac:dyDescent="0.3">
      <c r="A2693" s="13" t="str">
        <f>Raw_Data!A2693</f>
        <v>EMP012</v>
      </c>
      <c r="B2693" s="13" t="str">
        <f>Raw_Data!B2693</f>
        <v>Tanya Bose</v>
      </c>
      <c r="C2693" s="13" t="str">
        <f>Raw_Data!C2693</f>
        <v>HR</v>
      </c>
      <c r="D2693" s="13" t="str">
        <f>Raw_Data!D2693</f>
        <v>HR Executive</v>
      </c>
      <c r="E2693" s="13" t="str">
        <f>Raw_Data!E2693</f>
        <v>Kolkata</v>
      </c>
      <c r="F2693" s="13" t="str">
        <f>Raw_Data!F2693</f>
        <v>Ritu Ghosh</v>
      </c>
      <c r="G2693" s="14">
        <f>DATE(VALUE(RIGHT(Raw_Data!G2693,4)),VALUE(MID(Raw_Data!G2693,4,2)),VALUE(LEFT(Raw_Data!G2693,2)))</f>
        <v>46269</v>
      </c>
      <c r="H2693" s="13" t="str">
        <f t="shared" si="168"/>
        <v>Sep-2026</v>
      </c>
      <c r="I2693" s="13" t="str">
        <f t="shared" si="169"/>
        <v>Fri</v>
      </c>
      <c r="J2693" s="13" t="str">
        <f>Raw_Data!H2693</f>
        <v>Present</v>
      </c>
      <c r="K2693" s="15">
        <f>IF(Raw_Data!I2693="","",TIMEVALUE(Raw_Data!I2693))</f>
        <v>0.3888888888888889</v>
      </c>
      <c r="L2693" s="15">
        <f>IF(Raw_Data!J2693="","",TIMEVALUE(Raw_Data!J2693))</f>
        <v>0.77847222222222223</v>
      </c>
      <c r="M2693" s="13">
        <f>Raw_Data!K2693</f>
        <v>9.35</v>
      </c>
      <c r="N2693" s="13">
        <f>Raw_Data!L2693</f>
        <v>21</v>
      </c>
      <c r="O2693" s="13">
        <f>Raw_Data!M2693</f>
        <v>18</v>
      </c>
      <c r="P2693" s="13">
        <f t="shared" si="170"/>
        <v>3</v>
      </c>
      <c r="Q2693" s="13">
        <f>Raw_Data!O2693</f>
        <v>21</v>
      </c>
      <c r="R2693" s="16">
        <f t="shared" si="171"/>
        <v>85.714285714285708</v>
      </c>
      <c r="S2693" s="16">
        <f>Raw_Data!Q2693</f>
        <v>85.7</v>
      </c>
      <c r="T2693" s="17">
        <f>Raw_Data!R2693</f>
        <v>1.35</v>
      </c>
      <c r="U2693" s="13" t="str">
        <f>Raw_Data!S2693</f>
        <v>Medium</v>
      </c>
      <c r="V2693" s="13" t="str">
        <f>Raw_Data!T2693</f>
        <v>In Progress</v>
      </c>
    </row>
    <row r="2694" spans="1:22" x14ac:dyDescent="0.3">
      <c r="A2694" s="13" t="str">
        <f>Raw_Data!A2694</f>
        <v>EMP013</v>
      </c>
      <c r="B2694" s="13" t="str">
        <f>Raw_Data!B2694</f>
        <v>Aditya Jain</v>
      </c>
      <c r="C2694" s="13" t="str">
        <f>Raw_Data!C2694</f>
        <v>Customer Support</v>
      </c>
      <c r="D2694" s="13" t="str">
        <f>Raw_Data!D2694</f>
        <v>Support Executive</v>
      </c>
      <c r="E2694" s="13" t="str">
        <f>Raw_Data!E2694</f>
        <v>Kolkata</v>
      </c>
      <c r="F2694" s="13" t="str">
        <f>Raw_Data!F2694</f>
        <v>Ritu Ghosh</v>
      </c>
      <c r="G2694" s="14">
        <f>DATE(VALUE(RIGHT(Raw_Data!G2694,4)),VALUE(MID(Raw_Data!G2694,4,2)),VALUE(LEFT(Raw_Data!G2694,2)))</f>
        <v>46269</v>
      </c>
      <c r="H2694" s="13" t="str">
        <f t="shared" si="168"/>
        <v>Sep-2026</v>
      </c>
      <c r="I2694" s="13" t="str">
        <f t="shared" si="169"/>
        <v>Fri</v>
      </c>
      <c r="J2694" s="13" t="str">
        <f>Raw_Data!H2694</f>
        <v>Present</v>
      </c>
      <c r="K2694" s="15">
        <f>IF(Raw_Data!I2694="","",TIMEVALUE(Raw_Data!I2694))</f>
        <v>0.3888888888888889</v>
      </c>
      <c r="L2694" s="15">
        <f>IF(Raw_Data!J2694="","",TIMEVALUE(Raw_Data!J2694))</f>
        <v>0.76458333333333328</v>
      </c>
      <c r="M2694" s="13">
        <f>Raw_Data!K2694</f>
        <v>9.0299999999999994</v>
      </c>
      <c r="N2694" s="13">
        <f>Raw_Data!L2694</f>
        <v>17</v>
      </c>
      <c r="O2694" s="13">
        <f>Raw_Data!M2694</f>
        <v>15</v>
      </c>
      <c r="P2694" s="13">
        <f t="shared" si="170"/>
        <v>2</v>
      </c>
      <c r="Q2694" s="13">
        <f>Raw_Data!O2694</f>
        <v>17</v>
      </c>
      <c r="R2694" s="16">
        <f t="shared" si="171"/>
        <v>88.235294117647058</v>
      </c>
      <c r="S2694" s="16">
        <f>Raw_Data!Q2694</f>
        <v>88.2</v>
      </c>
      <c r="T2694" s="17">
        <f>Raw_Data!R2694</f>
        <v>1.03</v>
      </c>
      <c r="U2694" s="13" t="str">
        <f>Raw_Data!S2694</f>
        <v>Low</v>
      </c>
      <c r="V2694" s="13" t="str">
        <f>Raw_Data!T2694</f>
        <v>In Progress</v>
      </c>
    </row>
    <row r="2695" spans="1:22" x14ac:dyDescent="0.3">
      <c r="A2695" s="13" t="str">
        <f>Raw_Data!A2695</f>
        <v>EMP014</v>
      </c>
      <c r="B2695" s="13" t="str">
        <f>Raw_Data!B2695</f>
        <v>Neha Agarwal</v>
      </c>
      <c r="C2695" s="13" t="str">
        <f>Raw_Data!C2695</f>
        <v>Customer Support</v>
      </c>
      <c r="D2695" s="13" t="str">
        <f>Raw_Data!D2695</f>
        <v>Support Executive</v>
      </c>
      <c r="E2695" s="13" t="str">
        <f>Raw_Data!E2695</f>
        <v>Kolkata</v>
      </c>
      <c r="F2695" s="13" t="str">
        <f>Raw_Data!F2695</f>
        <v>Ritu Ghosh</v>
      </c>
      <c r="G2695" s="14">
        <f>DATE(VALUE(RIGHT(Raw_Data!G2695,4)),VALUE(MID(Raw_Data!G2695,4,2)),VALUE(LEFT(Raw_Data!G2695,2)))</f>
        <v>46269</v>
      </c>
      <c r="H2695" s="13" t="str">
        <f t="shared" si="168"/>
        <v>Sep-2026</v>
      </c>
      <c r="I2695" s="13" t="str">
        <f t="shared" si="169"/>
        <v>Fri</v>
      </c>
      <c r="J2695" s="13" t="str">
        <f>Raw_Data!H2695</f>
        <v>Present</v>
      </c>
      <c r="K2695" s="15">
        <f>IF(Raw_Data!I2695="","",TIMEVALUE(Raw_Data!I2695))</f>
        <v>0.37638888888888888</v>
      </c>
      <c r="L2695" s="15">
        <f>IF(Raw_Data!J2695="","",TIMEVALUE(Raw_Data!J2695))</f>
        <v>0.71458333333333335</v>
      </c>
      <c r="M2695" s="13">
        <f>Raw_Data!K2695</f>
        <v>8.1199999999999992</v>
      </c>
      <c r="N2695" s="13">
        <f>Raw_Data!L2695</f>
        <v>25</v>
      </c>
      <c r="O2695" s="13">
        <f>Raw_Data!M2695</f>
        <v>21</v>
      </c>
      <c r="P2695" s="13">
        <f t="shared" si="170"/>
        <v>4</v>
      </c>
      <c r="Q2695" s="13">
        <f>Raw_Data!O2695</f>
        <v>25</v>
      </c>
      <c r="R2695" s="16">
        <f t="shared" si="171"/>
        <v>84</v>
      </c>
      <c r="S2695" s="16">
        <f>Raw_Data!Q2695</f>
        <v>84</v>
      </c>
      <c r="T2695" s="17">
        <f>Raw_Data!R2695</f>
        <v>0.12</v>
      </c>
      <c r="U2695" s="13" t="str">
        <f>Raw_Data!S2695</f>
        <v>Medium</v>
      </c>
      <c r="V2695" s="13" t="str">
        <f>Raw_Data!T2695</f>
        <v>Pending</v>
      </c>
    </row>
    <row r="2696" spans="1:22" x14ac:dyDescent="0.3">
      <c r="A2696" s="13" t="str">
        <f>Raw_Data!A2696</f>
        <v>EMP015</v>
      </c>
      <c r="B2696" s="13" t="str">
        <f>Raw_Data!B2696</f>
        <v>Siddharth Roy</v>
      </c>
      <c r="C2696" s="13" t="str">
        <f>Raw_Data!C2696</f>
        <v>Customer Support</v>
      </c>
      <c r="D2696" s="13" t="str">
        <f>Raw_Data!D2696</f>
        <v>Senior Executive</v>
      </c>
      <c r="E2696" s="13" t="str">
        <f>Raw_Data!E2696</f>
        <v>Kolkata</v>
      </c>
      <c r="F2696" s="13" t="str">
        <f>Raw_Data!F2696</f>
        <v>Ritu Ghosh</v>
      </c>
      <c r="G2696" s="14">
        <f>DATE(VALUE(RIGHT(Raw_Data!G2696,4)),VALUE(MID(Raw_Data!G2696,4,2)),VALUE(LEFT(Raw_Data!G2696,2)))</f>
        <v>46269</v>
      </c>
      <c r="H2696" s="13" t="str">
        <f t="shared" si="168"/>
        <v>Sep-2026</v>
      </c>
      <c r="I2696" s="13" t="str">
        <f t="shared" si="169"/>
        <v>Fri</v>
      </c>
      <c r="J2696" s="13" t="str">
        <f>Raw_Data!H2696</f>
        <v>Present</v>
      </c>
      <c r="K2696" s="15">
        <f>IF(Raw_Data!I2696="","",TIMEVALUE(Raw_Data!I2696))</f>
        <v>0.38124999999999998</v>
      </c>
      <c r="L2696" s="15">
        <f>IF(Raw_Data!J2696="","",TIMEVALUE(Raw_Data!J2696))</f>
        <v>0.77083333333333337</v>
      </c>
      <c r="M2696" s="13">
        <f>Raw_Data!K2696</f>
        <v>9.35</v>
      </c>
      <c r="N2696" s="13">
        <f>Raw_Data!L2696</f>
        <v>21</v>
      </c>
      <c r="O2696" s="13">
        <f>Raw_Data!M2696</f>
        <v>21</v>
      </c>
      <c r="P2696" s="13">
        <f t="shared" si="170"/>
        <v>0</v>
      </c>
      <c r="Q2696" s="13">
        <f>Raw_Data!O2696</f>
        <v>21</v>
      </c>
      <c r="R2696" s="16">
        <f t="shared" si="171"/>
        <v>100</v>
      </c>
      <c r="S2696" s="16">
        <f>Raw_Data!Q2696</f>
        <v>100</v>
      </c>
      <c r="T2696" s="17">
        <f>Raw_Data!R2696</f>
        <v>1.35</v>
      </c>
      <c r="U2696" s="13" t="str">
        <f>Raw_Data!S2696</f>
        <v>Low</v>
      </c>
      <c r="V2696" s="13" t="str">
        <f>Raw_Data!T2696</f>
        <v>Closed</v>
      </c>
    </row>
    <row r="2697" spans="1:22" x14ac:dyDescent="0.3">
      <c r="A2697" s="13" t="str">
        <f>Raw_Data!A2697</f>
        <v>EMP016</v>
      </c>
      <c r="B2697" s="13" t="str">
        <f>Raw_Data!B2697</f>
        <v>Pooja Saha</v>
      </c>
      <c r="C2697" s="13" t="str">
        <f>Raw_Data!C2697</f>
        <v>Operations</v>
      </c>
      <c r="D2697" s="13" t="str">
        <f>Raw_Data!D2697</f>
        <v>Process Executive</v>
      </c>
      <c r="E2697" s="13" t="str">
        <f>Raw_Data!E2697</f>
        <v>Durgapur</v>
      </c>
      <c r="F2697" s="13" t="str">
        <f>Raw_Data!F2697</f>
        <v>Amit Roy</v>
      </c>
      <c r="G2697" s="14">
        <f>DATE(VALUE(RIGHT(Raw_Data!G2697,4)),VALUE(MID(Raw_Data!G2697,4,2)),VALUE(LEFT(Raw_Data!G2697,2)))</f>
        <v>46269</v>
      </c>
      <c r="H2697" s="13" t="str">
        <f t="shared" si="168"/>
        <v>Sep-2026</v>
      </c>
      <c r="I2697" s="13" t="str">
        <f t="shared" si="169"/>
        <v>Fri</v>
      </c>
      <c r="J2697" s="13" t="str">
        <f>Raw_Data!H2697</f>
        <v>Present</v>
      </c>
      <c r="K2697" s="15">
        <f>IF(Raw_Data!I2697="","",TIMEVALUE(Raw_Data!I2697))</f>
        <v>0.4236111111111111</v>
      </c>
      <c r="L2697" s="15">
        <f>IF(Raw_Data!J2697="","",TIMEVALUE(Raw_Data!J2697))</f>
        <v>0.80902777777777779</v>
      </c>
      <c r="M2697" s="13">
        <f>Raw_Data!K2697</f>
        <v>9.26</v>
      </c>
      <c r="N2697" s="13">
        <f>Raw_Data!L2697</f>
        <v>35</v>
      </c>
      <c r="O2697" s="13">
        <f>Raw_Data!M2697</f>
        <v>35</v>
      </c>
      <c r="P2697" s="13">
        <f t="shared" si="170"/>
        <v>0</v>
      </c>
      <c r="Q2697" s="13">
        <f>Raw_Data!O2697</f>
        <v>35</v>
      </c>
      <c r="R2697" s="16">
        <f t="shared" si="171"/>
        <v>100</v>
      </c>
      <c r="S2697" s="16">
        <f>Raw_Data!Q2697</f>
        <v>100</v>
      </c>
      <c r="T2697" s="17">
        <f>Raw_Data!R2697</f>
        <v>1.26</v>
      </c>
      <c r="U2697" s="13" t="str">
        <f>Raw_Data!S2697</f>
        <v>Low</v>
      </c>
      <c r="V2697" s="13" t="str">
        <f>Raw_Data!T2697</f>
        <v>Closed</v>
      </c>
    </row>
    <row r="2698" spans="1:22" x14ac:dyDescent="0.3">
      <c r="A2698" s="13" t="str">
        <f>Raw_Data!A2698</f>
        <v>EMP017</v>
      </c>
      <c r="B2698" s="13" t="str">
        <f>Raw_Data!B2698</f>
        <v>Abhishek Paul</v>
      </c>
      <c r="C2698" s="13" t="str">
        <f>Raw_Data!C2698</f>
        <v>Operations</v>
      </c>
      <c r="D2698" s="13" t="str">
        <f>Raw_Data!D2698</f>
        <v>Process Executive</v>
      </c>
      <c r="E2698" s="13" t="str">
        <f>Raw_Data!E2698</f>
        <v>Durgapur</v>
      </c>
      <c r="F2698" s="13" t="str">
        <f>Raw_Data!F2698</f>
        <v>Amit Roy</v>
      </c>
      <c r="G2698" s="14">
        <f>DATE(VALUE(RIGHT(Raw_Data!G2698,4)),VALUE(MID(Raw_Data!G2698,4,2)),VALUE(LEFT(Raw_Data!G2698,2)))</f>
        <v>46269</v>
      </c>
      <c r="H2698" s="13" t="str">
        <f t="shared" si="168"/>
        <v>Sep-2026</v>
      </c>
      <c r="I2698" s="13" t="str">
        <f t="shared" si="169"/>
        <v>Fri</v>
      </c>
      <c r="J2698" s="13" t="str">
        <f>Raw_Data!H2698</f>
        <v>Present</v>
      </c>
      <c r="K2698" s="15">
        <f>IF(Raw_Data!I2698="","",TIMEVALUE(Raw_Data!I2698))</f>
        <v>0.42291666666666666</v>
      </c>
      <c r="L2698" s="15">
        <f>IF(Raw_Data!J2698="","",TIMEVALUE(Raw_Data!J2698))</f>
        <v>0.73958333333333337</v>
      </c>
      <c r="M2698" s="13">
        <f>Raw_Data!K2698</f>
        <v>7.6</v>
      </c>
      <c r="N2698" s="13">
        <f>Raw_Data!L2698</f>
        <v>35</v>
      </c>
      <c r="O2698" s="13">
        <f>Raw_Data!M2698</f>
        <v>27</v>
      </c>
      <c r="P2698" s="13">
        <f t="shared" si="170"/>
        <v>8</v>
      </c>
      <c r="Q2698" s="13">
        <f>Raw_Data!O2698</f>
        <v>35</v>
      </c>
      <c r="R2698" s="16">
        <f t="shared" si="171"/>
        <v>77.142857142857153</v>
      </c>
      <c r="S2698" s="16">
        <f>Raw_Data!Q2698</f>
        <v>77.099999999999994</v>
      </c>
      <c r="T2698" s="17">
        <f>Raw_Data!R2698</f>
        <v>0</v>
      </c>
      <c r="U2698" s="13" t="str">
        <f>Raw_Data!S2698</f>
        <v>Medium</v>
      </c>
      <c r="V2698" s="13" t="str">
        <f>Raw_Data!T2698</f>
        <v>Backlog</v>
      </c>
    </row>
    <row r="2699" spans="1:22" x14ac:dyDescent="0.3">
      <c r="A2699" s="13" t="str">
        <f>Raw_Data!A2699</f>
        <v>EMP018</v>
      </c>
      <c r="B2699" s="13" t="str">
        <f>Raw_Data!B2699</f>
        <v>Nandini Ghosh</v>
      </c>
      <c r="C2699" s="13" t="str">
        <f>Raw_Data!C2699</f>
        <v>Finance</v>
      </c>
      <c r="D2699" s="13" t="str">
        <f>Raw_Data!D2699</f>
        <v>Finance Executive</v>
      </c>
      <c r="E2699" s="13" t="str">
        <f>Raw_Data!E2699</f>
        <v>Durgapur</v>
      </c>
      <c r="F2699" s="13" t="str">
        <f>Raw_Data!F2699</f>
        <v>Neha Sen</v>
      </c>
      <c r="G2699" s="14">
        <f>DATE(VALUE(RIGHT(Raw_Data!G2699,4)),VALUE(MID(Raw_Data!G2699,4,2)),VALUE(LEFT(Raw_Data!G2699,2)))</f>
        <v>46269</v>
      </c>
      <c r="H2699" s="13" t="str">
        <f t="shared" si="168"/>
        <v>Sep-2026</v>
      </c>
      <c r="I2699" s="13" t="str">
        <f t="shared" si="169"/>
        <v>Fri</v>
      </c>
      <c r="J2699" s="13" t="str">
        <f>Raw_Data!H2699</f>
        <v>Present</v>
      </c>
      <c r="K2699" s="15">
        <f>IF(Raw_Data!I2699="","",TIMEVALUE(Raw_Data!I2699))</f>
        <v>0.37777777777777777</v>
      </c>
      <c r="L2699" s="15">
        <f>IF(Raw_Data!J2699="","",TIMEVALUE(Raw_Data!J2699))</f>
        <v>0.72361111111111109</v>
      </c>
      <c r="M2699" s="13">
        <f>Raw_Data!K2699</f>
        <v>8.3000000000000007</v>
      </c>
      <c r="N2699" s="13">
        <f>Raw_Data!L2699</f>
        <v>19</v>
      </c>
      <c r="O2699" s="13">
        <f>Raw_Data!M2699</f>
        <v>15</v>
      </c>
      <c r="P2699" s="13">
        <f t="shared" si="170"/>
        <v>4</v>
      </c>
      <c r="Q2699" s="13">
        <f>Raw_Data!O2699</f>
        <v>19</v>
      </c>
      <c r="R2699" s="16">
        <f t="shared" si="171"/>
        <v>78.94736842105263</v>
      </c>
      <c r="S2699" s="16">
        <f>Raw_Data!Q2699</f>
        <v>78.900000000000006</v>
      </c>
      <c r="T2699" s="17">
        <f>Raw_Data!R2699</f>
        <v>0.3</v>
      </c>
      <c r="U2699" s="13" t="str">
        <f>Raw_Data!S2699</f>
        <v>Low</v>
      </c>
      <c r="V2699" s="13" t="str">
        <f>Raw_Data!T2699</f>
        <v>Pending</v>
      </c>
    </row>
    <row r="2700" spans="1:22" x14ac:dyDescent="0.3">
      <c r="A2700" s="13" t="str">
        <f>Raw_Data!A2700</f>
        <v>EMP019</v>
      </c>
      <c r="B2700" s="13" t="str">
        <f>Raw_Data!B2700</f>
        <v>Manish Kumar</v>
      </c>
      <c r="C2700" s="13" t="str">
        <f>Raw_Data!C2700</f>
        <v>Sales</v>
      </c>
      <c r="D2700" s="13" t="str">
        <f>Raw_Data!D2700</f>
        <v>Sales Executive</v>
      </c>
      <c r="E2700" s="13" t="str">
        <f>Raw_Data!E2700</f>
        <v>Durgapur</v>
      </c>
      <c r="F2700" s="13" t="str">
        <f>Raw_Data!F2700</f>
        <v>Sourav Das</v>
      </c>
      <c r="G2700" s="14">
        <f>DATE(VALUE(RIGHT(Raw_Data!G2700,4)),VALUE(MID(Raw_Data!G2700,4,2)),VALUE(LEFT(Raw_Data!G2700,2)))</f>
        <v>46269</v>
      </c>
      <c r="H2700" s="13" t="str">
        <f t="shared" si="168"/>
        <v>Sep-2026</v>
      </c>
      <c r="I2700" s="13" t="str">
        <f t="shared" si="169"/>
        <v>Fri</v>
      </c>
      <c r="J2700" s="13" t="str">
        <f>Raw_Data!H2700</f>
        <v>Present</v>
      </c>
      <c r="K2700" s="15">
        <f>IF(Raw_Data!I2700="","",TIMEVALUE(Raw_Data!I2700))</f>
        <v>0.41666666666666669</v>
      </c>
      <c r="L2700" s="15">
        <f>IF(Raw_Data!J2700="","",TIMEVALUE(Raw_Data!J2700))</f>
        <v>0.78611111111111109</v>
      </c>
      <c r="M2700" s="13">
        <f>Raw_Data!K2700</f>
        <v>8.8699999999999992</v>
      </c>
      <c r="N2700" s="13">
        <f>Raw_Data!L2700</f>
        <v>27</v>
      </c>
      <c r="O2700" s="13">
        <f>Raw_Data!M2700</f>
        <v>20</v>
      </c>
      <c r="P2700" s="13">
        <f t="shared" si="170"/>
        <v>7</v>
      </c>
      <c r="Q2700" s="13">
        <f>Raw_Data!O2700</f>
        <v>27</v>
      </c>
      <c r="R2700" s="16">
        <f t="shared" si="171"/>
        <v>74.074074074074076</v>
      </c>
      <c r="S2700" s="16">
        <f>Raw_Data!Q2700</f>
        <v>74.099999999999994</v>
      </c>
      <c r="T2700" s="17">
        <f>Raw_Data!R2700</f>
        <v>0.87</v>
      </c>
      <c r="U2700" s="13" t="str">
        <f>Raw_Data!S2700</f>
        <v>High</v>
      </c>
      <c r="V2700" s="13" t="str">
        <f>Raw_Data!T2700</f>
        <v>Pending</v>
      </c>
    </row>
    <row r="2701" spans="1:22" x14ac:dyDescent="0.3">
      <c r="A2701" s="13" t="str">
        <f>Raw_Data!A2701</f>
        <v>EMP020</v>
      </c>
      <c r="B2701" s="13" t="str">
        <f>Raw_Data!B2701</f>
        <v>Riya Chatterjee</v>
      </c>
      <c r="C2701" s="13" t="str">
        <f>Raw_Data!C2701</f>
        <v>Customer Support</v>
      </c>
      <c r="D2701" s="13" t="str">
        <f>Raw_Data!D2701</f>
        <v>Support Executive</v>
      </c>
      <c r="E2701" s="13" t="str">
        <f>Raw_Data!E2701</f>
        <v>Durgapur</v>
      </c>
      <c r="F2701" s="13" t="str">
        <f>Raw_Data!F2701</f>
        <v>Ritu Ghosh</v>
      </c>
      <c r="G2701" s="14">
        <f>DATE(VALUE(RIGHT(Raw_Data!G2701,4)),VALUE(MID(Raw_Data!G2701,4,2)),VALUE(LEFT(Raw_Data!G2701,2)))</f>
        <v>46269</v>
      </c>
      <c r="H2701" s="13" t="str">
        <f t="shared" si="168"/>
        <v>Sep-2026</v>
      </c>
      <c r="I2701" s="13" t="str">
        <f t="shared" si="169"/>
        <v>Fri</v>
      </c>
      <c r="J2701" s="13" t="str">
        <f>Raw_Data!H2701</f>
        <v>Present</v>
      </c>
      <c r="K2701" s="15">
        <f>IF(Raw_Data!I2701="","",TIMEVALUE(Raw_Data!I2701))</f>
        <v>0.38680555555555557</v>
      </c>
      <c r="L2701" s="15">
        <f>IF(Raw_Data!J2701="","",TIMEVALUE(Raw_Data!J2701))</f>
        <v>0.68680555555555556</v>
      </c>
      <c r="M2701" s="13">
        <f>Raw_Data!K2701</f>
        <v>7.21</v>
      </c>
      <c r="N2701" s="13">
        <f>Raw_Data!L2701</f>
        <v>35</v>
      </c>
      <c r="O2701" s="13">
        <f>Raw_Data!M2701</f>
        <v>27</v>
      </c>
      <c r="P2701" s="13">
        <f t="shared" si="170"/>
        <v>8</v>
      </c>
      <c r="Q2701" s="13">
        <f>Raw_Data!O2701</f>
        <v>35</v>
      </c>
      <c r="R2701" s="16">
        <f t="shared" si="171"/>
        <v>77.142857142857153</v>
      </c>
      <c r="S2701" s="16">
        <f>Raw_Data!Q2701</f>
        <v>77.099999999999994</v>
      </c>
      <c r="T2701" s="17">
        <f>Raw_Data!R2701</f>
        <v>0</v>
      </c>
      <c r="U2701" s="13" t="str">
        <f>Raw_Data!S2701</f>
        <v>Medium</v>
      </c>
      <c r="V2701" s="13" t="str">
        <f>Raw_Data!T2701</f>
        <v>Backlog</v>
      </c>
    </row>
    <row r="2702" spans="1:22" x14ac:dyDescent="0.3">
      <c r="A2702" s="13" t="str">
        <f>Raw_Data!A2702</f>
        <v>EMP001</v>
      </c>
      <c r="B2702" s="13" t="str">
        <f>Raw_Data!B2702</f>
        <v>Aarav Sharma</v>
      </c>
      <c r="C2702" s="13" t="str">
        <f>Raw_Data!C2702</f>
        <v>Operations</v>
      </c>
      <c r="D2702" s="13" t="str">
        <f>Raw_Data!D2702</f>
        <v>MIS Executive</v>
      </c>
      <c r="E2702" s="13" t="str">
        <f>Raw_Data!E2702</f>
        <v>Kolkata</v>
      </c>
      <c r="F2702" s="13" t="str">
        <f>Raw_Data!F2702</f>
        <v>Amit Roy</v>
      </c>
      <c r="G2702" s="14">
        <f>DATE(VALUE(RIGHT(Raw_Data!G2702,4)),VALUE(MID(Raw_Data!G2702,4,2)),VALUE(LEFT(Raw_Data!G2702,2)))</f>
        <v>46270</v>
      </c>
      <c r="H2702" s="13" t="str">
        <f t="shared" si="168"/>
        <v>Sep-2026</v>
      </c>
      <c r="I2702" s="13" t="str">
        <f t="shared" si="169"/>
        <v>Sat</v>
      </c>
      <c r="J2702" s="13" t="str">
        <f>Raw_Data!H2702</f>
        <v>Present</v>
      </c>
      <c r="K2702" s="15">
        <f>IF(Raw_Data!I2702="","",TIMEVALUE(Raw_Data!I2702))</f>
        <v>0.37638888888888888</v>
      </c>
      <c r="L2702" s="15">
        <f>IF(Raw_Data!J2702="","",TIMEVALUE(Raw_Data!J2702))</f>
        <v>0.71180555555555558</v>
      </c>
      <c r="M2702" s="13">
        <f>Raw_Data!K2702</f>
        <v>8.0500000000000007</v>
      </c>
      <c r="N2702" s="13">
        <f>Raw_Data!L2702</f>
        <v>31</v>
      </c>
      <c r="O2702" s="13">
        <f>Raw_Data!M2702</f>
        <v>27</v>
      </c>
      <c r="P2702" s="13">
        <f t="shared" si="170"/>
        <v>4</v>
      </c>
      <c r="Q2702" s="13">
        <f>Raw_Data!O2702</f>
        <v>31</v>
      </c>
      <c r="R2702" s="16">
        <f t="shared" si="171"/>
        <v>87.096774193548384</v>
      </c>
      <c r="S2702" s="16">
        <f>Raw_Data!Q2702</f>
        <v>87.1</v>
      </c>
      <c r="T2702" s="17">
        <f>Raw_Data!R2702</f>
        <v>0.05</v>
      </c>
      <c r="U2702" s="13" t="str">
        <f>Raw_Data!S2702</f>
        <v>High</v>
      </c>
      <c r="V2702" s="13" t="str">
        <f>Raw_Data!T2702</f>
        <v>Pending</v>
      </c>
    </row>
    <row r="2703" spans="1:22" x14ac:dyDescent="0.3">
      <c r="A2703" s="13" t="str">
        <f>Raw_Data!A2703</f>
        <v>EMP002</v>
      </c>
      <c r="B2703" s="13" t="str">
        <f>Raw_Data!B2703</f>
        <v>Priya Singh</v>
      </c>
      <c r="C2703" s="13" t="str">
        <f>Raw_Data!C2703</f>
        <v>Operations</v>
      </c>
      <c r="D2703" s="13" t="str">
        <f>Raw_Data!D2703</f>
        <v>Process Executive</v>
      </c>
      <c r="E2703" s="13" t="str">
        <f>Raw_Data!E2703</f>
        <v>Kolkata</v>
      </c>
      <c r="F2703" s="13" t="str">
        <f>Raw_Data!F2703</f>
        <v>Amit Roy</v>
      </c>
      <c r="G2703" s="14">
        <f>DATE(VALUE(RIGHT(Raw_Data!G2703,4)),VALUE(MID(Raw_Data!G2703,4,2)),VALUE(LEFT(Raw_Data!G2703,2)))</f>
        <v>46270</v>
      </c>
      <c r="H2703" s="13" t="str">
        <f t="shared" si="168"/>
        <v>Sep-2026</v>
      </c>
      <c r="I2703" s="13" t="str">
        <f t="shared" si="169"/>
        <v>Sat</v>
      </c>
      <c r="J2703" s="13" t="str">
        <f>Raw_Data!H2703</f>
        <v>Present</v>
      </c>
      <c r="K2703" s="15">
        <f>IF(Raw_Data!I2703="","",TIMEVALUE(Raw_Data!I2703))</f>
        <v>0.38750000000000001</v>
      </c>
      <c r="L2703" s="15">
        <f>IF(Raw_Data!J2703="","",TIMEVALUE(Raw_Data!J2703))</f>
        <v>0.69652777777777775</v>
      </c>
      <c r="M2703" s="13">
        <f>Raw_Data!K2703</f>
        <v>7.43</v>
      </c>
      <c r="N2703" s="13">
        <f>Raw_Data!L2703</f>
        <v>19</v>
      </c>
      <c r="O2703" s="13">
        <f>Raw_Data!M2703</f>
        <v>14</v>
      </c>
      <c r="P2703" s="13">
        <f t="shared" si="170"/>
        <v>5</v>
      </c>
      <c r="Q2703" s="13">
        <f>Raw_Data!O2703</f>
        <v>19</v>
      </c>
      <c r="R2703" s="16">
        <f t="shared" si="171"/>
        <v>73.68421052631578</v>
      </c>
      <c r="S2703" s="16">
        <f>Raw_Data!Q2703</f>
        <v>73.7</v>
      </c>
      <c r="T2703" s="17">
        <f>Raw_Data!R2703</f>
        <v>0</v>
      </c>
      <c r="U2703" s="13" t="str">
        <f>Raw_Data!S2703</f>
        <v>Low</v>
      </c>
      <c r="V2703" s="13" t="str">
        <f>Raw_Data!T2703</f>
        <v>Pending</v>
      </c>
    </row>
    <row r="2704" spans="1:22" x14ac:dyDescent="0.3">
      <c r="A2704" s="13" t="str">
        <f>Raw_Data!A2704</f>
        <v>EMP003</v>
      </c>
      <c r="B2704" s="13" t="str">
        <f>Raw_Data!B2704</f>
        <v>Rahul Verma</v>
      </c>
      <c r="C2704" s="13" t="str">
        <f>Raw_Data!C2704</f>
        <v>Operations</v>
      </c>
      <c r="D2704" s="13" t="str">
        <f>Raw_Data!D2704</f>
        <v>Process Executive</v>
      </c>
      <c r="E2704" s="13" t="str">
        <f>Raw_Data!E2704</f>
        <v>Kolkata</v>
      </c>
      <c r="F2704" s="13" t="str">
        <f>Raw_Data!F2704</f>
        <v>Amit Roy</v>
      </c>
      <c r="G2704" s="14">
        <f>DATE(VALUE(RIGHT(Raw_Data!G2704,4)),VALUE(MID(Raw_Data!G2704,4,2)),VALUE(LEFT(Raw_Data!G2704,2)))</f>
        <v>46270</v>
      </c>
      <c r="H2704" s="13" t="str">
        <f t="shared" si="168"/>
        <v>Sep-2026</v>
      </c>
      <c r="I2704" s="13" t="str">
        <f t="shared" si="169"/>
        <v>Sat</v>
      </c>
      <c r="J2704" s="13" t="str">
        <f>Raw_Data!H2704</f>
        <v>Present</v>
      </c>
      <c r="K2704" s="15">
        <f>IF(Raw_Data!I2704="","",TIMEVALUE(Raw_Data!I2704))</f>
        <v>0.38194444444444442</v>
      </c>
      <c r="L2704" s="15">
        <f>IF(Raw_Data!J2704="","",TIMEVALUE(Raw_Data!J2704))</f>
        <v>0.7368055555555556</v>
      </c>
      <c r="M2704" s="13">
        <f>Raw_Data!K2704</f>
        <v>8.52</v>
      </c>
      <c r="N2704" s="13">
        <f>Raw_Data!L2704</f>
        <v>29</v>
      </c>
      <c r="O2704" s="13">
        <f>Raw_Data!M2704</f>
        <v>23</v>
      </c>
      <c r="P2704" s="13">
        <f t="shared" si="170"/>
        <v>6</v>
      </c>
      <c r="Q2704" s="13">
        <f>Raw_Data!O2704</f>
        <v>29</v>
      </c>
      <c r="R2704" s="16">
        <f t="shared" si="171"/>
        <v>79.310344827586206</v>
      </c>
      <c r="S2704" s="16">
        <f>Raw_Data!Q2704</f>
        <v>79.3</v>
      </c>
      <c r="T2704" s="17">
        <f>Raw_Data!R2704</f>
        <v>0.52</v>
      </c>
      <c r="U2704" s="13" t="str">
        <f>Raw_Data!S2704</f>
        <v>Medium</v>
      </c>
      <c r="V2704" s="13" t="str">
        <f>Raw_Data!T2704</f>
        <v>Pending</v>
      </c>
    </row>
    <row r="2705" spans="1:22" x14ac:dyDescent="0.3">
      <c r="A2705" s="13" t="str">
        <f>Raw_Data!A2705</f>
        <v>EMP004</v>
      </c>
      <c r="B2705" s="13" t="str">
        <f>Raw_Data!B2705</f>
        <v>Sneha Das</v>
      </c>
      <c r="C2705" s="13" t="str">
        <f>Raw_Data!C2705</f>
        <v>Operations</v>
      </c>
      <c r="D2705" s="13" t="str">
        <f>Raw_Data!D2705</f>
        <v>Senior Executive</v>
      </c>
      <c r="E2705" s="13" t="str">
        <f>Raw_Data!E2705</f>
        <v>Kolkata</v>
      </c>
      <c r="F2705" s="13" t="str">
        <f>Raw_Data!F2705</f>
        <v>Amit Roy</v>
      </c>
      <c r="G2705" s="14">
        <f>DATE(VALUE(RIGHT(Raw_Data!G2705,4)),VALUE(MID(Raw_Data!G2705,4,2)),VALUE(LEFT(Raw_Data!G2705,2)))</f>
        <v>46270</v>
      </c>
      <c r="H2705" s="13" t="str">
        <f t="shared" si="168"/>
        <v>Sep-2026</v>
      </c>
      <c r="I2705" s="13" t="str">
        <f t="shared" si="169"/>
        <v>Sat</v>
      </c>
      <c r="J2705" s="13" t="str">
        <f>Raw_Data!H2705</f>
        <v>Present</v>
      </c>
      <c r="K2705" s="15">
        <f>IF(Raw_Data!I2705="","",TIMEVALUE(Raw_Data!I2705))</f>
        <v>0.4201388888888889</v>
      </c>
      <c r="L2705" s="15">
        <f>IF(Raw_Data!J2705="","",TIMEVALUE(Raw_Data!J2705))</f>
        <v>0.79027777777777775</v>
      </c>
      <c r="M2705" s="13">
        <f>Raw_Data!K2705</f>
        <v>8.89</v>
      </c>
      <c r="N2705" s="13">
        <f>Raw_Data!L2705</f>
        <v>27</v>
      </c>
      <c r="O2705" s="13">
        <f>Raw_Data!M2705</f>
        <v>19</v>
      </c>
      <c r="P2705" s="13">
        <f t="shared" si="170"/>
        <v>8</v>
      </c>
      <c r="Q2705" s="13">
        <f>Raw_Data!O2705</f>
        <v>27</v>
      </c>
      <c r="R2705" s="16">
        <f t="shared" si="171"/>
        <v>70.370370370370367</v>
      </c>
      <c r="S2705" s="16">
        <f>Raw_Data!Q2705</f>
        <v>70.400000000000006</v>
      </c>
      <c r="T2705" s="17">
        <f>Raw_Data!R2705</f>
        <v>0.89</v>
      </c>
      <c r="U2705" s="13" t="str">
        <f>Raw_Data!S2705</f>
        <v>Medium</v>
      </c>
      <c r="V2705" s="13" t="str">
        <f>Raw_Data!T2705</f>
        <v>Backlog</v>
      </c>
    </row>
    <row r="2706" spans="1:22" x14ac:dyDescent="0.3">
      <c r="A2706" s="13" t="str">
        <f>Raw_Data!A2706</f>
        <v>EMP005</v>
      </c>
      <c r="B2706" s="13" t="str">
        <f>Raw_Data!B2706</f>
        <v>Vikram Patel</v>
      </c>
      <c r="C2706" s="13" t="str">
        <f>Raw_Data!C2706</f>
        <v>Operations</v>
      </c>
      <c r="D2706" s="13" t="str">
        <f>Raw_Data!D2706</f>
        <v>Process Executive</v>
      </c>
      <c r="E2706" s="13" t="str">
        <f>Raw_Data!E2706</f>
        <v>Kolkata</v>
      </c>
      <c r="F2706" s="13" t="str">
        <f>Raw_Data!F2706</f>
        <v>Amit Roy</v>
      </c>
      <c r="G2706" s="14">
        <f>DATE(VALUE(RIGHT(Raw_Data!G2706,4)),VALUE(MID(Raw_Data!G2706,4,2)),VALUE(LEFT(Raw_Data!G2706,2)))</f>
        <v>46270</v>
      </c>
      <c r="H2706" s="13" t="str">
        <f t="shared" si="168"/>
        <v>Sep-2026</v>
      </c>
      <c r="I2706" s="13" t="str">
        <f t="shared" si="169"/>
        <v>Sat</v>
      </c>
      <c r="J2706" s="13" t="str">
        <f>Raw_Data!H2706</f>
        <v>Present</v>
      </c>
      <c r="K2706" s="15">
        <f>IF(Raw_Data!I2706="","",TIMEVALUE(Raw_Data!I2706))</f>
        <v>0.38194444444444442</v>
      </c>
      <c r="L2706" s="15">
        <f>IF(Raw_Data!J2706="","",TIMEVALUE(Raw_Data!J2706))</f>
        <v>0.77361111111111114</v>
      </c>
      <c r="M2706" s="13">
        <f>Raw_Data!K2706</f>
        <v>9.4</v>
      </c>
      <c r="N2706" s="13">
        <f>Raw_Data!L2706</f>
        <v>15</v>
      </c>
      <c r="O2706" s="13">
        <f>Raw_Data!M2706</f>
        <v>14</v>
      </c>
      <c r="P2706" s="13">
        <f t="shared" si="170"/>
        <v>1</v>
      </c>
      <c r="Q2706" s="13">
        <f>Raw_Data!O2706</f>
        <v>15</v>
      </c>
      <c r="R2706" s="16">
        <f t="shared" si="171"/>
        <v>93.333333333333329</v>
      </c>
      <c r="S2706" s="16">
        <f>Raw_Data!Q2706</f>
        <v>93.3</v>
      </c>
      <c r="T2706" s="17">
        <f>Raw_Data!R2706</f>
        <v>1.4</v>
      </c>
      <c r="U2706" s="13" t="str">
        <f>Raw_Data!S2706</f>
        <v>High</v>
      </c>
      <c r="V2706" s="13" t="str">
        <f>Raw_Data!T2706</f>
        <v>In Progress</v>
      </c>
    </row>
    <row r="2707" spans="1:22" x14ac:dyDescent="0.3">
      <c r="A2707" s="13" t="str">
        <f>Raw_Data!A2707</f>
        <v>EMP006</v>
      </c>
      <c r="B2707" s="13" t="str">
        <f>Raw_Data!B2707</f>
        <v>Ananya Gupta</v>
      </c>
      <c r="C2707" s="13" t="str">
        <f>Raw_Data!C2707</f>
        <v>Finance</v>
      </c>
      <c r="D2707" s="13" t="str">
        <f>Raw_Data!D2707</f>
        <v>Finance Executive</v>
      </c>
      <c r="E2707" s="13" t="str">
        <f>Raw_Data!E2707</f>
        <v>Kolkata</v>
      </c>
      <c r="F2707" s="13" t="str">
        <f>Raw_Data!F2707</f>
        <v>Neha Sen</v>
      </c>
      <c r="G2707" s="14">
        <f>DATE(VALUE(RIGHT(Raw_Data!G2707,4)),VALUE(MID(Raw_Data!G2707,4,2)),VALUE(LEFT(Raw_Data!G2707,2)))</f>
        <v>46270</v>
      </c>
      <c r="H2707" s="13" t="str">
        <f t="shared" si="168"/>
        <v>Sep-2026</v>
      </c>
      <c r="I2707" s="13" t="str">
        <f t="shared" si="169"/>
        <v>Sat</v>
      </c>
      <c r="J2707" s="13" t="str">
        <f>Raw_Data!H2707</f>
        <v>Present</v>
      </c>
      <c r="K2707" s="15">
        <f>IF(Raw_Data!I2707="","",TIMEVALUE(Raw_Data!I2707))</f>
        <v>0.42986111111111114</v>
      </c>
      <c r="L2707" s="15">
        <f>IF(Raw_Data!J2707="","",TIMEVALUE(Raw_Data!J2707))</f>
        <v>0.82361111111111107</v>
      </c>
      <c r="M2707" s="13">
        <f>Raw_Data!K2707</f>
        <v>9.4600000000000009</v>
      </c>
      <c r="N2707" s="13">
        <f>Raw_Data!L2707</f>
        <v>17</v>
      </c>
      <c r="O2707" s="13">
        <f>Raw_Data!M2707</f>
        <v>15</v>
      </c>
      <c r="P2707" s="13">
        <f t="shared" si="170"/>
        <v>2</v>
      </c>
      <c r="Q2707" s="13">
        <f>Raw_Data!O2707</f>
        <v>17</v>
      </c>
      <c r="R2707" s="16">
        <f t="shared" si="171"/>
        <v>88.235294117647058</v>
      </c>
      <c r="S2707" s="16">
        <f>Raw_Data!Q2707</f>
        <v>88.2</v>
      </c>
      <c r="T2707" s="17">
        <f>Raw_Data!R2707</f>
        <v>1.46</v>
      </c>
      <c r="U2707" s="13" t="str">
        <f>Raw_Data!S2707</f>
        <v>Medium</v>
      </c>
      <c r="V2707" s="13" t="str">
        <f>Raw_Data!T2707</f>
        <v>In Progress</v>
      </c>
    </row>
    <row r="2708" spans="1:22" x14ac:dyDescent="0.3">
      <c r="A2708" s="13" t="str">
        <f>Raw_Data!A2708</f>
        <v>EMP007</v>
      </c>
      <c r="B2708" s="13" t="str">
        <f>Raw_Data!B2708</f>
        <v>Rohan Mehta</v>
      </c>
      <c r="C2708" s="13" t="str">
        <f>Raw_Data!C2708</f>
        <v>Finance</v>
      </c>
      <c r="D2708" s="13" t="str">
        <f>Raw_Data!D2708</f>
        <v>Accounts Executive</v>
      </c>
      <c r="E2708" s="13" t="str">
        <f>Raw_Data!E2708</f>
        <v>Kolkata</v>
      </c>
      <c r="F2708" s="13" t="str">
        <f>Raw_Data!F2708</f>
        <v>Neha Sen</v>
      </c>
      <c r="G2708" s="14">
        <f>DATE(VALUE(RIGHT(Raw_Data!G2708,4)),VALUE(MID(Raw_Data!G2708,4,2)),VALUE(LEFT(Raw_Data!G2708,2)))</f>
        <v>46270</v>
      </c>
      <c r="H2708" s="13" t="str">
        <f t="shared" si="168"/>
        <v>Sep-2026</v>
      </c>
      <c r="I2708" s="13" t="str">
        <f t="shared" si="169"/>
        <v>Sat</v>
      </c>
      <c r="J2708" s="13" t="str">
        <f>Raw_Data!H2708</f>
        <v>Present</v>
      </c>
      <c r="K2708" s="15">
        <f>IF(Raw_Data!I2708="","",TIMEVALUE(Raw_Data!I2708))</f>
        <v>0.38194444444444442</v>
      </c>
      <c r="L2708" s="15">
        <f>IF(Raw_Data!J2708="","",TIMEVALUE(Raw_Data!J2708))</f>
        <v>0.77777777777777779</v>
      </c>
      <c r="M2708" s="13">
        <f>Raw_Data!K2708</f>
        <v>9.51</v>
      </c>
      <c r="N2708" s="13">
        <f>Raw_Data!L2708</f>
        <v>15</v>
      </c>
      <c r="O2708" s="13">
        <f>Raw_Data!M2708</f>
        <v>11</v>
      </c>
      <c r="P2708" s="13">
        <f t="shared" si="170"/>
        <v>4</v>
      </c>
      <c r="Q2708" s="13">
        <f>Raw_Data!O2708</f>
        <v>15</v>
      </c>
      <c r="R2708" s="16">
        <f t="shared" si="171"/>
        <v>73.333333333333329</v>
      </c>
      <c r="S2708" s="16">
        <f>Raw_Data!Q2708</f>
        <v>73.3</v>
      </c>
      <c r="T2708" s="17">
        <f>Raw_Data!R2708</f>
        <v>1.51</v>
      </c>
      <c r="U2708" s="13" t="str">
        <f>Raw_Data!S2708</f>
        <v>Medium</v>
      </c>
      <c r="V2708" s="13" t="str">
        <f>Raw_Data!T2708</f>
        <v>Pending</v>
      </c>
    </row>
    <row r="2709" spans="1:22" x14ac:dyDescent="0.3">
      <c r="A2709" s="13" t="str">
        <f>Raw_Data!A2709</f>
        <v>EMP008</v>
      </c>
      <c r="B2709" s="13" t="str">
        <f>Raw_Data!B2709</f>
        <v>Ishita Roy</v>
      </c>
      <c r="C2709" s="13" t="str">
        <f>Raw_Data!C2709</f>
        <v>Finance</v>
      </c>
      <c r="D2709" s="13" t="str">
        <f>Raw_Data!D2709</f>
        <v>Finance Executive</v>
      </c>
      <c r="E2709" s="13" t="str">
        <f>Raw_Data!E2709</f>
        <v>Kolkata</v>
      </c>
      <c r="F2709" s="13" t="str">
        <f>Raw_Data!F2709</f>
        <v>Neha Sen</v>
      </c>
      <c r="G2709" s="14">
        <f>DATE(VALUE(RIGHT(Raw_Data!G2709,4)),VALUE(MID(Raw_Data!G2709,4,2)),VALUE(LEFT(Raw_Data!G2709,2)))</f>
        <v>46270</v>
      </c>
      <c r="H2709" s="13" t="str">
        <f t="shared" si="168"/>
        <v>Sep-2026</v>
      </c>
      <c r="I2709" s="13" t="str">
        <f t="shared" si="169"/>
        <v>Sat</v>
      </c>
      <c r="J2709" s="13" t="str">
        <f>Raw_Data!H2709</f>
        <v>Present</v>
      </c>
      <c r="K2709" s="15">
        <f>IF(Raw_Data!I2709="","",TIMEVALUE(Raw_Data!I2709))</f>
        <v>0.4201388888888889</v>
      </c>
      <c r="L2709" s="15">
        <f>IF(Raw_Data!J2709="","",TIMEVALUE(Raw_Data!J2709))</f>
        <v>0.72013888888888888</v>
      </c>
      <c r="M2709" s="13">
        <f>Raw_Data!K2709</f>
        <v>7.2</v>
      </c>
      <c r="N2709" s="13">
        <f>Raw_Data!L2709</f>
        <v>17</v>
      </c>
      <c r="O2709" s="13">
        <f>Raw_Data!M2709</f>
        <v>13</v>
      </c>
      <c r="P2709" s="13">
        <f t="shared" si="170"/>
        <v>4</v>
      </c>
      <c r="Q2709" s="13">
        <f>Raw_Data!O2709</f>
        <v>17</v>
      </c>
      <c r="R2709" s="16">
        <f t="shared" si="171"/>
        <v>76.470588235294116</v>
      </c>
      <c r="S2709" s="16">
        <f>Raw_Data!Q2709</f>
        <v>76.5</v>
      </c>
      <c r="T2709" s="17">
        <f>Raw_Data!R2709</f>
        <v>0</v>
      </c>
      <c r="U2709" s="13" t="str">
        <f>Raw_Data!S2709</f>
        <v>Low</v>
      </c>
      <c r="V2709" s="13" t="str">
        <f>Raw_Data!T2709</f>
        <v>Pending</v>
      </c>
    </row>
    <row r="2710" spans="1:22" x14ac:dyDescent="0.3">
      <c r="A2710" s="13" t="str">
        <f>Raw_Data!A2710</f>
        <v>EMP009</v>
      </c>
      <c r="B2710" s="13" t="str">
        <f>Raw_Data!B2710</f>
        <v>Arjun Nair</v>
      </c>
      <c r="C2710" s="13" t="str">
        <f>Raw_Data!C2710</f>
        <v>Sales</v>
      </c>
      <c r="D2710" s="13" t="str">
        <f>Raw_Data!D2710</f>
        <v>Sales Executive</v>
      </c>
      <c r="E2710" s="13" t="str">
        <f>Raw_Data!E2710</f>
        <v>Kolkata</v>
      </c>
      <c r="F2710" s="13" t="str">
        <f>Raw_Data!F2710</f>
        <v>Sourav Das</v>
      </c>
      <c r="G2710" s="14">
        <f>DATE(VALUE(RIGHT(Raw_Data!G2710,4)),VALUE(MID(Raw_Data!G2710,4,2)),VALUE(LEFT(Raw_Data!G2710,2)))</f>
        <v>46270</v>
      </c>
      <c r="H2710" s="13" t="str">
        <f t="shared" si="168"/>
        <v>Sep-2026</v>
      </c>
      <c r="I2710" s="13" t="str">
        <f t="shared" si="169"/>
        <v>Sat</v>
      </c>
      <c r="J2710" s="13" t="str">
        <f>Raw_Data!H2710</f>
        <v>Present</v>
      </c>
      <c r="K2710" s="15">
        <f>IF(Raw_Data!I2710="","",TIMEVALUE(Raw_Data!I2710))</f>
        <v>0.3888888888888889</v>
      </c>
      <c r="L2710" s="15">
        <f>IF(Raw_Data!J2710="","",TIMEVALUE(Raw_Data!J2710))</f>
        <v>0.78125</v>
      </c>
      <c r="M2710" s="13">
        <f>Raw_Data!K2710</f>
        <v>9.42</v>
      </c>
      <c r="N2710" s="13">
        <f>Raw_Data!L2710</f>
        <v>22</v>
      </c>
      <c r="O2710" s="13">
        <f>Raw_Data!M2710</f>
        <v>22</v>
      </c>
      <c r="P2710" s="13">
        <f t="shared" si="170"/>
        <v>0</v>
      </c>
      <c r="Q2710" s="13">
        <f>Raw_Data!O2710</f>
        <v>22</v>
      </c>
      <c r="R2710" s="16">
        <f t="shared" si="171"/>
        <v>100</v>
      </c>
      <c r="S2710" s="16">
        <f>Raw_Data!Q2710</f>
        <v>100</v>
      </c>
      <c r="T2710" s="17">
        <f>Raw_Data!R2710</f>
        <v>1.42</v>
      </c>
      <c r="U2710" s="13" t="str">
        <f>Raw_Data!S2710</f>
        <v>Low</v>
      </c>
      <c r="V2710" s="13" t="str">
        <f>Raw_Data!T2710</f>
        <v>Closed</v>
      </c>
    </row>
    <row r="2711" spans="1:22" x14ac:dyDescent="0.3">
      <c r="A2711" s="13" t="str">
        <f>Raw_Data!A2711</f>
        <v>EMP010</v>
      </c>
      <c r="B2711" s="13" t="str">
        <f>Raw_Data!B2711</f>
        <v>Meera Kapoor</v>
      </c>
      <c r="C2711" s="13" t="str">
        <f>Raw_Data!C2711</f>
        <v>Sales</v>
      </c>
      <c r="D2711" s="13" t="str">
        <f>Raw_Data!D2711</f>
        <v>Sales Executive</v>
      </c>
      <c r="E2711" s="13" t="str">
        <f>Raw_Data!E2711</f>
        <v>Kolkata</v>
      </c>
      <c r="F2711" s="13" t="str">
        <f>Raw_Data!F2711</f>
        <v>Sourav Das</v>
      </c>
      <c r="G2711" s="14">
        <f>DATE(VALUE(RIGHT(Raw_Data!G2711,4)),VALUE(MID(Raw_Data!G2711,4,2)),VALUE(LEFT(Raw_Data!G2711,2)))</f>
        <v>46270</v>
      </c>
      <c r="H2711" s="13" t="str">
        <f t="shared" si="168"/>
        <v>Sep-2026</v>
      </c>
      <c r="I2711" s="13" t="str">
        <f t="shared" si="169"/>
        <v>Sat</v>
      </c>
      <c r="J2711" s="13" t="str">
        <f>Raw_Data!H2711</f>
        <v>Present</v>
      </c>
      <c r="K2711" s="15">
        <f>IF(Raw_Data!I2711="","",TIMEVALUE(Raw_Data!I2711))</f>
        <v>0.38055555555555554</v>
      </c>
      <c r="L2711" s="15">
        <f>IF(Raw_Data!J2711="","",TIMEVALUE(Raw_Data!J2711))</f>
        <v>0.70833333333333337</v>
      </c>
      <c r="M2711" s="13">
        <f>Raw_Data!K2711</f>
        <v>7.87</v>
      </c>
      <c r="N2711" s="13">
        <f>Raw_Data!L2711</f>
        <v>19</v>
      </c>
      <c r="O2711" s="13">
        <f>Raw_Data!M2711</f>
        <v>19</v>
      </c>
      <c r="P2711" s="13">
        <f t="shared" si="170"/>
        <v>0</v>
      </c>
      <c r="Q2711" s="13">
        <f>Raw_Data!O2711</f>
        <v>19</v>
      </c>
      <c r="R2711" s="16">
        <f t="shared" si="171"/>
        <v>100</v>
      </c>
      <c r="S2711" s="16">
        <f>Raw_Data!Q2711</f>
        <v>100</v>
      </c>
      <c r="T2711" s="17">
        <f>Raw_Data!R2711</f>
        <v>0</v>
      </c>
      <c r="U2711" s="13" t="str">
        <f>Raw_Data!S2711</f>
        <v>Low</v>
      </c>
      <c r="V2711" s="13" t="str">
        <f>Raw_Data!T2711</f>
        <v>Closed</v>
      </c>
    </row>
    <row r="2712" spans="1:22" x14ac:dyDescent="0.3">
      <c r="A2712" s="13" t="str">
        <f>Raw_Data!A2712</f>
        <v>EMP011</v>
      </c>
      <c r="B2712" s="13" t="str">
        <f>Raw_Data!B2712</f>
        <v>Karan Malhotra</v>
      </c>
      <c r="C2712" s="13" t="str">
        <f>Raw_Data!C2712</f>
        <v>Sales</v>
      </c>
      <c r="D2712" s="13" t="str">
        <f>Raw_Data!D2712</f>
        <v>Senior Executive</v>
      </c>
      <c r="E2712" s="13" t="str">
        <f>Raw_Data!E2712</f>
        <v>Kolkata</v>
      </c>
      <c r="F2712" s="13" t="str">
        <f>Raw_Data!F2712</f>
        <v>Sourav Das</v>
      </c>
      <c r="G2712" s="14">
        <f>DATE(VALUE(RIGHT(Raw_Data!G2712,4)),VALUE(MID(Raw_Data!G2712,4,2)),VALUE(LEFT(Raw_Data!G2712,2)))</f>
        <v>46270</v>
      </c>
      <c r="H2712" s="13" t="str">
        <f t="shared" si="168"/>
        <v>Sep-2026</v>
      </c>
      <c r="I2712" s="13" t="str">
        <f t="shared" si="169"/>
        <v>Sat</v>
      </c>
      <c r="J2712" s="13" t="str">
        <f>Raw_Data!H2712</f>
        <v>Present</v>
      </c>
      <c r="K2712" s="15">
        <f>IF(Raw_Data!I2712="","",TIMEVALUE(Raw_Data!I2712))</f>
        <v>0.38611111111111113</v>
      </c>
      <c r="L2712" s="15">
        <f>IF(Raw_Data!J2712="","",TIMEVALUE(Raw_Data!J2712))</f>
        <v>0.76041666666666663</v>
      </c>
      <c r="M2712" s="13">
        <f>Raw_Data!K2712</f>
        <v>8.99</v>
      </c>
      <c r="N2712" s="13">
        <f>Raw_Data!L2712</f>
        <v>32</v>
      </c>
      <c r="O2712" s="13">
        <f>Raw_Data!M2712</f>
        <v>32</v>
      </c>
      <c r="P2712" s="13">
        <f t="shared" si="170"/>
        <v>0</v>
      </c>
      <c r="Q2712" s="13">
        <f>Raw_Data!O2712</f>
        <v>32</v>
      </c>
      <c r="R2712" s="16">
        <f t="shared" si="171"/>
        <v>100</v>
      </c>
      <c r="S2712" s="16">
        <f>Raw_Data!Q2712</f>
        <v>100</v>
      </c>
      <c r="T2712" s="17">
        <f>Raw_Data!R2712</f>
        <v>0.99</v>
      </c>
      <c r="U2712" s="13" t="str">
        <f>Raw_Data!S2712</f>
        <v>Low</v>
      </c>
      <c r="V2712" s="13" t="str">
        <f>Raw_Data!T2712</f>
        <v>Closed</v>
      </c>
    </row>
    <row r="2713" spans="1:22" x14ac:dyDescent="0.3">
      <c r="A2713" s="13" t="str">
        <f>Raw_Data!A2713</f>
        <v>EMP012</v>
      </c>
      <c r="B2713" s="13" t="str">
        <f>Raw_Data!B2713</f>
        <v>Tanya Bose</v>
      </c>
      <c r="C2713" s="13" t="str">
        <f>Raw_Data!C2713</f>
        <v>HR</v>
      </c>
      <c r="D2713" s="13" t="str">
        <f>Raw_Data!D2713</f>
        <v>HR Executive</v>
      </c>
      <c r="E2713" s="13" t="str">
        <f>Raw_Data!E2713</f>
        <v>Kolkata</v>
      </c>
      <c r="F2713" s="13" t="str">
        <f>Raw_Data!F2713</f>
        <v>Ritu Ghosh</v>
      </c>
      <c r="G2713" s="14">
        <f>DATE(VALUE(RIGHT(Raw_Data!G2713,4)),VALUE(MID(Raw_Data!G2713,4,2)),VALUE(LEFT(Raw_Data!G2713,2)))</f>
        <v>46270</v>
      </c>
      <c r="H2713" s="13" t="str">
        <f t="shared" si="168"/>
        <v>Sep-2026</v>
      </c>
      <c r="I2713" s="13" t="str">
        <f t="shared" si="169"/>
        <v>Sat</v>
      </c>
      <c r="J2713" s="13" t="str">
        <f>Raw_Data!H2713</f>
        <v>Present</v>
      </c>
      <c r="K2713" s="15">
        <f>IF(Raw_Data!I2713="","",TIMEVALUE(Raw_Data!I2713))</f>
        <v>0.375</v>
      </c>
      <c r="L2713" s="15">
        <f>IF(Raw_Data!J2713="","",TIMEVALUE(Raw_Data!J2713))</f>
        <v>0.74236111111111114</v>
      </c>
      <c r="M2713" s="13">
        <f>Raw_Data!K2713</f>
        <v>8.82</v>
      </c>
      <c r="N2713" s="13">
        <f>Raw_Data!L2713</f>
        <v>17</v>
      </c>
      <c r="O2713" s="13">
        <f>Raw_Data!M2713</f>
        <v>16</v>
      </c>
      <c r="P2713" s="13">
        <f t="shared" si="170"/>
        <v>1</v>
      </c>
      <c r="Q2713" s="13">
        <f>Raw_Data!O2713</f>
        <v>17</v>
      </c>
      <c r="R2713" s="16">
        <f t="shared" si="171"/>
        <v>94.117647058823522</v>
      </c>
      <c r="S2713" s="16">
        <f>Raw_Data!Q2713</f>
        <v>94.1</v>
      </c>
      <c r="T2713" s="17">
        <f>Raw_Data!R2713</f>
        <v>0.82</v>
      </c>
      <c r="U2713" s="13" t="str">
        <f>Raw_Data!S2713</f>
        <v>Medium</v>
      </c>
      <c r="V2713" s="13" t="str">
        <f>Raw_Data!T2713</f>
        <v>In Progress</v>
      </c>
    </row>
    <row r="2714" spans="1:22" x14ac:dyDescent="0.3">
      <c r="A2714" s="13" t="str">
        <f>Raw_Data!A2714</f>
        <v>EMP013</v>
      </c>
      <c r="B2714" s="13" t="str">
        <f>Raw_Data!B2714</f>
        <v>Aditya Jain</v>
      </c>
      <c r="C2714" s="13" t="str">
        <f>Raw_Data!C2714</f>
        <v>Customer Support</v>
      </c>
      <c r="D2714" s="13" t="str">
        <f>Raw_Data!D2714</f>
        <v>Support Executive</v>
      </c>
      <c r="E2714" s="13" t="str">
        <f>Raw_Data!E2714</f>
        <v>Kolkata</v>
      </c>
      <c r="F2714" s="13" t="str">
        <f>Raw_Data!F2714</f>
        <v>Ritu Ghosh</v>
      </c>
      <c r="G2714" s="14">
        <f>DATE(VALUE(RIGHT(Raw_Data!G2714,4)),VALUE(MID(Raw_Data!G2714,4,2)),VALUE(LEFT(Raw_Data!G2714,2)))</f>
        <v>46270</v>
      </c>
      <c r="H2714" s="13" t="str">
        <f t="shared" si="168"/>
        <v>Sep-2026</v>
      </c>
      <c r="I2714" s="13" t="str">
        <f t="shared" si="169"/>
        <v>Sat</v>
      </c>
      <c r="J2714" s="13" t="str">
        <f>Raw_Data!H2714</f>
        <v>Present</v>
      </c>
      <c r="K2714" s="15">
        <f>IF(Raw_Data!I2714="","",TIMEVALUE(Raw_Data!I2714))</f>
        <v>0.37569444444444444</v>
      </c>
      <c r="L2714" s="15">
        <f>IF(Raw_Data!J2714="","",TIMEVALUE(Raw_Data!J2714))</f>
        <v>0.70277777777777772</v>
      </c>
      <c r="M2714" s="13">
        <f>Raw_Data!K2714</f>
        <v>7.86</v>
      </c>
      <c r="N2714" s="13">
        <f>Raw_Data!L2714</f>
        <v>27</v>
      </c>
      <c r="O2714" s="13">
        <f>Raw_Data!M2714</f>
        <v>27</v>
      </c>
      <c r="P2714" s="13">
        <f t="shared" si="170"/>
        <v>0</v>
      </c>
      <c r="Q2714" s="13">
        <f>Raw_Data!O2714</f>
        <v>27</v>
      </c>
      <c r="R2714" s="16">
        <f t="shared" si="171"/>
        <v>100</v>
      </c>
      <c r="S2714" s="16">
        <f>Raw_Data!Q2714</f>
        <v>100</v>
      </c>
      <c r="T2714" s="17">
        <f>Raw_Data!R2714</f>
        <v>0</v>
      </c>
      <c r="U2714" s="13" t="str">
        <f>Raw_Data!S2714</f>
        <v>Low</v>
      </c>
      <c r="V2714" s="13" t="str">
        <f>Raw_Data!T2714</f>
        <v>Closed</v>
      </c>
    </row>
    <row r="2715" spans="1:22" x14ac:dyDescent="0.3">
      <c r="A2715" s="13" t="str">
        <f>Raw_Data!A2715</f>
        <v>EMP014</v>
      </c>
      <c r="B2715" s="13" t="str">
        <f>Raw_Data!B2715</f>
        <v>Neha Agarwal</v>
      </c>
      <c r="C2715" s="13" t="str">
        <f>Raw_Data!C2715</f>
        <v>Customer Support</v>
      </c>
      <c r="D2715" s="13" t="str">
        <f>Raw_Data!D2715</f>
        <v>Support Executive</v>
      </c>
      <c r="E2715" s="13" t="str">
        <f>Raw_Data!E2715</f>
        <v>Kolkata</v>
      </c>
      <c r="F2715" s="13" t="str">
        <f>Raw_Data!F2715</f>
        <v>Ritu Ghosh</v>
      </c>
      <c r="G2715" s="14">
        <f>DATE(VALUE(RIGHT(Raw_Data!G2715,4)),VALUE(MID(Raw_Data!G2715,4,2)),VALUE(LEFT(Raw_Data!G2715,2)))</f>
        <v>46270</v>
      </c>
      <c r="H2715" s="13" t="str">
        <f t="shared" si="168"/>
        <v>Sep-2026</v>
      </c>
      <c r="I2715" s="13" t="str">
        <f t="shared" si="169"/>
        <v>Sat</v>
      </c>
      <c r="J2715" s="13" t="str">
        <f>Raw_Data!H2715</f>
        <v>Present</v>
      </c>
      <c r="K2715" s="15">
        <f>IF(Raw_Data!I2715="","",TIMEVALUE(Raw_Data!I2715))</f>
        <v>0.42708333333333331</v>
      </c>
      <c r="L2715" s="15">
        <f>IF(Raw_Data!J2715="","",TIMEVALUE(Raw_Data!J2715))</f>
        <v>0.76249999999999996</v>
      </c>
      <c r="M2715" s="13">
        <f>Raw_Data!K2715</f>
        <v>8.06</v>
      </c>
      <c r="N2715" s="13">
        <f>Raw_Data!L2715</f>
        <v>25</v>
      </c>
      <c r="O2715" s="13">
        <f>Raw_Data!M2715</f>
        <v>25</v>
      </c>
      <c r="P2715" s="13">
        <f t="shared" si="170"/>
        <v>0</v>
      </c>
      <c r="Q2715" s="13">
        <f>Raw_Data!O2715</f>
        <v>25</v>
      </c>
      <c r="R2715" s="16">
        <f t="shared" si="171"/>
        <v>100</v>
      </c>
      <c r="S2715" s="16">
        <f>Raw_Data!Q2715</f>
        <v>100</v>
      </c>
      <c r="T2715" s="17">
        <f>Raw_Data!R2715</f>
        <v>0.06</v>
      </c>
      <c r="U2715" s="13" t="str">
        <f>Raw_Data!S2715</f>
        <v>Low</v>
      </c>
      <c r="V2715" s="13" t="str">
        <f>Raw_Data!T2715</f>
        <v>Closed</v>
      </c>
    </row>
    <row r="2716" spans="1:22" x14ac:dyDescent="0.3">
      <c r="A2716" s="13" t="str">
        <f>Raw_Data!A2716</f>
        <v>EMP015</v>
      </c>
      <c r="B2716" s="13" t="str">
        <f>Raw_Data!B2716</f>
        <v>Siddharth Roy</v>
      </c>
      <c r="C2716" s="13" t="str">
        <f>Raw_Data!C2716</f>
        <v>Customer Support</v>
      </c>
      <c r="D2716" s="13" t="str">
        <f>Raw_Data!D2716</f>
        <v>Senior Executive</v>
      </c>
      <c r="E2716" s="13" t="str">
        <f>Raw_Data!E2716</f>
        <v>Kolkata</v>
      </c>
      <c r="F2716" s="13" t="str">
        <f>Raw_Data!F2716</f>
        <v>Ritu Ghosh</v>
      </c>
      <c r="G2716" s="14">
        <f>DATE(VALUE(RIGHT(Raw_Data!G2716,4)),VALUE(MID(Raw_Data!G2716,4,2)),VALUE(LEFT(Raw_Data!G2716,2)))</f>
        <v>46270</v>
      </c>
      <c r="H2716" s="13" t="str">
        <f t="shared" si="168"/>
        <v>Sep-2026</v>
      </c>
      <c r="I2716" s="13" t="str">
        <f t="shared" si="169"/>
        <v>Sat</v>
      </c>
      <c r="J2716" s="13" t="str">
        <f>Raw_Data!H2716</f>
        <v>Present</v>
      </c>
      <c r="K2716" s="15">
        <f>IF(Raw_Data!I2716="","",TIMEVALUE(Raw_Data!I2716))</f>
        <v>0.37986111111111109</v>
      </c>
      <c r="L2716" s="15">
        <f>IF(Raw_Data!J2716="","",TIMEVALUE(Raw_Data!J2716))</f>
        <v>0.71736111111111112</v>
      </c>
      <c r="M2716" s="13">
        <f>Raw_Data!K2716</f>
        <v>8.1</v>
      </c>
      <c r="N2716" s="13">
        <f>Raw_Data!L2716</f>
        <v>31</v>
      </c>
      <c r="O2716" s="13">
        <f>Raw_Data!M2716</f>
        <v>30</v>
      </c>
      <c r="P2716" s="13">
        <f t="shared" si="170"/>
        <v>1</v>
      </c>
      <c r="Q2716" s="13">
        <f>Raw_Data!O2716</f>
        <v>31</v>
      </c>
      <c r="R2716" s="16">
        <f t="shared" si="171"/>
        <v>96.774193548387103</v>
      </c>
      <c r="S2716" s="16">
        <f>Raw_Data!Q2716</f>
        <v>96.8</v>
      </c>
      <c r="T2716" s="17">
        <f>Raw_Data!R2716</f>
        <v>0.1</v>
      </c>
      <c r="U2716" s="13" t="str">
        <f>Raw_Data!S2716</f>
        <v>Medium</v>
      </c>
      <c r="V2716" s="13" t="str">
        <f>Raw_Data!T2716</f>
        <v>In Progress</v>
      </c>
    </row>
    <row r="2717" spans="1:22" x14ac:dyDescent="0.3">
      <c r="A2717" s="13" t="str">
        <f>Raw_Data!A2717</f>
        <v>EMP016</v>
      </c>
      <c r="B2717" s="13" t="str">
        <f>Raw_Data!B2717</f>
        <v>Pooja Saha</v>
      </c>
      <c r="C2717" s="13" t="str">
        <f>Raw_Data!C2717</f>
        <v>Operations</v>
      </c>
      <c r="D2717" s="13" t="str">
        <f>Raw_Data!D2717</f>
        <v>Process Executive</v>
      </c>
      <c r="E2717" s="13" t="str">
        <f>Raw_Data!E2717</f>
        <v>Durgapur</v>
      </c>
      <c r="F2717" s="13" t="str">
        <f>Raw_Data!F2717</f>
        <v>Amit Roy</v>
      </c>
      <c r="G2717" s="14">
        <f>DATE(VALUE(RIGHT(Raw_Data!G2717,4)),VALUE(MID(Raw_Data!G2717,4,2)),VALUE(LEFT(Raw_Data!G2717,2)))</f>
        <v>46270</v>
      </c>
      <c r="H2717" s="13" t="str">
        <f t="shared" si="168"/>
        <v>Sep-2026</v>
      </c>
      <c r="I2717" s="13" t="str">
        <f t="shared" si="169"/>
        <v>Sat</v>
      </c>
      <c r="J2717" s="13" t="str">
        <f>Raw_Data!H2717</f>
        <v>Present</v>
      </c>
      <c r="K2717" s="15">
        <f>IF(Raw_Data!I2717="","",TIMEVALUE(Raw_Data!I2717))</f>
        <v>0.3840277777777778</v>
      </c>
      <c r="L2717" s="15">
        <f>IF(Raw_Data!J2717="","",TIMEVALUE(Raw_Data!J2717))</f>
        <v>0.70902777777777781</v>
      </c>
      <c r="M2717" s="13">
        <f>Raw_Data!K2717</f>
        <v>7.81</v>
      </c>
      <c r="N2717" s="13">
        <f>Raw_Data!L2717</f>
        <v>34</v>
      </c>
      <c r="O2717" s="13">
        <f>Raw_Data!M2717</f>
        <v>26</v>
      </c>
      <c r="P2717" s="13">
        <f t="shared" si="170"/>
        <v>8</v>
      </c>
      <c r="Q2717" s="13">
        <f>Raw_Data!O2717</f>
        <v>34</v>
      </c>
      <c r="R2717" s="16">
        <f t="shared" si="171"/>
        <v>76.470588235294116</v>
      </c>
      <c r="S2717" s="16">
        <f>Raw_Data!Q2717</f>
        <v>76.5</v>
      </c>
      <c r="T2717" s="17">
        <f>Raw_Data!R2717</f>
        <v>0</v>
      </c>
      <c r="U2717" s="13" t="str">
        <f>Raw_Data!S2717</f>
        <v>Medium</v>
      </c>
      <c r="V2717" s="13" t="str">
        <f>Raw_Data!T2717</f>
        <v>Backlog</v>
      </c>
    </row>
    <row r="2718" spans="1:22" x14ac:dyDescent="0.3">
      <c r="A2718" s="13" t="str">
        <f>Raw_Data!A2718</f>
        <v>EMP017</v>
      </c>
      <c r="B2718" s="13" t="str">
        <f>Raw_Data!B2718</f>
        <v>Abhishek Paul</v>
      </c>
      <c r="C2718" s="13" t="str">
        <f>Raw_Data!C2718</f>
        <v>Operations</v>
      </c>
      <c r="D2718" s="13" t="str">
        <f>Raw_Data!D2718</f>
        <v>Process Executive</v>
      </c>
      <c r="E2718" s="13" t="str">
        <f>Raw_Data!E2718</f>
        <v>Durgapur</v>
      </c>
      <c r="F2718" s="13" t="str">
        <f>Raw_Data!F2718</f>
        <v>Amit Roy</v>
      </c>
      <c r="G2718" s="14">
        <f>DATE(VALUE(RIGHT(Raw_Data!G2718,4)),VALUE(MID(Raw_Data!G2718,4,2)),VALUE(LEFT(Raw_Data!G2718,2)))</f>
        <v>46270</v>
      </c>
      <c r="H2718" s="13" t="str">
        <f t="shared" si="168"/>
        <v>Sep-2026</v>
      </c>
      <c r="I2718" s="13" t="str">
        <f t="shared" si="169"/>
        <v>Sat</v>
      </c>
      <c r="J2718" s="13" t="str">
        <f>Raw_Data!H2718</f>
        <v>Present</v>
      </c>
      <c r="K2718" s="15">
        <f>IF(Raw_Data!I2718="","",TIMEVALUE(Raw_Data!I2718))</f>
        <v>0.38819444444444445</v>
      </c>
      <c r="L2718" s="15">
        <f>IF(Raw_Data!J2718="","",TIMEVALUE(Raw_Data!J2718))</f>
        <v>0.71111111111111114</v>
      </c>
      <c r="M2718" s="13">
        <f>Raw_Data!K2718</f>
        <v>7.75</v>
      </c>
      <c r="N2718" s="13">
        <f>Raw_Data!L2718</f>
        <v>26</v>
      </c>
      <c r="O2718" s="13">
        <f>Raw_Data!M2718</f>
        <v>21</v>
      </c>
      <c r="P2718" s="13">
        <f t="shared" si="170"/>
        <v>5</v>
      </c>
      <c r="Q2718" s="13">
        <f>Raw_Data!O2718</f>
        <v>26</v>
      </c>
      <c r="R2718" s="16">
        <f t="shared" si="171"/>
        <v>80.769230769230774</v>
      </c>
      <c r="S2718" s="16">
        <f>Raw_Data!Q2718</f>
        <v>80.8</v>
      </c>
      <c r="T2718" s="17">
        <f>Raw_Data!R2718</f>
        <v>0</v>
      </c>
      <c r="U2718" s="13" t="str">
        <f>Raw_Data!S2718</f>
        <v>High</v>
      </c>
      <c r="V2718" s="13" t="str">
        <f>Raw_Data!T2718</f>
        <v>Pending</v>
      </c>
    </row>
    <row r="2719" spans="1:22" x14ac:dyDescent="0.3">
      <c r="A2719" s="13" t="str">
        <f>Raw_Data!A2719</f>
        <v>EMP018</v>
      </c>
      <c r="B2719" s="13" t="str">
        <f>Raw_Data!B2719</f>
        <v>Nandini Ghosh</v>
      </c>
      <c r="C2719" s="13" t="str">
        <f>Raw_Data!C2719</f>
        <v>Finance</v>
      </c>
      <c r="D2719" s="13" t="str">
        <f>Raw_Data!D2719</f>
        <v>Finance Executive</v>
      </c>
      <c r="E2719" s="13" t="str">
        <f>Raw_Data!E2719</f>
        <v>Durgapur</v>
      </c>
      <c r="F2719" s="13" t="str">
        <f>Raw_Data!F2719</f>
        <v>Neha Sen</v>
      </c>
      <c r="G2719" s="14">
        <f>DATE(VALUE(RIGHT(Raw_Data!G2719,4)),VALUE(MID(Raw_Data!G2719,4,2)),VALUE(LEFT(Raw_Data!G2719,2)))</f>
        <v>46270</v>
      </c>
      <c r="H2719" s="13" t="str">
        <f t="shared" si="168"/>
        <v>Sep-2026</v>
      </c>
      <c r="I2719" s="13" t="str">
        <f t="shared" si="169"/>
        <v>Sat</v>
      </c>
      <c r="J2719" s="13" t="str">
        <f>Raw_Data!H2719</f>
        <v>Present</v>
      </c>
      <c r="K2719" s="15">
        <f>IF(Raw_Data!I2719="","",TIMEVALUE(Raw_Data!I2719))</f>
        <v>0.37777777777777777</v>
      </c>
      <c r="L2719" s="15">
        <f>IF(Raw_Data!J2719="","",TIMEVALUE(Raw_Data!J2719))</f>
        <v>0.75416666666666665</v>
      </c>
      <c r="M2719" s="13">
        <f>Raw_Data!K2719</f>
        <v>9.0399999999999991</v>
      </c>
      <c r="N2719" s="13">
        <f>Raw_Data!L2719</f>
        <v>11</v>
      </c>
      <c r="O2719" s="13">
        <f>Raw_Data!M2719</f>
        <v>10</v>
      </c>
      <c r="P2719" s="13">
        <f t="shared" si="170"/>
        <v>1</v>
      </c>
      <c r="Q2719" s="13">
        <f>Raw_Data!O2719</f>
        <v>11</v>
      </c>
      <c r="R2719" s="16">
        <f t="shared" si="171"/>
        <v>90.909090909090907</v>
      </c>
      <c r="S2719" s="16">
        <f>Raw_Data!Q2719</f>
        <v>90.9</v>
      </c>
      <c r="T2719" s="17">
        <f>Raw_Data!R2719</f>
        <v>1.04</v>
      </c>
      <c r="U2719" s="13" t="str">
        <f>Raw_Data!S2719</f>
        <v>Medium</v>
      </c>
      <c r="V2719" s="13" t="str">
        <f>Raw_Data!T2719</f>
        <v>In Progress</v>
      </c>
    </row>
    <row r="2720" spans="1:22" x14ac:dyDescent="0.3">
      <c r="A2720" s="13" t="str">
        <f>Raw_Data!A2720</f>
        <v>EMP019</v>
      </c>
      <c r="B2720" s="13" t="str">
        <f>Raw_Data!B2720</f>
        <v>Manish Kumar</v>
      </c>
      <c r="C2720" s="13" t="str">
        <f>Raw_Data!C2720</f>
        <v>Sales</v>
      </c>
      <c r="D2720" s="13" t="str">
        <f>Raw_Data!D2720</f>
        <v>Sales Executive</v>
      </c>
      <c r="E2720" s="13" t="str">
        <f>Raw_Data!E2720</f>
        <v>Durgapur</v>
      </c>
      <c r="F2720" s="13" t="str">
        <f>Raw_Data!F2720</f>
        <v>Sourav Das</v>
      </c>
      <c r="G2720" s="14">
        <f>DATE(VALUE(RIGHT(Raw_Data!G2720,4)),VALUE(MID(Raw_Data!G2720,4,2)),VALUE(LEFT(Raw_Data!G2720,2)))</f>
        <v>46270</v>
      </c>
      <c r="H2720" s="13" t="str">
        <f t="shared" si="168"/>
        <v>Sep-2026</v>
      </c>
      <c r="I2720" s="13" t="str">
        <f t="shared" si="169"/>
        <v>Sat</v>
      </c>
      <c r="J2720" s="13" t="str">
        <f>Raw_Data!H2720</f>
        <v>Half Day</v>
      </c>
      <c r="K2720" s="15">
        <f>IF(Raw_Data!I2720="","",TIMEVALUE(Raw_Data!I2720))</f>
        <v>0.3840277777777778</v>
      </c>
      <c r="L2720" s="15">
        <f>IF(Raw_Data!J2720="","",TIMEVALUE(Raw_Data!J2720))</f>
        <v>0.57222222222222219</v>
      </c>
      <c r="M2720" s="13">
        <f>Raw_Data!K2720</f>
        <v>4.5199999999999996</v>
      </c>
      <c r="N2720" s="13">
        <f>Raw_Data!L2720</f>
        <v>18</v>
      </c>
      <c r="O2720" s="13">
        <f>Raw_Data!M2720</f>
        <v>16</v>
      </c>
      <c r="P2720" s="13">
        <f t="shared" si="170"/>
        <v>2</v>
      </c>
      <c r="Q2720" s="13">
        <f>Raw_Data!O2720</f>
        <v>18</v>
      </c>
      <c r="R2720" s="16">
        <f t="shared" si="171"/>
        <v>88.888888888888886</v>
      </c>
      <c r="S2720" s="16">
        <f>Raw_Data!Q2720</f>
        <v>88.9</v>
      </c>
      <c r="T2720" s="17">
        <f>Raw_Data!R2720</f>
        <v>0</v>
      </c>
      <c r="U2720" s="13" t="str">
        <f>Raw_Data!S2720</f>
        <v>Low</v>
      </c>
      <c r="V2720" s="13" t="str">
        <f>Raw_Data!T2720</f>
        <v>In Progress</v>
      </c>
    </row>
    <row r="2721" spans="1:22" x14ac:dyDescent="0.3">
      <c r="A2721" s="13" t="str">
        <f>Raw_Data!A2721</f>
        <v>EMP020</v>
      </c>
      <c r="B2721" s="13" t="str">
        <f>Raw_Data!B2721</f>
        <v>Riya Chatterjee</v>
      </c>
      <c r="C2721" s="13" t="str">
        <f>Raw_Data!C2721</f>
        <v>Customer Support</v>
      </c>
      <c r="D2721" s="13" t="str">
        <f>Raw_Data!D2721</f>
        <v>Support Executive</v>
      </c>
      <c r="E2721" s="13" t="str">
        <f>Raw_Data!E2721</f>
        <v>Durgapur</v>
      </c>
      <c r="F2721" s="13" t="str">
        <f>Raw_Data!F2721</f>
        <v>Ritu Ghosh</v>
      </c>
      <c r="G2721" s="14">
        <f>DATE(VALUE(RIGHT(Raw_Data!G2721,4)),VALUE(MID(Raw_Data!G2721,4,2)),VALUE(LEFT(Raw_Data!G2721,2)))</f>
        <v>46270</v>
      </c>
      <c r="H2721" s="13" t="str">
        <f t="shared" si="168"/>
        <v>Sep-2026</v>
      </c>
      <c r="I2721" s="13" t="str">
        <f t="shared" si="169"/>
        <v>Sat</v>
      </c>
      <c r="J2721" s="13" t="str">
        <f>Raw_Data!H2721</f>
        <v>Present</v>
      </c>
      <c r="K2721" s="15">
        <f>IF(Raw_Data!I2721="","",TIMEVALUE(Raw_Data!I2721))</f>
        <v>0.37847222222222221</v>
      </c>
      <c r="L2721" s="15">
        <f>IF(Raw_Data!J2721="","",TIMEVALUE(Raw_Data!J2721))</f>
        <v>0.7368055555555556</v>
      </c>
      <c r="M2721" s="13">
        <f>Raw_Data!K2721</f>
        <v>8.6</v>
      </c>
      <c r="N2721" s="13">
        <f>Raw_Data!L2721</f>
        <v>31</v>
      </c>
      <c r="O2721" s="13">
        <f>Raw_Data!M2721</f>
        <v>31</v>
      </c>
      <c r="P2721" s="13">
        <f t="shared" si="170"/>
        <v>0</v>
      </c>
      <c r="Q2721" s="13">
        <f>Raw_Data!O2721</f>
        <v>31</v>
      </c>
      <c r="R2721" s="16">
        <f t="shared" si="171"/>
        <v>100</v>
      </c>
      <c r="S2721" s="16">
        <f>Raw_Data!Q2721</f>
        <v>100</v>
      </c>
      <c r="T2721" s="17">
        <f>Raw_Data!R2721</f>
        <v>0.6</v>
      </c>
      <c r="U2721" s="13" t="str">
        <f>Raw_Data!S2721</f>
        <v>Low</v>
      </c>
      <c r="V2721" s="13" t="str">
        <f>Raw_Data!T2721</f>
        <v>Closed</v>
      </c>
    </row>
    <row r="2722" spans="1:22" x14ac:dyDescent="0.3">
      <c r="A2722" s="13" t="str">
        <f>Raw_Data!A2722</f>
        <v>EMP001</v>
      </c>
      <c r="B2722" s="13" t="str">
        <f>Raw_Data!B2722</f>
        <v>Aarav Sharma</v>
      </c>
      <c r="C2722" s="13" t="str">
        <f>Raw_Data!C2722</f>
        <v>Operations</v>
      </c>
      <c r="D2722" s="13" t="str">
        <f>Raw_Data!D2722</f>
        <v>MIS Executive</v>
      </c>
      <c r="E2722" s="13" t="str">
        <f>Raw_Data!E2722</f>
        <v>Kolkata</v>
      </c>
      <c r="F2722" s="13" t="str">
        <f>Raw_Data!F2722</f>
        <v>Amit Roy</v>
      </c>
      <c r="G2722" s="14">
        <f>DATE(VALUE(RIGHT(Raw_Data!G2722,4)),VALUE(MID(Raw_Data!G2722,4,2)),VALUE(LEFT(Raw_Data!G2722,2)))</f>
        <v>46272</v>
      </c>
      <c r="H2722" s="13" t="str">
        <f t="shared" si="168"/>
        <v>Sep-2026</v>
      </c>
      <c r="I2722" s="13" t="str">
        <f t="shared" si="169"/>
        <v>Mon</v>
      </c>
      <c r="J2722" s="13" t="str">
        <f>Raw_Data!H2722</f>
        <v>Present</v>
      </c>
      <c r="K2722" s="15">
        <f>IF(Raw_Data!I2722="","",TIMEVALUE(Raw_Data!I2722))</f>
        <v>0.38680555555555557</v>
      </c>
      <c r="L2722" s="15">
        <f>IF(Raw_Data!J2722="","",TIMEVALUE(Raw_Data!J2722))</f>
        <v>0.76875000000000004</v>
      </c>
      <c r="M2722" s="13">
        <f>Raw_Data!K2722</f>
        <v>9.17</v>
      </c>
      <c r="N2722" s="13">
        <f>Raw_Data!L2722</f>
        <v>23</v>
      </c>
      <c r="O2722" s="13">
        <f>Raw_Data!M2722</f>
        <v>16</v>
      </c>
      <c r="P2722" s="13">
        <f t="shared" si="170"/>
        <v>7</v>
      </c>
      <c r="Q2722" s="13">
        <f>Raw_Data!O2722</f>
        <v>23</v>
      </c>
      <c r="R2722" s="16">
        <f t="shared" si="171"/>
        <v>69.565217391304344</v>
      </c>
      <c r="S2722" s="16">
        <f>Raw_Data!Q2722</f>
        <v>69.599999999999994</v>
      </c>
      <c r="T2722" s="17">
        <f>Raw_Data!R2722</f>
        <v>1.17</v>
      </c>
      <c r="U2722" s="13" t="str">
        <f>Raw_Data!S2722</f>
        <v>Medium</v>
      </c>
      <c r="V2722" s="13" t="str">
        <f>Raw_Data!T2722</f>
        <v>Pending</v>
      </c>
    </row>
    <row r="2723" spans="1:22" x14ac:dyDescent="0.3">
      <c r="A2723" s="13" t="str">
        <f>Raw_Data!A2723</f>
        <v>EMP002</v>
      </c>
      <c r="B2723" s="13" t="str">
        <f>Raw_Data!B2723</f>
        <v>Priya Singh</v>
      </c>
      <c r="C2723" s="13" t="str">
        <f>Raw_Data!C2723</f>
        <v>Operations</v>
      </c>
      <c r="D2723" s="13" t="str">
        <f>Raw_Data!D2723</f>
        <v>Process Executive</v>
      </c>
      <c r="E2723" s="13" t="str">
        <f>Raw_Data!E2723</f>
        <v>Kolkata</v>
      </c>
      <c r="F2723" s="13" t="str">
        <f>Raw_Data!F2723</f>
        <v>Amit Roy</v>
      </c>
      <c r="G2723" s="14">
        <f>DATE(VALUE(RIGHT(Raw_Data!G2723,4)),VALUE(MID(Raw_Data!G2723,4,2)),VALUE(LEFT(Raw_Data!G2723,2)))</f>
        <v>46272</v>
      </c>
      <c r="H2723" s="13" t="str">
        <f t="shared" si="168"/>
        <v>Sep-2026</v>
      </c>
      <c r="I2723" s="13" t="str">
        <f t="shared" si="169"/>
        <v>Mon</v>
      </c>
      <c r="J2723" s="13" t="str">
        <f>Raw_Data!H2723</f>
        <v>Present</v>
      </c>
      <c r="K2723" s="15">
        <f>IF(Raw_Data!I2723="","",TIMEVALUE(Raw_Data!I2723))</f>
        <v>0.37916666666666665</v>
      </c>
      <c r="L2723" s="15">
        <f>IF(Raw_Data!J2723="","",TIMEVALUE(Raw_Data!J2723))</f>
        <v>0.7729166666666667</v>
      </c>
      <c r="M2723" s="13">
        <f>Raw_Data!K2723</f>
        <v>9.4499999999999993</v>
      </c>
      <c r="N2723" s="13">
        <f>Raw_Data!L2723</f>
        <v>23</v>
      </c>
      <c r="O2723" s="13">
        <f>Raw_Data!M2723</f>
        <v>16</v>
      </c>
      <c r="P2723" s="13">
        <f t="shared" si="170"/>
        <v>7</v>
      </c>
      <c r="Q2723" s="13">
        <f>Raw_Data!O2723</f>
        <v>23</v>
      </c>
      <c r="R2723" s="16">
        <f t="shared" si="171"/>
        <v>69.565217391304344</v>
      </c>
      <c r="S2723" s="16">
        <f>Raw_Data!Q2723</f>
        <v>69.599999999999994</v>
      </c>
      <c r="T2723" s="17">
        <f>Raw_Data!R2723</f>
        <v>1.45</v>
      </c>
      <c r="U2723" s="13" t="str">
        <f>Raw_Data!S2723</f>
        <v>Medium</v>
      </c>
      <c r="V2723" s="13" t="str">
        <f>Raw_Data!T2723</f>
        <v>Pending</v>
      </c>
    </row>
    <row r="2724" spans="1:22" x14ac:dyDescent="0.3">
      <c r="A2724" s="13" t="str">
        <f>Raw_Data!A2724</f>
        <v>EMP003</v>
      </c>
      <c r="B2724" s="13" t="str">
        <f>Raw_Data!B2724</f>
        <v>Rahul Verma</v>
      </c>
      <c r="C2724" s="13" t="str">
        <f>Raw_Data!C2724</f>
        <v>Operations</v>
      </c>
      <c r="D2724" s="13" t="str">
        <f>Raw_Data!D2724</f>
        <v>Process Executive</v>
      </c>
      <c r="E2724" s="13" t="str">
        <f>Raw_Data!E2724</f>
        <v>Kolkata</v>
      </c>
      <c r="F2724" s="13" t="str">
        <f>Raw_Data!F2724</f>
        <v>Amit Roy</v>
      </c>
      <c r="G2724" s="14">
        <f>DATE(VALUE(RIGHT(Raw_Data!G2724,4)),VALUE(MID(Raw_Data!G2724,4,2)),VALUE(LEFT(Raw_Data!G2724,2)))</f>
        <v>46272</v>
      </c>
      <c r="H2724" s="13" t="str">
        <f t="shared" si="168"/>
        <v>Sep-2026</v>
      </c>
      <c r="I2724" s="13" t="str">
        <f t="shared" si="169"/>
        <v>Mon</v>
      </c>
      <c r="J2724" s="13" t="str">
        <f>Raw_Data!H2724</f>
        <v>Present</v>
      </c>
      <c r="K2724" s="15">
        <f>IF(Raw_Data!I2724="","",TIMEVALUE(Raw_Data!I2724))</f>
        <v>0.42499999999999999</v>
      </c>
      <c r="L2724" s="15">
        <f>IF(Raw_Data!J2724="","",TIMEVALUE(Raw_Data!J2724))</f>
        <v>0.77083333333333337</v>
      </c>
      <c r="M2724" s="13">
        <f>Raw_Data!K2724</f>
        <v>8.31</v>
      </c>
      <c r="N2724" s="13">
        <f>Raw_Data!L2724</f>
        <v>24</v>
      </c>
      <c r="O2724" s="13">
        <f>Raw_Data!M2724</f>
        <v>23</v>
      </c>
      <c r="P2724" s="13">
        <f t="shared" si="170"/>
        <v>1</v>
      </c>
      <c r="Q2724" s="13">
        <f>Raw_Data!O2724</f>
        <v>24</v>
      </c>
      <c r="R2724" s="16">
        <f t="shared" si="171"/>
        <v>95.833333333333343</v>
      </c>
      <c r="S2724" s="16">
        <f>Raw_Data!Q2724</f>
        <v>95.8</v>
      </c>
      <c r="T2724" s="17">
        <f>Raw_Data!R2724</f>
        <v>0.31</v>
      </c>
      <c r="U2724" s="13" t="str">
        <f>Raw_Data!S2724</f>
        <v>High</v>
      </c>
      <c r="V2724" s="13" t="str">
        <f>Raw_Data!T2724</f>
        <v>In Progress</v>
      </c>
    </row>
    <row r="2725" spans="1:22" x14ac:dyDescent="0.3">
      <c r="A2725" s="13" t="str">
        <f>Raw_Data!A2725</f>
        <v>EMP004</v>
      </c>
      <c r="B2725" s="13" t="str">
        <f>Raw_Data!B2725</f>
        <v>Sneha Das</v>
      </c>
      <c r="C2725" s="13" t="str">
        <f>Raw_Data!C2725</f>
        <v>Operations</v>
      </c>
      <c r="D2725" s="13" t="str">
        <f>Raw_Data!D2725</f>
        <v>Senior Executive</v>
      </c>
      <c r="E2725" s="13" t="str">
        <f>Raw_Data!E2725</f>
        <v>Kolkata</v>
      </c>
      <c r="F2725" s="13" t="str">
        <f>Raw_Data!F2725</f>
        <v>Amit Roy</v>
      </c>
      <c r="G2725" s="14">
        <f>DATE(VALUE(RIGHT(Raw_Data!G2725,4)),VALUE(MID(Raw_Data!G2725,4,2)),VALUE(LEFT(Raw_Data!G2725,2)))</f>
        <v>46272</v>
      </c>
      <c r="H2725" s="13" t="str">
        <f t="shared" si="168"/>
        <v>Sep-2026</v>
      </c>
      <c r="I2725" s="13" t="str">
        <f t="shared" si="169"/>
        <v>Mon</v>
      </c>
      <c r="J2725" s="13" t="str">
        <f>Raw_Data!H2725</f>
        <v>Present</v>
      </c>
      <c r="K2725" s="15">
        <f>IF(Raw_Data!I2725="","",TIMEVALUE(Raw_Data!I2725))</f>
        <v>0.41944444444444445</v>
      </c>
      <c r="L2725" s="15">
        <f>IF(Raw_Data!J2725="","",TIMEVALUE(Raw_Data!J2725))</f>
        <v>0.72777777777777775</v>
      </c>
      <c r="M2725" s="13">
        <f>Raw_Data!K2725</f>
        <v>7.4</v>
      </c>
      <c r="N2725" s="13">
        <f>Raw_Data!L2725</f>
        <v>19</v>
      </c>
      <c r="O2725" s="13">
        <f>Raw_Data!M2725</f>
        <v>15</v>
      </c>
      <c r="P2725" s="13">
        <f t="shared" si="170"/>
        <v>4</v>
      </c>
      <c r="Q2725" s="13">
        <f>Raw_Data!O2725</f>
        <v>19</v>
      </c>
      <c r="R2725" s="16">
        <f t="shared" si="171"/>
        <v>78.94736842105263</v>
      </c>
      <c r="S2725" s="16">
        <f>Raw_Data!Q2725</f>
        <v>78.900000000000006</v>
      </c>
      <c r="T2725" s="17">
        <f>Raw_Data!R2725</f>
        <v>0</v>
      </c>
      <c r="U2725" s="13" t="str">
        <f>Raw_Data!S2725</f>
        <v>Low</v>
      </c>
      <c r="V2725" s="13" t="str">
        <f>Raw_Data!T2725</f>
        <v>Pending</v>
      </c>
    </row>
    <row r="2726" spans="1:22" x14ac:dyDescent="0.3">
      <c r="A2726" s="13" t="str">
        <f>Raw_Data!A2726</f>
        <v>EMP005</v>
      </c>
      <c r="B2726" s="13" t="str">
        <f>Raw_Data!B2726</f>
        <v>Vikram Patel</v>
      </c>
      <c r="C2726" s="13" t="str">
        <f>Raw_Data!C2726</f>
        <v>Operations</v>
      </c>
      <c r="D2726" s="13" t="str">
        <f>Raw_Data!D2726</f>
        <v>Process Executive</v>
      </c>
      <c r="E2726" s="13" t="str">
        <f>Raw_Data!E2726</f>
        <v>Kolkata</v>
      </c>
      <c r="F2726" s="13" t="str">
        <f>Raw_Data!F2726</f>
        <v>Amit Roy</v>
      </c>
      <c r="G2726" s="14">
        <f>DATE(VALUE(RIGHT(Raw_Data!G2726,4)),VALUE(MID(Raw_Data!G2726,4,2)),VALUE(LEFT(Raw_Data!G2726,2)))</f>
        <v>46272</v>
      </c>
      <c r="H2726" s="13" t="str">
        <f t="shared" si="168"/>
        <v>Sep-2026</v>
      </c>
      <c r="I2726" s="13" t="str">
        <f t="shared" si="169"/>
        <v>Mon</v>
      </c>
      <c r="J2726" s="13" t="str">
        <f>Raw_Data!H2726</f>
        <v>Present</v>
      </c>
      <c r="K2726" s="15">
        <f>IF(Raw_Data!I2726="","",TIMEVALUE(Raw_Data!I2726))</f>
        <v>0.38124999999999998</v>
      </c>
      <c r="L2726" s="15">
        <f>IF(Raw_Data!J2726="","",TIMEVALUE(Raw_Data!J2726))</f>
        <v>0.74652777777777779</v>
      </c>
      <c r="M2726" s="13">
        <f>Raw_Data!K2726</f>
        <v>8.77</v>
      </c>
      <c r="N2726" s="13">
        <f>Raw_Data!L2726</f>
        <v>23</v>
      </c>
      <c r="O2726" s="13">
        <f>Raw_Data!M2726</f>
        <v>19</v>
      </c>
      <c r="P2726" s="13">
        <f t="shared" si="170"/>
        <v>4</v>
      </c>
      <c r="Q2726" s="13">
        <f>Raw_Data!O2726</f>
        <v>23</v>
      </c>
      <c r="R2726" s="16">
        <f t="shared" si="171"/>
        <v>82.608695652173907</v>
      </c>
      <c r="S2726" s="16">
        <f>Raw_Data!Q2726</f>
        <v>82.6</v>
      </c>
      <c r="T2726" s="17">
        <f>Raw_Data!R2726</f>
        <v>0.77</v>
      </c>
      <c r="U2726" s="13" t="str">
        <f>Raw_Data!S2726</f>
        <v>Medium</v>
      </c>
      <c r="V2726" s="13" t="str">
        <f>Raw_Data!T2726</f>
        <v>Pending</v>
      </c>
    </row>
    <row r="2727" spans="1:22" x14ac:dyDescent="0.3">
      <c r="A2727" s="13" t="str">
        <f>Raw_Data!A2727</f>
        <v>EMP006</v>
      </c>
      <c r="B2727" s="13" t="str">
        <f>Raw_Data!B2727</f>
        <v>Ananya Gupta</v>
      </c>
      <c r="C2727" s="13" t="str">
        <f>Raw_Data!C2727</f>
        <v>Finance</v>
      </c>
      <c r="D2727" s="13" t="str">
        <f>Raw_Data!D2727</f>
        <v>Finance Executive</v>
      </c>
      <c r="E2727" s="13" t="str">
        <f>Raw_Data!E2727</f>
        <v>Kolkata</v>
      </c>
      <c r="F2727" s="13" t="str">
        <f>Raw_Data!F2727</f>
        <v>Neha Sen</v>
      </c>
      <c r="G2727" s="14">
        <f>DATE(VALUE(RIGHT(Raw_Data!G2727,4)),VALUE(MID(Raw_Data!G2727,4,2)),VALUE(LEFT(Raw_Data!G2727,2)))</f>
        <v>46272</v>
      </c>
      <c r="H2727" s="13" t="str">
        <f t="shared" si="168"/>
        <v>Sep-2026</v>
      </c>
      <c r="I2727" s="13" t="str">
        <f t="shared" si="169"/>
        <v>Mon</v>
      </c>
      <c r="J2727" s="13" t="str">
        <f>Raw_Data!H2727</f>
        <v>Leave</v>
      </c>
      <c r="K2727" s="15" t="str">
        <f>IF(Raw_Data!I2727="","",TIMEVALUE(Raw_Data!I2727))</f>
        <v/>
      </c>
      <c r="L2727" s="15" t="str">
        <f>IF(Raw_Data!J2727="","",TIMEVALUE(Raw_Data!J2727))</f>
        <v/>
      </c>
      <c r="M2727" s="13">
        <f>Raw_Data!K2727</f>
        <v>0</v>
      </c>
      <c r="N2727" s="13">
        <f>Raw_Data!L2727</f>
        <v>0</v>
      </c>
      <c r="O2727" s="13">
        <f>Raw_Data!M2727</f>
        <v>0</v>
      </c>
      <c r="P2727" s="13">
        <f t="shared" si="170"/>
        <v>0</v>
      </c>
      <c r="Q2727" s="13">
        <f>Raw_Data!O2727</f>
        <v>0</v>
      </c>
      <c r="R2727" s="16">
        <f t="shared" si="171"/>
        <v>0</v>
      </c>
      <c r="S2727" s="16">
        <f>Raw_Data!Q2727</f>
        <v>0</v>
      </c>
      <c r="T2727" s="17">
        <f>Raw_Data!R2727</f>
        <v>0</v>
      </c>
      <c r="U2727" s="13" t="str">
        <f>Raw_Data!S2727</f>
        <v>Low</v>
      </c>
      <c r="V2727" s="13" t="str">
        <f>Raw_Data!T2727</f>
        <v>Closed</v>
      </c>
    </row>
    <row r="2728" spans="1:22" x14ac:dyDescent="0.3">
      <c r="A2728" s="13" t="str">
        <f>Raw_Data!A2728</f>
        <v>EMP007</v>
      </c>
      <c r="B2728" s="13" t="str">
        <f>Raw_Data!B2728</f>
        <v>Rohan Mehta</v>
      </c>
      <c r="C2728" s="13" t="str">
        <f>Raw_Data!C2728</f>
        <v>Finance</v>
      </c>
      <c r="D2728" s="13" t="str">
        <f>Raw_Data!D2728</f>
        <v>Accounts Executive</v>
      </c>
      <c r="E2728" s="13" t="str">
        <f>Raw_Data!E2728</f>
        <v>Kolkata</v>
      </c>
      <c r="F2728" s="13" t="str">
        <f>Raw_Data!F2728</f>
        <v>Neha Sen</v>
      </c>
      <c r="G2728" s="14">
        <f>DATE(VALUE(RIGHT(Raw_Data!G2728,4)),VALUE(MID(Raw_Data!G2728,4,2)),VALUE(LEFT(Raw_Data!G2728,2)))</f>
        <v>46272</v>
      </c>
      <c r="H2728" s="13" t="str">
        <f t="shared" si="168"/>
        <v>Sep-2026</v>
      </c>
      <c r="I2728" s="13" t="str">
        <f t="shared" si="169"/>
        <v>Mon</v>
      </c>
      <c r="J2728" s="13" t="str">
        <f>Raw_Data!H2728</f>
        <v>Present</v>
      </c>
      <c r="K2728" s="15">
        <f>IF(Raw_Data!I2728="","",TIMEVALUE(Raw_Data!I2728))</f>
        <v>0.37986111111111109</v>
      </c>
      <c r="L2728" s="15">
        <f>IF(Raw_Data!J2728="","",TIMEVALUE(Raw_Data!J2728))</f>
        <v>0.73611111111111116</v>
      </c>
      <c r="M2728" s="13">
        <f>Raw_Data!K2728</f>
        <v>8.56</v>
      </c>
      <c r="N2728" s="13">
        <f>Raw_Data!L2728</f>
        <v>13</v>
      </c>
      <c r="O2728" s="13">
        <f>Raw_Data!M2728</f>
        <v>12</v>
      </c>
      <c r="P2728" s="13">
        <f t="shared" si="170"/>
        <v>1</v>
      </c>
      <c r="Q2728" s="13">
        <f>Raw_Data!O2728</f>
        <v>13</v>
      </c>
      <c r="R2728" s="16">
        <f t="shared" si="171"/>
        <v>92.307692307692307</v>
      </c>
      <c r="S2728" s="16">
        <f>Raw_Data!Q2728</f>
        <v>92.3</v>
      </c>
      <c r="T2728" s="17">
        <f>Raw_Data!R2728</f>
        <v>0.56000000000000005</v>
      </c>
      <c r="U2728" s="13" t="str">
        <f>Raw_Data!S2728</f>
        <v>Low</v>
      </c>
      <c r="V2728" s="13" t="str">
        <f>Raw_Data!T2728</f>
        <v>In Progress</v>
      </c>
    </row>
    <row r="2729" spans="1:22" x14ac:dyDescent="0.3">
      <c r="A2729" s="13" t="str">
        <f>Raw_Data!A2729</f>
        <v>EMP008</v>
      </c>
      <c r="B2729" s="13" t="str">
        <f>Raw_Data!B2729</f>
        <v>Ishita Roy</v>
      </c>
      <c r="C2729" s="13" t="str">
        <f>Raw_Data!C2729</f>
        <v>Finance</v>
      </c>
      <c r="D2729" s="13" t="str">
        <f>Raw_Data!D2729</f>
        <v>Finance Executive</v>
      </c>
      <c r="E2729" s="13" t="str">
        <f>Raw_Data!E2729</f>
        <v>Kolkata</v>
      </c>
      <c r="F2729" s="13" t="str">
        <f>Raw_Data!F2729</f>
        <v>Neha Sen</v>
      </c>
      <c r="G2729" s="14">
        <f>DATE(VALUE(RIGHT(Raw_Data!G2729,4)),VALUE(MID(Raw_Data!G2729,4,2)),VALUE(LEFT(Raw_Data!G2729,2)))</f>
        <v>46272</v>
      </c>
      <c r="H2729" s="13" t="str">
        <f t="shared" si="168"/>
        <v>Sep-2026</v>
      </c>
      <c r="I2729" s="13" t="str">
        <f t="shared" si="169"/>
        <v>Mon</v>
      </c>
      <c r="J2729" s="13" t="str">
        <f>Raw_Data!H2729</f>
        <v>Present</v>
      </c>
      <c r="K2729" s="15">
        <f>IF(Raw_Data!I2729="","",TIMEVALUE(Raw_Data!I2729))</f>
        <v>0.38333333333333336</v>
      </c>
      <c r="L2729" s="15">
        <f>IF(Raw_Data!J2729="","",TIMEVALUE(Raw_Data!J2729))</f>
        <v>0.69652777777777775</v>
      </c>
      <c r="M2729" s="13">
        <f>Raw_Data!K2729</f>
        <v>7.52</v>
      </c>
      <c r="N2729" s="13">
        <f>Raw_Data!L2729</f>
        <v>19</v>
      </c>
      <c r="O2729" s="13">
        <f>Raw_Data!M2729</f>
        <v>19</v>
      </c>
      <c r="P2729" s="13">
        <f t="shared" si="170"/>
        <v>0</v>
      </c>
      <c r="Q2729" s="13">
        <f>Raw_Data!O2729</f>
        <v>19</v>
      </c>
      <c r="R2729" s="16">
        <f t="shared" si="171"/>
        <v>100</v>
      </c>
      <c r="S2729" s="16">
        <f>Raw_Data!Q2729</f>
        <v>100</v>
      </c>
      <c r="T2729" s="17">
        <f>Raw_Data!R2729</f>
        <v>0</v>
      </c>
      <c r="U2729" s="13" t="str">
        <f>Raw_Data!S2729</f>
        <v>Low</v>
      </c>
      <c r="V2729" s="13" t="str">
        <f>Raw_Data!T2729</f>
        <v>Closed</v>
      </c>
    </row>
    <row r="2730" spans="1:22" x14ac:dyDescent="0.3">
      <c r="A2730" s="13" t="str">
        <f>Raw_Data!A2730</f>
        <v>EMP009</v>
      </c>
      <c r="B2730" s="13" t="str">
        <f>Raw_Data!B2730</f>
        <v>Arjun Nair</v>
      </c>
      <c r="C2730" s="13" t="str">
        <f>Raw_Data!C2730</f>
        <v>Sales</v>
      </c>
      <c r="D2730" s="13" t="str">
        <f>Raw_Data!D2730</f>
        <v>Sales Executive</v>
      </c>
      <c r="E2730" s="13" t="str">
        <f>Raw_Data!E2730</f>
        <v>Kolkata</v>
      </c>
      <c r="F2730" s="13" t="str">
        <f>Raw_Data!F2730</f>
        <v>Sourav Das</v>
      </c>
      <c r="G2730" s="14">
        <f>DATE(VALUE(RIGHT(Raw_Data!G2730,4)),VALUE(MID(Raw_Data!G2730,4,2)),VALUE(LEFT(Raw_Data!G2730,2)))</f>
        <v>46272</v>
      </c>
      <c r="H2730" s="13" t="str">
        <f t="shared" si="168"/>
        <v>Sep-2026</v>
      </c>
      <c r="I2730" s="13" t="str">
        <f t="shared" si="169"/>
        <v>Mon</v>
      </c>
      <c r="J2730" s="13" t="str">
        <f>Raw_Data!H2730</f>
        <v>Present</v>
      </c>
      <c r="K2730" s="15">
        <f>IF(Raw_Data!I2730="","",TIMEVALUE(Raw_Data!I2730))</f>
        <v>0.37777777777777777</v>
      </c>
      <c r="L2730" s="15">
        <f>IF(Raw_Data!J2730="","",TIMEVALUE(Raw_Data!J2730))</f>
        <v>0.70277777777777772</v>
      </c>
      <c r="M2730" s="13">
        <f>Raw_Data!K2730</f>
        <v>7.81</v>
      </c>
      <c r="N2730" s="13">
        <f>Raw_Data!L2730</f>
        <v>21</v>
      </c>
      <c r="O2730" s="13">
        <f>Raw_Data!M2730</f>
        <v>21</v>
      </c>
      <c r="P2730" s="13">
        <f t="shared" si="170"/>
        <v>0</v>
      </c>
      <c r="Q2730" s="13">
        <f>Raw_Data!O2730</f>
        <v>21</v>
      </c>
      <c r="R2730" s="16">
        <f t="shared" si="171"/>
        <v>100</v>
      </c>
      <c r="S2730" s="16">
        <f>Raw_Data!Q2730</f>
        <v>100</v>
      </c>
      <c r="T2730" s="17">
        <f>Raw_Data!R2730</f>
        <v>0</v>
      </c>
      <c r="U2730" s="13" t="str">
        <f>Raw_Data!S2730</f>
        <v>Low</v>
      </c>
      <c r="V2730" s="13" t="str">
        <f>Raw_Data!T2730</f>
        <v>Closed</v>
      </c>
    </row>
    <row r="2731" spans="1:22" x14ac:dyDescent="0.3">
      <c r="A2731" s="13" t="str">
        <f>Raw_Data!A2731</f>
        <v>EMP010</v>
      </c>
      <c r="B2731" s="13" t="str">
        <f>Raw_Data!B2731</f>
        <v>Meera Kapoor</v>
      </c>
      <c r="C2731" s="13" t="str">
        <f>Raw_Data!C2731</f>
        <v>Sales</v>
      </c>
      <c r="D2731" s="13" t="str">
        <f>Raw_Data!D2731</f>
        <v>Sales Executive</v>
      </c>
      <c r="E2731" s="13" t="str">
        <f>Raw_Data!E2731</f>
        <v>Kolkata</v>
      </c>
      <c r="F2731" s="13" t="str">
        <f>Raw_Data!F2731</f>
        <v>Sourav Das</v>
      </c>
      <c r="G2731" s="14">
        <f>DATE(VALUE(RIGHT(Raw_Data!G2731,4)),VALUE(MID(Raw_Data!G2731,4,2)),VALUE(LEFT(Raw_Data!G2731,2)))</f>
        <v>46272</v>
      </c>
      <c r="H2731" s="13" t="str">
        <f t="shared" si="168"/>
        <v>Sep-2026</v>
      </c>
      <c r="I2731" s="13" t="str">
        <f t="shared" si="169"/>
        <v>Mon</v>
      </c>
      <c r="J2731" s="13" t="str">
        <f>Raw_Data!H2731</f>
        <v>Present</v>
      </c>
      <c r="K2731" s="15">
        <f>IF(Raw_Data!I2731="","",TIMEVALUE(Raw_Data!I2731))</f>
        <v>0.38055555555555554</v>
      </c>
      <c r="L2731" s="15">
        <f>IF(Raw_Data!J2731="","",TIMEVALUE(Raw_Data!J2731))</f>
        <v>0.74791666666666667</v>
      </c>
      <c r="M2731" s="13">
        <f>Raw_Data!K2731</f>
        <v>8.82</v>
      </c>
      <c r="N2731" s="13">
        <f>Raw_Data!L2731</f>
        <v>12</v>
      </c>
      <c r="O2731" s="13">
        <f>Raw_Data!M2731</f>
        <v>8</v>
      </c>
      <c r="P2731" s="13">
        <f t="shared" si="170"/>
        <v>4</v>
      </c>
      <c r="Q2731" s="13">
        <f>Raw_Data!O2731</f>
        <v>12</v>
      </c>
      <c r="R2731" s="16">
        <f t="shared" si="171"/>
        <v>66.666666666666657</v>
      </c>
      <c r="S2731" s="16">
        <f>Raw_Data!Q2731</f>
        <v>66.7</v>
      </c>
      <c r="T2731" s="17">
        <f>Raw_Data!R2731</f>
        <v>0.82</v>
      </c>
      <c r="U2731" s="13" t="str">
        <f>Raw_Data!S2731</f>
        <v>Medium</v>
      </c>
      <c r="V2731" s="13" t="str">
        <f>Raw_Data!T2731</f>
        <v>Pending</v>
      </c>
    </row>
    <row r="2732" spans="1:22" x14ac:dyDescent="0.3">
      <c r="A2732" s="13" t="str">
        <f>Raw_Data!A2732</f>
        <v>EMP011</v>
      </c>
      <c r="B2732" s="13" t="str">
        <f>Raw_Data!B2732</f>
        <v>Karan Malhotra</v>
      </c>
      <c r="C2732" s="13" t="str">
        <f>Raw_Data!C2732</f>
        <v>Sales</v>
      </c>
      <c r="D2732" s="13" t="str">
        <f>Raw_Data!D2732</f>
        <v>Senior Executive</v>
      </c>
      <c r="E2732" s="13" t="str">
        <f>Raw_Data!E2732</f>
        <v>Kolkata</v>
      </c>
      <c r="F2732" s="13" t="str">
        <f>Raw_Data!F2732</f>
        <v>Sourav Das</v>
      </c>
      <c r="G2732" s="14">
        <f>DATE(VALUE(RIGHT(Raw_Data!G2732,4)),VALUE(MID(Raw_Data!G2732,4,2)),VALUE(LEFT(Raw_Data!G2732,2)))</f>
        <v>46272</v>
      </c>
      <c r="H2732" s="13" t="str">
        <f t="shared" si="168"/>
        <v>Sep-2026</v>
      </c>
      <c r="I2732" s="13" t="str">
        <f t="shared" si="169"/>
        <v>Mon</v>
      </c>
      <c r="J2732" s="13" t="str">
        <f>Raw_Data!H2732</f>
        <v>Present</v>
      </c>
      <c r="K2732" s="15">
        <f>IF(Raw_Data!I2732="","",TIMEVALUE(Raw_Data!I2732))</f>
        <v>0.38680555555555557</v>
      </c>
      <c r="L2732" s="15">
        <f>IF(Raw_Data!J2732="","",TIMEVALUE(Raw_Data!J2732))</f>
        <v>0.75972222222222219</v>
      </c>
      <c r="M2732" s="13">
        <f>Raw_Data!K2732</f>
        <v>8.9600000000000009</v>
      </c>
      <c r="N2732" s="13">
        <f>Raw_Data!L2732</f>
        <v>26</v>
      </c>
      <c r="O2732" s="13">
        <f>Raw_Data!M2732</f>
        <v>24</v>
      </c>
      <c r="P2732" s="13">
        <f t="shared" si="170"/>
        <v>2</v>
      </c>
      <c r="Q2732" s="13">
        <f>Raw_Data!O2732</f>
        <v>26</v>
      </c>
      <c r="R2732" s="16">
        <f t="shared" si="171"/>
        <v>92.307692307692307</v>
      </c>
      <c r="S2732" s="16">
        <f>Raw_Data!Q2732</f>
        <v>92.3</v>
      </c>
      <c r="T2732" s="17">
        <f>Raw_Data!R2732</f>
        <v>0.96</v>
      </c>
      <c r="U2732" s="13" t="str">
        <f>Raw_Data!S2732</f>
        <v>Low</v>
      </c>
      <c r="V2732" s="13" t="str">
        <f>Raw_Data!T2732</f>
        <v>In Progress</v>
      </c>
    </row>
    <row r="2733" spans="1:22" x14ac:dyDescent="0.3">
      <c r="A2733" s="13" t="str">
        <f>Raw_Data!A2733</f>
        <v>EMP012</v>
      </c>
      <c r="B2733" s="13" t="str">
        <f>Raw_Data!B2733</f>
        <v>Tanya Bose</v>
      </c>
      <c r="C2733" s="13" t="str">
        <f>Raw_Data!C2733</f>
        <v>HR</v>
      </c>
      <c r="D2733" s="13" t="str">
        <f>Raw_Data!D2733</f>
        <v>HR Executive</v>
      </c>
      <c r="E2733" s="13" t="str">
        <f>Raw_Data!E2733</f>
        <v>Kolkata</v>
      </c>
      <c r="F2733" s="13" t="str">
        <f>Raw_Data!F2733</f>
        <v>Ritu Ghosh</v>
      </c>
      <c r="G2733" s="14">
        <f>DATE(VALUE(RIGHT(Raw_Data!G2733,4)),VALUE(MID(Raw_Data!G2733,4,2)),VALUE(LEFT(Raw_Data!G2733,2)))</f>
        <v>46272</v>
      </c>
      <c r="H2733" s="13" t="str">
        <f t="shared" si="168"/>
        <v>Sep-2026</v>
      </c>
      <c r="I2733" s="13" t="str">
        <f t="shared" si="169"/>
        <v>Mon</v>
      </c>
      <c r="J2733" s="13" t="str">
        <f>Raw_Data!H2733</f>
        <v>Present</v>
      </c>
      <c r="K2733" s="15">
        <f>IF(Raw_Data!I2733="","",TIMEVALUE(Raw_Data!I2733))</f>
        <v>0.41944444444444445</v>
      </c>
      <c r="L2733" s="15">
        <f>IF(Raw_Data!J2733="","",TIMEVALUE(Raw_Data!J2733))</f>
        <v>0.78263888888888888</v>
      </c>
      <c r="M2733" s="13">
        <f>Raw_Data!K2733</f>
        <v>8.73</v>
      </c>
      <c r="N2733" s="13">
        <f>Raw_Data!L2733</f>
        <v>9</v>
      </c>
      <c r="O2733" s="13">
        <f>Raw_Data!M2733</f>
        <v>8</v>
      </c>
      <c r="P2733" s="13">
        <f t="shared" si="170"/>
        <v>1</v>
      </c>
      <c r="Q2733" s="13">
        <f>Raw_Data!O2733</f>
        <v>9</v>
      </c>
      <c r="R2733" s="16">
        <f t="shared" si="171"/>
        <v>88.888888888888886</v>
      </c>
      <c r="S2733" s="16">
        <f>Raw_Data!Q2733</f>
        <v>88.9</v>
      </c>
      <c r="T2733" s="17">
        <f>Raw_Data!R2733</f>
        <v>0.73</v>
      </c>
      <c r="U2733" s="13" t="str">
        <f>Raw_Data!S2733</f>
        <v>High</v>
      </c>
      <c r="V2733" s="13" t="str">
        <f>Raw_Data!T2733</f>
        <v>In Progress</v>
      </c>
    </row>
    <row r="2734" spans="1:22" x14ac:dyDescent="0.3">
      <c r="A2734" s="13" t="str">
        <f>Raw_Data!A2734</f>
        <v>EMP013</v>
      </c>
      <c r="B2734" s="13" t="str">
        <f>Raw_Data!B2734</f>
        <v>Aditya Jain</v>
      </c>
      <c r="C2734" s="13" t="str">
        <f>Raw_Data!C2734</f>
        <v>Customer Support</v>
      </c>
      <c r="D2734" s="13" t="str">
        <f>Raw_Data!D2734</f>
        <v>Support Executive</v>
      </c>
      <c r="E2734" s="13" t="str">
        <f>Raw_Data!E2734</f>
        <v>Kolkata</v>
      </c>
      <c r="F2734" s="13" t="str">
        <f>Raw_Data!F2734</f>
        <v>Ritu Ghosh</v>
      </c>
      <c r="G2734" s="14">
        <f>DATE(VALUE(RIGHT(Raw_Data!G2734,4)),VALUE(MID(Raw_Data!G2734,4,2)),VALUE(LEFT(Raw_Data!G2734,2)))</f>
        <v>46272</v>
      </c>
      <c r="H2734" s="13" t="str">
        <f t="shared" si="168"/>
        <v>Sep-2026</v>
      </c>
      <c r="I2734" s="13" t="str">
        <f t="shared" si="169"/>
        <v>Mon</v>
      </c>
      <c r="J2734" s="13" t="str">
        <f>Raw_Data!H2734</f>
        <v>Present</v>
      </c>
      <c r="K2734" s="15">
        <f>IF(Raw_Data!I2734="","",TIMEVALUE(Raw_Data!I2734))</f>
        <v>0.42222222222222222</v>
      </c>
      <c r="L2734" s="15">
        <f>IF(Raw_Data!J2734="","",TIMEVALUE(Raw_Data!J2734))</f>
        <v>0.74375000000000002</v>
      </c>
      <c r="M2734" s="13">
        <f>Raw_Data!K2734</f>
        <v>7.73</v>
      </c>
      <c r="N2734" s="13">
        <f>Raw_Data!L2734</f>
        <v>19</v>
      </c>
      <c r="O2734" s="13">
        <f>Raw_Data!M2734</f>
        <v>19</v>
      </c>
      <c r="P2734" s="13">
        <f t="shared" si="170"/>
        <v>0</v>
      </c>
      <c r="Q2734" s="13">
        <f>Raw_Data!O2734</f>
        <v>19</v>
      </c>
      <c r="R2734" s="16">
        <f t="shared" si="171"/>
        <v>100</v>
      </c>
      <c r="S2734" s="16">
        <f>Raw_Data!Q2734</f>
        <v>100</v>
      </c>
      <c r="T2734" s="17">
        <f>Raw_Data!R2734</f>
        <v>0</v>
      </c>
      <c r="U2734" s="13" t="str">
        <f>Raw_Data!S2734</f>
        <v>Low</v>
      </c>
      <c r="V2734" s="13" t="str">
        <f>Raw_Data!T2734</f>
        <v>Closed</v>
      </c>
    </row>
    <row r="2735" spans="1:22" x14ac:dyDescent="0.3">
      <c r="A2735" s="13" t="str">
        <f>Raw_Data!A2735</f>
        <v>EMP014</v>
      </c>
      <c r="B2735" s="13" t="str">
        <f>Raw_Data!B2735</f>
        <v>Neha Agarwal</v>
      </c>
      <c r="C2735" s="13" t="str">
        <f>Raw_Data!C2735</f>
        <v>Customer Support</v>
      </c>
      <c r="D2735" s="13" t="str">
        <f>Raw_Data!D2735</f>
        <v>Support Executive</v>
      </c>
      <c r="E2735" s="13" t="str">
        <f>Raw_Data!E2735</f>
        <v>Kolkata</v>
      </c>
      <c r="F2735" s="13" t="str">
        <f>Raw_Data!F2735</f>
        <v>Ritu Ghosh</v>
      </c>
      <c r="G2735" s="14">
        <f>DATE(VALUE(RIGHT(Raw_Data!G2735,4)),VALUE(MID(Raw_Data!G2735,4,2)),VALUE(LEFT(Raw_Data!G2735,2)))</f>
        <v>46272</v>
      </c>
      <c r="H2735" s="13" t="str">
        <f t="shared" si="168"/>
        <v>Sep-2026</v>
      </c>
      <c r="I2735" s="13" t="str">
        <f t="shared" si="169"/>
        <v>Mon</v>
      </c>
      <c r="J2735" s="13" t="str">
        <f>Raw_Data!H2735</f>
        <v>Present</v>
      </c>
      <c r="K2735" s="15">
        <f>IF(Raw_Data!I2735="","",TIMEVALUE(Raw_Data!I2735))</f>
        <v>0.38472222222222224</v>
      </c>
      <c r="L2735" s="15">
        <f>IF(Raw_Data!J2735="","",TIMEVALUE(Raw_Data!J2735))</f>
        <v>0.78194444444444444</v>
      </c>
      <c r="M2735" s="13">
        <f>Raw_Data!K2735</f>
        <v>9.5399999999999991</v>
      </c>
      <c r="N2735" s="13">
        <f>Raw_Data!L2735</f>
        <v>24</v>
      </c>
      <c r="O2735" s="13">
        <f>Raw_Data!M2735</f>
        <v>18</v>
      </c>
      <c r="P2735" s="13">
        <f t="shared" si="170"/>
        <v>6</v>
      </c>
      <c r="Q2735" s="13">
        <f>Raw_Data!O2735</f>
        <v>24</v>
      </c>
      <c r="R2735" s="16">
        <f t="shared" si="171"/>
        <v>75</v>
      </c>
      <c r="S2735" s="16">
        <f>Raw_Data!Q2735</f>
        <v>75</v>
      </c>
      <c r="T2735" s="17">
        <f>Raw_Data!R2735</f>
        <v>1.54</v>
      </c>
      <c r="U2735" s="13" t="str">
        <f>Raw_Data!S2735</f>
        <v>Medium</v>
      </c>
      <c r="V2735" s="13" t="str">
        <f>Raw_Data!T2735</f>
        <v>Pending</v>
      </c>
    </row>
    <row r="2736" spans="1:22" x14ac:dyDescent="0.3">
      <c r="A2736" s="13" t="str">
        <f>Raw_Data!A2736</f>
        <v>EMP015</v>
      </c>
      <c r="B2736" s="13" t="str">
        <f>Raw_Data!B2736</f>
        <v>Siddharth Roy</v>
      </c>
      <c r="C2736" s="13" t="str">
        <f>Raw_Data!C2736</f>
        <v>Customer Support</v>
      </c>
      <c r="D2736" s="13" t="str">
        <f>Raw_Data!D2736</f>
        <v>Senior Executive</v>
      </c>
      <c r="E2736" s="13" t="str">
        <f>Raw_Data!E2736</f>
        <v>Kolkata</v>
      </c>
      <c r="F2736" s="13" t="str">
        <f>Raw_Data!F2736</f>
        <v>Ritu Ghosh</v>
      </c>
      <c r="G2736" s="14">
        <f>DATE(VALUE(RIGHT(Raw_Data!G2736,4)),VALUE(MID(Raw_Data!G2736,4,2)),VALUE(LEFT(Raw_Data!G2736,2)))</f>
        <v>46272</v>
      </c>
      <c r="H2736" s="13" t="str">
        <f t="shared" si="168"/>
        <v>Sep-2026</v>
      </c>
      <c r="I2736" s="13" t="str">
        <f t="shared" si="169"/>
        <v>Mon</v>
      </c>
      <c r="J2736" s="13" t="str">
        <f>Raw_Data!H2736</f>
        <v>Present</v>
      </c>
      <c r="K2736" s="15">
        <f>IF(Raw_Data!I2736="","",TIMEVALUE(Raw_Data!I2736))</f>
        <v>0.37986111111111109</v>
      </c>
      <c r="L2736" s="15">
        <f>IF(Raw_Data!J2736="","",TIMEVALUE(Raw_Data!J2736))</f>
        <v>0.70416666666666672</v>
      </c>
      <c r="M2736" s="13">
        <f>Raw_Data!K2736</f>
        <v>7.79</v>
      </c>
      <c r="N2736" s="13">
        <f>Raw_Data!L2736</f>
        <v>39</v>
      </c>
      <c r="O2736" s="13">
        <f>Raw_Data!M2736</f>
        <v>27</v>
      </c>
      <c r="P2736" s="13">
        <f t="shared" si="170"/>
        <v>12</v>
      </c>
      <c r="Q2736" s="13">
        <f>Raw_Data!O2736</f>
        <v>39</v>
      </c>
      <c r="R2736" s="16">
        <f t="shared" si="171"/>
        <v>69.230769230769226</v>
      </c>
      <c r="S2736" s="16">
        <f>Raw_Data!Q2736</f>
        <v>69.2</v>
      </c>
      <c r="T2736" s="17">
        <f>Raw_Data!R2736</f>
        <v>0</v>
      </c>
      <c r="U2736" s="13" t="str">
        <f>Raw_Data!S2736</f>
        <v>Medium</v>
      </c>
      <c r="V2736" s="13" t="str">
        <f>Raw_Data!T2736</f>
        <v>Backlog</v>
      </c>
    </row>
    <row r="2737" spans="1:22" x14ac:dyDescent="0.3">
      <c r="A2737" s="13" t="str">
        <f>Raw_Data!A2737</f>
        <v>EMP016</v>
      </c>
      <c r="B2737" s="13" t="str">
        <f>Raw_Data!B2737</f>
        <v>Pooja Saha</v>
      </c>
      <c r="C2737" s="13" t="str">
        <f>Raw_Data!C2737</f>
        <v>Operations</v>
      </c>
      <c r="D2737" s="13" t="str">
        <f>Raw_Data!D2737</f>
        <v>Process Executive</v>
      </c>
      <c r="E2737" s="13" t="str">
        <f>Raw_Data!E2737</f>
        <v>Durgapur</v>
      </c>
      <c r="F2737" s="13" t="str">
        <f>Raw_Data!F2737</f>
        <v>Amit Roy</v>
      </c>
      <c r="G2737" s="14">
        <f>DATE(VALUE(RIGHT(Raw_Data!G2737,4)),VALUE(MID(Raw_Data!G2737,4,2)),VALUE(LEFT(Raw_Data!G2737,2)))</f>
        <v>46272</v>
      </c>
      <c r="H2737" s="13" t="str">
        <f t="shared" si="168"/>
        <v>Sep-2026</v>
      </c>
      <c r="I2737" s="13" t="str">
        <f t="shared" si="169"/>
        <v>Mon</v>
      </c>
      <c r="J2737" s="13" t="str">
        <f>Raw_Data!H2737</f>
        <v>Present</v>
      </c>
      <c r="K2737" s="15">
        <f>IF(Raw_Data!I2737="","",TIMEVALUE(Raw_Data!I2737))</f>
        <v>0.38611111111111113</v>
      </c>
      <c r="L2737" s="15">
        <f>IF(Raw_Data!J2737="","",TIMEVALUE(Raw_Data!J2737))</f>
        <v>0.73611111111111116</v>
      </c>
      <c r="M2737" s="13">
        <f>Raw_Data!K2737</f>
        <v>8.4</v>
      </c>
      <c r="N2737" s="13">
        <f>Raw_Data!L2737</f>
        <v>20</v>
      </c>
      <c r="O2737" s="13">
        <f>Raw_Data!M2737</f>
        <v>14</v>
      </c>
      <c r="P2737" s="13">
        <f t="shared" si="170"/>
        <v>6</v>
      </c>
      <c r="Q2737" s="13">
        <f>Raw_Data!O2737</f>
        <v>20</v>
      </c>
      <c r="R2737" s="16">
        <f t="shared" si="171"/>
        <v>70</v>
      </c>
      <c r="S2737" s="16">
        <f>Raw_Data!Q2737</f>
        <v>70</v>
      </c>
      <c r="T2737" s="17">
        <f>Raw_Data!R2737</f>
        <v>0.4</v>
      </c>
      <c r="U2737" s="13" t="str">
        <f>Raw_Data!S2737</f>
        <v>Critical</v>
      </c>
      <c r="V2737" s="13" t="str">
        <f>Raw_Data!T2737</f>
        <v>Pending</v>
      </c>
    </row>
    <row r="2738" spans="1:22" x14ac:dyDescent="0.3">
      <c r="A2738" s="13" t="str">
        <f>Raw_Data!A2738</f>
        <v>EMP017</v>
      </c>
      <c r="B2738" s="13" t="str">
        <f>Raw_Data!B2738</f>
        <v>Abhishek Paul</v>
      </c>
      <c r="C2738" s="13" t="str">
        <f>Raw_Data!C2738</f>
        <v>Operations</v>
      </c>
      <c r="D2738" s="13" t="str">
        <f>Raw_Data!D2738</f>
        <v>Process Executive</v>
      </c>
      <c r="E2738" s="13" t="str">
        <f>Raw_Data!E2738</f>
        <v>Durgapur</v>
      </c>
      <c r="F2738" s="13" t="str">
        <f>Raw_Data!F2738</f>
        <v>Amit Roy</v>
      </c>
      <c r="G2738" s="14">
        <f>DATE(VALUE(RIGHT(Raw_Data!G2738,4)),VALUE(MID(Raw_Data!G2738,4,2)),VALUE(LEFT(Raw_Data!G2738,2)))</f>
        <v>46272</v>
      </c>
      <c r="H2738" s="13" t="str">
        <f t="shared" si="168"/>
        <v>Sep-2026</v>
      </c>
      <c r="I2738" s="13" t="str">
        <f t="shared" si="169"/>
        <v>Mon</v>
      </c>
      <c r="J2738" s="13" t="str">
        <f>Raw_Data!H2738</f>
        <v>Present</v>
      </c>
      <c r="K2738" s="15">
        <f>IF(Raw_Data!I2738="","",TIMEVALUE(Raw_Data!I2738))</f>
        <v>0.42499999999999999</v>
      </c>
      <c r="L2738" s="15">
        <f>IF(Raw_Data!J2738="","",TIMEVALUE(Raw_Data!J2738))</f>
        <v>0.81666666666666665</v>
      </c>
      <c r="M2738" s="13">
        <f>Raw_Data!K2738</f>
        <v>9.4</v>
      </c>
      <c r="N2738" s="13">
        <f>Raw_Data!L2738</f>
        <v>20</v>
      </c>
      <c r="O2738" s="13">
        <f>Raw_Data!M2738</f>
        <v>16</v>
      </c>
      <c r="P2738" s="13">
        <f t="shared" si="170"/>
        <v>4</v>
      </c>
      <c r="Q2738" s="13">
        <f>Raw_Data!O2738</f>
        <v>20</v>
      </c>
      <c r="R2738" s="16">
        <f t="shared" si="171"/>
        <v>80</v>
      </c>
      <c r="S2738" s="16">
        <f>Raw_Data!Q2738</f>
        <v>80</v>
      </c>
      <c r="T2738" s="17">
        <f>Raw_Data!R2738</f>
        <v>1.4</v>
      </c>
      <c r="U2738" s="13" t="str">
        <f>Raw_Data!S2738</f>
        <v>Medium</v>
      </c>
      <c r="V2738" s="13" t="str">
        <f>Raw_Data!T2738</f>
        <v>Pending</v>
      </c>
    </row>
    <row r="2739" spans="1:22" x14ac:dyDescent="0.3">
      <c r="A2739" s="13" t="str">
        <f>Raw_Data!A2739</f>
        <v>EMP018</v>
      </c>
      <c r="B2739" s="13" t="str">
        <f>Raw_Data!B2739</f>
        <v>Nandini Ghosh</v>
      </c>
      <c r="C2739" s="13" t="str">
        <f>Raw_Data!C2739</f>
        <v>Finance</v>
      </c>
      <c r="D2739" s="13" t="str">
        <f>Raw_Data!D2739</f>
        <v>Finance Executive</v>
      </c>
      <c r="E2739" s="13" t="str">
        <f>Raw_Data!E2739</f>
        <v>Durgapur</v>
      </c>
      <c r="F2739" s="13" t="str">
        <f>Raw_Data!F2739</f>
        <v>Neha Sen</v>
      </c>
      <c r="G2739" s="14">
        <f>DATE(VALUE(RIGHT(Raw_Data!G2739,4)),VALUE(MID(Raw_Data!G2739,4,2)),VALUE(LEFT(Raw_Data!G2739,2)))</f>
        <v>46272</v>
      </c>
      <c r="H2739" s="13" t="str">
        <f t="shared" si="168"/>
        <v>Sep-2026</v>
      </c>
      <c r="I2739" s="13" t="str">
        <f t="shared" si="169"/>
        <v>Mon</v>
      </c>
      <c r="J2739" s="13" t="str">
        <f>Raw_Data!H2739</f>
        <v>Present</v>
      </c>
      <c r="K2739" s="15">
        <f>IF(Raw_Data!I2739="","",TIMEVALUE(Raw_Data!I2739))</f>
        <v>0.3888888888888889</v>
      </c>
      <c r="L2739" s="15">
        <f>IF(Raw_Data!J2739="","",TIMEVALUE(Raw_Data!J2739))</f>
        <v>0.72222222222222221</v>
      </c>
      <c r="M2739" s="13">
        <f>Raw_Data!K2739</f>
        <v>8.01</v>
      </c>
      <c r="N2739" s="13">
        <f>Raw_Data!L2739</f>
        <v>14</v>
      </c>
      <c r="O2739" s="13">
        <f>Raw_Data!M2739</f>
        <v>10</v>
      </c>
      <c r="P2739" s="13">
        <f t="shared" si="170"/>
        <v>4</v>
      </c>
      <c r="Q2739" s="13">
        <f>Raw_Data!O2739</f>
        <v>14</v>
      </c>
      <c r="R2739" s="16">
        <f t="shared" si="171"/>
        <v>71.428571428571431</v>
      </c>
      <c r="S2739" s="16">
        <f>Raw_Data!Q2739</f>
        <v>71.400000000000006</v>
      </c>
      <c r="T2739" s="17">
        <f>Raw_Data!R2739</f>
        <v>0.01</v>
      </c>
      <c r="U2739" s="13" t="str">
        <f>Raw_Data!S2739</f>
        <v>High</v>
      </c>
      <c r="V2739" s="13" t="str">
        <f>Raw_Data!T2739</f>
        <v>Pending</v>
      </c>
    </row>
    <row r="2740" spans="1:22" x14ac:dyDescent="0.3">
      <c r="A2740" s="13" t="str">
        <f>Raw_Data!A2740</f>
        <v>EMP019</v>
      </c>
      <c r="B2740" s="13" t="str">
        <f>Raw_Data!B2740</f>
        <v>Manish Kumar</v>
      </c>
      <c r="C2740" s="13" t="str">
        <f>Raw_Data!C2740</f>
        <v>Sales</v>
      </c>
      <c r="D2740" s="13" t="str">
        <f>Raw_Data!D2740</f>
        <v>Sales Executive</v>
      </c>
      <c r="E2740" s="13" t="str">
        <f>Raw_Data!E2740</f>
        <v>Durgapur</v>
      </c>
      <c r="F2740" s="13" t="str">
        <f>Raw_Data!F2740</f>
        <v>Sourav Das</v>
      </c>
      <c r="G2740" s="14">
        <f>DATE(VALUE(RIGHT(Raw_Data!G2740,4)),VALUE(MID(Raw_Data!G2740,4,2)),VALUE(LEFT(Raw_Data!G2740,2)))</f>
        <v>46272</v>
      </c>
      <c r="H2740" s="13" t="str">
        <f t="shared" si="168"/>
        <v>Sep-2026</v>
      </c>
      <c r="I2740" s="13" t="str">
        <f t="shared" si="169"/>
        <v>Mon</v>
      </c>
      <c r="J2740" s="13" t="str">
        <f>Raw_Data!H2740</f>
        <v>Present</v>
      </c>
      <c r="K2740" s="15">
        <f>IF(Raw_Data!I2740="","",TIMEVALUE(Raw_Data!I2740))</f>
        <v>0.42222222222222222</v>
      </c>
      <c r="L2740" s="15">
        <f>IF(Raw_Data!J2740="","",TIMEVALUE(Raw_Data!J2740))</f>
        <v>0.76111111111111107</v>
      </c>
      <c r="M2740" s="13">
        <f>Raw_Data!K2740</f>
        <v>8.14</v>
      </c>
      <c r="N2740" s="13">
        <f>Raw_Data!L2740</f>
        <v>26</v>
      </c>
      <c r="O2740" s="13">
        <f>Raw_Data!M2740</f>
        <v>23</v>
      </c>
      <c r="P2740" s="13">
        <f t="shared" si="170"/>
        <v>3</v>
      </c>
      <c r="Q2740" s="13">
        <f>Raw_Data!O2740</f>
        <v>26</v>
      </c>
      <c r="R2740" s="16">
        <f t="shared" si="171"/>
        <v>88.461538461538453</v>
      </c>
      <c r="S2740" s="16">
        <f>Raw_Data!Q2740</f>
        <v>88.5</v>
      </c>
      <c r="T2740" s="17">
        <f>Raw_Data!R2740</f>
        <v>0.14000000000000001</v>
      </c>
      <c r="U2740" s="13" t="str">
        <f>Raw_Data!S2740</f>
        <v>High</v>
      </c>
      <c r="V2740" s="13" t="str">
        <f>Raw_Data!T2740</f>
        <v>In Progress</v>
      </c>
    </row>
    <row r="2741" spans="1:22" x14ac:dyDescent="0.3">
      <c r="A2741" s="13" t="str">
        <f>Raw_Data!A2741</f>
        <v>EMP020</v>
      </c>
      <c r="B2741" s="13" t="str">
        <f>Raw_Data!B2741</f>
        <v>Riya Chatterjee</v>
      </c>
      <c r="C2741" s="13" t="str">
        <f>Raw_Data!C2741</f>
        <v>Customer Support</v>
      </c>
      <c r="D2741" s="13" t="str">
        <f>Raw_Data!D2741</f>
        <v>Support Executive</v>
      </c>
      <c r="E2741" s="13" t="str">
        <f>Raw_Data!E2741</f>
        <v>Durgapur</v>
      </c>
      <c r="F2741" s="13" t="str">
        <f>Raw_Data!F2741</f>
        <v>Ritu Ghosh</v>
      </c>
      <c r="G2741" s="14">
        <f>DATE(VALUE(RIGHT(Raw_Data!G2741,4)),VALUE(MID(Raw_Data!G2741,4,2)),VALUE(LEFT(Raw_Data!G2741,2)))</f>
        <v>46272</v>
      </c>
      <c r="H2741" s="13" t="str">
        <f t="shared" si="168"/>
        <v>Sep-2026</v>
      </c>
      <c r="I2741" s="13" t="str">
        <f t="shared" si="169"/>
        <v>Mon</v>
      </c>
      <c r="J2741" s="13" t="str">
        <f>Raw_Data!H2741</f>
        <v>Present</v>
      </c>
      <c r="K2741" s="15">
        <f>IF(Raw_Data!I2741="","",TIMEVALUE(Raw_Data!I2741))</f>
        <v>0.38055555555555554</v>
      </c>
      <c r="L2741" s="15">
        <f>IF(Raw_Data!J2741="","",TIMEVALUE(Raw_Data!J2741))</f>
        <v>0.69305555555555554</v>
      </c>
      <c r="M2741" s="13">
        <f>Raw_Data!K2741</f>
        <v>7.5</v>
      </c>
      <c r="N2741" s="13">
        <f>Raw_Data!L2741</f>
        <v>25</v>
      </c>
      <c r="O2741" s="13">
        <f>Raw_Data!M2741</f>
        <v>19</v>
      </c>
      <c r="P2741" s="13">
        <f t="shared" si="170"/>
        <v>6</v>
      </c>
      <c r="Q2741" s="13">
        <f>Raw_Data!O2741</f>
        <v>25</v>
      </c>
      <c r="R2741" s="16">
        <f t="shared" si="171"/>
        <v>76</v>
      </c>
      <c r="S2741" s="16">
        <f>Raw_Data!Q2741</f>
        <v>76</v>
      </c>
      <c r="T2741" s="17">
        <f>Raw_Data!R2741</f>
        <v>0</v>
      </c>
      <c r="U2741" s="13" t="str">
        <f>Raw_Data!S2741</f>
        <v>Low</v>
      </c>
      <c r="V2741" s="13" t="str">
        <f>Raw_Data!T2741</f>
        <v>Pending</v>
      </c>
    </row>
    <row r="2742" spans="1:22" x14ac:dyDescent="0.3">
      <c r="A2742" s="13" t="str">
        <f>Raw_Data!A2742</f>
        <v>EMP001</v>
      </c>
      <c r="B2742" s="13" t="str">
        <f>Raw_Data!B2742</f>
        <v>Aarav Sharma</v>
      </c>
      <c r="C2742" s="13" t="str">
        <f>Raw_Data!C2742</f>
        <v>Operations</v>
      </c>
      <c r="D2742" s="13" t="str">
        <f>Raw_Data!D2742</f>
        <v>MIS Executive</v>
      </c>
      <c r="E2742" s="13" t="str">
        <f>Raw_Data!E2742</f>
        <v>Kolkata</v>
      </c>
      <c r="F2742" s="13" t="str">
        <f>Raw_Data!F2742</f>
        <v>Amit Roy</v>
      </c>
      <c r="G2742" s="14">
        <f>DATE(VALUE(RIGHT(Raw_Data!G2742,4)),VALUE(MID(Raw_Data!G2742,4,2)),VALUE(LEFT(Raw_Data!G2742,2)))</f>
        <v>46273</v>
      </c>
      <c r="H2742" s="13" t="str">
        <f t="shared" si="168"/>
        <v>Sep-2026</v>
      </c>
      <c r="I2742" s="13" t="str">
        <f t="shared" si="169"/>
        <v>Tue</v>
      </c>
      <c r="J2742" s="13" t="str">
        <f>Raw_Data!H2742</f>
        <v>Present</v>
      </c>
      <c r="K2742" s="15">
        <f>IF(Raw_Data!I2742="","",TIMEVALUE(Raw_Data!I2742))</f>
        <v>0.38750000000000001</v>
      </c>
      <c r="L2742" s="15">
        <f>IF(Raw_Data!J2742="","",TIMEVALUE(Raw_Data!J2742))</f>
        <v>0.72083333333333333</v>
      </c>
      <c r="M2742" s="13">
        <f>Raw_Data!K2742</f>
        <v>8</v>
      </c>
      <c r="N2742" s="13">
        <f>Raw_Data!L2742</f>
        <v>27</v>
      </c>
      <c r="O2742" s="13">
        <f>Raw_Data!M2742</f>
        <v>27</v>
      </c>
      <c r="P2742" s="13">
        <f t="shared" si="170"/>
        <v>0</v>
      </c>
      <c r="Q2742" s="13">
        <f>Raw_Data!O2742</f>
        <v>27</v>
      </c>
      <c r="R2742" s="16">
        <f t="shared" si="171"/>
        <v>100</v>
      </c>
      <c r="S2742" s="16">
        <f>Raw_Data!Q2742</f>
        <v>100</v>
      </c>
      <c r="T2742" s="17">
        <f>Raw_Data!R2742</f>
        <v>0</v>
      </c>
      <c r="U2742" s="13" t="str">
        <f>Raw_Data!S2742</f>
        <v>Low</v>
      </c>
      <c r="V2742" s="13" t="str">
        <f>Raw_Data!T2742</f>
        <v>Closed</v>
      </c>
    </row>
    <row r="2743" spans="1:22" x14ac:dyDescent="0.3">
      <c r="A2743" s="13" t="str">
        <f>Raw_Data!A2743</f>
        <v>EMP002</v>
      </c>
      <c r="B2743" s="13" t="str">
        <f>Raw_Data!B2743</f>
        <v>Priya Singh</v>
      </c>
      <c r="C2743" s="13" t="str">
        <f>Raw_Data!C2743</f>
        <v>Operations</v>
      </c>
      <c r="D2743" s="13" t="str">
        <f>Raw_Data!D2743</f>
        <v>Process Executive</v>
      </c>
      <c r="E2743" s="13" t="str">
        <f>Raw_Data!E2743</f>
        <v>Kolkata</v>
      </c>
      <c r="F2743" s="13" t="str">
        <f>Raw_Data!F2743</f>
        <v>Amit Roy</v>
      </c>
      <c r="G2743" s="14">
        <f>DATE(VALUE(RIGHT(Raw_Data!G2743,4)),VALUE(MID(Raw_Data!G2743,4,2)),VALUE(LEFT(Raw_Data!G2743,2)))</f>
        <v>46273</v>
      </c>
      <c r="H2743" s="13" t="str">
        <f t="shared" si="168"/>
        <v>Sep-2026</v>
      </c>
      <c r="I2743" s="13" t="str">
        <f t="shared" si="169"/>
        <v>Tue</v>
      </c>
      <c r="J2743" s="13" t="str">
        <f>Raw_Data!H2743</f>
        <v>Present</v>
      </c>
      <c r="K2743" s="15">
        <f>IF(Raw_Data!I2743="","",TIMEVALUE(Raw_Data!I2743))</f>
        <v>0.37847222222222221</v>
      </c>
      <c r="L2743" s="15">
        <f>IF(Raw_Data!J2743="","",TIMEVALUE(Raw_Data!J2743))</f>
        <v>0.75416666666666665</v>
      </c>
      <c r="M2743" s="13">
        <f>Raw_Data!K2743</f>
        <v>9.0299999999999994</v>
      </c>
      <c r="N2743" s="13">
        <f>Raw_Data!L2743</f>
        <v>18</v>
      </c>
      <c r="O2743" s="13">
        <f>Raw_Data!M2743</f>
        <v>16</v>
      </c>
      <c r="P2743" s="13">
        <f t="shared" si="170"/>
        <v>2</v>
      </c>
      <c r="Q2743" s="13">
        <f>Raw_Data!O2743</f>
        <v>18</v>
      </c>
      <c r="R2743" s="16">
        <f t="shared" si="171"/>
        <v>88.888888888888886</v>
      </c>
      <c r="S2743" s="16">
        <f>Raw_Data!Q2743</f>
        <v>88.9</v>
      </c>
      <c r="T2743" s="17">
        <f>Raw_Data!R2743</f>
        <v>1.03</v>
      </c>
      <c r="U2743" s="13" t="str">
        <f>Raw_Data!S2743</f>
        <v>Low</v>
      </c>
      <c r="V2743" s="13" t="str">
        <f>Raw_Data!T2743</f>
        <v>In Progress</v>
      </c>
    </row>
    <row r="2744" spans="1:22" x14ac:dyDescent="0.3">
      <c r="A2744" s="13" t="str">
        <f>Raw_Data!A2744</f>
        <v>EMP003</v>
      </c>
      <c r="B2744" s="13" t="str">
        <f>Raw_Data!B2744</f>
        <v>Rahul Verma</v>
      </c>
      <c r="C2744" s="13" t="str">
        <f>Raw_Data!C2744</f>
        <v>Operations</v>
      </c>
      <c r="D2744" s="13" t="str">
        <f>Raw_Data!D2744</f>
        <v>Process Executive</v>
      </c>
      <c r="E2744" s="13" t="str">
        <f>Raw_Data!E2744</f>
        <v>Kolkata</v>
      </c>
      <c r="F2744" s="13" t="str">
        <f>Raw_Data!F2744</f>
        <v>Amit Roy</v>
      </c>
      <c r="G2744" s="14">
        <f>DATE(VALUE(RIGHT(Raw_Data!G2744,4)),VALUE(MID(Raw_Data!G2744,4,2)),VALUE(LEFT(Raw_Data!G2744,2)))</f>
        <v>46273</v>
      </c>
      <c r="H2744" s="13" t="str">
        <f t="shared" si="168"/>
        <v>Sep-2026</v>
      </c>
      <c r="I2744" s="13" t="str">
        <f t="shared" si="169"/>
        <v>Tue</v>
      </c>
      <c r="J2744" s="13" t="str">
        <f>Raw_Data!H2744</f>
        <v>Late</v>
      </c>
      <c r="K2744" s="15">
        <f>IF(Raw_Data!I2744="","",TIMEVALUE(Raw_Data!I2744))</f>
        <v>0.46666666666666667</v>
      </c>
      <c r="L2744" s="15">
        <f>IF(Raw_Data!J2744="","",TIMEVALUE(Raw_Data!J2744))</f>
        <v>0.80625000000000002</v>
      </c>
      <c r="M2744" s="13">
        <f>Raw_Data!K2744</f>
        <v>8.15</v>
      </c>
      <c r="N2744" s="13">
        <f>Raw_Data!L2744</f>
        <v>25</v>
      </c>
      <c r="O2744" s="13">
        <f>Raw_Data!M2744</f>
        <v>25</v>
      </c>
      <c r="P2744" s="13">
        <f t="shared" si="170"/>
        <v>0</v>
      </c>
      <c r="Q2744" s="13">
        <f>Raw_Data!O2744</f>
        <v>25</v>
      </c>
      <c r="R2744" s="16">
        <f t="shared" si="171"/>
        <v>100</v>
      </c>
      <c r="S2744" s="16">
        <f>Raw_Data!Q2744</f>
        <v>100</v>
      </c>
      <c r="T2744" s="17">
        <f>Raw_Data!R2744</f>
        <v>0.15</v>
      </c>
      <c r="U2744" s="13" t="str">
        <f>Raw_Data!S2744</f>
        <v>Low</v>
      </c>
      <c r="V2744" s="13" t="str">
        <f>Raw_Data!T2744</f>
        <v>Closed</v>
      </c>
    </row>
    <row r="2745" spans="1:22" x14ac:dyDescent="0.3">
      <c r="A2745" s="13" t="str">
        <f>Raw_Data!A2745</f>
        <v>EMP004</v>
      </c>
      <c r="B2745" s="13" t="str">
        <f>Raw_Data!B2745</f>
        <v>Sneha Das</v>
      </c>
      <c r="C2745" s="13" t="str">
        <f>Raw_Data!C2745</f>
        <v>Operations</v>
      </c>
      <c r="D2745" s="13" t="str">
        <f>Raw_Data!D2745</f>
        <v>Senior Executive</v>
      </c>
      <c r="E2745" s="13" t="str">
        <f>Raw_Data!E2745</f>
        <v>Kolkata</v>
      </c>
      <c r="F2745" s="13" t="str">
        <f>Raw_Data!F2745</f>
        <v>Amit Roy</v>
      </c>
      <c r="G2745" s="14">
        <f>DATE(VALUE(RIGHT(Raw_Data!G2745,4)),VALUE(MID(Raw_Data!G2745,4,2)),VALUE(LEFT(Raw_Data!G2745,2)))</f>
        <v>46273</v>
      </c>
      <c r="H2745" s="13" t="str">
        <f t="shared" si="168"/>
        <v>Sep-2026</v>
      </c>
      <c r="I2745" s="13" t="str">
        <f t="shared" si="169"/>
        <v>Tue</v>
      </c>
      <c r="J2745" s="13" t="str">
        <f>Raw_Data!H2745</f>
        <v>Present</v>
      </c>
      <c r="K2745" s="15">
        <f>IF(Raw_Data!I2745="","",TIMEVALUE(Raw_Data!I2745))</f>
        <v>0.42222222222222222</v>
      </c>
      <c r="L2745" s="15">
        <f>IF(Raw_Data!J2745="","",TIMEVALUE(Raw_Data!J2745))</f>
        <v>0.73541666666666672</v>
      </c>
      <c r="M2745" s="13">
        <f>Raw_Data!K2745</f>
        <v>7.53</v>
      </c>
      <c r="N2745" s="13">
        <f>Raw_Data!L2745</f>
        <v>21</v>
      </c>
      <c r="O2745" s="13">
        <f>Raw_Data!M2745</f>
        <v>17</v>
      </c>
      <c r="P2745" s="13">
        <f t="shared" si="170"/>
        <v>4</v>
      </c>
      <c r="Q2745" s="13">
        <f>Raw_Data!O2745</f>
        <v>21</v>
      </c>
      <c r="R2745" s="16">
        <f t="shared" si="171"/>
        <v>80.952380952380949</v>
      </c>
      <c r="S2745" s="16">
        <f>Raw_Data!Q2745</f>
        <v>81</v>
      </c>
      <c r="T2745" s="17">
        <f>Raw_Data!R2745</f>
        <v>0</v>
      </c>
      <c r="U2745" s="13" t="str">
        <f>Raw_Data!S2745</f>
        <v>Medium</v>
      </c>
      <c r="V2745" s="13" t="str">
        <f>Raw_Data!T2745</f>
        <v>Pending</v>
      </c>
    </row>
    <row r="2746" spans="1:22" x14ac:dyDescent="0.3">
      <c r="A2746" s="13" t="str">
        <f>Raw_Data!A2746</f>
        <v>EMP005</v>
      </c>
      <c r="B2746" s="13" t="str">
        <f>Raw_Data!B2746</f>
        <v>Vikram Patel</v>
      </c>
      <c r="C2746" s="13" t="str">
        <f>Raw_Data!C2746</f>
        <v>Operations</v>
      </c>
      <c r="D2746" s="13" t="str">
        <f>Raw_Data!D2746</f>
        <v>Process Executive</v>
      </c>
      <c r="E2746" s="13" t="str">
        <f>Raw_Data!E2746</f>
        <v>Kolkata</v>
      </c>
      <c r="F2746" s="13" t="str">
        <f>Raw_Data!F2746</f>
        <v>Amit Roy</v>
      </c>
      <c r="G2746" s="14">
        <f>DATE(VALUE(RIGHT(Raw_Data!G2746,4)),VALUE(MID(Raw_Data!G2746,4,2)),VALUE(LEFT(Raw_Data!G2746,2)))</f>
        <v>46273</v>
      </c>
      <c r="H2746" s="13" t="str">
        <f t="shared" si="168"/>
        <v>Sep-2026</v>
      </c>
      <c r="I2746" s="13" t="str">
        <f t="shared" si="169"/>
        <v>Tue</v>
      </c>
      <c r="J2746" s="13" t="str">
        <f>Raw_Data!H2746</f>
        <v>Half Day</v>
      </c>
      <c r="K2746" s="15">
        <f>IF(Raw_Data!I2746="","",TIMEVALUE(Raw_Data!I2746))</f>
        <v>0.37847222222222221</v>
      </c>
      <c r="L2746" s="15">
        <f>IF(Raw_Data!J2746="","",TIMEVALUE(Raw_Data!J2746))</f>
        <v>0.54791666666666672</v>
      </c>
      <c r="M2746" s="13">
        <f>Raw_Data!K2746</f>
        <v>4.08</v>
      </c>
      <c r="N2746" s="13">
        <f>Raw_Data!L2746</f>
        <v>12</v>
      </c>
      <c r="O2746" s="13">
        <f>Raw_Data!M2746</f>
        <v>7</v>
      </c>
      <c r="P2746" s="13">
        <f t="shared" si="170"/>
        <v>5</v>
      </c>
      <c r="Q2746" s="13">
        <f>Raw_Data!O2746</f>
        <v>12</v>
      </c>
      <c r="R2746" s="16">
        <f t="shared" si="171"/>
        <v>58.333333333333336</v>
      </c>
      <c r="S2746" s="16">
        <f>Raw_Data!Q2746</f>
        <v>58.3</v>
      </c>
      <c r="T2746" s="17">
        <f>Raw_Data!R2746</f>
        <v>0</v>
      </c>
      <c r="U2746" s="13" t="str">
        <f>Raw_Data!S2746</f>
        <v>Medium</v>
      </c>
      <c r="V2746" s="13" t="str">
        <f>Raw_Data!T2746</f>
        <v>Pending</v>
      </c>
    </row>
    <row r="2747" spans="1:22" x14ac:dyDescent="0.3">
      <c r="A2747" s="13" t="str">
        <f>Raw_Data!A2747</f>
        <v>EMP006</v>
      </c>
      <c r="B2747" s="13" t="str">
        <f>Raw_Data!B2747</f>
        <v>Ananya Gupta</v>
      </c>
      <c r="C2747" s="13" t="str">
        <f>Raw_Data!C2747</f>
        <v>Finance</v>
      </c>
      <c r="D2747" s="13" t="str">
        <f>Raw_Data!D2747</f>
        <v>Finance Executive</v>
      </c>
      <c r="E2747" s="13" t="str">
        <f>Raw_Data!E2747</f>
        <v>Kolkata</v>
      </c>
      <c r="F2747" s="13" t="str">
        <f>Raw_Data!F2747</f>
        <v>Neha Sen</v>
      </c>
      <c r="G2747" s="14">
        <f>DATE(VALUE(RIGHT(Raw_Data!G2747,4)),VALUE(MID(Raw_Data!G2747,4,2)),VALUE(LEFT(Raw_Data!G2747,2)))</f>
        <v>46273</v>
      </c>
      <c r="H2747" s="13" t="str">
        <f t="shared" si="168"/>
        <v>Sep-2026</v>
      </c>
      <c r="I2747" s="13" t="str">
        <f t="shared" si="169"/>
        <v>Tue</v>
      </c>
      <c r="J2747" s="13" t="str">
        <f>Raw_Data!H2747</f>
        <v>Present</v>
      </c>
      <c r="K2747" s="15">
        <f>IF(Raw_Data!I2747="","",TIMEVALUE(Raw_Data!I2747))</f>
        <v>0.37986111111111109</v>
      </c>
      <c r="L2747" s="15">
        <f>IF(Raw_Data!J2747="","",TIMEVALUE(Raw_Data!J2747))</f>
        <v>0.75902777777777775</v>
      </c>
      <c r="M2747" s="13">
        <f>Raw_Data!K2747</f>
        <v>9.1</v>
      </c>
      <c r="N2747" s="13">
        <f>Raw_Data!L2747</f>
        <v>18</v>
      </c>
      <c r="O2747" s="13">
        <f>Raw_Data!M2747</f>
        <v>13</v>
      </c>
      <c r="P2747" s="13">
        <f t="shared" si="170"/>
        <v>5</v>
      </c>
      <c r="Q2747" s="13">
        <f>Raw_Data!O2747</f>
        <v>18</v>
      </c>
      <c r="R2747" s="16">
        <f t="shared" si="171"/>
        <v>72.222222222222214</v>
      </c>
      <c r="S2747" s="16">
        <f>Raw_Data!Q2747</f>
        <v>72.2</v>
      </c>
      <c r="T2747" s="17">
        <f>Raw_Data!R2747</f>
        <v>1.1000000000000001</v>
      </c>
      <c r="U2747" s="13" t="str">
        <f>Raw_Data!S2747</f>
        <v>Medium</v>
      </c>
      <c r="V2747" s="13" t="str">
        <f>Raw_Data!T2747</f>
        <v>Pending</v>
      </c>
    </row>
    <row r="2748" spans="1:22" x14ac:dyDescent="0.3">
      <c r="A2748" s="13" t="str">
        <f>Raw_Data!A2748</f>
        <v>EMP007</v>
      </c>
      <c r="B2748" s="13" t="str">
        <f>Raw_Data!B2748</f>
        <v>Rohan Mehta</v>
      </c>
      <c r="C2748" s="13" t="str">
        <f>Raw_Data!C2748</f>
        <v>Finance</v>
      </c>
      <c r="D2748" s="13" t="str">
        <f>Raw_Data!D2748</f>
        <v>Accounts Executive</v>
      </c>
      <c r="E2748" s="13" t="str">
        <f>Raw_Data!E2748</f>
        <v>Kolkata</v>
      </c>
      <c r="F2748" s="13" t="str">
        <f>Raw_Data!F2748</f>
        <v>Neha Sen</v>
      </c>
      <c r="G2748" s="14">
        <f>DATE(VALUE(RIGHT(Raw_Data!G2748,4)),VALUE(MID(Raw_Data!G2748,4,2)),VALUE(LEFT(Raw_Data!G2748,2)))</f>
        <v>46273</v>
      </c>
      <c r="H2748" s="13" t="str">
        <f t="shared" si="168"/>
        <v>Sep-2026</v>
      </c>
      <c r="I2748" s="13" t="str">
        <f t="shared" si="169"/>
        <v>Tue</v>
      </c>
      <c r="J2748" s="13" t="str">
        <f>Raw_Data!H2748</f>
        <v>Present</v>
      </c>
      <c r="K2748" s="15">
        <f>IF(Raw_Data!I2748="","",TIMEVALUE(Raw_Data!I2748))</f>
        <v>0.37569444444444444</v>
      </c>
      <c r="L2748" s="15">
        <f>IF(Raw_Data!J2748="","",TIMEVALUE(Raw_Data!J2748))</f>
        <v>0.72083333333333333</v>
      </c>
      <c r="M2748" s="13">
        <f>Raw_Data!K2748</f>
        <v>8.2899999999999991</v>
      </c>
      <c r="N2748" s="13">
        <f>Raw_Data!L2748</f>
        <v>20</v>
      </c>
      <c r="O2748" s="13">
        <f>Raw_Data!M2748</f>
        <v>17</v>
      </c>
      <c r="P2748" s="13">
        <f t="shared" si="170"/>
        <v>3</v>
      </c>
      <c r="Q2748" s="13">
        <f>Raw_Data!O2748</f>
        <v>20</v>
      </c>
      <c r="R2748" s="16">
        <f t="shared" si="171"/>
        <v>85</v>
      </c>
      <c r="S2748" s="16">
        <f>Raw_Data!Q2748</f>
        <v>85</v>
      </c>
      <c r="T2748" s="17">
        <f>Raw_Data!R2748</f>
        <v>0.28999999999999998</v>
      </c>
      <c r="U2748" s="13" t="str">
        <f>Raw_Data!S2748</f>
        <v>Medium</v>
      </c>
      <c r="V2748" s="13" t="str">
        <f>Raw_Data!T2748</f>
        <v>In Progress</v>
      </c>
    </row>
    <row r="2749" spans="1:22" x14ac:dyDescent="0.3">
      <c r="A2749" s="13" t="str">
        <f>Raw_Data!A2749</f>
        <v>EMP008</v>
      </c>
      <c r="B2749" s="13" t="str">
        <f>Raw_Data!B2749</f>
        <v>Ishita Roy</v>
      </c>
      <c r="C2749" s="13" t="str">
        <f>Raw_Data!C2749</f>
        <v>Finance</v>
      </c>
      <c r="D2749" s="13" t="str">
        <f>Raw_Data!D2749</f>
        <v>Finance Executive</v>
      </c>
      <c r="E2749" s="13" t="str">
        <f>Raw_Data!E2749</f>
        <v>Kolkata</v>
      </c>
      <c r="F2749" s="13" t="str">
        <f>Raw_Data!F2749</f>
        <v>Neha Sen</v>
      </c>
      <c r="G2749" s="14">
        <f>DATE(VALUE(RIGHT(Raw_Data!G2749,4)),VALUE(MID(Raw_Data!G2749,4,2)),VALUE(LEFT(Raw_Data!G2749,2)))</f>
        <v>46273</v>
      </c>
      <c r="H2749" s="13" t="str">
        <f t="shared" si="168"/>
        <v>Sep-2026</v>
      </c>
      <c r="I2749" s="13" t="str">
        <f t="shared" si="169"/>
        <v>Tue</v>
      </c>
      <c r="J2749" s="13" t="str">
        <f>Raw_Data!H2749</f>
        <v>Present</v>
      </c>
      <c r="K2749" s="15">
        <f>IF(Raw_Data!I2749="","",TIMEVALUE(Raw_Data!I2749))</f>
        <v>0.375</v>
      </c>
      <c r="L2749" s="15">
        <f>IF(Raw_Data!J2749="","",TIMEVALUE(Raw_Data!J2749))</f>
        <v>0.67777777777777781</v>
      </c>
      <c r="M2749" s="13">
        <f>Raw_Data!K2749</f>
        <v>7.27</v>
      </c>
      <c r="N2749" s="13">
        <f>Raw_Data!L2749</f>
        <v>11</v>
      </c>
      <c r="O2749" s="13">
        <f>Raw_Data!M2749</f>
        <v>9</v>
      </c>
      <c r="P2749" s="13">
        <f t="shared" si="170"/>
        <v>2</v>
      </c>
      <c r="Q2749" s="13">
        <f>Raw_Data!O2749</f>
        <v>11</v>
      </c>
      <c r="R2749" s="16">
        <f t="shared" si="171"/>
        <v>81.818181818181827</v>
      </c>
      <c r="S2749" s="16">
        <f>Raw_Data!Q2749</f>
        <v>81.8</v>
      </c>
      <c r="T2749" s="17">
        <f>Raw_Data!R2749</f>
        <v>0</v>
      </c>
      <c r="U2749" s="13" t="str">
        <f>Raw_Data!S2749</f>
        <v>Medium</v>
      </c>
      <c r="V2749" s="13" t="str">
        <f>Raw_Data!T2749</f>
        <v>In Progress</v>
      </c>
    </row>
    <row r="2750" spans="1:22" x14ac:dyDescent="0.3">
      <c r="A2750" s="13" t="str">
        <f>Raw_Data!A2750</f>
        <v>EMP009</v>
      </c>
      <c r="B2750" s="13" t="str">
        <f>Raw_Data!B2750</f>
        <v>Arjun Nair</v>
      </c>
      <c r="C2750" s="13" t="str">
        <f>Raw_Data!C2750</f>
        <v>Sales</v>
      </c>
      <c r="D2750" s="13" t="str">
        <f>Raw_Data!D2750</f>
        <v>Sales Executive</v>
      </c>
      <c r="E2750" s="13" t="str">
        <f>Raw_Data!E2750</f>
        <v>Kolkata</v>
      </c>
      <c r="F2750" s="13" t="str">
        <f>Raw_Data!F2750</f>
        <v>Sourav Das</v>
      </c>
      <c r="G2750" s="14">
        <f>DATE(VALUE(RIGHT(Raw_Data!G2750,4)),VALUE(MID(Raw_Data!G2750,4,2)),VALUE(LEFT(Raw_Data!G2750,2)))</f>
        <v>46273</v>
      </c>
      <c r="H2750" s="13" t="str">
        <f t="shared" si="168"/>
        <v>Sep-2026</v>
      </c>
      <c r="I2750" s="13" t="str">
        <f t="shared" si="169"/>
        <v>Tue</v>
      </c>
      <c r="J2750" s="13" t="str">
        <f>Raw_Data!H2750</f>
        <v>Present</v>
      </c>
      <c r="K2750" s="15">
        <f>IF(Raw_Data!I2750="","",TIMEVALUE(Raw_Data!I2750))</f>
        <v>0.37777777777777777</v>
      </c>
      <c r="L2750" s="15">
        <f>IF(Raw_Data!J2750="","",TIMEVALUE(Raw_Data!J2750))</f>
        <v>0.77083333333333337</v>
      </c>
      <c r="M2750" s="13">
        <f>Raw_Data!K2750</f>
        <v>9.44</v>
      </c>
      <c r="N2750" s="13">
        <f>Raw_Data!L2750</f>
        <v>13</v>
      </c>
      <c r="O2750" s="13">
        <f>Raw_Data!M2750</f>
        <v>9</v>
      </c>
      <c r="P2750" s="13">
        <f t="shared" si="170"/>
        <v>4</v>
      </c>
      <c r="Q2750" s="13">
        <f>Raw_Data!O2750</f>
        <v>13</v>
      </c>
      <c r="R2750" s="16">
        <f t="shared" si="171"/>
        <v>69.230769230769226</v>
      </c>
      <c r="S2750" s="16">
        <f>Raw_Data!Q2750</f>
        <v>69.2</v>
      </c>
      <c r="T2750" s="17">
        <f>Raw_Data!R2750</f>
        <v>1.44</v>
      </c>
      <c r="U2750" s="13" t="str">
        <f>Raw_Data!S2750</f>
        <v>Medium</v>
      </c>
      <c r="V2750" s="13" t="str">
        <f>Raw_Data!T2750</f>
        <v>Pending</v>
      </c>
    </row>
    <row r="2751" spans="1:22" x14ac:dyDescent="0.3">
      <c r="A2751" s="13" t="str">
        <f>Raw_Data!A2751</f>
        <v>EMP010</v>
      </c>
      <c r="B2751" s="13" t="str">
        <f>Raw_Data!B2751</f>
        <v>Meera Kapoor</v>
      </c>
      <c r="C2751" s="13" t="str">
        <f>Raw_Data!C2751</f>
        <v>Sales</v>
      </c>
      <c r="D2751" s="13" t="str">
        <f>Raw_Data!D2751</f>
        <v>Sales Executive</v>
      </c>
      <c r="E2751" s="13" t="str">
        <f>Raw_Data!E2751</f>
        <v>Kolkata</v>
      </c>
      <c r="F2751" s="13" t="str">
        <f>Raw_Data!F2751</f>
        <v>Sourav Das</v>
      </c>
      <c r="G2751" s="14">
        <f>DATE(VALUE(RIGHT(Raw_Data!G2751,4)),VALUE(MID(Raw_Data!G2751,4,2)),VALUE(LEFT(Raw_Data!G2751,2)))</f>
        <v>46273</v>
      </c>
      <c r="H2751" s="13" t="str">
        <f t="shared" si="168"/>
        <v>Sep-2026</v>
      </c>
      <c r="I2751" s="13" t="str">
        <f t="shared" si="169"/>
        <v>Tue</v>
      </c>
      <c r="J2751" s="13" t="str">
        <f>Raw_Data!H2751</f>
        <v>Present</v>
      </c>
      <c r="K2751" s="15">
        <f>IF(Raw_Data!I2751="","",TIMEVALUE(Raw_Data!I2751))</f>
        <v>0.38194444444444442</v>
      </c>
      <c r="L2751" s="15">
        <f>IF(Raw_Data!J2751="","",TIMEVALUE(Raw_Data!J2751))</f>
        <v>0.69722222222222219</v>
      </c>
      <c r="M2751" s="13">
        <f>Raw_Data!K2751</f>
        <v>7.58</v>
      </c>
      <c r="N2751" s="13">
        <f>Raw_Data!L2751</f>
        <v>11</v>
      </c>
      <c r="O2751" s="13">
        <f>Raw_Data!M2751</f>
        <v>8</v>
      </c>
      <c r="P2751" s="13">
        <f t="shared" si="170"/>
        <v>3</v>
      </c>
      <c r="Q2751" s="13">
        <f>Raw_Data!O2751</f>
        <v>11</v>
      </c>
      <c r="R2751" s="16">
        <f t="shared" si="171"/>
        <v>72.727272727272734</v>
      </c>
      <c r="S2751" s="16">
        <f>Raw_Data!Q2751</f>
        <v>72.7</v>
      </c>
      <c r="T2751" s="17">
        <f>Raw_Data!R2751</f>
        <v>0</v>
      </c>
      <c r="U2751" s="13" t="str">
        <f>Raw_Data!S2751</f>
        <v>High</v>
      </c>
      <c r="V2751" s="13" t="str">
        <f>Raw_Data!T2751</f>
        <v>In Progress</v>
      </c>
    </row>
    <row r="2752" spans="1:22" x14ac:dyDescent="0.3">
      <c r="A2752" s="13" t="str">
        <f>Raw_Data!A2752</f>
        <v>EMP011</v>
      </c>
      <c r="B2752" s="13" t="str">
        <f>Raw_Data!B2752</f>
        <v>Karan Malhotra</v>
      </c>
      <c r="C2752" s="13" t="str">
        <f>Raw_Data!C2752</f>
        <v>Sales</v>
      </c>
      <c r="D2752" s="13" t="str">
        <f>Raw_Data!D2752</f>
        <v>Senior Executive</v>
      </c>
      <c r="E2752" s="13" t="str">
        <f>Raw_Data!E2752</f>
        <v>Kolkata</v>
      </c>
      <c r="F2752" s="13" t="str">
        <f>Raw_Data!F2752</f>
        <v>Sourav Das</v>
      </c>
      <c r="G2752" s="14">
        <f>DATE(VALUE(RIGHT(Raw_Data!G2752,4)),VALUE(MID(Raw_Data!G2752,4,2)),VALUE(LEFT(Raw_Data!G2752,2)))</f>
        <v>46273</v>
      </c>
      <c r="H2752" s="13" t="str">
        <f t="shared" si="168"/>
        <v>Sep-2026</v>
      </c>
      <c r="I2752" s="13" t="str">
        <f t="shared" si="169"/>
        <v>Tue</v>
      </c>
      <c r="J2752" s="13" t="str">
        <f>Raw_Data!H2752</f>
        <v>Present</v>
      </c>
      <c r="K2752" s="15">
        <f>IF(Raw_Data!I2752="","",TIMEVALUE(Raw_Data!I2752))</f>
        <v>0.42222222222222222</v>
      </c>
      <c r="L2752" s="15">
        <f>IF(Raw_Data!J2752="","",TIMEVALUE(Raw_Data!J2752))</f>
        <v>0.74861111111111112</v>
      </c>
      <c r="M2752" s="13">
        <f>Raw_Data!K2752</f>
        <v>7.84</v>
      </c>
      <c r="N2752" s="13">
        <f>Raw_Data!L2752</f>
        <v>30</v>
      </c>
      <c r="O2752" s="13">
        <f>Raw_Data!M2752</f>
        <v>28</v>
      </c>
      <c r="P2752" s="13">
        <f t="shared" si="170"/>
        <v>2</v>
      </c>
      <c r="Q2752" s="13">
        <f>Raw_Data!O2752</f>
        <v>30</v>
      </c>
      <c r="R2752" s="16">
        <f t="shared" si="171"/>
        <v>93.333333333333329</v>
      </c>
      <c r="S2752" s="16">
        <f>Raw_Data!Q2752</f>
        <v>93.3</v>
      </c>
      <c r="T2752" s="17">
        <f>Raw_Data!R2752</f>
        <v>0</v>
      </c>
      <c r="U2752" s="13" t="str">
        <f>Raw_Data!S2752</f>
        <v>High</v>
      </c>
      <c r="V2752" s="13" t="str">
        <f>Raw_Data!T2752</f>
        <v>In Progress</v>
      </c>
    </row>
    <row r="2753" spans="1:22" x14ac:dyDescent="0.3">
      <c r="A2753" s="13" t="str">
        <f>Raw_Data!A2753</f>
        <v>EMP012</v>
      </c>
      <c r="B2753" s="13" t="str">
        <f>Raw_Data!B2753</f>
        <v>Tanya Bose</v>
      </c>
      <c r="C2753" s="13" t="str">
        <f>Raw_Data!C2753</f>
        <v>HR</v>
      </c>
      <c r="D2753" s="13" t="str">
        <f>Raw_Data!D2753</f>
        <v>HR Executive</v>
      </c>
      <c r="E2753" s="13" t="str">
        <f>Raw_Data!E2753</f>
        <v>Kolkata</v>
      </c>
      <c r="F2753" s="13" t="str">
        <f>Raw_Data!F2753</f>
        <v>Ritu Ghosh</v>
      </c>
      <c r="G2753" s="14">
        <f>DATE(VALUE(RIGHT(Raw_Data!G2753,4)),VALUE(MID(Raw_Data!G2753,4,2)),VALUE(LEFT(Raw_Data!G2753,2)))</f>
        <v>46273</v>
      </c>
      <c r="H2753" s="13" t="str">
        <f t="shared" si="168"/>
        <v>Sep-2026</v>
      </c>
      <c r="I2753" s="13" t="str">
        <f t="shared" si="169"/>
        <v>Tue</v>
      </c>
      <c r="J2753" s="13" t="str">
        <f>Raw_Data!H2753</f>
        <v>Present</v>
      </c>
      <c r="K2753" s="15">
        <f>IF(Raw_Data!I2753="","",TIMEVALUE(Raw_Data!I2753))</f>
        <v>0.38541666666666669</v>
      </c>
      <c r="L2753" s="15">
        <f>IF(Raw_Data!J2753="","",TIMEVALUE(Raw_Data!J2753))</f>
        <v>0.70486111111111116</v>
      </c>
      <c r="M2753" s="13">
        <f>Raw_Data!K2753</f>
        <v>7.67</v>
      </c>
      <c r="N2753" s="13">
        <f>Raw_Data!L2753</f>
        <v>21</v>
      </c>
      <c r="O2753" s="13">
        <f>Raw_Data!M2753</f>
        <v>21</v>
      </c>
      <c r="P2753" s="13">
        <f t="shared" si="170"/>
        <v>0</v>
      </c>
      <c r="Q2753" s="13">
        <f>Raw_Data!O2753</f>
        <v>21</v>
      </c>
      <c r="R2753" s="16">
        <f t="shared" si="171"/>
        <v>100</v>
      </c>
      <c r="S2753" s="16">
        <f>Raw_Data!Q2753</f>
        <v>100</v>
      </c>
      <c r="T2753" s="17">
        <f>Raw_Data!R2753</f>
        <v>0</v>
      </c>
      <c r="U2753" s="13" t="str">
        <f>Raw_Data!S2753</f>
        <v>Low</v>
      </c>
      <c r="V2753" s="13" t="str">
        <f>Raw_Data!T2753</f>
        <v>Closed</v>
      </c>
    </row>
    <row r="2754" spans="1:22" x14ac:dyDescent="0.3">
      <c r="A2754" s="13" t="str">
        <f>Raw_Data!A2754</f>
        <v>EMP013</v>
      </c>
      <c r="B2754" s="13" t="str">
        <f>Raw_Data!B2754</f>
        <v>Aditya Jain</v>
      </c>
      <c r="C2754" s="13" t="str">
        <f>Raw_Data!C2754</f>
        <v>Customer Support</v>
      </c>
      <c r="D2754" s="13" t="str">
        <f>Raw_Data!D2754</f>
        <v>Support Executive</v>
      </c>
      <c r="E2754" s="13" t="str">
        <f>Raw_Data!E2754</f>
        <v>Kolkata</v>
      </c>
      <c r="F2754" s="13" t="str">
        <f>Raw_Data!F2754</f>
        <v>Ritu Ghosh</v>
      </c>
      <c r="G2754" s="14">
        <f>DATE(VALUE(RIGHT(Raw_Data!G2754,4)),VALUE(MID(Raw_Data!G2754,4,2)),VALUE(LEFT(Raw_Data!G2754,2)))</f>
        <v>46273</v>
      </c>
      <c r="H2754" s="13" t="str">
        <f t="shared" ref="H2754:H2817" si="172">TEXT(G2754,"mmm-yyyy")</f>
        <v>Sep-2026</v>
      </c>
      <c r="I2754" s="13" t="str">
        <f t="shared" ref="I2754:I2817" si="173">TEXT(G2754,"ddd")</f>
        <v>Tue</v>
      </c>
      <c r="J2754" s="13" t="str">
        <f>Raw_Data!H2754</f>
        <v>Present</v>
      </c>
      <c r="K2754" s="15">
        <f>IF(Raw_Data!I2754="","",TIMEVALUE(Raw_Data!I2754))</f>
        <v>0.4236111111111111</v>
      </c>
      <c r="L2754" s="15">
        <f>IF(Raw_Data!J2754="","",TIMEVALUE(Raw_Data!J2754))</f>
        <v>0.81111111111111112</v>
      </c>
      <c r="M2754" s="13">
        <f>Raw_Data!K2754</f>
        <v>9.3000000000000007</v>
      </c>
      <c r="N2754" s="13">
        <f>Raw_Data!L2754</f>
        <v>25</v>
      </c>
      <c r="O2754" s="13">
        <f>Raw_Data!M2754</f>
        <v>25</v>
      </c>
      <c r="P2754" s="13">
        <f t="shared" ref="P2754:P2817" si="174">N2754-O2754</f>
        <v>0</v>
      </c>
      <c r="Q2754" s="13">
        <f>Raw_Data!O2754</f>
        <v>25</v>
      </c>
      <c r="R2754" s="16">
        <f t="shared" ref="R2754:R2817" si="175">IFERROR(O2754/N2754*100,0)</f>
        <v>100</v>
      </c>
      <c r="S2754" s="16">
        <f>Raw_Data!Q2754</f>
        <v>100</v>
      </c>
      <c r="T2754" s="17">
        <f>Raw_Data!R2754</f>
        <v>1.3</v>
      </c>
      <c r="U2754" s="13" t="str">
        <f>Raw_Data!S2754</f>
        <v>Low</v>
      </c>
      <c r="V2754" s="13" t="str">
        <f>Raw_Data!T2754</f>
        <v>Closed</v>
      </c>
    </row>
    <row r="2755" spans="1:22" x14ac:dyDescent="0.3">
      <c r="A2755" s="13" t="str">
        <f>Raw_Data!A2755</f>
        <v>EMP014</v>
      </c>
      <c r="B2755" s="13" t="str">
        <f>Raw_Data!B2755</f>
        <v>Neha Agarwal</v>
      </c>
      <c r="C2755" s="13" t="str">
        <f>Raw_Data!C2755</f>
        <v>Customer Support</v>
      </c>
      <c r="D2755" s="13" t="str">
        <f>Raw_Data!D2755</f>
        <v>Support Executive</v>
      </c>
      <c r="E2755" s="13" t="str">
        <f>Raw_Data!E2755</f>
        <v>Kolkata</v>
      </c>
      <c r="F2755" s="13" t="str">
        <f>Raw_Data!F2755</f>
        <v>Ritu Ghosh</v>
      </c>
      <c r="G2755" s="14">
        <f>DATE(VALUE(RIGHT(Raw_Data!G2755,4)),VALUE(MID(Raw_Data!G2755,4,2)),VALUE(LEFT(Raw_Data!G2755,2)))</f>
        <v>46273</v>
      </c>
      <c r="H2755" s="13" t="str">
        <f t="shared" si="172"/>
        <v>Sep-2026</v>
      </c>
      <c r="I2755" s="13" t="str">
        <f t="shared" si="173"/>
        <v>Tue</v>
      </c>
      <c r="J2755" s="13" t="str">
        <f>Raw_Data!H2755</f>
        <v>Present</v>
      </c>
      <c r="K2755" s="15">
        <f>IF(Raw_Data!I2755="","",TIMEVALUE(Raw_Data!I2755))</f>
        <v>0.42638888888888887</v>
      </c>
      <c r="L2755" s="15">
        <f>IF(Raw_Data!J2755="","",TIMEVALUE(Raw_Data!J2755))</f>
        <v>0.77152777777777781</v>
      </c>
      <c r="M2755" s="13">
        <f>Raw_Data!K2755</f>
        <v>8.2899999999999991</v>
      </c>
      <c r="N2755" s="13">
        <f>Raw_Data!L2755</f>
        <v>23</v>
      </c>
      <c r="O2755" s="13">
        <f>Raw_Data!M2755</f>
        <v>18</v>
      </c>
      <c r="P2755" s="13">
        <f t="shared" si="174"/>
        <v>5</v>
      </c>
      <c r="Q2755" s="13">
        <f>Raw_Data!O2755</f>
        <v>23</v>
      </c>
      <c r="R2755" s="16">
        <f t="shared" si="175"/>
        <v>78.260869565217391</v>
      </c>
      <c r="S2755" s="16">
        <f>Raw_Data!Q2755</f>
        <v>78.3</v>
      </c>
      <c r="T2755" s="17">
        <f>Raw_Data!R2755</f>
        <v>0.28999999999999998</v>
      </c>
      <c r="U2755" s="13" t="str">
        <f>Raw_Data!S2755</f>
        <v>Low</v>
      </c>
      <c r="V2755" s="13" t="str">
        <f>Raw_Data!T2755</f>
        <v>Pending</v>
      </c>
    </row>
    <row r="2756" spans="1:22" x14ac:dyDescent="0.3">
      <c r="A2756" s="13" t="str">
        <f>Raw_Data!A2756</f>
        <v>EMP015</v>
      </c>
      <c r="B2756" s="13" t="str">
        <f>Raw_Data!B2756</f>
        <v>Siddharth Roy</v>
      </c>
      <c r="C2756" s="13" t="str">
        <f>Raw_Data!C2756</f>
        <v>Customer Support</v>
      </c>
      <c r="D2756" s="13" t="str">
        <f>Raw_Data!D2756</f>
        <v>Senior Executive</v>
      </c>
      <c r="E2756" s="13" t="str">
        <f>Raw_Data!E2756</f>
        <v>Kolkata</v>
      </c>
      <c r="F2756" s="13" t="str">
        <f>Raw_Data!F2756</f>
        <v>Ritu Ghosh</v>
      </c>
      <c r="G2756" s="14">
        <f>DATE(VALUE(RIGHT(Raw_Data!G2756,4)),VALUE(MID(Raw_Data!G2756,4,2)),VALUE(LEFT(Raw_Data!G2756,2)))</f>
        <v>46273</v>
      </c>
      <c r="H2756" s="13" t="str">
        <f t="shared" si="172"/>
        <v>Sep-2026</v>
      </c>
      <c r="I2756" s="13" t="str">
        <f t="shared" si="173"/>
        <v>Tue</v>
      </c>
      <c r="J2756" s="13" t="str">
        <f>Raw_Data!H2756</f>
        <v>Present</v>
      </c>
      <c r="K2756" s="15">
        <f>IF(Raw_Data!I2756="","",TIMEVALUE(Raw_Data!I2756))</f>
        <v>0.38055555555555554</v>
      </c>
      <c r="L2756" s="15">
        <f>IF(Raw_Data!J2756="","",TIMEVALUE(Raw_Data!J2756))</f>
        <v>0.77152777777777781</v>
      </c>
      <c r="M2756" s="13">
        <f>Raw_Data!K2756</f>
        <v>9.39</v>
      </c>
      <c r="N2756" s="13">
        <f>Raw_Data!L2756</f>
        <v>25</v>
      </c>
      <c r="O2756" s="13">
        <f>Raw_Data!M2756</f>
        <v>23</v>
      </c>
      <c r="P2756" s="13">
        <f t="shared" si="174"/>
        <v>2</v>
      </c>
      <c r="Q2756" s="13">
        <f>Raw_Data!O2756</f>
        <v>25</v>
      </c>
      <c r="R2756" s="16">
        <f t="shared" si="175"/>
        <v>92</v>
      </c>
      <c r="S2756" s="16">
        <f>Raw_Data!Q2756</f>
        <v>92</v>
      </c>
      <c r="T2756" s="17">
        <f>Raw_Data!R2756</f>
        <v>1.39</v>
      </c>
      <c r="U2756" s="13" t="str">
        <f>Raw_Data!S2756</f>
        <v>Low</v>
      </c>
      <c r="V2756" s="13" t="str">
        <f>Raw_Data!T2756</f>
        <v>In Progress</v>
      </c>
    </row>
    <row r="2757" spans="1:22" x14ac:dyDescent="0.3">
      <c r="A2757" s="13" t="str">
        <f>Raw_Data!A2757</f>
        <v>EMP016</v>
      </c>
      <c r="B2757" s="13" t="str">
        <f>Raw_Data!B2757</f>
        <v>Pooja Saha</v>
      </c>
      <c r="C2757" s="13" t="str">
        <f>Raw_Data!C2757</f>
        <v>Operations</v>
      </c>
      <c r="D2757" s="13" t="str">
        <f>Raw_Data!D2757</f>
        <v>Process Executive</v>
      </c>
      <c r="E2757" s="13" t="str">
        <f>Raw_Data!E2757</f>
        <v>Durgapur</v>
      </c>
      <c r="F2757" s="13" t="str">
        <f>Raw_Data!F2757</f>
        <v>Amit Roy</v>
      </c>
      <c r="G2757" s="14">
        <f>DATE(VALUE(RIGHT(Raw_Data!G2757,4)),VALUE(MID(Raw_Data!G2757,4,2)),VALUE(LEFT(Raw_Data!G2757,2)))</f>
        <v>46273</v>
      </c>
      <c r="H2757" s="13" t="str">
        <f t="shared" si="172"/>
        <v>Sep-2026</v>
      </c>
      <c r="I2757" s="13" t="str">
        <f t="shared" si="173"/>
        <v>Tue</v>
      </c>
      <c r="J2757" s="13" t="str">
        <f>Raw_Data!H2757</f>
        <v>Present</v>
      </c>
      <c r="K2757" s="15">
        <f>IF(Raw_Data!I2757="","",TIMEVALUE(Raw_Data!I2757))</f>
        <v>0.37777777777777777</v>
      </c>
      <c r="L2757" s="15">
        <f>IF(Raw_Data!J2757="","",TIMEVALUE(Raw_Data!J2757))</f>
        <v>0.75902777777777775</v>
      </c>
      <c r="M2757" s="13">
        <f>Raw_Data!K2757</f>
        <v>9.15</v>
      </c>
      <c r="N2757" s="13">
        <f>Raw_Data!L2757</f>
        <v>25</v>
      </c>
      <c r="O2757" s="13">
        <f>Raw_Data!M2757</f>
        <v>25</v>
      </c>
      <c r="P2757" s="13">
        <f t="shared" si="174"/>
        <v>0</v>
      </c>
      <c r="Q2757" s="13">
        <f>Raw_Data!O2757</f>
        <v>25</v>
      </c>
      <c r="R2757" s="16">
        <f t="shared" si="175"/>
        <v>100</v>
      </c>
      <c r="S2757" s="16">
        <f>Raw_Data!Q2757</f>
        <v>100</v>
      </c>
      <c r="T2757" s="17">
        <f>Raw_Data!R2757</f>
        <v>1.1499999999999999</v>
      </c>
      <c r="U2757" s="13" t="str">
        <f>Raw_Data!S2757</f>
        <v>Low</v>
      </c>
      <c r="V2757" s="13" t="str">
        <f>Raw_Data!T2757</f>
        <v>Closed</v>
      </c>
    </row>
    <row r="2758" spans="1:22" x14ac:dyDescent="0.3">
      <c r="A2758" s="13" t="str">
        <f>Raw_Data!A2758</f>
        <v>EMP017</v>
      </c>
      <c r="B2758" s="13" t="str">
        <f>Raw_Data!B2758</f>
        <v>Abhishek Paul</v>
      </c>
      <c r="C2758" s="13" t="str">
        <f>Raw_Data!C2758</f>
        <v>Operations</v>
      </c>
      <c r="D2758" s="13" t="str">
        <f>Raw_Data!D2758</f>
        <v>Process Executive</v>
      </c>
      <c r="E2758" s="13" t="str">
        <f>Raw_Data!E2758</f>
        <v>Durgapur</v>
      </c>
      <c r="F2758" s="13" t="str">
        <f>Raw_Data!F2758</f>
        <v>Amit Roy</v>
      </c>
      <c r="G2758" s="14">
        <f>DATE(VALUE(RIGHT(Raw_Data!G2758,4)),VALUE(MID(Raw_Data!G2758,4,2)),VALUE(LEFT(Raw_Data!G2758,2)))</f>
        <v>46273</v>
      </c>
      <c r="H2758" s="13" t="str">
        <f t="shared" si="172"/>
        <v>Sep-2026</v>
      </c>
      <c r="I2758" s="13" t="str">
        <f t="shared" si="173"/>
        <v>Tue</v>
      </c>
      <c r="J2758" s="13" t="str">
        <f>Raw_Data!H2758</f>
        <v>Present</v>
      </c>
      <c r="K2758" s="15">
        <f>IF(Raw_Data!I2758="","",TIMEVALUE(Raw_Data!I2758))</f>
        <v>0.37569444444444444</v>
      </c>
      <c r="L2758" s="15">
        <f>IF(Raw_Data!J2758="","",TIMEVALUE(Raw_Data!J2758))</f>
        <v>0.67777777777777781</v>
      </c>
      <c r="M2758" s="13">
        <f>Raw_Data!K2758</f>
        <v>7.26</v>
      </c>
      <c r="N2758" s="13">
        <f>Raw_Data!L2758</f>
        <v>23</v>
      </c>
      <c r="O2758" s="13">
        <f>Raw_Data!M2758</f>
        <v>17</v>
      </c>
      <c r="P2758" s="13">
        <f t="shared" si="174"/>
        <v>6</v>
      </c>
      <c r="Q2758" s="13">
        <f>Raw_Data!O2758</f>
        <v>23</v>
      </c>
      <c r="R2758" s="16">
        <f t="shared" si="175"/>
        <v>73.91304347826086</v>
      </c>
      <c r="S2758" s="16">
        <f>Raw_Data!Q2758</f>
        <v>73.900000000000006</v>
      </c>
      <c r="T2758" s="17">
        <f>Raw_Data!R2758</f>
        <v>0</v>
      </c>
      <c r="U2758" s="13" t="str">
        <f>Raw_Data!S2758</f>
        <v>High</v>
      </c>
      <c r="V2758" s="13" t="str">
        <f>Raw_Data!T2758</f>
        <v>Pending</v>
      </c>
    </row>
    <row r="2759" spans="1:22" x14ac:dyDescent="0.3">
      <c r="A2759" s="13" t="str">
        <f>Raw_Data!A2759</f>
        <v>EMP018</v>
      </c>
      <c r="B2759" s="13" t="str">
        <f>Raw_Data!B2759</f>
        <v>Nandini Ghosh</v>
      </c>
      <c r="C2759" s="13" t="str">
        <f>Raw_Data!C2759</f>
        <v>Finance</v>
      </c>
      <c r="D2759" s="13" t="str">
        <f>Raw_Data!D2759</f>
        <v>Finance Executive</v>
      </c>
      <c r="E2759" s="13" t="str">
        <f>Raw_Data!E2759</f>
        <v>Durgapur</v>
      </c>
      <c r="F2759" s="13" t="str">
        <f>Raw_Data!F2759</f>
        <v>Neha Sen</v>
      </c>
      <c r="G2759" s="14">
        <f>DATE(VALUE(RIGHT(Raw_Data!G2759,4)),VALUE(MID(Raw_Data!G2759,4,2)),VALUE(LEFT(Raw_Data!G2759,2)))</f>
        <v>46273</v>
      </c>
      <c r="H2759" s="13" t="str">
        <f t="shared" si="172"/>
        <v>Sep-2026</v>
      </c>
      <c r="I2759" s="13" t="str">
        <f t="shared" si="173"/>
        <v>Tue</v>
      </c>
      <c r="J2759" s="13" t="str">
        <f>Raw_Data!H2759</f>
        <v>Present</v>
      </c>
      <c r="K2759" s="15">
        <f>IF(Raw_Data!I2759="","",TIMEVALUE(Raw_Data!I2759))</f>
        <v>0.37638888888888888</v>
      </c>
      <c r="L2759" s="15">
        <f>IF(Raw_Data!J2759="","",TIMEVALUE(Raw_Data!J2759))</f>
        <v>0.70694444444444449</v>
      </c>
      <c r="M2759" s="13">
        <f>Raw_Data!K2759</f>
        <v>7.94</v>
      </c>
      <c r="N2759" s="13">
        <f>Raw_Data!L2759</f>
        <v>12</v>
      </c>
      <c r="O2759" s="13">
        <f>Raw_Data!M2759</f>
        <v>12</v>
      </c>
      <c r="P2759" s="13">
        <f t="shared" si="174"/>
        <v>0</v>
      </c>
      <c r="Q2759" s="13">
        <f>Raw_Data!O2759</f>
        <v>12</v>
      </c>
      <c r="R2759" s="16">
        <f t="shared" si="175"/>
        <v>100</v>
      </c>
      <c r="S2759" s="16">
        <f>Raw_Data!Q2759</f>
        <v>100</v>
      </c>
      <c r="T2759" s="17">
        <f>Raw_Data!R2759</f>
        <v>0</v>
      </c>
      <c r="U2759" s="13" t="str">
        <f>Raw_Data!S2759</f>
        <v>Low</v>
      </c>
      <c r="V2759" s="13" t="str">
        <f>Raw_Data!T2759</f>
        <v>Closed</v>
      </c>
    </row>
    <row r="2760" spans="1:22" x14ac:dyDescent="0.3">
      <c r="A2760" s="13" t="str">
        <f>Raw_Data!A2760</f>
        <v>EMP019</v>
      </c>
      <c r="B2760" s="13" t="str">
        <f>Raw_Data!B2760</f>
        <v>Manish Kumar</v>
      </c>
      <c r="C2760" s="13" t="str">
        <f>Raw_Data!C2760</f>
        <v>Sales</v>
      </c>
      <c r="D2760" s="13" t="str">
        <f>Raw_Data!D2760</f>
        <v>Sales Executive</v>
      </c>
      <c r="E2760" s="13" t="str">
        <f>Raw_Data!E2760</f>
        <v>Durgapur</v>
      </c>
      <c r="F2760" s="13" t="str">
        <f>Raw_Data!F2760</f>
        <v>Sourav Das</v>
      </c>
      <c r="G2760" s="14">
        <f>DATE(VALUE(RIGHT(Raw_Data!G2760,4)),VALUE(MID(Raw_Data!G2760,4,2)),VALUE(LEFT(Raw_Data!G2760,2)))</f>
        <v>46273</v>
      </c>
      <c r="H2760" s="13" t="str">
        <f t="shared" si="172"/>
        <v>Sep-2026</v>
      </c>
      <c r="I2760" s="13" t="str">
        <f t="shared" si="173"/>
        <v>Tue</v>
      </c>
      <c r="J2760" s="13" t="str">
        <f>Raw_Data!H2760</f>
        <v>Present</v>
      </c>
      <c r="K2760" s="15">
        <f>IF(Raw_Data!I2760="","",TIMEVALUE(Raw_Data!I2760))</f>
        <v>0.38819444444444445</v>
      </c>
      <c r="L2760" s="15">
        <f>IF(Raw_Data!J2760="","",TIMEVALUE(Raw_Data!J2760))</f>
        <v>0.71805555555555556</v>
      </c>
      <c r="M2760" s="13">
        <f>Raw_Data!K2760</f>
        <v>7.92</v>
      </c>
      <c r="N2760" s="13">
        <f>Raw_Data!L2760</f>
        <v>26</v>
      </c>
      <c r="O2760" s="13">
        <f>Raw_Data!M2760</f>
        <v>26</v>
      </c>
      <c r="P2760" s="13">
        <f t="shared" si="174"/>
        <v>0</v>
      </c>
      <c r="Q2760" s="13">
        <f>Raw_Data!O2760</f>
        <v>26</v>
      </c>
      <c r="R2760" s="16">
        <f t="shared" si="175"/>
        <v>100</v>
      </c>
      <c r="S2760" s="16">
        <f>Raw_Data!Q2760</f>
        <v>100</v>
      </c>
      <c r="T2760" s="17">
        <f>Raw_Data!R2760</f>
        <v>0</v>
      </c>
      <c r="U2760" s="13" t="str">
        <f>Raw_Data!S2760</f>
        <v>Low</v>
      </c>
      <c r="V2760" s="13" t="str">
        <f>Raw_Data!T2760</f>
        <v>Closed</v>
      </c>
    </row>
    <row r="2761" spans="1:22" x14ac:dyDescent="0.3">
      <c r="A2761" s="13" t="str">
        <f>Raw_Data!A2761</f>
        <v>EMP020</v>
      </c>
      <c r="B2761" s="13" t="str">
        <f>Raw_Data!B2761</f>
        <v>Riya Chatterjee</v>
      </c>
      <c r="C2761" s="13" t="str">
        <f>Raw_Data!C2761</f>
        <v>Customer Support</v>
      </c>
      <c r="D2761" s="13" t="str">
        <f>Raw_Data!D2761</f>
        <v>Support Executive</v>
      </c>
      <c r="E2761" s="13" t="str">
        <f>Raw_Data!E2761</f>
        <v>Durgapur</v>
      </c>
      <c r="F2761" s="13" t="str">
        <f>Raw_Data!F2761</f>
        <v>Ritu Ghosh</v>
      </c>
      <c r="G2761" s="14">
        <f>DATE(VALUE(RIGHT(Raw_Data!G2761,4)),VALUE(MID(Raw_Data!G2761,4,2)),VALUE(LEFT(Raw_Data!G2761,2)))</f>
        <v>46273</v>
      </c>
      <c r="H2761" s="13" t="str">
        <f t="shared" si="172"/>
        <v>Sep-2026</v>
      </c>
      <c r="I2761" s="13" t="str">
        <f t="shared" si="173"/>
        <v>Tue</v>
      </c>
      <c r="J2761" s="13" t="str">
        <f>Raw_Data!H2761</f>
        <v>Present</v>
      </c>
      <c r="K2761" s="15">
        <f>IF(Raw_Data!I2761="","",TIMEVALUE(Raw_Data!I2761))</f>
        <v>0.37916666666666665</v>
      </c>
      <c r="L2761" s="15">
        <f>IF(Raw_Data!J2761="","",TIMEVALUE(Raw_Data!J2761))</f>
        <v>0.75486111111111109</v>
      </c>
      <c r="M2761" s="13">
        <f>Raw_Data!K2761</f>
        <v>9.0299999999999994</v>
      </c>
      <c r="N2761" s="13">
        <f>Raw_Data!L2761</f>
        <v>21</v>
      </c>
      <c r="O2761" s="13">
        <f>Raw_Data!M2761</f>
        <v>15</v>
      </c>
      <c r="P2761" s="13">
        <f t="shared" si="174"/>
        <v>6</v>
      </c>
      <c r="Q2761" s="13">
        <f>Raw_Data!O2761</f>
        <v>21</v>
      </c>
      <c r="R2761" s="16">
        <f t="shared" si="175"/>
        <v>71.428571428571431</v>
      </c>
      <c r="S2761" s="16">
        <f>Raw_Data!Q2761</f>
        <v>71.400000000000006</v>
      </c>
      <c r="T2761" s="17">
        <f>Raw_Data!R2761</f>
        <v>1.03</v>
      </c>
      <c r="U2761" s="13" t="str">
        <f>Raw_Data!S2761</f>
        <v>Critical</v>
      </c>
      <c r="V2761" s="13" t="str">
        <f>Raw_Data!T2761</f>
        <v>Pending</v>
      </c>
    </row>
    <row r="2762" spans="1:22" x14ac:dyDescent="0.3">
      <c r="A2762" s="13" t="str">
        <f>Raw_Data!A2762</f>
        <v>EMP001</v>
      </c>
      <c r="B2762" s="13" t="str">
        <f>Raw_Data!B2762</f>
        <v>Aarav Sharma</v>
      </c>
      <c r="C2762" s="13" t="str">
        <f>Raw_Data!C2762</f>
        <v>Operations</v>
      </c>
      <c r="D2762" s="13" t="str">
        <f>Raw_Data!D2762</f>
        <v>MIS Executive</v>
      </c>
      <c r="E2762" s="13" t="str">
        <f>Raw_Data!E2762</f>
        <v>Kolkata</v>
      </c>
      <c r="F2762" s="13" t="str">
        <f>Raw_Data!F2762</f>
        <v>Amit Roy</v>
      </c>
      <c r="G2762" s="14">
        <f>DATE(VALUE(RIGHT(Raw_Data!G2762,4)),VALUE(MID(Raw_Data!G2762,4,2)),VALUE(LEFT(Raw_Data!G2762,2)))</f>
        <v>46274</v>
      </c>
      <c r="H2762" s="13" t="str">
        <f t="shared" si="172"/>
        <v>Sep-2026</v>
      </c>
      <c r="I2762" s="13" t="str">
        <f t="shared" si="173"/>
        <v>Wed</v>
      </c>
      <c r="J2762" s="13" t="str">
        <f>Raw_Data!H2762</f>
        <v>Present</v>
      </c>
      <c r="K2762" s="15">
        <f>IF(Raw_Data!I2762="","",TIMEVALUE(Raw_Data!I2762))</f>
        <v>0.37708333333333333</v>
      </c>
      <c r="L2762" s="15">
        <f>IF(Raw_Data!J2762="","",TIMEVALUE(Raw_Data!J2762))</f>
        <v>0.69652777777777775</v>
      </c>
      <c r="M2762" s="13">
        <f>Raw_Data!K2762</f>
        <v>7.68</v>
      </c>
      <c r="N2762" s="13">
        <f>Raw_Data!L2762</f>
        <v>22</v>
      </c>
      <c r="O2762" s="13">
        <f>Raw_Data!M2762</f>
        <v>20</v>
      </c>
      <c r="P2762" s="13">
        <f t="shared" si="174"/>
        <v>2</v>
      </c>
      <c r="Q2762" s="13">
        <f>Raw_Data!O2762</f>
        <v>22</v>
      </c>
      <c r="R2762" s="16">
        <f t="shared" si="175"/>
        <v>90.909090909090907</v>
      </c>
      <c r="S2762" s="16">
        <f>Raw_Data!Q2762</f>
        <v>90.9</v>
      </c>
      <c r="T2762" s="17">
        <f>Raw_Data!R2762</f>
        <v>0</v>
      </c>
      <c r="U2762" s="13" t="str">
        <f>Raw_Data!S2762</f>
        <v>Medium</v>
      </c>
      <c r="V2762" s="13" t="str">
        <f>Raw_Data!T2762</f>
        <v>In Progress</v>
      </c>
    </row>
    <row r="2763" spans="1:22" x14ac:dyDescent="0.3">
      <c r="A2763" s="13" t="str">
        <f>Raw_Data!A2763</f>
        <v>EMP002</v>
      </c>
      <c r="B2763" s="13" t="str">
        <f>Raw_Data!B2763</f>
        <v>Priya Singh</v>
      </c>
      <c r="C2763" s="13" t="str">
        <f>Raw_Data!C2763</f>
        <v>Operations</v>
      </c>
      <c r="D2763" s="13" t="str">
        <f>Raw_Data!D2763</f>
        <v>Process Executive</v>
      </c>
      <c r="E2763" s="13" t="str">
        <f>Raw_Data!E2763</f>
        <v>Kolkata</v>
      </c>
      <c r="F2763" s="13" t="str">
        <f>Raw_Data!F2763</f>
        <v>Amit Roy</v>
      </c>
      <c r="G2763" s="14">
        <f>DATE(VALUE(RIGHT(Raw_Data!G2763,4)),VALUE(MID(Raw_Data!G2763,4,2)),VALUE(LEFT(Raw_Data!G2763,2)))</f>
        <v>46274</v>
      </c>
      <c r="H2763" s="13" t="str">
        <f t="shared" si="172"/>
        <v>Sep-2026</v>
      </c>
      <c r="I2763" s="13" t="str">
        <f t="shared" si="173"/>
        <v>Wed</v>
      </c>
      <c r="J2763" s="13" t="str">
        <f>Raw_Data!H2763</f>
        <v>Present</v>
      </c>
      <c r="K2763" s="15">
        <f>IF(Raw_Data!I2763="","",TIMEVALUE(Raw_Data!I2763))</f>
        <v>0.4201388888888889</v>
      </c>
      <c r="L2763" s="15">
        <f>IF(Raw_Data!J2763="","",TIMEVALUE(Raw_Data!J2763))</f>
        <v>0.81041666666666667</v>
      </c>
      <c r="M2763" s="13">
        <f>Raw_Data!K2763</f>
        <v>9.3800000000000008</v>
      </c>
      <c r="N2763" s="13">
        <f>Raw_Data!L2763</f>
        <v>31</v>
      </c>
      <c r="O2763" s="13">
        <f>Raw_Data!M2763</f>
        <v>28</v>
      </c>
      <c r="P2763" s="13">
        <f t="shared" si="174"/>
        <v>3</v>
      </c>
      <c r="Q2763" s="13">
        <f>Raw_Data!O2763</f>
        <v>31</v>
      </c>
      <c r="R2763" s="16">
        <f t="shared" si="175"/>
        <v>90.322580645161281</v>
      </c>
      <c r="S2763" s="16">
        <f>Raw_Data!Q2763</f>
        <v>90.3</v>
      </c>
      <c r="T2763" s="17">
        <f>Raw_Data!R2763</f>
        <v>1.38</v>
      </c>
      <c r="U2763" s="13" t="str">
        <f>Raw_Data!S2763</f>
        <v>Medium</v>
      </c>
      <c r="V2763" s="13" t="str">
        <f>Raw_Data!T2763</f>
        <v>In Progress</v>
      </c>
    </row>
    <row r="2764" spans="1:22" x14ac:dyDescent="0.3">
      <c r="A2764" s="13" t="str">
        <f>Raw_Data!A2764</f>
        <v>EMP003</v>
      </c>
      <c r="B2764" s="13" t="str">
        <f>Raw_Data!B2764</f>
        <v>Rahul Verma</v>
      </c>
      <c r="C2764" s="13" t="str">
        <f>Raw_Data!C2764</f>
        <v>Operations</v>
      </c>
      <c r="D2764" s="13" t="str">
        <f>Raw_Data!D2764</f>
        <v>Process Executive</v>
      </c>
      <c r="E2764" s="13" t="str">
        <f>Raw_Data!E2764</f>
        <v>Kolkata</v>
      </c>
      <c r="F2764" s="13" t="str">
        <f>Raw_Data!F2764</f>
        <v>Amit Roy</v>
      </c>
      <c r="G2764" s="14">
        <f>DATE(VALUE(RIGHT(Raw_Data!G2764,4)),VALUE(MID(Raw_Data!G2764,4,2)),VALUE(LEFT(Raw_Data!G2764,2)))</f>
        <v>46274</v>
      </c>
      <c r="H2764" s="13" t="str">
        <f t="shared" si="172"/>
        <v>Sep-2026</v>
      </c>
      <c r="I2764" s="13" t="str">
        <f t="shared" si="173"/>
        <v>Wed</v>
      </c>
      <c r="J2764" s="13" t="str">
        <f>Raw_Data!H2764</f>
        <v>Present</v>
      </c>
      <c r="K2764" s="15">
        <f>IF(Raw_Data!I2764="","",TIMEVALUE(Raw_Data!I2764))</f>
        <v>0.38263888888888886</v>
      </c>
      <c r="L2764" s="15">
        <f>IF(Raw_Data!J2764="","",TIMEVALUE(Raw_Data!J2764))</f>
        <v>0.69513888888888886</v>
      </c>
      <c r="M2764" s="13">
        <f>Raw_Data!K2764</f>
        <v>7.51</v>
      </c>
      <c r="N2764" s="13">
        <f>Raw_Data!L2764</f>
        <v>25</v>
      </c>
      <c r="O2764" s="13">
        <f>Raw_Data!M2764</f>
        <v>21</v>
      </c>
      <c r="P2764" s="13">
        <f t="shared" si="174"/>
        <v>4</v>
      </c>
      <c r="Q2764" s="13">
        <f>Raw_Data!O2764</f>
        <v>25</v>
      </c>
      <c r="R2764" s="16">
        <f t="shared" si="175"/>
        <v>84</v>
      </c>
      <c r="S2764" s="16">
        <f>Raw_Data!Q2764</f>
        <v>84</v>
      </c>
      <c r="T2764" s="17">
        <f>Raw_Data!R2764</f>
        <v>0</v>
      </c>
      <c r="U2764" s="13" t="str">
        <f>Raw_Data!S2764</f>
        <v>Medium</v>
      </c>
      <c r="V2764" s="13" t="str">
        <f>Raw_Data!T2764</f>
        <v>Pending</v>
      </c>
    </row>
    <row r="2765" spans="1:22" x14ac:dyDescent="0.3">
      <c r="A2765" s="13" t="str">
        <f>Raw_Data!A2765</f>
        <v>EMP004</v>
      </c>
      <c r="B2765" s="13" t="str">
        <f>Raw_Data!B2765</f>
        <v>Sneha Das</v>
      </c>
      <c r="C2765" s="13" t="str">
        <f>Raw_Data!C2765</f>
        <v>Operations</v>
      </c>
      <c r="D2765" s="13" t="str">
        <f>Raw_Data!D2765</f>
        <v>Senior Executive</v>
      </c>
      <c r="E2765" s="13" t="str">
        <f>Raw_Data!E2765</f>
        <v>Kolkata</v>
      </c>
      <c r="F2765" s="13" t="str">
        <f>Raw_Data!F2765</f>
        <v>Amit Roy</v>
      </c>
      <c r="G2765" s="14">
        <f>DATE(VALUE(RIGHT(Raw_Data!G2765,4)),VALUE(MID(Raw_Data!G2765,4,2)),VALUE(LEFT(Raw_Data!G2765,2)))</f>
        <v>46274</v>
      </c>
      <c r="H2765" s="13" t="str">
        <f t="shared" si="172"/>
        <v>Sep-2026</v>
      </c>
      <c r="I2765" s="13" t="str">
        <f t="shared" si="173"/>
        <v>Wed</v>
      </c>
      <c r="J2765" s="13" t="str">
        <f>Raw_Data!H2765</f>
        <v>Present</v>
      </c>
      <c r="K2765" s="15">
        <f>IF(Raw_Data!I2765="","",TIMEVALUE(Raw_Data!I2765))</f>
        <v>0.37986111111111109</v>
      </c>
      <c r="L2765" s="15">
        <f>IF(Raw_Data!J2765="","",TIMEVALUE(Raw_Data!J2765))</f>
        <v>0.69444444444444442</v>
      </c>
      <c r="M2765" s="13">
        <f>Raw_Data!K2765</f>
        <v>7.56</v>
      </c>
      <c r="N2765" s="13">
        <f>Raw_Data!L2765</f>
        <v>28</v>
      </c>
      <c r="O2765" s="13">
        <f>Raw_Data!M2765</f>
        <v>28</v>
      </c>
      <c r="P2765" s="13">
        <f t="shared" si="174"/>
        <v>0</v>
      </c>
      <c r="Q2765" s="13">
        <f>Raw_Data!O2765</f>
        <v>28</v>
      </c>
      <c r="R2765" s="16">
        <f t="shared" si="175"/>
        <v>100</v>
      </c>
      <c r="S2765" s="16">
        <f>Raw_Data!Q2765</f>
        <v>100</v>
      </c>
      <c r="T2765" s="17">
        <f>Raw_Data!R2765</f>
        <v>0</v>
      </c>
      <c r="U2765" s="13" t="str">
        <f>Raw_Data!S2765</f>
        <v>Low</v>
      </c>
      <c r="V2765" s="13" t="str">
        <f>Raw_Data!T2765</f>
        <v>Closed</v>
      </c>
    </row>
    <row r="2766" spans="1:22" x14ac:dyDescent="0.3">
      <c r="A2766" s="13" t="str">
        <f>Raw_Data!A2766</f>
        <v>EMP005</v>
      </c>
      <c r="B2766" s="13" t="str">
        <f>Raw_Data!B2766</f>
        <v>Vikram Patel</v>
      </c>
      <c r="C2766" s="13" t="str">
        <f>Raw_Data!C2766</f>
        <v>Operations</v>
      </c>
      <c r="D2766" s="13" t="str">
        <f>Raw_Data!D2766</f>
        <v>Process Executive</v>
      </c>
      <c r="E2766" s="13" t="str">
        <f>Raw_Data!E2766</f>
        <v>Kolkata</v>
      </c>
      <c r="F2766" s="13" t="str">
        <f>Raw_Data!F2766</f>
        <v>Amit Roy</v>
      </c>
      <c r="G2766" s="14">
        <f>DATE(VALUE(RIGHT(Raw_Data!G2766,4)),VALUE(MID(Raw_Data!G2766,4,2)),VALUE(LEFT(Raw_Data!G2766,2)))</f>
        <v>46274</v>
      </c>
      <c r="H2766" s="13" t="str">
        <f t="shared" si="172"/>
        <v>Sep-2026</v>
      </c>
      <c r="I2766" s="13" t="str">
        <f t="shared" si="173"/>
        <v>Wed</v>
      </c>
      <c r="J2766" s="13" t="str">
        <f>Raw_Data!H2766</f>
        <v>Present</v>
      </c>
      <c r="K2766" s="15">
        <f>IF(Raw_Data!I2766="","",TIMEVALUE(Raw_Data!I2766))</f>
        <v>0.38611111111111113</v>
      </c>
      <c r="L2766" s="15">
        <f>IF(Raw_Data!J2766="","",TIMEVALUE(Raw_Data!J2766))</f>
        <v>0.74652777777777779</v>
      </c>
      <c r="M2766" s="13">
        <f>Raw_Data!K2766</f>
        <v>8.65</v>
      </c>
      <c r="N2766" s="13">
        <f>Raw_Data!L2766</f>
        <v>30</v>
      </c>
      <c r="O2766" s="13">
        <f>Raw_Data!M2766</f>
        <v>22</v>
      </c>
      <c r="P2766" s="13">
        <f t="shared" si="174"/>
        <v>8</v>
      </c>
      <c r="Q2766" s="13">
        <f>Raw_Data!O2766</f>
        <v>30</v>
      </c>
      <c r="R2766" s="16">
        <f t="shared" si="175"/>
        <v>73.333333333333329</v>
      </c>
      <c r="S2766" s="16">
        <f>Raw_Data!Q2766</f>
        <v>73.3</v>
      </c>
      <c r="T2766" s="17">
        <f>Raw_Data!R2766</f>
        <v>0.65</v>
      </c>
      <c r="U2766" s="13" t="str">
        <f>Raw_Data!S2766</f>
        <v>Low</v>
      </c>
      <c r="V2766" s="13" t="str">
        <f>Raw_Data!T2766</f>
        <v>Backlog</v>
      </c>
    </row>
    <row r="2767" spans="1:22" x14ac:dyDescent="0.3">
      <c r="A2767" s="13" t="str">
        <f>Raw_Data!A2767</f>
        <v>EMP006</v>
      </c>
      <c r="B2767" s="13" t="str">
        <f>Raw_Data!B2767</f>
        <v>Ananya Gupta</v>
      </c>
      <c r="C2767" s="13" t="str">
        <f>Raw_Data!C2767</f>
        <v>Finance</v>
      </c>
      <c r="D2767" s="13" t="str">
        <f>Raw_Data!D2767</f>
        <v>Finance Executive</v>
      </c>
      <c r="E2767" s="13" t="str">
        <f>Raw_Data!E2767</f>
        <v>Kolkata</v>
      </c>
      <c r="F2767" s="13" t="str">
        <f>Raw_Data!F2767</f>
        <v>Neha Sen</v>
      </c>
      <c r="G2767" s="14">
        <f>DATE(VALUE(RIGHT(Raw_Data!G2767,4)),VALUE(MID(Raw_Data!G2767,4,2)),VALUE(LEFT(Raw_Data!G2767,2)))</f>
        <v>46274</v>
      </c>
      <c r="H2767" s="13" t="str">
        <f t="shared" si="172"/>
        <v>Sep-2026</v>
      </c>
      <c r="I2767" s="13" t="str">
        <f t="shared" si="173"/>
        <v>Wed</v>
      </c>
      <c r="J2767" s="13" t="str">
        <f>Raw_Data!H2767</f>
        <v>Present</v>
      </c>
      <c r="K2767" s="15">
        <f>IF(Raw_Data!I2767="","",TIMEVALUE(Raw_Data!I2767))</f>
        <v>0.38263888888888886</v>
      </c>
      <c r="L2767" s="15">
        <f>IF(Raw_Data!J2767="","",TIMEVALUE(Raw_Data!J2767))</f>
        <v>0.70486111111111116</v>
      </c>
      <c r="M2767" s="13">
        <f>Raw_Data!K2767</f>
        <v>7.74</v>
      </c>
      <c r="N2767" s="13">
        <f>Raw_Data!L2767</f>
        <v>16</v>
      </c>
      <c r="O2767" s="13">
        <f>Raw_Data!M2767</f>
        <v>14</v>
      </c>
      <c r="P2767" s="13">
        <f t="shared" si="174"/>
        <v>2</v>
      </c>
      <c r="Q2767" s="13">
        <f>Raw_Data!O2767</f>
        <v>16</v>
      </c>
      <c r="R2767" s="16">
        <f t="shared" si="175"/>
        <v>87.5</v>
      </c>
      <c r="S2767" s="16">
        <f>Raw_Data!Q2767</f>
        <v>87.5</v>
      </c>
      <c r="T2767" s="17">
        <f>Raw_Data!R2767</f>
        <v>0</v>
      </c>
      <c r="U2767" s="13" t="str">
        <f>Raw_Data!S2767</f>
        <v>Critical</v>
      </c>
      <c r="V2767" s="13" t="str">
        <f>Raw_Data!T2767</f>
        <v>In Progress</v>
      </c>
    </row>
    <row r="2768" spans="1:22" x14ac:dyDescent="0.3">
      <c r="A2768" s="13" t="str">
        <f>Raw_Data!A2768</f>
        <v>EMP007</v>
      </c>
      <c r="B2768" s="13" t="str">
        <f>Raw_Data!B2768</f>
        <v>Rohan Mehta</v>
      </c>
      <c r="C2768" s="13" t="str">
        <f>Raw_Data!C2768</f>
        <v>Finance</v>
      </c>
      <c r="D2768" s="13" t="str">
        <f>Raw_Data!D2768</f>
        <v>Accounts Executive</v>
      </c>
      <c r="E2768" s="13" t="str">
        <f>Raw_Data!E2768</f>
        <v>Kolkata</v>
      </c>
      <c r="F2768" s="13" t="str">
        <f>Raw_Data!F2768</f>
        <v>Neha Sen</v>
      </c>
      <c r="G2768" s="14">
        <f>DATE(VALUE(RIGHT(Raw_Data!G2768,4)),VALUE(MID(Raw_Data!G2768,4,2)),VALUE(LEFT(Raw_Data!G2768,2)))</f>
        <v>46274</v>
      </c>
      <c r="H2768" s="13" t="str">
        <f t="shared" si="172"/>
        <v>Sep-2026</v>
      </c>
      <c r="I2768" s="13" t="str">
        <f t="shared" si="173"/>
        <v>Wed</v>
      </c>
      <c r="J2768" s="13" t="str">
        <f>Raw_Data!H2768</f>
        <v>Present</v>
      </c>
      <c r="K2768" s="15">
        <f>IF(Raw_Data!I2768="","",TIMEVALUE(Raw_Data!I2768))</f>
        <v>0.37569444444444444</v>
      </c>
      <c r="L2768" s="15">
        <f>IF(Raw_Data!J2768="","",TIMEVALUE(Raw_Data!J2768))</f>
        <v>0.73055555555555551</v>
      </c>
      <c r="M2768" s="13">
        <f>Raw_Data!K2768</f>
        <v>8.52</v>
      </c>
      <c r="N2768" s="13">
        <f>Raw_Data!L2768</f>
        <v>21</v>
      </c>
      <c r="O2768" s="13">
        <f>Raw_Data!M2768</f>
        <v>18</v>
      </c>
      <c r="P2768" s="13">
        <f t="shared" si="174"/>
        <v>3</v>
      </c>
      <c r="Q2768" s="13">
        <f>Raw_Data!O2768</f>
        <v>21</v>
      </c>
      <c r="R2768" s="16">
        <f t="shared" si="175"/>
        <v>85.714285714285708</v>
      </c>
      <c r="S2768" s="16">
        <f>Raw_Data!Q2768</f>
        <v>85.7</v>
      </c>
      <c r="T2768" s="17">
        <f>Raw_Data!R2768</f>
        <v>0.52</v>
      </c>
      <c r="U2768" s="13" t="str">
        <f>Raw_Data!S2768</f>
        <v>Medium</v>
      </c>
      <c r="V2768" s="13" t="str">
        <f>Raw_Data!T2768</f>
        <v>In Progress</v>
      </c>
    </row>
    <row r="2769" spans="1:22" x14ac:dyDescent="0.3">
      <c r="A2769" s="13" t="str">
        <f>Raw_Data!A2769</f>
        <v>EMP008</v>
      </c>
      <c r="B2769" s="13" t="str">
        <f>Raw_Data!B2769</f>
        <v>Ishita Roy</v>
      </c>
      <c r="C2769" s="13" t="str">
        <f>Raw_Data!C2769</f>
        <v>Finance</v>
      </c>
      <c r="D2769" s="13" t="str">
        <f>Raw_Data!D2769</f>
        <v>Finance Executive</v>
      </c>
      <c r="E2769" s="13" t="str">
        <f>Raw_Data!E2769</f>
        <v>Kolkata</v>
      </c>
      <c r="F2769" s="13" t="str">
        <f>Raw_Data!F2769</f>
        <v>Neha Sen</v>
      </c>
      <c r="G2769" s="14">
        <f>DATE(VALUE(RIGHT(Raw_Data!G2769,4)),VALUE(MID(Raw_Data!G2769,4,2)),VALUE(LEFT(Raw_Data!G2769,2)))</f>
        <v>46274</v>
      </c>
      <c r="H2769" s="13" t="str">
        <f t="shared" si="172"/>
        <v>Sep-2026</v>
      </c>
      <c r="I2769" s="13" t="str">
        <f t="shared" si="173"/>
        <v>Wed</v>
      </c>
      <c r="J2769" s="13" t="str">
        <f>Raw_Data!H2769</f>
        <v>Present</v>
      </c>
      <c r="K2769" s="15">
        <f>IF(Raw_Data!I2769="","",TIMEVALUE(Raw_Data!I2769))</f>
        <v>0.41875000000000001</v>
      </c>
      <c r="L2769" s="15">
        <f>IF(Raw_Data!J2769="","",TIMEVALUE(Raw_Data!J2769))</f>
        <v>0.7944444444444444</v>
      </c>
      <c r="M2769" s="13">
        <f>Raw_Data!K2769</f>
        <v>9.0299999999999994</v>
      </c>
      <c r="N2769" s="13">
        <f>Raw_Data!L2769</f>
        <v>19</v>
      </c>
      <c r="O2769" s="13">
        <f>Raw_Data!M2769</f>
        <v>14</v>
      </c>
      <c r="P2769" s="13">
        <f t="shared" si="174"/>
        <v>5</v>
      </c>
      <c r="Q2769" s="13">
        <f>Raw_Data!O2769</f>
        <v>19</v>
      </c>
      <c r="R2769" s="16">
        <f t="shared" si="175"/>
        <v>73.68421052631578</v>
      </c>
      <c r="S2769" s="16">
        <f>Raw_Data!Q2769</f>
        <v>73.7</v>
      </c>
      <c r="T2769" s="17">
        <f>Raw_Data!R2769</f>
        <v>1.03</v>
      </c>
      <c r="U2769" s="13" t="str">
        <f>Raw_Data!S2769</f>
        <v>Low</v>
      </c>
      <c r="V2769" s="13" t="str">
        <f>Raw_Data!T2769</f>
        <v>Pending</v>
      </c>
    </row>
    <row r="2770" spans="1:22" x14ac:dyDescent="0.3">
      <c r="A2770" s="13" t="str">
        <f>Raw_Data!A2770</f>
        <v>EMP009</v>
      </c>
      <c r="B2770" s="13" t="str">
        <f>Raw_Data!B2770</f>
        <v>Arjun Nair</v>
      </c>
      <c r="C2770" s="13" t="str">
        <f>Raw_Data!C2770</f>
        <v>Sales</v>
      </c>
      <c r="D2770" s="13" t="str">
        <f>Raw_Data!D2770</f>
        <v>Sales Executive</v>
      </c>
      <c r="E2770" s="13" t="str">
        <f>Raw_Data!E2770</f>
        <v>Kolkata</v>
      </c>
      <c r="F2770" s="13" t="str">
        <f>Raw_Data!F2770</f>
        <v>Sourav Das</v>
      </c>
      <c r="G2770" s="14">
        <f>DATE(VALUE(RIGHT(Raw_Data!G2770,4)),VALUE(MID(Raw_Data!G2770,4,2)),VALUE(LEFT(Raw_Data!G2770,2)))</f>
        <v>46274</v>
      </c>
      <c r="H2770" s="13" t="str">
        <f t="shared" si="172"/>
        <v>Sep-2026</v>
      </c>
      <c r="I2770" s="13" t="str">
        <f t="shared" si="173"/>
        <v>Wed</v>
      </c>
      <c r="J2770" s="13" t="str">
        <f>Raw_Data!H2770</f>
        <v>Present</v>
      </c>
      <c r="K2770" s="15">
        <f>IF(Raw_Data!I2770="","",TIMEVALUE(Raw_Data!I2770))</f>
        <v>0.37777777777777777</v>
      </c>
      <c r="L2770" s="15">
        <f>IF(Raw_Data!J2770="","",TIMEVALUE(Raw_Data!J2770))</f>
        <v>0.71736111111111112</v>
      </c>
      <c r="M2770" s="13">
        <f>Raw_Data!K2770</f>
        <v>8.15</v>
      </c>
      <c r="N2770" s="13">
        <f>Raw_Data!L2770</f>
        <v>11</v>
      </c>
      <c r="O2770" s="13">
        <f>Raw_Data!M2770</f>
        <v>9</v>
      </c>
      <c r="P2770" s="13">
        <f t="shared" si="174"/>
        <v>2</v>
      </c>
      <c r="Q2770" s="13">
        <f>Raw_Data!O2770</f>
        <v>11</v>
      </c>
      <c r="R2770" s="16">
        <f t="shared" si="175"/>
        <v>81.818181818181827</v>
      </c>
      <c r="S2770" s="16">
        <f>Raw_Data!Q2770</f>
        <v>81.8</v>
      </c>
      <c r="T2770" s="17">
        <f>Raw_Data!R2770</f>
        <v>0.15</v>
      </c>
      <c r="U2770" s="13" t="str">
        <f>Raw_Data!S2770</f>
        <v>High</v>
      </c>
      <c r="V2770" s="13" t="str">
        <f>Raw_Data!T2770</f>
        <v>In Progress</v>
      </c>
    </row>
    <row r="2771" spans="1:22" x14ac:dyDescent="0.3">
      <c r="A2771" s="13" t="str">
        <f>Raw_Data!A2771</f>
        <v>EMP010</v>
      </c>
      <c r="B2771" s="13" t="str">
        <f>Raw_Data!B2771</f>
        <v>Meera Kapoor</v>
      </c>
      <c r="C2771" s="13" t="str">
        <f>Raw_Data!C2771</f>
        <v>Sales</v>
      </c>
      <c r="D2771" s="13" t="str">
        <f>Raw_Data!D2771</f>
        <v>Sales Executive</v>
      </c>
      <c r="E2771" s="13" t="str">
        <f>Raw_Data!E2771</f>
        <v>Kolkata</v>
      </c>
      <c r="F2771" s="13" t="str">
        <f>Raw_Data!F2771</f>
        <v>Sourav Das</v>
      </c>
      <c r="G2771" s="14">
        <f>DATE(VALUE(RIGHT(Raw_Data!G2771,4)),VALUE(MID(Raw_Data!G2771,4,2)),VALUE(LEFT(Raw_Data!G2771,2)))</f>
        <v>46274</v>
      </c>
      <c r="H2771" s="13" t="str">
        <f t="shared" si="172"/>
        <v>Sep-2026</v>
      </c>
      <c r="I2771" s="13" t="str">
        <f t="shared" si="173"/>
        <v>Wed</v>
      </c>
      <c r="J2771" s="13" t="str">
        <f>Raw_Data!H2771</f>
        <v>Present</v>
      </c>
      <c r="K2771" s="15">
        <f>IF(Raw_Data!I2771="","",TIMEVALUE(Raw_Data!I2771))</f>
        <v>0.38680555555555557</v>
      </c>
      <c r="L2771" s="15">
        <f>IF(Raw_Data!J2771="","",TIMEVALUE(Raw_Data!J2771))</f>
        <v>0.75416666666666665</v>
      </c>
      <c r="M2771" s="13">
        <f>Raw_Data!K2771</f>
        <v>8.83</v>
      </c>
      <c r="N2771" s="13">
        <f>Raw_Data!L2771</f>
        <v>17</v>
      </c>
      <c r="O2771" s="13">
        <f>Raw_Data!M2771</f>
        <v>12</v>
      </c>
      <c r="P2771" s="13">
        <f t="shared" si="174"/>
        <v>5</v>
      </c>
      <c r="Q2771" s="13">
        <f>Raw_Data!O2771</f>
        <v>17</v>
      </c>
      <c r="R2771" s="16">
        <f t="shared" si="175"/>
        <v>70.588235294117652</v>
      </c>
      <c r="S2771" s="16">
        <f>Raw_Data!Q2771</f>
        <v>70.599999999999994</v>
      </c>
      <c r="T2771" s="17">
        <f>Raw_Data!R2771</f>
        <v>0.83</v>
      </c>
      <c r="U2771" s="13" t="str">
        <f>Raw_Data!S2771</f>
        <v>High</v>
      </c>
      <c r="V2771" s="13" t="str">
        <f>Raw_Data!T2771</f>
        <v>Pending</v>
      </c>
    </row>
    <row r="2772" spans="1:22" x14ac:dyDescent="0.3">
      <c r="A2772" s="13" t="str">
        <f>Raw_Data!A2772</f>
        <v>EMP011</v>
      </c>
      <c r="B2772" s="13" t="str">
        <f>Raw_Data!B2772</f>
        <v>Karan Malhotra</v>
      </c>
      <c r="C2772" s="13" t="str">
        <f>Raw_Data!C2772</f>
        <v>Sales</v>
      </c>
      <c r="D2772" s="13" t="str">
        <f>Raw_Data!D2772</f>
        <v>Senior Executive</v>
      </c>
      <c r="E2772" s="13" t="str">
        <f>Raw_Data!E2772</f>
        <v>Kolkata</v>
      </c>
      <c r="F2772" s="13" t="str">
        <f>Raw_Data!F2772</f>
        <v>Sourav Das</v>
      </c>
      <c r="G2772" s="14">
        <f>DATE(VALUE(RIGHT(Raw_Data!G2772,4)),VALUE(MID(Raw_Data!G2772,4,2)),VALUE(LEFT(Raw_Data!G2772,2)))</f>
        <v>46274</v>
      </c>
      <c r="H2772" s="13" t="str">
        <f t="shared" si="172"/>
        <v>Sep-2026</v>
      </c>
      <c r="I2772" s="13" t="str">
        <f t="shared" si="173"/>
        <v>Wed</v>
      </c>
      <c r="J2772" s="13" t="str">
        <f>Raw_Data!H2772</f>
        <v>Present</v>
      </c>
      <c r="K2772" s="15">
        <f>IF(Raw_Data!I2772="","",TIMEVALUE(Raw_Data!I2772))</f>
        <v>0.42222222222222222</v>
      </c>
      <c r="L2772" s="15">
        <f>IF(Raw_Data!J2772="","",TIMEVALUE(Raw_Data!J2772))</f>
        <v>0.77500000000000002</v>
      </c>
      <c r="M2772" s="13">
        <f>Raw_Data!K2772</f>
        <v>8.48</v>
      </c>
      <c r="N2772" s="13">
        <f>Raw_Data!L2772</f>
        <v>17</v>
      </c>
      <c r="O2772" s="13">
        <f>Raw_Data!M2772</f>
        <v>13</v>
      </c>
      <c r="P2772" s="13">
        <f t="shared" si="174"/>
        <v>4</v>
      </c>
      <c r="Q2772" s="13">
        <f>Raw_Data!O2772</f>
        <v>17</v>
      </c>
      <c r="R2772" s="16">
        <f t="shared" si="175"/>
        <v>76.470588235294116</v>
      </c>
      <c r="S2772" s="16">
        <f>Raw_Data!Q2772</f>
        <v>76.5</v>
      </c>
      <c r="T2772" s="17">
        <f>Raw_Data!R2772</f>
        <v>0.48</v>
      </c>
      <c r="U2772" s="13" t="str">
        <f>Raw_Data!S2772</f>
        <v>Medium</v>
      </c>
      <c r="V2772" s="13" t="str">
        <f>Raw_Data!T2772</f>
        <v>Pending</v>
      </c>
    </row>
    <row r="2773" spans="1:22" x14ac:dyDescent="0.3">
      <c r="A2773" s="13" t="str">
        <f>Raw_Data!A2773</f>
        <v>EMP012</v>
      </c>
      <c r="B2773" s="13" t="str">
        <f>Raw_Data!B2773</f>
        <v>Tanya Bose</v>
      </c>
      <c r="C2773" s="13" t="str">
        <f>Raw_Data!C2773</f>
        <v>HR</v>
      </c>
      <c r="D2773" s="13" t="str">
        <f>Raw_Data!D2773</f>
        <v>HR Executive</v>
      </c>
      <c r="E2773" s="13" t="str">
        <f>Raw_Data!E2773</f>
        <v>Kolkata</v>
      </c>
      <c r="F2773" s="13" t="str">
        <f>Raw_Data!F2773</f>
        <v>Ritu Ghosh</v>
      </c>
      <c r="G2773" s="14">
        <f>DATE(VALUE(RIGHT(Raw_Data!G2773,4)),VALUE(MID(Raw_Data!G2773,4,2)),VALUE(LEFT(Raw_Data!G2773,2)))</f>
        <v>46274</v>
      </c>
      <c r="H2773" s="13" t="str">
        <f t="shared" si="172"/>
        <v>Sep-2026</v>
      </c>
      <c r="I2773" s="13" t="str">
        <f t="shared" si="173"/>
        <v>Wed</v>
      </c>
      <c r="J2773" s="13" t="str">
        <f>Raw_Data!H2773</f>
        <v>Present</v>
      </c>
      <c r="K2773" s="15">
        <f>IF(Raw_Data!I2773="","",TIMEVALUE(Raw_Data!I2773))</f>
        <v>0.42222222222222222</v>
      </c>
      <c r="L2773" s="15">
        <f>IF(Raw_Data!J2773="","",TIMEVALUE(Raw_Data!J2773))</f>
        <v>0.73472222222222228</v>
      </c>
      <c r="M2773" s="13">
        <f>Raw_Data!K2773</f>
        <v>7.51</v>
      </c>
      <c r="N2773" s="13">
        <f>Raw_Data!L2773</f>
        <v>15</v>
      </c>
      <c r="O2773" s="13">
        <f>Raw_Data!M2773</f>
        <v>11</v>
      </c>
      <c r="P2773" s="13">
        <f t="shared" si="174"/>
        <v>4</v>
      </c>
      <c r="Q2773" s="13">
        <f>Raw_Data!O2773</f>
        <v>15</v>
      </c>
      <c r="R2773" s="16">
        <f t="shared" si="175"/>
        <v>73.333333333333329</v>
      </c>
      <c r="S2773" s="16">
        <f>Raw_Data!Q2773</f>
        <v>73.3</v>
      </c>
      <c r="T2773" s="17">
        <f>Raw_Data!R2773</f>
        <v>0</v>
      </c>
      <c r="U2773" s="13" t="str">
        <f>Raw_Data!S2773</f>
        <v>Medium</v>
      </c>
      <c r="V2773" s="13" t="str">
        <f>Raw_Data!T2773</f>
        <v>Pending</v>
      </c>
    </row>
    <row r="2774" spans="1:22" x14ac:dyDescent="0.3">
      <c r="A2774" s="13" t="str">
        <f>Raw_Data!A2774</f>
        <v>EMP013</v>
      </c>
      <c r="B2774" s="13" t="str">
        <f>Raw_Data!B2774</f>
        <v>Aditya Jain</v>
      </c>
      <c r="C2774" s="13" t="str">
        <f>Raw_Data!C2774</f>
        <v>Customer Support</v>
      </c>
      <c r="D2774" s="13" t="str">
        <f>Raw_Data!D2774</f>
        <v>Support Executive</v>
      </c>
      <c r="E2774" s="13" t="str">
        <f>Raw_Data!E2774</f>
        <v>Kolkata</v>
      </c>
      <c r="F2774" s="13" t="str">
        <f>Raw_Data!F2774</f>
        <v>Ritu Ghosh</v>
      </c>
      <c r="G2774" s="14">
        <f>DATE(VALUE(RIGHT(Raw_Data!G2774,4)),VALUE(MID(Raw_Data!G2774,4,2)),VALUE(LEFT(Raw_Data!G2774,2)))</f>
        <v>46274</v>
      </c>
      <c r="H2774" s="13" t="str">
        <f t="shared" si="172"/>
        <v>Sep-2026</v>
      </c>
      <c r="I2774" s="13" t="str">
        <f t="shared" si="173"/>
        <v>Wed</v>
      </c>
      <c r="J2774" s="13" t="str">
        <f>Raw_Data!H2774</f>
        <v>Present</v>
      </c>
      <c r="K2774" s="15">
        <f>IF(Raw_Data!I2774="","",TIMEVALUE(Raw_Data!I2774))</f>
        <v>0.38611111111111113</v>
      </c>
      <c r="L2774" s="15">
        <f>IF(Raw_Data!J2774="","",TIMEVALUE(Raw_Data!J2774))</f>
        <v>0.6875</v>
      </c>
      <c r="M2774" s="13">
        <f>Raw_Data!K2774</f>
        <v>7.24</v>
      </c>
      <c r="N2774" s="13">
        <f>Raw_Data!L2774</f>
        <v>40</v>
      </c>
      <c r="O2774" s="13">
        <f>Raw_Data!M2774</f>
        <v>29</v>
      </c>
      <c r="P2774" s="13">
        <f t="shared" si="174"/>
        <v>11</v>
      </c>
      <c r="Q2774" s="13">
        <f>Raw_Data!O2774</f>
        <v>40</v>
      </c>
      <c r="R2774" s="16">
        <f t="shared" si="175"/>
        <v>72.5</v>
      </c>
      <c r="S2774" s="16">
        <f>Raw_Data!Q2774</f>
        <v>72.5</v>
      </c>
      <c r="T2774" s="17">
        <f>Raw_Data!R2774</f>
        <v>0</v>
      </c>
      <c r="U2774" s="13" t="str">
        <f>Raw_Data!S2774</f>
        <v>Medium</v>
      </c>
      <c r="V2774" s="13" t="str">
        <f>Raw_Data!T2774</f>
        <v>Backlog</v>
      </c>
    </row>
    <row r="2775" spans="1:22" x14ac:dyDescent="0.3">
      <c r="A2775" s="13" t="str">
        <f>Raw_Data!A2775</f>
        <v>EMP014</v>
      </c>
      <c r="B2775" s="13" t="str">
        <f>Raw_Data!B2775</f>
        <v>Neha Agarwal</v>
      </c>
      <c r="C2775" s="13" t="str">
        <f>Raw_Data!C2775</f>
        <v>Customer Support</v>
      </c>
      <c r="D2775" s="13" t="str">
        <f>Raw_Data!D2775</f>
        <v>Support Executive</v>
      </c>
      <c r="E2775" s="13" t="str">
        <f>Raw_Data!E2775</f>
        <v>Kolkata</v>
      </c>
      <c r="F2775" s="13" t="str">
        <f>Raw_Data!F2775</f>
        <v>Ritu Ghosh</v>
      </c>
      <c r="G2775" s="14">
        <f>DATE(VALUE(RIGHT(Raw_Data!G2775,4)),VALUE(MID(Raw_Data!G2775,4,2)),VALUE(LEFT(Raw_Data!G2775,2)))</f>
        <v>46274</v>
      </c>
      <c r="H2775" s="13" t="str">
        <f t="shared" si="172"/>
        <v>Sep-2026</v>
      </c>
      <c r="I2775" s="13" t="str">
        <f t="shared" si="173"/>
        <v>Wed</v>
      </c>
      <c r="J2775" s="13" t="str">
        <f>Raw_Data!H2775</f>
        <v>Present</v>
      </c>
      <c r="K2775" s="15">
        <f>IF(Raw_Data!I2775="","",TIMEVALUE(Raw_Data!I2775))</f>
        <v>0.38263888888888886</v>
      </c>
      <c r="L2775" s="15">
        <f>IF(Raw_Data!J2775="","",TIMEVALUE(Raw_Data!J2775))</f>
        <v>0.73819444444444449</v>
      </c>
      <c r="M2775" s="13">
        <f>Raw_Data!K2775</f>
        <v>8.5399999999999991</v>
      </c>
      <c r="N2775" s="13">
        <f>Raw_Data!L2775</f>
        <v>24</v>
      </c>
      <c r="O2775" s="13">
        <f>Raw_Data!M2775</f>
        <v>18</v>
      </c>
      <c r="P2775" s="13">
        <f t="shared" si="174"/>
        <v>6</v>
      </c>
      <c r="Q2775" s="13">
        <f>Raw_Data!O2775</f>
        <v>24</v>
      </c>
      <c r="R2775" s="16">
        <f t="shared" si="175"/>
        <v>75</v>
      </c>
      <c r="S2775" s="16">
        <f>Raw_Data!Q2775</f>
        <v>75</v>
      </c>
      <c r="T2775" s="17">
        <f>Raw_Data!R2775</f>
        <v>0.54</v>
      </c>
      <c r="U2775" s="13" t="str">
        <f>Raw_Data!S2775</f>
        <v>High</v>
      </c>
      <c r="V2775" s="13" t="str">
        <f>Raw_Data!T2775</f>
        <v>Pending</v>
      </c>
    </row>
    <row r="2776" spans="1:22" x14ac:dyDescent="0.3">
      <c r="A2776" s="13" t="str">
        <f>Raw_Data!A2776</f>
        <v>EMP015</v>
      </c>
      <c r="B2776" s="13" t="str">
        <f>Raw_Data!B2776</f>
        <v>Siddharth Roy</v>
      </c>
      <c r="C2776" s="13" t="str">
        <f>Raw_Data!C2776</f>
        <v>Customer Support</v>
      </c>
      <c r="D2776" s="13" t="str">
        <f>Raw_Data!D2776</f>
        <v>Senior Executive</v>
      </c>
      <c r="E2776" s="13" t="str">
        <f>Raw_Data!E2776</f>
        <v>Kolkata</v>
      </c>
      <c r="F2776" s="13" t="str">
        <f>Raw_Data!F2776</f>
        <v>Ritu Ghosh</v>
      </c>
      <c r="G2776" s="14">
        <f>DATE(VALUE(RIGHT(Raw_Data!G2776,4)),VALUE(MID(Raw_Data!G2776,4,2)),VALUE(LEFT(Raw_Data!G2776,2)))</f>
        <v>46274</v>
      </c>
      <c r="H2776" s="13" t="str">
        <f t="shared" si="172"/>
        <v>Sep-2026</v>
      </c>
      <c r="I2776" s="13" t="str">
        <f t="shared" si="173"/>
        <v>Wed</v>
      </c>
      <c r="J2776" s="13" t="str">
        <f>Raw_Data!H2776</f>
        <v>Half Day</v>
      </c>
      <c r="K2776" s="15">
        <f>IF(Raw_Data!I2776="","",TIMEVALUE(Raw_Data!I2776))</f>
        <v>0.4201388888888889</v>
      </c>
      <c r="L2776" s="15">
        <f>IF(Raw_Data!J2776="","",TIMEVALUE(Raw_Data!J2776))</f>
        <v>0.57708333333333328</v>
      </c>
      <c r="M2776" s="13">
        <f>Raw_Data!K2776</f>
        <v>3.77</v>
      </c>
      <c r="N2776" s="13">
        <f>Raw_Data!L2776</f>
        <v>13</v>
      </c>
      <c r="O2776" s="13">
        <f>Raw_Data!M2776</f>
        <v>10</v>
      </c>
      <c r="P2776" s="13">
        <f t="shared" si="174"/>
        <v>3</v>
      </c>
      <c r="Q2776" s="13">
        <f>Raw_Data!O2776</f>
        <v>13</v>
      </c>
      <c r="R2776" s="16">
        <f t="shared" si="175"/>
        <v>76.923076923076934</v>
      </c>
      <c r="S2776" s="16">
        <f>Raw_Data!Q2776</f>
        <v>76.900000000000006</v>
      </c>
      <c r="T2776" s="17">
        <f>Raw_Data!R2776</f>
        <v>0</v>
      </c>
      <c r="U2776" s="13" t="str">
        <f>Raw_Data!S2776</f>
        <v>Medium</v>
      </c>
      <c r="V2776" s="13" t="str">
        <f>Raw_Data!T2776</f>
        <v>In Progress</v>
      </c>
    </row>
    <row r="2777" spans="1:22" x14ac:dyDescent="0.3">
      <c r="A2777" s="13" t="str">
        <f>Raw_Data!A2777</f>
        <v>EMP016</v>
      </c>
      <c r="B2777" s="13" t="str">
        <f>Raw_Data!B2777</f>
        <v>Pooja Saha</v>
      </c>
      <c r="C2777" s="13" t="str">
        <f>Raw_Data!C2777</f>
        <v>Operations</v>
      </c>
      <c r="D2777" s="13" t="str">
        <f>Raw_Data!D2777</f>
        <v>Process Executive</v>
      </c>
      <c r="E2777" s="13" t="str">
        <f>Raw_Data!E2777</f>
        <v>Durgapur</v>
      </c>
      <c r="F2777" s="13" t="str">
        <f>Raw_Data!F2777</f>
        <v>Amit Roy</v>
      </c>
      <c r="G2777" s="14">
        <f>DATE(VALUE(RIGHT(Raw_Data!G2777,4)),VALUE(MID(Raw_Data!G2777,4,2)),VALUE(LEFT(Raw_Data!G2777,2)))</f>
        <v>46274</v>
      </c>
      <c r="H2777" s="13" t="str">
        <f t="shared" si="172"/>
        <v>Sep-2026</v>
      </c>
      <c r="I2777" s="13" t="str">
        <f t="shared" si="173"/>
        <v>Wed</v>
      </c>
      <c r="J2777" s="13" t="str">
        <f>Raw_Data!H2777</f>
        <v>Present</v>
      </c>
      <c r="K2777" s="15">
        <f>IF(Raw_Data!I2777="","",TIMEVALUE(Raw_Data!I2777))</f>
        <v>0.37916666666666665</v>
      </c>
      <c r="L2777" s="15">
        <f>IF(Raw_Data!J2777="","",TIMEVALUE(Raw_Data!J2777))</f>
        <v>0.71597222222222223</v>
      </c>
      <c r="M2777" s="13">
        <f>Raw_Data!K2777</f>
        <v>8.09</v>
      </c>
      <c r="N2777" s="13">
        <f>Raw_Data!L2777</f>
        <v>16</v>
      </c>
      <c r="O2777" s="13">
        <f>Raw_Data!M2777</f>
        <v>11</v>
      </c>
      <c r="P2777" s="13">
        <f t="shared" si="174"/>
        <v>5</v>
      </c>
      <c r="Q2777" s="13">
        <f>Raw_Data!O2777</f>
        <v>16</v>
      </c>
      <c r="R2777" s="16">
        <f t="shared" si="175"/>
        <v>68.75</v>
      </c>
      <c r="S2777" s="16">
        <f>Raw_Data!Q2777</f>
        <v>68.8</v>
      </c>
      <c r="T2777" s="17">
        <f>Raw_Data!R2777</f>
        <v>0.09</v>
      </c>
      <c r="U2777" s="13" t="str">
        <f>Raw_Data!S2777</f>
        <v>Medium</v>
      </c>
      <c r="V2777" s="13" t="str">
        <f>Raw_Data!T2777</f>
        <v>Pending</v>
      </c>
    </row>
    <row r="2778" spans="1:22" x14ac:dyDescent="0.3">
      <c r="A2778" s="13" t="str">
        <f>Raw_Data!A2778</f>
        <v>EMP017</v>
      </c>
      <c r="B2778" s="13" t="str">
        <f>Raw_Data!B2778</f>
        <v>Abhishek Paul</v>
      </c>
      <c r="C2778" s="13" t="str">
        <f>Raw_Data!C2778</f>
        <v>Operations</v>
      </c>
      <c r="D2778" s="13" t="str">
        <f>Raw_Data!D2778</f>
        <v>Process Executive</v>
      </c>
      <c r="E2778" s="13" t="str">
        <f>Raw_Data!E2778</f>
        <v>Durgapur</v>
      </c>
      <c r="F2778" s="13" t="str">
        <f>Raw_Data!F2778</f>
        <v>Amit Roy</v>
      </c>
      <c r="G2778" s="14">
        <f>DATE(VALUE(RIGHT(Raw_Data!G2778,4)),VALUE(MID(Raw_Data!G2778,4,2)),VALUE(LEFT(Raw_Data!G2778,2)))</f>
        <v>46274</v>
      </c>
      <c r="H2778" s="13" t="str">
        <f t="shared" si="172"/>
        <v>Sep-2026</v>
      </c>
      <c r="I2778" s="13" t="str">
        <f t="shared" si="173"/>
        <v>Wed</v>
      </c>
      <c r="J2778" s="13" t="str">
        <f>Raw_Data!H2778</f>
        <v>Present</v>
      </c>
      <c r="K2778" s="15">
        <f>IF(Raw_Data!I2778="","",TIMEVALUE(Raw_Data!I2778))</f>
        <v>0.42152777777777778</v>
      </c>
      <c r="L2778" s="15">
        <f>IF(Raw_Data!J2778="","",TIMEVALUE(Raw_Data!J2778))</f>
        <v>0.72777777777777775</v>
      </c>
      <c r="M2778" s="13">
        <f>Raw_Data!K2778</f>
        <v>7.36</v>
      </c>
      <c r="N2778" s="13">
        <f>Raw_Data!L2778</f>
        <v>20</v>
      </c>
      <c r="O2778" s="13">
        <f>Raw_Data!M2778</f>
        <v>16</v>
      </c>
      <c r="P2778" s="13">
        <f t="shared" si="174"/>
        <v>4</v>
      </c>
      <c r="Q2778" s="13">
        <f>Raw_Data!O2778</f>
        <v>20</v>
      </c>
      <c r="R2778" s="16">
        <f t="shared" si="175"/>
        <v>80</v>
      </c>
      <c r="S2778" s="16">
        <f>Raw_Data!Q2778</f>
        <v>80</v>
      </c>
      <c r="T2778" s="17">
        <f>Raw_Data!R2778</f>
        <v>0</v>
      </c>
      <c r="U2778" s="13" t="str">
        <f>Raw_Data!S2778</f>
        <v>Medium</v>
      </c>
      <c r="V2778" s="13" t="str">
        <f>Raw_Data!T2778</f>
        <v>Pending</v>
      </c>
    </row>
    <row r="2779" spans="1:22" x14ac:dyDescent="0.3">
      <c r="A2779" s="13" t="str">
        <f>Raw_Data!A2779</f>
        <v>EMP018</v>
      </c>
      <c r="B2779" s="13" t="str">
        <f>Raw_Data!B2779</f>
        <v>Nandini Ghosh</v>
      </c>
      <c r="C2779" s="13" t="str">
        <f>Raw_Data!C2779</f>
        <v>Finance</v>
      </c>
      <c r="D2779" s="13" t="str">
        <f>Raw_Data!D2779</f>
        <v>Finance Executive</v>
      </c>
      <c r="E2779" s="13" t="str">
        <f>Raw_Data!E2779</f>
        <v>Durgapur</v>
      </c>
      <c r="F2779" s="13" t="str">
        <f>Raw_Data!F2779</f>
        <v>Neha Sen</v>
      </c>
      <c r="G2779" s="14">
        <f>DATE(VALUE(RIGHT(Raw_Data!G2779,4)),VALUE(MID(Raw_Data!G2779,4,2)),VALUE(LEFT(Raw_Data!G2779,2)))</f>
        <v>46274</v>
      </c>
      <c r="H2779" s="13" t="str">
        <f t="shared" si="172"/>
        <v>Sep-2026</v>
      </c>
      <c r="I2779" s="13" t="str">
        <f t="shared" si="173"/>
        <v>Wed</v>
      </c>
      <c r="J2779" s="13" t="str">
        <f>Raw_Data!H2779</f>
        <v>Present</v>
      </c>
      <c r="K2779" s="15">
        <f>IF(Raw_Data!I2779="","",TIMEVALUE(Raw_Data!I2779))</f>
        <v>0.37986111111111109</v>
      </c>
      <c r="L2779" s="15">
        <f>IF(Raw_Data!J2779="","",TIMEVALUE(Raw_Data!J2779))</f>
        <v>0.68055555555555558</v>
      </c>
      <c r="M2779" s="13">
        <f>Raw_Data!K2779</f>
        <v>7.22</v>
      </c>
      <c r="N2779" s="13">
        <f>Raw_Data!L2779</f>
        <v>11</v>
      </c>
      <c r="O2779" s="13">
        <f>Raw_Data!M2779</f>
        <v>10</v>
      </c>
      <c r="P2779" s="13">
        <f t="shared" si="174"/>
        <v>1</v>
      </c>
      <c r="Q2779" s="13">
        <f>Raw_Data!O2779</f>
        <v>11</v>
      </c>
      <c r="R2779" s="16">
        <f t="shared" si="175"/>
        <v>90.909090909090907</v>
      </c>
      <c r="S2779" s="16">
        <f>Raw_Data!Q2779</f>
        <v>90.9</v>
      </c>
      <c r="T2779" s="17">
        <f>Raw_Data!R2779</f>
        <v>0</v>
      </c>
      <c r="U2779" s="13" t="str">
        <f>Raw_Data!S2779</f>
        <v>Low</v>
      </c>
      <c r="V2779" s="13" t="str">
        <f>Raw_Data!T2779</f>
        <v>In Progress</v>
      </c>
    </row>
    <row r="2780" spans="1:22" x14ac:dyDescent="0.3">
      <c r="A2780" s="13" t="str">
        <f>Raw_Data!A2780</f>
        <v>EMP019</v>
      </c>
      <c r="B2780" s="13" t="str">
        <f>Raw_Data!B2780</f>
        <v>Manish Kumar</v>
      </c>
      <c r="C2780" s="13" t="str">
        <f>Raw_Data!C2780</f>
        <v>Sales</v>
      </c>
      <c r="D2780" s="13" t="str">
        <f>Raw_Data!D2780</f>
        <v>Sales Executive</v>
      </c>
      <c r="E2780" s="13" t="str">
        <f>Raw_Data!E2780</f>
        <v>Durgapur</v>
      </c>
      <c r="F2780" s="13" t="str">
        <f>Raw_Data!F2780</f>
        <v>Sourav Das</v>
      </c>
      <c r="G2780" s="14">
        <f>DATE(VALUE(RIGHT(Raw_Data!G2780,4)),VALUE(MID(Raw_Data!G2780,4,2)),VALUE(LEFT(Raw_Data!G2780,2)))</f>
        <v>46274</v>
      </c>
      <c r="H2780" s="13" t="str">
        <f t="shared" si="172"/>
        <v>Sep-2026</v>
      </c>
      <c r="I2780" s="13" t="str">
        <f t="shared" si="173"/>
        <v>Wed</v>
      </c>
      <c r="J2780" s="13" t="str">
        <f>Raw_Data!H2780</f>
        <v>Present</v>
      </c>
      <c r="K2780" s="15">
        <f>IF(Raw_Data!I2780="","",TIMEVALUE(Raw_Data!I2780))</f>
        <v>0.37708333333333333</v>
      </c>
      <c r="L2780" s="15">
        <f>IF(Raw_Data!J2780="","",TIMEVALUE(Raw_Data!J2780))</f>
        <v>0.74236111111111114</v>
      </c>
      <c r="M2780" s="13">
        <f>Raw_Data!K2780</f>
        <v>8.77</v>
      </c>
      <c r="N2780" s="13">
        <f>Raw_Data!L2780</f>
        <v>19</v>
      </c>
      <c r="O2780" s="13">
        <f>Raw_Data!M2780</f>
        <v>18</v>
      </c>
      <c r="P2780" s="13">
        <f t="shared" si="174"/>
        <v>1</v>
      </c>
      <c r="Q2780" s="13">
        <f>Raw_Data!O2780</f>
        <v>19</v>
      </c>
      <c r="R2780" s="16">
        <f t="shared" si="175"/>
        <v>94.73684210526315</v>
      </c>
      <c r="S2780" s="16">
        <f>Raw_Data!Q2780</f>
        <v>94.7</v>
      </c>
      <c r="T2780" s="17">
        <f>Raw_Data!R2780</f>
        <v>0.77</v>
      </c>
      <c r="U2780" s="13" t="str">
        <f>Raw_Data!S2780</f>
        <v>Low</v>
      </c>
      <c r="V2780" s="13" t="str">
        <f>Raw_Data!T2780</f>
        <v>In Progress</v>
      </c>
    </row>
    <row r="2781" spans="1:22" x14ac:dyDescent="0.3">
      <c r="A2781" s="13" t="str">
        <f>Raw_Data!A2781</f>
        <v>EMP020</v>
      </c>
      <c r="B2781" s="13" t="str">
        <f>Raw_Data!B2781</f>
        <v>Riya Chatterjee</v>
      </c>
      <c r="C2781" s="13" t="str">
        <f>Raw_Data!C2781</f>
        <v>Customer Support</v>
      </c>
      <c r="D2781" s="13" t="str">
        <f>Raw_Data!D2781</f>
        <v>Support Executive</v>
      </c>
      <c r="E2781" s="13" t="str">
        <f>Raw_Data!E2781</f>
        <v>Durgapur</v>
      </c>
      <c r="F2781" s="13" t="str">
        <f>Raw_Data!F2781</f>
        <v>Ritu Ghosh</v>
      </c>
      <c r="G2781" s="14">
        <f>DATE(VALUE(RIGHT(Raw_Data!G2781,4)),VALUE(MID(Raw_Data!G2781,4,2)),VALUE(LEFT(Raw_Data!G2781,2)))</f>
        <v>46274</v>
      </c>
      <c r="H2781" s="13" t="str">
        <f t="shared" si="172"/>
        <v>Sep-2026</v>
      </c>
      <c r="I2781" s="13" t="str">
        <f t="shared" si="173"/>
        <v>Wed</v>
      </c>
      <c r="J2781" s="13" t="str">
        <f>Raw_Data!H2781</f>
        <v>Present</v>
      </c>
      <c r="K2781" s="15">
        <f>IF(Raw_Data!I2781="","",TIMEVALUE(Raw_Data!I2781))</f>
        <v>0.41736111111111113</v>
      </c>
      <c r="L2781" s="15">
        <f>IF(Raw_Data!J2781="","",TIMEVALUE(Raw_Data!J2781))</f>
        <v>0.7680555555555556</v>
      </c>
      <c r="M2781" s="13">
        <f>Raw_Data!K2781</f>
        <v>8.42</v>
      </c>
      <c r="N2781" s="13">
        <f>Raw_Data!L2781</f>
        <v>28</v>
      </c>
      <c r="O2781" s="13">
        <f>Raw_Data!M2781</f>
        <v>22</v>
      </c>
      <c r="P2781" s="13">
        <f t="shared" si="174"/>
        <v>6</v>
      </c>
      <c r="Q2781" s="13">
        <f>Raw_Data!O2781</f>
        <v>28</v>
      </c>
      <c r="R2781" s="16">
        <f t="shared" si="175"/>
        <v>78.571428571428569</v>
      </c>
      <c r="S2781" s="16">
        <f>Raw_Data!Q2781</f>
        <v>78.599999999999994</v>
      </c>
      <c r="T2781" s="17">
        <f>Raw_Data!R2781</f>
        <v>0.42</v>
      </c>
      <c r="U2781" s="13" t="str">
        <f>Raw_Data!S2781</f>
        <v>Medium</v>
      </c>
      <c r="V2781" s="13" t="str">
        <f>Raw_Data!T2781</f>
        <v>Pending</v>
      </c>
    </row>
    <row r="2782" spans="1:22" x14ac:dyDescent="0.3">
      <c r="A2782" s="13" t="str">
        <f>Raw_Data!A2782</f>
        <v>EMP001</v>
      </c>
      <c r="B2782" s="13" t="str">
        <f>Raw_Data!B2782</f>
        <v>Aarav Sharma</v>
      </c>
      <c r="C2782" s="13" t="str">
        <f>Raw_Data!C2782</f>
        <v>Operations</v>
      </c>
      <c r="D2782" s="13" t="str">
        <f>Raw_Data!D2782</f>
        <v>MIS Executive</v>
      </c>
      <c r="E2782" s="13" t="str">
        <f>Raw_Data!E2782</f>
        <v>Kolkata</v>
      </c>
      <c r="F2782" s="13" t="str">
        <f>Raw_Data!F2782</f>
        <v>Amit Roy</v>
      </c>
      <c r="G2782" s="14">
        <f>DATE(VALUE(RIGHT(Raw_Data!G2782,4)),VALUE(MID(Raw_Data!G2782,4,2)),VALUE(LEFT(Raw_Data!G2782,2)))</f>
        <v>46275</v>
      </c>
      <c r="H2782" s="13" t="str">
        <f t="shared" si="172"/>
        <v>Sep-2026</v>
      </c>
      <c r="I2782" s="13" t="str">
        <f t="shared" si="173"/>
        <v>Thu</v>
      </c>
      <c r="J2782" s="13" t="str">
        <f>Raw_Data!H2782</f>
        <v>Present</v>
      </c>
      <c r="K2782" s="15">
        <f>IF(Raw_Data!I2782="","",TIMEVALUE(Raw_Data!I2782))</f>
        <v>0.42430555555555555</v>
      </c>
      <c r="L2782" s="15">
        <f>IF(Raw_Data!J2782="","",TIMEVALUE(Raw_Data!J2782))</f>
        <v>0.76249999999999996</v>
      </c>
      <c r="M2782" s="13">
        <f>Raw_Data!K2782</f>
        <v>8.1300000000000008</v>
      </c>
      <c r="N2782" s="13">
        <f>Raw_Data!L2782</f>
        <v>22</v>
      </c>
      <c r="O2782" s="13">
        <f>Raw_Data!M2782</f>
        <v>19</v>
      </c>
      <c r="P2782" s="13">
        <f t="shared" si="174"/>
        <v>3</v>
      </c>
      <c r="Q2782" s="13">
        <f>Raw_Data!O2782</f>
        <v>22</v>
      </c>
      <c r="R2782" s="16">
        <f t="shared" si="175"/>
        <v>86.36363636363636</v>
      </c>
      <c r="S2782" s="16">
        <f>Raw_Data!Q2782</f>
        <v>86.4</v>
      </c>
      <c r="T2782" s="17">
        <f>Raw_Data!R2782</f>
        <v>0.13</v>
      </c>
      <c r="U2782" s="13" t="str">
        <f>Raw_Data!S2782</f>
        <v>Medium</v>
      </c>
      <c r="V2782" s="13" t="str">
        <f>Raw_Data!T2782</f>
        <v>In Progress</v>
      </c>
    </row>
    <row r="2783" spans="1:22" x14ac:dyDescent="0.3">
      <c r="A2783" s="13" t="str">
        <f>Raw_Data!A2783</f>
        <v>EMP002</v>
      </c>
      <c r="B2783" s="13" t="str">
        <f>Raw_Data!B2783</f>
        <v>Priya Singh</v>
      </c>
      <c r="C2783" s="13" t="str">
        <f>Raw_Data!C2783</f>
        <v>Operations</v>
      </c>
      <c r="D2783" s="13" t="str">
        <f>Raw_Data!D2783</f>
        <v>Process Executive</v>
      </c>
      <c r="E2783" s="13" t="str">
        <f>Raw_Data!E2783</f>
        <v>Kolkata</v>
      </c>
      <c r="F2783" s="13" t="str">
        <f>Raw_Data!F2783</f>
        <v>Amit Roy</v>
      </c>
      <c r="G2783" s="14">
        <f>DATE(VALUE(RIGHT(Raw_Data!G2783,4)),VALUE(MID(Raw_Data!G2783,4,2)),VALUE(LEFT(Raw_Data!G2783,2)))</f>
        <v>46275</v>
      </c>
      <c r="H2783" s="13" t="str">
        <f t="shared" si="172"/>
        <v>Sep-2026</v>
      </c>
      <c r="I2783" s="13" t="str">
        <f t="shared" si="173"/>
        <v>Thu</v>
      </c>
      <c r="J2783" s="13" t="str">
        <f>Raw_Data!H2783</f>
        <v>Present</v>
      </c>
      <c r="K2783" s="15">
        <f>IF(Raw_Data!I2783="","",TIMEVALUE(Raw_Data!I2783))</f>
        <v>0.37847222222222221</v>
      </c>
      <c r="L2783" s="15">
        <f>IF(Raw_Data!J2783="","",TIMEVALUE(Raw_Data!J2783))</f>
        <v>0.77222222222222225</v>
      </c>
      <c r="M2783" s="13">
        <f>Raw_Data!K2783</f>
        <v>9.4499999999999993</v>
      </c>
      <c r="N2783" s="13">
        <f>Raw_Data!L2783</f>
        <v>27</v>
      </c>
      <c r="O2783" s="13">
        <f>Raw_Data!M2783</f>
        <v>25</v>
      </c>
      <c r="P2783" s="13">
        <f t="shared" si="174"/>
        <v>2</v>
      </c>
      <c r="Q2783" s="13">
        <f>Raw_Data!O2783</f>
        <v>27</v>
      </c>
      <c r="R2783" s="16">
        <f t="shared" si="175"/>
        <v>92.592592592592595</v>
      </c>
      <c r="S2783" s="16">
        <f>Raw_Data!Q2783</f>
        <v>92.6</v>
      </c>
      <c r="T2783" s="17">
        <f>Raw_Data!R2783</f>
        <v>1.45</v>
      </c>
      <c r="U2783" s="13" t="str">
        <f>Raw_Data!S2783</f>
        <v>Medium</v>
      </c>
      <c r="V2783" s="13" t="str">
        <f>Raw_Data!T2783</f>
        <v>In Progress</v>
      </c>
    </row>
    <row r="2784" spans="1:22" x14ac:dyDescent="0.3">
      <c r="A2784" s="13" t="str">
        <f>Raw_Data!A2784</f>
        <v>EMP003</v>
      </c>
      <c r="B2784" s="13" t="str">
        <f>Raw_Data!B2784</f>
        <v>Rahul Verma</v>
      </c>
      <c r="C2784" s="13" t="str">
        <f>Raw_Data!C2784</f>
        <v>Operations</v>
      </c>
      <c r="D2784" s="13" t="str">
        <f>Raw_Data!D2784</f>
        <v>Process Executive</v>
      </c>
      <c r="E2784" s="13" t="str">
        <f>Raw_Data!E2784</f>
        <v>Kolkata</v>
      </c>
      <c r="F2784" s="13" t="str">
        <f>Raw_Data!F2784</f>
        <v>Amit Roy</v>
      </c>
      <c r="G2784" s="14">
        <f>DATE(VALUE(RIGHT(Raw_Data!G2784,4)),VALUE(MID(Raw_Data!G2784,4,2)),VALUE(LEFT(Raw_Data!G2784,2)))</f>
        <v>46275</v>
      </c>
      <c r="H2784" s="13" t="str">
        <f t="shared" si="172"/>
        <v>Sep-2026</v>
      </c>
      <c r="I2784" s="13" t="str">
        <f t="shared" si="173"/>
        <v>Thu</v>
      </c>
      <c r="J2784" s="13" t="str">
        <f>Raw_Data!H2784</f>
        <v>Present</v>
      </c>
      <c r="K2784" s="15">
        <f>IF(Raw_Data!I2784="","",TIMEVALUE(Raw_Data!I2784))</f>
        <v>0.37638888888888888</v>
      </c>
      <c r="L2784" s="15">
        <f>IF(Raw_Data!J2784="","",TIMEVALUE(Raw_Data!J2784))</f>
        <v>0.68402777777777779</v>
      </c>
      <c r="M2784" s="13">
        <f>Raw_Data!K2784</f>
        <v>7.39</v>
      </c>
      <c r="N2784" s="13">
        <f>Raw_Data!L2784</f>
        <v>24</v>
      </c>
      <c r="O2784" s="13">
        <f>Raw_Data!M2784</f>
        <v>19</v>
      </c>
      <c r="P2784" s="13">
        <f t="shared" si="174"/>
        <v>5</v>
      </c>
      <c r="Q2784" s="13">
        <f>Raw_Data!O2784</f>
        <v>24</v>
      </c>
      <c r="R2784" s="16">
        <f t="shared" si="175"/>
        <v>79.166666666666657</v>
      </c>
      <c r="S2784" s="16">
        <f>Raw_Data!Q2784</f>
        <v>79.2</v>
      </c>
      <c r="T2784" s="17">
        <f>Raw_Data!R2784</f>
        <v>0</v>
      </c>
      <c r="U2784" s="13" t="str">
        <f>Raw_Data!S2784</f>
        <v>Low</v>
      </c>
      <c r="V2784" s="13" t="str">
        <f>Raw_Data!T2784</f>
        <v>Pending</v>
      </c>
    </row>
    <row r="2785" spans="1:22" x14ac:dyDescent="0.3">
      <c r="A2785" s="13" t="str">
        <f>Raw_Data!A2785</f>
        <v>EMP004</v>
      </c>
      <c r="B2785" s="13" t="str">
        <f>Raw_Data!B2785</f>
        <v>Sneha Das</v>
      </c>
      <c r="C2785" s="13" t="str">
        <f>Raw_Data!C2785</f>
        <v>Operations</v>
      </c>
      <c r="D2785" s="13" t="str">
        <f>Raw_Data!D2785</f>
        <v>Senior Executive</v>
      </c>
      <c r="E2785" s="13" t="str">
        <f>Raw_Data!E2785</f>
        <v>Kolkata</v>
      </c>
      <c r="F2785" s="13" t="str">
        <f>Raw_Data!F2785</f>
        <v>Amit Roy</v>
      </c>
      <c r="G2785" s="14">
        <f>DATE(VALUE(RIGHT(Raw_Data!G2785,4)),VALUE(MID(Raw_Data!G2785,4,2)),VALUE(LEFT(Raw_Data!G2785,2)))</f>
        <v>46275</v>
      </c>
      <c r="H2785" s="13" t="str">
        <f t="shared" si="172"/>
        <v>Sep-2026</v>
      </c>
      <c r="I2785" s="13" t="str">
        <f t="shared" si="173"/>
        <v>Thu</v>
      </c>
      <c r="J2785" s="13" t="str">
        <f>Raw_Data!H2785</f>
        <v>Present</v>
      </c>
      <c r="K2785" s="15">
        <f>IF(Raw_Data!I2785="","",TIMEVALUE(Raw_Data!I2785))</f>
        <v>0.38750000000000001</v>
      </c>
      <c r="L2785" s="15">
        <f>IF(Raw_Data!J2785="","",TIMEVALUE(Raw_Data!J2785))</f>
        <v>0.75902777777777775</v>
      </c>
      <c r="M2785" s="13">
        <f>Raw_Data!K2785</f>
        <v>8.93</v>
      </c>
      <c r="N2785" s="13">
        <f>Raw_Data!L2785</f>
        <v>16</v>
      </c>
      <c r="O2785" s="13">
        <f>Raw_Data!M2785</f>
        <v>14</v>
      </c>
      <c r="P2785" s="13">
        <f t="shared" si="174"/>
        <v>2</v>
      </c>
      <c r="Q2785" s="13">
        <f>Raw_Data!O2785</f>
        <v>16</v>
      </c>
      <c r="R2785" s="16">
        <f t="shared" si="175"/>
        <v>87.5</v>
      </c>
      <c r="S2785" s="16">
        <f>Raw_Data!Q2785</f>
        <v>87.5</v>
      </c>
      <c r="T2785" s="17">
        <f>Raw_Data!R2785</f>
        <v>0.93</v>
      </c>
      <c r="U2785" s="13" t="str">
        <f>Raw_Data!S2785</f>
        <v>Low</v>
      </c>
      <c r="V2785" s="13" t="str">
        <f>Raw_Data!T2785</f>
        <v>In Progress</v>
      </c>
    </row>
    <row r="2786" spans="1:22" x14ac:dyDescent="0.3">
      <c r="A2786" s="13" t="str">
        <f>Raw_Data!A2786</f>
        <v>EMP005</v>
      </c>
      <c r="B2786" s="13" t="str">
        <f>Raw_Data!B2786</f>
        <v>Vikram Patel</v>
      </c>
      <c r="C2786" s="13" t="str">
        <f>Raw_Data!C2786</f>
        <v>Operations</v>
      </c>
      <c r="D2786" s="13" t="str">
        <f>Raw_Data!D2786</f>
        <v>Process Executive</v>
      </c>
      <c r="E2786" s="13" t="str">
        <f>Raw_Data!E2786</f>
        <v>Kolkata</v>
      </c>
      <c r="F2786" s="13" t="str">
        <f>Raw_Data!F2786</f>
        <v>Amit Roy</v>
      </c>
      <c r="G2786" s="14">
        <f>DATE(VALUE(RIGHT(Raw_Data!G2786,4)),VALUE(MID(Raw_Data!G2786,4,2)),VALUE(LEFT(Raw_Data!G2786,2)))</f>
        <v>46275</v>
      </c>
      <c r="H2786" s="13" t="str">
        <f t="shared" si="172"/>
        <v>Sep-2026</v>
      </c>
      <c r="I2786" s="13" t="str">
        <f t="shared" si="173"/>
        <v>Thu</v>
      </c>
      <c r="J2786" s="13" t="str">
        <f>Raw_Data!H2786</f>
        <v>Present</v>
      </c>
      <c r="K2786" s="15">
        <f>IF(Raw_Data!I2786="","",TIMEVALUE(Raw_Data!I2786))</f>
        <v>0.42430555555555555</v>
      </c>
      <c r="L2786" s="15">
        <f>IF(Raw_Data!J2786="","",TIMEVALUE(Raw_Data!J2786))</f>
        <v>0.8041666666666667</v>
      </c>
      <c r="M2786" s="13">
        <f>Raw_Data!K2786</f>
        <v>9.1300000000000008</v>
      </c>
      <c r="N2786" s="13">
        <f>Raw_Data!L2786</f>
        <v>32</v>
      </c>
      <c r="O2786" s="13">
        <f>Raw_Data!M2786</f>
        <v>32</v>
      </c>
      <c r="P2786" s="13">
        <f t="shared" si="174"/>
        <v>0</v>
      </c>
      <c r="Q2786" s="13">
        <f>Raw_Data!O2786</f>
        <v>32</v>
      </c>
      <c r="R2786" s="16">
        <f t="shared" si="175"/>
        <v>100</v>
      </c>
      <c r="S2786" s="16">
        <f>Raw_Data!Q2786</f>
        <v>100</v>
      </c>
      <c r="T2786" s="17">
        <f>Raw_Data!R2786</f>
        <v>1.1299999999999999</v>
      </c>
      <c r="U2786" s="13" t="str">
        <f>Raw_Data!S2786</f>
        <v>Low</v>
      </c>
      <c r="V2786" s="13" t="str">
        <f>Raw_Data!T2786</f>
        <v>Closed</v>
      </c>
    </row>
    <row r="2787" spans="1:22" x14ac:dyDescent="0.3">
      <c r="A2787" s="13" t="str">
        <f>Raw_Data!A2787</f>
        <v>EMP006</v>
      </c>
      <c r="B2787" s="13" t="str">
        <f>Raw_Data!B2787</f>
        <v>Ananya Gupta</v>
      </c>
      <c r="C2787" s="13" t="str">
        <f>Raw_Data!C2787</f>
        <v>Finance</v>
      </c>
      <c r="D2787" s="13" t="str">
        <f>Raw_Data!D2787</f>
        <v>Finance Executive</v>
      </c>
      <c r="E2787" s="13" t="str">
        <f>Raw_Data!E2787</f>
        <v>Kolkata</v>
      </c>
      <c r="F2787" s="13" t="str">
        <f>Raw_Data!F2787</f>
        <v>Neha Sen</v>
      </c>
      <c r="G2787" s="14">
        <f>DATE(VALUE(RIGHT(Raw_Data!G2787,4)),VALUE(MID(Raw_Data!G2787,4,2)),VALUE(LEFT(Raw_Data!G2787,2)))</f>
        <v>46275</v>
      </c>
      <c r="H2787" s="13" t="str">
        <f t="shared" si="172"/>
        <v>Sep-2026</v>
      </c>
      <c r="I2787" s="13" t="str">
        <f t="shared" si="173"/>
        <v>Thu</v>
      </c>
      <c r="J2787" s="13" t="str">
        <f>Raw_Data!H2787</f>
        <v>Present</v>
      </c>
      <c r="K2787" s="15">
        <f>IF(Raw_Data!I2787="","",TIMEVALUE(Raw_Data!I2787))</f>
        <v>0.3840277777777778</v>
      </c>
      <c r="L2787" s="15">
        <f>IF(Raw_Data!J2787="","",TIMEVALUE(Raw_Data!J2787))</f>
        <v>0.78125</v>
      </c>
      <c r="M2787" s="13">
        <f>Raw_Data!K2787</f>
        <v>9.5399999999999991</v>
      </c>
      <c r="N2787" s="13">
        <f>Raw_Data!L2787</f>
        <v>19</v>
      </c>
      <c r="O2787" s="13">
        <f>Raw_Data!M2787</f>
        <v>18</v>
      </c>
      <c r="P2787" s="13">
        <f t="shared" si="174"/>
        <v>1</v>
      </c>
      <c r="Q2787" s="13">
        <f>Raw_Data!O2787</f>
        <v>19</v>
      </c>
      <c r="R2787" s="16">
        <f t="shared" si="175"/>
        <v>94.73684210526315</v>
      </c>
      <c r="S2787" s="16">
        <f>Raw_Data!Q2787</f>
        <v>94.7</v>
      </c>
      <c r="T2787" s="17">
        <f>Raw_Data!R2787</f>
        <v>1.54</v>
      </c>
      <c r="U2787" s="13" t="str">
        <f>Raw_Data!S2787</f>
        <v>Low</v>
      </c>
      <c r="V2787" s="13" t="str">
        <f>Raw_Data!T2787</f>
        <v>In Progress</v>
      </c>
    </row>
    <row r="2788" spans="1:22" x14ac:dyDescent="0.3">
      <c r="A2788" s="13" t="str">
        <f>Raw_Data!A2788</f>
        <v>EMP007</v>
      </c>
      <c r="B2788" s="13" t="str">
        <f>Raw_Data!B2788</f>
        <v>Rohan Mehta</v>
      </c>
      <c r="C2788" s="13" t="str">
        <f>Raw_Data!C2788</f>
        <v>Finance</v>
      </c>
      <c r="D2788" s="13" t="str">
        <f>Raw_Data!D2788</f>
        <v>Accounts Executive</v>
      </c>
      <c r="E2788" s="13" t="str">
        <f>Raw_Data!E2788</f>
        <v>Kolkata</v>
      </c>
      <c r="F2788" s="13" t="str">
        <f>Raw_Data!F2788</f>
        <v>Neha Sen</v>
      </c>
      <c r="G2788" s="14">
        <f>DATE(VALUE(RIGHT(Raw_Data!G2788,4)),VALUE(MID(Raw_Data!G2788,4,2)),VALUE(LEFT(Raw_Data!G2788,2)))</f>
        <v>46275</v>
      </c>
      <c r="H2788" s="13" t="str">
        <f t="shared" si="172"/>
        <v>Sep-2026</v>
      </c>
      <c r="I2788" s="13" t="str">
        <f t="shared" si="173"/>
        <v>Thu</v>
      </c>
      <c r="J2788" s="13" t="str">
        <f>Raw_Data!H2788</f>
        <v>Present</v>
      </c>
      <c r="K2788" s="15">
        <f>IF(Raw_Data!I2788="","",TIMEVALUE(Raw_Data!I2788))</f>
        <v>0.41875000000000001</v>
      </c>
      <c r="L2788" s="15">
        <f>IF(Raw_Data!J2788="","",TIMEVALUE(Raw_Data!J2788))</f>
        <v>0.7319444444444444</v>
      </c>
      <c r="M2788" s="13">
        <f>Raw_Data!K2788</f>
        <v>7.53</v>
      </c>
      <c r="N2788" s="13">
        <f>Raw_Data!L2788</f>
        <v>14</v>
      </c>
      <c r="O2788" s="13">
        <f>Raw_Data!M2788</f>
        <v>10</v>
      </c>
      <c r="P2788" s="13">
        <f t="shared" si="174"/>
        <v>4</v>
      </c>
      <c r="Q2788" s="13">
        <f>Raw_Data!O2788</f>
        <v>14</v>
      </c>
      <c r="R2788" s="16">
        <f t="shared" si="175"/>
        <v>71.428571428571431</v>
      </c>
      <c r="S2788" s="16">
        <f>Raw_Data!Q2788</f>
        <v>71.400000000000006</v>
      </c>
      <c r="T2788" s="17">
        <f>Raw_Data!R2788</f>
        <v>0</v>
      </c>
      <c r="U2788" s="13" t="str">
        <f>Raw_Data!S2788</f>
        <v>Low</v>
      </c>
      <c r="V2788" s="13" t="str">
        <f>Raw_Data!T2788</f>
        <v>Pending</v>
      </c>
    </row>
    <row r="2789" spans="1:22" x14ac:dyDescent="0.3">
      <c r="A2789" s="13" t="str">
        <f>Raw_Data!A2789</f>
        <v>EMP008</v>
      </c>
      <c r="B2789" s="13" t="str">
        <f>Raw_Data!B2789</f>
        <v>Ishita Roy</v>
      </c>
      <c r="C2789" s="13" t="str">
        <f>Raw_Data!C2789</f>
        <v>Finance</v>
      </c>
      <c r="D2789" s="13" t="str">
        <f>Raw_Data!D2789</f>
        <v>Finance Executive</v>
      </c>
      <c r="E2789" s="13" t="str">
        <f>Raw_Data!E2789</f>
        <v>Kolkata</v>
      </c>
      <c r="F2789" s="13" t="str">
        <f>Raw_Data!F2789</f>
        <v>Neha Sen</v>
      </c>
      <c r="G2789" s="14">
        <f>DATE(VALUE(RIGHT(Raw_Data!G2789,4)),VALUE(MID(Raw_Data!G2789,4,2)),VALUE(LEFT(Raw_Data!G2789,2)))</f>
        <v>46275</v>
      </c>
      <c r="H2789" s="13" t="str">
        <f t="shared" si="172"/>
        <v>Sep-2026</v>
      </c>
      <c r="I2789" s="13" t="str">
        <f t="shared" si="173"/>
        <v>Thu</v>
      </c>
      <c r="J2789" s="13" t="str">
        <f>Raw_Data!H2789</f>
        <v>Present</v>
      </c>
      <c r="K2789" s="15">
        <f>IF(Raw_Data!I2789="","",TIMEVALUE(Raw_Data!I2789))</f>
        <v>0.42986111111111114</v>
      </c>
      <c r="L2789" s="15">
        <f>IF(Raw_Data!J2789="","",TIMEVALUE(Raw_Data!J2789))</f>
        <v>0.77013888888888893</v>
      </c>
      <c r="M2789" s="13">
        <f>Raw_Data!K2789</f>
        <v>8.17</v>
      </c>
      <c r="N2789" s="13">
        <f>Raw_Data!L2789</f>
        <v>13</v>
      </c>
      <c r="O2789" s="13">
        <f>Raw_Data!M2789</f>
        <v>11</v>
      </c>
      <c r="P2789" s="13">
        <f t="shared" si="174"/>
        <v>2</v>
      </c>
      <c r="Q2789" s="13">
        <f>Raw_Data!O2789</f>
        <v>13</v>
      </c>
      <c r="R2789" s="16">
        <f t="shared" si="175"/>
        <v>84.615384615384613</v>
      </c>
      <c r="S2789" s="16">
        <f>Raw_Data!Q2789</f>
        <v>84.6</v>
      </c>
      <c r="T2789" s="17">
        <f>Raw_Data!R2789</f>
        <v>0.17</v>
      </c>
      <c r="U2789" s="13" t="str">
        <f>Raw_Data!S2789</f>
        <v>Medium</v>
      </c>
      <c r="V2789" s="13" t="str">
        <f>Raw_Data!T2789</f>
        <v>In Progress</v>
      </c>
    </row>
    <row r="2790" spans="1:22" x14ac:dyDescent="0.3">
      <c r="A2790" s="13" t="str">
        <f>Raw_Data!A2790</f>
        <v>EMP009</v>
      </c>
      <c r="B2790" s="13" t="str">
        <f>Raw_Data!B2790</f>
        <v>Arjun Nair</v>
      </c>
      <c r="C2790" s="13" t="str">
        <f>Raw_Data!C2790</f>
        <v>Sales</v>
      </c>
      <c r="D2790" s="13" t="str">
        <f>Raw_Data!D2790</f>
        <v>Sales Executive</v>
      </c>
      <c r="E2790" s="13" t="str">
        <f>Raw_Data!E2790</f>
        <v>Kolkata</v>
      </c>
      <c r="F2790" s="13" t="str">
        <f>Raw_Data!F2790</f>
        <v>Sourav Das</v>
      </c>
      <c r="G2790" s="14">
        <f>DATE(VALUE(RIGHT(Raw_Data!G2790,4)),VALUE(MID(Raw_Data!G2790,4,2)),VALUE(LEFT(Raw_Data!G2790,2)))</f>
        <v>46275</v>
      </c>
      <c r="H2790" s="13" t="str">
        <f t="shared" si="172"/>
        <v>Sep-2026</v>
      </c>
      <c r="I2790" s="13" t="str">
        <f t="shared" si="173"/>
        <v>Thu</v>
      </c>
      <c r="J2790" s="13" t="str">
        <f>Raw_Data!H2790</f>
        <v>Present</v>
      </c>
      <c r="K2790" s="15">
        <f>IF(Raw_Data!I2790="","",TIMEVALUE(Raw_Data!I2790))</f>
        <v>0.42083333333333334</v>
      </c>
      <c r="L2790" s="15">
        <f>IF(Raw_Data!J2790="","",TIMEVALUE(Raw_Data!J2790))</f>
        <v>0.72777777777777775</v>
      </c>
      <c r="M2790" s="13">
        <f>Raw_Data!K2790</f>
        <v>7.38</v>
      </c>
      <c r="N2790" s="13">
        <f>Raw_Data!L2790</f>
        <v>10</v>
      </c>
      <c r="O2790" s="13">
        <f>Raw_Data!M2790</f>
        <v>7</v>
      </c>
      <c r="P2790" s="13">
        <f t="shared" si="174"/>
        <v>3</v>
      </c>
      <c r="Q2790" s="13">
        <f>Raw_Data!O2790</f>
        <v>10</v>
      </c>
      <c r="R2790" s="16">
        <f t="shared" si="175"/>
        <v>70</v>
      </c>
      <c r="S2790" s="16">
        <f>Raw_Data!Q2790</f>
        <v>70</v>
      </c>
      <c r="T2790" s="17">
        <f>Raw_Data!R2790</f>
        <v>0</v>
      </c>
      <c r="U2790" s="13" t="str">
        <f>Raw_Data!S2790</f>
        <v>Medium</v>
      </c>
      <c r="V2790" s="13" t="str">
        <f>Raw_Data!T2790</f>
        <v>In Progress</v>
      </c>
    </row>
    <row r="2791" spans="1:22" x14ac:dyDescent="0.3">
      <c r="A2791" s="13" t="str">
        <f>Raw_Data!A2791</f>
        <v>EMP010</v>
      </c>
      <c r="B2791" s="13" t="str">
        <f>Raw_Data!B2791</f>
        <v>Meera Kapoor</v>
      </c>
      <c r="C2791" s="13" t="str">
        <f>Raw_Data!C2791</f>
        <v>Sales</v>
      </c>
      <c r="D2791" s="13" t="str">
        <f>Raw_Data!D2791</f>
        <v>Sales Executive</v>
      </c>
      <c r="E2791" s="13" t="str">
        <f>Raw_Data!E2791</f>
        <v>Kolkata</v>
      </c>
      <c r="F2791" s="13" t="str">
        <f>Raw_Data!F2791</f>
        <v>Sourav Das</v>
      </c>
      <c r="G2791" s="14">
        <f>DATE(VALUE(RIGHT(Raw_Data!G2791,4)),VALUE(MID(Raw_Data!G2791,4,2)),VALUE(LEFT(Raw_Data!G2791,2)))</f>
        <v>46275</v>
      </c>
      <c r="H2791" s="13" t="str">
        <f t="shared" si="172"/>
        <v>Sep-2026</v>
      </c>
      <c r="I2791" s="13" t="str">
        <f t="shared" si="173"/>
        <v>Thu</v>
      </c>
      <c r="J2791" s="13" t="str">
        <f>Raw_Data!H2791</f>
        <v>Half Day</v>
      </c>
      <c r="K2791" s="15">
        <f>IF(Raw_Data!I2791="","",TIMEVALUE(Raw_Data!I2791))</f>
        <v>0.37777777777777777</v>
      </c>
      <c r="L2791" s="15">
        <f>IF(Raw_Data!J2791="","",TIMEVALUE(Raw_Data!J2791))</f>
        <v>0.55069444444444449</v>
      </c>
      <c r="M2791" s="13">
        <f>Raw_Data!K2791</f>
        <v>4.16</v>
      </c>
      <c r="N2791" s="13">
        <f>Raw_Data!L2791</f>
        <v>14</v>
      </c>
      <c r="O2791" s="13">
        <f>Raw_Data!M2791</f>
        <v>11</v>
      </c>
      <c r="P2791" s="13">
        <f t="shared" si="174"/>
        <v>3</v>
      </c>
      <c r="Q2791" s="13">
        <f>Raw_Data!O2791</f>
        <v>14</v>
      </c>
      <c r="R2791" s="16">
        <f t="shared" si="175"/>
        <v>78.571428571428569</v>
      </c>
      <c r="S2791" s="16">
        <f>Raw_Data!Q2791</f>
        <v>78.599999999999994</v>
      </c>
      <c r="T2791" s="17">
        <f>Raw_Data!R2791</f>
        <v>0</v>
      </c>
      <c r="U2791" s="13" t="str">
        <f>Raw_Data!S2791</f>
        <v>Low</v>
      </c>
      <c r="V2791" s="13" t="str">
        <f>Raw_Data!T2791</f>
        <v>In Progress</v>
      </c>
    </row>
    <row r="2792" spans="1:22" x14ac:dyDescent="0.3">
      <c r="A2792" s="13" t="str">
        <f>Raw_Data!A2792</f>
        <v>EMP011</v>
      </c>
      <c r="B2792" s="13" t="str">
        <f>Raw_Data!B2792</f>
        <v>Karan Malhotra</v>
      </c>
      <c r="C2792" s="13" t="str">
        <f>Raw_Data!C2792</f>
        <v>Sales</v>
      </c>
      <c r="D2792" s="13" t="str">
        <f>Raw_Data!D2792</f>
        <v>Senior Executive</v>
      </c>
      <c r="E2792" s="13" t="str">
        <f>Raw_Data!E2792</f>
        <v>Kolkata</v>
      </c>
      <c r="F2792" s="13" t="str">
        <f>Raw_Data!F2792</f>
        <v>Sourav Das</v>
      </c>
      <c r="G2792" s="14">
        <f>DATE(VALUE(RIGHT(Raw_Data!G2792,4)),VALUE(MID(Raw_Data!G2792,4,2)),VALUE(LEFT(Raw_Data!G2792,2)))</f>
        <v>46275</v>
      </c>
      <c r="H2792" s="13" t="str">
        <f t="shared" si="172"/>
        <v>Sep-2026</v>
      </c>
      <c r="I2792" s="13" t="str">
        <f t="shared" si="173"/>
        <v>Thu</v>
      </c>
      <c r="J2792" s="13" t="str">
        <f>Raw_Data!H2792</f>
        <v>Leave</v>
      </c>
      <c r="K2792" s="15" t="str">
        <f>IF(Raw_Data!I2792="","",TIMEVALUE(Raw_Data!I2792))</f>
        <v/>
      </c>
      <c r="L2792" s="15" t="str">
        <f>IF(Raw_Data!J2792="","",TIMEVALUE(Raw_Data!J2792))</f>
        <v/>
      </c>
      <c r="M2792" s="13">
        <f>Raw_Data!K2792</f>
        <v>0</v>
      </c>
      <c r="N2792" s="13">
        <f>Raw_Data!L2792</f>
        <v>0</v>
      </c>
      <c r="O2792" s="13">
        <f>Raw_Data!M2792</f>
        <v>0</v>
      </c>
      <c r="P2792" s="13">
        <f t="shared" si="174"/>
        <v>0</v>
      </c>
      <c r="Q2792" s="13">
        <f>Raw_Data!O2792</f>
        <v>0</v>
      </c>
      <c r="R2792" s="16">
        <f t="shared" si="175"/>
        <v>0</v>
      </c>
      <c r="S2792" s="16">
        <f>Raw_Data!Q2792</f>
        <v>0</v>
      </c>
      <c r="T2792" s="17">
        <f>Raw_Data!R2792</f>
        <v>0</v>
      </c>
      <c r="U2792" s="13" t="str">
        <f>Raw_Data!S2792</f>
        <v>Low</v>
      </c>
      <c r="V2792" s="13" t="str">
        <f>Raw_Data!T2792</f>
        <v>Closed</v>
      </c>
    </row>
    <row r="2793" spans="1:22" x14ac:dyDescent="0.3">
      <c r="A2793" s="13" t="str">
        <f>Raw_Data!A2793</f>
        <v>EMP012</v>
      </c>
      <c r="B2793" s="13" t="str">
        <f>Raw_Data!B2793</f>
        <v>Tanya Bose</v>
      </c>
      <c r="C2793" s="13" t="str">
        <f>Raw_Data!C2793</f>
        <v>HR</v>
      </c>
      <c r="D2793" s="13" t="str">
        <f>Raw_Data!D2793</f>
        <v>HR Executive</v>
      </c>
      <c r="E2793" s="13" t="str">
        <f>Raw_Data!E2793</f>
        <v>Kolkata</v>
      </c>
      <c r="F2793" s="13" t="str">
        <f>Raw_Data!F2793</f>
        <v>Ritu Ghosh</v>
      </c>
      <c r="G2793" s="14">
        <f>DATE(VALUE(RIGHT(Raw_Data!G2793,4)),VALUE(MID(Raw_Data!G2793,4,2)),VALUE(LEFT(Raw_Data!G2793,2)))</f>
        <v>46275</v>
      </c>
      <c r="H2793" s="13" t="str">
        <f t="shared" si="172"/>
        <v>Sep-2026</v>
      </c>
      <c r="I2793" s="13" t="str">
        <f t="shared" si="173"/>
        <v>Thu</v>
      </c>
      <c r="J2793" s="13" t="str">
        <f>Raw_Data!H2793</f>
        <v>Present</v>
      </c>
      <c r="K2793" s="15">
        <f>IF(Raw_Data!I2793="","",TIMEVALUE(Raw_Data!I2793))</f>
        <v>0.43055555555555558</v>
      </c>
      <c r="L2793" s="15">
        <f>IF(Raw_Data!J2793="","",TIMEVALUE(Raw_Data!J2793))</f>
        <v>0.78472222222222221</v>
      </c>
      <c r="M2793" s="13">
        <f>Raw_Data!K2793</f>
        <v>8.51</v>
      </c>
      <c r="N2793" s="13">
        <f>Raw_Data!L2793</f>
        <v>16</v>
      </c>
      <c r="O2793" s="13">
        <f>Raw_Data!M2793</f>
        <v>13</v>
      </c>
      <c r="P2793" s="13">
        <f t="shared" si="174"/>
        <v>3</v>
      </c>
      <c r="Q2793" s="13">
        <f>Raw_Data!O2793</f>
        <v>16</v>
      </c>
      <c r="R2793" s="16">
        <f t="shared" si="175"/>
        <v>81.25</v>
      </c>
      <c r="S2793" s="16">
        <f>Raw_Data!Q2793</f>
        <v>81.2</v>
      </c>
      <c r="T2793" s="17">
        <f>Raw_Data!R2793</f>
        <v>0.51</v>
      </c>
      <c r="U2793" s="13" t="str">
        <f>Raw_Data!S2793</f>
        <v>High</v>
      </c>
      <c r="V2793" s="13" t="str">
        <f>Raw_Data!T2793</f>
        <v>In Progress</v>
      </c>
    </row>
    <row r="2794" spans="1:22" x14ac:dyDescent="0.3">
      <c r="A2794" s="13" t="str">
        <f>Raw_Data!A2794</f>
        <v>EMP013</v>
      </c>
      <c r="B2794" s="13" t="str">
        <f>Raw_Data!B2794</f>
        <v>Aditya Jain</v>
      </c>
      <c r="C2794" s="13" t="str">
        <f>Raw_Data!C2794</f>
        <v>Customer Support</v>
      </c>
      <c r="D2794" s="13" t="str">
        <f>Raw_Data!D2794</f>
        <v>Support Executive</v>
      </c>
      <c r="E2794" s="13" t="str">
        <f>Raw_Data!E2794</f>
        <v>Kolkata</v>
      </c>
      <c r="F2794" s="13" t="str">
        <f>Raw_Data!F2794</f>
        <v>Ritu Ghosh</v>
      </c>
      <c r="G2794" s="14">
        <f>DATE(VALUE(RIGHT(Raw_Data!G2794,4)),VALUE(MID(Raw_Data!G2794,4,2)),VALUE(LEFT(Raw_Data!G2794,2)))</f>
        <v>46275</v>
      </c>
      <c r="H2794" s="13" t="str">
        <f t="shared" si="172"/>
        <v>Sep-2026</v>
      </c>
      <c r="I2794" s="13" t="str">
        <f t="shared" si="173"/>
        <v>Thu</v>
      </c>
      <c r="J2794" s="13" t="str">
        <f>Raw_Data!H2794</f>
        <v>Late</v>
      </c>
      <c r="K2794" s="15">
        <f>IF(Raw_Data!I2794="","",TIMEVALUE(Raw_Data!I2794))</f>
        <v>0.47291666666666665</v>
      </c>
      <c r="L2794" s="15">
        <f>IF(Raw_Data!J2794="","",TIMEVALUE(Raw_Data!J2794))</f>
        <v>0.82986111111111116</v>
      </c>
      <c r="M2794" s="13">
        <f>Raw_Data!K2794</f>
        <v>8.57</v>
      </c>
      <c r="N2794" s="13">
        <f>Raw_Data!L2794</f>
        <v>34</v>
      </c>
      <c r="O2794" s="13">
        <f>Raw_Data!M2794</f>
        <v>26</v>
      </c>
      <c r="P2794" s="13">
        <f t="shared" si="174"/>
        <v>8</v>
      </c>
      <c r="Q2794" s="13">
        <f>Raw_Data!O2794</f>
        <v>34</v>
      </c>
      <c r="R2794" s="16">
        <f t="shared" si="175"/>
        <v>76.470588235294116</v>
      </c>
      <c r="S2794" s="16">
        <f>Raw_Data!Q2794</f>
        <v>76.5</v>
      </c>
      <c r="T2794" s="17">
        <f>Raw_Data!R2794</f>
        <v>0.56999999999999995</v>
      </c>
      <c r="U2794" s="13" t="str">
        <f>Raw_Data!S2794</f>
        <v>Medium</v>
      </c>
      <c r="V2794" s="13" t="str">
        <f>Raw_Data!T2794</f>
        <v>Backlog</v>
      </c>
    </row>
    <row r="2795" spans="1:22" x14ac:dyDescent="0.3">
      <c r="A2795" s="13" t="str">
        <f>Raw_Data!A2795</f>
        <v>EMP014</v>
      </c>
      <c r="B2795" s="13" t="str">
        <f>Raw_Data!B2795</f>
        <v>Neha Agarwal</v>
      </c>
      <c r="C2795" s="13" t="str">
        <f>Raw_Data!C2795</f>
        <v>Customer Support</v>
      </c>
      <c r="D2795" s="13" t="str">
        <f>Raw_Data!D2795</f>
        <v>Support Executive</v>
      </c>
      <c r="E2795" s="13" t="str">
        <f>Raw_Data!E2795</f>
        <v>Kolkata</v>
      </c>
      <c r="F2795" s="13" t="str">
        <f>Raw_Data!F2795</f>
        <v>Ritu Ghosh</v>
      </c>
      <c r="G2795" s="14">
        <f>DATE(VALUE(RIGHT(Raw_Data!G2795,4)),VALUE(MID(Raw_Data!G2795,4,2)),VALUE(LEFT(Raw_Data!G2795,2)))</f>
        <v>46275</v>
      </c>
      <c r="H2795" s="13" t="str">
        <f t="shared" si="172"/>
        <v>Sep-2026</v>
      </c>
      <c r="I2795" s="13" t="str">
        <f t="shared" si="173"/>
        <v>Thu</v>
      </c>
      <c r="J2795" s="13" t="str">
        <f>Raw_Data!H2795</f>
        <v>Present</v>
      </c>
      <c r="K2795" s="15">
        <f>IF(Raw_Data!I2795="","",TIMEVALUE(Raw_Data!I2795))</f>
        <v>0.4236111111111111</v>
      </c>
      <c r="L2795" s="15">
        <f>IF(Raw_Data!J2795="","",TIMEVALUE(Raw_Data!J2795))</f>
        <v>0.75416666666666665</v>
      </c>
      <c r="M2795" s="13">
        <f>Raw_Data!K2795</f>
        <v>7.94</v>
      </c>
      <c r="N2795" s="13">
        <f>Raw_Data!L2795</f>
        <v>24</v>
      </c>
      <c r="O2795" s="13">
        <f>Raw_Data!M2795</f>
        <v>17</v>
      </c>
      <c r="P2795" s="13">
        <f t="shared" si="174"/>
        <v>7</v>
      </c>
      <c r="Q2795" s="13">
        <f>Raw_Data!O2795</f>
        <v>24</v>
      </c>
      <c r="R2795" s="16">
        <f t="shared" si="175"/>
        <v>70.833333333333343</v>
      </c>
      <c r="S2795" s="16">
        <f>Raw_Data!Q2795</f>
        <v>70.8</v>
      </c>
      <c r="T2795" s="17">
        <f>Raw_Data!R2795</f>
        <v>0</v>
      </c>
      <c r="U2795" s="13" t="str">
        <f>Raw_Data!S2795</f>
        <v>Medium</v>
      </c>
      <c r="V2795" s="13" t="str">
        <f>Raw_Data!T2795</f>
        <v>Pending</v>
      </c>
    </row>
    <row r="2796" spans="1:22" x14ac:dyDescent="0.3">
      <c r="A2796" s="13" t="str">
        <f>Raw_Data!A2796</f>
        <v>EMP015</v>
      </c>
      <c r="B2796" s="13" t="str">
        <f>Raw_Data!B2796</f>
        <v>Siddharth Roy</v>
      </c>
      <c r="C2796" s="13" t="str">
        <f>Raw_Data!C2796</f>
        <v>Customer Support</v>
      </c>
      <c r="D2796" s="13" t="str">
        <f>Raw_Data!D2796</f>
        <v>Senior Executive</v>
      </c>
      <c r="E2796" s="13" t="str">
        <f>Raw_Data!E2796</f>
        <v>Kolkata</v>
      </c>
      <c r="F2796" s="13" t="str">
        <f>Raw_Data!F2796</f>
        <v>Ritu Ghosh</v>
      </c>
      <c r="G2796" s="14">
        <f>DATE(VALUE(RIGHT(Raw_Data!G2796,4)),VALUE(MID(Raw_Data!G2796,4,2)),VALUE(LEFT(Raw_Data!G2796,2)))</f>
        <v>46275</v>
      </c>
      <c r="H2796" s="13" t="str">
        <f t="shared" si="172"/>
        <v>Sep-2026</v>
      </c>
      <c r="I2796" s="13" t="str">
        <f t="shared" si="173"/>
        <v>Thu</v>
      </c>
      <c r="J2796" s="13" t="str">
        <f>Raw_Data!H2796</f>
        <v>Present</v>
      </c>
      <c r="K2796" s="15">
        <f>IF(Raw_Data!I2796="","",TIMEVALUE(Raw_Data!I2796))</f>
        <v>0.37847222222222221</v>
      </c>
      <c r="L2796" s="15">
        <f>IF(Raw_Data!J2796="","",TIMEVALUE(Raw_Data!J2796))</f>
        <v>0.70138888888888884</v>
      </c>
      <c r="M2796" s="13">
        <f>Raw_Data!K2796</f>
        <v>7.76</v>
      </c>
      <c r="N2796" s="13">
        <f>Raw_Data!L2796</f>
        <v>29</v>
      </c>
      <c r="O2796" s="13">
        <f>Raw_Data!M2796</f>
        <v>26</v>
      </c>
      <c r="P2796" s="13">
        <f t="shared" si="174"/>
        <v>3</v>
      </c>
      <c r="Q2796" s="13">
        <f>Raw_Data!O2796</f>
        <v>29</v>
      </c>
      <c r="R2796" s="16">
        <f t="shared" si="175"/>
        <v>89.65517241379311</v>
      </c>
      <c r="S2796" s="16">
        <f>Raw_Data!Q2796</f>
        <v>89.7</v>
      </c>
      <c r="T2796" s="17">
        <f>Raw_Data!R2796</f>
        <v>0</v>
      </c>
      <c r="U2796" s="13" t="str">
        <f>Raw_Data!S2796</f>
        <v>Medium</v>
      </c>
      <c r="V2796" s="13" t="str">
        <f>Raw_Data!T2796</f>
        <v>In Progress</v>
      </c>
    </row>
    <row r="2797" spans="1:22" x14ac:dyDescent="0.3">
      <c r="A2797" s="13" t="str">
        <f>Raw_Data!A2797</f>
        <v>EMP016</v>
      </c>
      <c r="B2797" s="13" t="str">
        <f>Raw_Data!B2797</f>
        <v>Pooja Saha</v>
      </c>
      <c r="C2797" s="13" t="str">
        <f>Raw_Data!C2797</f>
        <v>Operations</v>
      </c>
      <c r="D2797" s="13" t="str">
        <f>Raw_Data!D2797</f>
        <v>Process Executive</v>
      </c>
      <c r="E2797" s="13" t="str">
        <f>Raw_Data!E2797</f>
        <v>Durgapur</v>
      </c>
      <c r="F2797" s="13" t="str">
        <f>Raw_Data!F2797</f>
        <v>Amit Roy</v>
      </c>
      <c r="G2797" s="14">
        <f>DATE(VALUE(RIGHT(Raw_Data!G2797,4)),VALUE(MID(Raw_Data!G2797,4,2)),VALUE(LEFT(Raw_Data!G2797,2)))</f>
        <v>46275</v>
      </c>
      <c r="H2797" s="13" t="str">
        <f t="shared" si="172"/>
        <v>Sep-2026</v>
      </c>
      <c r="I2797" s="13" t="str">
        <f t="shared" si="173"/>
        <v>Thu</v>
      </c>
      <c r="J2797" s="13" t="str">
        <f>Raw_Data!H2797</f>
        <v>Present</v>
      </c>
      <c r="K2797" s="15">
        <f>IF(Raw_Data!I2797="","",TIMEVALUE(Raw_Data!I2797))</f>
        <v>0.38541666666666669</v>
      </c>
      <c r="L2797" s="15">
        <f>IF(Raw_Data!J2797="","",TIMEVALUE(Raw_Data!J2797))</f>
        <v>0.76597222222222228</v>
      </c>
      <c r="M2797" s="13">
        <f>Raw_Data!K2797</f>
        <v>9.14</v>
      </c>
      <c r="N2797" s="13">
        <f>Raw_Data!L2797</f>
        <v>26</v>
      </c>
      <c r="O2797" s="13">
        <f>Raw_Data!M2797</f>
        <v>20</v>
      </c>
      <c r="P2797" s="13">
        <f t="shared" si="174"/>
        <v>6</v>
      </c>
      <c r="Q2797" s="13">
        <f>Raw_Data!O2797</f>
        <v>26</v>
      </c>
      <c r="R2797" s="16">
        <f t="shared" si="175"/>
        <v>76.923076923076934</v>
      </c>
      <c r="S2797" s="16">
        <f>Raw_Data!Q2797</f>
        <v>76.900000000000006</v>
      </c>
      <c r="T2797" s="17">
        <f>Raw_Data!R2797</f>
        <v>1.1399999999999999</v>
      </c>
      <c r="U2797" s="13" t="str">
        <f>Raw_Data!S2797</f>
        <v>Low</v>
      </c>
      <c r="V2797" s="13" t="str">
        <f>Raw_Data!T2797</f>
        <v>Pending</v>
      </c>
    </row>
    <row r="2798" spans="1:22" x14ac:dyDescent="0.3">
      <c r="A2798" s="13" t="str">
        <f>Raw_Data!A2798</f>
        <v>EMP017</v>
      </c>
      <c r="B2798" s="13" t="str">
        <f>Raw_Data!B2798</f>
        <v>Abhishek Paul</v>
      </c>
      <c r="C2798" s="13" t="str">
        <f>Raw_Data!C2798</f>
        <v>Operations</v>
      </c>
      <c r="D2798" s="13" t="str">
        <f>Raw_Data!D2798</f>
        <v>Process Executive</v>
      </c>
      <c r="E2798" s="13" t="str">
        <f>Raw_Data!E2798</f>
        <v>Durgapur</v>
      </c>
      <c r="F2798" s="13" t="str">
        <f>Raw_Data!F2798</f>
        <v>Amit Roy</v>
      </c>
      <c r="G2798" s="14">
        <f>DATE(VALUE(RIGHT(Raw_Data!G2798,4)),VALUE(MID(Raw_Data!G2798,4,2)),VALUE(LEFT(Raw_Data!G2798,2)))</f>
        <v>46275</v>
      </c>
      <c r="H2798" s="13" t="str">
        <f t="shared" si="172"/>
        <v>Sep-2026</v>
      </c>
      <c r="I2798" s="13" t="str">
        <f t="shared" si="173"/>
        <v>Thu</v>
      </c>
      <c r="J2798" s="13" t="str">
        <f>Raw_Data!H2798</f>
        <v>Present</v>
      </c>
      <c r="K2798" s="15">
        <f>IF(Raw_Data!I2798="","",TIMEVALUE(Raw_Data!I2798))</f>
        <v>0.38541666666666669</v>
      </c>
      <c r="L2798" s="15">
        <f>IF(Raw_Data!J2798="","",TIMEVALUE(Raw_Data!J2798))</f>
        <v>0.68611111111111112</v>
      </c>
      <c r="M2798" s="13">
        <f>Raw_Data!K2798</f>
        <v>7.22</v>
      </c>
      <c r="N2798" s="13">
        <f>Raw_Data!L2798</f>
        <v>26</v>
      </c>
      <c r="O2798" s="13">
        <f>Raw_Data!M2798</f>
        <v>26</v>
      </c>
      <c r="P2798" s="13">
        <f t="shared" si="174"/>
        <v>0</v>
      </c>
      <c r="Q2798" s="13">
        <f>Raw_Data!O2798</f>
        <v>26</v>
      </c>
      <c r="R2798" s="16">
        <f t="shared" si="175"/>
        <v>100</v>
      </c>
      <c r="S2798" s="16">
        <f>Raw_Data!Q2798</f>
        <v>100</v>
      </c>
      <c r="T2798" s="17">
        <f>Raw_Data!R2798</f>
        <v>0</v>
      </c>
      <c r="U2798" s="13" t="str">
        <f>Raw_Data!S2798</f>
        <v>Low</v>
      </c>
      <c r="V2798" s="13" t="str">
        <f>Raw_Data!T2798</f>
        <v>Closed</v>
      </c>
    </row>
    <row r="2799" spans="1:22" x14ac:dyDescent="0.3">
      <c r="A2799" s="13" t="str">
        <f>Raw_Data!A2799</f>
        <v>EMP018</v>
      </c>
      <c r="B2799" s="13" t="str">
        <f>Raw_Data!B2799</f>
        <v>Nandini Ghosh</v>
      </c>
      <c r="C2799" s="13" t="str">
        <f>Raw_Data!C2799</f>
        <v>Finance</v>
      </c>
      <c r="D2799" s="13" t="str">
        <f>Raw_Data!D2799</f>
        <v>Finance Executive</v>
      </c>
      <c r="E2799" s="13" t="str">
        <f>Raw_Data!E2799</f>
        <v>Durgapur</v>
      </c>
      <c r="F2799" s="13" t="str">
        <f>Raw_Data!F2799</f>
        <v>Neha Sen</v>
      </c>
      <c r="G2799" s="14">
        <f>DATE(VALUE(RIGHT(Raw_Data!G2799,4)),VALUE(MID(Raw_Data!G2799,4,2)),VALUE(LEFT(Raw_Data!G2799,2)))</f>
        <v>46275</v>
      </c>
      <c r="H2799" s="13" t="str">
        <f t="shared" si="172"/>
        <v>Sep-2026</v>
      </c>
      <c r="I2799" s="13" t="str">
        <f t="shared" si="173"/>
        <v>Thu</v>
      </c>
      <c r="J2799" s="13" t="str">
        <f>Raw_Data!H2799</f>
        <v>Present</v>
      </c>
      <c r="K2799" s="15">
        <f>IF(Raw_Data!I2799="","",TIMEVALUE(Raw_Data!I2799))</f>
        <v>0.38124999999999998</v>
      </c>
      <c r="L2799" s="15">
        <f>IF(Raw_Data!J2799="","",TIMEVALUE(Raw_Data!J2799))</f>
        <v>0.73541666666666672</v>
      </c>
      <c r="M2799" s="13">
        <f>Raw_Data!K2799</f>
        <v>8.51</v>
      </c>
      <c r="N2799" s="13">
        <f>Raw_Data!L2799</f>
        <v>16</v>
      </c>
      <c r="O2799" s="13">
        <f>Raw_Data!M2799</f>
        <v>15</v>
      </c>
      <c r="P2799" s="13">
        <f t="shared" si="174"/>
        <v>1</v>
      </c>
      <c r="Q2799" s="13">
        <f>Raw_Data!O2799</f>
        <v>16</v>
      </c>
      <c r="R2799" s="16">
        <f t="shared" si="175"/>
        <v>93.75</v>
      </c>
      <c r="S2799" s="16">
        <f>Raw_Data!Q2799</f>
        <v>93.8</v>
      </c>
      <c r="T2799" s="17">
        <f>Raw_Data!R2799</f>
        <v>0.51</v>
      </c>
      <c r="U2799" s="13" t="str">
        <f>Raw_Data!S2799</f>
        <v>Medium</v>
      </c>
      <c r="V2799" s="13" t="str">
        <f>Raw_Data!T2799</f>
        <v>In Progress</v>
      </c>
    </row>
    <row r="2800" spans="1:22" x14ac:dyDescent="0.3">
      <c r="A2800" s="13" t="str">
        <f>Raw_Data!A2800</f>
        <v>EMP019</v>
      </c>
      <c r="B2800" s="13" t="str">
        <f>Raw_Data!B2800</f>
        <v>Manish Kumar</v>
      </c>
      <c r="C2800" s="13" t="str">
        <f>Raw_Data!C2800</f>
        <v>Sales</v>
      </c>
      <c r="D2800" s="13" t="str">
        <f>Raw_Data!D2800</f>
        <v>Sales Executive</v>
      </c>
      <c r="E2800" s="13" t="str">
        <f>Raw_Data!E2800</f>
        <v>Durgapur</v>
      </c>
      <c r="F2800" s="13" t="str">
        <f>Raw_Data!F2800</f>
        <v>Sourav Das</v>
      </c>
      <c r="G2800" s="14">
        <f>DATE(VALUE(RIGHT(Raw_Data!G2800,4)),VALUE(MID(Raw_Data!G2800,4,2)),VALUE(LEFT(Raw_Data!G2800,2)))</f>
        <v>46275</v>
      </c>
      <c r="H2800" s="13" t="str">
        <f t="shared" si="172"/>
        <v>Sep-2026</v>
      </c>
      <c r="I2800" s="13" t="str">
        <f t="shared" si="173"/>
        <v>Thu</v>
      </c>
      <c r="J2800" s="13" t="str">
        <f>Raw_Data!H2800</f>
        <v>Present</v>
      </c>
      <c r="K2800" s="15">
        <f>IF(Raw_Data!I2800="","",TIMEVALUE(Raw_Data!I2800))</f>
        <v>0.42916666666666664</v>
      </c>
      <c r="L2800" s="15">
        <f>IF(Raw_Data!J2800="","",TIMEVALUE(Raw_Data!J2800))</f>
        <v>0.77361111111111114</v>
      </c>
      <c r="M2800" s="13">
        <f>Raw_Data!K2800</f>
        <v>8.2799999999999994</v>
      </c>
      <c r="N2800" s="13">
        <f>Raw_Data!L2800</f>
        <v>15</v>
      </c>
      <c r="O2800" s="13">
        <f>Raw_Data!M2800</f>
        <v>12</v>
      </c>
      <c r="P2800" s="13">
        <f t="shared" si="174"/>
        <v>3</v>
      </c>
      <c r="Q2800" s="13">
        <f>Raw_Data!O2800</f>
        <v>15</v>
      </c>
      <c r="R2800" s="16">
        <f t="shared" si="175"/>
        <v>80</v>
      </c>
      <c r="S2800" s="16">
        <f>Raw_Data!Q2800</f>
        <v>80</v>
      </c>
      <c r="T2800" s="17">
        <f>Raw_Data!R2800</f>
        <v>0.28000000000000003</v>
      </c>
      <c r="U2800" s="13" t="str">
        <f>Raw_Data!S2800</f>
        <v>Low</v>
      </c>
      <c r="V2800" s="13" t="str">
        <f>Raw_Data!T2800</f>
        <v>In Progress</v>
      </c>
    </row>
    <row r="2801" spans="1:22" x14ac:dyDescent="0.3">
      <c r="A2801" s="13" t="str">
        <f>Raw_Data!A2801</f>
        <v>EMP020</v>
      </c>
      <c r="B2801" s="13" t="str">
        <f>Raw_Data!B2801</f>
        <v>Riya Chatterjee</v>
      </c>
      <c r="C2801" s="13" t="str">
        <f>Raw_Data!C2801</f>
        <v>Customer Support</v>
      </c>
      <c r="D2801" s="13" t="str">
        <f>Raw_Data!D2801</f>
        <v>Support Executive</v>
      </c>
      <c r="E2801" s="13" t="str">
        <f>Raw_Data!E2801</f>
        <v>Durgapur</v>
      </c>
      <c r="F2801" s="13" t="str">
        <f>Raw_Data!F2801</f>
        <v>Ritu Ghosh</v>
      </c>
      <c r="G2801" s="14">
        <f>DATE(VALUE(RIGHT(Raw_Data!G2801,4)),VALUE(MID(Raw_Data!G2801,4,2)),VALUE(LEFT(Raw_Data!G2801,2)))</f>
        <v>46275</v>
      </c>
      <c r="H2801" s="13" t="str">
        <f t="shared" si="172"/>
        <v>Sep-2026</v>
      </c>
      <c r="I2801" s="13" t="str">
        <f t="shared" si="173"/>
        <v>Thu</v>
      </c>
      <c r="J2801" s="13" t="str">
        <f>Raw_Data!H2801</f>
        <v>Present</v>
      </c>
      <c r="K2801" s="15">
        <f>IF(Raw_Data!I2801="","",TIMEVALUE(Raw_Data!I2801))</f>
        <v>0.41736111111111113</v>
      </c>
      <c r="L2801" s="15">
        <f>IF(Raw_Data!J2801="","",TIMEVALUE(Raw_Data!J2801))</f>
        <v>0.74305555555555558</v>
      </c>
      <c r="M2801" s="13">
        <f>Raw_Data!K2801</f>
        <v>7.82</v>
      </c>
      <c r="N2801" s="13">
        <f>Raw_Data!L2801</f>
        <v>39</v>
      </c>
      <c r="O2801" s="13">
        <f>Raw_Data!M2801</f>
        <v>32</v>
      </c>
      <c r="P2801" s="13">
        <f t="shared" si="174"/>
        <v>7</v>
      </c>
      <c r="Q2801" s="13">
        <f>Raw_Data!O2801</f>
        <v>39</v>
      </c>
      <c r="R2801" s="16">
        <f t="shared" si="175"/>
        <v>82.051282051282044</v>
      </c>
      <c r="S2801" s="16">
        <f>Raw_Data!Q2801</f>
        <v>82.1</v>
      </c>
      <c r="T2801" s="17">
        <f>Raw_Data!R2801</f>
        <v>0</v>
      </c>
      <c r="U2801" s="13" t="str">
        <f>Raw_Data!S2801</f>
        <v>Low</v>
      </c>
      <c r="V2801" s="13" t="str">
        <f>Raw_Data!T2801</f>
        <v>Pending</v>
      </c>
    </row>
    <row r="2802" spans="1:22" x14ac:dyDescent="0.3">
      <c r="A2802" s="13" t="str">
        <f>Raw_Data!A2802</f>
        <v>EMP001</v>
      </c>
      <c r="B2802" s="13" t="str">
        <f>Raw_Data!B2802</f>
        <v>Aarav Sharma</v>
      </c>
      <c r="C2802" s="13" t="str">
        <f>Raw_Data!C2802</f>
        <v>Operations</v>
      </c>
      <c r="D2802" s="13" t="str">
        <f>Raw_Data!D2802</f>
        <v>MIS Executive</v>
      </c>
      <c r="E2802" s="13" t="str">
        <f>Raw_Data!E2802</f>
        <v>Kolkata</v>
      </c>
      <c r="F2802" s="13" t="str">
        <f>Raw_Data!F2802</f>
        <v>Amit Roy</v>
      </c>
      <c r="G2802" s="14">
        <f>DATE(VALUE(RIGHT(Raw_Data!G2802,4)),VALUE(MID(Raw_Data!G2802,4,2)),VALUE(LEFT(Raw_Data!G2802,2)))</f>
        <v>46276</v>
      </c>
      <c r="H2802" s="13" t="str">
        <f t="shared" si="172"/>
        <v>Sep-2026</v>
      </c>
      <c r="I2802" s="13" t="str">
        <f t="shared" si="173"/>
        <v>Fri</v>
      </c>
      <c r="J2802" s="13" t="str">
        <f>Raw_Data!H2802</f>
        <v>Present</v>
      </c>
      <c r="K2802" s="15">
        <f>IF(Raw_Data!I2802="","",TIMEVALUE(Raw_Data!I2802))</f>
        <v>0.37986111111111109</v>
      </c>
      <c r="L2802" s="15">
        <f>IF(Raw_Data!J2802="","",TIMEVALUE(Raw_Data!J2802))</f>
        <v>0.72638888888888886</v>
      </c>
      <c r="M2802" s="13">
        <f>Raw_Data!K2802</f>
        <v>8.33</v>
      </c>
      <c r="N2802" s="13">
        <f>Raw_Data!L2802</f>
        <v>31</v>
      </c>
      <c r="O2802" s="13">
        <f>Raw_Data!M2802</f>
        <v>31</v>
      </c>
      <c r="P2802" s="13">
        <f t="shared" si="174"/>
        <v>0</v>
      </c>
      <c r="Q2802" s="13">
        <f>Raw_Data!O2802</f>
        <v>31</v>
      </c>
      <c r="R2802" s="16">
        <f t="shared" si="175"/>
        <v>100</v>
      </c>
      <c r="S2802" s="16">
        <f>Raw_Data!Q2802</f>
        <v>100</v>
      </c>
      <c r="T2802" s="17">
        <f>Raw_Data!R2802</f>
        <v>0.33</v>
      </c>
      <c r="U2802" s="13" t="str">
        <f>Raw_Data!S2802</f>
        <v>Low</v>
      </c>
      <c r="V2802" s="13" t="str">
        <f>Raw_Data!T2802</f>
        <v>Closed</v>
      </c>
    </row>
    <row r="2803" spans="1:22" x14ac:dyDescent="0.3">
      <c r="A2803" s="13" t="str">
        <f>Raw_Data!A2803</f>
        <v>EMP002</v>
      </c>
      <c r="B2803" s="13" t="str">
        <f>Raw_Data!B2803</f>
        <v>Priya Singh</v>
      </c>
      <c r="C2803" s="13" t="str">
        <f>Raw_Data!C2803</f>
        <v>Operations</v>
      </c>
      <c r="D2803" s="13" t="str">
        <f>Raw_Data!D2803</f>
        <v>Process Executive</v>
      </c>
      <c r="E2803" s="13" t="str">
        <f>Raw_Data!E2803</f>
        <v>Kolkata</v>
      </c>
      <c r="F2803" s="13" t="str">
        <f>Raw_Data!F2803</f>
        <v>Amit Roy</v>
      </c>
      <c r="G2803" s="14">
        <f>DATE(VALUE(RIGHT(Raw_Data!G2803,4)),VALUE(MID(Raw_Data!G2803,4,2)),VALUE(LEFT(Raw_Data!G2803,2)))</f>
        <v>46276</v>
      </c>
      <c r="H2803" s="13" t="str">
        <f t="shared" si="172"/>
        <v>Sep-2026</v>
      </c>
      <c r="I2803" s="13" t="str">
        <f t="shared" si="173"/>
        <v>Fri</v>
      </c>
      <c r="J2803" s="13" t="str">
        <f>Raw_Data!H2803</f>
        <v>Present</v>
      </c>
      <c r="K2803" s="15">
        <f>IF(Raw_Data!I2803="","",TIMEVALUE(Raw_Data!I2803))</f>
        <v>0.38472222222222224</v>
      </c>
      <c r="L2803" s="15">
        <f>IF(Raw_Data!J2803="","",TIMEVALUE(Raw_Data!J2803))</f>
        <v>0.72847222222222219</v>
      </c>
      <c r="M2803" s="13">
        <f>Raw_Data!K2803</f>
        <v>8.26</v>
      </c>
      <c r="N2803" s="13">
        <f>Raw_Data!L2803</f>
        <v>25</v>
      </c>
      <c r="O2803" s="13">
        <f>Raw_Data!M2803</f>
        <v>18</v>
      </c>
      <c r="P2803" s="13">
        <f t="shared" si="174"/>
        <v>7</v>
      </c>
      <c r="Q2803" s="13">
        <f>Raw_Data!O2803</f>
        <v>25</v>
      </c>
      <c r="R2803" s="16">
        <f t="shared" si="175"/>
        <v>72</v>
      </c>
      <c r="S2803" s="16">
        <f>Raw_Data!Q2803</f>
        <v>72</v>
      </c>
      <c r="T2803" s="17">
        <f>Raw_Data!R2803</f>
        <v>0.26</v>
      </c>
      <c r="U2803" s="13" t="str">
        <f>Raw_Data!S2803</f>
        <v>Medium</v>
      </c>
      <c r="V2803" s="13" t="str">
        <f>Raw_Data!T2803</f>
        <v>Pending</v>
      </c>
    </row>
    <row r="2804" spans="1:22" x14ac:dyDescent="0.3">
      <c r="A2804" s="13" t="str">
        <f>Raw_Data!A2804</f>
        <v>EMP003</v>
      </c>
      <c r="B2804" s="13" t="str">
        <f>Raw_Data!B2804</f>
        <v>Rahul Verma</v>
      </c>
      <c r="C2804" s="13" t="str">
        <f>Raw_Data!C2804</f>
        <v>Operations</v>
      </c>
      <c r="D2804" s="13" t="str">
        <f>Raw_Data!D2804</f>
        <v>Process Executive</v>
      </c>
      <c r="E2804" s="13" t="str">
        <f>Raw_Data!E2804</f>
        <v>Kolkata</v>
      </c>
      <c r="F2804" s="13" t="str">
        <f>Raw_Data!F2804</f>
        <v>Amit Roy</v>
      </c>
      <c r="G2804" s="14">
        <f>DATE(VALUE(RIGHT(Raw_Data!G2804,4)),VALUE(MID(Raw_Data!G2804,4,2)),VALUE(LEFT(Raw_Data!G2804,2)))</f>
        <v>46276</v>
      </c>
      <c r="H2804" s="13" t="str">
        <f t="shared" si="172"/>
        <v>Sep-2026</v>
      </c>
      <c r="I2804" s="13" t="str">
        <f t="shared" si="173"/>
        <v>Fri</v>
      </c>
      <c r="J2804" s="13" t="str">
        <f>Raw_Data!H2804</f>
        <v>Present</v>
      </c>
      <c r="K2804" s="15">
        <f>IF(Raw_Data!I2804="","",TIMEVALUE(Raw_Data!I2804))</f>
        <v>0.38750000000000001</v>
      </c>
      <c r="L2804" s="15">
        <f>IF(Raw_Data!J2804="","",TIMEVALUE(Raw_Data!J2804))</f>
        <v>0.75694444444444442</v>
      </c>
      <c r="M2804" s="13">
        <f>Raw_Data!K2804</f>
        <v>8.8699999999999992</v>
      </c>
      <c r="N2804" s="13">
        <f>Raw_Data!L2804</f>
        <v>24</v>
      </c>
      <c r="O2804" s="13">
        <f>Raw_Data!M2804</f>
        <v>23</v>
      </c>
      <c r="P2804" s="13">
        <f t="shared" si="174"/>
        <v>1</v>
      </c>
      <c r="Q2804" s="13">
        <f>Raw_Data!O2804</f>
        <v>24</v>
      </c>
      <c r="R2804" s="16">
        <f t="shared" si="175"/>
        <v>95.833333333333343</v>
      </c>
      <c r="S2804" s="16">
        <f>Raw_Data!Q2804</f>
        <v>95.8</v>
      </c>
      <c r="T2804" s="17">
        <f>Raw_Data!R2804</f>
        <v>0.87</v>
      </c>
      <c r="U2804" s="13" t="str">
        <f>Raw_Data!S2804</f>
        <v>Medium</v>
      </c>
      <c r="V2804" s="13" t="str">
        <f>Raw_Data!T2804</f>
        <v>In Progress</v>
      </c>
    </row>
    <row r="2805" spans="1:22" x14ac:dyDescent="0.3">
      <c r="A2805" s="13" t="str">
        <f>Raw_Data!A2805</f>
        <v>EMP004</v>
      </c>
      <c r="B2805" s="13" t="str">
        <f>Raw_Data!B2805</f>
        <v>Sneha Das</v>
      </c>
      <c r="C2805" s="13" t="str">
        <f>Raw_Data!C2805</f>
        <v>Operations</v>
      </c>
      <c r="D2805" s="13" t="str">
        <f>Raw_Data!D2805</f>
        <v>Senior Executive</v>
      </c>
      <c r="E2805" s="13" t="str">
        <f>Raw_Data!E2805</f>
        <v>Kolkata</v>
      </c>
      <c r="F2805" s="13" t="str">
        <f>Raw_Data!F2805</f>
        <v>Amit Roy</v>
      </c>
      <c r="G2805" s="14">
        <f>DATE(VALUE(RIGHT(Raw_Data!G2805,4)),VALUE(MID(Raw_Data!G2805,4,2)),VALUE(LEFT(Raw_Data!G2805,2)))</f>
        <v>46276</v>
      </c>
      <c r="H2805" s="13" t="str">
        <f t="shared" si="172"/>
        <v>Sep-2026</v>
      </c>
      <c r="I2805" s="13" t="str">
        <f t="shared" si="173"/>
        <v>Fri</v>
      </c>
      <c r="J2805" s="13" t="str">
        <f>Raw_Data!H2805</f>
        <v>Present</v>
      </c>
      <c r="K2805" s="15">
        <f>IF(Raw_Data!I2805="","",TIMEVALUE(Raw_Data!I2805))</f>
        <v>0.38263888888888886</v>
      </c>
      <c r="L2805" s="15">
        <f>IF(Raw_Data!J2805="","",TIMEVALUE(Raw_Data!J2805))</f>
        <v>0.71736111111111112</v>
      </c>
      <c r="M2805" s="13">
        <f>Raw_Data!K2805</f>
        <v>8.0399999999999991</v>
      </c>
      <c r="N2805" s="13">
        <f>Raw_Data!L2805</f>
        <v>27</v>
      </c>
      <c r="O2805" s="13">
        <f>Raw_Data!M2805</f>
        <v>20</v>
      </c>
      <c r="P2805" s="13">
        <f t="shared" si="174"/>
        <v>7</v>
      </c>
      <c r="Q2805" s="13">
        <f>Raw_Data!O2805</f>
        <v>27</v>
      </c>
      <c r="R2805" s="16">
        <f t="shared" si="175"/>
        <v>74.074074074074076</v>
      </c>
      <c r="S2805" s="16">
        <f>Raw_Data!Q2805</f>
        <v>74.099999999999994</v>
      </c>
      <c r="T2805" s="17">
        <f>Raw_Data!R2805</f>
        <v>0.04</v>
      </c>
      <c r="U2805" s="13" t="str">
        <f>Raw_Data!S2805</f>
        <v>Low</v>
      </c>
      <c r="V2805" s="13" t="str">
        <f>Raw_Data!T2805</f>
        <v>Pending</v>
      </c>
    </row>
    <row r="2806" spans="1:22" x14ac:dyDescent="0.3">
      <c r="A2806" s="13" t="str">
        <f>Raw_Data!A2806</f>
        <v>EMP005</v>
      </c>
      <c r="B2806" s="13" t="str">
        <f>Raw_Data!B2806</f>
        <v>Vikram Patel</v>
      </c>
      <c r="C2806" s="13" t="str">
        <f>Raw_Data!C2806</f>
        <v>Operations</v>
      </c>
      <c r="D2806" s="13" t="str">
        <f>Raw_Data!D2806</f>
        <v>Process Executive</v>
      </c>
      <c r="E2806" s="13" t="str">
        <f>Raw_Data!E2806</f>
        <v>Kolkata</v>
      </c>
      <c r="F2806" s="13" t="str">
        <f>Raw_Data!F2806</f>
        <v>Amit Roy</v>
      </c>
      <c r="G2806" s="14">
        <f>DATE(VALUE(RIGHT(Raw_Data!G2806,4)),VALUE(MID(Raw_Data!G2806,4,2)),VALUE(LEFT(Raw_Data!G2806,2)))</f>
        <v>46276</v>
      </c>
      <c r="H2806" s="13" t="str">
        <f t="shared" si="172"/>
        <v>Sep-2026</v>
      </c>
      <c r="I2806" s="13" t="str">
        <f t="shared" si="173"/>
        <v>Fri</v>
      </c>
      <c r="J2806" s="13" t="str">
        <f>Raw_Data!H2806</f>
        <v>Present</v>
      </c>
      <c r="K2806" s="15">
        <f>IF(Raw_Data!I2806="","",TIMEVALUE(Raw_Data!I2806))</f>
        <v>0.3840277777777778</v>
      </c>
      <c r="L2806" s="15">
        <f>IF(Raw_Data!J2806="","",TIMEVALUE(Raw_Data!J2806))</f>
        <v>0.71388888888888891</v>
      </c>
      <c r="M2806" s="13">
        <f>Raw_Data!K2806</f>
        <v>7.92</v>
      </c>
      <c r="N2806" s="13">
        <f>Raw_Data!L2806</f>
        <v>33</v>
      </c>
      <c r="O2806" s="13">
        <f>Raw_Data!M2806</f>
        <v>30</v>
      </c>
      <c r="P2806" s="13">
        <f t="shared" si="174"/>
        <v>3</v>
      </c>
      <c r="Q2806" s="13">
        <f>Raw_Data!O2806</f>
        <v>33</v>
      </c>
      <c r="R2806" s="16">
        <f t="shared" si="175"/>
        <v>90.909090909090907</v>
      </c>
      <c r="S2806" s="16">
        <f>Raw_Data!Q2806</f>
        <v>90.9</v>
      </c>
      <c r="T2806" s="17">
        <f>Raw_Data!R2806</f>
        <v>0</v>
      </c>
      <c r="U2806" s="13" t="str">
        <f>Raw_Data!S2806</f>
        <v>High</v>
      </c>
      <c r="V2806" s="13" t="str">
        <f>Raw_Data!T2806</f>
        <v>In Progress</v>
      </c>
    </row>
    <row r="2807" spans="1:22" x14ac:dyDescent="0.3">
      <c r="A2807" s="13" t="str">
        <f>Raw_Data!A2807</f>
        <v>EMP006</v>
      </c>
      <c r="B2807" s="13" t="str">
        <f>Raw_Data!B2807</f>
        <v>Ananya Gupta</v>
      </c>
      <c r="C2807" s="13" t="str">
        <f>Raw_Data!C2807</f>
        <v>Finance</v>
      </c>
      <c r="D2807" s="13" t="str">
        <f>Raw_Data!D2807</f>
        <v>Finance Executive</v>
      </c>
      <c r="E2807" s="13" t="str">
        <f>Raw_Data!E2807</f>
        <v>Kolkata</v>
      </c>
      <c r="F2807" s="13" t="str">
        <f>Raw_Data!F2807</f>
        <v>Neha Sen</v>
      </c>
      <c r="G2807" s="14">
        <f>DATE(VALUE(RIGHT(Raw_Data!G2807,4)),VALUE(MID(Raw_Data!G2807,4,2)),VALUE(LEFT(Raw_Data!G2807,2)))</f>
        <v>46276</v>
      </c>
      <c r="H2807" s="13" t="str">
        <f t="shared" si="172"/>
        <v>Sep-2026</v>
      </c>
      <c r="I2807" s="13" t="str">
        <f t="shared" si="173"/>
        <v>Fri</v>
      </c>
      <c r="J2807" s="13" t="str">
        <f>Raw_Data!H2807</f>
        <v>Present</v>
      </c>
      <c r="K2807" s="15">
        <f>IF(Raw_Data!I2807="","",TIMEVALUE(Raw_Data!I2807))</f>
        <v>0.38819444444444445</v>
      </c>
      <c r="L2807" s="15">
        <f>IF(Raw_Data!J2807="","",TIMEVALUE(Raw_Data!J2807))</f>
        <v>0.7270833333333333</v>
      </c>
      <c r="M2807" s="13">
        <f>Raw_Data!K2807</f>
        <v>8.14</v>
      </c>
      <c r="N2807" s="13">
        <f>Raw_Data!L2807</f>
        <v>15</v>
      </c>
      <c r="O2807" s="13">
        <f>Raw_Data!M2807</f>
        <v>15</v>
      </c>
      <c r="P2807" s="13">
        <f t="shared" si="174"/>
        <v>0</v>
      </c>
      <c r="Q2807" s="13">
        <f>Raw_Data!O2807</f>
        <v>15</v>
      </c>
      <c r="R2807" s="16">
        <f t="shared" si="175"/>
        <v>100</v>
      </c>
      <c r="S2807" s="16">
        <f>Raw_Data!Q2807</f>
        <v>100</v>
      </c>
      <c r="T2807" s="17">
        <f>Raw_Data!R2807</f>
        <v>0.14000000000000001</v>
      </c>
      <c r="U2807" s="13" t="str">
        <f>Raw_Data!S2807</f>
        <v>Low</v>
      </c>
      <c r="V2807" s="13" t="str">
        <f>Raw_Data!T2807</f>
        <v>Closed</v>
      </c>
    </row>
    <row r="2808" spans="1:22" x14ac:dyDescent="0.3">
      <c r="A2808" s="13" t="str">
        <f>Raw_Data!A2808</f>
        <v>EMP007</v>
      </c>
      <c r="B2808" s="13" t="str">
        <f>Raw_Data!B2808</f>
        <v>Rohan Mehta</v>
      </c>
      <c r="C2808" s="13" t="str">
        <f>Raw_Data!C2808</f>
        <v>Finance</v>
      </c>
      <c r="D2808" s="13" t="str">
        <f>Raw_Data!D2808</f>
        <v>Accounts Executive</v>
      </c>
      <c r="E2808" s="13" t="str">
        <f>Raw_Data!E2808</f>
        <v>Kolkata</v>
      </c>
      <c r="F2808" s="13" t="str">
        <f>Raw_Data!F2808</f>
        <v>Neha Sen</v>
      </c>
      <c r="G2808" s="14">
        <f>DATE(VALUE(RIGHT(Raw_Data!G2808,4)),VALUE(MID(Raw_Data!G2808,4,2)),VALUE(LEFT(Raw_Data!G2808,2)))</f>
        <v>46276</v>
      </c>
      <c r="H2808" s="13" t="str">
        <f t="shared" si="172"/>
        <v>Sep-2026</v>
      </c>
      <c r="I2808" s="13" t="str">
        <f t="shared" si="173"/>
        <v>Fri</v>
      </c>
      <c r="J2808" s="13" t="str">
        <f>Raw_Data!H2808</f>
        <v>Present</v>
      </c>
      <c r="K2808" s="15">
        <f>IF(Raw_Data!I2808="","",TIMEVALUE(Raw_Data!I2808))</f>
        <v>0.42152777777777778</v>
      </c>
      <c r="L2808" s="15">
        <f>IF(Raw_Data!J2808="","",TIMEVALUE(Raw_Data!J2808))</f>
        <v>0.75138888888888888</v>
      </c>
      <c r="M2808" s="13">
        <f>Raw_Data!K2808</f>
        <v>7.92</v>
      </c>
      <c r="N2808" s="13">
        <f>Raw_Data!L2808</f>
        <v>14</v>
      </c>
      <c r="O2808" s="13">
        <f>Raw_Data!M2808</f>
        <v>14</v>
      </c>
      <c r="P2808" s="13">
        <f t="shared" si="174"/>
        <v>0</v>
      </c>
      <c r="Q2808" s="13">
        <f>Raw_Data!O2808</f>
        <v>14</v>
      </c>
      <c r="R2808" s="16">
        <f t="shared" si="175"/>
        <v>100</v>
      </c>
      <c r="S2808" s="16">
        <f>Raw_Data!Q2808</f>
        <v>100</v>
      </c>
      <c r="T2808" s="17">
        <f>Raw_Data!R2808</f>
        <v>0</v>
      </c>
      <c r="U2808" s="13" t="str">
        <f>Raw_Data!S2808</f>
        <v>Low</v>
      </c>
      <c r="V2808" s="13" t="str">
        <f>Raw_Data!T2808</f>
        <v>Closed</v>
      </c>
    </row>
    <row r="2809" spans="1:22" x14ac:dyDescent="0.3">
      <c r="A2809" s="13" t="str">
        <f>Raw_Data!A2809</f>
        <v>EMP008</v>
      </c>
      <c r="B2809" s="13" t="str">
        <f>Raw_Data!B2809</f>
        <v>Ishita Roy</v>
      </c>
      <c r="C2809" s="13" t="str">
        <f>Raw_Data!C2809</f>
        <v>Finance</v>
      </c>
      <c r="D2809" s="13" t="str">
        <f>Raw_Data!D2809</f>
        <v>Finance Executive</v>
      </c>
      <c r="E2809" s="13" t="str">
        <f>Raw_Data!E2809</f>
        <v>Kolkata</v>
      </c>
      <c r="F2809" s="13" t="str">
        <f>Raw_Data!F2809</f>
        <v>Neha Sen</v>
      </c>
      <c r="G2809" s="14">
        <f>DATE(VALUE(RIGHT(Raw_Data!G2809,4)),VALUE(MID(Raw_Data!G2809,4,2)),VALUE(LEFT(Raw_Data!G2809,2)))</f>
        <v>46276</v>
      </c>
      <c r="H2809" s="13" t="str">
        <f t="shared" si="172"/>
        <v>Sep-2026</v>
      </c>
      <c r="I2809" s="13" t="str">
        <f t="shared" si="173"/>
        <v>Fri</v>
      </c>
      <c r="J2809" s="13" t="str">
        <f>Raw_Data!H2809</f>
        <v>Late</v>
      </c>
      <c r="K2809" s="15">
        <f>IF(Raw_Data!I2809="","",TIMEVALUE(Raw_Data!I2809))</f>
        <v>0.46319444444444446</v>
      </c>
      <c r="L2809" s="15">
        <f>IF(Raw_Data!J2809="","",TIMEVALUE(Raw_Data!J2809))</f>
        <v>0.79374999999999996</v>
      </c>
      <c r="M2809" s="13">
        <f>Raw_Data!K2809</f>
        <v>7.94</v>
      </c>
      <c r="N2809" s="13">
        <f>Raw_Data!L2809</f>
        <v>19</v>
      </c>
      <c r="O2809" s="13">
        <f>Raw_Data!M2809</f>
        <v>15</v>
      </c>
      <c r="P2809" s="13">
        <f t="shared" si="174"/>
        <v>4</v>
      </c>
      <c r="Q2809" s="13">
        <f>Raw_Data!O2809</f>
        <v>19</v>
      </c>
      <c r="R2809" s="16">
        <f t="shared" si="175"/>
        <v>78.94736842105263</v>
      </c>
      <c r="S2809" s="16">
        <f>Raw_Data!Q2809</f>
        <v>78.900000000000006</v>
      </c>
      <c r="T2809" s="17">
        <f>Raw_Data!R2809</f>
        <v>0</v>
      </c>
      <c r="U2809" s="13" t="str">
        <f>Raw_Data!S2809</f>
        <v>Low</v>
      </c>
      <c r="V2809" s="13" t="str">
        <f>Raw_Data!T2809</f>
        <v>Pending</v>
      </c>
    </row>
    <row r="2810" spans="1:22" x14ac:dyDescent="0.3">
      <c r="A2810" s="13" t="str">
        <f>Raw_Data!A2810</f>
        <v>EMP009</v>
      </c>
      <c r="B2810" s="13" t="str">
        <f>Raw_Data!B2810</f>
        <v>Arjun Nair</v>
      </c>
      <c r="C2810" s="13" t="str">
        <f>Raw_Data!C2810</f>
        <v>Sales</v>
      </c>
      <c r="D2810" s="13" t="str">
        <f>Raw_Data!D2810</f>
        <v>Sales Executive</v>
      </c>
      <c r="E2810" s="13" t="str">
        <f>Raw_Data!E2810</f>
        <v>Kolkata</v>
      </c>
      <c r="F2810" s="13" t="str">
        <f>Raw_Data!F2810</f>
        <v>Sourav Das</v>
      </c>
      <c r="G2810" s="14">
        <f>DATE(VALUE(RIGHT(Raw_Data!G2810,4)),VALUE(MID(Raw_Data!G2810,4,2)),VALUE(LEFT(Raw_Data!G2810,2)))</f>
        <v>46276</v>
      </c>
      <c r="H2810" s="13" t="str">
        <f t="shared" si="172"/>
        <v>Sep-2026</v>
      </c>
      <c r="I2810" s="13" t="str">
        <f t="shared" si="173"/>
        <v>Fri</v>
      </c>
      <c r="J2810" s="13" t="str">
        <f>Raw_Data!H2810</f>
        <v>Present</v>
      </c>
      <c r="K2810" s="15">
        <f>IF(Raw_Data!I2810="","",TIMEVALUE(Raw_Data!I2810))</f>
        <v>0.38333333333333336</v>
      </c>
      <c r="L2810" s="15">
        <f>IF(Raw_Data!J2810="","",TIMEVALUE(Raw_Data!J2810))</f>
        <v>0.74027777777777781</v>
      </c>
      <c r="M2810" s="13">
        <f>Raw_Data!K2810</f>
        <v>8.57</v>
      </c>
      <c r="N2810" s="13">
        <f>Raw_Data!L2810</f>
        <v>17</v>
      </c>
      <c r="O2810" s="13">
        <f>Raw_Data!M2810</f>
        <v>15</v>
      </c>
      <c r="P2810" s="13">
        <f t="shared" si="174"/>
        <v>2</v>
      </c>
      <c r="Q2810" s="13">
        <f>Raw_Data!O2810</f>
        <v>17</v>
      </c>
      <c r="R2810" s="16">
        <f t="shared" si="175"/>
        <v>88.235294117647058</v>
      </c>
      <c r="S2810" s="16">
        <f>Raw_Data!Q2810</f>
        <v>88.2</v>
      </c>
      <c r="T2810" s="17">
        <f>Raw_Data!R2810</f>
        <v>0.56999999999999995</v>
      </c>
      <c r="U2810" s="13" t="str">
        <f>Raw_Data!S2810</f>
        <v>High</v>
      </c>
      <c r="V2810" s="13" t="str">
        <f>Raw_Data!T2810</f>
        <v>In Progress</v>
      </c>
    </row>
    <row r="2811" spans="1:22" x14ac:dyDescent="0.3">
      <c r="A2811" s="13" t="str">
        <f>Raw_Data!A2811</f>
        <v>EMP010</v>
      </c>
      <c r="B2811" s="13" t="str">
        <f>Raw_Data!B2811</f>
        <v>Meera Kapoor</v>
      </c>
      <c r="C2811" s="13" t="str">
        <f>Raw_Data!C2811</f>
        <v>Sales</v>
      </c>
      <c r="D2811" s="13" t="str">
        <f>Raw_Data!D2811</f>
        <v>Sales Executive</v>
      </c>
      <c r="E2811" s="13" t="str">
        <f>Raw_Data!E2811</f>
        <v>Kolkata</v>
      </c>
      <c r="F2811" s="13" t="str">
        <f>Raw_Data!F2811</f>
        <v>Sourav Das</v>
      </c>
      <c r="G2811" s="14">
        <f>DATE(VALUE(RIGHT(Raw_Data!G2811,4)),VALUE(MID(Raw_Data!G2811,4,2)),VALUE(LEFT(Raw_Data!G2811,2)))</f>
        <v>46276</v>
      </c>
      <c r="H2811" s="13" t="str">
        <f t="shared" si="172"/>
        <v>Sep-2026</v>
      </c>
      <c r="I2811" s="13" t="str">
        <f t="shared" si="173"/>
        <v>Fri</v>
      </c>
      <c r="J2811" s="13" t="str">
        <f>Raw_Data!H2811</f>
        <v>Late</v>
      </c>
      <c r="K2811" s="15">
        <f>IF(Raw_Data!I2811="","",TIMEVALUE(Raw_Data!I2811))</f>
        <v>0.42222222222222222</v>
      </c>
      <c r="L2811" s="15">
        <f>IF(Raw_Data!J2811="","",TIMEVALUE(Raw_Data!J2811))</f>
        <v>0.77986111111111112</v>
      </c>
      <c r="M2811" s="13">
        <f>Raw_Data!K2811</f>
        <v>8.59</v>
      </c>
      <c r="N2811" s="13">
        <f>Raw_Data!L2811</f>
        <v>17</v>
      </c>
      <c r="O2811" s="13">
        <f>Raw_Data!M2811</f>
        <v>13</v>
      </c>
      <c r="P2811" s="13">
        <f t="shared" si="174"/>
        <v>4</v>
      </c>
      <c r="Q2811" s="13">
        <f>Raw_Data!O2811</f>
        <v>17</v>
      </c>
      <c r="R2811" s="16">
        <f t="shared" si="175"/>
        <v>76.470588235294116</v>
      </c>
      <c r="S2811" s="16">
        <f>Raw_Data!Q2811</f>
        <v>76.5</v>
      </c>
      <c r="T2811" s="17">
        <f>Raw_Data!R2811</f>
        <v>0.59</v>
      </c>
      <c r="U2811" s="13" t="str">
        <f>Raw_Data!S2811</f>
        <v>Medium</v>
      </c>
      <c r="V2811" s="13" t="str">
        <f>Raw_Data!T2811</f>
        <v>Pending</v>
      </c>
    </row>
    <row r="2812" spans="1:22" x14ac:dyDescent="0.3">
      <c r="A2812" s="13" t="str">
        <f>Raw_Data!A2812</f>
        <v>EMP011</v>
      </c>
      <c r="B2812" s="13" t="str">
        <f>Raw_Data!B2812</f>
        <v>Karan Malhotra</v>
      </c>
      <c r="C2812" s="13" t="str">
        <f>Raw_Data!C2812</f>
        <v>Sales</v>
      </c>
      <c r="D2812" s="13" t="str">
        <f>Raw_Data!D2812</f>
        <v>Senior Executive</v>
      </c>
      <c r="E2812" s="13" t="str">
        <f>Raw_Data!E2812</f>
        <v>Kolkata</v>
      </c>
      <c r="F2812" s="13" t="str">
        <f>Raw_Data!F2812</f>
        <v>Sourav Das</v>
      </c>
      <c r="G2812" s="14">
        <f>DATE(VALUE(RIGHT(Raw_Data!G2812,4)),VALUE(MID(Raw_Data!G2812,4,2)),VALUE(LEFT(Raw_Data!G2812,2)))</f>
        <v>46276</v>
      </c>
      <c r="H2812" s="13" t="str">
        <f t="shared" si="172"/>
        <v>Sep-2026</v>
      </c>
      <c r="I2812" s="13" t="str">
        <f t="shared" si="173"/>
        <v>Fri</v>
      </c>
      <c r="J2812" s="13" t="str">
        <f>Raw_Data!H2812</f>
        <v>Present</v>
      </c>
      <c r="K2812" s="15">
        <f>IF(Raw_Data!I2812="","",TIMEVALUE(Raw_Data!I2812))</f>
        <v>0.42222222222222222</v>
      </c>
      <c r="L2812" s="15">
        <f>IF(Raw_Data!J2812="","",TIMEVALUE(Raw_Data!J2812))</f>
        <v>0.72361111111111109</v>
      </c>
      <c r="M2812" s="13">
        <f>Raw_Data!K2812</f>
        <v>7.24</v>
      </c>
      <c r="N2812" s="13">
        <f>Raw_Data!L2812</f>
        <v>20</v>
      </c>
      <c r="O2812" s="13">
        <f>Raw_Data!M2812</f>
        <v>19</v>
      </c>
      <c r="P2812" s="13">
        <f t="shared" si="174"/>
        <v>1</v>
      </c>
      <c r="Q2812" s="13">
        <f>Raw_Data!O2812</f>
        <v>20</v>
      </c>
      <c r="R2812" s="16">
        <f t="shared" si="175"/>
        <v>95</v>
      </c>
      <c r="S2812" s="16">
        <f>Raw_Data!Q2812</f>
        <v>95</v>
      </c>
      <c r="T2812" s="17">
        <f>Raw_Data!R2812</f>
        <v>0</v>
      </c>
      <c r="U2812" s="13" t="str">
        <f>Raw_Data!S2812</f>
        <v>Low</v>
      </c>
      <c r="V2812" s="13" t="str">
        <f>Raw_Data!T2812</f>
        <v>In Progress</v>
      </c>
    </row>
    <row r="2813" spans="1:22" x14ac:dyDescent="0.3">
      <c r="A2813" s="13" t="str">
        <f>Raw_Data!A2813</f>
        <v>EMP012</v>
      </c>
      <c r="B2813" s="13" t="str">
        <f>Raw_Data!B2813</f>
        <v>Tanya Bose</v>
      </c>
      <c r="C2813" s="13" t="str">
        <f>Raw_Data!C2813</f>
        <v>HR</v>
      </c>
      <c r="D2813" s="13" t="str">
        <f>Raw_Data!D2813</f>
        <v>HR Executive</v>
      </c>
      <c r="E2813" s="13" t="str">
        <f>Raw_Data!E2813</f>
        <v>Kolkata</v>
      </c>
      <c r="F2813" s="13" t="str">
        <f>Raw_Data!F2813</f>
        <v>Ritu Ghosh</v>
      </c>
      <c r="G2813" s="14">
        <f>DATE(VALUE(RIGHT(Raw_Data!G2813,4)),VALUE(MID(Raw_Data!G2813,4,2)),VALUE(LEFT(Raw_Data!G2813,2)))</f>
        <v>46276</v>
      </c>
      <c r="H2813" s="13" t="str">
        <f t="shared" si="172"/>
        <v>Sep-2026</v>
      </c>
      <c r="I2813" s="13" t="str">
        <f t="shared" si="173"/>
        <v>Fri</v>
      </c>
      <c r="J2813" s="13" t="str">
        <f>Raw_Data!H2813</f>
        <v>Present</v>
      </c>
      <c r="K2813" s="15">
        <f>IF(Raw_Data!I2813="","",TIMEVALUE(Raw_Data!I2813))</f>
        <v>0.38611111111111113</v>
      </c>
      <c r="L2813" s="15">
        <f>IF(Raw_Data!J2813="","",TIMEVALUE(Raw_Data!J2813))</f>
        <v>0.72777777777777775</v>
      </c>
      <c r="M2813" s="13">
        <f>Raw_Data!K2813</f>
        <v>8.2100000000000009</v>
      </c>
      <c r="N2813" s="13">
        <f>Raw_Data!L2813</f>
        <v>5</v>
      </c>
      <c r="O2813" s="13">
        <f>Raw_Data!M2813</f>
        <v>4</v>
      </c>
      <c r="P2813" s="13">
        <f t="shared" si="174"/>
        <v>1</v>
      </c>
      <c r="Q2813" s="13">
        <f>Raw_Data!O2813</f>
        <v>5</v>
      </c>
      <c r="R2813" s="16">
        <f t="shared" si="175"/>
        <v>80</v>
      </c>
      <c r="S2813" s="16">
        <f>Raw_Data!Q2813</f>
        <v>80</v>
      </c>
      <c r="T2813" s="17">
        <f>Raw_Data!R2813</f>
        <v>0.21</v>
      </c>
      <c r="U2813" s="13" t="str">
        <f>Raw_Data!S2813</f>
        <v>Medium</v>
      </c>
      <c r="V2813" s="13" t="str">
        <f>Raw_Data!T2813</f>
        <v>In Progress</v>
      </c>
    </row>
    <row r="2814" spans="1:22" x14ac:dyDescent="0.3">
      <c r="A2814" s="13" t="str">
        <f>Raw_Data!A2814</f>
        <v>EMP013</v>
      </c>
      <c r="B2814" s="13" t="str">
        <f>Raw_Data!B2814</f>
        <v>Aditya Jain</v>
      </c>
      <c r="C2814" s="13" t="str">
        <f>Raw_Data!C2814</f>
        <v>Customer Support</v>
      </c>
      <c r="D2814" s="13" t="str">
        <f>Raw_Data!D2814</f>
        <v>Support Executive</v>
      </c>
      <c r="E2814" s="13" t="str">
        <f>Raw_Data!E2814</f>
        <v>Kolkata</v>
      </c>
      <c r="F2814" s="13" t="str">
        <f>Raw_Data!F2814</f>
        <v>Ritu Ghosh</v>
      </c>
      <c r="G2814" s="14">
        <f>DATE(VALUE(RIGHT(Raw_Data!G2814,4)),VALUE(MID(Raw_Data!G2814,4,2)),VALUE(LEFT(Raw_Data!G2814,2)))</f>
        <v>46276</v>
      </c>
      <c r="H2814" s="13" t="str">
        <f t="shared" si="172"/>
        <v>Sep-2026</v>
      </c>
      <c r="I2814" s="13" t="str">
        <f t="shared" si="173"/>
        <v>Fri</v>
      </c>
      <c r="J2814" s="13" t="str">
        <f>Raw_Data!H2814</f>
        <v>Late</v>
      </c>
      <c r="K2814" s="15">
        <f>IF(Raw_Data!I2814="","",TIMEVALUE(Raw_Data!I2814))</f>
        <v>0.47291666666666665</v>
      </c>
      <c r="L2814" s="15">
        <f>IF(Raw_Data!J2814="","",TIMEVALUE(Raw_Data!J2814))</f>
        <v>0.85416666666666663</v>
      </c>
      <c r="M2814" s="13">
        <f>Raw_Data!K2814</f>
        <v>9.16</v>
      </c>
      <c r="N2814" s="13">
        <f>Raw_Data!L2814</f>
        <v>21</v>
      </c>
      <c r="O2814" s="13">
        <f>Raw_Data!M2814</f>
        <v>19</v>
      </c>
      <c r="P2814" s="13">
        <f t="shared" si="174"/>
        <v>2</v>
      </c>
      <c r="Q2814" s="13">
        <f>Raw_Data!O2814</f>
        <v>21</v>
      </c>
      <c r="R2814" s="16">
        <f t="shared" si="175"/>
        <v>90.476190476190482</v>
      </c>
      <c r="S2814" s="16">
        <f>Raw_Data!Q2814</f>
        <v>90.5</v>
      </c>
      <c r="T2814" s="17">
        <f>Raw_Data!R2814</f>
        <v>1.1599999999999999</v>
      </c>
      <c r="U2814" s="13" t="str">
        <f>Raw_Data!S2814</f>
        <v>High</v>
      </c>
      <c r="V2814" s="13" t="str">
        <f>Raw_Data!T2814</f>
        <v>In Progress</v>
      </c>
    </row>
    <row r="2815" spans="1:22" x14ac:dyDescent="0.3">
      <c r="A2815" s="13" t="str">
        <f>Raw_Data!A2815</f>
        <v>EMP014</v>
      </c>
      <c r="B2815" s="13" t="str">
        <f>Raw_Data!B2815</f>
        <v>Neha Agarwal</v>
      </c>
      <c r="C2815" s="13" t="str">
        <f>Raw_Data!C2815</f>
        <v>Customer Support</v>
      </c>
      <c r="D2815" s="13" t="str">
        <f>Raw_Data!D2815</f>
        <v>Support Executive</v>
      </c>
      <c r="E2815" s="13" t="str">
        <f>Raw_Data!E2815</f>
        <v>Kolkata</v>
      </c>
      <c r="F2815" s="13" t="str">
        <f>Raw_Data!F2815</f>
        <v>Ritu Ghosh</v>
      </c>
      <c r="G2815" s="14">
        <f>DATE(VALUE(RIGHT(Raw_Data!G2815,4)),VALUE(MID(Raw_Data!G2815,4,2)),VALUE(LEFT(Raw_Data!G2815,2)))</f>
        <v>46276</v>
      </c>
      <c r="H2815" s="13" t="str">
        <f t="shared" si="172"/>
        <v>Sep-2026</v>
      </c>
      <c r="I2815" s="13" t="str">
        <f t="shared" si="173"/>
        <v>Fri</v>
      </c>
      <c r="J2815" s="13" t="str">
        <f>Raw_Data!H2815</f>
        <v>Present</v>
      </c>
      <c r="K2815" s="15">
        <f>IF(Raw_Data!I2815="","",TIMEVALUE(Raw_Data!I2815))</f>
        <v>0.37708333333333333</v>
      </c>
      <c r="L2815" s="15">
        <f>IF(Raw_Data!J2815="","",TIMEVALUE(Raw_Data!J2815))</f>
        <v>0.77361111111111114</v>
      </c>
      <c r="M2815" s="13">
        <f>Raw_Data!K2815</f>
        <v>9.52</v>
      </c>
      <c r="N2815" s="13">
        <f>Raw_Data!L2815</f>
        <v>19</v>
      </c>
      <c r="O2815" s="13">
        <f>Raw_Data!M2815</f>
        <v>19</v>
      </c>
      <c r="P2815" s="13">
        <f t="shared" si="174"/>
        <v>0</v>
      </c>
      <c r="Q2815" s="13">
        <f>Raw_Data!O2815</f>
        <v>19</v>
      </c>
      <c r="R2815" s="16">
        <f t="shared" si="175"/>
        <v>100</v>
      </c>
      <c r="S2815" s="16">
        <f>Raw_Data!Q2815</f>
        <v>100</v>
      </c>
      <c r="T2815" s="17">
        <f>Raw_Data!R2815</f>
        <v>1.52</v>
      </c>
      <c r="U2815" s="13" t="str">
        <f>Raw_Data!S2815</f>
        <v>Low</v>
      </c>
      <c r="V2815" s="13" t="str">
        <f>Raw_Data!T2815</f>
        <v>Closed</v>
      </c>
    </row>
    <row r="2816" spans="1:22" x14ac:dyDescent="0.3">
      <c r="A2816" s="13" t="str">
        <f>Raw_Data!A2816</f>
        <v>EMP015</v>
      </c>
      <c r="B2816" s="13" t="str">
        <f>Raw_Data!B2816</f>
        <v>Siddharth Roy</v>
      </c>
      <c r="C2816" s="13" t="str">
        <f>Raw_Data!C2816</f>
        <v>Customer Support</v>
      </c>
      <c r="D2816" s="13" t="str">
        <f>Raw_Data!D2816</f>
        <v>Senior Executive</v>
      </c>
      <c r="E2816" s="13" t="str">
        <f>Raw_Data!E2816</f>
        <v>Kolkata</v>
      </c>
      <c r="F2816" s="13" t="str">
        <f>Raw_Data!F2816</f>
        <v>Ritu Ghosh</v>
      </c>
      <c r="G2816" s="14">
        <f>DATE(VALUE(RIGHT(Raw_Data!G2816,4)),VALUE(MID(Raw_Data!G2816,4,2)),VALUE(LEFT(Raw_Data!G2816,2)))</f>
        <v>46276</v>
      </c>
      <c r="H2816" s="13" t="str">
        <f t="shared" si="172"/>
        <v>Sep-2026</v>
      </c>
      <c r="I2816" s="13" t="str">
        <f t="shared" si="173"/>
        <v>Fri</v>
      </c>
      <c r="J2816" s="13" t="str">
        <f>Raw_Data!H2816</f>
        <v>Present</v>
      </c>
      <c r="K2816" s="15">
        <f>IF(Raw_Data!I2816="","",TIMEVALUE(Raw_Data!I2816))</f>
        <v>0.41944444444444445</v>
      </c>
      <c r="L2816" s="15">
        <f>IF(Raw_Data!J2816="","",TIMEVALUE(Raw_Data!J2816))</f>
        <v>0.72569444444444442</v>
      </c>
      <c r="M2816" s="13">
        <f>Raw_Data!K2816</f>
        <v>7.35</v>
      </c>
      <c r="N2816" s="13">
        <f>Raw_Data!L2816</f>
        <v>32</v>
      </c>
      <c r="O2816" s="13">
        <f>Raw_Data!M2816</f>
        <v>31</v>
      </c>
      <c r="P2816" s="13">
        <f t="shared" si="174"/>
        <v>1</v>
      </c>
      <c r="Q2816" s="13">
        <f>Raw_Data!O2816</f>
        <v>32</v>
      </c>
      <c r="R2816" s="16">
        <f t="shared" si="175"/>
        <v>96.875</v>
      </c>
      <c r="S2816" s="16">
        <f>Raw_Data!Q2816</f>
        <v>96.9</v>
      </c>
      <c r="T2816" s="17">
        <f>Raw_Data!R2816</f>
        <v>0</v>
      </c>
      <c r="U2816" s="13" t="str">
        <f>Raw_Data!S2816</f>
        <v>Medium</v>
      </c>
      <c r="V2816" s="13" t="str">
        <f>Raw_Data!T2816</f>
        <v>In Progress</v>
      </c>
    </row>
    <row r="2817" spans="1:22" x14ac:dyDescent="0.3">
      <c r="A2817" s="13" t="str">
        <f>Raw_Data!A2817</f>
        <v>EMP016</v>
      </c>
      <c r="B2817" s="13" t="str">
        <f>Raw_Data!B2817</f>
        <v>Pooja Saha</v>
      </c>
      <c r="C2817" s="13" t="str">
        <f>Raw_Data!C2817</f>
        <v>Operations</v>
      </c>
      <c r="D2817" s="13" t="str">
        <f>Raw_Data!D2817</f>
        <v>Process Executive</v>
      </c>
      <c r="E2817" s="13" t="str">
        <f>Raw_Data!E2817</f>
        <v>Durgapur</v>
      </c>
      <c r="F2817" s="13" t="str">
        <f>Raw_Data!F2817</f>
        <v>Amit Roy</v>
      </c>
      <c r="G2817" s="14">
        <f>DATE(VALUE(RIGHT(Raw_Data!G2817,4)),VALUE(MID(Raw_Data!G2817,4,2)),VALUE(LEFT(Raw_Data!G2817,2)))</f>
        <v>46276</v>
      </c>
      <c r="H2817" s="13" t="str">
        <f t="shared" si="172"/>
        <v>Sep-2026</v>
      </c>
      <c r="I2817" s="13" t="str">
        <f t="shared" si="173"/>
        <v>Fri</v>
      </c>
      <c r="J2817" s="13" t="str">
        <f>Raw_Data!H2817</f>
        <v>Present</v>
      </c>
      <c r="K2817" s="15">
        <f>IF(Raw_Data!I2817="","",TIMEVALUE(Raw_Data!I2817))</f>
        <v>0.37916666666666665</v>
      </c>
      <c r="L2817" s="15">
        <f>IF(Raw_Data!J2817="","",TIMEVALUE(Raw_Data!J2817))</f>
        <v>0.70763888888888893</v>
      </c>
      <c r="M2817" s="13">
        <f>Raw_Data!K2817</f>
        <v>7.89</v>
      </c>
      <c r="N2817" s="13">
        <f>Raw_Data!L2817</f>
        <v>32</v>
      </c>
      <c r="O2817" s="13">
        <f>Raw_Data!M2817</f>
        <v>31</v>
      </c>
      <c r="P2817" s="13">
        <f t="shared" si="174"/>
        <v>1</v>
      </c>
      <c r="Q2817" s="13">
        <f>Raw_Data!O2817</f>
        <v>32</v>
      </c>
      <c r="R2817" s="16">
        <f t="shared" si="175"/>
        <v>96.875</v>
      </c>
      <c r="S2817" s="16">
        <f>Raw_Data!Q2817</f>
        <v>96.9</v>
      </c>
      <c r="T2817" s="17">
        <f>Raw_Data!R2817</f>
        <v>0</v>
      </c>
      <c r="U2817" s="13" t="str">
        <f>Raw_Data!S2817</f>
        <v>Medium</v>
      </c>
      <c r="V2817" s="13" t="str">
        <f>Raw_Data!T2817</f>
        <v>In Progress</v>
      </c>
    </row>
    <row r="2818" spans="1:22" x14ac:dyDescent="0.3">
      <c r="A2818" s="13" t="str">
        <f>Raw_Data!A2818</f>
        <v>EMP017</v>
      </c>
      <c r="B2818" s="13" t="str">
        <f>Raw_Data!B2818</f>
        <v>Abhishek Paul</v>
      </c>
      <c r="C2818" s="13" t="str">
        <f>Raw_Data!C2818</f>
        <v>Operations</v>
      </c>
      <c r="D2818" s="13" t="str">
        <f>Raw_Data!D2818</f>
        <v>Process Executive</v>
      </c>
      <c r="E2818" s="13" t="str">
        <f>Raw_Data!E2818</f>
        <v>Durgapur</v>
      </c>
      <c r="F2818" s="13" t="str">
        <f>Raw_Data!F2818</f>
        <v>Amit Roy</v>
      </c>
      <c r="G2818" s="14">
        <f>DATE(VALUE(RIGHT(Raw_Data!G2818,4)),VALUE(MID(Raw_Data!G2818,4,2)),VALUE(LEFT(Raw_Data!G2818,2)))</f>
        <v>46276</v>
      </c>
      <c r="H2818" s="13" t="str">
        <f t="shared" ref="H2818:H2881" si="176">TEXT(G2818,"mmm-yyyy")</f>
        <v>Sep-2026</v>
      </c>
      <c r="I2818" s="13" t="str">
        <f t="shared" ref="I2818:I2881" si="177">TEXT(G2818,"ddd")</f>
        <v>Fri</v>
      </c>
      <c r="J2818" s="13" t="str">
        <f>Raw_Data!H2818</f>
        <v>Present</v>
      </c>
      <c r="K2818" s="15">
        <f>IF(Raw_Data!I2818="","",TIMEVALUE(Raw_Data!I2818))</f>
        <v>0.37777777777777777</v>
      </c>
      <c r="L2818" s="15">
        <f>IF(Raw_Data!J2818="","",TIMEVALUE(Raw_Data!J2818))</f>
        <v>0.68125000000000002</v>
      </c>
      <c r="M2818" s="13">
        <f>Raw_Data!K2818</f>
        <v>7.29</v>
      </c>
      <c r="N2818" s="13">
        <f>Raw_Data!L2818</f>
        <v>28</v>
      </c>
      <c r="O2818" s="13">
        <f>Raw_Data!M2818</f>
        <v>25</v>
      </c>
      <c r="P2818" s="13">
        <f t="shared" ref="P2818:P2881" si="178">N2818-O2818</f>
        <v>3</v>
      </c>
      <c r="Q2818" s="13">
        <f>Raw_Data!O2818</f>
        <v>28</v>
      </c>
      <c r="R2818" s="16">
        <f t="shared" ref="R2818:R2881" si="179">IFERROR(O2818/N2818*100,0)</f>
        <v>89.285714285714292</v>
      </c>
      <c r="S2818" s="16">
        <f>Raw_Data!Q2818</f>
        <v>89.3</v>
      </c>
      <c r="T2818" s="17">
        <f>Raw_Data!R2818</f>
        <v>0</v>
      </c>
      <c r="U2818" s="13" t="str">
        <f>Raw_Data!S2818</f>
        <v>High</v>
      </c>
      <c r="V2818" s="13" t="str">
        <f>Raw_Data!T2818</f>
        <v>In Progress</v>
      </c>
    </row>
    <row r="2819" spans="1:22" x14ac:dyDescent="0.3">
      <c r="A2819" s="13" t="str">
        <f>Raw_Data!A2819</f>
        <v>EMP018</v>
      </c>
      <c r="B2819" s="13" t="str">
        <f>Raw_Data!B2819</f>
        <v>Nandini Ghosh</v>
      </c>
      <c r="C2819" s="13" t="str">
        <f>Raw_Data!C2819</f>
        <v>Finance</v>
      </c>
      <c r="D2819" s="13" t="str">
        <f>Raw_Data!D2819</f>
        <v>Finance Executive</v>
      </c>
      <c r="E2819" s="13" t="str">
        <f>Raw_Data!E2819</f>
        <v>Durgapur</v>
      </c>
      <c r="F2819" s="13" t="str">
        <f>Raw_Data!F2819</f>
        <v>Neha Sen</v>
      </c>
      <c r="G2819" s="14">
        <f>DATE(VALUE(RIGHT(Raw_Data!G2819,4)),VALUE(MID(Raw_Data!G2819,4,2)),VALUE(LEFT(Raw_Data!G2819,2)))</f>
        <v>46276</v>
      </c>
      <c r="H2819" s="13" t="str">
        <f t="shared" si="176"/>
        <v>Sep-2026</v>
      </c>
      <c r="I2819" s="13" t="str">
        <f t="shared" si="177"/>
        <v>Fri</v>
      </c>
      <c r="J2819" s="13" t="str">
        <f>Raw_Data!H2819</f>
        <v>Present</v>
      </c>
      <c r="K2819" s="15">
        <f>IF(Raw_Data!I2819="","",TIMEVALUE(Raw_Data!I2819))</f>
        <v>0.37777777777777777</v>
      </c>
      <c r="L2819" s="15">
        <f>IF(Raw_Data!J2819="","",TIMEVALUE(Raw_Data!J2819))</f>
        <v>0.75</v>
      </c>
      <c r="M2819" s="13">
        <f>Raw_Data!K2819</f>
        <v>8.94</v>
      </c>
      <c r="N2819" s="13">
        <f>Raw_Data!L2819</f>
        <v>16</v>
      </c>
      <c r="O2819" s="13">
        <f>Raw_Data!M2819</f>
        <v>12</v>
      </c>
      <c r="P2819" s="13">
        <f t="shared" si="178"/>
        <v>4</v>
      </c>
      <c r="Q2819" s="13">
        <f>Raw_Data!O2819</f>
        <v>16</v>
      </c>
      <c r="R2819" s="16">
        <f t="shared" si="179"/>
        <v>75</v>
      </c>
      <c r="S2819" s="16">
        <f>Raw_Data!Q2819</f>
        <v>75</v>
      </c>
      <c r="T2819" s="17">
        <f>Raw_Data!R2819</f>
        <v>0.94</v>
      </c>
      <c r="U2819" s="13" t="str">
        <f>Raw_Data!S2819</f>
        <v>Low</v>
      </c>
      <c r="V2819" s="13" t="str">
        <f>Raw_Data!T2819</f>
        <v>Pending</v>
      </c>
    </row>
    <row r="2820" spans="1:22" x14ac:dyDescent="0.3">
      <c r="A2820" s="13" t="str">
        <f>Raw_Data!A2820</f>
        <v>EMP019</v>
      </c>
      <c r="B2820" s="13" t="str">
        <f>Raw_Data!B2820</f>
        <v>Manish Kumar</v>
      </c>
      <c r="C2820" s="13" t="str">
        <f>Raw_Data!C2820</f>
        <v>Sales</v>
      </c>
      <c r="D2820" s="13" t="str">
        <f>Raw_Data!D2820</f>
        <v>Sales Executive</v>
      </c>
      <c r="E2820" s="13" t="str">
        <f>Raw_Data!E2820</f>
        <v>Durgapur</v>
      </c>
      <c r="F2820" s="13" t="str">
        <f>Raw_Data!F2820</f>
        <v>Sourav Das</v>
      </c>
      <c r="G2820" s="14">
        <f>DATE(VALUE(RIGHT(Raw_Data!G2820,4)),VALUE(MID(Raw_Data!G2820,4,2)),VALUE(LEFT(Raw_Data!G2820,2)))</f>
        <v>46276</v>
      </c>
      <c r="H2820" s="13" t="str">
        <f t="shared" si="176"/>
        <v>Sep-2026</v>
      </c>
      <c r="I2820" s="13" t="str">
        <f t="shared" si="177"/>
        <v>Fri</v>
      </c>
      <c r="J2820" s="13" t="str">
        <f>Raw_Data!H2820</f>
        <v>Present</v>
      </c>
      <c r="K2820" s="15">
        <f>IF(Raw_Data!I2820="","",TIMEVALUE(Raw_Data!I2820))</f>
        <v>0.37708333333333333</v>
      </c>
      <c r="L2820" s="15">
        <f>IF(Raw_Data!J2820="","",TIMEVALUE(Raw_Data!J2820))</f>
        <v>0.69027777777777777</v>
      </c>
      <c r="M2820" s="13">
        <f>Raw_Data!K2820</f>
        <v>7.53</v>
      </c>
      <c r="N2820" s="13">
        <f>Raw_Data!L2820</f>
        <v>26</v>
      </c>
      <c r="O2820" s="13">
        <f>Raw_Data!M2820</f>
        <v>22</v>
      </c>
      <c r="P2820" s="13">
        <f t="shared" si="178"/>
        <v>4</v>
      </c>
      <c r="Q2820" s="13">
        <f>Raw_Data!O2820</f>
        <v>26</v>
      </c>
      <c r="R2820" s="16">
        <f t="shared" si="179"/>
        <v>84.615384615384613</v>
      </c>
      <c r="S2820" s="16">
        <f>Raw_Data!Q2820</f>
        <v>84.6</v>
      </c>
      <c r="T2820" s="17">
        <f>Raw_Data!R2820</f>
        <v>0</v>
      </c>
      <c r="U2820" s="13" t="str">
        <f>Raw_Data!S2820</f>
        <v>High</v>
      </c>
      <c r="V2820" s="13" t="str">
        <f>Raw_Data!T2820</f>
        <v>Pending</v>
      </c>
    </row>
    <row r="2821" spans="1:22" x14ac:dyDescent="0.3">
      <c r="A2821" s="13" t="str">
        <f>Raw_Data!A2821</f>
        <v>EMP020</v>
      </c>
      <c r="B2821" s="13" t="str">
        <f>Raw_Data!B2821</f>
        <v>Riya Chatterjee</v>
      </c>
      <c r="C2821" s="13" t="str">
        <f>Raw_Data!C2821</f>
        <v>Customer Support</v>
      </c>
      <c r="D2821" s="13" t="str">
        <f>Raw_Data!D2821</f>
        <v>Support Executive</v>
      </c>
      <c r="E2821" s="13" t="str">
        <f>Raw_Data!E2821</f>
        <v>Durgapur</v>
      </c>
      <c r="F2821" s="13" t="str">
        <f>Raw_Data!F2821</f>
        <v>Ritu Ghosh</v>
      </c>
      <c r="G2821" s="14">
        <f>DATE(VALUE(RIGHT(Raw_Data!G2821,4)),VALUE(MID(Raw_Data!G2821,4,2)),VALUE(LEFT(Raw_Data!G2821,2)))</f>
        <v>46276</v>
      </c>
      <c r="H2821" s="13" t="str">
        <f t="shared" si="176"/>
        <v>Sep-2026</v>
      </c>
      <c r="I2821" s="13" t="str">
        <f t="shared" si="177"/>
        <v>Fri</v>
      </c>
      <c r="J2821" s="13" t="str">
        <f>Raw_Data!H2821</f>
        <v>Present</v>
      </c>
      <c r="K2821" s="15">
        <f>IF(Raw_Data!I2821="","",TIMEVALUE(Raw_Data!I2821))</f>
        <v>0.42083333333333334</v>
      </c>
      <c r="L2821" s="15">
        <f>IF(Raw_Data!J2821="","",TIMEVALUE(Raw_Data!J2821))</f>
        <v>0.75347222222222221</v>
      </c>
      <c r="M2821" s="13">
        <f>Raw_Data!K2821</f>
        <v>7.99</v>
      </c>
      <c r="N2821" s="13">
        <f>Raw_Data!L2821</f>
        <v>33</v>
      </c>
      <c r="O2821" s="13">
        <f>Raw_Data!M2821</f>
        <v>27</v>
      </c>
      <c r="P2821" s="13">
        <f t="shared" si="178"/>
        <v>6</v>
      </c>
      <c r="Q2821" s="13">
        <f>Raw_Data!O2821</f>
        <v>33</v>
      </c>
      <c r="R2821" s="16">
        <f t="shared" si="179"/>
        <v>81.818181818181827</v>
      </c>
      <c r="S2821" s="16">
        <f>Raw_Data!Q2821</f>
        <v>81.8</v>
      </c>
      <c r="T2821" s="17">
        <f>Raw_Data!R2821</f>
        <v>0</v>
      </c>
      <c r="U2821" s="13" t="str">
        <f>Raw_Data!S2821</f>
        <v>Medium</v>
      </c>
      <c r="V2821" s="13" t="str">
        <f>Raw_Data!T2821</f>
        <v>Pending</v>
      </c>
    </row>
    <row r="2822" spans="1:22" x14ac:dyDescent="0.3">
      <c r="A2822" s="13" t="str">
        <f>Raw_Data!A2822</f>
        <v>EMP001</v>
      </c>
      <c r="B2822" s="13" t="str">
        <f>Raw_Data!B2822</f>
        <v>Aarav Sharma</v>
      </c>
      <c r="C2822" s="13" t="str">
        <f>Raw_Data!C2822</f>
        <v>Operations</v>
      </c>
      <c r="D2822" s="13" t="str">
        <f>Raw_Data!D2822</f>
        <v>MIS Executive</v>
      </c>
      <c r="E2822" s="13" t="str">
        <f>Raw_Data!E2822</f>
        <v>Kolkata</v>
      </c>
      <c r="F2822" s="13" t="str">
        <f>Raw_Data!F2822</f>
        <v>Amit Roy</v>
      </c>
      <c r="G2822" s="14">
        <f>DATE(VALUE(RIGHT(Raw_Data!G2822,4)),VALUE(MID(Raw_Data!G2822,4,2)),VALUE(LEFT(Raw_Data!G2822,2)))</f>
        <v>46277</v>
      </c>
      <c r="H2822" s="13" t="str">
        <f t="shared" si="176"/>
        <v>Sep-2026</v>
      </c>
      <c r="I2822" s="13" t="str">
        <f t="shared" si="177"/>
        <v>Sat</v>
      </c>
      <c r="J2822" s="13" t="str">
        <f>Raw_Data!H2822</f>
        <v>Present</v>
      </c>
      <c r="K2822" s="15">
        <f>IF(Raw_Data!I2822="","",TIMEVALUE(Raw_Data!I2822))</f>
        <v>0.38680555555555557</v>
      </c>
      <c r="L2822" s="15">
        <f>IF(Raw_Data!J2822="","",TIMEVALUE(Raw_Data!J2822))</f>
        <v>0.78055555555555556</v>
      </c>
      <c r="M2822" s="13">
        <f>Raw_Data!K2822</f>
        <v>9.4600000000000009</v>
      </c>
      <c r="N2822" s="13">
        <f>Raw_Data!L2822</f>
        <v>25</v>
      </c>
      <c r="O2822" s="13">
        <f>Raw_Data!M2822</f>
        <v>22</v>
      </c>
      <c r="P2822" s="13">
        <f t="shared" si="178"/>
        <v>3</v>
      </c>
      <c r="Q2822" s="13">
        <f>Raw_Data!O2822</f>
        <v>25</v>
      </c>
      <c r="R2822" s="16">
        <f t="shared" si="179"/>
        <v>88</v>
      </c>
      <c r="S2822" s="16">
        <f>Raw_Data!Q2822</f>
        <v>88</v>
      </c>
      <c r="T2822" s="17">
        <f>Raw_Data!R2822</f>
        <v>1.46</v>
      </c>
      <c r="U2822" s="13" t="str">
        <f>Raw_Data!S2822</f>
        <v>Low</v>
      </c>
      <c r="V2822" s="13" t="str">
        <f>Raw_Data!T2822</f>
        <v>In Progress</v>
      </c>
    </row>
    <row r="2823" spans="1:22" x14ac:dyDescent="0.3">
      <c r="A2823" s="13" t="str">
        <f>Raw_Data!A2823</f>
        <v>EMP002</v>
      </c>
      <c r="B2823" s="13" t="str">
        <f>Raw_Data!B2823</f>
        <v>Priya Singh</v>
      </c>
      <c r="C2823" s="13" t="str">
        <f>Raw_Data!C2823</f>
        <v>Operations</v>
      </c>
      <c r="D2823" s="13" t="str">
        <f>Raw_Data!D2823</f>
        <v>Process Executive</v>
      </c>
      <c r="E2823" s="13" t="str">
        <f>Raw_Data!E2823</f>
        <v>Kolkata</v>
      </c>
      <c r="F2823" s="13" t="str">
        <f>Raw_Data!F2823</f>
        <v>Amit Roy</v>
      </c>
      <c r="G2823" s="14">
        <f>DATE(VALUE(RIGHT(Raw_Data!G2823,4)),VALUE(MID(Raw_Data!G2823,4,2)),VALUE(LEFT(Raw_Data!G2823,2)))</f>
        <v>46277</v>
      </c>
      <c r="H2823" s="13" t="str">
        <f t="shared" si="176"/>
        <v>Sep-2026</v>
      </c>
      <c r="I2823" s="13" t="str">
        <f t="shared" si="177"/>
        <v>Sat</v>
      </c>
      <c r="J2823" s="13" t="str">
        <f>Raw_Data!H2823</f>
        <v>Present</v>
      </c>
      <c r="K2823" s="15">
        <f>IF(Raw_Data!I2823="","",TIMEVALUE(Raw_Data!I2823))</f>
        <v>0.38680555555555557</v>
      </c>
      <c r="L2823" s="15">
        <f>IF(Raw_Data!J2823="","",TIMEVALUE(Raw_Data!J2823))</f>
        <v>0.71666666666666667</v>
      </c>
      <c r="M2823" s="13">
        <f>Raw_Data!K2823</f>
        <v>7.92</v>
      </c>
      <c r="N2823" s="13">
        <f>Raw_Data!L2823</f>
        <v>23</v>
      </c>
      <c r="O2823" s="13">
        <f>Raw_Data!M2823</f>
        <v>18</v>
      </c>
      <c r="P2823" s="13">
        <f t="shared" si="178"/>
        <v>5</v>
      </c>
      <c r="Q2823" s="13">
        <f>Raw_Data!O2823</f>
        <v>23</v>
      </c>
      <c r="R2823" s="16">
        <f t="shared" si="179"/>
        <v>78.260869565217391</v>
      </c>
      <c r="S2823" s="16">
        <f>Raw_Data!Q2823</f>
        <v>78.3</v>
      </c>
      <c r="T2823" s="17">
        <f>Raw_Data!R2823</f>
        <v>0</v>
      </c>
      <c r="U2823" s="13" t="str">
        <f>Raw_Data!S2823</f>
        <v>Low</v>
      </c>
      <c r="V2823" s="13" t="str">
        <f>Raw_Data!T2823</f>
        <v>Pending</v>
      </c>
    </row>
    <row r="2824" spans="1:22" x14ac:dyDescent="0.3">
      <c r="A2824" s="13" t="str">
        <f>Raw_Data!A2824</f>
        <v>EMP003</v>
      </c>
      <c r="B2824" s="13" t="str">
        <f>Raw_Data!B2824</f>
        <v>Rahul Verma</v>
      </c>
      <c r="C2824" s="13" t="str">
        <f>Raw_Data!C2824</f>
        <v>Operations</v>
      </c>
      <c r="D2824" s="13" t="str">
        <f>Raw_Data!D2824</f>
        <v>Process Executive</v>
      </c>
      <c r="E2824" s="13" t="str">
        <f>Raw_Data!E2824</f>
        <v>Kolkata</v>
      </c>
      <c r="F2824" s="13" t="str">
        <f>Raw_Data!F2824</f>
        <v>Amit Roy</v>
      </c>
      <c r="G2824" s="14">
        <f>DATE(VALUE(RIGHT(Raw_Data!G2824,4)),VALUE(MID(Raw_Data!G2824,4,2)),VALUE(LEFT(Raw_Data!G2824,2)))</f>
        <v>46277</v>
      </c>
      <c r="H2824" s="13" t="str">
        <f t="shared" si="176"/>
        <v>Sep-2026</v>
      </c>
      <c r="I2824" s="13" t="str">
        <f t="shared" si="177"/>
        <v>Sat</v>
      </c>
      <c r="J2824" s="13" t="str">
        <f>Raw_Data!H2824</f>
        <v>Present</v>
      </c>
      <c r="K2824" s="15">
        <f>IF(Raw_Data!I2824="","",TIMEVALUE(Raw_Data!I2824))</f>
        <v>0.37638888888888888</v>
      </c>
      <c r="L2824" s="15">
        <f>IF(Raw_Data!J2824="","",TIMEVALUE(Raw_Data!J2824))</f>
        <v>0.69791666666666663</v>
      </c>
      <c r="M2824" s="13">
        <f>Raw_Data!K2824</f>
        <v>7.73</v>
      </c>
      <c r="N2824" s="13">
        <f>Raw_Data!L2824</f>
        <v>19</v>
      </c>
      <c r="O2824" s="13">
        <f>Raw_Data!M2824</f>
        <v>19</v>
      </c>
      <c r="P2824" s="13">
        <f t="shared" si="178"/>
        <v>0</v>
      </c>
      <c r="Q2824" s="13">
        <f>Raw_Data!O2824</f>
        <v>19</v>
      </c>
      <c r="R2824" s="16">
        <f t="shared" si="179"/>
        <v>100</v>
      </c>
      <c r="S2824" s="16">
        <f>Raw_Data!Q2824</f>
        <v>100</v>
      </c>
      <c r="T2824" s="17">
        <f>Raw_Data!R2824</f>
        <v>0</v>
      </c>
      <c r="U2824" s="13" t="str">
        <f>Raw_Data!S2824</f>
        <v>Low</v>
      </c>
      <c r="V2824" s="13" t="str">
        <f>Raw_Data!T2824</f>
        <v>Closed</v>
      </c>
    </row>
    <row r="2825" spans="1:22" x14ac:dyDescent="0.3">
      <c r="A2825" s="13" t="str">
        <f>Raw_Data!A2825</f>
        <v>EMP004</v>
      </c>
      <c r="B2825" s="13" t="str">
        <f>Raw_Data!B2825</f>
        <v>Sneha Das</v>
      </c>
      <c r="C2825" s="13" t="str">
        <f>Raw_Data!C2825</f>
        <v>Operations</v>
      </c>
      <c r="D2825" s="13" t="str">
        <f>Raw_Data!D2825</f>
        <v>Senior Executive</v>
      </c>
      <c r="E2825" s="13" t="str">
        <f>Raw_Data!E2825</f>
        <v>Kolkata</v>
      </c>
      <c r="F2825" s="13" t="str">
        <f>Raw_Data!F2825</f>
        <v>Amit Roy</v>
      </c>
      <c r="G2825" s="14">
        <f>DATE(VALUE(RIGHT(Raw_Data!G2825,4)),VALUE(MID(Raw_Data!G2825,4,2)),VALUE(LEFT(Raw_Data!G2825,2)))</f>
        <v>46277</v>
      </c>
      <c r="H2825" s="13" t="str">
        <f t="shared" si="176"/>
        <v>Sep-2026</v>
      </c>
      <c r="I2825" s="13" t="str">
        <f t="shared" si="177"/>
        <v>Sat</v>
      </c>
      <c r="J2825" s="13" t="str">
        <f>Raw_Data!H2825</f>
        <v>Present</v>
      </c>
      <c r="K2825" s="15">
        <f>IF(Raw_Data!I2825="","",TIMEVALUE(Raw_Data!I2825))</f>
        <v>0.37916666666666665</v>
      </c>
      <c r="L2825" s="15">
        <f>IF(Raw_Data!J2825="","",TIMEVALUE(Raw_Data!J2825))</f>
        <v>0.76180555555555551</v>
      </c>
      <c r="M2825" s="13">
        <f>Raw_Data!K2825</f>
        <v>9.19</v>
      </c>
      <c r="N2825" s="13">
        <f>Raw_Data!L2825</f>
        <v>22</v>
      </c>
      <c r="O2825" s="13">
        <f>Raw_Data!M2825</f>
        <v>16</v>
      </c>
      <c r="P2825" s="13">
        <f t="shared" si="178"/>
        <v>6</v>
      </c>
      <c r="Q2825" s="13">
        <f>Raw_Data!O2825</f>
        <v>22</v>
      </c>
      <c r="R2825" s="16">
        <f t="shared" si="179"/>
        <v>72.727272727272734</v>
      </c>
      <c r="S2825" s="16">
        <f>Raw_Data!Q2825</f>
        <v>72.7</v>
      </c>
      <c r="T2825" s="17">
        <f>Raw_Data!R2825</f>
        <v>1.19</v>
      </c>
      <c r="U2825" s="13" t="str">
        <f>Raw_Data!S2825</f>
        <v>Medium</v>
      </c>
      <c r="V2825" s="13" t="str">
        <f>Raw_Data!T2825</f>
        <v>Pending</v>
      </c>
    </row>
    <row r="2826" spans="1:22" x14ac:dyDescent="0.3">
      <c r="A2826" s="13" t="str">
        <f>Raw_Data!A2826</f>
        <v>EMP005</v>
      </c>
      <c r="B2826" s="13" t="str">
        <f>Raw_Data!B2826</f>
        <v>Vikram Patel</v>
      </c>
      <c r="C2826" s="13" t="str">
        <f>Raw_Data!C2826</f>
        <v>Operations</v>
      </c>
      <c r="D2826" s="13" t="str">
        <f>Raw_Data!D2826</f>
        <v>Process Executive</v>
      </c>
      <c r="E2826" s="13" t="str">
        <f>Raw_Data!E2826</f>
        <v>Kolkata</v>
      </c>
      <c r="F2826" s="13" t="str">
        <f>Raw_Data!F2826</f>
        <v>Amit Roy</v>
      </c>
      <c r="G2826" s="14">
        <f>DATE(VALUE(RIGHT(Raw_Data!G2826,4)),VALUE(MID(Raw_Data!G2826,4,2)),VALUE(LEFT(Raw_Data!G2826,2)))</f>
        <v>46277</v>
      </c>
      <c r="H2826" s="13" t="str">
        <f t="shared" si="176"/>
        <v>Sep-2026</v>
      </c>
      <c r="I2826" s="13" t="str">
        <f t="shared" si="177"/>
        <v>Sat</v>
      </c>
      <c r="J2826" s="13" t="str">
        <f>Raw_Data!H2826</f>
        <v>Present</v>
      </c>
      <c r="K2826" s="15">
        <f>IF(Raw_Data!I2826="","",TIMEVALUE(Raw_Data!I2826))</f>
        <v>0.37916666666666665</v>
      </c>
      <c r="L2826" s="15">
        <f>IF(Raw_Data!J2826="","",TIMEVALUE(Raw_Data!J2826))</f>
        <v>0.70972222222222225</v>
      </c>
      <c r="M2826" s="13">
        <f>Raw_Data!K2826</f>
        <v>7.94</v>
      </c>
      <c r="N2826" s="13">
        <f>Raw_Data!L2826</f>
        <v>22</v>
      </c>
      <c r="O2826" s="13">
        <f>Raw_Data!M2826</f>
        <v>17</v>
      </c>
      <c r="P2826" s="13">
        <f t="shared" si="178"/>
        <v>5</v>
      </c>
      <c r="Q2826" s="13">
        <f>Raw_Data!O2826</f>
        <v>22</v>
      </c>
      <c r="R2826" s="16">
        <f t="shared" si="179"/>
        <v>77.272727272727266</v>
      </c>
      <c r="S2826" s="16">
        <f>Raw_Data!Q2826</f>
        <v>77.3</v>
      </c>
      <c r="T2826" s="17">
        <f>Raw_Data!R2826</f>
        <v>0</v>
      </c>
      <c r="U2826" s="13" t="str">
        <f>Raw_Data!S2826</f>
        <v>Low</v>
      </c>
      <c r="V2826" s="13" t="str">
        <f>Raw_Data!T2826</f>
        <v>Pending</v>
      </c>
    </row>
    <row r="2827" spans="1:22" x14ac:dyDescent="0.3">
      <c r="A2827" s="13" t="str">
        <f>Raw_Data!A2827</f>
        <v>EMP006</v>
      </c>
      <c r="B2827" s="13" t="str">
        <f>Raw_Data!B2827</f>
        <v>Ananya Gupta</v>
      </c>
      <c r="C2827" s="13" t="str">
        <f>Raw_Data!C2827</f>
        <v>Finance</v>
      </c>
      <c r="D2827" s="13" t="str">
        <f>Raw_Data!D2827</f>
        <v>Finance Executive</v>
      </c>
      <c r="E2827" s="13" t="str">
        <f>Raw_Data!E2827</f>
        <v>Kolkata</v>
      </c>
      <c r="F2827" s="13" t="str">
        <f>Raw_Data!F2827</f>
        <v>Neha Sen</v>
      </c>
      <c r="G2827" s="14">
        <f>DATE(VALUE(RIGHT(Raw_Data!G2827,4)),VALUE(MID(Raw_Data!G2827,4,2)),VALUE(LEFT(Raw_Data!G2827,2)))</f>
        <v>46277</v>
      </c>
      <c r="H2827" s="13" t="str">
        <f t="shared" si="176"/>
        <v>Sep-2026</v>
      </c>
      <c r="I2827" s="13" t="str">
        <f t="shared" si="177"/>
        <v>Sat</v>
      </c>
      <c r="J2827" s="13" t="str">
        <f>Raw_Data!H2827</f>
        <v>Present</v>
      </c>
      <c r="K2827" s="15">
        <f>IF(Raw_Data!I2827="","",TIMEVALUE(Raw_Data!I2827))</f>
        <v>0.42916666666666664</v>
      </c>
      <c r="L2827" s="15">
        <f>IF(Raw_Data!J2827="","",TIMEVALUE(Raw_Data!J2827))</f>
        <v>0.77083333333333337</v>
      </c>
      <c r="M2827" s="13">
        <f>Raw_Data!K2827</f>
        <v>8.1999999999999993</v>
      </c>
      <c r="N2827" s="13">
        <f>Raw_Data!L2827</f>
        <v>19</v>
      </c>
      <c r="O2827" s="13">
        <f>Raw_Data!M2827</f>
        <v>18</v>
      </c>
      <c r="P2827" s="13">
        <f t="shared" si="178"/>
        <v>1</v>
      </c>
      <c r="Q2827" s="13">
        <f>Raw_Data!O2827</f>
        <v>19</v>
      </c>
      <c r="R2827" s="16">
        <f t="shared" si="179"/>
        <v>94.73684210526315</v>
      </c>
      <c r="S2827" s="16">
        <f>Raw_Data!Q2827</f>
        <v>94.7</v>
      </c>
      <c r="T2827" s="17">
        <f>Raw_Data!R2827</f>
        <v>0.2</v>
      </c>
      <c r="U2827" s="13" t="str">
        <f>Raw_Data!S2827</f>
        <v>Medium</v>
      </c>
      <c r="V2827" s="13" t="str">
        <f>Raw_Data!T2827</f>
        <v>In Progress</v>
      </c>
    </row>
    <row r="2828" spans="1:22" x14ac:dyDescent="0.3">
      <c r="A2828" s="13" t="str">
        <f>Raw_Data!A2828</f>
        <v>EMP007</v>
      </c>
      <c r="B2828" s="13" t="str">
        <f>Raw_Data!B2828</f>
        <v>Rohan Mehta</v>
      </c>
      <c r="C2828" s="13" t="str">
        <f>Raw_Data!C2828</f>
        <v>Finance</v>
      </c>
      <c r="D2828" s="13" t="str">
        <f>Raw_Data!D2828</f>
        <v>Accounts Executive</v>
      </c>
      <c r="E2828" s="13" t="str">
        <f>Raw_Data!E2828</f>
        <v>Kolkata</v>
      </c>
      <c r="F2828" s="13" t="str">
        <f>Raw_Data!F2828</f>
        <v>Neha Sen</v>
      </c>
      <c r="G2828" s="14">
        <f>DATE(VALUE(RIGHT(Raw_Data!G2828,4)),VALUE(MID(Raw_Data!G2828,4,2)),VALUE(LEFT(Raw_Data!G2828,2)))</f>
        <v>46277</v>
      </c>
      <c r="H2828" s="13" t="str">
        <f t="shared" si="176"/>
        <v>Sep-2026</v>
      </c>
      <c r="I2828" s="13" t="str">
        <f t="shared" si="177"/>
        <v>Sat</v>
      </c>
      <c r="J2828" s="13" t="str">
        <f>Raw_Data!H2828</f>
        <v>Present</v>
      </c>
      <c r="K2828" s="15">
        <f>IF(Raw_Data!I2828="","",TIMEVALUE(Raw_Data!I2828))</f>
        <v>0.37569444444444444</v>
      </c>
      <c r="L2828" s="15">
        <f>IF(Raw_Data!J2828="","",TIMEVALUE(Raw_Data!J2828))</f>
        <v>0.73055555555555551</v>
      </c>
      <c r="M2828" s="13">
        <f>Raw_Data!K2828</f>
        <v>8.5299999999999994</v>
      </c>
      <c r="N2828" s="13">
        <f>Raw_Data!L2828</f>
        <v>25</v>
      </c>
      <c r="O2828" s="13">
        <f>Raw_Data!M2828</f>
        <v>20</v>
      </c>
      <c r="P2828" s="13">
        <f t="shared" si="178"/>
        <v>5</v>
      </c>
      <c r="Q2828" s="13">
        <f>Raw_Data!O2828</f>
        <v>25</v>
      </c>
      <c r="R2828" s="16">
        <f t="shared" si="179"/>
        <v>80</v>
      </c>
      <c r="S2828" s="16">
        <f>Raw_Data!Q2828</f>
        <v>80</v>
      </c>
      <c r="T2828" s="17">
        <f>Raw_Data!R2828</f>
        <v>0.53</v>
      </c>
      <c r="U2828" s="13" t="str">
        <f>Raw_Data!S2828</f>
        <v>Medium</v>
      </c>
      <c r="V2828" s="13" t="str">
        <f>Raw_Data!T2828</f>
        <v>Pending</v>
      </c>
    </row>
    <row r="2829" spans="1:22" x14ac:dyDescent="0.3">
      <c r="A2829" s="13" t="str">
        <f>Raw_Data!A2829</f>
        <v>EMP008</v>
      </c>
      <c r="B2829" s="13" t="str">
        <f>Raw_Data!B2829</f>
        <v>Ishita Roy</v>
      </c>
      <c r="C2829" s="13" t="str">
        <f>Raw_Data!C2829</f>
        <v>Finance</v>
      </c>
      <c r="D2829" s="13" t="str">
        <f>Raw_Data!D2829</f>
        <v>Finance Executive</v>
      </c>
      <c r="E2829" s="13" t="str">
        <f>Raw_Data!E2829</f>
        <v>Kolkata</v>
      </c>
      <c r="F2829" s="13" t="str">
        <f>Raw_Data!F2829</f>
        <v>Neha Sen</v>
      </c>
      <c r="G2829" s="14">
        <f>DATE(VALUE(RIGHT(Raw_Data!G2829,4)),VALUE(MID(Raw_Data!G2829,4,2)),VALUE(LEFT(Raw_Data!G2829,2)))</f>
        <v>46277</v>
      </c>
      <c r="H2829" s="13" t="str">
        <f t="shared" si="176"/>
        <v>Sep-2026</v>
      </c>
      <c r="I2829" s="13" t="str">
        <f t="shared" si="177"/>
        <v>Sat</v>
      </c>
      <c r="J2829" s="13" t="str">
        <f>Raw_Data!H2829</f>
        <v>Present</v>
      </c>
      <c r="K2829" s="15">
        <f>IF(Raw_Data!I2829="","",TIMEVALUE(Raw_Data!I2829))</f>
        <v>0.38333333333333336</v>
      </c>
      <c r="L2829" s="15">
        <f>IF(Raw_Data!J2829="","",TIMEVALUE(Raw_Data!J2829))</f>
        <v>0.7583333333333333</v>
      </c>
      <c r="M2829" s="13">
        <f>Raw_Data!K2829</f>
        <v>9.01</v>
      </c>
      <c r="N2829" s="13">
        <f>Raw_Data!L2829</f>
        <v>8</v>
      </c>
      <c r="O2829" s="13">
        <f>Raw_Data!M2829</f>
        <v>8</v>
      </c>
      <c r="P2829" s="13">
        <f t="shared" si="178"/>
        <v>0</v>
      </c>
      <c r="Q2829" s="13">
        <f>Raw_Data!O2829</f>
        <v>8</v>
      </c>
      <c r="R2829" s="16">
        <f t="shared" si="179"/>
        <v>100</v>
      </c>
      <c r="S2829" s="16">
        <f>Raw_Data!Q2829</f>
        <v>100</v>
      </c>
      <c r="T2829" s="17">
        <f>Raw_Data!R2829</f>
        <v>1.01</v>
      </c>
      <c r="U2829" s="13" t="str">
        <f>Raw_Data!S2829</f>
        <v>Low</v>
      </c>
      <c r="V2829" s="13" t="str">
        <f>Raw_Data!T2829</f>
        <v>Closed</v>
      </c>
    </row>
    <row r="2830" spans="1:22" x14ac:dyDescent="0.3">
      <c r="A2830" s="13" t="str">
        <f>Raw_Data!A2830</f>
        <v>EMP009</v>
      </c>
      <c r="B2830" s="13" t="str">
        <f>Raw_Data!B2830</f>
        <v>Arjun Nair</v>
      </c>
      <c r="C2830" s="13" t="str">
        <f>Raw_Data!C2830</f>
        <v>Sales</v>
      </c>
      <c r="D2830" s="13" t="str">
        <f>Raw_Data!D2830</f>
        <v>Sales Executive</v>
      </c>
      <c r="E2830" s="13" t="str">
        <f>Raw_Data!E2830</f>
        <v>Kolkata</v>
      </c>
      <c r="F2830" s="13" t="str">
        <f>Raw_Data!F2830</f>
        <v>Sourav Das</v>
      </c>
      <c r="G2830" s="14">
        <f>DATE(VALUE(RIGHT(Raw_Data!G2830,4)),VALUE(MID(Raw_Data!G2830,4,2)),VALUE(LEFT(Raw_Data!G2830,2)))</f>
        <v>46277</v>
      </c>
      <c r="H2830" s="13" t="str">
        <f t="shared" si="176"/>
        <v>Sep-2026</v>
      </c>
      <c r="I2830" s="13" t="str">
        <f t="shared" si="177"/>
        <v>Sat</v>
      </c>
      <c r="J2830" s="13" t="str">
        <f>Raw_Data!H2830</f>
        <v>Present</v>
      </c>
      <c r="K2830" s="15">
        <f>IF(Raw_Data!I2830="","",TIMEVALUE(Raw_Data!I2830))</f>
        <v>0.3888888888888889</v>
      </c>
      <c r="L2830" s="15">
        <f>IF(Raw_Data!J2830="","",TIMEVALUE(Raw_Data!J2830))</f>
        <v>0.75486111111111109</v>
      </c>
      <c r="M2830" s="13">
        <f>Raw_Data!K2830</f>
        <v>8.7899999999999991</v>
      </c>
      <c r="N2830" s="13">
        <f>Raw_Data!L2830</f>
        <v>9</v>
      </c>
      <c r="O2830" s="13">
        <f>Raw_Data!M2830</f>
        <v>6</v>
      </c>
      <c r="P2830" s="13">
        <f t="shared" si="178"/>
        <v>3</v>
      </c>
      <c r="Q2830" s="13">
        <f>Raw_Data!O2830</f>
        <v>9</v>
      </c>
      <c r="R2830" s="16">
        <f t="shared" si="179"/>
        <v>66.666666666666657</v>
      </c>
      <c r="S2830" s="16">
        <f>Raw_Data!Q2830</f>
        <v>66.7</v>
      </c>
      <c r="T2830" s="17">
        <f>Raw_Data!R2830</f>
        <v>0.79</v>
      </c>
      <c r="U2830" s="13" t="str">
        <f>Raw_Data!S2830</f>
        <v>Low</v>
      </c>
      <c r="V2830" s="13" t="str">
        <f>Raw_Data!T2830</f>
        <v>In Progress</v>
      </c>
    </row>
    <row r="2831" spans="1:22" x14ac:dyDescent="0.3">
      <c r="A2831" s="13" t="str">
        <f>Raw_Data!A2831</f>
        <v>EMP010</v>
      </c>
      <c r="B2831" s="13" t="str">
        <f>Raw_Data!B2831</f>
        <v>Meera Kapoor</v>
      </c>
      <c r="C2831" s="13" t="str">
        <f>Raw_Data!C2831</f>
        <v>Sales</v>
      </c>
      <c r="D2831" s="13" t="str">
        <f>Raw_Data!D2831</f>
        <v>Sales Executive</v>
      </c>
      <c r="E2831" s="13" t="str">
        <f>Raw_Data!E2831</f>
        <v>Kolkata</v>
      </c>
      <c r="F2831" s="13" t="str">
        <f>Raw_Data!F2831</f>
        <v>Sourav Das</v>
      </c>
      <c r="G2831" s="14">
        <f>DATE(VALUE(RIGHT(Raw_Data!G2831,4)),VALUE(MID(Raw_Data!G2831,4,2)),VALUE(LEFT(Raw_Data!G2831,2)))</f>
        <v>46277</v>
      </c>
      <c r="H2831" s="13" t="str">
        <f t="shared" si="176"/>
        <v>Sep-2026</v>
      </c>
      <c r="I2831" s="13" t="str">
        <f t="shared" si="177"/>
        <v>Sat</v>
      </c>
      <c r="J2831" s="13" t="str">
        <f>Raw_Data!H2831</f>
        <v>Half Day</v>
      </c>
      <c r="K2831" s="15">
        <f>IF(Raw_Data!I2831="","",TIMEVALUE(Raw_Data!I2831))</f>
        <v>0.37916666666666665</v>
      </c>
      <c r="L2831" s="15">
        <f>IF(Raw_Data!J2831="","",TIMEVALUE(Raw_Data!J2831))</f>
        <v>0.57708333333333328</v>
      </c>
      <c r="M2831" s="13">
        <f>Raw_Data!K2831</f>
        <v>4.76</v>
      </c>
      <c r="N2831" s="13">
        <f>Raw_Data!L2831</f>
        <v>8</v>
      </c>
      <c r="O2831" s="13">
        <f>Raw_Data!M2831</f>
        <v>5</v>
      </c>
      <c r="P2831" s="13">
        <f t="shared" si="178"/>
        <v>3</v>
      </c>
      <c r="Q2831" s="13">
        <f>Raw_Data!O2831</f>
        <v>8</v>
      </c>
      <c r="R2831" s="16">
        <f t="shared" si="179"/>
        <v>62.5</v>
      </c>
      <c r="S2831" s="16">
        <f>Raw_Data!Q2831</f>
        <v>62.5</v>
      </c>
      <c r="T2831" s="17">
        <f>Raw_Data!R2831</f>
        <v>0</v>
      </c>
      <c r="U2831" s="13" t="str">
        <f>Raw_Data!S2831</f>
        <v>Medium</v>
      </c>
      <c r="V2831" s="13" t="str">
        <f>Raw_Data!T2831</f>
        <v>In Progress</v>
      </c>
    </row>
    <row r="2832" spans="1:22" x14ac:dyDescent="0.3">
      <c r="A2832" s="13" t="str">
        <f>Raw_Data!A2832</f>
        <v>EMP011</v>
      </c>
      <c r="B2832" s="13" t="str">
        <f>Raw_Data!B2832</f>
        <v>Karan Malhotra</v>
      </c>
      <c r="C2832" s="13" t="str">
        <f>Raw_Data!C2832</f>
        <v>Sales</v>
      </c>
      <c r="D2832" s="13" t="str">
        <f>Raw_Data!D2832</f>
        <v>Senior Executive</v>
      </c>
      <c r="E2832" s="13" t="str">
        <f>Raw_Data!E2832</f>
        <v>Kolkata</v>
      </c>
      <c r="F2832" s="13" t="str">
        <f>Raw_Data!F2832</f>
        <v>Sourav Das</v>
      </c>
      <c r="G2832" s="14">
        <f>DATE(VALUE(RIGHT(Raw_Data!G2832,4)),VALUE(MID(Raw_Data!G2832,4,2)),VALUE(LEFT(Raw_Data!G2832,2)))</f>
        <v>46277</v>
      </c>
      <c r="H2832" s="13" t="str">
        <f t="shared" si="176"/>
        <v>Sep-2026</v>
      </c>
      <c r="I2832" s="13" t="str">
        <f t="shared" si="177"/>
        <v>Sat</v>
      </c>
      <c r="J2832" s="13" t="str">
        <f>Raw_Data!H2832</f>
        <v>Present</v>
      </c>
      <c r="K2832" s="15">
        <f>IF(Raw_Data!I2832="","",TIMEVALUE(Raw_Data!I2832))</f>
        <v>0.37569444444444444</v>
      </c>
      <c r="L2832" s="15">
        <f>IF(Raw_Data!J2832="","",TIMEVALUE(Raw_Data!J2832))</f>
        <v>0.69166666666666665</v>
      </c>
      <c r="M2832" s="13">
        <f>Raw_Data!K2832</f>
        <v>7.59</v>
      </c>
      <c r="N2832" s="13">
        <f>Raw_Data!L2832</f>
        <v>20</v>
      </c>
      <c r="O2832" s="13">
        <f>Raw_Data!M2832</f>
        <v>20</v>
      </c>
      <c r="P2832" s="13">
        <f t="shared" si="178"/>
        <v>0</v>
      </c>
      <c r="Q2832" s="13">
        <f>Raw_Data!O2832</f>
        <v>20</v>
      </c>
      <c r="R2832" s="16">
        <f t="shared" si="179"/>
        <v>100</v>
      </c>
      <c r="S2832" s="16">
        <f>Raw_Data!Q2832</f>
        <v>100</v>
      </c>
      <c r="T2832" s="17">
        <f>Raw_Data!R2832</f>
        <v>0</v>
      </c>
      <c r="U2832" s="13" t="str">
        <f>Raw_Data!S2832</f>
        <v>Low</v>
      </c>
      <c r="V2832" s="13" t="str">
        <f>Raw_Data!T2832</f>
        <v>Closed</v>
      </c>
    </row>
    <row r="2833" spans="1:22" x14ac:dyDescent="0.3">
      <c r="A2833" s="13" t="str">
        <f>Raw_Data!A2833</f>
        <v>EMP012</v>
      </c>
      <c r="B2833" s="13" t="str">
        <f>Raw_Data!B2833</f>
        <v>Tanya Bose</v>
      </c>
      <c r="C2833" s="13" t="str">
        <f>Raw_Data!C2833</f>
        <v>HR</v>
      </c>
      <c r="D2833" s="13" t="str">
        <f>Raw_Data!D2833</f>
        <v>HR Executive</v>
      </c>
      <c r="E2833" s="13" t="str">
        <f>Raw_Data!E2833</f>
        <v>Kolkata</v>
      </c>
      <c r="F2833" s="13" t="str">
        <f>Raw_Data!F2833</f>
        <v>Ritu Ghosh</v>
      </c>
      <c r="G2833" s="14">
        <f>DATE(VALUE(RIGHT(Raw_Data!G2833,4)),VALUE(MID(Raw_Data!G2833,4,2)),VALUE(LEFT(Raw_Data!G2833,2)))</f>
        <v>46277</v>
      </c>
      <c r="H2833" s="13" t="str">
        <f t="shared" si="176"/>
        <v>Sep-2026</v>
      </c>
      <c r="I2833" s="13" t="str">
        <f t="shared" si="177"/>
        <v>Sat</v>
      </c>
      <c r="J2833" s="13" t="str">
        <f>Raw_Data!H2833</f>
        <v>Present</v>
      </c>
      <c r="K2833" s="15">
        <f>IF(Raw_Data!I2833="","",TIMEVALUE(Raw_Data!I2833))</f>
        <v>0.3840277777777778</v>
      </c>
      <c r="L2833" s="15">
        <f>IF(Raw_Data!J2833="","",TIMEVALUE(Raw_Data!J2833))</f>
        <v>0.72291666666666665</v>
      </c>
      <c r="M2833" s="13">
        <f>Raw_Data!K2833</f>
        <v>8.14</v>
      </c>
      <c r="N2833" s="13">
        <f>Raw_Data!L2833</f>
        <v>15</v>
      </c>
      <c r="O2833" s="13">
        <f>Raw_Data!M2833</f>
        <v>14</v>
      </c>
      <c r="P2833" s="13">
        <f t="shared" si="178"/>
        <v>1</v>
      </c>
      <c r="Q2833" s="13">
        <f>Raw_Data!O2833</f>
        <v>15</v>
      </c>
      <c r="R2833" s="16">
        <f t="shared" si="179"/>
        <v>93.333333333333329</v>
      </c>
      <c r="S2833" s="16">
        <f>Raw_Data!Q2833</f>
        <v>93.3</v>
      </c>
      <c r="T2833" s="17">
        <f>Raw_Data!R2833</f>
        <v>0.14000000000000001</v>
      </c>
      <c r="U2833" s="13" t="str">
        <f>Raw_Data!S2833</f>
        <v>Medium</v>
      </c>
      <c r="V2833" s="13" t="str">
        <f>Raw_Data!T2833</f>
        <v>In Progress</v>
      </c>
    </row>
    <row r="2834" spans="1:22" x14ac:dyDescent="0.3">
      <c r="A2834" s="13" t="str">
        <f>Raw_Data!A2834</f>
        <v>EMP013</v>
      </c>
      <c r="B2834" s="13" t="str">
        <f>Raw_Data!B2834</f>
        <v>Aditya Jain</v>
      </c>
      <c r="C2834" s="13" t="str">
        <f>Raw_Data!C2834</f>
        <v>Customer Support</v>
      </c>
      <c r="D2834" s="13" t="str">
        <f>Raw_Data!D2834</f>
        <v>Support Executive</v>
      </c>
      <c r="E2834" s="13" t="str">
        <f>Raw_Data!E2834</f>
        <v>Kolkata</v>
      </c>
      <c r="F2834" s="13" t="str">
        <f>Raw_Data!F2834</f>
        <v>Ritu Ghosh</v>
      </c>
      <c r="G2834" s="14">
        <f>DATE(VALUE(RIGHT(Raw_Data!G2834,4)),VALUE(MID(Raw_Data!G2834,4,2)),VALUE(LEFT(Raw_Data!G2834,2)))</f>
        <v>46277</v>
      </c>
      <c r="H2834" s="13" t="str">
        <f t="shared" si="176"/>
        <v>Sep-2026</v>
      </c>
      <c r="I2834" s="13" t="str">
        <f t="shared" si="177"/>
        <v>Sat</v>
      </c>
      <c r="J2834" s="13" t="str">
        <f>Raw_Data!H2834</f>
        <v>Present</v>
      </c>
      <c r="K2834" s="15">
        <f>IF(Raw_Data!I2834="","",TIMEVALUE(Raw_Data!I2834))</f>
        <v>0.37916666666666665</v>
      </c>
      <c r="L2834" s="15">
        <f>IF(Raw_Data!J2834="","",TIMEVALUE(Raw_Data!J2834))</f>
        <v>0.69236111111111109</v>
      </c>
      <c r="M2834" s="13">
        <f>Raw_Data!K2834</f>
        <v>7.52</v>
      </c>
      <c r="N2834" s="13">
        <f>Raw_Data!L2834</f>
        <v>35</v>
      </c>
      <c r="O2834" s="13">
        <f>Raw_Data!M2834</f>
        <v>35</v>
      </c>
      <c r="P2834" s="13">
        <f t="shared" si="178"/>
        <v>0</v>
      </c>
      <c r="Q2834" s="13">
        <f>Raw_Data!O2834</f>
        <v>35</v>
      </c>
      <c r="R2834" s="16">
        <f t="shared" si="179"/>
        <v>100</v>
      </c>
      <c r="S2834" s="16">
        <f>Raw_Data!Q2834</f>
        <v>100</v>
      </c>
      <c r="T2834" s="17">
        <f>Raw_Data!R2834</f>
        <v>0</v>
      </c>
      <c r="U2834" s="13" t="str">
        <f>Raw_Data!S2834</f>
        <v>Low</v>
      </c>
      <c r="V2834" s="13" t="str">
        <f>Raw_Data!T2834</f>
        <v>Closed</v>
      </c>
    </row>
    <row r="2835" spans="1:22" x14ac:dyDescent="0.3">
      <c r="A2835" s="13" t="str">
        <f>Raw_Data!A2835</f>
        <v>EMP014</v>
      </c>
      <c r="B2835" s="13" t="str">
        <f>Raw_Data!B2835</f>
        <v>Neha Agarwal</v>
      </c>
      <c r="C2835" s="13" t="str">
        <f>Raw_Data!C2835</f>
        <v>Customer Support</v>
      </c>
      <c r="D2835" s="13" t="str">
        <f>Raw_Data!D2835</f>
        <v>Support Executive</v>
      </c>
      <c r="E2835" s="13" t="str">
        <f>Raw_Data!E2835</f>
        <v>Kolkata</v>
      </c>
      <c r="F2835" s="13" t="str">
        <f>Raw_Data!F2835</f>
        <v>Ritu Ghosh</v>
      </c>
      <c r="G2835" s="14">
        <f>DATE(VALUE(RIGHT(Raw_Data!G2835,4)),VALUE(MID(Raw_Data!G2835,4,2)),VALUE(LEFT(Raw_Data!G2835,2)))</f>
        <v>46277</v>
      </c>
      <c r="H2835" s="13" t="str">
        <f t="shared" si="176"/>
        <v>Sep-2026</v>
      </c>
      <c r="I2835" s="13" t="str">
        <f t="shared" si="177"/>
        <v>Sat</v>
      </c>
      <c r="J2835" s="13" t="str">
        <f>Raw_Data!H2835</f>
        <v>Present</v>
      </c>
      <c r="K2835" s="15">
        <f>IF(Raw_Data!I2835="","",TIMEVALUE(Raw_Data!I2835))</f>
        <v>0.375</v>
      </c>
      <c r="L2835" s="15">
        <f>IF(Raw_Data!J2835="","",TIMEVALUE(Raw_Data!J2835))</f>
        <v>0.68819444444444444</v>
      </c>
      <c r="M2835" s="13">
        <f>Raw_Data!K2835</f>
        <v>7.53</v>
      </c>
      <c r="N2835" s="13">
        <f>Raw_Data!L2835</f>
        <v>31</v>
      </c>
      <c r="O2835" s="13">
        <f>Raw_Data!M2835</f>
        <v>31</v>
      </c>
      <c r="P2835" s="13">
        <f t="shared" si="178"/>
        <v>0</v>
      </c>
      <c r="Q2835" s="13">
        <f>Raw_Data!O2835</f>
        <v>31</v>
      </c>
      <c r="R2835" s="16">
        <f t="shared" si="179"/>
        <v>100</v>
      </c>
      <c r="S2835" s="16">
        <f>Raw_Data!Q2835</f>
        <v>100</v>
      </c>
      <c r="T2835" s="17">
        <f>Raw_Data!R2835</f>
        <v>0</v>
      </c>
      <c r="U2835" s="13" t="str">
        <f>Raw_Data!S2835</f>
        <v>Low</v>
      </c>
      <c r="V2835" s="13" t="str">
        <f>Raw_Data!T2835</f>
        <v>Closed</v>
      </c>
    </row>
    <row r="2836" spans="1:22" x14ac:dyDescent="0.3">
      <c r="A2836" s="13" t="str">
        <f>Raw_Data!A2836</f>
        <v>EMP015</v>
      </c>
      <c r="B2836" s="13" t="str">
        <f>Raw_Data!B2836</f>
        <v>Siddharth Roy</v>
      </c>
      <c r="C2836" s="13" t="str">
        <f>Raw_Data!C2836</f>
        <v>Customer Support</v>
      </c>
      <c r="D2836" s="13" t="str">
        <f>Raw_Data!D2836</f>
        <v>Senior Executive</v>
      </c>
      <c r="E2836" s="13" t="str">
        <f>Raw_Data!E2836</f>
        <v>Kolkata</v>
      </c>
      <c r="F2836" s="13" t="str">
        <f>Raw_Data!F2836</f>
        <v>Ritu Ghosh</v>
      </c>
      <c r="G2836" s="14">
        <f>DATE(VALUE(RIGHT(Raw_Data!G2836,4)),VALUE(MID(Raw_Data!G2836,4,2)),VALUE(LEFT(Raw_Data!G2836,2)))</f>
        <v>46277</v>
      </c>
      <c r="H2836" s="13" t="str">
        <f t="shared" si="176"/>
        <v>Sep-2026</v>
      </c>
      <c r="I2836" s="13" t="str">
        <f t="shared" si="177"/>
        <v>Sat</v>
      </c>
      <c r="J2836" s="13" t="str">
        <f>Raw_Data!H2836</f>
        <v>Present</v>
      </c>
      <c r="K2836" s="15">
        <f>IF(Raw_Data!I2836="","",TIMEVALUE(Raw_Data!I2836))</f>
        <v>0.37986111111111109</v>
      </c>
      <c r="L2836" s="15">
        <f>IF(Raw_Data!J2836="","",TIMEVALUE(Raw_Data!J2836))</f>
        <v>0.68194444444444446</v>
      </c>
      <c r="M2836" s="13">
        <f>Raw_Data!K2836</f>
        <v>7.25</v>
      </c>
      <c r="N2836" s="13">
        <f>Raw_Data!L2836</f>
        <v>31</v>
      </c>
      <c r="O2836" s="13">
        <f>Raw_Data!M2836</f>
        <v>24</v>
      </c>
      <c r="P2836" s="13">
        <f t="shared" si="178"/>
        <v>7</v>
      </c>
      <c r="Q2836" s="13">
        <f>Raw_Data!O2836</f>
        <v>31</v>
      </c>
      <c r="R2836" s="16">
        <f t="shared" si="179"/>
        <v>77.41935483870968</v>
      </c>
      <c r="S2836" s="16">
        <f>Raw_Data!Q2836</f>
        <v>77.400000000000006</v>
      </c>
      <c r="T2836" s="17">
        <f>Raw_Data!R2836</f>
        <v>0</v>
      </c>
      <c r="U2836" s="13" t="str">
        <f>Raw_Data!S2836</f>
        <v>Medium</v>
      </c>
      <c r="V2836" s="13" t="str">
        <f>Raw_Data!T2836</f>
        <v>Pending</v>
      </c>
    </row>
    <row r="2837" spans="1:22" x14ac:dyDescent="0.3">
      <c r="A2837" s="13" t="str">
        <f>Raw_Data!A2837</f>
        <v>EMP016</v>
      </c>
      <c r="B2837" s="13" t="str">
        <f>Raw_Data!B2837</f>
        <v>Pooja Saha</v>
      </c>
      <c r="C2837" s="13" t="str">
        <f>Raw_Data!C2837</f>
        <v>Operations</v>
      </c>
      <c r="D2837" s="13" t="str">
        <f>Raw_Data!D2837</f>
        <v>Process Executive</v>
      </c>
      <c r="E2837" s="13" t="str">
        <f>Raw_Data!E2837</f>
        <v>Durgapur</v>
      </c>
      <c r="F2837" s="13" t="str">
        <f>Raw_Data!F2837</f>
        <v>Amit Roy</v>
      </c>
      <c r="G2837" s="14">
        <f>DATE(VALUE(RIGHT(Raw_Data!G2837,4)),VALUE(MID(Raw_Data!G2837,4,2)),VALUE(LEFT(Raw_Data!G2837,2)))</f>
        <v>46277</v>
      </c>
      <c r="H2837" s="13" t="str">
        <f t="shared" si="176"/>
        <v>Sep-2026</v>
      </c>
      <c r="I2837" s="13" t="str">
        <f t="shared" si="177"/>
        <v>Sat</v>
      </c>
      <c r="J2837" s="13" t="str">
        <f>Raw_Data!H2837</f>
        <v>Present</v>
      </c>
      <c r="K2837" s="15">
        <f>IF(Raw_Data!I2837="","",TIMEVALUE(Raw_Data!I2837))</f>
        <v>0.3840277777777778</v>
      </c>
      <c r="L2837" s="15">
        <f>IF(Raw_Data!J2837="","",TIMEVALUE(Raw_Data!J2837))</f>
        <v>0.76180555555555551</v>
      </c>
      <c r="M2837" s="13">
        <f>Raw_Data!K2837</f>
        <v>9.08</v>
      </c>
      <c r="N2837" s="13">
        <f>Raw_Data!L2837</f>
        <v>17</v>
      </c>
      <c r="O2837" s="13">
        <f>Raw_Data!M2837</f>
        <v>14</v>
      </c>
      <c r="P2837" s="13">
        <f t="shared" si="178"/>
        <v>3</v>
      </c>
      <c r="Q2837" s="13">
        <f>Raw_Data!O2837</f>
        <v>17</v>
      </c>
      <c r="R2837" s="16">
        <f t="shared" si="179"/>
        <v>82.35294117647058</v>
      </c>
      <c r="S2837" s="16">
        <f>Raw_Data!Q2837</f>
        <v>82.4</v>
      </c>
      <c r="T2837" s="17">
        <f>Raw_Data!R2837</f>
        <v>1.08</v>
      </c>
      <c r="U2837" s="13" t="str">
        <f>Raw_Data!S2837</f>
        <v>Medium</v>
      </c>
      <c r="V2837" s="13" t="str">
        <f>Raw_Data!T2837</f>
        <v>In Progress</v>
      </c>
    </row>
    <row r="2838" spans="1:22" x14ac:dyDescent="0.3">
      <c r="A2838" s="13" t="str">
        <f>Raw_Data!A2838</f>
        <v>EMP017</v>
      </c>
      <c r="B2838" s="13" t="str">
        <f>Raw_Data!B2838</f>
        <v>Abhishek Paul</v>
      </c>
      <c r="C2838" s="13" t="str">
        <f>Raw_Data!C2838</f>
        <v>Operations</v>
      </c>
      <c r="D2838" s="13" t="str">
        <f>Raw_Data!D2838</f>
        <v>Process Executive</v>
      </c>
      <c r="E2838" s="13" t="str">
        <f>Raw_Data!E2838</f>
        <v>Durgapur</v>
      </c>
      <c r="F2838" s="13" t="str">
        <f>Raw_Data!F2838</f>
        <v>Amit Roy</v>
      </c>
      <c r="G2838" s="14">
        <f>DATE(VALUE(RIGHT(Raw_Data!G2838,4)),VALUE(MID(Raw_Data!G2838,4,2)),VALUE(LEFT(Raw_Data!G2838,2)))</f>
        <v>46277</v>
      </c>
      <c r="H2838" s="13" t="str">
        <f t="shared" si="176"/>
        <v>Sep-2026</v>
      </c>
      <c r="I2838" s="13" t="str">
        <f t="shared" si="177"/>
        <v>Sat</v>
      </c>
      <c r="J2838" s="13" t="str">
        <f>Raw_Data!H2838</f>
        <v>Present</v>
      </c>
      <c r="K2838" s="15">
        <f>IF(Raw_Data!I2838="","",TIMEVALUE(Raw_Data!I2838))</f>
        <v>0.38194444444444442</v>
      </c>
      <c r="L2838" s="15">
        <f>IF(Raw_Data!J2838="","",TIMEVALUE(Raw_Data!J2838))</f>
        <v>0.70694444444444449</v>
      </c>
      <c r="M2838" s="13">
        <f>Raw_Data!K2838</f>
        <v>7.8</v>
      </c>
      <c r="N2838" s="13">
        <f>Raw_Data!L2838</f>
        <v>30</v>
      </c>
      <c r="O2838" s="13">
        <f>Raw_Data!M2838</f>
        <v>29</v>
      </c>
      <c r="P2838" s="13">
        <f t="shared" si="178"/>
        <v>1</v>
      </c>
      <c r="Q2838" s="13">
        <f>Raw_Data!O2838</f>
        <v>30</v>
      </c>
      <c r="R2838" s="16">
        <f t="shared" si="179"/>
        <v>96.666666666666671</v>
      </c>
      <c r="S2838" s="16">
        <f>Raw_Data!Q2838</f>
        <v>96.7</v>
      </c>
      <c r="T2838" s="17">
        <f>Raw_Data!R2838</f>
        <v>0</v>
      </c>
      <c r="U2838" s="13" t="str">
        <f>Raw_Data!S2838</f>
        <v>Low</v>
      </c>
      <c r="V2838" s="13" t="str">
        <f>Raw_Data!T2838</f>
        <v>In Progress</v>
      </c>
    </row>
    <row r="2839" spans="1:22" x14ac:dyDescent="0.3">
      <c r="A2839" s="13" t="str">
        <f>Raw_Data!A2839</f>
        <v>EMP018</v>
      </c>
      <c r="B2839" s="13" t="str">
        <f>Raw_Data!B2839</f>
        <v>Nandini Ghosh</v>
      </c>
      <c r="C2839" s="13" t="str">
        <f>Raw_Data!C2839</f>
        <v>Finance</v>
      </c>
      <c r="D2839" s="13" t="str">
        <f>Raw_Data!D2839</f>
        <v>Finance Executive</v>
      </c>
      <c r="E2839" s="13" t="str">
        <f>Raw_Data!E2839</f>
        <v>Durgapur</v>
      </c>
      <c r="F2839" s="13" t="str">
        <f>Raw_Data!F2839</f>
        <v>Neha Sen</v>
      </c>
      <c r="G2839" s="14">
        <f>DATE(VALUE(RIGHT(Raw_Data!G2839,4)),VALUE(MID(Raw_Data!G2839,4,2)),VALUE(LEFT(Raw_Data!G2839,2)))</f>
        <v>46277</v>
      </c>
      <c r="H2839" s="13" t="str">
        <f t="shared" si="176"/>
        <v>Sep-2026</v>
      </c>
      <c r="I2839" s="13" t="str">
        <f t="shared" si="177"/>
        <v>Sat</v>
      </c>
      <c r="J2839" s="13" t="str">
        <f>Raw_Data!H2839</f>
        <v>Present</v>
      </c>
      <c r="K2839" s="15">
        <f>IF(Raw_Data!I2839="","",TIMEVALUE(Raw_Data!I2839))</f>
        <v>0.37569444444444444</v>
      </c>
      <c r="L2839" s="15">
        <f>IF(Raw_Data!J2839="","",TIMEVALUE(Raw_Data!J2839))</f>
        <v>0.68333333333333335</v>
      </c>
      <c r="M2839" s="13">
        <f>Raw_Data!K2839</f>
        <v>7.39</v>
      </c>
      <c r="N2839" s="13">
        <f>Raw_Data!L2839</f>
        <v>25</v>
      </c>
      <c r="O2839" s="13">
        <f>Raw_Data!M2839</f>
        <v>24</v>
      </c>
      <c r="P2839" s="13">
        <f t="shared" si="178"/>
        <v>1</v>
      </c>
      <c r="Q2839" s="13">
        <f>Raw_Data!O2839</f>
        <v>25</v>
      </c>
      <c r="R2839" s="16">
        <f t="shared" si="179"/>
        <v>96</v>
      </c>
      <c r="S2839" s="16">
        <f>Raw_Data!Q2839</f>
        <v>96</v>
      </c>
      <c r="T2839" s="17">
        <f>Raw_Data!R2839</f>
        <v>0</v>
      </c>
      <c r="U2839" s="13" t="str">
        <f>Raw_Data!S2839</f>
        <v>Medium</v>
      </c>
      <c r="V2839" s="13" t="str">
        <f>Raw_Data!T2839</f>
        <v>In Progress</v>
      </c>
    </row>
    <row r="2840" spans="1:22" x14ac:dyDescent="0.3">
      <c r="A2840" s="13" t="str">
        <f>Raw_Data!A2840</f>
        <v>EMP019</v>
      </c>
      <c r="B2840" s="13" t="str">
        <f>Raw_Data!B2840</f>
        <v>Manish Kumar</v>
      </c>
      <c r="C2840" s="13" t="str">
        <f>Raw_Data!C2840</f>
        <v>Sales</v>
      </c>
      <c r="D2840" s="13" t="str">
        <f>Raw_Data!D2840</f>
        <v>Sales Executive</v>
      </c>
      <c r="E2840" s="13" t="str">
        <f>Raw_Data!E2840</f>
        <v>Durgapur</v>
      </c>
      <c r="F2840" s="13" t="str">
        <f>Raw_Data!F2840</f>
        <v>Sourav Das</v>
      </c>
      <c r="G2840" s="14">
        <f>DATE(VALUE(RIGHT(Raw_Data!G2840,4)),VALUE(MID(Raw_Data!G2840,4,2)),VALUE(LEFT(Raw_Data!G2840,2)))</f>
        <v>46277</v>
      </c>
      <c r="H2840" s="13" t="str">
        <f t="shared" si="176"/>
        <v>Sep-2026</v>
      </c>
      <c r="I2840" s="13" t="str">
        <f t="shared" si="177"/>
        <v>Sat</v>
      </c>
      <c r="J2840" s="13" t="str">
        <f>Raw_Data!H2840</f>
        <v>Present</v>
      </c>
      <c r="K2840" s="15">
        <f>IF(Raw_Data!I2840="","",TIMEVALUE(Raw_Data!I2840))</f>
        <v>0.4201388888888889</v>
      </c>
      <c r="L2840" s="15">
        <f>IF(Raw_Data!J2840="","",TIMEVALUE(Raw_Data!J2840))</f>
        <v>0.74305555555555558</v>
      </c>
      <c r="M2840" s="13">
        <f>Raw_Data!K2840</f>
        <v>7.76</v>
      </c>
      <c r="N2840" s="13">
        <f>Raw_Data!L2840</f>
        <v>13</v>
      </c>
      <c r="O2840" s="13">
        <f>Raw_Data!M2840</f>
        <v>10</v>
      </c>
      <c r="P2840" s="13">
        <f t="shared" si="178"/>
        <v>3</v>
      </c>
      <c r="Q2840" s="13">
        <f>Raw_Data!O2840</f>
        <v>13</v>
      </c>
      <c r="R2840" s="16">
        <f t="shared" si="179"/>
        <v>76.923076923076934</v>
      </c>
      <c r="S2840" s="16">
        <f>Raw_Data!Q2840</f>
        <v>76.900000000000006</v>
      </c>
      <c r="T2840" s="17">
        <f>Raw_Data!R2840</f>
        <v>0</v>
      </c>
      <c r="U2840" s="13" t="str">
        <f>Raw_Data!S2840</f>
        <v>Medium</v>
      </c>
      <c r="V2840" s="13" t="str">
        <f>Raw_Data!T2840</f>
        <v>In Progress</v>
      </c>
    </row>
    <row r="2841" spans="1:22" x14ac:dyDescent="0.3">
      <c r="A2841" s="13" t="str">
        <f>Raw_Data!A2841</f>
        <v>EMP020</v>
      </c>
      <c r="B2841" s="13" t="str">
        <f>Raw_Data!B2841</f>
        <v>Riya Chatterjee</v>
      </c>
      <c r="C2841" s="13" t="str">
        <f>Raw_Data!C2841</f>
        <v>Customer Support</v>
      </c>
      <c r="D2841" s="13" t="str">
        <f>Raw_Data!D2841</f>
        <v>Support Executive</v>
      </c>
      <c r="E2841" s="13" t="str">
        <f>Raw_Data!E2841</f>
        <v>Durgapur</v>
      </c>
      <c r="F2841" s="13" t="str">
        <f>Raw_Data!F2841</f>
        <v>Ritu Ghosh</v>
      </c>
      <c r="G2841" s="14">
        <f>DATE(VALUE(RIGHT(Raw_Data!G2841,4)),VALUE(MID(Raw_Data!G2841,4,2)),VALUE(LEFT(Raw_Data!G2841,2)))</f>
        <v>46277</v>
      </c>
      <c r="H2841" s="13" t="str">
        <f t="shared" si="176"/>
        <v>Sep-2026</v>
      </c>
      <c r="I2841" s="13" t="str">
        <f t="shared" si="177"/>
        <v>Sat</v>
      </c>
      <c r="J2841" s="13" t="str">
        <f>Raw_Data!H2841</f>
        <v>Leave</v>
      </c>
      <c r="K2841" s="15" t="str">
        <f>IF(Raw_Data!I2841="","",TIMEVALUE(Raw_Data!I2841))</f>
        <v/>
      </c>
      <c r="L2841" s="15" t="str">
        <f>IF(Raw_Data!J2841="","",TIMEVALUE(Raw_Data!J2841))</f>
        <v/>
      </c>
      <c r="M2841" s="13">
        <f>Raw_Data!K2841</f>
        <v>0</v>
      </c>
      <c r="N2841" s="13">
        <f>Raw_Data!L2841</f>
        <v>0</v>
      </c>
      <c r="O2841" s="13">
        <f>Raw_Data!M2841</f>
        <v>0</v>
      </c>
      <c r="P2841" s="13">
        <f t="shared" si="178"/>
        <v>0</v>
      </c>
      <c r="Q2841" s="13">
        <f>Raw_Data!O2841</f>
        <v>0</v>
      </c>
      <c r="R2841" s="16">
        <f t="shared" si="179"/>
        <v>0</v>
      </c>
      <c r="S2841" s="16">
        <f>Raw_Data!Q2841</f>
        <v>0</v>
      </c>
      <c r="T2841" s="17">
        <f>Raw_Data!R2841</f>
        <v>0</v>
      </c>
      <c r="U2841" s="13" t="str">
        <f>Raw_Data!S2841</f>
        <v>Low</v>
      </c>
      <c r="V2841" s="13" t="str">
        <f>Raw_Data!T2841</f>
        <v>Closed</v>
      </c>
    </row>
    <row r="2842" spans="1:22" x14ac:dyDescent="0.3">
      <c r="A2842" s="13" t="str">
        <f>Raw_Data!A2842</f>
        <v>EMP001</v>
      </c>
      <c r="B2842" s="13" t="str">
        <f>Raw_Data!B2842</f>
        <v>Aarav Sharma</v>
      </c>
      <c r="C2842" s="13" t="str">
        <f>Raw_Data!C2842</f>
        <v>Operations</v>
      </c>
      <c r="D2842" s="13" t="str">
        <f>Raw_Data!D2842</f>
        <v>MIS Executive</v>
      </c>
      <c r="E2842" s="13" t="str">
        <f>Raw_Data!E2842</f>
        <v>Kolkata</v>
      </c>
      <c r="F2842" s="13" t="str">
        <f>Raw_Data!F2842</f>
        <v>Amit Roy</v>
      </c>
      <c r="G2842" s="14">
        <f>DATE(VALUE(RIGHT(Raw_Data!G2842,4)),VALUE(MID(Raw_Data!G2842,4,2)),VALUE(LEFT(Raw_Data!G2842,2)))</f>
        <v>46279</v>
      </c>
      <c r="H2842" s="13" t="str">
        <f t="shared" si="176"/>
        <v>Sep-2026</v>
      </c>
      <c r="I2842" s="13" t="str">
        <f t="shared" si="177"/>
        <v>Mon</v>
      </c>
      <c r="J2842" s="13" t="str">
        <f>Raw_Data!H2842</f>
        <v>Present</v>
      </c>
      <c r="K2842" s="15">
        <f>IF(Raw_Data!I2842="","",TIMEVALUE(Raw_Data!I2842))</f>
        <v>0.38680555555555557</v>
      </c>
      <c r="L2842" s="15">
        <f>IF(Raw_Data!J2842="","",TIMEVALUE(Raw_Data!J2842))</f>
        <v>0.71597222222222223</v>
      </c>
      <c r="M2842" s="13">
        <f>Raw_Data!K2842</f>
        <v>7.91</v>
      </c>
      <c r="N2842" s="13">
        <f>Raw_Data!L2842</f>
        <v>36</v>
      </c>
      <c r="O2842" s="13">
        <f>Raw_Data!M2842</f>
        <v>33</v>
      </c>
      <c r="P2842" s="13">
        <f t="shared" si="178"/>
        <v>3</v>
      </c>
      <c r="Q2842" s="13">
        <f>Raw_Data!O2842</f>
        <v>36</v>
      </c>
      <c r="R2842" s="16">
        <f t="shared" si="179"/>
        <v>91.666666666666657</v>
      </c>
      <c r="S2842" s="16">
        <f>Raw_Data!Q2842</f>
        <v>91.7</v>
      </c>
      <c r="T2842" s="17">
        <f>Raw_Data!R2842</f>
        <v>0</v>
      </c>
      <c r="U2842" s="13" t="str">
        <f>Raw_Data!S2842</f>
        <v>Medium</v>
      </c>
      <c r="V2842" s="13" t="str">
        <f>Raw_Data!T2842</f>
        <v>In Progress</v>
      </c>
    </row>
    <row r="2843" spans="1:22" x14ac:dyDescent="0.3">
      <c r="A2843" s="13" t="str">
        <f>Raw_Data!A2843</f>
        <v>EMP002</v>
      </c>
      <c r="B2843" s="13" t="str">
        <f>Raw_Data!B2843</f>
        <v>Priya Singh</v>
      </c>
      <c r="C2843" s="13" t="str">
        <f>Raw_Data!C2843</f>
        <v>Operations</v>
      </c>
      <c r="D2843" s="13" t="str">
        <f>Raw_Data!D2843</f>
        <v>Process Executive</v>
      </c>
      <c r="E2843" s="13" t="str">
        <f>Raw_Data!E2843</f>
        <v>Kolkata</v>
      </c>
      <c r="F2843" s="13" t="str">
        <f>Raw_Data!F2843</f>
        <v>Amit Roy</v>
      </c>
      <c r="G2843" s="14">
        <f>DATE(VALUE(RIGHT(Raw_Data!G2843,4)),VALUE(MID(Raw_Data!G2843,4,2)),VALUE(LEFT(Raw_Data!G2843,2)))</f>
        <v>46279</v>
      </c>
      <c r="H2843" s="13" t="str">
        <f t="shared" si="176"/>
        <v>Sep-2026</v>
      </c>
      <c r="I2843" s="13" t="str">
        <f t="shared" si="177"/>
        <v>Mon</v>
      </c>
      <c r="J2843" s="13" t="str">
        <f>Raw_Data!H2843</f>
        <v>Absent</v>
      </c>
      <c r="K2843" s="15" t="str">
        <f>IF(Raw_Data!I2843="","",TIMEVALUE(Raw_Data!I2843))</f>
        <v/>
      </c>
      <c r="L2843" s="15" t="str">
        <f>IF(Raw_Data!J2843="","",TIMEVALUE(Raw_Data!J2843))</f>
        <v/>
      </c>
      <c r="M2843" s="13">
        <f>Raw_Data!K2843</f>
        <v>0</v>
      </c>
      <c r="N2843" s="13">
        <f>Raw_Data!L2843</f>
        <v>0</v>
      </c>
      <c r="O2843" s="13">
        <f>Raw_Data!M2843</f>
        <v>0</v>
      </c>
      <c r="P2843" s="13">
        <f t="shared" si="178"/>
        <v>0</v>
      </c>
      <c r="Q2843" s="13">
        <f>Raw_Data!O2843</f>
        <v>0</v>
      </c>
      <c r="R2843" s="16">
        <f t="shared" si="179"/>
        <v>0</v>
      </c>
      <c r="S2843" s="16">
        <f>Raw_Data!Q2843</f>
        <v>0</v>
      </c>
      <c r="T2843" s="17">
        <f>Raw_Data!R2843</f>
        <v>0</v>
      </c>
      <c r="U2843" s="13" t="str">
        <f>Raw_Data!S2843</f>
        <v>Low</v>
      </c>
      <c r="V2843" s="13" t="str">
        <f>Raw_Data!T2843</f>
        <v>Closed</v>
      </c>
    </row>
    <row r="2844" spans="1:22" x14ac:dyDescent="0.3">
      <c r="A2844" s="13" t="str">
        <f>Raw_Data!A2844</f>
        <v>EMP003</v>
      </c>
      <c r="B2844" s="13" t="str">
        <f>Raw_Data!B2844</f>
        <v>Rahul Verma</v>
      </c>
      <c r="C2844" s="13" t="str">
        <f>Raw_Data!C2844</f>
        <v>Operations</v>
      </c>
      <c r="D2844" s="13" t="str">
        <f>Raw_Data!D2844</f>
        <v>Process Executive</v>
      </c>
      <c r="E2844" s="13" t="str">
        <f>Raw_Data!E2844</f>
        <v>Kolkata</v>
      </c>
      <c r="F2844" s="13" t="str">
        <f>Raw_Data!F2844</f>
        <v>Amit Roy</v>
      </c>
      <c r="G2844" s="14">
        <f>DATE(VALUE(RIGHT(Raw_Data!G2844,4)),VALUE(MID(Raw_Data!G2844,4,2)),VALUE(LEFT(Raw_Data!G2844,2)))</f>
        <v>46279</v>
      </c>
      <c r="H2844" s="13" t="str">
        <f t="shared" si="176"/>
        <v>Sep-2026</v>
      </c>
      <c r="I2844" s="13" t="str">
        <f t="shared" si="177"/>
        <v>Mon</v>
      </c>
      <c r="J2844" s="13" t="str">
        <f>Raw_Data!H2844</f>
        <v>Present</v>
      </c>
      <c r="K2844" s="15">
        <f>IF(Raw_Data!I2844="","",TIMEVALUE(Raw_Data!I2844))</f>
        <v>0.38472222222222224</v>
      </c>
      <c r="L2844" s="15">
        <f>IF(Raw_Data!J2844="","",TIMEVALUE(Raw_Data!J2844))</f>
        <v>0.75624999999999998</v>
      </c>
      <c r="M2844" s="13">
        <f>Raw_Data!K2844</f>
        <v>8.92</v>
      </c>
      <c r="N2844" s="13">
        <f>Raw_Data!L2844</f>
        <v>29</v>
      </c>
      <c r="O2844" s="13">
        <f>Raw_Data!M2844</f>
        <v>29</v>
      </c>
      <c r="P2844" s="13">
        <f t="shared" si="178"/>
        <v>0</v>
      </c>
      <c r="Q2844" s="13">
        <f>Raw_Data!O2844</f>
        <v>29</v>
      </c>
      <c r="R2844" s="16">
        <f t="shared" si="179"/>
        <v>100</v>
      </c>
      <c r="S2844" s="16">
        <f>Raw_Data!Q2844</f>
        <v>100</v>
      </c>
      <c r="T2844" s="17">
        <f>Raw_Data!R2844</f>
        <v>0.92</v>
      </c>
      <c r="U2844" s="13" t="str">
        <f>Raw_Data!S2844</f>
        <v>Low</v>
      </c>
      <c r="V2844" s="13" t="str">
        <f>Raw_Data!T2844</f>
        <v>Closed</v>
      </c>
    </row>
    <row r="2845" spans="1:22" x14ac:dyDescent="0.3">
      <c r="A2845" s="13" t="str">
        <f>Raw_Data!A2845</f>
        <v>EMP004</v>
      </c>
      <c r="B2845" s="13" t="str">
        <f>Raw_Data!B2845</f>
        <v>Sneha Das</v>
      </c>
      <c r="C2845" s="13" t="str">
        <f>Raw_Data!C2845</f>
        <v>Operations</v>
      </c>
      <c r="D2845" s="13" t="str">
        <f>Raw_Data!D2845</f>
        <v>Senior Executive</v>
      </c>
      <c r="E2845" s="13" t="str">
        <f>Raw_Data!E2845</f>
        <v>Kolkata</v>
      </c>
      <c r="F2845" s="13" t="str">
        <f>Raw_Data!F2845</f>
        <v>Amit Roy</v>
      </c>
      <c r="G2845" s="14">
        <f>DATE(VALUE(RIGHT(Raw_Data!G2845,4)),VALUE(MID(Raw_Data!G2845,4,2)),VALUE(LEFT(Raw_Data!G2845,2)))</f>
        <v>46279</v>
      </c>
      <c r="H2845" s="13" t="str">
        <f t="shared" si="176"/>
        <v>Sep-2026</v>
      </c>
      <c r="I2845" s="13" t="str">
        <f t="shared" si="177"/>
        <v>Mon</v>
      </c>
      <c r="J2845" s="13" t="str">
        <f>Raw_Data!H2845</f>
        <v>Present</v>
      </c>
      <c r="K2845" s="15">
        <f>IF(Raw_Data!I2845="","",TIMEVALUE(Raw_Data!I2845))</f>
        <v>0.38124999999999998</v>
      </c>
      <c r="L2845" s="15">
        <f>IF(Raw_Data!J2845="","",TIMEVALUE(Raw_Data!J2845))</f>
        <v>0.68611111111111112</v>
      </c>
      <c r="M2845" s="13">
        <f>Raw_Data!K2845</f>
        <v>7.33</v>
      </c>
      <c r="N2845" s="13">
        <f>Raw_Data!L2845</f>
        <v>20</v>
      </c>
      <c r="O2845" s="13">
        <f>Raw_Data!M2845</f>
        <v>20</v>
      </c>
      <c r="P2845" s="13">
        <f t="shared" si="178"/>
        <v>0</v>
      </c>
      <c r="Q2845" s="13">
        <f>Raw_Data!O2845</f>
        <v>20</v>
      </c>
      <c r="R2845" s="16">
        <f t="shared" si="179"/>
        <v>100</v>
      </c>
      <c r="S2845" s="16">
        <f>Raw_Data!Q2845</f>
        <v>100</v>
      </c>
      <c r="T2845" s="17">
        <f>Raw_Data!R2845</f>
        <v>0</v>
      </c>
      <c r="U2845" s="13" t="str">
        <f>Raw_Data!S2845</f>
        <v>Low</v>
      </c>
      <c r="V2845" s="13" t="str">
        <f>Raw_Data!T2845</f>
        <v>Closed</v>
      </c>
    </row>
    <row r="2846" spans="1:22" x14ac:dyDescent="0.3">
      <c r="A2846" s="13" t="str">
        <f>Raw_Data!A2846</f>
        <v>EMP005</v>
      </c>
      <c r="B2846" s="13" t="str">
        <f>Raw_Data!B2846</f>
        <v>Vikram Patel</v>
      </c>
      <c r="C2846" s="13" t="str">
        <f>Raw_Data!C2846</f>
        <v>Operations</v>
      </c>
      <c r="D2846" s="13" t="str">
        <f>Raw_Data!D2846</f>
        <v>Process Executive</v>
      </c>
      <c r="E2846" s="13" t="str">
        <f>Raw_Data!E2846</f>
        <v>Kolkata</v>
      </c>
      <c r="F2846" s="13" t="str">
        <f>Raw_Data!F2846</f>
        <v>Amit Roy</v>
      </c>
      <c r="G2846" s="14">
        <f>DATE(VALUE(RIGHT(Raw_Data!G2846,4)),VALUE(MID(Raw_Data!G2846,4,2)),VALUE(LEFT(Raw_Data!G2846,2)))</f>
        <v>46279</v>
      </c>
      <c r="H2846" s="13" t="str">
        <f t="shared" si="176"/>
        <v>Sep-2026</v>
      </c>
      <c r="I2846" s="13" t="str">
        <f t="shared" si="177"/>
        <v>Mon</v>
      </c>
      <c r="J2846" s="13" t="str">
        <f>Raw_Data!H2846</f>
        <v>Present</v>
      </c>
      <c r="K2846" s="15">
        <f>IF(Raw_Data!I2846="","",TIMEVALUE(Raw_Data!I2846))</f>
        <v>0.38680555555555557</v>
      </c>
      <c r="L2846" s="15">
        <f>IF(Raw_Data!J2846="","",TIMEVALUE(Raw_Data!J2846))</f>
        <v>0.73263888888888884</v>
      </c>
      <c r="M2846" s="13">
        <f>Raw_Data!K2846</f>
        <v>8.31</v>
      </c>
      <c r="N2846" s="13">
        <f>Raw_Data!L2846</f>
        <v>27</v>
      </c>
      <c r="O2846" s="13">
        <f>Raw_Data!M2846</f>
        <v>26</v>
      </c>
      <c r="P2846" s="13">
        <f t="shared" si="178"/>
        <v>1</v>
      </c>
      <c r="Q2846" s="13">
        <f>Raw_Data!O2846</f>
        <v>27</v>
      </c>
      <c r="R2846" s="16">
        <f t="shared" si="179"/>
        <v>96.296296296296291</v>
      </c>
      <c r="S2846" s="16">
        <f>Raw_Data!Q2846</f>
        <v>96.3</v>
      </c>
      <c r="T2846" s="17">
        <f>Raw_Data!R2846</f>
        <v>0.31</v>
      </c>
      <c r="U2846" s="13" t="str">
        <f>Raw_Data!S2846</f>
        <v>Low</v>
      </c>
      <c r="V2846" s="13" t="str">
        <f>Raw_Data!T2846</f>
        <v>In Progress</v>
      </c>
    </row>
    <row r="2847" spans="1:22" x14ac:dyDescent="0.3">
      <c r="A2847" s="13" t="str">
        <f>Raw_Data!A2847</f>
        <v>EMP006</v>
      </c>
      <c r="B2847" s="13" t="str">
        <f>Raw_Data!B2847</f>
        <v>Ananya Gupta</v>
      </c>
      <c r="C2847" s="13" t="str">
        <f>Raw_Data!C2847</f>
        <v>Finance</v>
      </c>
      <c r="D2847" s="13" t="str">
        <f>Raw_Data!D2847</f>
        <v>Finance Executive</v>
      </c>
      <c r="E2847" s="13" t="str">
        <f>Raw_Data!E2847</f>
        <v>Kolkata</v>
      </c>
      <c r="F2847" s="13" t="str">
        <f>Raw_Data!F2847</f>
        <v>Neha Sen</v>
      </c>
      <c r="G2847" s="14">
        <f>DATE(VALUE(RIGHT(Raw_Data!G2847,4)),VALUE(MID(Raw_Data!G2847,4,2)),VALUE(LEFT(Raw_Data!G2847,2)))</f>
        <v>46279</v>
      </c>
      <c r="H2847" s="13" t="str">
        <f t="shared" si="176"/>
        <v>Sep-2026</v>
      </c>
      <c r="I2847" s="13" t="str">
        <f t="shared" si="177"/>
        <v>Mon</v>
      </c>
      <c r="J2847" s="13" t="str">
        <f>Raw_Data!H2847</f>
        <v>Late</v>
      </c>
      <c r="K2847" s="15">
        <f>IF(Raw_Data!I2847="","",TIMEVALUE(Raw_Data!I2847))</f>
        <v>0.47222222222222221</v>
      </c>
      <c r="L2847" s="15">
        <f>IF(Raw_Data!J2847="","",TIMEVALUE(Raw_Data!J2847))</f>
        <v>0.84097222222222223</v>
      </c>
      <c r="M2847" s="13">
        <f>Raw_Data!K2847</f>
        <v>8.86</v>
      </c>
      <c r="N2847" s="13">
        <f>Raw_Data!L2847</f>
        <v>14</v>
      </c>
      <c r="O2847" s="13">
        <f>Raw_Data!M2847</f>
        <v>10</v>
      </c>
      <c r="P2847" s="13">
        <f t="shared" si="178"/>
        <v>4</v>
      </c>
      <c r="Q2847" s="13">
        <f>Raw_Data!O2847</f>
        <v>14</v>
      </c>
      <c r="R2847" s="16">
        <f t="shared" si="179"/>
        <v>71.428571428571431</v>
      </c>
      <c r="S2847" s="16">
        <f>Raw_Data!Q2847</f>
        <v>71.400000000000006</v>
      </c>
      <c r="T2847" s="17">
        <f>Raw_Data!R2847</f>
        <v>0.86</v>
      </c>
      <c r="U2847" s="13" t="str">
        <f>Raw_Data!S2847</f>
        <v>Medium</v>
      </c>
      <c r="V2847" s="13" t="str">
        <f>Raw_Data!T2847</f>
        <v>Pending</v>
      </c>
    </row>
    <row r="2848" spans="1:22" x14ac:dyDescent="0.3">
      <c r="A2848" s="13" t="str">
        <f>Raw_Data!A2848</f>
        <v>EMP007</v>
      </c>
      <c r="B2848" s="13" t="str">
        <f>Raw_Data!B2848</f>
        <v>Rohan Mehta</v>
      </c>
      <c r="C2848" s="13" t="str">
        <f>Raw_Data!C2848</f>
        <v>Finance</v>
      </c>
      <c r="D2848" s="13" t="str">
        <f>Raw_Data!D2848</f>
        <v>Accounts Executive</v>
      </c>
      <c r="E2848" s="13" t="str">
        <f>Raw_Data!E2848</f>
        <v>Kolkata</v>
      </c>
      <c r="F2848" s="13" t="str">
        <f>Raw_Data!F2848</f>
        <v>Neha Sen</v>
      </c>
      <c r="G2848" s="14">
        <f>DATE(VALUE(RIGHT(Raw_Data!G2848,4)),VALUE(MID(Raw_Data!G2848,4,2)),VALUE(LEFT(Raw_Data!G2848,2)))</f>
        <v>46279</v>
      </c>
      <c r="H2848" s="13" t="str">
        <f t="shared" si="176"/>
        <v>Sep-2026</v>
      </c>
      <c r="I2848" s="13" t="str">
        <f t="shared" si="177"/>
        <v>Mon</v>
      </c>
      <c r="J2848" s="13" t="str">
        <f>Raw_Data!H2848</f>
        <v>Present</v>
      </c>
      <c r="K2848" s="15">
        <f>IF(Raw_Data!I2848="","",TIMEVALUE(Raw_Data!I2848))</f>
        <v>0.38055555555555554</v>
      </c>
      <c r="L2848" s="15">
        <f>IF(Raw_Data!J2848="","",TIMEVALUE(Raw_Data!J2848))</f>
        <v>0.68541666666666667</v>
      </c>
      <c r="M2848" s="13">
        <f>Raw_Data!K2848</f>
        <v>7.32</v>
      </c>
      <c r="N2848" s="13">
        <f>Raw_Data!L2848</f>
        <v>19</v>
      </c>
      <c r="O2848" s="13">
        <f>Raw_Data!M2848</f>
        <v>15</v>
      </c>
      <c r="P2848" s="13">
        <f t="shared" si="178"/>
        <v>4</v>
      </c>
      <c r="Q2848" s="13">
        <f>Raw_Data!O2848</f>
        <v>19</v>
      </c>
      <c r="R2848" s="16">
        <f t="shared" si="179"/>
        <v>78.94736842105263</v>
      </c>
      <c r="S2848" s="16">
        <f>Raw_Data!Q2848</f>
        <v>78.900000000000006</v>
      </c>
      <c r="T2848" s="17">
        <f>Raw_Data!R2848</f>
        <v>0</v>
      </c>
      <c r="U2848" s="13" t="str">
        <f>Raw_Data!S2848</f>
        <v>Medium</v>
      </c>
      <c r="V2848" s="13" t="str">
        <f>Raw_Data!T2848</f>
        <v>Pending</v>
      </c>
    </row>
    <row r="2849" spans="1:22" x14ac:dyDescent="0.3">
      <c r="A2849" s="13" t="str">
        <f>Raw_Data!A2849</f>
        <v>EMP008</v>
      </c>
      <c r="B2849" s="13" t="str">
        <f>Raw_Data!B2849</f>
        <v>Ishita Roy</v>
      </c>
      <c r="C2849" s="13" t="str">
        <f>Raw_Data!C2849</f>
        <v>Finance</v>
      </c>
      <c r="D2849" s="13" t="str">
        <f>Raw_Data!D2849</f>
        <v>Finance Executive</v>
      </c>
      <c r="E2849" s="13" t="str">
        <f>Raw_Data!E2849</f>
        <v>Kolkata</v>
      </c>
      <c r="F2849" s="13" t="str">
        <f>Raw_Data!F2849</f>
        <v>Neha Sen</v>
      </c>
      <c r="G2849" s="14">
        <f>DATE(VALUE(RIGHT(Raw_Data!G2849,4)),VALUE(MID(Raw_Data!G2849,4,2)),VALUE(LEFT(Raw_Data!G2849,2)))</f>
        <v>46279</v>
      </c>
      <c r="H2849" s="13" t="str">
        <f t="shared" si="176"/>
        <v>Sep-2026</v>
      </c>
      <c r="I2849" s="13" t="str">
        <f t="shared" si="177"/>
        <v>Mon</v>
      </c>
      <c r="J2849" s="13" t="str">
        <f>Raw_Data!H2849</f>
        <v>Present</v>
      </c>
      <c r="K2849" s="15">
        <f>IF(Raw_Data!I2849="","",TIMEVALUE(Raw_Data!I2849))</f>
        <v>0.41944444444444445</v>
      </c>
      <c r="L2849" s="15">
        <f>IF(Raw_Data!J2849="","",TIMEVALUE(Raw_Data!J2849))</f>
        <v>0.79791666666666672</v>
      </c>
      <c r="M2849" s="13">
        <f>Raw_Data!K2849</f>
        <v>9.09</v>
      </c>
      <c r="N2849" s="13">
        <f>Raw_Data!L2849</f>
        <v>13</v>
      </c>
      <c r="O2849" s="13">
        <f>Raw_Data!M2849</f>
        <v>11</v>
      </c>
      <c r="P2849" s="13">
        <f t="shared" si="178"/>
        <v>2</v>
      </c>
      <c r="Q2849" s="13">
        <f>Raw_Data!O2849</f>
        <v>13</v>
      </c>
      <c r="R2849" s="16">
        <f t="shared" si="179"/>
        <v>84.615384615384613</v>
      </c>
      <c r="S2849" s="16">
        <f>Raw_Data!Q2849</f>
        <v>84.6</v>
      </c>
      <c r="T2849" s="17">
        <f>Raw_Data!R2849</f>
        <v>1.0900000000000001</v>
      </c>
      <c r="U2849" s="13" t="str">
        <f>Raw_Data!S2849</f>
        <v>High</v>
      </c>
      <c r="V2849" s="13" t="str">
        <f>Raw_Data!T2849</f>
        <v>In Progress</v>
      </c>
    </row>
    <row r="2850" spans="1:22" x14ac:dyDescent="0.3">
      <c r="A2850" s="13" t="str">
        <f>Raw_Data!A2850</f>
        <v>EMP009</v>
      </c>
      <c r="B2850" s="13" t="str">
        <f>Raw_Data!B2850</f>
        <v>Arjun Nair</v>
      </c>
      <c r="C2850" s="13" t="str">
        <f>Raw_Data!C2850</f>
        <v>Sales</v>
      </c>
      <c r="D2850" s="13" t="str">
        <f>Raw_Data!D2850</f>
        <v>Sales Executive</v>
      </c>
      <c r="E2850" s="13" t="str">
        <f>Raw_Data!E2850</f>
        <v>Kolkata</v>
      </c>
      <c r="F2850" s="13" t="str">
        <f>Raw_Data!F2850</f>
        <v>Sourav Das</v>
      </c>
      <c r="G2850" s="14">
        <f>DATE(VALUE(RIGHT(Raw_Data!G2850,4)),VALUE(MID(Raw_Data!G2850,4,2)),VALUE(LEFT(Raw_Data!G2850,2)))</f>
        <v>46279</v>
      </c>
      <c r="H2850" s="13" t="str">
        <f t="shared" si="176"/>
        <v>Sep-2026</v>
      </c>
      <c r="I2850" s="13" t="str">
        <f t="shared" si="177"/>
        <v>Mon</v>
      </c>
      <c r="J2850" s="13" t="str">
        <f>Raw_Data!H2850</f>
        <v>Present</v>
      </c>
      <c r="K2850" s="15">
        <f>IF(Raw_Data!I2850="","",TIMEVALUE(Raw_Data!I2850))</f>
        <v>0.38819444444444445</v>
      </c>
      <c r="L2850" s="15">
        <f>IF(Raw_Data!J2850="","",TIMEVALUE(Raw_Data!J2850))</f>
        <v>0.69236111111111109</v>
      </c>
      <c r="M2850" s="13">
        <f>Raw_Data!K2850</f>
        <v>7.3</v>
      </c>
      <c r="N2850" s="13">
        <f>Raw_Data!L2850</f>
        <v>20</v>
      </c>
      <c r="O2850" s="13">
        <f>Raw_Data!M2850</f>
        <v>20</v>
      </c>
      <c r="P2850" s="13">
        <f t="shared" si="178"/>
        <v>0</v>
      </c>
      <c r="Q2850" s="13">
        <f>Raw_Data!O2850</f>
        <v>20</v>
      </c>
      <c r="R2850" s="16">
        <f t="shared" si="179"/>
        <v>100</v>
      </c>
      <c r="S2850" s="16">
        <f>Raw_Data!Q2850</f>
        <v>100</v>
      </c>
      <c r="T2850" s="17">
        <f>Raw_Data!R2850</f>
        <v>0</v>
      </c>
      <c r="U2850" s="13" t="str">
        <f>Raw_Data!S2850</f>
        <v>Low</v>
      </c>
      <c r="V2850" s="13" t="str">
        <f>Raw_Data!T2850</f>
        <v>Closed</v>
      </c>
    </row>
    <row r="2851" spans="1:22" x14ac:dyDescent="0.3">
      <c r="A2851" s="13" t="str">
        <f>Raw_Data!A2851</f>
        <v>EMP010</v>
      </c>
      <c r="B2851" s="13" t="str">
        <f>Raw_Data!B2851</f>
        <v>Meera Kapoor</v>
      </c>
      <c r="C2851" s="13" t="str">
        <f>Raw_Data!C2851</f>
        <v>Sales</v>
      </c>
      <c r="D2851" s="13" t="str">
        <f>Raw_Data!D2851</f>
        <v>Sales Executive</v>
      </c>
      <c r="E2851" s="13" t="str">
        <f>Raw_Data!E2851</f>
        <v>Kolkata</v>
      </c>
      <c r="F2851" s="13" t="str">
        <f>Raw_Data!F2851</f>
        <v>Sourav Das</v>
      </c>
      <c r="G2851" s="14">
        <f>DATE(VALUE(RIGHT(Raw_Data!G2851,4)),VALUE(MID(Raw_Data!G2851,4,2)),VALUE(LEFT(Raw_Data!G2851,2)))</f>
        <v>46279</v>
      </c>
      <c r="H2851" s="13" t="str">
        <f t="shared" si="176"/>
        <v>Sep-2026</v>
      </c>
      <c r="I2851" s="13" t="str">
        <f t="shared" si="177"/>
        <v>Mon</v>
      </c>
      <c r="J2851" s="13" t="str">
        <f>Raw_Data!H2851</f>
        <v>Present</v>
      </c>
      <c r="K2851" s="15">
        <f>IF(Raw_Data!I2851="","",TIMEVALUE(Raw_Data!I2851))</f>
        <v>0.38333333333333336</v>
      </c>
      <c r="L2851" s="15">
        <f>IF(Raw_Data!J2851="","",TIMEVALUE(Raw_Data!J2851))</f>
        <v>0.72291666666666665</v>
      </c>
      <c r="M2851" s="13">
        <f>Raw_Data!K2851</f>
        <v>8.15</v>
      </c>
      <c r="N2851" s="13">
        <f>Raw_Data!L2851</f>
        <v>12</v>
      </c>
      <c r="O2851" s="13">
        <f>Raw_Data!M2851</f>
        <v>12</v>
      </c>
      <c r="P2851" s="13">
        <f t="shared" si="178"/>
        <v>0</v>
      </c>
      <c r="Q2851" s="13">
        <f>Raw_Data!O2851</f>
        <v>12</v>
      </c>
      <c r="R2851" s="16">
        <f t="shared" si="179"/>
        <v>100</v>
      </c>
      <c r="S2851" s="16">
        <f>Raw_Data!Q2851</f>
        <v>100</v>
      </c>
      <c r="T2851" s="17">
        <f>Raw_Data!R2851</f>
        <v>0.15</v>
      </c>
      <c r="U2851" s="13" t="str">
        <f>Raw_Data!S2851</f>
        <v>Low</v>
      </c>
      <c r="V2851" s="13" t="str">
        <f>Raw_Data!T2851</f>
        <v>Closed</v>
      </c>
    </row>
    <row r="2852" spans="1:22" x14ac:dyDescent="0.3">
      <c r="A2852" s="13" t="str">
        <f>Raw_Data!A2852</f>
        <v>EMP011</v>
      </c>
      <c r="B2852" s="13" t="str">
        <f>Raw_Data!B2852</f>
        <v>Karan Malhotra</v>
      </c>
      <c r="C2852" s="13" t="str">
        <f>Raw_Data!C2852</f>
        <v>Sales</v>
      </c>
      <c r="D2852" s="13" t="str">
        <f>Raw_Data!D2852</f>
        <v>Senior Executive</v>
      </c>
      <c r="E2852" s="13" t="str">
        <f>Raw_Data!E2852</f>
        <v>Kolkata</v>
      </c>
      <c r="F2852" s="13" t="str">
        <f>Raw_Data!F2852</f>
        <v>Sourav Das</v>
      </c>
      <c r="G2852" s="14">
        <f>DATE(VALUE(RIGHT(Raw_Data!G2852,4)),VALUE(MID(Raw_Data!G2852,4,2)),VALUE(LEFT(Raw_Data!G2852,2)))</f>
        <v>46279</v>
      </c>
      <c r="H2852" s="13" t="str">
        <f t="shared" si="176"/>
        <v>Sep-2026</v>
      </c>
      <c r="I2852" s="13" t="str">
        <f t="shared" si="177"/>
        <v>Mon</v>
      </c>
      <c r="J2852" s="13" t="str">
        <f>Raw_Data!H2852</f>
        <v>Present</v>
      </c>
      <c r="K2852" s="15">
        <f>IF(Raw_Data!I2852="","",TIMEVALUE(Raw_Data!I2852))</f>
        <v>0.37986111111111109</v>
      </c>
      <c r="L2852" s="15">
        <f>IF(Raw_Data!J2852="","",TIMEVALUE(Raw_Data!J2852))</f>
        <v>0.72847222222222219</v>
      </c>
      <c r="M2852" s="13">
        <f>Raw_Data!K2852</f>
        <v>8.3699999999999992</v>
      </c>
      <c r="N2852" s="13">
        <f>Raw_Data!L2852</f>
        <v>18</v>
      </c>
      <c r="O2852" s="13">
        <f>Raw_Data!M2852</f>
        <v>16</v>
      </c>
      <c r="P2852" s="13">
        <f t="shared" si="178"/>
        <v>2</v>
      </c>
      <c r="Q2852" s="13">
        <f>Raw_Data!O2852</f>
        <v>18</v>
      </c>
      <c r="R2852" s="16">
        <f t="shared" si="179"/>
        <v>88.888888888888886</v>
      </c>
      <c r="S2852" s="16">
        <f>Raw_Data!Q2852</f>
        <v>88.9</v>
      </c>
      <c r="T2852" s="17">
        <f>Raw_Data!R2852</f>
        <v>0.37</v>
      </c>
      <c r="U2852" s="13" t="str">
        <f>Raw_Data!S2852</f>
        <v>Medium</v>
      </c>
      <c r="V2852" s="13" t="str">
        <f>Raw_Data!T2852</f>
        <v>In Progress</v>
      </c>
    </row>
    <row r="2853" spans="1:22" x14ac:dyDescent="0.3">
      <c r="A2853" s="13" t="str">
        <f>Raw_Data!A2853</f>
        <v>EMP012</v>
      </c>
      <c r="B2853" s="13" t="str">
        <f>Raw_Data!B2853</f>
        <v>Tanya Bose</v>
      </c>
      <c r="C2853" s="13" t="str">
        <f>Raw_Data!C2853</f>
        <v>HR</v>
      </c>
      <c r="D2853" s="13" t="str">
        <f>Raw_Data!D2853</f>
        <v>HR Executive</v>
      </c>
      <c r="E2853" s="13" t="str">
        <f>Raw_Data!E2853</f>
        <v>Kolkata</v>
      </c>
      <c r="F2853" s="13" t="str">
        <f>Raw_Data!F2853</f>
        <v>Ritu Ghosh</v>
      </c>
      <c r="G2853" s="14">
        <f>DATE(VALUE(RIGHT(Raw_Data!G2853,4)),VALUE(MID(Raw_Data!G2853,4,2)),VALUE(LEFT(Raw_Data!G2853,2)))</f>
        <v>46279</v>
      </c>
      <c r="H2853" s="13" t="str">
        <f t="shared" si="176"/>
        <v>Sep-2026</v>
      </c>
      <c r="I2853" s="13" t="str">
        <f t="shared" si="177"/>
        <v>Mon</v>
      </c>
      <c r="J2853" s="13" t="str">
        <f>Raw_Data!H2853</f>
        <v>Present</v>
      </c>
      <c r="K2853" s="15">
        <f>IF(Raw_Data!I2853="","",TIMEVALUE(Raw_Data!I2853))</f>
        <v>0.37847222222222221</v>
      </c>
      <c r="L2853" s="15">
        <f>IF(Raw_Data!J2853="","",TIMEVALUE(Raw_Data!J2853))</f>
        <v>0.68819444444444444</v>
      </c>
      <c r="M2853" s="13">
        <f>Raw_Data!K2853</f>
        <v>7.44</v>
      </c>
      <c r="N2853" s="13">
        <f>Raw_Data!L2853</f>
        <v>24</v>
      </c>
      <c r="O2853" s="13">
        <f>Raw_Data!M2853</f>
        <v>17</v>
      </c>
      <c r="P2853" s="13">
        <f t="shared" si="178"/>
        <v>7</v>
      </c>
      <c r="Q2853" s="13">
        <f>Raw_Data!O2853</f>
        <v>24</v>
      </c>
      <c r="R2853" s="16">
        <f t="shared" si="179"/>
        <v>70.833333333333343</v>
      </c>
      <c r="S2853" s="16">
        <f>Raw_Data!Q2853</f>
        <v>70.8</v>
      </c>
      <c r="T2853" s="17">
        <f>Raw_Data!R2853</f>
        <v>0</v>
      </c>
      <c r="U2853" s="13" t="str">
        <f>Raw_Data!S2853</f>
        <v>Medium</v>
      </c>
      <c r="V2853" s="13" t="str">
        <f>Raw_Data!T2853</f>
        <v>Pending</v>
      </c>
    </row>
    <row r="2854" spans="1:22" x14ac:dyDescent="0.3">
      <c r="A2854" s="13" t="str">
        <f>Raw_Data!A2854</f>
        <v>EMP013</v>
      </c>
      <c r="B2854" s="13" t="str">
        <f>Raw_Data!B2854</f>
        <v>Aditya Jain</v>
      </c>
      <c r="C2854" s="13" t="str">
        <f>Raw_Data!C2854</f>
        <v>Customer Support</v>
      </c>
      <c r="D2854" s="13" t="str">
        <f>Raw_Data!D2854</f>
        <v>Support Executive</v>
      </c>
      <c r="E2854" s="13" t="str">
        <f>Raw_Data!E2854</f>
        <v>Kolkata</v>
      </c>
      <c r="F2854" s="13" t="str">
        <f>Raw_Data!F2854</f>
        <v>Ritu Ghosh</v>
      </c>
      <c r="G2854" s="14">
        <f>DATE(VALUE(RIGHT(Raw_Data!G2854,4)),VALUE(MID(Raw_Data!G2854,4,2)),VALUE(LEFT(Raw_Data!G2854,2)))</f>
        <v>46279</v>
      </c>
      <c r="H2854" s="13" t="str">
        <f t="shared" si="176"/>
        <v>Sep-2026</v>
      </c>
      <c r="I2854" s="13" t="str">
        <f t="shared" si="177"/>
        <v>Mon</v>
      </c>
      <c r="J2854" s="13" t="str">
        <f>Raw_Data!H2854</f>
        <v>Present</v>
      </c>
      <c r="K2854" s="15">
        <f>IF(Raw_Data!I2854="","",TIMEVALUE(Raw_Data!I2854))</f>
        <v>0.38263888888888886</v>
      </c>
      <c r="L2854" s="15">
        <f>IF(Raw_Data!J2854="","",TIMEVALUE(Raw_Data!J2854))</f>
        <v>0.78055555555555556</v>
      </c>
      <c r="M2854" s="13">
        <f>Raw_Data!K2854</f>
        <v>9.56</v>
      </c>
      <c r="N2854" s="13">
        <f>Raw_Data!L2854</f>
        <v>35</v>
      </c>
      <c r="O2854" s="13">
        <f>Raw_Data!M2854</f>
        <v>31</v>
      </c>
      <c r="P2854" s="13">
        <f t="shared" si="178"/>
        <v>4</v>
      </c>
      <c r="Q2854" s="13">
        <f>Raw_Data!O2854</f>
        <v>35</v>
      </c>
      <c r="R2854" s="16">
        <f t="shared" si="179"/>
        <v>88.571428571428569</v>
      </c>
      <c r="S2854" s="16">
        <f>Raw_Data!Q2854</f>
        <v>88.6</v>
      </c>
      <c r="T2854" s="17">
        <f>Raw_Data!R2854</f>
        <v>1.56</v>
      </c>
      <c r="U2854" s="13" t="str">
        <f>Raw_Data!S2854</f>
        <v>High</v>
      </c>
      <c r="V2854" s="13" t="str">
        <f>Raw_Data!T2854</f>
        <v>Pending</v>
      </c>
    </row>
    <row r="2855" spans="1:22" x14ac:dyDescent="0.3">
      <c r="A2855" s="13" t="str">
        <f>Raw_Data!A2855</f>
        <v>EMP014</v>
      </c>
      <c r="B2855" s="13" t="str">
        <f>Raw_Data!B2855</f>
        <v>Neha Agarwal</v>
      </c>
      <c r="C2855" s="13" t="str">
        <f>Raw_Data!C2855</f>
        <v>Customer Support</v>
      </c>
      <c r="D2855" s="13" t="str">
        <f>Raw_Data!D2855</f>
        <v>Support Executive</v>
      </c>
      <c r="E2855" s="13" t="str">
        <f>Raw_Data!E2855</f>
        <v>Kolkata</v>
      </c>
      <c r="F2855" s="13" t="str">
        <f>Raw_Data!F2855</f>
        <v>Ritu Ghosh</v>
      </c>
      <c r="G2855" s="14">
        <f>DATE(VALUE(RIGHT(Raw_Data!G2855,4)),VALUE(MID(Raw_Data!G2855,4,2)),VALUE(LEFT(Raw_Data!G2855,2)))</f>
        <v>46279</v>
      </c>
      <c r="H2855" s="13" t="str">
        <f t="shared" si="176"/>
        <v>Sep-2026</v>
      </c>
      <c r="I2855" s="13" t="str">
        <f t="shared" si="177"/>
        <v>Mon</v>
      </c>
      <c r="J2855" s="13" t="str">
        <f>Raw_Data!H2855</f>
        <v>Present</v>
      </c>
      <c r="K2855" s="15">
        <f>IF(Raw_Data!I2855="","",TIMEVALUE(Raw_Data!I2855))</f>
        <v>0.37638888888888888</v>
      </c>
      <c r="L2855" s="15">
        <f>IF(Raw_Data!J2855="","",TIMEVALUE(Raw_Data!J2855))</f>
        <v>0.72152777777777777</v>
      </c>
      <c r="M2855" s="13">
        <f>Raw_Data!K2855</f>
        <v>8.2899999999999991</v>
      </c>
      <c r="N2855" s="13">
        <f>Raw_Data!L2855</f>
        <v>36</v>
      </c>
      <c r="O2855" s="13">
        <f>Raw_Data!M2855</f>
        <v>29</v>
      </c>
      <c r="P2855" s="13">
        <f t="shared" si="178"/>
        <v>7</v>
      </c>
      <c r="Q2855" s="13">
        <f>Raw_Data!O2855</f>
        <v>36</v>
      </c>
      <c r="R2855" s="16">
        <f t="shared" si="179"/>
        <v>80.555555555555557</v>
      </c>
      <c r="S2855" s="16">
        <f>Raw_Data!Q2855</f>
        <v>80.599999999999994</v>
      </c>
      <c r="T2855" s="17">
        <f>Raw_Data!R2855</f>
        <v>0.28999999999999998</v>
      </c>
      <c r="U2855" s="13" t="str">
        <f>Raw_Data!S2855</f>
        <v>Low</v>
      </c>
      <c r="V2855" s="13" t="str">
        <f>Raw_Data!T2855</f>
        <v>Pending</v>
      </c>
    </row>
    <row r="2856" spans="1:22" x14ac:dyDescent="0.3">
      <c r="A2856" s="13" t="str">
        <f>Raw_Data!A2856</f>
        <v>EMP015</v>
      </c>
      <c r="B2856" s="13" t="str">
        <f>Raw_Data!B2856</f>
        <v>Siddharth Roy</v>
      </c>
      <c r="C2856" s="13" t="str">
        <f>Raw_Data!C2856</f>
        <v>Customer Support</v>
      </c>
      <c r="D2856" s="13" t="str">
        <f>Raw_Data!D2856</f>
        <v>Senior Executive</v>
      </c>
      <c r="E2856" s="13" t="str">
        <f>Raw_Data!E2856</f>
        <v>Kolkata</v>
      </c>
      <c r="F2856" s="13" t="str">
        <f>Raw_Data!F2856</f>
        <v>Ritu Ghosh</v>
      </c>
      <c r="G2856" s="14">
        <f>DATE(VALUE(RIGHT(Raw_Data!G2856,4)),VALUE(MID(Raw_Data!G2856,4,2)),VALUE(LEFT(Raw_Data!G2856,2)))</f>
        <v>46279</v>
      </c>
      <c r="H2856" s="13" t="str">
        <f t="shared" si="176"/>
        <v>Sep-2026</v>
      </c>
      <c r="I2856" s="13" t="str">
        <f t="shared" si="177"/>
        <v>Mon</v>
      </c>
      <c r="J2856" s="13" t="str">
        <f>Raw_Data!H2856</f>
        <v>Present</v>
      </c>
      <c r="K2856" s="15">
        <f>IF(Raw_Data!I2856="","",TIMEVALUE(Raw_Data!I2856))</f>
        <v>0.38819444444444445</v>
      </c>
      <c r="L2856" s="15">
        <f>IF(Raw_Data!J2856="","",TIMEVALUE(Raw_Data!J2856))</f>
        <v>0.70277777777777772</v>
      </c>
      <c r="M2856" s="13">
        <f>Raw_Data!K2856</f>
        <v>7.56</v>
      </c>
      <c r="N2856" s="13">
        <f>Raw_Data!L2856</f>
        <v>30</v>
      </c>
      <c r="O2856" s="13">
        <f>Raw_Data!M2856</f>
        <v>22</v>
      </c>
      <c r="P2856" s="13">
        <f t="shared" si="178"/>
        <v>8</v>
      </c>
      <c r="Q2856" s="13">
        <f>Raw_Data!O2856</f>
        <v>30</v>
      </c>
      <c r="R2856" s="16">
        <f t="shared" si="179"/>
        <v>73.333333333333329</v>
      </c>
      <c r="S2856" s="16">
        <f>Raw_Data!Q2856</f>
        <v>73.3</v>
      </c>
      <c r="T2856" s="17">
        <f>Raw_Data!R2856</f>
        <v>0</v>
      </c>
      <c r="U2856" s="13" t="str">
        <f>Raw_Data!S2856</f>
        <v>Critical</v>
      </c>
      <c r="V2856" s="13" t="str">
        <f>Raw_Data!T2856</f>
        <v>Backlog</v>
      </c>
    </row>
    <row r="2857" spans="1:22" x14ac:dyDescent="0.3">
      <c r="A2857" s="13" t="str">
        <f>Raw_Data!A2857</f>
        <v>EMP016</v>
      </c>
      <c r="B2857" s="13" t="str">
        <f>Raw_Data!B2857</f>
        <v>Pooja Saha</v>
      </c>
      <c r="C2857" s="13" t="str">
        <f>Raw_Data!C2857</f>
        <v>Operations</v>
      </c>
      <c r="D2857" s="13" t="str">
        <f>Raw_Data!D2857</f>
        <v>Process Executive</v>
      </c>
      <c r="E2857" s="13" t="str">
        <f>Raw_Data!E2857</f>
        <v>Durgapur</v>
      </c>
      <c r="F2857" s="13" t="str">
        <f>Raw_Data!F2857</f>
        <v>Amit Roy</v>
      </c>
      <c r="G2857" s="14">
        <f>DATE(VALUE(RIGHT(Raw_Data!G2857,4)),VALUE(MID(Raw_Data!G2857,4,2)),VALUE(LEFT(Raw_Data!G2857,2)))</f>
        <v>46279</v>
      </c>
      <c r="H2857" s="13" t="str">
        <f t="shared" si="176"/>
        <v>Sep-2026</v>
      </c>
      <c r="I2857" s="13" t="str">
        <f t="shared" si="177"/>
        <v>Mon</v>
      </c>
      <c r="J2857" s="13" t="str">
        <f>Raw_Data!H2857</f>
        <v>Present</v>
      </c>
      <c r="K2857" s="15">
        <f>IF(Raw_Data!I2857="","",TIMEVALUE(Raw_Data!I2857))</f>
        <v>0.37847222222222221</v>
      </c>
      <c r="L2857" s="15">
        <f>IF(Raw_Data!J2857="","",TIMEVALUE(Raw_Data!J2857))</f>
        <v>0.73819444444444449</v>
      </c>
      <c r="M2857" s="13">
        <f>Raw_Data!K2857</f>
        <v>8.64</v>
      </c>
      <c r="N2857" s="13">
        <f>Raw_Data!L2857</f>
        <v>23</v>
      </c>
      <c r="O2857" s="13">
        <f>Raw_Data!M2857</f>
        <v>17</v>
      </c>
      <c r="P2857" s="13">
        <f t="shared" si="178"/>
        <v>6</v>
      </c>
      <c r="Q2857" s="13">
        <f>Raw_Data!O2857</f>
        <v>23</v>
      </c>
      <c r="R2857" s="16">
        <f t="shared" si="179"/>
        <v>73.91304347826086</v>
      </c>
      <c r="S2857" s="16">
        <f>Raw_Data!Q2857</f>
        <v>73.900000000000006</v>
      </c>
      <c r="T2857" s="17">
        <f>Raw_Data!R2857</f>
        <v>0.64</v>
      </c>
      <c r="U2857" s="13" t="str">
        <f>Raw_Data!S2857</f>
        <v>Low</v>
      </c>
      <c r="V2857" s="13" t="str">
        <f>Raw_Data!T2857</f>
        <v>Pending</v>
      </c>
    </row>
    <row r="2858" spans="1:22" x14ac:dyDescent="0.3">
      <c r="A2858" s="13" t="str">
        <f>Raw_Data!A2858</f>
        <v>EMP017</v>
      </c>
      <c r="B2858" s="13" t="str">
        <f>Raw_Data!B2858</f>
        <v>Abhishek Paul</v>
      </c>
      <c r="C2858" s="13" t="str">
        <f>Raw_Data!C2858</f>
        <v>Operations</v>
      </c>
      <c r="D2858" s="13" t="str">
        <f>Raw_Data!D2858</f>
        <v>Process Executive</v>
      </c>
      <c r="E2858" s="13" t="str">
        <f>Raw_Data!E2858</f>
        <v>Durgapur</v>
      </c>
      <c r="F2858" s="13" t="str">
        <f>Raw_Data!F2858</f>
        <v>Amit Roy</v>
      </c>
      <c r="G2858" s="14">
        <f>DATE(VALUE(RIGHT(Raw_Data!G2858,4)),VALUE(MID(Raw_Data!G2858,4,2)),VALUE(LEFT(Raw_Data!G2858,2)))</f>
        <v>46279</v>
      </c>
      <c r="H2858" s="13" t="str">
        <f t="shared" si="176"/>
        <v>Sep-2026</v>
      </c>
      <c r="I2858" s="13" t="str">
        <f t="shared" si="177"/>
        <v>Mon</v>
      </c>
      <c r="J2858" s="13" t="str">
        <f>Raw_Data!H2858</f>
        <v>Present</v>
      </c>
      <c r="K2858" s="15">
        <f>IF(Raw_Data!I2858="","",TIMEVALUE(Raw_Data!I2858))</f>
        <v>0.42499999999999999</v>
      </c>
      <c r="L2858" s="15">
        <f>IF(Raw_Data!J2858="","",TIMEVALUE(Raw_Data!J2858))</f>
        <v>0.8</v>
      </c>
      <c r="M2858" s="13">
        <f>Raw_Data!K2858</f>
        <v>9</v>
      </c>
      <c r="N2858" s="13">
        <f>Raw_Data!L2858</f>
        <v>13</v>
      </c>
      <c r="O2858" s="13">
        <f>Raw_Data!M2858</f>
        <v>10</v>
      </c>
      <c r="P2858" s="13">
        <f t="shared" si="178"/>
        <v>3</v>
      </c>
      <c r="Q2858" s="13">
        <f>Raw_Data!O2858</f>
        <v>13</v>
      </c>
      <c r="R2858" s="16">
        <f t="shared" si="179"/>
        <v>76.923076923076934</v>
      </c>
      <c r="S2858" s="16">
        <f>Raw_Data!Q2858</f>
        <v>76.900000000000006</v>
      </c>
      <c r="T2858" s="17">
        <f>Raw_Data!R2858</f>
        <v>1</v>
      </c>
      <c r="U2858" s="13" t="str">
        <f>Raw_Data!S2858</f>
        <v>Medium</v>
      </c>
      <c r="V2858" s="13" t="str">
        <f>Raw_Data!T2858</f>
        <v>In Progress</v>
      </c>
    </row>
    <row r="2859" spans="1:22" x14ac:dyDescent="0.3">
      <c r="A2859" s="13" t="str">
        <f>Raw_Data!A2859</f>
        <v>EMP018</v>
      </c>
      <c r="B2859" s="13" t="str">
        <f>Raw_Data!B2859</f>
        <v>Nandini Ghosh</v>
      </c>
      <c r="C2859" s="13" t="str">
        <f>Raw_Data!C2859</f>
        <v>Finance</v>
      </c>
      <c r="D2859" s="13" t="str">
        <f>Raw_Data!D2859</f>
        <v>Finance Executive</v>
      </c>
      <c r="E2859" s="13" t="str">
        <f>Raw_Data!E2859</f>
        <v>Durgapur</v>
      </c>
      <c r="F2859" s="13" t="str">
        <f>Raw_Data!F2859</f>
        <v>Neha Sen</v>
      </c>
      <c r="G2859" s="14">
        <f>DATE(VALUE(RIGHT(Raw_Data!G2859,4)),VALUE(MID(Raw_Data!G2859,4,2)),VALUE(LEFT(Raw_Data!G2859,2)))</f>
        <v>46279</v>
      </c>
      <c r="H2859" s="13" t="str">
        <f t="shared" si="176"/>
        <v>Sep-2026</v>
      </c>
      <c r="I2859" s="13" t="str">
        <f t="shared" si="177"/>
        <v>Mon</v>
      </c>
      <c r="J2859" s="13" t="str">
        <f>Raw_Data!H2859</f>
        <v>Present</v>
      </c>
      <c r="K2859" s="15">
        <f>IF(Raw_Data!I2859="","",TIMEVALUE(Raw_Data!I2859))</f>
        <v>0.38263888888888886</v>
      </c>
      <c r="L2859" s="15">
        <f>IF(Raw_Data!J2859="","",TIMEVALUE(Raw_Data!J2859))</f>
        <v>0.7680555555555556</v>
      </c>
      <c r="M2859" s="13">
        <f>Raw_Data!K2859</f>
        <v>9.26</v>
      </c>
      <c r="N2859" s="13">
        <f>Raw_Data!L2859</f>
        <v>17</v>
      </c>
      <c r="O2859" s="13">
        <f>Raw_Data!M2859</f>
        <v>13</v>
      </c>
      <c r="P2859" s="13">
        <f t="shared" si="178"/>
        <v>4</v>
      </c>
      <c r="Q2859" s="13">
        <f>Raw_Data!O2859</f>
        <v>17</v>
      </c>
      <c r="R2859" s="16">
        <f t="shared" si="179"/>
        <v>76.470588235294116</v>
      </c>
      <c r="S2859" s="16">
        <f>Raw_Data!Q2859</f>
        <v>76.5</v>
      </c>
      <c r="T2859" s="17">
        <f>Raw_Data!R2859</f>
        <v>1.26</v>
      </c>
      <c r="U2859" s="13" t="str">
        <f>Raw_Data!S2859</f>
        <v>Medium</v>
      </c>
      <c r="V2859" s="13" t="str">
        <f>Raw_Data!T2859</f>
        <v>Pending</v>
      </c>
    </row>
    <row r="2860" spans="1:22" x14ac:dyDescent="0.3">
      <c r="A2860" s="13" t="str">
        <f>Raw_Data!A2860</f>
        <v>EMP019</v>
      </c>
      <c r="B2860" s="13" t="str">
        <f>Raw_Data!B2860</f>
        <v>Manish Kumar</v>
      </c>
      <c r="C2860" s="13" t="str">
        <f>Raw_Data!C2860</f>
        <v>Sales</v>
      </c>
      <c r="D2860" s="13" t="str">
        <f>Raw_Data!D2860</f>
        <v>Sales Executive</v>
      </c>
      <c r="E2860" s="13" t="str">
        <f>Raw_Data!E2860</f>
        <v>Durgapur</v>
      </c>
      <c r="F2860" s="13" t="str">
        <f>Raw_Data!F2860</f>
        <v>Sourav Das</v>
      </c>
      <c r="G2860" s="14">
        <f>DATE(VALUE(RIGHT(Raw_Data!G2860,4)),VALUE(MID(Raw_Data!G2860,4,2)),VALUE(LEFT(Raw_Data!G2860,2)))</f>
        <v>46279</v>
      </c>
      <c r="H2860" s="13" t="str">
        <f t="shared" si="176"/>
        <v>Sep-2026</v>
      </c>
      <c r="I2860" s="13" t="str">
        <f t="shared" si="177"/>
        <v>Mon</v>
      </c>
      <c r="J2860" s="13" t="str">
        <f>Raw_Data!H2860</f>
        <v>Present</v>
      </c>
      <c r="K2860" s="15">
        <f>IF(Raw_Data!I2860="","",TIMEVALUE(Raw_Data!I2860))</f>
        <v>0.38750000000000001</v>
      </c>
      <c r="L2860" s="15">
        <f>IF(Raw_Data!J2860="","",TIMEVALUE(Raw_Data!J2860))</f>
        <v>0.77500000000000002</v>
      </c>
      <c r="M2860" s="13">
        <f>Raw_Data!K2860</f>
        <v>9.31</v>
      </c>
      <c r="N2860" s="13">
        <f>Raw_Data!L2860</f>
        <v>21</v>
      </c>
      <c r="O2860" s="13">
        <f>Raw_Data!M2860</f>
        <v>17</v>
      </c>
      <c r="P2860" s="13">
        <f t="shared" si="178"/>
        <v>4</v>
      </c>
      <c r="Q2860" s="13">
        <f>Raw_Data!O2860</f>
        <v>21</v>
      </c>
      <c r="R2860" s="16">
        <f t="shared" si="179"/>
        <v>80.952380952380949</v>
      </c>
      <c r="S2860" s="16">
        <f>Raw_Data!Q2860</f>
        <v>81</v>
      </c>
      <c r="T2860" s="17">
        <f>Raw_Data!R2860</f>
        <v>1.31</v>
      </c>
      <c r="U2860" s="13" t="str">
        <f>Raw_Data!S2860</f>
        <v>High</v>
      </c>
      <c r="V2860" s="13" t="str">
        <f>Raw_Data!T2860</f>
        <v>Pending</v>
      </c>
    </row>
    <row r="2861" spans="1:22" x14ac:dyDescent="0.3">
      <c r="A2861" s="13" t="str">
        <f>Raw_Data!A2861</f>
        <v>EMP020</v>
      </c>
      <c r="B2861" s="13" t="str">
        <f>Raw_Data!B2861</f>
        <v>Riya Chatterjee</v>
      </c>
      <c r="C2861" s="13" t="str">
        <f>Raw_Data!C2861</f>
        <v>Customer Support</v>
      </c>
      <c r="D2861" s="13" t="str">
        <f>Raw_Data!D2861</f>
        <v>Support Executive</v>
      </c>
      <c r="E2861" s="13" t="str">
        <f>Raw_Data!E2861</f>
        <v>Durgapur</v>
      </c>
      <c r="F2861" s="13" t="str">
        <f>Raw_Data!F2861</f>
        <v>Ritu Ghosh</v>
      </c>
      <c r="G2861" s="14">
        <f>DATE(VALUE(RIGHT(Raw_Data!G2861,4)),VALUE(MID(Raw_Data!G2861,4,2)),VALUE(LEFT(Raw_Data!G2861,2)))</f>
        <v>46279</v>
      </c>
      <c r="H2861" s="13" t="str">
        <f t="shared" si="176"/>
        <v>Sep-2026</v>
      </c>
      <c r="I2861" s="13" t="str">
        <f t="shared" si="177"/>
        <v>Mon</v>
      </c>
      <c r="J2861" s="13" t="str">
        <f>Raw_Data!H2861</f>
        <v>Present</v>
      </c>
      <c r="K2861" s="15">
        <f>IF(Raw_Data!I2861="","",TIMEVALUE(Raw_Data!I2861))</f>
        <v>0.38680555555555557</v>
      </c>
      <c r="L2861" s="15">
        <f>IF(Raw_Data!J2861="","",TIMEVALUE(Raw_Data!J2861))</f>
        <v>0.7680555555555556</v>
      </c>
      <c r="M2861" s="13">
        <f>Raw_Data!K2861</f>
        <v>9.16</v>
      </c>
      <c r="N2861" s="13">
        <f>Raw_Data!L2861</f>
        <v>29</v>
      </c>
      <c r="O2861" s="13">
        <f>Raw_Data!M2861</f>
        <v>23</v>
      </c>
      <c r="P2861" s="13">
        <f t="shared" si="178"/>
        <v>6</v>
      </c>
      <c r="Q2861" s="13">
        <f>Raw_Data!O2861</f>
        <v>29</v>
      </c>
      <c r="R2861" s="16">
        <f t="shared" si="179"/>
        <v>79.310344827586206</v>
      </c>
      <c r="S2861" s="16">
        <f>Raw_Data!Q2861</f>
        <v>79.3</v>
      </c>
      <c r="T2861" s="17">
        <f>Raw_Data!R2861</f>
        <v>1.1599999999999999</v>
      </c>
      <c r="U2861" s="13" t="str">
        <f>Raw_Data!S2861</f>
        <v>High</v>
      </c>
      <c r="V2861" s="13" t="str">
        <f>Raw_Data!T2861</f>
        <v>Pending</v>
      </c>
    </row>
    <row r="2862" spans="1:22" x14ac:dyDescent="0.3">
      <c r="A2862" s="13" t="str">
        <f>Raw_Data!A2862</f>
        <v>EMP001</v>
      </c>
      <c r="B2862" s="13" t="str">
        <f>Raw_Data!B2862</f>
        <v>Aarav Sharma</v>
      </c>
      <c r="C2862" s="13" t="str">
        <f>Raw_Data!C2862</f>
        <v>Operations</v>
      </c>
      <c r="D2862" s="13" t="str">
        <f>Raw_Data!D2862</f>
        <v>MIS Executive</v>
      </c>
      <c r="E2862" s="13" t="str">
        <f>Raw_Data!E2862</f>
        <v>Kolkata</v>
      </c>
      <c r="F2862" s="13" t="str">
        <f>Raw_Data!F2862</f>
        <v>Amit Roy</v>
      </c>
      <c r="G2862" s="14">
        <f>DATE(VALUE(RIGHT(Raw_Data!G2862,4)),VALUE(MID(Raw_Data!G2862,4,2)),VALUE(LEFT(Raw_Data!G2862,2)))</f>
        <v>46280</v>
      </c>
      <c r="H2862" s="13" t="str">
        <f t="shared" si="176"/>
        <v>Sep-2026</v>
      </c>
      <c r="I2862" s="13" t="str">
        <f t="shared" si="177"/>
        <v>Tue</v>
      </c>
      <c r="J2862" s="13" t="str">
        <f>Raw_Data!H2862</f>
        <v>Present</v>
      </c>
      <c r="K2862" s="15">
        <f>IF(Raw_Data!I2862="","",TIMEVALUE(Raw_Data!I2862))</f>
        <v>0.38611111111111113</v>
      </c>
      <c r="L2862" s="15">
        <f>IF(Raw_Data!J2862="","",TIMEVALUE(Raw_Data!J2862))</f>
        <v>0.77013888888888893</v>
      </c>
      <c r="M2862" s="13">
        <f>Raw_Data!K2862</f>
        <v>9.2200000000000006</v>
      </c>
      <c r="N2862" s="13">
        <f>Raw_Data!L2862</f>
        <v>27</v>
      </c>
      <c r="O2862" s="13">
        <f>Raw_Data!M2862</f>
        <v>24</v>
      </c>
      <c r="P2862" s="13">
        <f t="shared" si="178"/>
        <v>3</v>
      </c>
      <c r="Q2862" s="13">
        <f>Raw_Data!O2862</f>
        <v>27</v>
      </c>
      <c r="R2862" s="16">
        <f t="shared" si="179"/>
        <v>88.888888888888886</v>
      </c>
      <c r="S2862" s="16">
        <f>Raw_Data!Q2862</f>
        <v>88.9</v>
      </c>
      <c r="T2862" s="17">
        <f>Raw_Data!R2862</f>
        <v>1.22</v>
      </c>
      <c r="U2862" s="13" t="str">
        <f>Raw_Data!S2862</f>
        <v>Medium</v>
      </c>
      <c r="V2862" s="13" t="str">
        <f>Raw_Data!T2862</f>
        <v>In Progress</v>
      </c>
    </row>
    <row r="2863" spans="1:22" x14ac:dyDescent="0.3">
      <c r="A2863" s="13" t="str">
        <f>Raw_Data!A2863</f>
        <v>EMP002</v>
      </c>
      <c r="B2863" s="13" t="str">
        <f>Raw_Data!B2863</f>
        <v>Priya Singh</v>
      </c>
      <c r="C2863" s="13" t="str">
        <f>Raw_Data!C2863</f>
        <v>Operations</v>
      </c>
      <c r="D2863" s="13" t="str">
        <f>Raw_Data!D2863</f>
        <v>Process Executive</v>
      </c>
      <c r="E2863" s="13" t="str">
        <f>Raw_Data!E2863</f>
        <v>Kolkata</v>
      </c>
      <c r="F2863" s="13" t="str">
        <f>Raw_Data!F2863</f>
        <v>Amit Roy</v>
      </c>
      <c r="G2863" s="14">
        <f>DATE(VALUE(RIGHT(Raw_Data!G2863,4)),VALUE(MID(Raw_Data!G2863,4,2)),VALUE(LEFT(Raw_Data!G2863,2)))</f>
        <v>46280</v>
      </c>
      <c r="H2863" s="13" t="str">
        <f t="shared" si="176"/>
        <v>Sep-2026</v>
      </c>
      <c r="I2863" s="13" t="str">
        <f t="shared" si="177"/>
        <v>Tue</v>
      </c>
      <c r="J2863" s="13" t="str">
        <f>Raw_Data!H2863</f>
        <v>Late</v>
      </c>
      <c r="K2863" s="15">
        <f>IF(Raw_Data!I2863="","",TIMEVALUE(Raw_Data!I2863))</f>
        <v>0.42222222222222222</v>
      </c>
      <c r="L2863" s="15">
        <f>IF(Raw_Data!J2863="","",TIMEVALUE(Raw_Data!J2863))</f>
        <v>0.76875000000000004</v>
      </c>
      <c r="M2863" s="13">
        <f>Raw_Data!K2863</f>
        <v>8.32</v>
      </c>
      <c r="N2863" s="13">
        <f>Raw_Data!L2863</f>
        <v>24</v>
      </c>
      <c r="O2863" s="13">
        <f>Raw_Data!M2863</f>
        <v>20</v>
      </c>
      <c r="P2863" s="13">
        <f t="shared" si="178"/>
        <v>4</v>
      </c>
      <c r="Q2863" s="13">
        <f>Raw_Data!O2863</f>
        <v>24</v>
      </c>
      <c r="R2863" s="16">
        <f t="shared" si="179"/>
        <v>83.333333333333343</v>
      </c>
      <c r="S2863" s="16">
        <f>Raw_Data!Q2863</f>
        <v>83.3</v>
      </c>
      <c r="T2863" s="17">
        <f>Raw_Data!R2863</f>
        <v>0.32</v>
      </c>
      <c r="U2863" s="13" t="str">
        <f>Raw_Data!S2863</f>
        <v>Medium</v>
      </c>
      <c r="V2863" s="13" t="str">
        <f>Raw_Data!T2863</f>
        <v>Pending</v>
      </c>
    </row>
    <row r="2864" spans="1:22" x14ac:dyDescent="0.3">
      <c r="A2864" s="13" t="str">
        <f>Raw_Data!A2864</f>
        <v>EMP003</v>
      </c>
      <c r="B2864" s="13" t="str">
        <f>Raw_Data!B2864</f>
        <v>Rahul Verma</v>
      </c>
      <c r="C2864" s="13" t="str">
        <f>Raw_Data!C2864</f>
        <v>Operations</v>
      </c>
      <c r="D2864" s="13" t="str">
        <f>Raw_Data!D2864</f>
        <v>Process Executive</v>
      </c>
      <c r="E2864" s="13" t="str">
        <f>Raw_Data!E2864</f>
        <v>Kolkata</v>
      </c>
      <c r="F2864" s="13" t="str">
        <f>Raw_Data!F2864</f>
        <v>Amit Roy</v>
      </c>
      <c r="G2864" s="14">
        <f>DATE(VALUE(RIGHT(Raw_Data!G2864,4)),VALUE(MID(Raw_Data!G2864,4,2)),VALUE(LEFT(Raw_Data!G2864,2)))</f>
        <v>46280</v>
      </c>
      <c r="H2864" s="13" t="str">
        <f t="shared" si="176"/>
        <v>Sep-2026</v>
      </c>
      <c r="I2864" s="13" t="str">
        <f t="shared" si="177"/>
        <v>Tue</v>
      </c>
      <c r="J2864" s="13" t="str">
        <f>Raw_Data!H2864</f>
        <v>Present</v>
      </c>
      <c r="K2864" s="15">
        <f>IF(Raw_Data!I2864="","",TIMEVALUE(Raw_Data!I2864))</f>
        <v>0.37638888888888888</v>
      </c>
      <c r="L2864" s="15">
        <f>IF(Raw_Data!J2864="","",TIMEVALUE(Raw_Data!J2864))</f>
        <v>0.73750000000000004</v>
      </c>
      <c r="M2864" s="13">
        <f>Raw_Data!K2864</f>
        <v>8.67</v>
      </c>
      <c r="N2864" s="13">
        <f>Raw_Data!L2864</f>
        <v>23</v>
      </c>
      <c r="O2864" s="13">
        <f>Raw_Data!M2864</f>
        <v>23</v>
      </c>
      <c r="P2864" s="13">
        <f t="shared" si="178"/>
        <v>0</v>
      </c>
      <c r="Q2864" s="13">
        <f>Raw_Data!O2864</f>
        <v>23</v>
      </c>
      <c r="R2864" s="16">
        <f t="shared" si="179"/>
        <v>100</v>
      </c>
      <c r="S2864" s="16">
        <f>Raw_Data!Q2864</f>
        <v>100</v>
      </c>
      <c r="T2864" s="17">
        <f>Raw_Data!R2864</f>
        <v>0.67</v>
      </c>
      <c r="U2864" s="13" t="str">
        <f>Raw_Data!S2864</f>
        <v>Low</v>
      </c>
      <c r="V2864" s="13" t="str">
        <f>Raw_Data!T2864</f>
        <v>Closed</v>
      </c>
    </row>
    <row r="2865" spans="1:22" x14ac:dyDescent="0.3">
      <c r="A2865" s="13" t="str">
        <f>Raw_Data!A2865</f>
        <v>EMP004</v>
      </c>
      <c r="B2865" s="13" t="str">
        <f>Raw_Data!B2865</f>
        <v>Sneha Das</v>
      </c>
      <c r="C2865" s="13" t="str">
        <f>Raw_Data!C2865</f>
        <v>Operations</v>
      </c>
      <c r="D2865" s="13" t="str">
        <f>Raw_Data!D2865</f>
        <v>Senior Executive</v>
      </c>
      <c r="E2865" s="13" t="str">
        <f>Raw_Data!E2865</f>
        <v>Kolkata</v>
      </c>
      <c r="F2865" s="13" t="str">
        <f>Raw_Data!F2865</f>
        <v>Amit Roy</v>
      </c>
      <c r="G2865" s="14">
        <f>DATE(VALUE(RIGHT(Raw_Data!G2865,4)),VALUE(MID(Raw_Data!G2865,4,2)),VALUE(LEFT(Raw_Data!G2865,2)))</f>
        <v>46280</v>
      </c>
      <c r="H2865" s="13" t="str">
        <f t="shared" si="176"/>
        <v>Sep-2026</v>
      </c>
      <c r="I2865" s="13" t="str">
        <f t="shared" si="177"/>
        <v>Tue</v>
      </c>
      <c r="J2865" s="13" t="str">
        <f>Raw_Data!H2865</f>
        <v>Present</v>
      </c>
      <c r="K2865" s="15">
        <f>IF(Raw_Data!I2865="","",TIMEVALUE(Raw_Data!I2865))</f>
        <v>0.42708333333333331</v>
      </c>
      <c r="L2865" s="15">
        <f>IF(Raw_Data!J2865="","",TIMEVALUE(Raw_Data!J2865))</f>
        <v>0.75277777777777777</v>
      </c>
      <c r="M2865" s="13">
        <f>Raw_Data!K2865</f>
        <v>7.82</v>
      </c>
      <c r="N2865" s="13">
        <f>Raw_Data!L2865</f>
        <v>23</v>
      </c>
      <c r="O2865" s="13">
        <f>Raw_Data!M2865</f>
        <v>19</v>
      </c>
      <c r="P2865" s="13">
        <f t="shared" si="178"/>
        <v>4</v>
      </c>
      <c r="Q2865" s="13">
        <f>Raw_Data!O2865</f>
        <v>23</v>
      </c>
      <c r="R2865" s="16">
        <f t="shared" si="179"/>
        <v>82.608695652173907</v>
      </c>
      <c r="S2865" s="16">
        <f>Raw_Data!Q2865</f>
        <v>82.6</v>
      </c>
      <c r="T2865" s="17">
        <f>Raw_Data!R2865</f>
        <v>0</v>
      </c>
      <c r="U2865" s="13" t="str">
        <f>Raw_Data!S2865</f>
        <v>Medium</v>
      </c>
      <c r="V2865" s="13" t="str">
        <f>Raw_Data!T2865</f>
        <v>Pending</v>
      </c>
    </row>
    <row r="2866" spans="1:22" x14ac:dyDescent="0.3">
      <c r="A2866" s="13" t="str">
        <f>Raw_Data!A2866</f>
        <v>EMP005</v>
      </c>
      <c r="B2866" s="13" t="str">
        <f>Raw_Data!B2866</f>
        <v>Vikram Patel</v>
      </c>
      <c r="C2866" s="13" t="str">
        <f>Raw_Data!C2866</f>
        <v>Operations</v>
      </c>
      <c r="D2866" s="13" t="str">
        <f>Raw_Data!D2866</f>
        <v>Process Executive</v>
      </c>
      <c r="E2866" s="13" t="str">
        <f>Raw_Data!E2866</f>
        <v>Kolkata</v>
      </c>
      <c r="F2866" s="13" t="str">
        <f>Raw_Data!F2866</f>
        <v>Amit Roy</v>
      </c>
      <c r="G2866" s="14">
        <f>DATE(VALUE(RIGHT(Raw_Data!G2866,4)),VALUE(MID(Raw_Data!G2866,4,2)),VALUE(LEFT(Raw_Data!G2866,2)))</f>
        <v>46280</v>
      </c>
      <c r="H2866" s="13" t="str">
        <f t="shared" si="176"/>
        <v>Sep-2026</v>
      </c>
      <c r="I2866" s="13" t="str">
        <f t="shared" si="177"/>
        <v>Tue</v>
      </c>
      <c r="J2866" s="13" t="str">
        <f>Raw_Data!H2866</f>
        <v>Present</v>
      </c>
      <c r="K2866" s="15">
        <f>IF(Raw_Data!I2866="","",TIMEVALUE(Raw_Data!I2866))</f>
        <v>0.3840277777777778</v>
      </c>
      <c r="L2866" s="15">
        <f>IF(Raw_Data!J2866="","",TIMEVALUE(Raw_Data!J2866))</f>
        <v>0.70694444444444449</v>
      </c>
      <c r="M2866" s="13">
        <f>Raw_Data!K2866</f>
        <v>7.76</v>
      </c>
      <c r="N2866" s="13">
        <f>Raw_Data!L2866</f>
        <v>20</v>
      </c>
      <c r="O2866" s="13">
        <f>Raw_Data!M2866</f>
        <v>15</v>
      </c>
      <c r="P2866" s="13">
        <f t="shared" si="178"/>
        <v>5</v>
      </c>
      <c r="Q2866" s="13">
        <f>Raw_Data!O2866</f>
        <v>20</v>
      </c>
      <c r="R2866" s="16">
        <f t="shared" si="179"/>
        <v>75</v>
      </c>
      <c r="S2866" s="16">
        <f>Raw_Data!Q2866</f>
        <v>75</v>
      </c>
      <c r="T2866" s="17">
        <f>Raw_Data!R2866</f>
        <v>0</v>
      </c>
      <c r="U2866" s="13" t="str">
        <f>Raw_Data!S2866</f>
        <v>High</v>
      </c>
      <c r="V2866" s="13" t="str">
        <f>Raw_Data!T2866</f>
        <v>Pending</v>
      </c>
    </row>
    <row r="2867" spans="1:22" x14ac:dyDescent="0.3">
      <c r="A2867" s="13" t="str">
        <f>Raw_Data!A2867</f>
        <v>EMP006</v>
      </c>
      <c r="B2867" s="13" t="str">
        <f>Raw_Data!B2867</f>
        <v>Ananya Gupta</v>
      </c>
      <c r="C2867" s="13" t="str">
        <f>Raw_Data!C2867</f>
        <v>Finance</v>
      </c>
      <c r="D2867" s="13" t="str">
        <f>Raw_Data!D2867</f>
        <v>Finance Executive</v>
      </c>
      <c r="E2867" s="13" t="str">
        <f>Raw_Data!E2867</f>
        <v>Kolkata</v>
      </c>
      <c r="F2867" s="13" t="str">
        <f>Raw_Data!F2867</f>
        <v>Neha Sen</v>
      </c>
      <c r="G2867" s="14">
        <f>DATE(VALUE(RIGHT(Raw_Data!G2867,4)),VALUE(MID(Raw_Data!G2867,4,2)),VALUE(LEFT(Raw_Data!G2867,2)))</f>
        <v>46280</v>
      </c>
      <c r="H2867" s="13" t="str">
        <f t="shared" si="176"/>
        <v>Sep-2026</v>
      </c>
      <c r="I2867" s="13" t="str">
        <f t="shared" si="177"/>
        <v>Tue</v>
      </c>
      <c r="J2867" s="13" t="str">
        <f>Raw_Data!H2867</f>
        <v>Present</v>
      </c>
      <c r="K2867" s="15">
        <f>IF(Raw_Data!I2867="","",TIMEVALUE(Raw_Data!I2867))</f>
        <v>0.37847222222222221</v>
      </c>
      <c r="L2867" s="15">
        <f>IF(Raw_Data!J2867="","",TIMEVALUE(Raw_Data!J2867))</f>
        <v>0.76944444444444449</v>
      </c>
      <c r="M2867" s="13">
        <f>Raw_Data!K2867</f>
        <v>9.39</v>
      </c>
      <c r="N2867" s="13">
        <f>Raw_Data!L2867</f>
        <v>15</v>
      </c>
      <c r="O2867" s="13">
        <f>Raw_Data!M2867</f>
        <v>10</v>
      </c>
      <c r="P2867" s="13">
        <f t="shared" si="178"/>
        <v>5</v>
      </c>
      <c r="Q2867" s="13">
        <f>Raw_Data!O2867</f>
        <v>15</v>
      </c>
      <c r="R2867" s="16">
        <f t="shared" si="179"/>
        <v>66.666666666666657</v>
      </c>
      <c r="S2867" s="16">
        <f>Raw_Data!Q2867</f>
        <v>66.7</v>
      </c>
      <c r="T2867" s="17">
        <f>Raw_Data!R2867</f>
        <v>1.39</v>
      </c>
      <c r="U2867" s="13" t="str">
        <f>Raw_Data!S2867</f>
        <v>Medium</v>
      </c>
      <c r="V2867" s="13" t="str">
        <f>Raw_Data!T2867</f>
        <v>Pending</v>
      </c>
    </row>
    <row r="2868" spans="1:22" x14ac:dyDescent="0.3">
      <c r="A2868" s="13" t="str">
        <f>Raw_Data!A2868</f>
        <v>EMP007</v>
      </c>
      <c r="B2868" s="13" t="str">
        <f>Raw_Data!B2868</f>
        <v>Rohan Mehta</v>
      </c>
      <c r="C2868" s="13" t="str">
        <f>Raw_Data!C2868</f>
        <v>Finance</v>
      </c>
      <c r="D2868" s="13" t="str">
        <f>Raw_Data!D2868</f>
        <v>Accounts Executive</v>
      </c>
      <c r="E2868" s="13" t="str">
        <f>Raw_Data!E2868</f>
        <v>Kolkata</v>
      </c>
      <c r="F2868" s="13" t="str">
        <f>Raw_Data!F2868</f>
        <v>Neha Sen</v>
      </c>
      <c r="G2868" s="14">
        <f>DATE(VALUE(RIGHT(Raw_Data!G2868,4)),VALUE(MID(Raw_Data!G2868,4,2)),VALUE(LEFT(Raw_Data!G2868,2)))</f>
        <v>46280</v>
      </c>
      <c r="H2868" s="13" t="str">
        <f t="shared" si="176"/>
        <v>Sep-2026</v>
      </c>
      <c r="I2868" s="13" t="str">
        <f t="shared" si="177"/>
        <v>Tue</v>
      </c>
      <c r="J2868" s="13" t="str">
        <f>Raw_Data!H2868</f>
        <v>Present</v>
      </c>
      <c r="K2868" s="15">
        <f>IF(Raw_Data!I2868="","",TIMEVALUE(Raw_Data!I2868))</f>
        <v>0.38819444444444445</v>
      </c>
      <c r="L2868" s="15">
        <f>IF(Raw_Data!J2868="","",TIMEVALUE(Raw_Data!J2868))</f>
        <v>0.70138888888888884</v>
      </c>
      <c r="M2868" s="13">
        <f>Raw_Data!K2868</f>
        <v>7.52</v>
      </c>
      <c r="N2868" s="13">
        <f>Raw_Data!L2868</f>
        <v>15</v>
      </c>
      <c r="O2868" s="13">
        <f>Raw_Data!M2868</f>
        <v>14</v>
      </c>
      <c r="P2868" s="13">
        <f t="shared" si="178"/>
        <v>1</v>
      </c>
      <c r="Q2868" s="13">
        <f>Raw_Data!O2868</f>
        <v>15</v>
      </c>
      <c r="R2868" s="16">
        <f t="shared" si="179"/>
        <v>93.333333333333329</v>
      </c>
      <c r="S2868" s="16">
        <f>Raw_Data!Q2868</f>
        <v>93.3</v>
      </c>
      <c r="T2868" s="17">
        <f>Raw_Data!R2868</f>
        <v>0</v>
      </c>
      <c r="U2868" s="13" t="str">
        <f>Raw_Data!S2868</f>
        <v>Medium</v>
      </c>
      <c r="V2868" s="13" t="str">
        <f>Raw_Data!T2868</f>
        <v>In Progress</v>
      </c>
    </row>
    <row r="2869" spans="1:22" x14ac:dyDescent="0.3">
      <c r="A2869" s="13" t="str">
        <f>Raw_Data!A2869</f>
        <v>EMP008</v>
      </c>
      <c r="B2869" s="13" t="str">
        <f>Raw_Data!B2869</f>
        <v>Ishita Roy</v>
      </c>
      <c r="C2869" s="13" t="str">
        <f>Raw_Data!C2869</f>
        <v>Finance</v>
      </c>
      <c r="D2869" s="13" t="str">
        <f>Raw_Data!D2869</f>
        <v>Finance Executive</v>
      </c>
      <c r="E2869" s="13" t="str">
        <f>Raw_Data!E2869</f>
        <v>Kolkata</v>
      </c>
      <c r="F2869" s="13" t="str">
        <f>Raw_Data!F2869</f>
        <v>Neha Sen</v>
      </c>
      <c r="G2869" s="14">
        <f>DATE(VALUE(RIGHT(Raw_Data!G2869,4)),VALUE(MID(Raw_Data!G2869,4,2)),VALUE(LEFT(Raw_Data!G2869,2)))</f>
        <v>46280</v>
      </c>
      <c r="H2869" s="13" t="str">
        <f t="shared" si="176"/>
        <v>Sep-2026</v>
      </c>
      <c r="I2869" s="13" t="str">
        <f t="shared" si="177"/>
        <v>Tue</v>
      </c>
      <c r="J2869" s="13" t="str">
        <f>Raw_Data!H2869</f>
        <v>Late</v>
      </c>
      <c r="K2869" s="15">
        <f>IF(Raw_Data!I2869="","",TIMEVALUE(Raw_Data!I2869))</f>
        <v>0.42916666666666664</v>
      </c>
      <c r="L2869" s="15">
        <f>IF(Raw_Data!J2869="","",TIMEVALUE(Raw_Data!J2869))</f>
        <v>0.75763888888888886</v>
      </c>
      <c r="M2869" s="13">
        <f>Raw_Data!K2869</f>
        <v>7.89</v>
      </c>
      <c r="N2869" s="13">
        <f>Raw_Data!L2869</f>
        <v>26</v>
      </c>
      <c r="O2869" s="13">
        <f>Raw_Data!M2869</f>
        <v>26</v>
      </c>
      <c r="P2869" s="13">
        <f t="shared" si="178"/>
        <v>0</v>
      </c>
      <c r="Q2869" s="13">
        <f>Raw_Data!O2869</f>
        <v>26</v>
      </c>
      <c r="R2869" s="16">
        <f t="shared" si="179"/>
        <v>100</v>
      </c>
      <c r="S2869" s="16">
        <f>Raw_Data!Q2869</f>
        <v>100</v>
      </c>
      <c r="T2869" s="17">
        <f>Raw_Data!R2869</f>
        <v>0</v>
      </c>
      <c r="U2869" s="13" t="str">
        <f>Raw_Data!S2869</f>
        <v>Low</v>
      </c>
      <c r="V2869" s="13" t="str">
        <f>Raw_Data!T2869</f>
        <v>Closed</v>
      </c>
    </row>
    <row r="2870" spans="1:22" x14ac:dyDescent="0.3">
      <c r="A2870" s="13" t="str">
        <f>Raw_Data!A2870</f>
        <v>EMP009</v>
      </c>
      <c r="B2870" s="13" t="str">
        <f>Raw_Data!B2870</f>
        <v>Arjun Nair</v>
      </c>
      <c r="C2870" s="13" t="str">
        <f>Raw_Data!C2870</f>
        <v>Sales</v>
      </c>
      <c r="D2870" s="13" t="str">
        <f>Raw_Data!D2870</f>
        <v>Sales Executive</v>
      </c>
      <c r="E2870" s="13" t="str">
        <f>Raw_Data!E2870</f>
        <v>Kolkata</v>
      </c>
      <c r="F2870" s="13" t="str">
        <f>Raw_Data!F2870</f>
        <v>Sourav Das</v>
      </c>
      <c r="G2870" s="14">
        <f>DATE(VALUE(RIGHT(Raw_Data!G2870,4)),VALUE(MID(Raw_Data!G2870,4,2)),VALUE(LEFT(Raw_Data!G2870,2)))</f>
        <v>46280</v>
      </c>
      <c r="H2870" s="13" t="str">
        <f t="shared" si="176"/>
        <v>Sep-2026</v>
      </c>
      <c r="I2870" s="13" t="str">
        <f t="shared" si="177"/>
        <v>Tue</v>
      </c>
      <c r="J2870" s="13" t="str">
        <f>Raw_Data!H2870</f>
        <v>Present</v>
      </c>
      <c r="K2870" s="15">
        <f>IF(Raw_Data!I2870="","",TIMEVALUE(Raw_Data!I2870))</f>
        <v>0.37569444444444444</v>
      </c>
      <c r="L2870" s="15">
        <f>IF(Raw_Data!J2870="","",TIMEVALUE(Raw_Data!J2870))</f>
        <v>0.69027777777777777</v>
      </c>
      <c r="M2870" s="13">
        <f>Raw_Data!K2870</f>
        <v>7.56</v>
      </c>
      <c r="N2870" s="13">
        <f>Raw_Data!L2870</f>
        <v>24</v>
      </c>
      <c r="O2870" s="13">
        <f>Raw_Data!M2870</f>
        <v>19</v>
      </c>
      <c r="P2870" s="13">
        <f t="shared" si="178"/>
        <v>5</v>
      </c>
      <c r="Q2870" s="13">
        <f>Raw_Data!O2870</f>
        <v>24</v>
      </c>
      <c r="R2870" s="16">
        <f t="shared" si="179"/>
        <v>79.166666666666657</v>
      </c>
      <c r="S2870" s="16">
        <f>Raw_Data!Q2870</f>
        <v>79.2</v>
      </c>
      <c r="T2870" s="17">
        <f>Raw_Data!R2870</f>
        <v>0</v>
      </c>
      <c r="U2870" s="13" t="str">
        <f>Raw_Data!S2870</f>
        <v>Medium</v>
      </c>
      <c r="V2870" s="13" t="str">
        <f>Raw_Data!T2870</f>
        <v>Pending</v>
      </c>
    </row>
    <row r="2871" spans="1:22" x14ac:dyDescent="0.3">
      <c r="A2871" s="13" t="str">
        <f>Raw_Data!A2871</f>
        <v>EMP010</v>
      </c>
      <c r="B2871" s="13" t="str">
        <f>Raw_Data!B2871</f>
        <v>Meera Kapoor</v>
      </c>
      <c r="C2871" s="13" t="str">
        <f>Raw_Data!C2871</f>
        <v>Sales</v>
      </c>
      <c r="D2871" s="13" t="str">
        <f>Raw_Data!D2871</f>
        <v>Sales Executive</v>
      </c>
      <c r="E2871" s="13" t="str">
        <f>Raw_Data!E2871</f>
        <v>Kolkata</v>
      </c>
      <c r="F2871" s="13" t="str">
        <f>Raw_Data!F2871</f>
        <v>Sourav Das</v>
      </c>
      <c r="G2871" s="14">
        <f>DATE(VALUE(RIGHT(Raw_Data!G2871,4)),VALUE(MID(Raw_Data!G2871,4,2)),VALUE(LEFT(Raw_Data!G2871,2)))</f>
        <v>46280</v>
      </c>
      <c r="H2871" s="13" t="str">
        <f t="shared" si="176"/>
        <v>Sep-2026</v>
      </c>
      <c r="I2871" s="13" t="str">
        <f t="shared" si="177"/>
        <v>Tue</v>
      </c>
      <c r="J2871" s="13" t="str">
        <f>Raw_Data!H2871</f>
        <v>Present</v>
      </c>
      <c r="K2871" s="15">
        <f>IF(Raw_Data!I2871="","",TIMEVALUE(Raw_Data!I2871))</f>
        <v>0.42152777777777778</v>
      </c>
      <c r="L2871" s="15">
        <f>IF(Raw_Data!J2871="","",TIMEVALUE(Raw_Data!J2871))</f>
        <v>0.76527777777777772</v>
      </c>
      <c r="M2871" s="13">
        <f>Raw_Data!K2871</f>
        <v>8.25</v>
      </c>
      <c r="N2871" s="13">
        <f>Raw_Data!L2871</f>
        <v>12</v>
      </c>
      <c r="O2871" s="13">
        <f>Raw_Data!M2871</f>
        <v>9</v>
      </c>
      <c r="P2871" s="13">
        <f t="shared" si="178"/>
        <v>3</v>
      </c>
      <c r="Q2871" s="13">
        <f>Raw_Data!O2871</f>
        <v>12</v>
      </c>
      <c r="R2871" s="16">
        <f t="shared" si="179"/>
        <v>75</v>
      </c>
      <c r="S2871" s="16">
        <f>Raw_Data!Q2871</f>
        <v>75</v>
      </c>
      <c r="T2871" s="17">
        <f>Raw_Data!R2871</f>
        <v>0.25</v>
      </c>
      <c r="U2871" s="13" t="str">
        <f>Raw_Data!S2871</f>
        <v>Medium</v>
      </c>
      <c r="V2871" s="13" t="str">
        <f>Raw_Data!T2871</f>
        <v>In Progress</v>
      </c>
    </row>
    <row r="2872" spans="1:22" x14ac:dyDescent="0.3">
      <c r="A2872" s="13" t="str">
        <f>Raw_Data!A2872</f>
        <v>EMP011</v>
      </c>
      <c r="B2872" s="13" t="str">
        <f>Raw_Data!B2872</f>
        <v>Karan Malhotra</v>
      </c>
      <c r="C2872" s="13" t="str">
        <f>Raw_Data!C2872</f>
        <v>Sales</v>
      </c>
      <c r="D2872" s="13" t="str">
        <f>Raw_Data!D2872</f>
        <v>Senior Executive</v>
      </c>
      <c r="E2872" s="13" t="str">
        <f>Raw_Data!E2872</f>
        <v>Kolkata</v>
      </c>
      <c r="F2872" s="13" t="str">
        <f>Raw_Data!F2872</f>
        <v>Sourav Das</v>
      </c>
      <c r="G2872" s="14">
        <f>DATE(VALUE(RIGHT(Raw_Data!G2872,4)),VALUE(MID(Raw_Data!G2872,4,2)),VALUE(LEFT(Raw_Data!G2872,2)))</f>
        <v>46280</v>
      </c>
      <c r="H2872" s="13" t="str">
        <f t="shared" si="176"/>
        <v>Sep-2026</v>
      </c>
      <c r="I2872" s="13" t="str">
        <f t="shared" si="177"/>
        <v>Tue</v>
      </c>
      <c r="J2872" s="13" t="str">
        <f>Raw_Data!H2872</f>
        <v>Present</v>
      </c>
      <c r="K2872" s="15">
        <f>IF(Raw_Data!I2872="","",TIMEVALUE(Raw_Data!I2872))</f>
        <v>0.37847222222222221</v>
      </c>
      <c r="L2872" s="15">
        <f>IF(Raw_Data!J2872="","",TIMEVALUE(Raw_Data!J2872))</f>
        <v>0.68263888888888891</v>
      </c>
      <c r="M2872" s="13">
        <f>Raw_Data!K2872</f>
        <v>7.3</v>
      </c>
      <c r="N2872" s="13">
        <f>Raw_Data!L2872</f>
        <v>21</v>
      </c>
      <c r="O2872" s="13">
        <f>Raw_Data!M2872</f>
        <v>17</v>
      </c>
      <c r="P2872" s="13">
        <f t="shared" si="178"/>
        <v>4</v>
      </c>
      <c r="Q2872" s="13">
        <f>Raw_Data!O2872</f>
        <v>21</v>
      </c>
      <c r="R2872" s="16">
        <f t="shared" si="179"/>
        <v>80.952380952380949</v>
      </c>
      <c r="S2872" s="16">
        <f>Raw_Data!Q2872</f>
        <v>81</v>
      </c>
      <c r="T2872" s="17">
        <f>Raw_Data!R2872</f>
        <v>0</v>
      </c>
      <c r="U2872" s="13" t="str">
        <f>Raw_Data!S2872</f>
        <v>Low</v>
      </c>
      <c r="V2872" s="13" t="str">
        <f>Raw_Data!T2872</f>
        <v>Pending</v>
      </c>
    </row>
    <row r="2873" spans="1:22" x14ac:dyDescent="0.3">
      <c r="A2873" s="13" t="str">
        <f>Raw_Data!A2873</f>
        <v>EMP012</v>
      </c>
      <c r="B2873" s="13" t="str">
        <f>Raw_Data!B2873</f>
        <v>Tanya Bose</v>
      </c>
      <c r="C2873" s="13" t="str">
        <f>Raw_Data!C2873</f>
        <v>HR</v>
      </c>
      <c r="D2873" s="13" t="str">
        <f>Raw_Data!D2873</f>
        <v>HR Executive</v>
      </c>
      <c r="E2873" s="13" t="str">
        <f>Raw_Data!E2873</f>
        <v>Kolkata</v>
      </c>
      <c r="F2873" s="13" t="str">
        <f>Raw_Data!F2873</f>
        <v>Ritu Ghosh</v>
      </c>
      <c r="G2873" s="14">
        <f>DATE(VALUE(RIGHT(Raw_Data!G2873,4)),VALUE(MID(Raw_Data!G2873,4,2)),VALUE(LEFT(Raw_Data!G2873,2)))</f>
        <v>46280</v>
      </c>
      <c r="H2873" s="13" t="str">
        <f t="shared" si="176"/>
        <v>Sep-2026</v>
      </c>
      <c r="I2873" s="13" t="str">
        <f t="shared" si="177"/>
        <v>Tue</v>
      </c>
      <c r="J2873" s="13" t="str">
        <f>Raw_Data!H2873</f>
        <v>Present</v>
      </c>
      <c r="K2873" s="15">
        <f>IF(Raw_Data!I2873="","",TIMEVALUE(Raw_Data!I2873))</f>
        <v>0.3888888888888889</v>
      </c>
      <c r="L2873" s="15">
        <f>IF(Raw_Data!J2873="","",TIMEVALUE(Raw_Data!J2873))</f>
        <v>0.75555555555555554</v>
      </c>
      <c r="M2873" s="13">
        <f>Raw_Data!K2873</f>
        <v>8.81</v>
      </c>
      <c r="N2873" s="13">
        <f>Raw_Data!L2873</f>
        <v>10</v>
      </c>
      <c r="O2873" s="13">
        <f>Raw_Data!M2873</f>
        <v>9</v>
      </c>
      <c r="P2873" s="13">
        <f t="shared" si="178"/>
        <v>1</v>
      </c>
      <c r="Q2873" s="13">
        <f>Raw_Data!O2873</f>
        <v>10</v>
      </c>
      <c r="R2873" s="16">
        <f t="shared" si="179"/>
        <v>90</v>
      </c>
      <c r="S2873" s="16">
        <f>Raw_Data!Q2873</f>
        <v>90</v>
      </c>
      <c r="T2873" s="17">
        <f>Raw_Data!R2873</f>
        <v>0.81</v>
      </c>
      <c r="U2873" s="13" t="str">
        <f>Raw_Data!S2873</f>
        <v>Low</v>
      </c>
      <c r="V2873" s="13" t="str">
        <f>Raw_Data!T2873</f>
        <v>In Progress</v>
      </c>
    </row>
    <row r="2874" spans="1:22" x14ac:dyDescent="0.3">
      <c r="A2874" s="13" t="str">
        <f>Raw_Data!A2874</f>
        <v>EMP013</v>
      </c>
      <c r="B2874" s="13" t="str">
        <f>Raw_Data!B2874</f>
        <v>Aditya Jain</v>
      </c>
      <c r="C2874" s="13" t="str">
        <f>Raw_Data!C2874</f>
        <v>Customer Support</v>
      </c>
      <c r="D2874" s="13" t="str">
        <f>Raw_Data!D2874</f>
        <v>Support Executive</v>
      </c>
      <c r="E2874" s="13" t="str">
        <f>Raw_Data!E2874</f>
        <v>Kolkata</v>
      </c>
      <c r="F2874" s="13" t="str">
        <f>Raw_Data!F2874</f>
        <v>Ritu Ghosh</v>
      </c>
      <c r="G2874" s="14">
        <f>DATE(VALUE(RIGHT(Raw_Data!G2874,4)),VALUE(MID(Raw_Data!G2874,4,2)),VALUE(LEFT(Raw_Data!G2874,2)))</f>
        <v>46280</v>
      </c>
      <c r="H2874" s="13" t="str">
        <f t="shared" si="176"/>
        <v>Sep-2026</v>
      </c>
      <c r="I2874" s="13" t="str">
        <f t="shared" si="177"/>
        <v>Tue</v>
      </c>
      <c r="J2874" s="13" t="str">
        <f>Raw_Data!H2874</f>
        <v>Present</v>
      </c>
      <c r="K2874" s="15">
        <f>IF(Raw_Data!I2874="","",TIMEVALUE(Raw_Data!I2874))</f>
        <v>0.37569444444444444</v>
      </c>
      <c r="L2874" s="15">
        <f>IF(Raw_Data!J2874="","",TIMEVALUE(Raw_Data!J2874))</f>
        <v>0.70277777777777772</v>
      </c>
      <c r="M2874" s="13">
        <f>Raw_Data!K2874</f>
        <v>7.85</v>
      </c>
      <c r="N2874" s="13">
        <f>Raw_Data!L2874</f>
        <v>30</v>
      </c>
      <c r="O2874" s="13">
        <f>Raw_Data!M2874</f>
        <v>27</v>
      </c>
      <c r="P2874" s="13">
        <f t="shared" si="178"/>
        <v>3</v>
      </c>
      <c r="Q2874" s="13">
        <f>Raw_Data!O2874</f>
        <v>30</v>
      </c>
      <c r="R2874" s="16">
        <f t="shared" si="179"/>
        <v>90</v>
      </c>
      <c r="S2874" s="16">
        <f>Raw_Data!Q2874</f>
        <v>90</v>
      </c>
      <c r="T2874" s="17">
        <f>Raw_Data!R2874</f>
        <v>0</v>
      </c>
      <c r="U2874" s="13" t="str">
        <f>Raw_Data!S2874</f>
        <v>High</v>
      </c>
      <c r="V2874" s="13" t="str">
        <f>Raw_Data!T2874</f>
        <v>In Progress</v>
      </c>
    </row>
    <row r="2875" spans="1:22" x14ac:dyDescent="0.3">
      <c r="A2875" s="13" t="str">
        <f>Raw_Data!A2875</f>
        <v>EMP014</v>
      </c>
      <c r="B2875" s="13" t="str">
        <f>Raw_Data!B2875</f>
        <v>Neha Agarwal</v>
      </c>
      <c r="C2875" s="13" t="str">
        <f>Raw_Data!C2875</f>
        <v>Customer Support</v>
      </c>
      <c r="D2875" s="13" t="str">
        <f>Raw_Data!D2875</f>
        <v>Support Executive</v>
      </c>
      <c r="E2875" s="13" t="str">
        <f>Raw_Data!E2875</f>
        <v>Kolkata</v>
      </c>
      <c r="F2875" s="13" t="str">
        <f>Raw_Data!F2875</f>
        <v>Ritu Ghosh</v>
      </c>
      <c r="G2875" s="14">
        <f>DATE(VALUE(RIGHT(Raw_Data!G2875,4)),VALUE(MID(Raw_Data!G2875,4,2)),VALUE(LEFT(Raw_Data!G2875,2)))</f>
        <v>46280</v>
      </c>
      <c r="H2875" s="13" t="str">
        <f t="shared" si="176"/>
        <v>Sep-2026</v>
      </c>
      <c r="I2875" s="13" t="str">
        <f t="shared" si="177"/>
        <v>Tue</v>
      </c>
      <c r="J2875" s="13" t="str">
        <f>Raw_Data!H2875</f>
        <v>Present</v>
      </c>
      <c r="K2875" s="15">
        <f>IF(Raw_Data!I2875="","",TIMEVALUE(Raw_Data!I2875))</f>
        <v>0.37638888888888888</v>
      </c>
      <c r="L2875" s="15">
        <f>IF(Raw_Data!J2875="","",TIMEVALUE(Raw_Data!J2875))</f>
        <v>0.7583333333333333</v>
      </c>
      <c r="M2875" s="13">
        <f>Raw_Data!K2875</f>
        <v>9.17</v>
      </c>
      <c r="N2875" s="13">
        <f>Raw_Data!L2875</f>
        <v>36</v>
      </c>
      <c r="O2875" s="13">
        <f>Raw_Data!M2875</f>
        <v>26</v>
      </c>
      <c r="P2875" s="13">
        <f t="shared" si="178"/>
        <v>10</v>
      </c>
      <c r="Q2875" s="13">
        <f>Raw_Data!O2875</f>
        <v>36</v>
      </c>
      <c r="R2875" s="16">
        <f t="shared" si="179"/>
        <v>72.222222222222214</v>
      </c>
      <c r="S2875" s="16">
        <f>Raw_Data!Q2875</f>
        <v>72.2</v>
      </c>
      <c r="T2875" s="17">
        <f>Raw_Data!R2875</f>
        <v>1.17</v>
      </c>
      <c r="U2875" s="13" t="str">
        <f>Raw_Data!S2875</f>
        <v>High</v>
      </c>
      <c r="V2875" s="13" t="str">
        <f>Raw_Data!T2875</f>
        <v>Backlog</v>
      </c>
    </row>
    <row r="2876" spans="1:22" x14ac:dyDescent="0.3">
      <c r="A2876" s="13" t="str">
        <f>Raw_Data!A2876</f>
        <v>EMP015</v>
      </c>
      <c r="B2876" s="13" t="str">
        <f>Raw_Data!B2876</f>
        <v>Siddharth Roy</v>
      </c>
      <c r="C2876" s="13" t="str">
        <f>Raw_Data!C2876</f>
        <v>Customer Support</v>
      </c>
      <c r="D2876" s="13" t="str">
        <f>Raw_Data!D2876</f>
        <v>Senior Executive</v>
      </c>
      <c r="E2876" s="13" t="str">
        <f>Raw_Data!E2876</f>
        <v>Kolkata</v>
      </c>
      <c r="F2876" s="13" t="str">
        <f>Raw_Data!F2876</f>
        <v>Ritu Ghosh</v>
      </c>
      <c r="G2876" s="14">
        <f>DATE(VALUE(RIGHT(Raw_Data!G2876,4)),VALUE(MID(Raw_Data!G2876,4,2)),VALUE(LEFT(Raw_Data!G2876,2)))</f>
        <v>46280</v>
      </c>
      <c r="H2876" s="13" t="str">
        <f t="shared" si="176"/>
        <v>Sep-2026</v>
      </c>
      <c r="I2876" s="13" t="str">
        <f t="shared" si="177"/>
        <v>Tue</v>
      </c>
      <c r="J2876" s="13" t="str">
        <f>Raw_Data!H2876</f>
        <v>Present</v>
      </c>
      <c r="K2876" s="15">
        <f>IF(Raw_Data!I2876="","",TIMEVALUE(Raw_Data!I2876))</f>
        <v>0.38124999999999998</v>
      </c>
      <c r="L2876" s="15">
        <f>IF(Raw_Data!J2876="","",TIMEVALUE(Raw_Data!J2876))</f>
        <v>0.7319444444444444</v>
      </c>
      <c r="M2876" s="13">
        <f>Raw_Data!K2876</f>
        <v>8.43</v>
      </c>
      <c r="N2876" s="13">
        <f>Raw_Data!L2876</f>
        <v>32</v>
      </c>
      <c r="O2876" s="13">
        <f>Raw_Data!M2876</f>
        <v>32</v>
      </c>
      <c r="P2876" s="13">
        <f t="shared" si="178"/>
        <v>0</v>
      </c>
      <c r="Q2876" s="13">
        <f>Raw_Data!O2876</f>
        <v>32</v>
      </c>
      <c r="R2876" s="16">
        <f t="shared" si="179"/>
        <v>100</v>
      </c>
      <c r="S2876" s="16">
        <f>Raw_Data!Q2876</f>
        <v>100</v>
      </c>
      <c r="T2876" s="17">
        <f>Raw_Data!R2876</f>
        <v>0.43</v>
      </c>
      <c r="U2876" s="13" t="str">
        <f>Raw_Data!S2876</f>
        <v>Low</v>
      </c>
      <c r="V2876" s="13" t="str">
        <f>Raw_Data!T2876</f>
        <v>Closed</v>
      </c>
    </row>
    <row r="2877" spans="1:22" x14ac:dyDescent="0.3">
      <c r="A2877" s="13" t="str">
        <f>Raw_Data!A2877</f>
        <v>EMP016</v>
      </c>
      <c r="B2877" s="13" t="str">
        <f>Raw_Data!B2877</f>
        <v>Pooja Saha</v>
      </c>
      <c r="C2877" s="13" t="str">
        <f>Raw_Data!C2877</f>
        <v>Operations</v>
      </c>
      <c r="D2877" s="13" t="str">
        <f>Raw_Data!D2877</f>
        <v>Process Executive</v>
      </c>
      <c r="E2877" s="13" t="str">
        <f>Raw_Data!E2877</f>
        <v>Durgapur</v>
      </c>
      <c r="F2877" s="13" t="str">
        <f>Raw_Data!F2877</f>
        <v>Amit Roy</v>
      </c>
      <c r="G2877" s="14">
        <f>DATE(VALUE(RIGHT(Raw_Data!G2877,4)),VALUE(MID(Raw_Data!G2877,4,2)),VALUE(LEFT(Raw_Data!G2877,2)))</f>
        <v>46280</v>
      </c>
      <c r="H2877" s="13" t="str">
        <f t="shared" si="176"/>
        <v>Sep-2026</v>
      </c>
      <c r="I2877" s="13" t="str">
        <f t="shared" si="177"/>
        <v>Tue</v>
      </c>
      <c r="J2877" s="13" t="str">
        <f>Raw_Data!H2877</f>
        <v>Present</v>
      </c>
      <c r="K2877" s="15">
        <f>IF(Raw_Data!I2877="","",TIMEVALUE(Raw_Data!I2877))</f>
        <v>0.38680555555555557</v>
      </c>
      <c r="L2877" s="15">
        <f>IF(Raw_Data!J2877="","",TIMEVALUE(Raw_Data!J2877))</f>
        <v>0.70208333333333328</v>
      </c>
      <c r="M2877" s="13">
        <f>Raw_Data!K2877</f>
        <v>7.57</v>
      </c>
      <c r="N2877" s="13">
        <f>Raw_Data!L2877</f>
        <v>19</v>
      </c>
      <c r="O2877" s="13">
        <f>Raw_Data!M2877</f>
        <v>16</v>
      </c>
      <c r="P2877" s="13">
        <f t="shared" si="178"/>
        <v>3</v>
      </c>
      <c r="Q2877" s="13">
        <f>Raw_Data!O2877</f>
        <v>19</v>
      </c>
      <c r="R2877" s="16">
        <f t="shared" si="179"/>
        <v>84.210526315789465</v>
      </c>
      <c r="S2877" s="16">
        <f>Raw_Data!Q2877</f>
        <v>84.2</v>
      </c>
      <c r="T2877" s="17">
        <f>Raw_Data!R2877</f>
        <v>0</v>
      </c>
      <c r="U2877" s="13" t="str">
        <f>Raw_Data!S2877</f>
        <v>Medium</v>
      </c>
      <c r="V2877" s="13" t="str">
        <f>Raw_Data!T2877</f>
        <v>In Progress</v>
      </c>
    </row>
    <row r="2878" spans="1:22" x14ac:dyDescent="0.3">
      <c r="A2878" s="13" t="str">
        <f>Raw_Data!A2878</f>
        <v>EMP017</v>
      </c>
      <c r="B2878" s="13" t="str">
        <f>Raw_Data!B2878</f>
        <v>Abhishek Paul</v>
      </c>
      <c r="C2878" s="13" t="str">
        <f>Raw_Data!C2878</f>
        <v>Operations</v>
      </c>
      <c r="D2878" s="13" t="str">
        <f>Raw_Data!D2878</f>
        <v>Process Executive</v>
      </c>
      <c r="E2878" s="13" t="str">
        <f>Raw_Data!E2878</f>
        <v>Durgapur</v>
      </c>
      <c r="F2878" s="13" t="str">
        <f>Raw_Data!F2878</f>
        <v>Amit Roy</v>
      </c>
      <c r="G2878" s="14">
        <f>DATE(VALUE(RIGHT(Raw_Data!G2878,4)),VALUE(MID(Raw_Data!G2878,4,2)),VALUE(LEFT(Raw_Data!G2878,2)))</f>
        <v>46280</v>
      </c>
      <c r="H2878" s="13" t="str">
        <f t="shared" si="176"/>
        <v>Sep-2026</v>
      </c>
      <c r="I2878" s="13" t="str">
        <f t="shared" si="177"/>
        <v>Tue</v>
      </c>
      <c r="J2878" s="13" t="str">
        <f>Raw_Data!H2878</f>
        <v>Present</v>
      </c>
      <c r="K2878" s="15">
        <f>IF(Raw_Data!I2878="","",TIMEVALUE(Raw_Data!I2878))</f>
        <v>0.38750000000000001</v>
      </c>
      <c r="L2878" s="15">
        <f>IF(Raw_Data!J2878="","",TIMEVALUE(Raw_Data!J2878))</f>
        <v>0.69791666666666663</v>
      </c>
      <c r="M2878" s="13">
        <f>Raw_Data!K2878</f>
        <v>7.46</v>
      </c>
      <c r="N2878" s="13">
        <f>Raw_Data!L2878</f>
        <v>26</v>
      </c>
      <c r="O2878" s="13">
        <f>Raw_Data!M2878</f>
        <v>21</v>
      </c>
      <c r="P2878" s="13">
        <f t="shared" si="178"/>
        <v>5</v>
      </c>
      <c r="Q2878" s="13">
        <f>Raw_Data!O2878</f>
        <v>26</v>
      </c>
      <c r="R2878" s="16">
        <f t="shared" si="179"/>
        <v>80.769230769230774</v>
      </c>
      <c r="S2878" s="16">
        <f>Raw_Data!Q2878</f>
        <v>80.8</v>
      </c>
      <c r="T2878" s="17">
        <f>Raw_Data!R2878</f>
        <v>0</v>
      </c>
      <c r="U2878" s="13" t="str">
        <f>Raw_Data!S2878</f>
        <v>Medium</v>
      </c>
      <c r="V2878" s="13" t="str">
        <f>Raw_Data!T2878</f>
        <v>Pending</v>
      </c>
    </row>
    <row r="2879" spans="1:22" x14ac:dyDescent="0.3">
      <c r="A2879" s="13" t="str">
        <f>Raw_Data!A2879</f>
        <v>EMP018</v>
      </c>
      <c r="B2879" s="13" t="str">
        <f>Raw_Data!B2879</f>
        <v>Nandini Ghosh</v>
      </c>
      <c r="C2879" s="13" t="str">
        <f>Raw_Data!C2879</f>
        <v>Finance</v>
      </c>
      <c r="D2879" s="13" t="str">
        <f>Raw_Data!D2879</f>
        <v>Finance Executive</v>
      </c>
      <c r="E2879" s="13" t="str">
        <f>Raw_Data!E2879</f>
        <v>Durgapur</v>
      </c>
      <c r="F2879" s="13" t="str">
        <f>Raw_Data!F2879</f>
        <v>Neha Sen</v>
      </c>
      <c r="G2879" s="14">
        <f>DATE(VALUE(RIGHT(Raw_Data!G2879,4)),VALUE(MID(Raw_Data!G2879,4,2)),VALUE(LEFT(Raw_Data!G2879,2)))</f>
        <v>46280</v>
      </c>
      <c r="H2879" s="13" t="str">
        <f t="shared" si="176"/>
        <v>Sep-2026</v>
      </c>
      <c r="I2879" s="13" t="str">
        <f t="shared" si="177"/>
        <v>Tue</v>
      </c>
      <c r="J2879" s="13" t="str">
        <f>Raw_Data!H2879</f>
        <v>Present</v>
      </c>
      <c r="K2879" s="15">
        <f>IF(Raw_Data!I2879="","",TIMEVALUE(Raw_Data!I2879))</f>
        <v>0.38124999999999998</v>
      </c>
      <c r="L2879" s="15">
        <f>IF(Raw_Data!J2879="","",TIMEVALUE(Raw_Data!J2879))</f>
        <v>0.75624999999999998</v>
      </c>
      <c r="M2879" s="13">
        <f>Raw_Data!K2879</f>
        <v>9</v>
      </c>
      <c r="N2879" s="13">
        <f>Raw_Data!L2879</f>
        <v>19</v>
      </c>
      <c r="O2879" s="13">
        <f>Raw_Data!M2879</f>
        <v>13</v>
      </c>
      <c r="P2879" s="13">
        <f t="shared" si="178"/>
        <v>6</v>
      </c>
      <c r="Q2879" s="13">
        <f>Raw_Data!O2879</f>
        <v>19</v>
      </c>
      <c r="R2879" s="16">
        <f t="shared" si="179"/>
        <v>68.421052631578945</v>
      </c>
      <c r="S2879" s="16">
        <f>Raw_Data!Q2879</f>
        <v>68.400000000000006</v>
      </c>
      <c r="T2879" s="17">
        <f>Raw_Data!R2879</f>
        <v>1</v>
      </c>
      <c r="U2879" s="13" t="str">
        <f>Raw_Data!S2879</f>
        <v>Medium</v>
      </c>
      <c r="V2879" s="13" t="str">
        <f>Raw_Data!T2879</f>
        <v>Pending</v>
      </c>
    </row>
    <row r="2880" spans="1:22" x14ac:dyDescent="0.3">
      <c r="A2880" s="13" t="str">
        <f>Raw_Data!A2880</f>
        <v>EMP019</v>
      </c>
      <c r="B2880" s="13" t="str">
        <f>Raw_Data!B2880</f>
        <v>Manish Kumar</v>
      </c>
      <c r="C2880" s="13" t="str">
        <f>Raw_Data!C2880</f>
        <v>Sales</v>
      </c>
      <c r="D2880" s="13" t="str">
        <f>Raw_Data!D2880</f>
        <v>Sales Executive</v>
      </c>
      <c r="E2880" s="13" t="str">
        <f>Raw_Data!E2880</f>
        <v>Durgapur</v>
      </c>
      <c r="F2880" s="13" t="str">
        <f>Raw_Data!F2880</f>
        <v>Sourav Das</v>
      </c>
      <c r="G2880" s="14">
        <f>DATE(VALUE(RIGHT(Raw_Data!G2880,4)),VALUE(MID(Raw_Data!G2880,4,2)),VALUE(LEFT(Raw_Data!G2880,2)))</f>
        <v>46280</v>
      </c>
      <c r="H2880" s="13" t="str">
        <f t="shared" si="176"/>
        <v>Sep-2026</v>
      </c>
      <c r="I2880" s="13" t="str">
        <f t="shared" si="177"/>
        <v>Tue</v>
      </c>
      <c r="J2880" s="13" t="str">
        <f>Raw_Data!H2880</f>
        <v>Present</v>
      </c>
      <c r="K2880" s="15">
        <f>IF(Raw_Data!I2880="","",TIMEVALUE(Raw_Data!I2880))</f>
        <v>0.42638888888888887</v>
      </c>
      <c r="L2880" s="15">
        <f>IF(Raw_Data!J2880="","",TIMEVALUE(Raw_Data!J2880))</f>
        <v>0.7895833333333333</v>
      </c>
      <c r="M2880" s="13">
        <f>Raw_Data!K2880</f>
        <v>8.73</v>
      </c>
      <c r="N2880" s="13">
        <f>Raw_Data!L2880</f>
        <v>13</v>
      </c>
      <c r="O2880" s="13">
        <f>Raw_Data!M2880</f>
        <v>11</v>
      </c>
      <c r="P2880" s="13">
        <f t="shared" si="178"/>
        <v>2</v>
      </c>
      <c r="Q2880" s="13">
        <f>Raw_Data!O2880</f>
        <v>13</v>
      </c>
      <c r="R2880" s="16">
        <f t="shared" si="179"/>
        <v>84.615384615384613</v>
      </c>
      <c r="S2880" s="16">
        <f>Raw_Data!Q2880</f>
        <v>84.6</v>
      </c>
      <c r="T2880" s="17">
        <f>Raw_Data!R2880</f>
        <v>0.73</v>
      </c>
      <c r="U2880" s="13" t="str">
        <f>Raw_Data!S2880</f>
        <v>High</v>
      </c>
      <c r="V2880" s="13" t="str">
        <f>Raw_Data!T2880</f>
        <v>In Progress</v>
      </c>
    </row>
    <row r="2881" spans="1:22" x14ac:dyDescent="0.3">
      <c r="A2881" s="13" t="str">
        <f>Raw_Data!A2881</f>
        <v>EMP020</v>
      </c>
      <c r="B2881" s="13" t="str">
        <f>Raw_Data!B2881</f>
        <v>Riya Chatterjee</v>
      </c>
      <c r="C2881" s="13" t="str">
        <f>Raw_Data!C2881</f>
        <v>Customer Support</v>
      </c>
      <c r="D2881" s="13" t="str">
        <f>Raw_Data!D2881</f>
        <v>Support Executive</v>
      </c>
      <c r="E2881" s="13" t="str">
        <f>Raw_Data!E2881</f>
        <v>Durgapur</v>
      </c>
      <c r="F2881" s="13" t="str">
        <f>Raw_Data!F2881</f>
        <v>Ritu Ghosh</v>
      </c>
      <c r="G2881" s="14">
        <f>DATE(VALUE(RIGHT(Raw_Data!G2881,4)),VALUE(MID(Raw_Data!G2881,4,2)),VALUE(LEFT(Raw_Data!G2881,2)))</f>
        <v>46280</v>
      </c>
      <c r="H2881" s="13" t="str">
        <f t="shared" si="176"/>
        <v>Sep-2026</v>
      </c>
      <c r="I2881" s="13" t="str">
        <f t="shared" si="177"/>
        <v>Tue</v>
      </c>
      <c r="J2881" s="13" t="str">
        <f>Raw_Data!H2881</f>
        <v>Present</v>
      </c>
      <c r="K2881" s="15">
        <f>IF(Raw_Data!I2881="","",TIMEVALUE(Raw_Data!I2881))</f>
        <v>0.43055555555555558</v>
      </c>
      <c r="L2881" s="15">
        <f>IF(Raw_Data!J2881="","",TIMEVALUE(Raw_Data!J2881))</f>
        <v>0.77013888888888893</v>
      </c>
      <c r="M2881" s="13">
        <f>Raw_Data!K2881</f>
        <v>8.16</v>
      </c>
      <c r="N2881" s="13">
        <f>Raw_Data!L2881</f>
        <v>32</v>
      </c>
      <c r="O2881" s="13">
        <f>Raw_Data!M2881</f>
        <v>26</v>
      </c>
      <c r="P2881" s="13">
        <f t="shared" si="178"/>
        <v>6</v>
      </c>
      <c r="Q2881" s="13">
        <f>Raw_Data!O2881</f>
        <v>32</v>
      </c>
      <c r="R2881" s="16">
        <f t="shared" si="179"/>
        <v>81.25</v>
      </c>
      <c r="S2881" s="16">
        <f>Raw_Data!Q2881</f>
        <v>81.2</v>
      </c>
      <c r="T2881" s="17">
        <f>Raw_Data!R2881</f>
        <v>0.16</v>
      </c>
      <c r="U2881" s="13" t="str">
        <f>Raw_Data!S2881</f>
        <v>Medium</v>
      </c>
      <c r="V2881" s="13" t="str">
        <f>Raw_Data!T2881</f>
        <v>Pending</v>
      </c>
    </row>
  </sheetData>
  <autoFilter ref="A1:V2881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/>
  </sheetPr>
  <dimension ref="A1:J89"/>
  <sheetViews>
    <sheetView showGridLines="0" zoomScaleNormal="100" workbookViewId="0">
      <selection sqref="A1:J1"/>
    </sheetView>
  </sheetViews>
  <sheetFormatPr defaultColWidth="8.6640625" defaultRowHeight="14.4" x14ac:dyDescent="0.3"/>
  <cols>
    <col min="1" max="1" width="14" customWidth="1"/>
    <col min="2" max="2" width="22" customWidth="1"/>
    <col min="3" max="4" width="18" customWidth="1"/>
    <col min="5" max="5" width="20" customWidth="1"/>
    <col min="6" max="6" width="18" customWidth="1"/>
    <col min="7" max="7" width="12" hidden="1" customWidth="1"/>
  </cols>
  <sheetData>
    <row r="1" spans="1:10" ht="27.75" customHeight="1" x14ac:dyDescent="0.3">
      <c r="A1" s="24" t="s">
        <v>660</v>
      </c>
      <c r="B1" s="24"/>
      <c r="C1" s="24"/>
      <c r="D1" s="24"/>
      <c r="E1" s="24"/>
      <c r="F1" s="24"/>
      <c r="G1" s="24"/>
      <c r="H1" s="24"/>
      <c r="I1" s="24"/>
      <c r="J1" s="24"/>
    </row>
    <row r="2" spans="1:10" x14ac:dyDescent="0.3">
      <c r="A2" s="25" t="s">
        <v>661</v>
      </c>
      <c r="B2" s="25"/>
      <c r="C2" s="25"/>
      <c r="D2" s="25"/>
      <c r="E2" s="25"/>
      <c r="F2" s="25"/>
      <c r="G2" s="25"/>
      <c r="H2" s="25"/>
      <c r="I2" s="25"/>
      <c r="J2" s="25"/>
    </row>
    <row r="4" spans="1:10" ht="21.75" customHeight="1" x14ac:dyDescent="0.3">
      <c r="A4" s="19" t="s">
        <v>662</v>
      </c>
      <c r="B4" s="19"/>
      <c r="C4" s="19"/>
      <c r="D4" s="19"/>
      <c r="E4" s="19"/>
      <c r="F4" s="19"/>
    </row>
    <row r="5" spans="1:10" ht="26.4" x14ac:dyDescent="0.3">
      <c r="A5" s="3" t="s">
        <v>2</v>
      </c>
      <c r="B5" s="3" t="s">
        <v>663</v>
      </c>
      <c r="C5" s="3" t="s">
        <v>664</v>
      </c>
      <c r="D5" s="3" t="s">
        <v>665</v>
      </c>
      <c r="E5" s="3" t="s">
        <v>666</v>
      </c>
      <c r="F5" s="3" t="s">
        <v>667</v>
      </c>
    </row>
    <row r="6" spans="1:10" x14ac:dyDescent="0.3">
      <c r="A6" s="2" t="s">
        <v>22</v>
      </c>
      <c r="B6" s="9">
        <f>COUNTIF(Cleaned_Data!C2:C2881,A6)</f>
        <v>1008</v>
      </c>
      <c r="C6" s="9">
        <f>ROUND(AVERAGEIF(Cleaned_Data!C2:C2881,A6,Cleaned_Data!M2:M2881),2)</f>
        <v>8.09</v>
      </c>
      <c r="D6" s="9">
        <f>ROUND(AVERAGEIF(Cleaned_Data!C2:C2881,A6,Cleaned_Data!R2:R2881),1)</f>
        <v>83.8</v>
      </c>
      <c r="E6" s="9">
        <f>SUMIF(Cleaned_Data!C2:C2881,A6,Cleaned_Data!O2:O2881)</f>
        <v>19776</v>
      </c>
      <c r="F6" s="9">
        <f>ROUND((COUNTIFS(Cleaned_Data!C2:C2881,A6,Cleaned_Data!J2:J2881,"Present")+COUNTIFS(Cleaned_Data!C2:C2881,A6,Cleaned_Data!J2:J2881,"Late")+COUNTIFS(Cleaned_Data!C2:C2881,A6,Cleaned_Data!J2:J2881,"Half Day"))/B6*100,1)</f>
        <v>97.1</v>
      </c>
    </row>
    <row r="7" spans="1:10" x14ac:dyDescent="0.3">
      <c r="A7" s="2" t="s">
        <v>55</v>
      </c>
      <c r="B7" s="9">
        <f>COUNTIF(Cleaned_Data!C2:C2881,A7)</f>
        <v>576</v>
      </c>
      <c r="C7" s="9">
        <f>ROUND(AVERAGEIF(Cleaned_Data!C2:C2881,A7,Cleaned_Data!M2:M2881),2)</f>
        <v>8.1199999999999992</v>
      </c>
      <c r="D7" s="9">
        <f>ROUND(AVERAGEIF(Cleaned_Data!C2:C2881,A7,Cleaned_Data!R2:R2881),1)</f>
        <v>82.6</v>
      </c>
      <c r="E7" s="9">
        <f>SUMIF(Cleaned_Data!C2:C2881,A7,Cleaned_Data!O2:O2881)</f>
        <v>7325</v>
      </c>
      <c r="F7" s="9">
        <f>ROUND((COUNTIFS(Cleaned_Data!C2:C2881,A7,Cleaned_Data!J2:J2881,"Present")+COUNTIFS(Cleaned_Data!C2:C2881,A7,Cleaned_Data!J2:J2881,"Late")+COUNTIFS(Cleaned_Data!C2:C2881,A7,Cleaned_Data!J2:J2881,"Half Day"))/B7*100,1)</f>
        <v>97</v>
      </c>
    </row>
    <row r="8" spans="1:10" x14ac:dyDescent="0.3">
      <c r="A8" s="2" t="s">
        <v>72</v>
      </c>
      <c r="B8" s="9">
        <f>COUNTIF(Cleaned_Data!C2:C2881,A8)</f>
        <v>576</v>
      </c>
      <c r="C8" s="9">
        <f>ROUND(AVERAGEIF(Cleaned_Data!C2:C2881,A8,Cleaned_Data!M2:M2881),2)</f>
        <v>7.98</v>
      </c>
      <c r="D8" s="9">
        <f>ROUND(AVERAGEIF(Cleaned_Data!C2:C2881,A8,Cleaned_Data!R2:R2881),1)</f>
        <v>82.3</v>
      </c>
      <c r="E8" s="9">
        <f>SUMIF(Cleaned_Data!C2:C2881,A8,Cleaned_Data!O2:O2881)</f>
        <v>9076</v>
      </c>
      <c r="F8" s="9">
        <f>ROUND((COUNTIFS(Cleaned_Data!C2:C2881,A8,Cleaned_Data!J2:J2881,"Present")+COUNTIFS(Cleaned_Data!C2:C2881,A8,Cleaned_Data!J2:J2881,"Late")+COUNTIFS(Cleaned_Data!C2:C2881,A8,Cleaned_Data!J2:J2881,"Half Day"))/B8*100,1)</f>
        <v>96.2</v>
      </c>
    </row>
    <row r="9" spans="1:10" x14ac:dyDescent="0.3">
      <c r="A9" s="2" t="s">
        <v>87</v>
      </c>
      <c r="B9" s="9">
        <f>COUNTIF(Cleaned_Data!C2:C2881,A9)</f>
        <v>144</v>
      </c>
      <c r="C9" s="9">
        <f>ROUND(AVERAGEIF(Cleaned_Data!C2:C2881,A9,Cleaned_Data!M2:M2881),2)</f>
        <v>8.0299999999999994</v>
      </c>
      <c r="D9" s="9">
        <f>ROUND(AVERAGEIF(Cleaned_Data!C2:C2881,A9,Cleaned_Data!R2:R2881),1)</f>
        <v>78.099999999999994</v>
      </c>
      <c r="E9" s="9">
        <f>SUMIF(Cleaned_Data!C2:C2881,A9,Cleaned_Data!O2:O2881)</f>
        <v>1321</v>
      </c>
      <c r="F9" s="9">
        <f>ROUND((COUNTIFS(Cleaned_Data!C2:C2881,A9,Cleaned_Data!J2:J2881,"Present")+COUNTIFS(Cleaned_Data!C2:C2881,A9,Cleaned_Data!J2:J2881,"Late")+COUNTIFS(Cleaned_Data!C2:C2881,A9,Cleaned_Data!J2:J2881,"Half Day"))/B9*100,1)</f>
        <v>95.1</v>
      </c>
    </row>
    <row r="10" spans="1:10" x14ac:dyDescent="0.3">
      <c r="A10" s="2" t="s">
        <v>94</v>
      </c>
      <c r="B10" s="9">
        <f>COUNTIF(Cleaned_Data!C2:C2881,A10)</f>
        <v>576</v>
      </c>
      <c r="C10" s="9">
        <f>ROUND(AVERAGEIF(Cleaned_Data!C2:C2881,A10,Cleaned_Data!M2:M2881),2)</f>
        <v>8.14</v>
      </c>
      <c r="D10" s="9">
        <f>ROUND(AVERAGEIF(Cleaned_Data!C2:C2881,A10,Cleaned_Data!R2:R2881),1)</f>
        <v>83.5</v>
      </c>
      <c r="E10" s="9">
        <f>SUMIF(Cleaned_Data!C2:C2881,A10,Cleaned_Data!O2:O2881)</f>
        <v>13154</v>
      </c>
      <c r="F10" s="9">
        <f>ROUND((COUNTIFS(Cleaned_Data!C2:C2881,A10,Cleaned_Data!J2:J2881,"Present")+COUNTIFS(Cleaned_Data!C2:C2881,A10,Cleaned_Data!J2:J2881,"Late")+COUNTIFS(Cleaned_Data!C2:C2881,A10,Cleaned_Data!J2:J2881,"Half Day"))/B10*100,1)</f>
        <v>97</v>
      </c>
    </row>
    <row r="12" spans="1:10" ht="21.75" customHeight="1" x14ac:dyDescent="0.3">
      <c r="A12" s="19" t="s">
        <v>668</v>
      </c>
      <c r="B12" s="19"/>
      <c r="C12" s="19"/>
      <c r="D12" s="19"/>
      <c r="E12" s="19"/>
      <c r="F12" s="19"/>
    </row>
    <row r="13" spans="1:10" ht="26.4" x14ac:dyDescent="0.3">
      <c r="A13" s="3" t="s">
        <v>7</v>
      </c>
      <c r="B13" s="3" t="s">
        <v>669</v>
      </c>
      <c r="C13" s="3" t="s">
        <v>670</v>
      </c>
    </row>
    <row r="14" spans="1:10" x14ac:dyDescent="0.3">
      <c r="A14" s="2" t="s">
        <v>27</v>
      </c>
      <c r="B14" s="9">
        <f>COUNTIF(Cleaned_Data!J2:J2881,A14)</f>
        <v>2627</v>
      </c>
      <c r="C14" s="9">
        <f>ROUND(B14/2880*100,1)</f>
        <v>91.2</v>
      </c>
    </row>
    <row r="15" spans="1:10" x14ac:dyDescent="0.3">
      <c r="A15" s="2" t="s">
        <v>119</v>
      </c>
      <c r="B15" s="9">
        <f>COUNTIF(Cleaned_Data!J2:J2881,A15)</f>
        <v>120</v>
      </c>
      <c r="C15" s="9">
        <f>ROUND(B15/2880*100,1)</f>
        <v>4.2</v>
      </c>
    </row>
    <row r="16" spans="1:10" x14ac:dyDescent="0.3">
      <c r="A16" s="2" t="s">
        <v>124</v>
      </c>
      <c r="B16" s="9">
        <f>COUNTIF(Cleaned_Data!J2:J2881,A16)</f>
        <v>41</v>
      </c>
      <c r="C16" s="9">
        <f>ROUND(B16/2880*100,1)</f>
        <v>1.4</v>
      </c>
    </row>
    <row r="17" spans="1:6" x14ac:dyDescent="0.3">
      <c r="A17" s="2" t="s">
        <v>158</v>
      </c>
      <c r="B17" s="9">
        <f>COUNTIF(Cleaned_Data!J2:J2881,A17)</f>
        <v>79</v>
      </c>
      <c r="C17" s="9">
        <f>ROUND(B17/2880*100,1)</f>
        <v>2.7</v>
      </c>
    </row>
    <row r="18" spans="1:6" x14ac:dyDescent="0.3">
      <c r="A18" s="2" t="s">
        <v>294</v>
      </c>
      <c r="B18" s="9">
        <f>COUNTIF(Cleaned_Data!J2:J2881,A18)</f>
        <v>13</v>
      </c>
      <c r="C18" s="9">
        <f>ROUND(B18/2880*100,1)</f>
        <v>0.5</v>
      </c>
    </row>
    <row r="20" spans="1:6" ht="21.75" customHeight="1" x14ac:dyDescent="0.3">
      <c r="A20" s="19" t="s">
        <v>671</v>
      </c>
      <c r="B20" s="19"/>
      <c r="C20" s="19"/>
      <c r="D20" s="19"/>
      <c r="E20" s="19"/>
      <c r="F20" s="19"/>
    </row>
    <row r="21" spans="1:6" x14ac:dyDescent="0.3">
      <c r="A21" s="3" t="s">
        <v>658</v>
      </c>
      <c r="B21" s="3" t="s">
        <v>665</v>
      </c>
      <c r="C21" s="3" t="s">
        <v>664</v>
      </c>
      <c r="D21" s="3" t="s">
        <v>663</v>
      </c>
    </row>
    <row r="22" spans="1:6" x14ac:dyDescent="0.3">
      <c r="A22" s="2" t="s">
        <v>672</v>
      </c>
      <c r="B22" s="9">
        <f>ROUND(AVERAGEIF(Cleaned_Data!H2:H2881,A22,Cleaned_Data!R2:R2881),1)</f>
        <v>83.7</v>
      </c>
      <c r="C22" s="9">
        <f>ROUND(AVERAGEIF(Cleaned_Data!H2:H2881,A22,Cleaned_Data!M2:M2881),2)</f>
        <v>8.09</v>
      </c>
      <c r="D22" s="9">
        <f>COUNTIF(Cleaned_Data!H2:H2881,A22)</f>
        <v>520</v>
      </c>
    </row>
    <row r="23" spans="1:6" x14ac:dyDescent="0.3">
      <c r="A23" s="2" t="s">
        <v>673</v>
      </c>
      <c r="B23" s="9">
        <f>ROUND(AVERAGEIF(Cleaned_Data!H2:H2881,A23,Cleaned_Data!R2:R2881),1)</f>
        <v>83</v>
      </c>
      <c r="C23" s="9">
        <f>ROUND(AVERAGEIF(Cleaned_Data!H2:H2881,A23,Cleaned_Data!M2:M2881),2)</f>
        <v>8.14</v>
      </c>
      <c r="D23" s="9">
        <f>COUNTIF(Cleaned_Data!H2:H2881,A23)</f>
        <v>520</v>
      </c>
    </row>
    <row r="24" spans="1:6" x14ac:dyDescent="0.3">
      <c r="A24" s="2" t="s">
        <v>674</v>
      </c>
      <c r="B24" s="9">
        <f>ROUND(AVERAGEIF(Cleaned_Data!H2:H2881,A24,Cleaned_Data!R2:R2881),1)</f>
        <v>82.4</v>
      </c>
      <c r="C24" s="9">
        <f>ROUND(AVERAGEIF(Cleaned_Data!H2:H2881,A24,Cleaned_Data!M2:M2881),2)</f>
        <v>8.09</v>
      </c>
      <c r="D24" s="9">
        <f>COUNTIF(Cleaned_Data!H2:H2881,A24)</f>
        <v>520</v>
      </c>
    </row>
    <row r="25" spans="1:6" x14ac:dyDescent="0.3">
      <c r="A25" s="2" t="s">
        <v>675</v>
      </c>
      <c r="B25" s="9">
        <f>ROUND(AVERAGEIF(Cleaned_Data!H2:H2881,A25,Cleaned_Data!R2:R2881),1)</f>
        <v>82.6</v>
      </c>
      <c r="C25" s="9">
        <f>ROUND(AVERAGEIF(Cleaned_Data!H2:H2881,A25,Cleaned_Data!M2:M2881),2)</f>
        <v>8.08</v>
      </c>
      <c r="D25" s="9">
        <f>COUNTIF(Cleaned_Data!H2:H2881,A25)</f>
        <v>540</v>
      </c>
    </row>
    <row r="26" spans="1:6" x14ac:dyDescent="0.3">
      <c r="A26" s="2" t="s">
        <v>676</v>
      </c>
      <c r="B26" s="9">
        <f>ROUND(AVERAGEIF(Cleaned_Data!H2:H2881,A26,Cleaned_Data!R2:R2881),1)</f>
        <v>82.7</v>
      </c>
      <c r="C26" s="9">
        <f>ROUND(AVERAGEIF(Cleaned_Data!H2:H2881,A26,Cleaned_Data!M2:M2881),2)</f>
        <v>8.06</v>
      </c>
      <c r="D26" s="9">
        <f>COUNTIF(Cleaned_Data!H2:H2881,A26)</f>
        <v>520</v>
      </c>
    </row>
    <row r="27" spans="1:6" x14ac:dyDescent="0.3">
      <c r="A27" s="2" t="s">
        <v>677</v>
      </c>
      <c r="B27" s="9">
        <f>ROUND(AVERAGEIF(Cleaned_Data!H2:H2881,A27,Cleaned_Data!R2:R2881),1)</f>
        <v>83.1</v>
      </c>
      <c r="C27" s="9">
        <f>ROUND(AVERAGEIF(Cleaned_Data!H2:H2881,A27,Cleaned_Data!M2:M2881),2)</f>
        <v>7.97</v>
      </c>
      <c r="D27" s="9">
        <f>COUNTIF(Cleaned_Data!H2:H2881,A27)</f>
        <v>260</v>
      </c>
    </row>
    <row r="29" spans="1:6" ht="21.75" customHeight="1" x14ac:dyDescent="0.3">
      <c r="A29" s="19" t="s">
        <v>678</v>
      </c>
      <c r="B29" s="19"/>
      <c r="C29" s="19"/>
      <c r="D29" s="19"/>
      <c r="E29" s="19"/>
      <c r="F29" s="19"/>
    </row>
    <row r="30" spans="1:6" ht="26.4" x14ac:dyDescent="0.3">
      <c r="A30" s="3" t="s">
        <v>4</v>
      </c>
      <c r="B30" s="3" t="s">
        <v>663</v>
      </c>
      <c r="C30" s="3" t="s">
        <v>665</v>
      </c>
      <c r="D30" s="3" t="s">
        <v>664</v>
      </c>
      <c r="E30" s="3" t="s">
        <v>679</v>
      </c>
    </row>
    <row r="31" spans="1:6" x14ac:dyDescent="0.3">
      <c r="A31" s="2" t="s">
        <v>24</v>
      </c>
      <c r="B31" s="9">
        <f>COUNTIF(Cleaned_Data!E2:E2881,A31)</f>
        <v>2160</v>
      </c>
      <c r="C31" s="9">
        <f>ROUND(AVERAGEIF(Cleaned_Data!E2:E2881,A31,Cleaned_Data!R2:R2881),1)</f>
        <v>82.7</v>
      </c>
      <c r="D31" s="9">
        <f>ROUND(AVERAGEIF(Cleaned_Data!E2:E2881,A31,Cleaned_Data!M2:M2881),2)</f>
        <v>8.06</v>
      </c>
      <c r="E31" s="9">
        <f>ROUND(SUMIF(Cleaned_Data!E2:E2881,A31,Cleaned_Data!T2:T2881),1)</f>
        <v>1111.0999999999999</v>
      </c>
    </row>
    <row r="32" spans="1:6" x14ac:dyDescent="0.3">
      <c r="A32" s="2" t="s">
        <v>105</v>
      </c>
      <c r="B32" s="9">
        <f>COUNTIF(Cleaned_Data!E2:E2881,A32)</f>
        <v>720</v>
      </c>
      <c r="C32" s="9">
        <f>ROUND(AVERAGEIF(Cleaned_Data!E2:E2881,A32,Cleaned_Data!R2:R2881),1)</f>
        <v>83.4</v>
      </c>
      <c r="D32" s="9">
        <f>ROUND(AVERAGEIF(Cleaned_Data!E2:E2881,A32,Cleaned_Data!M2:M2881),2)</f>
        <v>8.15</v>
      </c>
      <c r="E32" s="9">
        <f>ROUND(SUMIF(Cleaned_Data!E2:E2881,A32,Cleaned_Data!T2:T2881),1)</f>
        <v>369.5</v>
      </c>
    </row>
    <row r="34" spans="1:7" ht="21.75" customHeight="1" x14ac:dyDescent="0.3">
      <c r="A34" s="19" t="s">
        <v>680</v>
      </c>
      <c r="B34" s="19"/>
      <c r="C34" s="19"/>
      <c r="D34" s="19"/>
      <c r="E34" s="19"/>
      <c r="F34" s="19"/>
    </row>
    <row r="35" spans="1:7" ht="26.4" x14ac:dyDescent="0.3">
      <c r="A35" s="3" t="s">
        <v>3</v>
      </c>
      <c r="B35" s="3" t="s">
        <v>663</v>
      </c>
      <c r="C35" s="3" t="s">
        <v>665</v>
      </c>
    </row>
    <row r="36" spans="1:7" x14ac:dyDescent="0.3">
      <c r="A36" s="2" t="s">
        <v>23</v>
      </c>
      <c r="B36" s="9">
        <f>COUNTIF(Cleaned_Data!D2:D2881,A36)</f>
        <v>144</v>
      </c>
      <c r="C36" s="9">
        <f>ROUND(AVERAGEIF(Cleaned_Data!D2:D2881,A36,Cleaned_Data!R2:R2881),1)</f>
        <v>84.3</v>
      </c>
    </row>
    <row r="37" spans="1:7" x14ac:dyDescent="0.3">
      <c r="A37" s="2" t="s">
        <v>34</v>
      </c>
      <c r="B37" s="9">
        <f>COUNTIF(Cleaned_Data!D2:D2881,A37)</f>
        <v>720</v>
      </c>
      <c r="C37" s="9">
        <f>ROUND(AVERAGEIF(Cleaned_Data!D2:D2881,A37,Cleaned_Data!R2:R2881),1)</f>
        <v>84.2</v>
      </c>
    </row>
    <row r="38" spans="1:7" x14ac:dyDescent="0.3">
      <c r="A38" s="2" t="s">
        <v>45</v>
      </c>
      <c r="B38" s="9">
        <f>COUNTIF(Cleaned_Data!D2:D2881,A38)</f>
        <v>432</v>
      </c>
      <c r="C38" s="9">
        <f>ROUND(AVERAGEIF(Cleaned_Data!D2:D2881,A38,Cleaned_Data!R2:R2881),1)</f>
        <v>82.6</v>
      </c>
    </row>
    <row r="39" spans="1:7" x14ac:dyDescent="0.3">
      <c r="A39" s="2" t="s">
        <v>56</v>
      </c>
      <c r="B39" s="9">
        <f>COUNTIF(Cleaned_Data!D2:D2881,A39)</f>
        <v>432</v>
      </c>
      <c r="C39" s="9">
        <f>ROUND(AVERAGEIF(Cleaned_Data!D2:D2881,A39,Cleaned_Data!R2:R2881),1)</f>
        <v>81.900000000000006</v>
      </c>
    </row>
    <row r="40" spans="1:7" x14ac:dyDescent="0.3">
      <c r="A40" s="2" t="s">
        <v>63</v>
      </c>
      <c r="B40" s="9">
        <f>COUNTIF(Cleaned_Data!D2:D2881,A40)</f>
        <v>144</v>
      </c>
      <c r="C40" s="9">
        <f>ROUND(AVERAGEIF(Cleaned_Data!D2:D2881,A40,Cleaned_Data!R2:R2881),1)</f>
        <v>84.9</v>
      </c>
    </row>
    <row r="41" spans="1:7" x14ac:dyDescent="0.3">
      <c r="A41" s="2" t="s">
        <v>73</v>
      </c>
      <c r="B41" s="9">
        <f>COUNTIF(Cleaned_Data!D2:D2881,A41)</f>
        <v>432</v>
      </c>
      <c r="C41" s="9">
        <f>ROUND(AVERAGEIF(Cleaned_Data!D2:D2881,A41,Cleaned_Data!R2:R2881),1)</f>
        <v>82.5</v>
      </c>
    </row>
    <row r="42" spans="1:7" x14ac:dyDescent="0.3">
      <c r="A42" s="2" t="s">
        <v>88</v>
      </c>
      <c r="B42" s="9">
        <f>COUNTIF(Cleaned_Data!D2:D2881,A42)</f>
        <v>144</v>
      </c>
      <c r="C42" s="9">
        <f>ROUND(AVERAGEIF(Cleaned_Data!D2:D2881,A42,Cleaned_Data!R2:R2881),1)</f>
        <v>78.099999999999994</v>
      </c>
    </row>
    <row r="43" spans="1:7" x14ac:dyDescent="0.3">
      <c r="A43" s="2" t="s">
        <v>95</v>
      </c>
      <c r="B43" s="9">
        <f>COUNTIF(Cleaned_Data!D2:D2881,A43)</f>
        <v>432</v>
      </c>
      <c r="C43" s="9">
        <f>ROUND(AVERAGEIF(Cleaned_Data!D2:D2881,A43,Cleaned_Data!R2:R2881),1)</f>
        <v>83.1</v>
      </c>
    </row>
    <row r="45" spans="1:7" ht="21.75" customHeight="1" x14ac:dyDescent="0.3">
      <c r="A45" s="19" t="s">
        <v>681</v>
      </c>
      <c r="B45" s="19"/>
      <c r="C45" s="19"/>
      <c r="D45" s="19"/>
      <c r="E45" s="19"/>
      <c r="F45" s="19"/>
    </row>
    <row r="46" spans="1:7" ht="26.4" x14ac:dyDescent="0.3">
      <c r="A46" s="3" t="s">
        <v>0</v>
      </c>
      <c r="B46" s="3" t="s">
        <v>1</v>
      </c>
      <c r="C46" s="3" t="s">
        <v>2</v>
      </c>
      <c r="D46" s="3" t="s">
        <v>665</v>
      </c>
      <c r="E46" s="3" t="s">
        <v>664</v>
      </c>
      <c r="F46" s="3" t="s">
        <v>667</v>
      </c>
    </row>
    <row r="47" spans="1:7" x14ac:dyDescent="0.3">
      <c r="A47" s="2" t="s">
        <v>20</v>
      </c>
      <c r="B47" s="9" t="s">
        <v>21</v>
      </c>
      <c r="C47" s="9" t="s">
        <v>22</v>
      </c>
      <c r="D47" s="9">
        <f>ROUND(AVERAGEIF(Cleaned_Data!A2:A2881,A47,Cleaned_Data!R2:R2881),1)</f>
        <v>84.3</v>
      </c>
      <c r="E47" s="9">
        <f>ROUND(AVERAGEIF(Cleaned_Data!A2:A2881,A47,Cleaned_Data!M2:M2881),2)</f>
        <v>7.96</v>
      </c>
      <c r="F47" s="9">
        <f>ROUND((COUNTIFS(Cleaned_Data!A2:A2881,A47,Cleaned_Data!J2:J2881,"Present")+COUNTIFS(Cleaned_Data!A2:A2881,A47,Cleaned_Data!J2:J2881,"Late")+COUNTIFS(Cleaned_Data!A2:A2881,A47,Cleaned_Data!J2:J2881,"Half Day"))/COUNTIF(Cleaned_Data!A2:A2881,A47)*100,1)</f>
        <v>95.8</v>
      </c>
      <c r="G47">
        <f t="shared" ref="G47:G66" si="0">D47+((ROW()-47)*0.000001)</f>
        <v>84.3</v>
      </c>
    </row>
    <row r="48" spans="1:7" x14ac:dyDescent="0.3">
      <c r="A48" s="2" t="s">
        <v>32</v>
      </c>
      <c r="B48" s="9" t="s">
        <v>33</v>
      </c>
      <c r="C48" s="9" t="s">
        <v>22</v>
      </c>
      <c r="D48" s="9">
        <f>ROUND(AVERAGEIF(Cleaned_Data!A2:A2881,A48,Cleaned_Data!R2:R2881),1)</f>
        <v>82.7</v>
      </c>
      <c r="E48" s="9">
        <f>ROUND(AVERAGEIF(Cleaned_Data!A2:A2881,A48,Cleaned_Data!M2:M2881),2)</f>
        <v>8.06</v>
      </c>
      <c r="F48" s="9">
        <f>ROUND((COUNTIFS(Cleaned_Data!A2:A2881,A48,Cleaned_Data!J2:J2881,"Present")+COUNTIFS(Cleaned_Data!A2:A2881,A48,Cleaned_Data!J2:J2881,"Late")+COUNTIFS(Cleaned_Data!A2:A2881,A48,Cleaned_Data!J2:J2881,"Half Day"))/COUNTIF(Cleaned_Data!A2:A2881,A48)*100,1)</f>
        <v>95.8</v>
      </c>
      <c r="G48">
        <f t="shared" si="0"/>
        <v>82.700001</v>
      </c>
    </row>
    <row r="49" spans="1:7" x14ac:dyDescent="0.3">
      <c r="A49" s="2" t="s">
        <v>38</v>
      </c>
      <c r="B49" s="9" t="s">
        <v>39</v>
      </c>
      <c r="C49" s="9" t="s">
        <v>22</v>
      </c>
      <c r="D49" s="9">
        <f>ROUND(AVERAGEIF(Cleaned_Data!A2:A2881,A49,Cleaned_Data!R2:R2881),1)</f>
        <v>84.9</v>
      </c>
      <c r="E49" s="9">
        <f>ROUND(AVERAGEIF(Cleaned_Data!A2:A2881,A49,Cleaned_Data!M2:M2881),2)</f>
        <v>8.27</v>
      </c>
      <c r="F49" s="9">
        <f>ROUND((COUNTIFS(Cleaned_Data!A2:A2881,A49,Cleaned_Data!J2:J2881,"Present")+COUNTIFS(Cleaned_Data!A2:A2881,A49,Cleaned_Data!J2:J2881,"Late")+COUNTIFS(Cleaned_Data!A2:A2881,A49,Cleaned_Data!J2:J2881,"Half Day"))/COUNTIF(Cleaned_Data!A2:A2881,A49)*100,1)</f>
        <v>98.6</v>
      </c>
      <c r="G49">
        <f t="shared" si="0"/>
        <v>84.900002000000001</v>
      </c>
    </row>
    <row r="50" spans="1:7" x14ac:dyDescent="0.3">
      <c r="A50" s="2" t="s">
        <v>43</v>
      </c>
      <c r="B50" s="9" t="s">
        <v>44</v>
      </c>
      <c r="C50" s="9" t="s">
        <v>22</v>
      </c>
      <c r="D50" s="9">
        <f>ROUND(AVERAGEIF(Cleaned_Data!A2:A2881,A50,Cleaned_Data!R2:R2881),1)</f>
        <v>81.2</v>
      </c>
      <c r="E50" s="9">
        <f>ROUND(AVERAGEIF(Cleaned_Data!A2:A2881,A50,Cleaned_Data!M2:M2881),2)</f>
        <v>7.93</v>
      </c>
      <c r="F50" s="9">
        <f>ROUND((COUNTIFS(Cleaned_Data!A2:A2881,A50,Cleaned_Data!J2:J2881,"Present")+COUNTIFS(Cleaned_Data!A2:A2881,A50,Cleaned_Data!J2:J2881,"Late")+COUNTIFS(Cleaned_Data!A2:A2881,A50,Cleaned_Data!J2:J2881,"Half Day"))/COUNTIF(Cleaned_Data!A2:A2881,A50)*100,1)</f>
        <v>95.8</v>
      </c>
      <c r="G50">
        <f t="shared" si="0"/>
        <v>81.200003000000009</v>
      </c>
    </row>
    <row r="51" spans="1:7" x14ac:dyDescent="0.3">
      <c r="A51" s="2" t="s">
        <v>48</v>
      </c>
      <c r="B51" s="9" t="s">
        <v>49</v>
      </c>
      <c r="C51" s="9" t="s">
        <v>22</v>
      </c>
      <c r="D51" s="9">
        <f>ROUND(AVERAGEIF(Cleaned_Data!A2:A2881,A51,Cleaned_Data!R2:R2881),1)</f>
        <v>85</v>
      </c>
      <c r="E51" s="9">
        <f>ROUND(AVERAGEIF(Cleaned_Data!A2:A2881,A51,Cleaned_Data!M2:M2881),2)</f>
        <v>8.08</v>
      </c>
      <c r="F51" s="9">
        <f>ROUND((COUNTIFS(Cleaned_Data!A2:A2881,A51,Cleaned_Data!J2:J2881,"Present")+COUNTIFS(Cleaned_Data!A2:A2881,A51,Cleaned_Data!J2:J2881,"Late")+COUNTIFS(Cleaned_Data!A2:A2881,A51,Cleaned_Data!J2:J2881,"Half Day"))/COUNTIF(Cleaned_Data!A2:A2881,A51)*100,1)</f>
        <v>97.9</v>
      </c>
      <c r="G51">
        <f t="shared" si="0"/>
        <v>85.000004000000004</v>
      </c>
    </row>
    <row r="52" spans="1:7" x14ac:dyDescent="0.3">
      <c r="A52" s="2" t="s">
        <v>53</v>
      </c>
      <c r="B52" s="9" t="s">
        <v>54</v>
      </c>
      <c r="C52" s="9" t="s">
        <v>55</v>
      </c>
      <c r="D52" s="9">
        <f>ROUND(AVERAGEIF(Cleaned_Data!A2:A2881,A52,Cleaned_Data!R2:R2881),1)</f>
        <v>82.1</v>
      </c>
      <c r="E52" s="9">
        <f>ROUND(AVERAGEIF(Cleaned_Data!A2:A2881,A52,Cleaned_Data!M2:M2881),2)</f>
        <v>8.08</v>
      </c>
      <c r="F52" s="9">
        <f>ROUND((COUNTIFS(Cleaned_Data!A2:A2881,A52,Cleaned_Data!J2:J2881,"Present")+COUNTIFS(Cleaned_Data!A2:A2881,A52,Cleaned_Data!J2:J2881,"Late")+COUNTIFS(Cleaned_Data!A2:A2881,A52,Cleaned_Data!J2:J2881,"Half Day"))/COUNTIF(Cleaned_Data!A2:A2881,A52)*100,1)</f>
        <v>95.8</v>
      </c>
      <c r="G52">
        <f t="shared" si="0"/>
        <v>82.100004999999996</v>
      </c>
    </row>
    <row r="53" spans="1:7" x14ac:dyDescent="0.3">
      <c r="A53" s="2" t="s">
        <v>61</v>
      </c>
      <c r="B53" s="9" t="s">
        <v>62</v>
      </c>
      <c r="C53" s="9" t="s">
        <v>55</v>
      </c>
      <c r="D53" s="9">
        <f>ROUND(AVERAGEIF(Cleaned_Data!A2:A2881,A53,Cleaned_Data!R2:R2881),1)</f>
        <v>84.9</v>
      </c>
      <c r="E53" s="9">
        <f>ROUND(AVERAGEIF(Cleaned_Data!A2:A2881,A53,Cleaned_Data!M2:M2881),2)</f>
        <v>8.25</v>
      </c>
      <c r="F53" s="9">
        <f>ROUND((COUNTIFS(Cleaned_Data!A2:A2881,A53,Cleaned_Data!J2:J2881,"Present")+COUNTIFS(Cleaned_Data!A2:A2881,A53,Cleaned_Data!J2:J2881,"Late")+COUNTIFS(Cleaned_Data!A2:A2881,A53,Cleaned_Data!J2:J2881,"Half Day"))/COUNTIF(Cleaned_Data!A2:A2881,A53)*100,1)</f>
        <v>98.6</v>
      </c>
      <c r="G53">
        <f t="shared" si="0"/>
        <v>84.900006000000005</v>
      </c>
    </row>
    <row r="54" spans="1:7" x14ac:dyDescent="0.3">
      <c r="A54" s="2" t="s">
        <v>66</v>
      </c>
      <c r="B54" s="9" t="s">
        <v>67</v>
      </c>
      <c r="C54" s="9" t="s">
        <v>55</v>
      </c>
      <c r="D54" s="9">
        <f>ROUND(AVERAGEIF(Cleaned_Data!A2:A2881,A54,Cleaned_Data!R2:R2881),1)</f>
        <v>80.8</v>
      </c>
      <c r="E54" s="9">
        <f>ROUND(AVERAGEIF(Cleaned_Data!A2:A2881,A54,Cleaned_Data!M2:M2881),2)</f>
        <v>7.94</v>
      </c>
      <c r="F54" s="9">
        <f>ROUND((COUNTIFS(Cleaned_Data!A2:A2881,A54,Cleaned_Data!J2:J2881,"Present")+COUNTIFS(Cleaned_Data!A2:A2881,A54,Cleaned_Data!J2:J2881,"Late")+COUNTIFS(Cleaned_Data!A2:A2881,A54,Cleaned_Data!J2:J2881,"Half Day"))/COUNTIF(Cleaned_Data!A2:A2881,A54)*100,1)</f>
        <v>95.8</v>
      </c>
      <c r="G54">
        <f t="shared" si="0"/>
        <v>80.800006999999994</v>
      </c>
    </row>
    <row r="55" spans="1:7" x14ac:dyDescent="0.3">
      <c r="A55" s="2" t="s">
        <v>70</v>
      </c>
      <c r="B55" s="9" t="s">
        <v>71</v>
      </c>
      <c r="C55" s="9" t="s">
        <v>72</v>
      </c>
      <c r="D55" s="9">
        <f>ROUND(AVERAGEIF(Cleaned_Data!A2:A2881,A55,Cleaned_Data!R2:R2881),1)</f>
        <v>82.7</v>
      </c>
      <c r="E55" s="9">
        <f>ROUND(AVERAGEIF(Cleaned_Data!A2:A2881,A55,Cleaned_Data!M2:M2881),2)</f>
        <v>8.07</v>
      </c>
      <c r="F55" s="9">
        <f>ROUND((COUNTIFS(Cleaned_Data!A2:A2881,A55,Cleaned_Data!J2:J2881,"Present")+COUNTIFS(Cleaned_Data!A2:A2881,A55,Cleaned_Data!J2:J2881,"Late")+COUNTIFS(Cleaned_Data!A2:A2881,A55,Cleaned_Data!J2:J2881,"Half Day"))/COUNTIF(Cleaned_Data!A2:A2881,A55)*100,1)</f>
        <v>97.2</v>
      </c>
      <c r="G55">
        <f t="shared" si="0"/>
        <v>82.700007999999997</v>
      </c>
    </row>
    <row r="56" spans="1:7" x14ac:dyDescent="0.3">
      <c r="A56" s="2" t="s">
        <v>77</v>
      </c>
      <c r="B56" s="9" t="s">
        <v>78</v>
      </c>
      <c r="C56" s="9" t="s">
        <v>72</v>
      </c>
      <c r="D56" s="9">
        <f>ROUND(AVERAGEIF(Cleaned_Data!A2:A2881,A56,Cleaned_Data!R2:R2881),1)</f>
        <v>82.4</v>
      </c>
      <c r="E56" s="9">
        <f>ROUND(AVERAGEIF(Cleaned_Data!A2:A2881,A56,Cleaned_Data!M2:M2881),2)</f>
        <v>7.9</v>
      </c>
      <c r="F56" s="9">
        <f>ROUND((COUNTIFS(Cleaned_Data!A2:A2881,A56,Cleaned_Data!J2:J2881,"Present")+COUNTIFS(Cleaned_Data!A2:A2881,A56,Cleaned_Data!J2:J2881,"Late")+COUNTIFS(Cleaned_Data!A2:A2881,A56,Cleaned_Data!J2:J2881,"Half Day"))/COUNTIF(Cleaned_Data!A2:A2881,A56)*100,1)</f>
        <v>95.8</v>
      </c>
      <c r="G56">
        <f t="shared" si="0"/>
        <v>82.400009000000011</v>
      </c>
    </row>
    <row r="57" spans="1:7" x14ac:dyDescent="0.3">
      <c r="A57" s="2" t="s">
        <v>82</v>
      </c>
      <c r="B57" s="9" t="s">
        <v>83</v>
      </c>
      <c r="C57" s="9" t="s">
        <v>72</v>
      </c>
      <c r="D57" s="9">
        <f>ROUND(AVERAGEIF(Cleaned_Data!A2:A2881,A57,Cleaned_Data!R2:R2881),1)</f>
        <v>81.7</v>
      </c>
      <c r="E57" s="9">
        <f>ROUND(AVERAGEIF(Cleaned_Data!A2:A2881,A57,Cleaned_Data!M2:M2881),2)</f>
        <v>7.92</v>
      </c>
      <c r="F57" s="9">
        <f>ROUND((COUNTIFS(Cleaned_Data!A2:A2881,A57,Cleaned_Data!J2:J2881,"Present")+COUNTIFS(Cleaned_Data!A2:A2881,A57,Cleaned_Data!J2:J2881,"Late")+COUNTIFS(Cleaned_Data!A2:A2881,A57,Cleaned_Data!J2:J2881,"Half Day"))/COUNTIF(Cleaned_Data!A2:A2881,A57)*100,1)</f>
        <v>95.1</v>
      </c>
      <c r="G57">
        <f t="shared" si="0"/>
        <v>81.700010000000006</v>
      </c>
    </row>
    <row r="58" spans="1:7" x14ac:dyDescent="0.3">
      <c r="A58" s="2" t="s">
        <v>85</v>
      </c>
      <c r="B58" s="9" t="s">
        <v>86</v>
      </c>
      <c r="C58" s="9" t="s">
        <v>87</v>
      </c>
      <c r="D58" s="9">
        <f>ROUND(AVERAGEIF(Cleaned_Data!A2:A2881,A58,Cleaned_Data!R2:R2881),1)</f>
        <v>78.099999999999994</v>
      </c>
      <c r="E58" s="9">
        <f>ROUND(AVERAGEIF(Cleaned_Data!A2:A2881,A58,Cleaned_Data!M2:M2881),2)</f>
        <v>8.0299999999999994</v>
      </c>
      <c r="F58" s="9">
        <f>ROUND((COUNTIFS(Cleaned_Data!A2:A2881,A58,Cleaned_Data!J2:J2881,"Present")+COUNTIFS(Cleaned_Data!A2:A2881,A58,Cleaned_Data!J2:J2881,"Late")+COUNTIFS(Cleaned_Data!A2:A2881,A58,Cleaned_Data!J2:J2881,"Half Day"))/COUNTIF(Cleaned_Data!A2:A2881,A58)*100,1)</f>
        <v>95.1</v>
      </c>
      <c r="G58">
        <f t="shared" si="0"/>
        <v>78.100010999999995</v>
      </c>
    </row>
    <row r="59" spans="1:7" x14ac:dyDescent="0.3">
      <c r="A59" s="2" t="s">
        <v>92</v>
      </c>
      <c r="B59" s="9" t="s">
        <v>93</v>
      </c>
      <c r="C59" s="9" t="s">
        <v>94</v>
      </c>
      <c r="D59" s="9">
        <f>ROUND(AVERAGEIF(Cleaned_Data!A2:A2881,A59,Cleaned_Data!R2:R2881),1)</f>
        <v>81.8</v>
      </c>
      <c r="E59" s="9">
        <f>ROUND(AVERAGEIF(Cleaned_Data!A2:A2881,A59,Cleaned_Data!M2:M2881),2)</f>
        <v>8.11</v>
      </c>
      <c r="F59" s="9">
        <f>ROUND((COUNTIFS(Cleaned_Data!A2:A2881,A59,Cleaned_Data!J2:J2881,"Present")+COUNTIFS(Cleaned_Data!A2:A2881,A59,Cleaned_Data!J2:J2881,"Late")+COUNTIFS(Cleaned_Data!A2:A2881,A59,Cleaned_Data!J2:J2881,"Half Day"))/COUNTIF(Cleaned_Data!A2:A2881,A59)*100,1)</f>
        <v>96.5</v>
      </c>
      <c r="G59">
        <f t="shared" si="0"/>
        <v>81.800011999999995</v>
      </c>
    </row>
    <row r="60" spans="1:7" x14ac:dyDescent="0.3">
      <c r="A60" s="2" t="s">
        <v>97</v>
      </c>
      <c r="B60" s="9" t="s">
        <v>98</v>
      </c>
      <c r="C60" s="9" t="s">
        <v>94</v>
      </c>
      <c r="D60" s="9">
        <f>ROUND(AVERAGEIF(Cleaned_Data!A2:A2881,A60,Cleaned_Data!R2:R2881),1)</f>
        <v>83.7</v>
      </c>
      <c r="E60" s="9">
        <f>ROUND(AVERAGEIF(Cleaned_Data!A2:A2881,A60,Cleaned_Data!M2:M2881),2)</f>
        <v>8.2200000000000006</v>
      </c>
      <c r="F60" s="9">
        <f>ROUND((COUNTIFS(Cleaned_Data!A2:A2881,A60,Cleaned_Data!J2:J2881,"Present")+COUNTIFS(Cleaned_Data!A2:A2881,A60,Cleaned_Data!J2:J2881,"Late")+COUNTIFS(Cleaned_Data!A2:A2881,A60,Cleaned_Data!J2:J2881,"Half Day"))/COUNTIF(Cleaned_Data!A2:A2881,A60)*100,1)</f>
        <v>97.2</v>
      </c>
      <c r="G60">
        <f t="shared" si="0"/>
        <v>83.700012999999998</v>
      </c>
    </row>
    <row r="61" spans="1:7" x14ac:dyDescent="0.3">
      <c r="A61" s="2" t="s">
        <v>100</v>
      </c>
      <c r="B61" s="9" t="s">
        <v>101</v>
      </c>
      <c r="C61" s="9" t="s">
        <v>94</v>
      </c>
      <c r="D61" s="9">
        <f>ROUND(AVERAGEIF(Cleaned_Data!A2:A2881,A61,Cleaned_Data!R2:R2881),1)</f>
        <v>84.9</v>
      </c>
      <c r="E61" s="9">
        <f>ROUND(AVERAGEIF(Cleaned_Data!A2:A2881,A61,Cleaned_Data!M2:M2881),2)</f>
        <v>8.07</v>
      </c>
      <c r="F61" s="9">
        <f>ROUND((COUNTIFS(Cleaned_Data!A2:A2881,A61,Cleaned_Data!J2:J2881,"Present")+COUNTIFS(Cleaned_Data!A2:A2881,A61,Cleaned_Data!J2:J2881,"Late")+COUNTIFS(Cleaned_Data!A2:A2881,A61,Cleaned_Data!J2:J2881,"Half Day"))/COUNTIF(Cleaned_Data!A2:A2881,A61)*100,1)</f>
        <v>97.2</v>
      </c>
      <c r="G61">
        <f t="shared" si="0"/>
        <v>84.900013999999999</v>
      </c>
    </row>
    <row r="62" spans="1:7" x14ac:dyDescent="0.3">
      <c r="A62" s="2" t="s">
        <v>103</v>
      </c>
      <c r="B62" s="9" t="s">
        <v>104</v>
      </c>
      <c r="C62" s="9" t="s">
        <v>22</v>
      </c>
      <c r="D62" s="9">
        <f>ROUND(AVERAGEIF(Cleaned_Data!A2:A2881,A62,Cleaned_Data!R2:R2881),1)</f>
        <v>84.1</v>
      </c>
      <c r="E62" s="9">
        <f>ROUND(AVERAGEIF(Cleaned_Data!A2:A2881,A62,Cleaned_Data!M2:M2881),2)</f>
        <v>8.1999999999999993</v>
      </c>
      <c r="F62" s="9">
        <f>ROUND((COUNTIFS(Cleaned_Data!A2:A2881,A62,Cleaned_Data!J2:J2881,"Present")+COUNTIFS(Cleaned_Data!A2:A2881,A62,Cleaned_Data!J2:J2881,"Late")+COUNTIFS(Cleaned_Data!A2:A2881,A62,Cleaned_Data!J2:J2881,"Half Day"))/COUNTIF(Cleaned_Data!A2:A2881,A62)*100,1)</f>
        <v>97.9</v>
      </c>
      <c r="G62">
        <f t="shared" si="0"/>
        <v>84.100014999999999</v>
      </c>
    </row>
    <row r="63" spans="1:7" x14ac:dyDescent="0.3">
      <c r="A63" s="2" t="s">
        <v>108</v>
      </c>
      <c r="B63" s="9" t="s">
        <v>109</v>
      </c>
      <c r="C63" s="9" t="s">
        <v>22</v>
      </c>
      <c r="D63" s="9">
        <f>ROUND(AVERAGEIF(Cleaned_Data!A2:A2881,A63,Cleaned_Data!R2:R2881),1)</f>
        <v>84</v>
      </c>
      <c r="E63" s="9">
        <f>ROUND(AVERAGEIF(Cleaned_Data!A2:A2881,A63,Cleaned_Data!M2:M2881),2)</f>
        <v>8.14</v>
      </c>
      <c r="F63" s="9">
        <f>ROUND((COUNTIFS(Cleaned_Data!A2:A2881,A63,Cleaned_Data!J2:J2881,"Present")+COUNTIFS(Cleaned_Data!A2:A2881,A63,Cleaned_Data!J2:J2881,"Late")+COUNTIFS(Cleaned_Data!A2:A2881,A63,Cleaned_Data!J2:J2881,"Half Day"))/COUNTIF(Cleaned_Data!A2:A2881,A63)*100,1)</f>
        <v>97.9</v>
      </c>
      <c r="G63">
        <f t="shared" si="0"/>
        <v>84.000016000000002</v>
      </c>
    </row>
    <row r="64" spans="1:7" x14ac:dyDescent="0.3">
      <c r="A64" s="2" t="s">
        <v>111</v>
      </c>
      <c r="B64" s="9" t="s">
        <v>112</v>
      </c>
      <c r="C64" s="9" t="s">
        <v>55</v>
      </c>
      <c r="D64" s="9">
        <f>ROUND(AVERAGEIF(Cleaned_Data!A2:A2881,A64,Cleaned_Data!R2:R2881),1)</f>
        <v>82.7</v>
      </c>
      <c r="E64" s="9">
        <f>ROUND(AVERAGEIF(Cleaned_Data!A2:A2881,A64,Cleaned_Data!M2:M2881),2)</f>
        <v>8.2100000000000009</v>
      </c>
      <c r="F64" s="9">
        <f>ROUND((COUNTIFS(Cleaned_Data!A2:A2881,A64,Cleaned_Data!J2:J2881,"Present")+COUNTIFS(Cleaned_Data!A2:A2881,A64,Cleaned_Data!J2:J2881,"Late")+COUNTIFS(Cleaned_Data!A2:A2881,A64,Cleaned_Data!J2:J2881,"Half Day"))/COUNTIF(Cleaned_Data!A2:A2881,A64)*100,1)</f>
        <v>97.9</v>
      </c>
      <c r="G64">
        <f t="shared" si="0"/>
        <v>82.700017000000003</v>
      </c>
    </row>
    <row r="65" spans="1:7" x14ac:dyDescent="0.3">
      <c r="A65" s="2" t="s">
        <v>114</v>
      </c>
      <c r="B65" s="9" t="s">
        <v>115</v>
      </c>
      <c r="C65" s="9" t="s">
        <v>72</v>
      </c>
      <c r="D65" s="9">
        <f>ROUND(AVERAGEIF(Cleaned_Data!A2:A2881,A65,Cleaned_Data!R2:R2881),1)</f>
        <v>82.4</v>
      </c>
      <c r="E65" s="9">
        <f>ROUND(AVERAGEIF(Cleaned_Data!A2:A2881,A65,Cleaned_Data!M2:M2881),2)</f>
        <v>8.0299999999999994</v>
      </c>
      <c r="F65" s="9">
        <f>ROUND((COUNTIFS(Cleaned_Data!A2:A2881,A65,Cleaned_Data!J2:J2881,"Present")+COUNTIFS(Cleaned_Data!A2:A2881,A65,Cleaned_Data!J2:J2881,"Late")+COUNTIFS(Cleaned_Data!A2:A2881,A65,Cleaned_Data!J2:J2881,"Half Day"))/COUNTIF(Cleaned_Data!A2:A2881,A65)*100,1)</f>
        <v>96.5</v>
      </c>
      <c r="G65">
        <f t="shared" si="0"/>
        <v>82.400018000000003</v>
      </c>
    </row>
    <row r="66" spans="1:7" x14ac:dyDescent="0.3">
      <c r="A66" s="2" t="s">
        <v>117</v>
      </c>
      <c r="B66" s="9" t="s">
        <v>118</v>
      </c>
      <c r="C66" s="9" t="s">
        <v>94</v>
      </c>
      <c r="D66" s="9">
        <f>ROUND(AVERAGEIF(Cleaned_Data!A2:A2881,A66,Cleaned_Data!R2:R2881),1)</f>
        <v>83.8</v>
      </c>
      <c r="E66" s="9">
        <f>ROUND(AVERAGEIF(Cleaned_Data!A2:A2881,A66,Cleaned_Data!M2:M2881),2)</f>
        <v>8.14</v>
      </c>
      <c r="F66" s="9">
        <f>ROUND((COUNTIFS(Cleaned_Data!A2:A2881,A66,Cleaned_Data!J2:J2881,"Present")+COUNTIFS(Cleaned_Data!A2:A2881,A66,Cleaned_Data!J2:J2881,"Late")+COUNTIFS(Cleaned_Data!A2:A2881,A66,Cleaned_Data!J2:J2881,"Half Day"))/COUNTIF(Cleaned_Data!A2:A2881,A66)*100,1)</f>
        <v>97.2</v>
      </c>
      <c r="G66">
        <f t="shared" si="0"/>
        <v>83.800018999999992</v>
      </c>
    </row>
    <row r="68" spans="1:7" ht="21.75" customHeight="1" x14ac:dyDescent="0.3">
      <c r="A68" s="19" t="s">
        <v>682</v>
      </c>
      <c r="B68" s="19"/>
      <c r="C68" s="19"/>
    </row>
    <row r="69" spans="1:7" x14ac:dyDescent="0.3">
      <c r="A69" s="3" t="s">
        <v>683</v>
      </c>
      <c r="B69" s="3" t="s">
        <v>684</v>
      </c>
      <c r="C69" s="3" t="s">
        <v>15</v>
      </c>
    </row>
    <row r="70" spans="1:7" x14ac:dyDescent="0.3">
      <c r="A70" s="2">
        <v>1</v>
      </c>
      <c r="B70" s="9" t="str">
        <f>INDEX(B47:B66,MATCH(LARGE(G47:G66,1),G47:G66,0))</f>
        <v>Vikram Patel</v>
      </c>
      <c r="C70" s="9">
        <f>INDEX(D47:D66,MATCH(LARGE(G47:G66,1),G47:G66,0))</f>
        <v>85</v>
      </c>
    </row>
    <row r="71" spans="1:7" x14ac:dyDescent="0.3">
      <c r="A71" s="2">
        <v>2</v>
      </c>
      <c r="B71" s="9" t="str">
        <f>INDEX(B47:B66,MATCH(LARGE(G47:G66,2),G47:G66,0))</f>
        <v>Siddharth Roy</v>
      </c>
      <c r="C71" s="9">
        <f>INDEX(D47:D66,MATCH(LARGE(G47:G66,2),G47:G66,0))</f>
        <v>84.9</v>
      </c>
    </row>
    <row r="72" spans="1:7" x14ac:dyDescent="0.3">
      <c r="A72" s="2">
        <v>3</v>
      </c>
      <c r="B72" s="9" t="str">
        <f>INDEX(B47:B66,MATCH(LARGE(G47:G66,3),G47:G66,0))</f>
        <v>Rohan Mehta</v>
      </c>
      <c r="C72" s="9">
        <f>INDEX(D47:D66,MATCH(LARGE(G47:G66,3),G47:G66,0))</f>
        <v>84.9</v>
      </c>
    </row>
    <row r="73" spans="1:7" x14ac:dyDescent="0.3">
      <c r="A73" s="2">
        <v>4</v>
      </c>
      <c r="B73" s="9" t="str">
        <f>INDEX(B47:B66,MATCH(LARGE(G47:G66,4),G47:G66,0))</f>
        <v>Rahul Verma</v>
      </c>
      <c r="C73" s="9">
        <f>INDEX(D47:D66,MATCH(LARGE(G47:G66,4),G47:G66,0))</f>
        <v>84.9</v>
      </c>
    </row>
    <row r="74" spans="1:7" x14ac:dyDescent="0.3">
      <c r="A74" s="2">
        <v>5</v>
      </c>
      <c r="B74" s="9" t="str">
        <f>INDEX(B47:B66,MATCH(LARGE(G47:G66,5),G47:G66,0))</f>
        <v>Aarav Sharma</v>
      </c>
      <c r="C74" s="9">
        <f>INDEX(D47:D66,MATCH(LARGE(G47:G66,5),G47:G66,0))</f>
        <v>84.3</v>
      </c>
    </row>
    <row r="76" spans="1:7" ht="21.75" customHeight="1" x14ac:dyDescent="0.3">
      <c r="A76" s="19" t="s">
        <v>685</v>
      </c>
      <c r="B76" s="19"/>
      <c r="C76" s="19"/>
    </row>
    <row r="77" spans="1:7" x14ac:dyDescent="0.3">
      <c r="A77" s="3" t="s">
        <v>683</v>
      </c>
      <c r="B77" s="3" t="s">
        <v>684</v>
      </c>
      <c r="C77" s="3" t="s">
        <v>15</v>
      </c>
    </row>
    <row r="78" spans="1:7" x14ac:dyDescent="0.3">
      <c r="A78" s="2">
        <v>1</v>
      </c>
      <c r="B78" s="9" t="str">
        <f>INDEX(B47:B66,MATCH(SMALL(G47:G66,1),G47:G66,0))</f>
        <v>Tanya Bose</v>
      </c>
      <c r="C78" s="9">
        <f>INDEX(D47:D66,MATCH(SMALL(G47:G66,1),G47:G66,0))</f>
        <v>78.099999999999994</v>
      </c>
    </row>
    <row r="79" spans="1:7" x14ac:dyDescent="0.3">
      <c r="A79" s="2">
        <v>2</v>
      </c>
      <c r="B79" s="9" t="str">
        <f>INDEX(B47:B66,MATCH(SMALL(G47:G66,2),G47:G66,0))</f>
        <v>Ishita Roy</v>
      </c>
      <c r="C79" s="9">
        <f>INDEX(D47:D66,MATCH(SMALL(G47:G66,2),G47:G66,0))</f>
        <v>80.8</v>
      </c>
    </row>
    <row r="80" spans="1:7" x14ac:dyDescent="0.3">
      <c r="A80" s="2">
        <v>3</v>
      </c>
      <c r="B80" s="9" t="str">
        <f>INDEX(B47:B66,MATCH(SMALL(G47:G66,3),G47:G66,0))</f>
        <v>Sneha Das</v>
      </c>
      <c r="C80" s="9">
        <f>INDEX(D47:D66,MATCH(SMALL(G47:G66,3),G47:G66,0))</f>
        <v>81.2</v>
      </c>
    </row>
    <row r="81" spans="1:6" x14ac:dyDescent="0.3">
      <c r="A81" s="2">
        <v>4</v>
      </c>
      <c r="B81" s="9" t="str">
        <f>INDEX(B47:B66,MATCH(SMALL(G47:G66,4),G47:G66,0))</f>
        <v>Karan Malhotra</v>
      </c>
      <c r="C81" s="9">
        <f>INDEX(D47:D66,MATCH(SMALL(G47:G66,4),G47:G66,0))</f>
        <v>81.7</v>
      </c>
    </row>
    <row r="82" spans="1:6" x14ac:dyDescent="0.3">
      <c r="A82" s="2">
        <v>5</v>
      </c>
      <c r="B82" s="9" t="str">
        <f>INDEX(B47:B66,MATCH(SMALL(G47:G66,5),G47:G66,0))</f>
        <v>Aditya Jain</v>
      </c>
      <c r="C82" s="9">
        <f>INDEX(D47:D66,MATCH(SMALL(G47:G66,5),G47:G66,0))</f>
        <v>81.8</v>
      </c>
    </row>
    <row r="84" spans="1:6" ht="21.75" customHeight="1" x14ac:dyDescent="0.3">
      <c r="A84" s="19" t="s">
        <v>686</v>
      </c>
      <c r="B84" s="19"/>
      <c r="C84" s="19"/>
      <c r="D84" s="19"/>
      <c r="E84" s="19"/>
      <c r="F84" s="19"/>
    </row>
    <row r="85" spans="1:6" x14ac:dyDescent="0.3">
      <c r="A85" s="3" t="s">
        <v>18</v>
      </c>
      <c r="B85" s="3" t="s">
        <v>31</v>
      </c>
      <c r="C85" s="3" t="s">
        <v>37</v>
      </c>
      <c r="D85" s="3" t="s">
        <v>60</v>
      </c>
      <c r="E85" s="3" t="s">
        <v>122</v>
      </c>
      <c r="F85" s="3" t="s">
        <v>687</v>
      </c>
    </row>
    <row r="86" spans="1:6" x14ac:dyDescent="0.3">
      <c r="A86" s="2" t="s">
        <v>52</v>
      </c>
      <c r="B86" s="9">
        <f>COUNTIFS(Cleaned_Data!U2:U2881,$A86,Cleaned_Data!V2:V2881,"In Progress")</f>
        <v>29</v>
      </c>
      <c r="C86" s="9">
        <f>COUNTIFS(Cleaned_Data!U2:U2881,$A86,Cleaned_Data!V2:V2881,"Pending")</f>
        <v>30</v>
      </c>
      <c r="D86" s="9">
        <f>COUNTIFS(Cleaned_Data!U2:U2881,$A86,Cleaned_Data!V2:V2881,"Closed")</f>
        <v>0</v>
      </c>
      <c r="E86" s="9">
        <f>COUNTIFS(Cleaned_Data!U2:U2881,$A86,Cleaned_Data!V2:V2881,"Backlog")</f>
        <v>5</v>
      </c>
      <c r="F86" s="9">
        <f>SUM(B86:E86)</f>
        <v>64</v>
      </c>
    </row>
    <row r="87" spans="1:6" x14ac:dyDescent="0.3">
      <c r="A87" s="2" t="s">
        <v>81</v>
      </c>
      <c r="B87" s="9">
        <f>COUNTIFS(Cleaned_Data!U2:U2881,$A87,Cleaned_Data!V2:V2881,"In Progress")</f>
        <v>224</v>
      </c>
      <c r="C87" s="9">
        <f>COUNTIFS(Cleaned_Data!U2:U2881,$A87,Cleaned_Data!V2:V2881,"Pending")</f>
        <v>161</v>
      </c>
      <c r="D87" s="9">
        <f>COUNTIFS(Cleaned_Data!U2:U2881,$A87,Cleaned_Data!V2:V2881,"Closed")</f>
        <v>0</v>
      </c>
      <c r="E87" s="9">
        <f>COUNTIFS(Cleaned_Data!U2:U2881,$A87,Cleaned_Data!V2:V2881,"Backlog")</f>
        <v>30</v>
      </c>
      <c r="F87" s="9">
        <f>SUM(B87:E87)</f>
        <v>415</v>
      </c>
    </row>
    <row r="88" spans="1:6" x14ac:dyDescent="0.3">
      <c r="A88" s="2" t="s">
        <v>30</v>
      </c>
      <c r="B88" s="9">
        <f>COUNTIFS(Cleaned_Data!U2:U2881,$A88,Cleaned_Data!V2:V2881,"In Progress")</f>
        <v>544</v>
      </c>
      <c r="C88" s="9">
        <f>COUNTIFS(Cleaned_Data!U2:U2881,$A88,Cleaned_Data!V2:V2881,"Pending")</f>
        <v>420</v>
      </c>
      <c r="D88" s="9">
        <f>COUNTIFS(Cleaned_Data!U2:U2881,$A88,Cleaned_Data!V2:V2881,"Closed")</f>
        <v>0</v>
      </c>
      <c r="E88" s="9">
        <f>COUNTIFS(Cleaned_Data!U2:U2881,$A88,Cleaned_Data!V2:V2881,"Backlog")</f>
        <v>51</v>
      </c>
      <c r="F88" s="9">
        <f>SUM(B88:E88)</f>
        <v>1015</v>
      </c>
    </row>
    <row r="89" spans="1:6" x14ac:dyDescent="0.3">
      <c r="A89" s="2" t="s">
        <v>42</v>
      </c>
      <c r="B89" s="9">
        <f>COUNTIFS(Cleaned_Data!U2:U2881,$A89,Cleaned_Data!V2:V2881,"In Progress")</f>
        <v>385</v>
      </c>
      <c r="C89" s="9">
        <f>COUNTIFS(Cleaned_Data!U2:U2881,$A89,Cleaned_Data!V2:V2881,"Pending")</f>
        <v>297</v>
      </c>
      <c r="D89" s="9">
        <f>COUNTIFS(Cleaned_Data!U2:U2881,$A89,Cleaned_Data!V2:V2881,"Closed")</f>
        <v>653</v>
      </c>
      <c r="E89" s="9">
        <f>COUNTIFS(Cleaned_Data!U2:U2881,$A89,Cleaned_Data!V2:V2881,"Backlog")</f>
        <v>51</v>
      </c>
      <c r="F89" s="9">
        <f>SUM(B89:E89)</f>
        <v>1386</v>
      </c>
    </row>
  </sheetData>
  <mergeCells count="11">
    <mergeCell ref="A1:J1"/>
    <mergeCell ref="A2:J2"/>
    <mergeCell ref="A4:F4"/>
    <mergeCell ref="A12:F12"/>
    <mergeCell ref="A20:F20"/>
    <mergeCell ref="A84:F84"/>
    <mergeCell ref="A29:F29"/>
    <mergeCell ref="A34:F34"/>
    <mergeCell ref="A45:F45"/>
    <mergeCell ref="A68:C68"/>
    <mergeCell ref="A76:C76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0"/>
  </sheetPr>
  <dimension ref="A1:L58"/>
  <sheetViews>
    <sheetView showGridLines="0" tabSelected="1" topLeftCell="A33" zoomScaleNormal="100" workbookViewId="0">
      <selection activeCell="D6" sqref="D6:F7"/>
    </sheetView>
  </sheetViews>
  <sheetFormatPr defaultColWidth="8.6640625" defaultRowHeight="14.4" x14ac:dyDescent="0.3"/>
  <cols>
    <col min="1" max="12" width="12" customWidth="1"/>
  </cols>
  <sheetData>
    <row r="1" spans="1:12" ht="19.5" customHeight="1" x14ac:dyDescent="0.3">
      <c r="A1" s="37" t="s">
        <v>688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</row>
    <row r="2" spans="1:12" ht="19.5" customHeight="1" x14ac:dyDescent="0.3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</row>
    <row r="3" spans="1:12" x14ac:dyDescent="0.3">
      <c r="A3" s="25" t="s">
        <v>689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</row>
    <row r="5" spans="1:12" ht="15.75" customHeight="1" x14ac:dyDescent="0.3">
      <c r="A5" s="38" t="s">
        <v>690</v>
      </c>
      <c r="B5" s="38"/>
      <c r="C5" s="38"/>
      <c r="D5" s="38" t="s">
        <v>691</v>
      </c>
      <c r="E5" s="38"/>
      <c r="F5" s="38"/>
      <c r="G5" s="39" t="s">
        <v>692</v>
      </c>
      <c r="H5" s="39"/>
      <c r="I5" s="39"/>
      <c r="J5" s="39" t="s">
        <v>693</v>
      </c>
      <c r="K5" s="39"/>
      <c r="L5" s="39"/>
    </row>
    <row r="6" spans="1:12" ht="19.5" customHeight="1" x14ac:dyDescent="0.3">
      <c r="A6" s="31">
        <f>SUMPRODUCT(1/COUNTIF(Cleaned_Data!A2:A2881,Cleaned_Data!A2:A2881))</f>
        <v>19.999999999999481</v>
      </c>
      <c r="B6" s="31"/>
      <c r="C6" s="31"/>
      <c r="D6" s="32">
        <f>COUNTA(Cleaned_Data!A2:A2881)</f>
        <v>2880</v>
      </c>
      <c r="E6" s="32"/>
      <c r="F6" s="32"/>
      <c r="G6" s="33">
        <f>ROUND(AVERAGE(Cleaned_Data!R2:R2881),1)</f>
        <v>82.9</v>
      </c>
      <c r="H6" s="33"/>
      <c r="I6" s="33"/>
      <c r="J6" s="33">
        <f>ROUND((COUNTIF(Cleaned_Data!J2:J2881,"Present")+COUNTIF(Cleaned_Data!J2:J2881,"Late")+COUNTIF(Cleaned_Data!J2:J2881,"Half Day"))/2880*100,1)</f>
        <v>96.8</v>
      </c>
      <c r="K6" s="33"/>
      <c r="L6" s="33"/>
    </row>
    <row r="7" spans="1:12" ht="19.5" customHeight="1" x14ac:dyDescent="0.3">
      <c r="A7" s="31"/>
      <c r="B7" s="31"/>
      <c r="C7" s="31"/>
      <c r="D7" s="32"/>
      <c r="E7" s="32"/>
      <c r="F7" s="32"/>
      <c r="G7" s="33"/>
      <c r="H7" s="33"/>
      <c r="I7" s="33"/>
      <c r="J7" s="33"/>
      <c r="K7" s="33"/>
      <c r="L7" s="33"/>
    </row>
    <row r="9" spans="1:12" ht="15.75" customHeight="1" x14ac:dyDescent="0.3">
      <c r="A9" s="34" t="s">
        <v>694</v>
      </c>
      <c r="B9" s="34"/>
      <c r="C9" s="34"/>
      <c r="D9" s="35" t="s">
        <v>695</v>
      </c>
      <c r="E9" s="35"/>
      <c r="F9" s="35"/>
      <c r="G9" s="36" t="s">
        <v>696</v>
      </c>
      <c r="H9" s="36"/>
      <c r="I9" s="36"/>
      <c r="J9" s="36" t="s">
        <v>697</v>
      </c>
      <c r="K9" s="36"/>
      <c r="L9" s="36"/>
    </row>
    <row r="10" spans="1:12" ht="19.5" customHeight="1" x14ac:dyDescent="0.3">
      <c r="A10" s="27">
        <f>SUM(Cleaned_Data!O2:O2881)</f>
        <v>50652</v>
      </c>
      <c r="B10" s="27"/>
      <c r="C10" s="27"/>
      <c r="D10" s="28">
        <f>SUM(Cleaned_Data!P2:P2881)</f>
        <v>8227</v>
      </c>
      <c r="E10" s="28"/>
      <c r="F10" s="28"/>
      <c r="G10" s="29">
        <f>ROUND(AVERAGE(Cleaned_Data!M2:M2881),2)</f>
        <v>8.08</v>
      </c>
      <c r="H10" s="29"/>
      <c r="I10" s="29"/>
      <c r="J10" s="30">
        <f>ROUND(SUM(Cleaned_Data!T2:T2881),1)</f>
        <v>1480.6</v>
      </c>
      <c r="K10" s="30"/>
      <c r="L10" s="30"/>
    </row>
    <row r="11" spans="1:12" ht="19.5" customHeight="1" x14ac:dyDescent="0.3">
      <c r="A11" s="27"/>
      <c r="B11" s="27"/>
      <c r="C11" s="27"/>
      <c r="D11" s="28"/>
      <c r="E11" s="28"/>
      <c r="F11" s="28"/>
      <c r="G11" s="29"/>
      <c r="H11" s="29"/>
      <c r="I11" s="29"/>
      <c r="J11" s="30"/>
      <c r="K11" s="30"/>
      <c r="L11" s="30"/>
    </row>
    <row r="13" spans="1:12" ht="21.75" customHeight="1" x14ac:dyDescent="0.3">
      <c r="A13" s="19" t="s">
        <v>698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</row>
    <row r="53" spans="1:12" ht="21.75" customHeight="1" x14ac:dyDescent="0.3">
      <c r="A53" s="19" t="s">
        <v>699</v>
      </c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</row>
    <row r="54" spans="1:12" ht="15.75" customHeight="1" x14ac:dyDescent="0.3">
      <c r="A54" s="26" t="s">
        <v>700</v>
      </c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</row>
    <row r="55" spans="1:12" ht="15.75" customHeight="1" x14ac:dyDescent="0.3">
      <c r="A55" s="26" t="s">
        <v>701</v>
      </c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</row>
    <row r="56" spans="1:12" ht="15.75" customHeight="1" x14ac:dyDescent="0.3">
      <c r="A56" s="26" t="s">
        <v>702</v>
      </c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</row>
    <row r="57" spans="1:12" ht="15.75" customHeight="1" x14ac:dyDescent="0.3">
      <c r="A57" s="26" t="s">
        <v>703</v>
      </c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</row>
    <row r="58" spans="1:12" ht="15.75" customHeight="1" x14ac:dyDescent="0.3">
      <c r="A58" s="26" t="s">
        <v>704</v>
      </c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</row>
  </sheetData>
  <mergeCells count="25">
    <mergeCell ref="A1:L2"/>
    <mergeCell ref="A3:L3"/>
    <mergeCell ref="A5:C5"/>
    <mergeCell ref="D5:F5"/>
    <mergeCell ref="G5:I5"/>
    <mergeCell ref="J5:L5"/>
    <mergeCell ref="A6:C7"/>
    <mergeCell ref="D6:F7"/>
    <mergeCell ref="G6:I7"/>
    <mergeCell ref="J6:L7"/>
    <mergeCell ref="A9:C9"/>
    <mergeCell ref="D9:F9"/>
    <mergeCell ref="G9:I9"/>
    <mergeCell ref="J9:L9"/>
    <mergeCell ref="A10:C11"/>
    <mergeCell ref="D10:F11"/>
    <mergeCell ref="G10:I11"/>
    <mergeCell ref="J10:L11"/>
    <mergeCell ref="A13:L13"/>
    <mergeCell ref="A58:L58"/>
    <mergeCell ref="A53:L53"/>
    <mergeCell ref="A54:L54"/>
    <mergeCell ref="A55:L55"/>
    <mergeCell ref="A56:L56"/>
    <mergeCell ref="A57:L57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Raw_Data</vt:lpstr>
      <vt:lpstr>Checking_and_Manipulation</vt:lpstr>
      <vt:lpstr>Cleaned_Data</vt:lpstr>
      <vt:lpstr>Tables_and_Charts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Raushan Kant Verma</cp:lastModifiedBy>
  <cp:revision>1</cp:revision>
  <dcterms:created xsi:type="dcterms:W3CDTF">2026-09-19T09:55:09Z</dcterms:created>
  <dcterms:modified xsi:type="dcterms:W3CDTF">2026-09-19T16:09:56Z</dcterms:modified>
  <dc:language>en-US</dc:language>
</cp:coreProperties>
</file>